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70" yWindow="-150" windowWidth="13455" windowHeight="10425" tabRatio="515" activeTab="7"/>
  </bookViews>
  <sheets>
    <sheet name="Originales" sheetId="1" r:id="rId1"/>
    <sheet name="BD" sheetId="2" r:id="rId2"/>
    <sheet name="TD1" sheetId="3" r:id="rId3"/>
    <sheet name="TD2" sheetId="6" r:id="rId4"/>
    <sheet name="TD3" sheetId="7" r:id="rId5"/>
    <sheet name="TD4" sheetId="8" r:id="rId6"/>
    <sheet name="Nombres" sheetId="4" r:id="rId7"/>
    <sheet name="CM1" sheetId="5" r:id="rId8"/>
  </sheets>
  <externalReferences>
    <externalReference r:id="rId9"/>
  </externalReferences>
  <definedNames>
    <definedName name="Años">OFFSET(Nombres!$H$5,1,0,COUNTA(Nombres!$H:$H)-1,1)</definedName>
    <definedName name="Ciudad">OFFSET(Nombres!$F$5,1,0,COUNTA(Nombres!$F:$F)-1,1)</definedName>
    <definedName name="Delegaciones">OFFSET(Nombres!$D$5,1,0,COUNTA(Nombres!$D:$D)-1,1)</definedName>
    <definedName name="Diasemana">OFFSET(Nombres!$L$5,1,0,COUNTA(Nombres!$L:$L)-1,1)</definedName>
    <definedName name="Empleados">OFFSET(Nombres!$B$5,1,0,COUNTA(Nombres!$B:$B)-1,1)</definedName>
    <definedName name="Mes">OFFSET(Nombres!$J$5,1,0,COUNTA(Nombres!$J:$J)-1,1)</definedName>
    <definedName name="SegmentaciónDeDatos_Año">#N/A</definedName>
    <definedName name="SegmentaciónDeDatos_Año1">#N/A</definedName>
    <definedName name="SegmentaciónDeDatos_Diaenletras">#N/A</definedName>
    <definedName name="Trimestre">OFFSET([1]Datos!$O$3,,,COUNTA([1]Datos!$O:$O)-1,1)</definedName>
    <definedName name="Zonas">OFFSET([1]Datos!$I$3,,,COUNTA([1]Datos!$I:$I)-1,1)</definedName>
  </definedNames>
  <calcPr calcId="145621"/>
  <pivotCaches>
    <pivotCache cacheId="0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F6" i="5" l="1"/>
  <c r="F7" i="5"/>
  <c r="D36" i="3"/>
  <c r="E9" i="5"/>
  <c r="E8" i="5"/>
  <c r="D9" i="5" l="1"/>
  <c r="D8" i="5"/>
  <c r="E10" i="5" l="1"/>
  <c r="F10" i="5" s="1"/>
  <c r="N2577" i="2" l="1"/>
  <c r="O2577" i="2" s="1"/>
  <c r="M2577" i="2"/>
  <c r="L2577" i="2"/>
  <c r="K2577" i="2"/>
  <c r="J2577" i="2"/>
  <c r="I2577" i="2"/>
  <c r="H2577" i="2"/>
  <c r="N2576" i="2"/>
  <c r="O2576" i="2" s="1"/>
  <c r="M2576" i="2"/>
  <c r="L2576" i="2"/>
  <c r="K2576" i="2"/>
  <c r="J2576" i="2"/>
  <c r="I2576" i="2"/>
  <c r="H2576" i="2"/>
  <c r="N2575" i="2"/>
  <c r="O2575" i="2" s="1"/>
  <c r="M2575" i="2"/>
  <c r="L2575" i="2"/>
  <c r="K2575" i="2"/>
  <c r="J2575" i="2"/>
  <c r="I2575" i="2"/>
  <c r="H2575" i="2"/>
  <c r="N2574" i="2"/>
  <c r="O2574" i="2" s="1"/>
  <c r="M2574" i="2"/>
  <c r="L2574" i="2"/>
  <c r="K2574" i="2"/>
  <c r="J2574" i="2"/>
  <c r="I2574" i="2"/>
  <c r="H2574" i="2"/>
  <c r="N2573" i="2"/>
  <c r="O2573" i="2" s="1"/>
  <c r="M2573" i="2"/>
  <c r="L2573" i="2"/>
  <c r="K2573" i="2"/>
  <c r="J2573" i="2"/>
  <c r="I2573" i="2"/>
  <c r="H2573" i="2"/>
  <c r="N2572" i="2"/>
  <c r="O2572" i="2" s="1"/>
  <c r="M2572" i="2"/>
  <c r="L2572" i="2"/>
  <c r="K2572" i="2"/>
  <c r="J2572" i="2"/>
  <c r="I2572" i="2"/>
  <c r="H2572" i="2"/>
  <c r="N2571" i="2"/>
  <c r="O2571" i="2" s="1"/>
  <c r="M2571" i="2"/>
  <c r="L2571" i="2"/>
  <c r="K2571" i="2"/>
  <c r="J2571" i="2"/>
  <c r="I2571" i="2"/>
  <c r="H2571" i="2"/>
  <c r="N2570" i="2"/>
  <c r="O2570" i="2" s="1"/>
  <c r="M2570" i="2"/>
  <c r="L2570" i="2"/>
  <c r="K2570" i="2"/>
  <c r="J2570" i="2"/>
  <c r="I2570" i="2"/>
  <c r="H2570" i="2"/>
  <c r="N2569" i="2"/>
  <c r="O2569" i="2" s="1"/>
  <c r="M2569" i="2"/>
  <c r="L2569" i="2"/>
  <c r="K2569" i="2"/>
  <c r="J2569" i="2"/>
  <c r="I2569" i="2"/>
  <c r="H2569" i="2"/>
  <c r="N2568" i="2"/>
  <c r="O2568" i="2" s="1"/>
  <c r="M2568" i="2"/>
  <c r="L2568" i="2"/>
  <c r="K2568" i="2"/>
  <c r="J2568" i="2"/>
  <c r="I2568" i="2"/>
  <c r="H2568" i="2"/>
  <c r="N2567" i="2"/>
  <c r="O2567" i="2" s="1"/>
  <c r="M2567" i="2"/>
  <c r="L2567" i="2"/>
  <c r="K2567" i="2"/>
  <c r="J2567" i="2"/>
  <c r="I2567" i="2"/>
  <c r="H2567" i="2"/>
  <c r="N2566" i="2"/>
  <c r="O2566" i="2" s="1"/>
  <c r="M2566" i="2"/>
  <c r="L2566" i="2"/>
  <c r="K2566" i="2"/>
  <c r="J2566" i="2"/>
  <c r="I2566" i="2"/>
  <c r="H2566" i="2"/>
  <c r="N2565" i="2"/>
  <c r="O2565" i="2" s="1"/>
  <c r="M2565" i="2"/>
  <c r="L2565" i="2"/>
  <c r="K2565" i="2"/>
  <c r="J2565" i="2"/>
  <c r="I2565" i="2"/>
  <c r="H2565" i="2"/>
  <c r="N2564" i="2"/>
  <c r="O2564" i="2" s="1"/>
  <c r="M2564" i="2"/>
  <c r="L2564" i="2"/>
  <c r="K2564" i="2"/>
  <c r="J2564" i="2"/>
  <c r="I2564" i="2"/>
  <c r="H2564" i="2"/>
  <c r="N2563" i="2"/>
  <c r="O2563" i="2" s="1"/>
  <c r="M2563" i="2"/>
  <c r="L2563" i="2"/>
  <c r="K2563" i="2"/>
  <c r="J2563" i="2"/>
  <c r="I2563" i="2"/>
  <c r="H2563" i="2"/>
  <c r="N2562" i="2"/>
  <c r="O2562" i="2" s="1"/>
  <c r="M2562" i="2"/>
  <c r="L2562" i="2"/>
  <c r="K2562" i="2"/>
  <c r="J2562" i="2"/>
  <c r="I2562" i="2"/>
  <c r="H2562" i="2"/>
  <c r="N2561" i="2"/>
  <c r="O2561" i="2" s="1"/>
  <c r="M2561" i="2"/>
  <c r="L2561" i="2"/>
  <c r="K2561" i="2"/>
  <c r="J2561" i="2"/>
  <c r="I2561" i="2"/>
  <c r="H2561" i="2"/>
  <c r="N2560" i="2"/>
  <c r="O2560" i="2" s="1"/>
  <c r="M2560" i="2"/>
  <c r="L2560" i="2"/>
  <c r="K2560" i="2"/>
  <c r="J2560" i="2"/>
  <c r="I2560" i="2"/>
  <c r="H2560" i="2"/>
  <c r="N2559" i="2"/>
  <c r="O2559" i="2" s="1"/>
  <c r="M2559" i="2"/>
  <c r="L2559" i="2"/>
  <c r="K2559" i="2"/>
  <c r="J2559" i="2"/>
  <c r="I2559" i="2"/>
  <c r="H2559" i="2"/>
  <c r="N2558" i="2"/>
  <c r="O2558" i="2" s="1"/>
  <c r="M2558" i="2"/>
  <c r="L2558" i="2"/>
  <c r="K2558" i="2"/>
  <c r="J2558" i="2"/>
  <c r="I2558" i="2"/>
  <c r="H2558" i="2"/>
  <c r="N2557" i="2"/>
  <c r="O2557" i="2" s="1"/>
  <c r="M2557" i="2"/>
  <c r="L2557" i="2"/>
  <c r="K2557" i="2"/>
  <c r="J2557" i="2"/>
  <c r="I2557" i="2"/>
  <c r="H2557" i="2"/>
  <c r="N2556" i="2"/>
  <c r="O2556" i="2" s="1"/>
  <c r="M2556" i="2"/>
  <c r="L2556" i="2"/>
  <c r="K2556" i="2"/>
  <c r="J2556" i="2"/>
  <c r="I2556" i="2"/>
  <c r="H2556" i="2"/>
  <c r="N2555" i="2"/>
  <c r="O2555" i="2" s="1"/>
  <c r="M2555" i="2"/>
  <c r="L2555" i="2"/>
  <c r="K2555" i="2"/>
  <c r="J2555" i="2"/>
  <c r="I2555" i="2"/>
  <c r="H2555" i="2"/>
  <c r="N2554" i="2"/>
  <c r="O2554" i="2" s="1"/>
  <c r="M2554" i="2"/>
  <c r="L2554" i="2"/>
  <c r="K2554" i="2"/>
  <c r="J2554" i="2"/>
  <c r="I2554" i="2"/>
  <c r="H2554" i="2"/>
  <c r="N2553" i="2"/>
  <c r="O2553" i="2" s="1"/>
  <c r="M2553" i="2"/>
  <c r="L2553" i="2"/>
  <c r="K2553" i="2"/>
  <c r="J2553" i="2"/>
  <c r="I2553" i="2"/>
  <c r="H2553" i="2"/>
  <c r="N2552" i="2"/>
  <c r="O2552" i="2" s="1"/>
  <c r="M2552" i="2"/>
  <c r="L2552" i="2"/>
  <c r="K2552" i="2"/>
  <c r="J2552" i="2"/>
  <c r="I2552" i="2"/>
  <c r="H2552" i="2"/>
  <c r="N2551" i="2"/>
  <c r="O2551" i="2" s="1"/>
  <c r="M2551" i="2"/>
  <c r="L2551" i="2"/>
  <c r="K2551" i="2"/>
  <c r="J2551" i="2"/>
  <c r="I2551" i="2"/>
  <c r="H2551" i="2"/>
  <c r="N2550" i="2"/>
  <c r="O2550" i="2" s="1"/>
  <c r="M2550" i="2"/>
  <c r="L2550" i="2"/>
  <c r="K2550" i="2"/>
  <c r="J2550" i="2"/>
  <c r="I2550" i="2"/>
  <c r="H2550" i="2"/>
  <c r="N2549" i="2"/>
  <c r="O2549" i="2" s="1"/>
  <c r="M2549" i="2"/>
  <c r="L2549" i="2"/>
  <c r="K2549" i="2"/>
  <c r="J2549" i="2"/>
  <c r="I2549" i="2"/>
  <c r="H2549" i="2"/>
  <c r="N2548" i="2"/>
  <c r="O2548" i="2" s="1"/>
  <c r="M2548" i="2"/>
  <c r="L2548" i="2"/>
  <c r="K2548" i="2"/>
  <c r="J2548" i="2"/>
  <c r="I2548" i="2"/>
  <c r="H2548" i="2"/>
  <c r="N2547" i="2"/>
  <c r="O2547" i="2" s="1"/>
  <c r="M2547" i="2"/>
  <c r="L2547" i="2"/>
  <c r="K2547" i="2"/>
  <c r="J2547" i="2"/>
  <c r="I2547" i="2"/>
  <c r="H2547" i="2"/>
  <c r="N2546" i="2"/>
  <c r="O2546" i="2" s="1"/>
  <c r="M2546" i="2"/>
  <c r="L2546" i="2"/>
  <c r="K2546" i="2"/>
  <c r="J2546" i="2"/>
  <c r="I2546" i="2"/>
  <c r="H2546" i="2"/>
  <c r="N2545" i="2"/>
  <c r="O2545" i="2" s="1"/>
  <c r="M2545" i="2"/>
  <c r="L2545" i="2"/>
  <c r="K2545" i="2"/>
  <c r="J2545" i="2"/>
  <c r="I2545" i="2"/>
  <c r="H2545" i="2"/>
  <c r="N2544" i="2"/>
  <c r="O2544" i="2" s="1"/>
  <c r="M2544" i="2"/>
  <c r="L2544" i="2"/>
  <c r="K2544" i="2"/>
  <c r="J2544" i="2"/>
  <c r="I2544" i="2"/>
  <c r="H2544" i="2"/>
  <c r="N2543" i="2"/>
  <c r="O2543" i="2" s="1"/>
  <c r="M2543" i="2"/>
  <c r="L2543" i="2"/>
  <c r="K2543" i="2"/>
  <c r="J2543" i="2"/>
  <c r="I2543" i="2"/>
  <c r="H2543" i="2"/>
  <c r="N2542" i="2"/>
  <c r="O2542" i="2" s="1"/>
  <c r="M2542" i="2"/>
  <c r="L2542" i="2"/>
  <c r="K2542" i="2"/>
  <c r="J2542" i="2"/>
  <c r="I2542" i="2"/>
  <c r="H2542" i="2"/>
  <c r="N2541" i="2"/>
  <c r="O2541" i="2" s="1"/>
  <c r="M2541" i="2"/>
  <c r="L2541" i="2"/>
  <c r="K2541" i="2"/>
  <c r="J2541" i="2"/>
  <c r="I2541" i="2"/>
  <c r="H2541" i="2"/>
  <c r="N2540" i="2"/>
  <c r="O2540" i="2" s="1"/>
  <c r="M2540" i="2"/>
  <c r="L2540" i="2"/>
  <c r="K2540" i="2"/>
  <c r="J2540" i="2"/>
  <c r="I2540" i="2"/>
  <c r="H2540" i="2"/>
  <c r="N2539" i="2"/>
  <c r="O2539" i="2" s="1"/>
  <c r="M2539" i="2"/>
  <c r="L2539" i="2"/>
  <c r="K2539" i="2"/>
  <c r="J2539" i="2"/>
  <c r="I2539" i="2"/>
  <c r="H2539" i="2"/>
  <c r="N2538" i="2"/>
  <c r="O2538" i="2" s="1"/>
  <c r="M2538" i="2"/>
  <c r="L2538" i="2"/>
  <c r="K2538" i="2"/>
  <c r="J2538" i="2"/>
  <c r="I2538" i="2"/>
  <c r="H2538" i="2"/>
  <c r="N2537" i="2"/>
  <c r="O2537" i="2" s="1"/>
  <c r="M2537" i="2"/>
  <c r="L2537" i="2"/>
  <c r="K2537" i="2"/>
  <c r="J2537" i="2"/>
  <c r="I2537" i="2"/>
  <c r="H2537" i="2"/>
  <c r="N2536" i="2"/>
  <c r="O2536" i="2" s="1"/>
  <c r="M2536" i="2"/>
  <c r="L2536" i="2"/>
  <c r="K2536" i="2"/>
  <c r="J2536" i="2"/>
  <c r="I2536" i="2"/>
  <c r="H2536" i="2"/>
  <c r="N2535" i="2"/>
  <c r="O2535" i="2" s="1"/>
  <c r="M2535" i="2"/>
  <c r="L2535" i="2"/>
  <c r="K2535" i="2"/>
  <c r="J2535" i="2"/>
  <c r="I2535" i="2"/>
  <c r="H2535" i="2"/>
  <c r="N2534" i="2"/>
  <c r="O2534" i="2" s="1"/>
  <c r="M2534" i="2"/>
  <c r="L2534" i="2"/>
  <c r="K2534" i="2"/>
  <c r="J2534" i="2"/>
  <c r="I2534" i="2"/>
  <c r="H2534" i="2"/>
  <c r="N2533" i="2"/>
  <c r="O2533" i="2" s="1"/>
  <c r="M2533" i="2"/>
  <c r="L2533" i="2"/>
  <c r="K2533" i="2"/>
  <c r="J2533" i="2"/>
  <c r="I2533" i="2"/>
  <c r="H2533" i="2"/>
  <c r="N2532" i="2"/>
  <c r="O2532" i="2" s="1"/>
  <c r="M2532" i="2"/>
  <c r="L2532" i="2"/>
  <c r="K2532" i="2"/>
  <c r="J2532" i="2"/>
  <c r="I2532" i="2"/>
  <c r="H2532" i="2"/>
  <c r="N2531" i="2"/>
  <c r="O2531" i="2" s="1"/>
  <c r="M2531" i="2"/>
  <c r="L2531" i="2"/>
  <c r="K2531" i="2"/>
  <c r="J2531" i="2"/>
  <c r="I2531" i="2"/>
  <c r="H2531" i="2"/>
  <c r="N2530" i="2"/>
  <c r="O2530" i="2" s="1"/>
  <c r="M2530" i="2"/>
  <c r="L2530" i="2"/>
  <c r="K2530" i="2"/>
  <c r="J2530" i="2"/>
  <c r="I2530" i="2"/>
  <c r="H2530" i="2"/>
  <c r="N2529" i="2"/>
  <c r="O2529" i="2" s="1"/>
  <c r="M2529" i="2"/>
  <c r="L2529" i="2"/>
  <c r="K2529" i="2"/>
  <c r="J2529" i="2"/>
  <c r="I2529" i="2"/>
  <c r="H2529" i="2"/>
  <c r="N2528" i="2"/>
  <c r="O2528" i="2" s="1"/>
  <c r="M2528" i="2"/>
  <c r="L2528" i="2"/>
  <c r="K2528" i="2"/>
  <c r="J2528" i="2"/>
  <c r="I2528" i="2"/>
  <c r="H2528" i="2"/>
  <c r="N2527" i="2"/>
  <c r="O2527" i="2" s="1"/>
  <c r="M2527" i="2"/>
  <c r="L2527" i="2"/>
  <c r="K2527" i="2"/>
  <c r="J2527" i="2"/>
  <c r="I2527" i="2"/>
  <c r="H2527" i="2"/>
  <c r="N2526" i="2"/>
  <c r="O2526" i="2" s="1"/>
  <c r="M2526" i="2"/>
  <c r="L2526" i="2"/>
  <c r="K2526" i="2"/>
  <c r="J2526" i="2"/>
  <c r="I2526" i="2"/>
  <c r="H2526" i="2"/>
  <c r="N2525" i="2"/>
  <c r="O2525" i="2" s="1"/>
  <c r="M2525" i="2"/>
  <c r="L2525" i="2"/>
  <c r="K2525" i="2"/>
  <c r="J2525" i="2"/>
  <c r="I2525" i="2"/>
  <c r="H2525" i="2"/>
  <c r="N2524" i="2"/>
  <c r="O2524" i="2" s="1"/>
  <c r="M2524" i="2"/>
  <c r="L2524" i="2"/>
  <c r="K2524" i="2"/>
  <c r="J2524" i="2"/>
  <c r="I2524" i="2"/>
  <c r="H2524" i="2"/>
  <c r="N2523" i="2"/>
  <c r="O2523" i="2" s="1"/>
  <c r="M2523" i="2"/>
  <c r="L2523" i="2"/>
  <c r="K2523" i="2"/>
  <c r="J2523" i="2"/>
  <c r="I2523" i="2"/>
  <c r="H2523" i="2"/>
  <c r="N2522" i="2"/>
  <c r="O2522" i="2" s="1"/>
  <c r="M2522" i="2"/>
  <c r="L2522" i="2"/>
  <c r="K2522" i="2"/>
  <c r="J2522" i="2"/>
  <c r="I2522" i="2"/>
  <c r="H2522" i="2"/>
  <c r="N2521" i="2"/>
  <c r="O2521" i="2" s="1"/>
  <c r="M2521" i="2"/>
  <c r="L2521" i="2"/>
  <c r="K2521" i="2"/>
  <c r="J2521" i="2"/>
  <c r="I2521" i="2"/>
  <c r="H2521" i="2"/>
  <c r="N2520" i="2"/>
  <c r="O2520" i="2" s="1"/>
  <c r="M2520" i="2"/>
  <c r="L2520" i="2"/>
  <c r="K2520" i="2"/>
  <c r="J2520" i="2"/>
  <c r="I2520" i="2"/>
  <c r="H2520" i="2"/>
  <c r="N2519" i="2"/>
  <c r="O2519" i="2" s="1"/>
  <c r="M2519" i="2"/>
  <c r="L2519" i="2"/>
  <c r="K2519" i="2"/>
  <c r="J2519" i="2"/>
  <c r="I2519" i="2"/>
  <c r="H2519" i="2"/>
  <c r="N2518" i="2"/>
  <c r="O2518" i="2" s="1"/>
  <c r="M2518" i="2"/>
  <c r="L2518" i="2"/>
  <c r="K2518" i="2"/>
  <c r="J2518" i="2"/>
  <c r="I2518" i="2"/>
  <c r="H2518" i="2"/>
  <c r="N2517" i="2"/>
  <c r="O2517" i="2" s="1"/>
  <c r="M2517" i="2"/>
  <c r="L2517" i="2"/>
  <c r="K2517" i="2"/>
  <c r="J2517" i="2"/>
  <c r="I2517" i="2"/>
  <c r="H2517" i="2"/>
  <c r="N2516" i="2"/>
  <c r="O2516" i="2" s="1"/>
  <c r="M2516" i="2"/>
  <c r="L2516" i="2"/>
  <c r="K2516" i="2"/>
  <c r="J2516" i="2"/>
  <c r="I2516" i="2"/>
  <c r="H2516" i="2"/>
  <c r="N2515" i="2"/>
  <c r="O2515" i="2" s="1"/>
  <c r="M2515" i="2"/>
  <c r="L2515" i="2"/>
  <c r="K2515" i="2"/>
  <c r="J2515" i="2"/>
  <c r="I2515" i="2"/>
  <c r="H2515" i="2"/>
  <c r="N2514" i="2"/>
  <c r="O2514" i="2" s="1"/>
  <c r="M2514" i="2"/>
  <c r="L2514" i="2"/>
  <c r="K2514" i="2"/>
  <c r="J2514" i="2"/>
  <c r="I2514" i="2"/>
  <c r="H2514" i="2"/>
  <c r="N2513" i="2"/>
  <c r="O2513" i="2" s="1"/>
  <c r="M2513" i="2"/>
  <c r="L2513" i="2"/>
  <c r="K2513" i="2"/>
  <c r="J2513" i="2"/>
  <c r="I2513" i="2"/>
  <c r="H2513" i="2"/>
  <c r="N2512" i="2"/>
  <c r="O2512" i="2" s="1"/>
  <c r="M2512" i="2"/>
  <c r="L2512" i="2"/>
  <c r="K2512" i="2"/>
  <c r="J2512" i="2"/>
  <c r="I2512" i="2"/>
  <c r="H2512" i="2"/>
  <c r="N2511" i="2"/>
  <c r="O2511" i="2" s="1"/>
  <c r="M2511" i="2"/>
  <c r="L2511" i="2"/>
  <c r="K2511" i="2"/>
  <c r="J2511" i="2"/>
  <c r="I2511" i="2"/>
  <c r="H2511" i="2"/>
  <c r="N2510" i="2"/>
  <c r="O2510" i="2" s="1"/>
  <c r="M2510" i="2"/>
  <c r="L2510" i="2"/>
  <c r="K2510" i="2"/>
  <c r="J2510" i="2"/>
  <c r="I2510" i="2"/>
  <c r="H2510" i="2"/>
  <c r="N2509" i="2"/>
  <c r="O2509" i="2" s="1"/>
  <c r="M2509" i="2"/>
  <c r="L2509" i="2"/>
  <c r="K2509" i="2"/>
  <c r="J2509" i="2"/>
  <c r="I2509" i="2"/>
  <c r="H2509" i="2"/>
  <c r="N2508" i="2"/>
  <c r="O2508" i="2" s="1"/>
  <c r="M2508" i="2"/>
  <c r="L2508" i="2"/>
  <c r="K2508" i="2"/>
  <c r="J2508" i="2"/>
  <c r="I2508" i="2"/>
  <c r="H2508" i="2"/>
  <c r="N2507" i="2"/>
  <c r="O2507" i="2" s="1"/>
  <c r="M2507" i="2"/>
  <c r="L2507" i="2"/>
  <c r="K2507" i="2"/>
  <c r="J2507" i="2"/>
  <c r="I2507" i="2"/>
  <c r="H2507" i="2"/>
  <c r="N2506" i="2"/>
  <c r="O2506" i="2" s="1"/>
  <c r="M2506" i="2"/>
  <c r="L2506" i="2"/>
  <c r="K2506" i="2"/>
  <c r="J2506" i="2"/>
  <c r="I2506" i="2"/>
  <c r="H2506" i="2"/>
  <c r="N2505" i="2"/>
  <c r="O2505" i="2" s="1"/>
  <c r="M2505" i="2"/>
  <c r="L2505" i="2"/>
  <c r="K2505" i="2"/>
  <c r="J2505" i="2"/>
  <c r="I2505" i="2"/>
  <c r="H2505" i="2"/>
  <c r="N2504" i="2"/>
  <c r="O2504" i="2" s="1"/>
  <c r="M2504" i="2"/>
  <c r="L2504" i="2"/>
  <c r="K2504" i="2"/>
  <c r="J2504" i="2"/>
  <c r="I2504" i="2"/>
  <c r="H2504" i="2"/>
  <c r="N2503" i="2"/>
  <c r="O2503" i="2" s="1"/>
  <c r="M2503" i="2"/>
  <c r="L2503" i="2"/>
  <c r="K2503" i="2"/>
  <c r="J2503" i="2"/>
  <c r="I2503" i="2"/>
  <c r="H2503" i="2"/>
  <c r="N2502" i="2"/>
  <c r="O2502" i="2" s="1"/>
  <c r="M2502" i="2"/>
  <c r="L2502" i="2"/>
  <c r="K2502" i="2"/>
  <c r="J2502" i="2"/>
  <c r="I2502" i="2"/>
  <c r="H2502" i="2"/>
  <c r="N2501" i="2"/>
  <c r="O2501" i="2" s="1"/>
  <c r="M2501" i="2"/>
  <c r="L2501" i="2"/>
  <c r="K2501" i="2"/>
  <c r="J2501" i="2"/>
  <c r="I2501" i="2"/>
  <c r="H2501" i="2"/>
  <c r="N2500" i="2"/>
  <c r="O2500" i="2" s="1"/>
  <c r="M2500" i="2"/>
  <c r="L2500" i="2"/>
  <c r="K2500" i="2"/>
  <c r="J2500" i="2"/>
  <c r="I2500" i="2"/>
  <c r="H2500" i="2"/>
  <c r="N2499" i="2"/>
  <c r="O2499" i="2" s="1"/>
  <c r="M2499" i="2"/>
  <c r="L2499" i="2"/>
  <c r="K2499" i="2"/>
  <c r="J2499" i="2"/>
  <c r="I2499" i="2"/>
  <c r="H2499" i="2"/>
  <c r="N2498" i="2"/>
  <c r="O2498" i="2" s="1"/>
  <c r="M2498" i="2"/>
  <c r="L2498" i="2"/>
  <c r="K2498" i="2"/>
  <c r="J2498" i="2"/>
  <c r="I2498" i="2"/>
  <c r="H2498" i="2"/>
  <c r="N2497" i="2"/>
  <c r="O2497" i="2" s="1"/>
  <c r="M2497" i="2"/>
  <c r="L2497" i="2"/>
  <c r="K2497" i="2"/>
  <c r="J2497" i="2"/>
  <c r="I2497" i="2"/>
  <c r="H2497" i="2"/>
  <c r="N2496" i="2"/>
  <c r="O2496" i="2" s="1"/>
  <c r="M2496" i="2"/>
  <c r="L2496" i="2"/>
  <c r="K2496" i="2"/>
  <c r="J2496" i="2"/>
  <c r="I2496" i="2"/>
  <c r="H2496" i="2"/>
  <c r="N2495" i="2"/>
  <c r="O2495" i="2" s="1"/>
  <c r="M2495" i="2"/>
  <c r="L2495" i="2"/>
  <c r="K2495" i="2"/>
  <c r="J2495" i="2"/>
  <c r="I2495" i="2"/>
  <c r="H2495" i="2"/>
  <c r="N2494" i="2"/>
  <c r="O2494" i="2" s="1"/>
  <c r="M2494" i="2"/>
  <c r="L2494" i="2"/>
  <c r="K2494" i="2"/>
  <c r="J2494" i="2"/>
  <c r="I2494" i="2"/>
  <c r="H2494" i="2"/>
  <c r="N2493" i="2"/>
  <c r="O2493" i="2" s="1"/>
  <c r="M2493" i="2"/>
  <c r="L2493" i="2"/>
  <c r="K2493" i="2"/>
  <c r="J2493" i="2"/>
  <c r="I2493" i="2"/>
  <c r="H2493" i="2"/>
  <c r="N2492" i="2"/>
  <c r="O2492" i="2" s="1"/>
  <c r="M2492" i="2"/>
  <c r="L2492" i="2"/>
  <c r="K2492" i="2"/>
  <c r="J2492" i="2"/>
  <c r="I2492" i="2"/>
  <c r="H2492" i="2"/>
  <c r="N2491" i="2"/>
  <c r="O2491" i="2" s="1"/>
  <c r="M2491" i="2"/>
  <c r="L2491" i="2"/>
  <c r="K2491" i="2"/>
  <c r="J2491" i="2"/>
  <c r="I2491" i="2"/>
  <c r="H2491" i="2"/>
  <c r="N2490" i="2"/>
  <c r="O2490" i="2" s="1"/>
  <c r="M2490" i="2"/>
  <c r="L2490" i="2"/>
  <c r="K2490" i="2"/>
  <c r="J2490" i="2"/>
  <c r="I2490" i="2"/>
  <c r="H2490" i="2"/>
  <c r="N2489" i="2"/>
  <c r="O2489" i="2" s="1"/>
  <c r="M2489" i="2"/>
  <c r="L2489" i="2"/>
  <c r="K2489" i="2"/>
  <c r="J2489" i="2"/>
  <c r="I2489" i="2"/>
  <c r="H2489" i="2"/>
  <c r="N2488" i="2"/>
  <c r="O2488" i="2" s="1"/>
  <c r="M2488" i="2"/>
  <c r="L2488" i="2"/>
  <c r="K2488" i="2"/>
  <c r="J2488" i="2"/>
  <c r="I2488" i="2"/>
  <c r="H2488" i="2"/>
  <c r="N2487" i="2"/>
  <c r="O2487" i="2" s="1"/>
  <c r="M2487" i="2"/>
  <c r="L2487" i="2"/>
  <c r="K2487" i="2"/>
  <c r="J2487" i="2"/>
  <c r="I2487" i="2"/>
  <c r="H2487" i="2"/>
  <c r="N2486" i="2"/>
  <c r="O2486" i="2" s="1"/>
  <c r="M2486" i="2"/>
  <c r="L2486" i="2"/>
  <c r="K2486" i="2"/>
  <c r="J2486" i="2"/>
  <c r="I2486" i="2"/>
  <c r="H2486" i="2"/>
  <c r="N2485" i="2"/>
  <c r="O2485" i="2" s="1"/>
  <c r="M2485" i="2"/>
  <c r="L2485" i="2"/>
  <c r="K2485" i="2"/>
  <c r="J2485" i="2"/>
  <c r="I2485" i="2"/>
  <c r="H2485" i="2"/>
  <c r="N2484" i="2"/>
  <c r="O2484" i="2" s="1"/>
  <c r="M2484" i="2"/>
  <c r="L2484" i="2"/>
  <c r="K2484" i="2"/>
  <c r="J2484" i="2"/>
  <c r="I2484" i="2"/>
  <c r="H2484" i="2"/>
  <c r="N2483" i="2"/>
  <c r="O2483" i="2" s="1"/>
  <c r="M2483" i="2"/>
  <c r="L2483" i="2"/>
  <c r="K2483" i="2"/>
  <c r="J2483" i="2"/>
  <c r="I2483" i="2"/>
  <c r="H2483" i="2"/>
  <c r="N2482" i="2"/>
  <c r="O2482" i="2" s="1"/>
  <c r="M2482" i="2"/>
  <c r="L2482" i="2"/>
  <c r="K2482" i="2"/>
  <c r="J2482" i="2"/>
  <c r="I2482" i="2"/>
  <c r="H2482" i="2"/>
  <c r="N2481" i="2"/>
  <c r="O2481" i="2" s="1"/>
  <c r="M2481" i="2"/>
  <c r="L2481" i="2"/>
  <c r="K2481" i="2"/>
  <c r="J2481" i="2"/>
  <c r="I2481" i="2"/>
  <c r="H2481" i="2"/>
  <c r="N2480" i="2"/>
  <c r="O2480" i="2" s="1"/>
  <c r="M2480" i="2"/>
  <c r="L2480" i="2"/>
  <c r="K2480" i="2"/>
  <c r="J2480" i="2"/>
  <c r="I2480" i="2"/>
  <c r="H2480" i="2"/>
  <c r="N2479" i="2"/>
  <c r="O2479" i="2" s="1"/>
  <c r="M2479" i="2"/>
  <c r="L2479" i="2"/>
  <c r="K2479" i="2"/>
  <c r="J2479" i="2"/>
  <c r="I2479" i="2"/>
  <c r="H2479" i="2"/>
  <c r="N2478" i="2"/>
  <c r="O2478" i="2" s="1"/>
  <c r="M2478" i="2"/>
  <c r="L2478" i="2"/>
  <c r="K2478" i="2"/>
  <c r="J2478" i="2"/>
  <c r="I2478" i="2"/>
  <c r="H2478" i="2"/>
  <c r="N2477" i="2"/>
  <c r="O2477" i="2" s="1"/>
  <c r="M2477" i="2"/>
  <c r="L2477" i="2"/>
  <c r="K2477" i="2"/>
  <c r="J2477" i="2"/>
  <c r="I2477" i="2"/>
  <c r="H2477" i="2"/>
  <c r="N2476" i="2"/>
  <c r="O2476" i="2" s="1"/>
  <c r="M2476" i="2"/>
  <c r="L2476" i="2"/>
  <c r="K2476" i="2"/>
  <c r="J2476" i="2"/>
  <c r="I2476" i="2"/>
  <c r="H2476" i="2"/>
  <c r="N2475" i="2"/>
  <c r="O2475" i="2" s="1"/>
  <c r="M2475" i="2"/>
  <c r="L2475" i="2"/>
  <c r="K2475" i="2"/>
  <c r="J2475" i="2"/>
  <c r="I2475" i="2"/>
  <c r="H2475" i="2"/>
  <c r="N2474" i="2"/>
  <c r="O2474" i="2" s="1"/>
  <c r="M2474" i="2"/>
  <c r="L2474" i="2"/>
  <c r="K2474" i="2"/>
  <c r="J2474" i="2"/>
  <c r="I2474" i="2"/>
  <c r="H2474" i="2"/>
  <c r="N2473" i="2"/>
  <c r="O2473" i="2" s="1"/>
  <c r="M2473" i="2"/>
  <c r="L2473" i="2"/>
  <c r="K2473" i="2"/>
  <c r="J2473" i="2"/>
  <c r="I2473" i="2"/>
  <c r="H2473" i="2"/>
  <c r="N2472" i="2"/>
  <c r="O2472" i="2" s="1"/>
  <c r="M2472" i="2"/>
  <c r="L2472" i="2"/>
  <c r="K2472" i="2"/>
  <c r="J2472" i="2"/>
  <c r="I2472" i="2"/>
  <c r="H2472" i="2"/>
  <c r="N2471" i="2"/>
  <c r="O2471" i="2" s="1"/>
  <c r="M2471" i="2"/>
  <c r="L2471" i="2"/>
  <c r="K2471" i="2"/>
  <c r="J2471" i="2"/>
  <c r="I2471" i="2"/>
  <c r="H2471" i="2"/>
  <c r="N2470" i="2"/>
  <c r="O2470" i="2" s="1"/>
  <c r="M2470" i="2"/>
  <c r="L2470" i="2"/>
  <c r="K2470" i="2"/>
  <c r="J2470" i="2"/>
  <c r="I2470" i="2"/>
  <c r="H2470" i="2"/>
  <c r="N2469" i="2"/>
  <c r="O2469" i="2" s="1"/>
  <c r="M2469" i="2"/>
  <c r="L2469" i="2"/>
  <c r="K2469" i="2"/>
  <c r="J2469" i="2"/>
  <c r="I2469" i="2"/>
  <c r="H2469" i="2"/>
  <c r="N2468" i="2"/>
  <c r="O2468" i="2" s="1"/>
  <c r="M2468" i="2"/>
  <c r="L2468" i="2"/>
  <c r="K2468" i="2"/>
  <c r="J2468" i="2"/>
  <c r="I2468" i="2"/>
  <c r="H2468" i="2"/>
  <c r="N2467" i="2"/>
  <c r="O2467" i="2" s="1"/>
  <c r="M2467" i="2"/>
  <c r="L2467" i="2"/>
  <c r="K2467" i="2"/>
  <c r="J2467" i="2"/>
  <c r="I2467" i="2"/>
  <c r="H2467" i="2"/>
  <c r="N2466" i="2"/>
  <c r="O2466" i="2" s="1"/>
  <c r="M2466" i="2"/>
  <c r="L2466" i="2"/>
  <c r="K2466" i="2"/>
  <c r="J2466" i="2"/>
  <c r="I2466" i="2"/>
  <c r="H2466" i="2"/>
  <c r="N2465" i="2"/>
  <c r="O2465" i="2" s="1"/>
  <c r="M2465" i="2"/>
  <c r="L2465" i="2"/>
  <c r="K2465" i="2"/>
  <c r="J2465" i="2"/>
  <c r="I2465" i="2"/>
  <c r="H2465" i="2"/>
  <c r="N2464" i="2"/>
  <c r="O2464" i="2" s="1"/>
  <c r="M2464" i="2"/>
  <c r="L2464" i="2"/>
  <c r="K2464" i="2"/>
  <c r="J2464" i="2"/>
  <c r="I2464" i="2"/>
  <c r="H2464" i="2"/>
  <c r="N2463" i="2"/>
  <c r="O2463" i="2" s="1"/>
  <c r="M2463" i="2"/>
  <c r="L2463" i="2"/>
  <c r="K2463" i="2"/>
  <c r="J2463" i="2"/>
  <c r="I2463" i="2"/>
  <c r="H2463" i="2"/>
  <c r="N2462" i="2"/>
  <c r="O2462" i="2" s="1"/>
  <c r="M2462" i="2"/>
  <c r="L2462" i="2"/>
  <c r="K2462" i="2"/>
  <c r="J2462" i="2"/>
  <c r="I2462" i="2"/>
  <c r="H2462" i="2"/>
  <c r="N2461" i="2"/>
  <c r="O2461" i="2" s="1"/>
  <c r="M2461" i="2"/>
  <c r="L2461" i="2"/>
  <c r="K2461" i="2"/>
  <c r="J2461" i="2"/>
  <c r="I2461" i="2"/>
  <c r="H2461" i="2"/>
  <c r="N2460" i="2"/>
  <c r="O2460" i="2" s="1"/>
  <c r="M2460" i="2"/>
  <c r="L2460" i="2"/>
  <c r="K2460" i="2"/>
  <c r="J2460" i="2"/>
  <c r="I2460" i="2"/>
  <c r="H2460" i="2"/>
  <c r="N2459" i="2"/>
  <c r="O2459" i="2" s="1"/>
  <c r="M2459" i="2"/>
  <c r="L2459" i="2"/>
  <c r="K2459" i="2"/>
  <c r="J2459" i="2"/>
  <c r="I2459" i="2"/>
  <c r="H2459" i="2"/>
  <c r="N2458" i="2"/>
  <c r="O2458" i="2" s="1"/>
  <c r="M2458" i="2"/>
  <c r="L2458" i="2"/>
  <c r="K2458" i="2"/>
  <c r="J2458" i="2"/>
  <c r="I2458" i="2"/>
  <c r="H2458" i="2"/>
  <c r="N2457" i="2"/>
  <c r="O2457" i="2" s="1"/>
  <c r="M2457" i="2"/>
  <c r="L2457" i="2"/>
  <c r="K2457" i="2"/>
  <c r="J2457" i="2"/>
  <c r="I2457" i="2"/>
  <c r="H2457" i="2"/>
  <c r="N2456" i="2"/>
  <c r="O2456" i="2" s="1"/>
  <c r="M2456" i="2"/>
  <c r="L2456" i="2"/>
  <c r="K2456" i="2"/>
  <c r="J2456" i="2"/>
  <c r="I2456" i="2"/>
  <c r="H2456" i="2"/>
  <c r="N2455" i="2"/>
  <c r="O2455" i="2" s="1"/>
  <c r="M2455" i="2"/>
  <c r="L2455" i="2"/>
  <c r="K2455" i="2"/>
  <c r="J2455" i="2"/>
  <c r="I2455" i="2"/>
  <c r="H2455" i="2"/>
  <c r="N2454" i="2"/>
  <c r="O2454" i="2" s="1"/>
  <c r="M2454" i="2"/>
  <c r="L2454" i="2"/>
  <c r="K2454" i="2"/>
  <c r="J2454" i="2"/>
  <c r="I2454" i="2"/>
  <c r="H2454" i="2"/>
  <c r="N2453" i="2"/>
  <c r="O2453" i="2" s="1"/>
  <c r="M2453" i="2"/>
  <c r="L2453" i="2"/>
  <c r="K2453" i="2"/>
  <c r="J2453" i="2"/>
  <c r="I2453" i="2"/>
  <c r="H2453" i="2"/>
  <c r="N2452" i="2"/>
  <c r="O2452" i="2" s="1"/>
  <c r="M2452" i="2"/>
  <c r="L2452" i="2"/>
  <c r="K2452" i="2"/>
  <c r="J2452" i="2"/>
  <c r="I2452" i="2"/>
  <c r="H2452" i="2"/>
  <c r="N2451" i="2"/>
  <c r="O2451" i="2" s="1"/>
  <c r="M2451" i="2"/>
  <c r="L2451" i="2"/>
  <c r="K2451" i="2"/>
  <c r="J2451" i="2"/>
  <c r="I2451" i="2"/>
  <c r="H2451" i="2"/>
  <c r="N2450" i="2"/>
  <c r="O2450" i="2" s="1"/>
  <c r="M2450" i="2"/>
  <c r="L2450" i="2"/>
  <c r="K2450" i="2"/>
  <c r="J2450" i="2"/>
  <c r="I2450" i="2"/>
  <c r="H2450" i="2"/>
  <c r="N2449" i="2"/>
  <c r="O2449" i="2" s="1"/>
  <c r="M2449" i="2"/>
  <c r="L2449" i="2"/>
  <c r="K2449" i="2"/>
  <c r="J2449" i="2"/>
  <c r="I2449" i="2"/>
  <c r="H2449" i="2"/>
  <c r="N2448" i="2"/>
  <c r="O2448" i="2" s="1"/>
  <c r="M2448" i="2"/>
  <c r="L2448" i="2"/>
  <c r="K2448" i="2"/>
  <c r="J2448" i="2"/>
  <c r="I2448" i="2"/>
  <c r="H2448" i="2"/>
  <c r="N2447" i="2"/>
  <c r="O2447" i="2" s="1"/>
  <c r="M2447" i="2"/>
  <c r="L2447" i="2"/>
  <c r="K2447" i="2"/>
  <c r="J2447" i="2"/>
  <c r="I2447" i="2"/>
  <c r="H2447" i="2"/>
  <c r="N2446" i="2"/>
  <c r="O2446" i="2" s="1"/>
  <c r="M2446" i="2"/>
  <c r="L2446" i="2"/>
  <c r="K2446" i="2"/>
  <c r="J2446" i="2"/>
  <c r="I2446" i="2"/>
  <c r="H2446" i="2"/>
  <c r="N2445" i="2"/>
  <c r="O2445" i="2" s="1"/>
  <c r="M2445" i="2"/>
  <c r="L2445" i="2"/>
  <c r="K2445" i="2"/>
  <c r="J2445" i="2"/>
  <c r="I2445" i="2"/>
  <c r="H2445" i="2"/>
  <c r="N2444" i="2"/>
  <c r="O2444" i="2" s="1"/>
  <c r="M2444" i="2"/>
  <c r="L2444" i="2"/>
  <c r="K2444" i="2"/>
  <c r="J2444" i="2"/>
  <c r="I2444" i="2"/>
  <c r="H2444" i="2"/>
  <c r="N2443" i="2"/>
  <c r="O2443" i="2" s="1"/>
  <c r="M2443" i="2"/>
  <c r="L2443" i="2"/>
  <c r="K2443" i="2"/>
  <c r="J2443" i="2"/>
  <c r="I2443" i="2"/>
  <c r="H2443" i="2"/>
  <c r="N2442" i="2"/>
  <c r="O2442" i="2" s="1"/>
  <c r="M2442" i="2"/>
  <c r="L2442" i="2"/>
  <c r="K2442" i="2"/>
  <c r="J2442" i="2"/>
  <c r="I2442" i="2"/>
  <c r="H2442" i="2"/>
  <c r="N2441" i="2"/>
  <c r="O2441" i="2" s="1"/>
  <c r="M2441" i="2"/>
  <c r="L2441" i="2"/>
  <c r="K2441" i="2"/>
  <c r="J2441" i="2"/>
  <c r="I2441" i="2"/>
  <c r="H2441" i="2"/>
  <c r="N2440" i="2"/>
  <c r="O2440" i="2" s="1"/>
  <c r="M2440" i="2"/>
  <c r="L2440" i="2"/>
  <c r="K2440" i="2"/>
  <c r="J2440" i="2"/>
  <c r="I2440" i="2"/>
  <c r="H2440" i="2"/>
  <c r="N2439" i="2"/>
  <c r="O2439" i="2" s="1"/>
  <c r="M2439" i="2"/>
  <c r="L2439" i="2"/>
  <c r="K2439" i="2"/>
  <c r="J2439" i="2"/>
  <c r="I2439" i="2"/>
  <c r="H2439" i="2"/>
  <c r="N2438" i="2"/>
  <c r="O2438" i="2" s="1"/>
  <c r="M2438" i="2"/>
  <c r="L2438" i="2"/>
  <c r="K2438" i="2"/>
  <c r="J2438" i="2"/>
  <c r="I2438" i="2"/>
  <c r="H2438" i="2"/>
  <c r="N2437" i="2"/>
  <c r="O2437" i="2" s="1"/>
  <c r="M2437" i="2"/>
  <c r="L2437" i="2"/>
  <c r="K2437" i="2"/>
  <c r="J2437" i="2"/>
  <c r="I2437" i="2"/>
  <c r="H2437" i="2"/>
  <c r="N2436" i="2"/>
  <c r="O2436" i="2" s="1"/>
  <c r="M2436" i="2"/>
  <c r="L2436" i="2"/>
  <c r="K2436" i="2"/>
  <c r="J2436" i="2"/>
  <c r="I2436" i="2"/>
  <c r="H2436" i="2"/>
  <c r="N2435" i="2"/>
  <c r="O2435" i="2" s="1"/>
  <c r="M2435" i="2"/>
  <c r="L2435" i="2"/>
  <c r="K2435" i="2"/>
  <c r="J2435" i="2"/>
  <c r="I2435" i="2"/>
  <c r="H2435" i="2"/>
  <c r="N2434" i="2"/>
  <c r="O2434" i="2" s="1"/>
  <c r="M2434" i="2"/>
  <c r="L2434" i="2"/>
  <c r="K2434" i="2"/>
  <c r="J2434" i="2"/>
  <c r="I2434" i="2"/>
  <c r="H2434" i="2"/>
  <c r="N2433" i="2"/>
  <c r="O2433" i="2" s="1"/>
  <c r="M2433" i="2"/>
  <c r="L2433" i="2"/>
  <c r="K2433" i="2"/>
  <c r="J2433" i="2"/>
  <c r="I2433" i="2"/>
  <c r="H2433" i="2"/>
  <c r="N2432" i="2"/>
  <c r="O2432" i="2" s="1"/>
  <c r="M2432" i="2"/>
  <c r="L2432" i="2"/>
  <c r="K2432" i="2"/>
  <c r="J2432" i="2"/>
  <c r="I2432" i="2"/>
  <c r="H2432" i="2"/>
  <c r="N2431" i="2"/>
  <c r="O2431" i="2" s="1"/>
  <c r="M2431" i="2"/>
  <c r="L2431" i="2"/>
  <c r="K2431" i="2"/>
  <c r="J2431" i="2"/>
  <c r="I2431" i="2"/>
  <c r="H2431" i="2"/>
  <c r="N2430" i="2"/>
  <c r="O2430" i="2" s="1"/>
  <c r="M2430" i="2"/>
  <c r="L2430" i="2"/>
  <c r="K2430" i="2"/>
  <c r="J2430" i="2"/>
  <c r="I2430" i="2"/>
  <c r="H2430" i="2"/>
  <c r="N2429" i="2"/>
  <c r="O2429" i="2" s="1"/>
  <c r="M2429" i="2"/>
  <c r="L2429" i="2"/>
  <c r="K2429" i="2"/>
  <c r="J2429" i="2"/>
  <c r="I2429" i="2"/>
  <c r="H2429" i="2"/>
  <c r="N2428" i="2"/>
  <c r="O2428" i="2" s="1"/>
  <c r="M2428" i="2"/>
  <c r="L2428" i="2"/>
  <c r="K2428" i="2"/>
  <c r="J2428" i="2"/>
  <c r="I2428" i="2"/>
  <c r="H2428" i="2"/>
  <c r="N2427" i="2"/>
  <c r="O2427" i="2" s="1"/>
  <c r="M2427" i="2"/>
  <c r="L2427" i="2"/>
  <c r="K2427" i="2"/>
  <c r="J2427" i="2"/>
  <c r="I2427" i="2"/>
  <c r="H2427" i="2"/>
  <c r="N2426" i="2"/>
  <c r="O2426" i="2" s="1"/>
  <c r="M2426" i="2"/>
  <c r="L2426" i="2"/>
  <c r="K2426" i="2"/>
  <c r="J2426" i="2"/>
  <c r="I2426" i="2"/>
  <c r="H2426" i="2"/>
  <c r="N2425" i="2"/>
  <c r="O2425" i="2" s="1"/>
  <c r="M2425" i="2"/>
  <c r="L2425" i="2"/>
  <c r="K2425" i="2"/>
  <c r="J2425" i="2"/>
  <c r="I2425" i="2"/>
  <c r="H2425" i="2"/>
  <c r="N2424" i="2"/>
  <c r="O2424" i="2" s="1"/>
  <c r="M2424" i="2"/>
  <c r="L2424" i="2"/>
  <c r="K2424" i="2"/>
  <c r="J2424" i="2"/>
  <c r="I2424" i="2"/>
  <c r="H2424" i="2"/>
  <c r="N2423" i="2"/>
  <c r="O2423" i="2" s="1"/>
  <c r="M2423" i="2"/>
  <c r="L2423" i="2"/>
  <c r="K2423" i="2"/>
  <c r="J2423" i="2"/>
  <c r="I2423" i="2"/>
  <c r="H2423" i="2"/>
  <c r="N2422" i="2"/>
  <c r="O2422" i="2" s="1"/>
  <c r="M2422" i="2"/>
  <c r="L2422" i="2"/>
  <c r="K2422" i="2"/>
  <c r="J2422" i="2"/>
  <c r="I2422" i="2"/>
  <c r="H2422" i="2"/>
  <c r="N2421" i="2"/>
  <c r="O2421" i="2" s="1"/>
  <c r="M2421" i="2"/>
  <c r="L2421" i="2"/>
  <c r="K2421" i="2"/>
  <c r="J2421" i="2"/>
  <c r="I2421" i="2"/>
  <c r="H2421" i="2"/>
  <c r="N2420" i="2"/>
  <c r="O2420" i="2" s="1"/>
  <c r="M2420" i="2"/>
  <c r="L2420" i="2"/>
  <c r="K2420" i="2"/>
  <c r="J2420" i="2"/>
  <c r="I2420" i="2"/>
  <c r="H2420" i="2"/>
  <c r="N2419" i="2"/>
  <c r="O2419" i="2" s="1"/>
  <c r="M2419" i="2"/>
  <c r="L2419" i="2"/>
  <c r="K2419" i="2"/>
  <c r="J2419" i="2"/>
  <c r="I2419" i="2"/>
  <c r="H2419" i="2"/>
  <c r="N2418" i="2"/>
  <c r="O2418" i="2" s="1"/>
  <c r="M2418" i="2"/>
  <c r="L2418" i="2"/>
  <c r="K2418" i="2"/>
  <c r="J2418" i="2"/>
  <c r="I2418" i="2"/>
  <c r="H2418" i="2"/>
  <c r="N2417" i="2"/>
  <c r="O2417" i="2" s="1"/>
  <c r="M2417" i="2"/>
  <c r="L2417" i="2"/>
  <c r="K2417" i="2"/>
  <c r="J2417" i="2"/>
  <c r="I2417" i="2"/>
  <c r="H2417" i="2"/>
  <c r="N2416" i="2"/>
  <c r="O2416" i="2" s="1"/>
  <c r="M2416" i="2"/>
  <c r="L2416" i="2"/>
  <c r="K2416" i="2"/>
  <c r="J2416" i="2"/>
  <c r="I2416" i="2"/>
  <c r="H2416" i="2"/>
  <c r="N2415" i="2"/>
  <c r="O2415" i="2" s="1"/>
  <c r="M2415" i="2"/>
  <c r="L2415" i="2"/>
  <c r="K2415" i="2"/>
  <c r="J2415" i="2"/>
  <c r="I2415" i="2"/>
  <c r="H2415" i="2"/>
  <c r="N2414" i="2"/>
  <c r="O2414" i="2" s="1"/>
  <c r="M2414" i="2"/>
  <c r="L2414" i="2"/>
  <c r="K2414" i="2"/>
  <c r="J2414" i="2"/>
  <c r="I2414" i="2"/>
  <c r="H2414" i="2"/>
  <c r="N2413" i="2"/>
  <c r="O2413" i="2" s="1"/>
  <c r="M2413" i="2"/>
  <c r="L2413" i="2"/>
  <c r="K2413" i="2"/>
  <c r="J2413" i="2"/>
  <c r="I2413" i="2"/>
  <c r="H2413" i="2"/>
  <c r="N2412" i="2"/>
  <c r="O2412" i="2" s="1"/>
  <c r="M2412" i="2"/>
  <c r="L2412" i="2"/>
  <c r="K2412" i="2"/>
  <c r="J2412" i="2"/>
  <c r="I2412" i="2"/>
  <c r="H2412" i="2"/>
  <c r="N2411" i="2"/>
  <c r="O2411" i="2" s="1"/>
  <c r="M2411" i="2"/>
  <c r="L2411" i="2"/>
  <c r="K2411" i="2"/>
  <c r="J2411" i="2"/>
  <c r="I2411" i="2"/>
  <c r="H2411" i="2"/>
  <c r="N2410" i="2"/>
  <c r="O2410" i="2" s="1"/>
  <c r="M2410" i="2"/>
  <c r="L2410" i="2"/>
  <c r="K2410" i="2"/>
  <c r="J2410" i="2"/>
  <c r="I2410" i="2"/>
  <c r="H2410" i="2"/>
  <c r="N2409" i="2"/>
  <c r="O2409" i="2" s="1"/>
  <c r="M2409" i="2"/>
  <c r="L2409" i="2"/>
  <c r="K2409" i="2"/>
  <c r="J2409" i="2"/>
  <c r="I2409" i="2"/>
  <c r="H2409" i="2"/>
  <c r="N2408" i="2"/>
  <c r="O2408" i="2" s="1"/>
  <c r="M2408" i="2"/>
  <c r="L2408" i="2"/>
  <c r="K2408" i="2"/>
  <c r="J2408" i="2"/>
  <c r="I2408" i="2"/>
  <c r="H2408" i="2"/>
  <c r="N2407" i="2"/>
  <c r="O2407" i="2" s="1"/>
  <c r="M2407" i="2"/>
  <c r="L2407" i="2"/>
  <c r="K2407" i="2"/>
  <c r="J2407" i="2"/>
  <c r="I2407" i="2"/>
  <c r="H2407" i="2"/>
  <c r="N2406" i="2"/>
  <c r="O2406" i="2" s="1"/>
  <c r="M2406" i="2"/>
  <c r="L2406" i="2"/>
  <c r="K2406" i="2"/>
  <c r="J2406" i="2"/>
  <c r="I2406" i="2"/>
  <c r="H2406" i="2"/>
  <c r="N2405" i="2"/>
  <c r="O2405" i="2" s="1"/>
  <c r="M2405" i="2"/>
  <c r="L2405" i="2"/>
  <c r="K2405" i="2"/>
  <c r="J2405" i="2"/>
  <c r="I2405" i="2"/>
  <c r="H2405" i="2"/>
  <c r="N2404" i="2"/>
  <c r="O2404" i="2" s="1"/>
  <c r="M2404" i="2"/>
  <c r="L2404" i="2"/>
  <c r="K2404" i="2"/>
  <c r="J2404" i="2"/>
  <c r="I2404" i="2"/>
  <c r="H2404" i="2"/>
  <c r="N2403" i="2"/>
  <c r="O2403" i="2" s="1"/>
  <c r="M2403" i="2"/>
  <c r="L2403" i="2"/>
  <c r="K2403" i="2"/>
  <c r="J2403" i="2"/>
  <c r="I2403" i="2"/>
  <c r="H2403" i="2"/>
  <c r="N2402" i="2"/>
  <c r="O2402" i="2" s="1"/>
  <c r="M2402" i="2"/>
  <c r="L2402" i="2"/>
  <c r="K2402" i="2"/>
  <c r="J2402" i="2"/>
  <c r="I2402" i="2"/>
  <c r="H2402" i="2"/>
  <c r="N2401" i="2"/>
  <c r="O2401" i="2" s="1"/>
  <c r="M2401" i="2"/>
  <c r="L2401" i="2"/>
  <c r="K2401" i="2"/>
  <c r="J2401" i="2"/>
  <c r="I2401" i="2"/>
  <c r="H2401" i="2"/>
  <c r="N2400" i="2"/>
  <c r="O2400" i="2" s="1"/>
  <c r="M2400" i="2"/>
  <c r="L2400" i="2"/>
  <c r="K2400" i="2"/>
  <c r="J2400" i="2"/>
  <c r="I2400" i="2"/>
  <c r="H2400" i="2"/>
  <c r="N2399" i="2"/>
  <c r="O2399" i="2" s="1"/>
  <c r="M2399" i="2"/>
  <c r="L2399" i="2"/>
  <c r="K2399" i="2"/>
  <c r="J2399" i="2"/>
  <c r="I2399" i="2"/>
  <c r="H2399" i="2"/>
  <c r="N2398" i="2"/>
  <c r="O2398" i="2" s="1"/>
  <c r="M2398" i="2"/>
  <c r="L2398" i="2"/>
  <c r="K2398" i="2"/>
  <c r="J2398" i="2"/>
  <c r="I2398" i="2"/>
  <c r="H2398" i="2"/>
  <c r="N2397" i="2"/>
  <c r="O2397" i="2" s="1"/>
  <c r="M2397" i="2"/>
  <c r="L2397" i="2"/>
  <c r="K2397" i="2"/>
  <c r="J2397" i="2"/>
  <c r="I2397" i="2"/>
  <c r="H2397" i="2"/>
  <c r="N2396" i="2"/>
  <c r="O2396" i="2" s="1"/>
  <c r="M2396" i="2"/>
  <c r="L2396" i="2"/>
  <c r="K2396" i="2"/>
  <c r="J2396" i="2"/>
  <c r="I2396" i="2"/>
  <c r="H2396" i="2"/>
  <c r="N2395" i="2"/>
  <c r="O2395" i="2" s="1"/>
  <c r="M2395" i="2"/>
  <c r="L2395" i="2"/>
  <c r="K2395" i="2"/>
  <c r="J2395" i="2"/>
  <c r="I2395" i="2"/>
  <c r="H2395" i="2"/>
  <c r="N2394" i="2"/>
  <c r="O2394" i="2" s="1"/>
  <c r="M2394" i="2"/>
  <c r="L2394" i="2"/>
  <c r="K2394" i="2"/>
  <c r="J2394" i="2"/>
  <c r="I2394" i="2"/>
  <c r="H2394" i="2"/>
  <c r="N2393" i="2"/>
  <c r="O2393" i="2" s="1"/>
  <c r="M2393" i="2"/>
  <c r="L2393" i="2"/>
  <c r="K2393" i="2"/>
  <c r="J2393" i="2"/>
  <c r="I2393" i="2"/>
  <c r="H2393" i="2"/>
  <c r="N2392" i="2"/>
  <c r="O2392" i="2" s="1"/>
  <c r="M2392" i="2"/>
  <c r="L2392" i="2"/>
  <c r="K2392" i="2"/>
  <c r="J2392" i="2"/>
  <c r="I2392" i="2"/>
  <c r="H2392" i="2"/>
  <c r="N2391" i="2"/>
  <c r="O2391" i="2" s="1"/>
  <c r="M2391" i="2"/>
  <c r="L2391" i="2"/>
  <c r="K2391" i="2"/>
  <c r="J2391" i="2"/>
  <c r="I2391" i="2"/>
  <c r="H2391" i="2"/>
  <c r="N2390" i="2"/>
  <c r="O2390" i="2" s="1"/>
  <c r="M2390" i="2"/>
  <c r="L2390" i="2"/>
  <c r="K2390" i="2"/>
  <c r="J2390" i="2"/>
  <c r="I2390" i="2"/>
  <c r="H2390" i="2"/>
  <c r="N2389" i="2"/>
  <c r="O2389" i="2" s="1"/>
  <c r="M2389" i="2"/>
  <c r="L2389" i="2"/>
  <c r="K2389" i="2"/>
  <c r="J2389" i="2"/>
  <c r="I2389" i="2"/>
  <c r="H2389" i="2"/>
  <c r="N2388" i="2"/>
  <c r="O2388" i="2" s="1"/>
  <c r="M2388" i="2"/>
  <c r="L2388" i="2"/>
  <c r="K2388" i="2"/>
  <c r="J2388" i="2"/>
  <c r="I2388" i="2"/>
  <c r="H2388" i="2"/>
  <c r="N2387" i="2"/>
  <c r="O2387" i="2" s="1"/>
  <c r="M2387" i="2"/>
  <c r="L2387" i="2"/>
  <c r="K2387" i="2"/>
  <c r="J2387" i="2"/>
  <c r="I2387" i="2"/>
  <c r="H2387" i="2"/>
  <c r="N2386" i="2"/>
  <c r="O2386" i="2" s="1"/>
  <c r="M2386" i="2"/>
  <c r="L2386" i="2"/>
  <c r="K2386" i="2"/>
  <c r="J2386" i="2"/>
  <c r="I2386" i="2"/>
  <c r="H2386" i="2"/>
  <c r="N2385" i="2"/>
  <c r="O2385" i="2" s="1"/>
  <c r="M2385" i="2"/>
  <c r="L2385" i="2"/>
  <c r="K2385" i="2"/>
  <c r="J2385" i="2"/>
  <c r="I2385" i="2"/>
  <c r="H2385" i="2"/>
  <c r="N2384" i="2"/>
  <c r="O2384" i="2" s="1"/>
  <c r="M2384" i="2"/>
  <c r="L2384" i="2"/>
  <c r="K2384" i="2"/>
  <c r="J2384" i="2"/>
  <c r="I2384" i="2"/>
  <c r="H2384" i="2"/>
  <c r="N2383" i="2"/>
  <c r="O2383" i="2" s="1"/>
  <c r="M2383" i="2"/>
  <c r="L2383" i="2"/>
  <c r="K2383" i="2"/>
  <c r="J2383" i="2"/>
  <c r="I2383" i="2"/>
  <c r="H2383" i="2"/>
  <c r="N2382" i="2"/>
  <c r="O2382" i="2" s="1"/>
  <c r="M2382" i="2"/>
  <c r="L2382" i="2"/>
  <c r="K2382" i="2"/>
  <c r="J2382" i="2"/>
  <c r="I2382" i="2"/>
  <c r="H2382" i="2"/>
  <c r="N2381" i="2"/>
  <c r="O2381" i="2" s="1"/>
  <c r="M2381" i="2"/>
  <c r="L2381" i="2"/>
  <c r="K2381" i="2"/>
  <c r="J2381" i="2"/>
  <c r="I2381" i="2"/>
  <c r="H2381" i="2"/>
  <c r="N2380" i="2"/>
  <c r="O2380" i="2" s="1"/>
  <c r="M2380" i="2"/>
  <c r="L2380" i="2"/>
  <c r="K2380" i="2"/>
  <c r="J2380" i="2"/>
  <c r="I2380" i="2"/>
  <c r="H2380" i="2"/>
  <c r="N2379" i="2"/>
  <c r="O2379" i="2" s="1"/>
  <c r="M2379" i="2"/>
  <c r="L2379" i="2"/>
  <c r="K2379" i="2"/>
  <c r="J2379" i="2"/>
  <c r="I2379" i="2"/>
  <c r="H2379" i="2"/>
  <c r="N2378" i="2"/>
  <c r="O2378" i="2" s="1"/>
  <c r="M2378" i="2"/>
  <c r="L2378" i="2"/>
  <c r="K2378" i="2"/>
  <c r="J2378" i="2"/>
  <c r="I2378" i="2"/>
  <c r="H2378" i="2"/>
  <c r="N2377" i="2"/>
  <c r="O2377" i="2" s="1"/>
  <c r="M2377" i="2"/>
  <c r="L2377" i="2"/>
  <c r="K2377" i="2"/>
  <c r="J2377" i="2"/>
  <c r="I2377" i="2"/>
  <c r="H2377" i="2"/>
  <c r="N2376" i="2"/>
  <c r="O2376" i="2" s="1"/>
  <c r="M2376" i="2"/>
  <c r="L2376" i="2"/>
  <c r="K2376" i="2"/>
  <c r="J2376" i="2"/>
  <c r="I2376" i="2"/>
  <c r="H2376" i="2"/>
  <c r="N2375" i="2"/>
  <c r="O2375" i="2" s="1"/>
  <c r="M2375" i="2"/>
  <c r="L2375" i="2"/>
  <c r="K2375" i="2"/>
  <c r="J2375" i="2"/>
  <c r="I2375" i="2"/>
  <c r="H2375" i="2"/>
  <c r="N2374" i="2"/>
  <c r="O2374" i="2" s="1"/>
  <c r="M2374" i="2"/>
  <c r="L2374" i="2"/>
  <c r="K2374" i="2"/>
  <c r="J2374" i="2"/>
  <c r="I2374" i="2"/>
  <c r="H2374" i="2"/>
  <c r="N2373" i="2"/>
  <c r="O2373" i="2" s="1"/>
  <c r="M2373" i="2"/>
  <c r="L2373" i="2"/>
  <c r="K2373" i="2"/>
  <c r="J2373" i="2"/>
  <c r="I2373" i="2"/>
  <c r="H2373" i="2"/>
  <c r="N2372" i="2"/>
  <c r="O2372" i="2" s="1"/>
  <c r="M2372" i="2"/>
  <c r="L2372" i="2"/>
  <c r="K2372" i="2"/>
  <c r="J2372" i="2"/>
  <c r="I2372" i="2"/>
  <c r="H2372" i="2"/>
  <c r="N2371" i="2"/>
  <c r="O2371" i="2" s="1"/>
  <c r="M2371" i="2"/>
  <c r="L2371" i="2"/>
  <c r="K2371" i="2"/>
  <c r="J2371" i="2"/>
  <c r="I2371" i="2"/>
  <c r="H2371" i="2"/>
  <c r="N2370" i="2"/>
  <c r="O2370" i="2" s="1"/>
  <c r="M2370" i="2"/>
  <c r="L2370" i="2"/>
  <c r="K2370" i="2"/>
  <c r="J2370" i="2"/>
  <c r="I2370" i="2"/>
  <c r="H2370" i="2"/>
  <c r="N2369" i="2"/>
  <c r="O2369" i="2" s="1"/>
  <c r="M2369" i="2"/>
  <c r="L2369" i="2"/>
  <c r="K2369" i="2"/>
  <c r="J2369" i="2"/>
  <c r="I2369" i="2"/>
  <c r="H2369" i="2"/>
  <c r="N2368" i="2"/>
  <c r="O2368" i="2" s="1"/>
  <c r="M2368" i="2"/>
  <c r="L2368" i="2"/>
  <c r="K2368" i="2"/>
  <c r="J2368" i="2"/>
  <c r="I2368" i="2"/>
  <c r="H2368" i="2"/>
  <c r="N2367" i="2"/>
  <c r="O2367" i="2" s="1"/>
  <c r="M2367" i="2"/>
  <c r="L2367" i="2"/>
  <c r="K2367" i="2"/>
  <c r="J2367" i="2"/>
  <c r="I2367" i="2"/>
  <c r="H2367" i="2"/>
  <c r="N2366" i="2"/>
  <c r="O2366" i="2" s="1"/>
  <c r="M2366" i="2"/>
  <c r="L2366" i="2"/>
  <c r="K2366" i="2"/>
  <c r="J2366" i="2"/>
  <c r="I2366" i="2"/>
  <c r="H2366" i="2"/>
  <c r="N2365" i="2"/>
  <c r="O2365" i="2" s="1"/>
  <c r="M2365" i="2"/>
  <c r="L2365" i="2"/>
  <c r="K2365" i="2"/>
  <c r="J2365" i="2"/>
  <c r="I2365" i="2"/>
  <c r="H2365" i="2"/>
  <c r="N2364" i="2"/>
  <c r="O2364" i="2" s="1"/>
  <c r="M2364" i="2"/>
  <c r="L2364" i="2"/>
  <c r="K2364" i="2"/>
  <c r="J2364" i="2"/>
  <c r="I2364" i="2"/>
  <c r="H2364" i="2"/>
  <c r="N2363" i="2"/>
  <c r="O2363" i="2" s="1"/>
  <c r="M2363" i="2"/>
  <c r="L2363" i="2"/>
  <c r="K2363" i="2"/>
  <c r="J2363" i="2"/>
  <c r="I2363" i="2"/>
  <c r="H2363" i="2"/>
  <c r="N2362" i="2"/>
  <c r="O2362" i="2" s="1"/>
  <c r="M2362" i="2"/>
  <c r="L2362" i="2"/>
  <c r="K2362" i="2"/>
  <c r="J2362" i="2"/>
  <c r="I2362" i="2"/>
  <c r="H2362" i="2"/>
  <c r="N2361" i="2"/>
  <c r="O2361" i="2" s="1"/>
  <c r="M2361" i="2"/>
  <c r="L2361" i="2"/>
  <c r="K2361" i="2"/>
  <c r="J2361" i="2"/>
  <c r="I2361" i="2"/>
  <c r="H2361" i="2"/>
  <c r="N2360" i="2"/>
  <c r="O2360" i="2" s="1"/>
  <c r="M2360" i="2"/>
  <c r="L2360" i="2"/>
  <c r="K2360" i="2"/>
  <c r="J2360" i="2"/>
  <c r="I2360" i="2"/>
  <c r="H2360" i="2"/>
  <c r="N2359" i="2"/>
  <c r="O2359" i="2" s="1"/>
  <c r="M2359" i="2"/>
  <c r="L2359" i="2"/>
  <c r="K2359" i="2"/>
  <c r="J2359" i="2"/>
  <c r="I2359" i="2"/>
  <c r="H2359" i="2"/>
  <c r="N2358" i="2"/>
  <c r="O2358" i="2" s="1"/>
  <c r="M2358" i="2"/>
  <c r="L2358" i="2"/>
  <c r="K2358" i="2"/>
  <c r="J2358" i="2"/>
  <c r="I2358" i="2"/>
  <c r="H2358" i="2"/>
  <c r="N2357" i="2"/>
  <c r="O2357" i="2" s="1"/>
  <c r="M2357" i="2"/>
  <c r="L2357" i="2"/>
  <c r="K2357" i="2"/>
  <c r="J2357" i="2"/>
  <c r="I2357" i="2"/>
  <c r="H2357" i="2"/>
  <c r="N2356" i="2"/>
  <c r="O2356" i="2" s="1"/>
  <c r="M2356" i="2"/>
  <c r="L2356" i="2"/>
  <c r="K2356" i="2"/>
  <c r="J2356" i="2"/>
  <c r="I2356" i="2"/>
  <c r="H2356" i="2"/>
  <c r="N2355" i="2"/>
  <c r="O2355" i="2" s="1"/>
  <c r="M2355" i="2"/>
  <c r="L2355" i="2"/>
  <c r="K2355" i="2"/>
  <c r="J2355" i="2"/>
  <c r="I2355" i="2"/>
  <c r="H2355" i="2"/>
  <c r="N2354" i="2"/>
  <c r="O2354" i="2" s="1"/>
  <c r="M2354" i="2"/>
  <c r="L2354" i="2"/>
  <c r="K2354" i="2"/>
  <c r="J2354" i="2"/>
  <c r="I2354" i="2"/>
  <c r="H2354" i="2"/>
  <c r="N2353" i="2"/>
  <c r="O2353" i="2" s="1"/>
  <c r="M2353" i="2"/>
  <c r="L2353" i="2"/>
  <c r="K2353" i="2"/>
  <c r="J2353" i="2"/>
  <c r="I2353" i="2"/>
  <c r="H2353" i="2"/>
  <c r="N2352" i="2"/>
  <c r="O2352" i="2" s="1"/>
  <c r="M2352" i="2"/>
  <c r="L2352" i="2"/>
  <c r="K2352" i="2"/>
  <c r="J2352" i="2"/>
  <c r="I2352" i="2"/>
  <c r="H2352" i="2"/>
  <c r="N2351" i="2"/>
  <c r="O2351" i="2" s="1"/>
  <c r="M2351" i="2"/>
  <c r="L2351" i="2"/>
  <c r="K2351" i="2"/>
  <c r="J2351" i="2"/>
  <c r="I2351" i="2"/>
  <c r="H2351" i="2"/>
  <c r="N2350" i="2"/>
  <c r="O2350" i="2" s="1"/>
  <c r="M2350" i="2"/>
  <c r="L2350" i="2"/>
  <c r="K2350" i="2"/>
  <c r="J2350" i="2"/>
  <c r="I2350" i="2"/>
  <c r="H2350" i="2"/>
  <c r="N2349" i="2"/>
  <c r="O2349" i="2" s="1"/>
  <c r="M2349" i="2"/>
  <c r="L2349" i="2"/>
  <c r="K2349" i="2"/>
  <c r="J2349" i="2"/>
  <c r="I2349" i="2"/>
  <c r="H2349" i="2"/>
  <c r="N2348" i="2"/>
  <c r="O2348" i="2" s="1"/>
  <c r="M2348" i="2"/>
  <c r="L2348" i="2"/>
  <c r="K2348" i="2"/>
  <c r="J2348" i="2"/>
  <c r="I2348" i="2"/>
  <c r="H2348" i="2"/>
  <c r="N2347" i="2"/>
  <c r="O2347" i="2" s="1"/>
  <c r="M2347" i="2"/>
  <c r="L2347" i="2"/>
  <c r="K2347" i="2"/>
  <c r="J2347" i="2"/>
  <c r="I2347" i="2"/>
  <c r="H2347" i="2"/>
  <c r="N2346" i="2"/>
  <c r="O2346" i="2" s="1"/>
  <c r="M2346" i="2"/>
  <c r="L2346" i="2"/>
  <c r="K2346" i="2"/>
  <c r="J2346" i="2"/>
  <c r="I2346" i="2"/>
  <c r="H2346" i="2"/>
  <c r="N2345" i="2"/>
  <c r="O2345" i="2" s="1"/>
  <c r="M2345" i="2"/>
  <c r="L2345" i="2"/>
  <c r="K2345" i="2"/>
  <c r="J2345" i="2"/>
  <c r="I2345" i="2"/>
  <c r="H2345" i="2"/>
  <c r="N2344" i="2"/>
  <c r="O2344" i="2" s="1"/>
  <c r="M2344" i="2"/>
  <c r="L2344" i="2"/>
  <c r="K2344" i="2"/>
  <c r="J2344" i="2"/>
  <c r="I2344" i="2"/>
  <c r="H2344" i="2"/>
  <c r="N2343" i="2"/>
  <c r="O2343" i="2" s="1"/>
  <c r="M2343" i="2"/>
  <c r="L2343" i="2"/>
  <c r="K2343" i="2"/>
  <c r="J2343" i="2"/>
  <c r="I2343" i="2"/>
  <c r="H2343" i="2"/>
  <c r="N2342" i="2"/>
  <c r="O2342" i="2" s="1"/>
  <c r="M2342" i="2"/>
  <c r="L2342" i="2"/>
  <c r="K2342" i="2"/>
  <c r="J2342" i="2"/>
  <c r="I2342" i="2"/>
  <c r="H2342" i="2"/>
  <c r="N2341" i="2"/>
  <c r="O2341" i="2" s="1"/>
  <c r="M2341" i="2"/>
  <c r="L2341" i="2"/>
  <c r="K2341" i="2"/>
  <c r="J2341" i="2"/>
  <c r="I2341" i="2"/>
  <c r="H2341" i="2"/>
  <c r="N2340" i="2"/>
  <c r="O2340" i="2" s="1"/>
  <c r="M2340" i="2"/>
  <c r="L2340" i="2"/>
  <c r="K2340" i="2"/>
  <c r="J2340" i="2"/>
  <c r="I2340" i="2"/>
  <c r="H2340" i="2"/>
  <c r="N2339" i="2"/>
  <c r="O2339" i="2" s="1"/>
  <c r="M2339" i="2"/>
  <c r="L2339" i="2"/>
  <c r="K2339" i="2"/>
  <c r="J2339" i="2"/>
  <c r="I2339" i="2"/>
  <c r="H2339" i="2"/>
  <c r="N2338" i="2"/>
  <c r="O2338" i="2" s="1"/>
  <c r="M2338" i="2"/>
  <c r="L2338" i="2"/>
  <c r="K2338" i="2"/>
  <c r="J2338" i="2"/>
  <c r="I2338" i="2"/>
  <c r="H2338" i="2"/>
  <c r="N2337" i="2"/>
  <c r="O2337" i="2" s="1"/>
  <c r="M2337" i="2"/>
  <c r="L2337" i="2"/>
  <c r="K2337" i="2"/>
  <c r="J2337" i="2"/>
  <c r="I2337" i="2"/>
  <c r="H2337" i="2"/>
  <c r="N2336" i="2"/>
  <c r="O2336" i="2" s="1"/>
  <c r="M2336" i="2"/>
  <c r="L2336" i="2"/>
  <c r="K2336" i="2"/>
  <c r="J2336" i="2"/>
  <c r="I2336" i="2"/>
  <c r="H2336" i="2"/>
  <c r="N2335" i="2"/>
  <c r="O2335" i="2" s="1"/>
  <c r="M2335" i="2"/>
  <c r="L2335" i="2"/>
  <c r="K2335" i="2"/>
  <c r="J2335" i="2"/>
  <c r="I2335" i="2"/>
  <c r="H2335" i="2"/>
  <c r="N2334" i="2"/>
  <c r="O2334" i="2" s="1"/>
  <c r="M2334" i="2"/>
  <c r="L2334" i="2"/>
  <c r="K2334" i="2"/>
  <c r="J2334" i="2"/>
  <c r="I2334" i="2"/>
  <c r="H2334" i="2"/>
  <c r="N2333" i="2"/>
  <c r="O2333" i="2" s="1"/>
  <c r="M2333" i="2"/>
  <c r="L2333" i="2"/>
  <c r="K2333" i="2"/>
  <c r="J2333" i="2"/>
  <c r="I2333" i="2"/>
  <c r="H2333" i="2"/>
  <c r="N2332" i="2"/>
  <c r="O2332" i="2" s="1"/>
  <c r="M2332" i="2"/>
  <c r="L2332" i="2"/>
  <c r="K2332" i="2"/>
  <c r="J2332" i="2"/>
  <c r="I2332" i="2"/>
  <c r="H2332" i="2"/>
  <c r="N2331" i="2"/>
  <c r="O2331" i="2" s="1"/>
  <c r="M2331" i="2"/>
  <c r="L2331" i="2"/>
  <c r="K2331" i="2"/>
  <c r="J2331" i="2"/>
  <c r="I2331" i="2"/>
  <c r="H2331" i="2"/>
  <c r="N2330" i="2"/>
  <c r="O2330" i="2" s="1"/>
  <c r="M2330" i="2"/>
  <c r="L2330" i="2"/>
  <c r="K2330" i="2"/>
  <c r="J2330" i="2"/>
  <c r="I2330" i="2"/>
  <c r="H2330" i="2"/>
  <c r="N2329" i="2"/>
  <c r="O2329" i="2" s="1"/>
  <c r="M2329" i="2"/>
  <c r="L2329" i="2"/>
  <c r="K2329" i="2"/>
  <c r="J2329" i="2"/>
  <c r="I2329" i="2"/>
  <c r="H2329" i="2"/>
  <c r="N2328" i="2"/>
  <c r="O2328" i="2" s="1"/>
  <c r="M2328" i="2"/>
  <c r="L2328" i="2"/>
  <c r="K2328" i="2"/>
  <c r="J2328" i="2"/>
  <c r="I2328" i="2"/>
  <c r="H2328" i="2"/>
  <c r="N2327" i="2"/>
  <c r="O2327" i="2" s="1"/>
  <c r="M2327" i="2"/>
  <c r="L2327" i="2"/>
  <c r="K2327" i="2"/>
  <c r="J2327" i="2"/>
  <c r="I2327" i="2"/>
  <c r="H2327" i="2"/>
  <c r="N2326" i="2"/>
  <c r="O2326" i="2" s="1"/>
  <c r="M2326" i="2"/>
  <c r="L2326" i="2"/>
  <c r="K2326" i="2"/>
  <c r="J2326" i="2"/>
  <c r="I2326" i="2"/>
  <c r="H2326" i="2"/>
  <c r="N2325" i="2"/>
  <c r="O2325" i="2" s="1"/>
  <c r="M2325" i="2"/>
  <c r="L2325" i="2"/>
  <c r="K2325" i="2"/>
  <c r="J2325" i="2"/>
  <c r="I2325" i="2"/>
  <c r="H2325" i="2"/>
  <c r="N2324" i="2"/>
  <c r="O2324" i="2" s="1"/>
  <c r="M2324" i="2"/>
  <c r="L2324" i="2"/>
  <c r="K2324" i="2"/>
  <c r="J2324" i="2"/>
  <c r="I2324" i="2"/>
  <c r="H2324" i="2"/>
  <c r="N2323" i="2"/>
  <c r="O2323" i="2" s="1"/>
  <c r="M2323" i="2"/>
  <c r="L2323" i="2"/>
  <c r="K2323" i="2"/>
  <c r="J2323" i="2"/>
  <c r="I2323" i="2"/>
  <c r="H2323" i="2"/>
  <c r="N2322" i="2"/>
  <c r="O2322" i="2" s="1"/>
  <c r="M2322" i="2"/>
  <c r="L2322" i="2"/>
  <c r="K2322" i="2"/>
  <c r="J2322" i="2"/>
  <c r="I2322" i="2"/>
  <c r="H2322" i="2"/>
  <c r="N2321" i="2"/>
  <c r="O2321" i="2" s="1"/>
  <c r="M2321" i="2"/>
  <c r="L2321" i="2"/>
  <c r="K2321" i="2"/>
  <c r="J2321" i="2"/>
  <c r="I2321" i="2"/>
  <c r="H2321" i="2"/>
  <c r="N2320" i="2"/>
  <c r="O2320" i="2" s="1"/>
  <c r="M2320" i="2"/>
  <c r="L2320" i="2"/>
  <c r="K2320" i="2"/>
  <c r="J2320" i="2"/>
  <c r="I2320" i="2"/>
  <c r="H2320" i="2"/>
  <c r="N2319" i="2"/>
  <c r="O2319" i="2" s="1"/>
  <c r="M2319" i="2"/>
  <c r="L2319" i="2"/>
  <c r="K2319" i="2"/>
  <c r="J2319" i="2"/>
  <c r="I2319" i="2"/>
  <c r="H2319" i="2"/>
  <c r="N2318" i="2"/>
  <c r="O2318" i="2" s="1"/>
  <c r="M2318" i="2"/>
  <c r="L2318" i="2"/>
  <c r="K2318" i="2"/>
  <c r="J2318" i="2"/>
  <c r="I2318" i="2"/>
  <c r="H2318" i="2"/>
  <c r="N2317" i="2"/>
  <c r="O2317" i="2" s="1"/>
  <c r="M2317" i="2"/>
  <c r="L2317" i="2"/>
  <c r="K2317" i="2"/>
  <c r="J2317" i="2"/>
  <c r="I2317" i="2"/>
  <c r="H2317" i="2"/>
  <c r="N2316" i="2"/>
  <c r="O2316" i="2" s="1"/>
  <c r="M2316" i="2"/>
  <c r="L2316" i="2"/>
  <c r="K2316" i="2"/>
  <c r="J2316" i="2"/>
  <c r="I2316" i="2"/>
  <c r="H2316" i="2"/>
  <c r="N2315" i="2"/>
  <c r="O2315" i="2" s="1"/>
  <c r="M2315" i="2"/>
  <c r="L2315" i="2"/>
  <c r="K2315" i="2"/>
  <c r="J2315" i="2"/>
  <c r="I2315" i="2"/>
  <c r="H2315" i="2"/>
  <c r="N2314" i="2"/>
  <c r="O2314" i="2" s="1"/>
  <c r="M2314" i="2"/>
  <c r="L2314" i="2"/>
  <c r="K2314" i="2"/>
  <c r="J2314" i="2"/>
  <c r="I2314" i="2"/>
  <c r="H2314" i="2"/>
  <c r="N2313" i="2"/>
  <c r="O2313" i="2" s="1"/>
  <c r="M2313" i="2"/>
  <c r="L2313" i="2"/>
  <c r="K2313" i="2"/>
  <c r="J2313" i="2"/>
  <c r="I2313" i="2"/>
  <c r="H2313" i="2"/>
  <c r="N2312" i="2"/>
  <c r="O2312" i="2" s="1"/>
  <c r="M2312" i="2"/>
  <c r="L2312" i="2"/>
  <c r="K2312" i="2"/>
  <c r="J2312" i="2"/>
  <c r="I2312" i="2"/>
  <c r="H2312" i="2"/>
  <c r="N2311" i="2"/>
  <c r="O2311" i="2" s="1"/>
  <c r="M2311" i="2"/>
  <c r="L2311" i="2"/>
  <c r="K2311" i="2"/>
  <c r="J2311" i="2"/>
  <c r="I2311" i="2"/>
  <c r="H2311" i="2"/>
  <c r="N2310" i="2"/>
  <c r="O2310" i="2" s="1"/>
  <c r="M2310" i="2"/>
  <c r="L2310" i="2"/>
  <c r="K2310" i="2"/>
  <c r="J2310" i="2"/>
  <c r="I2310" i="2"/>
  <c r="H2310" i="2"/>
  <c r="N2309" i="2"/>
  <c r="O2309" i="2" s="1"/>
  <c r="M2309" i="2"/>
  <c r="L2309" i="2"/>
  <c r="K2309" i="2"/>
  <c r="J2309" i="2"/>
  <c r="I2309" i="2"/>
  <c r="H2309" i="2"/>
  <c r="N2308" i="2"/>
  <c r="O2308" i="2" s="1"/>
  <c r="M2308" i="2"/>
  <c r="L2308" i="2"/>
  <c r="K2308" i="2"/>
  <c r="J2308" i="2"/>
  <c r="I2308" i="2"/>
  <c r="H2308" i="2"/>
  <c r="N2307" i="2"/>
  <c r="O2307" i="2" s="1"/>
  <c r="M2307" i="2"/>
  <c r="L2307" i="2"/>
  <c r="K2307" i="2"/>
  <c r="J2307" i="2"/>
  <c r="I2307" i="2"/>
  <c r="H2307" i="2"/>
  <c r="N2306" i="2"/>
  <c r="O2306" i="2" s="1"/>
  <c r="M2306" i="2"/>
  <c r="L2306" i="2"/>
  <c r="K2306" i="2"/>
  <c r="J2306" i="2"/>
  <c r="I2306" i="2"/>
  <c r="H2306" i="2"/>
  <c r="N2305" i="2"/>
  <c r="O2305" i="2" s="1"/>
  <c r="M2305" i="2"/>
  <c r="L2305" i="2"/>
  <c r="K2305" i="2"/>
  <c r="J2305" i="2"/>
  <c r="I2305" i="2"/>
  <c r="H2305" i="2"/>
  <c r="N2304" i="2"/>
  <c r="O2304" i="2" s="1"/>
  <c r="M2304" i="2"/>
  <c r="L2304" i="2"/>
  <c r="K2304" i="2"/>
  <c r="J2304" i="2"/>
  <c r="I2304" i="2"/>
  <c r="H2304" i="2"/>
  <c r="N2303" i="2"/>
  <c r="O2303" i="2" s="1"/>
  <c r="M2303" i="2"/>
  <c r="L2303" i="2"/>
  <c r="K2303" i="2"/>
  <c r="J2303" i="2"/>
  <c r="I2303" i="2"/>
  <c r="H2303" i="2"/>
  <c r="N2302" i="2"/>
  <c r="O2302" i="2" s="1"/>
  <c r="M2302" i="2"/>
  <c r="L2302" i="2"/>
  <c r="K2302" i="2"/>
  <c r="J2302" i="2"/>
  <c r="I2302" i="2"/>
  <c r="H2302" i="2"/>
  <c r="N2301" i="2"/>
  <c r="O2301" i="2" s="1"/>
  <c r="M2301" i="2"/>
  <c r="L2301" i="2"/>
  <c r="K2301" i="2"/>
  <c r="J2301" i="2"/>
  <c r="I2301" i="2"/>
  <c r="H2301" i="2"/>
  <c r="N2300" i="2"/>
  <c r="O2300" i="2" s="1"/>
  <c r="M2300" i="2"/>
  <c r="L2300" i="2"/>
  <c r="K2300" i="2"/>
  <c r="J2300" i="2"/>
  <c r="I2300" i="2"/>
  <c r="H2300" i="2"/>
  <c r="N2299" i="2"/>
  <c r="O2299" i="2" s="1"/>
  <c r="M2299" i="2"/>
  <c r="L2299" i="2"/>
  <c r="K2299" i="2"/>
  <c r="J2299" i="2"/>
  <c r="I2299" i="2"/>
  <c r="H2299" i="2"/>
  <c r="N2298" i="2"/>
  <c r="O2298" i="2" s="1"/>
  <c r="M2298" i="2"/>
  <c r="L2298" i="2"/>
  <c r="K2298" i="2"/>
  <c r="J2298" i="2"/>
  <c r="I2298" i="2"/>
  <c r="H2298" i="2"/>
  <c r="N2297" i="2"/>
  <c r="O2297" i="2" s="1"/>
  <c r="M2297" i="2"/>
  <c r="L2297" i="2"/>
  <c r="K2297" i="2"/>
  <c r="J2297" i="2"/>
  <c r="I2297" i="2"/>
  <c r="H2297" i="2"/>
  <c r="N2296" i="2"/>
  <c r="O2296" i="2" s="1"/>
  <c r="M2296" i="2"/>
  <c r="L2296" i="2"/>
  <c r="K2296" i="2"/>
  <c r="J2296" i="2"/>
  <c r="I2296" i="2"/>
  <c r="H2296" i="2"/>
  <c r="N2295" i="2"/>
  <c r="O2295" i="2" s="1"/>
  <c r="M2295" i="2"/>
  <c r="L2295" i="2"/>
  <c r="K2295" i="2"/>
  <c r="J2295" i="2"/>
  <c r="I2295" i="2"/>
  <c r="H2295" i="2"/>
  <c r="N2294" i="2"/>
  <c r="O2294" i="2" s="1"/>
  <c r="M2294" i="2"/>
  <c r="L2294" i="2"/>
  <c r="K2294" i="2"/>
  <c r="J2294" i="2"/>
  <c r="I2294" i="2"/>
  <c r="H2294" i="2"/>
  <c r="N2293" i="2"/>
  <c r="O2293" i="2" s="1"/>
  <c r="M2293" i="2"/>
  <c r="L2293" i="2"/>
  <c r="K2293" i="2"/>
  <c r="J2293" i="2"/>
  <c r="I2293" i="2"/>
  <c r="H2293" i="2"/>
  <c r="N2292" i="2"/>
  <c r="O2292" i="2" s="1"/>
  <c r="M2292" i="2"/>
  <c r="L2292" i="2"/>
  <c r="K2292" i="2"/>
  <c r="J2292" i="2"/>
  <c r="I2292" i="2"/>
  <c r="H2292" i="2"/>
  <c r="N2291" i="2"/>
  <c r="O2291" i="2" s="1"/>
  <c r="M2291" i="2"/>
  <c r="L2291" i="2"/>
  <c r="K2291" i="2"/>
  <c r="J2291" i="2"/>
  <c r="I2291" i="2"/>
  <c r="H2291" i="2"/>
  <c r="N2290" i="2"/>
  <c r="O2290" i="2" s="1"/>
  <c r="M2290" i="2"/>
  <c r="L2290" i="2"/>
  <c r="K2290" i="2"/>
  <c r="J2290" i="2"/>
  <c r="I2290" i="2"/>
  <c r="H2290" i="2"/>
  <c r="N2289" i="2"/>
  <c r="O2289" i="2" s="1"/>
  <c r="M2289" i="2"/>
  <c r="L2289" i="2"/>
  <c r="K2289" i="2"/>
  <c r="J2289" i="2"/>
  <c r="I2289" i="2"/>
  <c r="H2289" i="2"/>
  <c r="N2288" i="2"/>
  <c r="O2288" i="2" s="1"/>
  <c r="M2288" i="2"/>
  <c r="L2288" i="2"/>
  <c r="K2288" i="2"/>
  <c r="J2288" i="2"/>
  <c r="I2288" i="2"/>
  <c r="H2288" i="2"/>
  <c r="N2287" i="2"/>
  <c r="O2287" i="2" s="1"/>
  <c r="M2287" i="2"/>
  <c r="L2287" i="2"/>
  <c r="K2287" i="2"/>
  <c r="J2287" i="2"/>
  <c r="I2287" i="2"/>
  <c r="H2287" i="2"/>
  <c r="N2286" i="2"/>
  <c r="O2286" i="2" s="1"/>
  <c r="M2286" i="2"/>
  <c r="L2286" i="2"/>
  <c r="K2286" i="2"/>
  <c r="J2286" i="2"/>
  <c r="I2286" i="2"/>
  <c r="H2286" i="2"/>
  <c r="N2285" i="2"/>
  <c r="O2285" i="2" s="1"/>
  <c r="M2285" i="2"/>
  <c r="L2285" i="2"/>
  <c r="K2285" i="2"/>
  <c r="J2285" i="2"/>
  <c r="I2285" i="2"/>
  <c r="H2285" i="2"/>
  <c r="N2284" i="2"/>
  <c r="O2284" i="2" s="1"/>
  <c r="M2284" i="2"/>
  <c r="L2284" i="2"/>
  <c r="K2284" i="2"/>
  <c r="J2284" i="2"/>
  <c r="I2284" i="2"/>
  <c r="H2284" i="2"/>
  <c r="N2283" i="2"/>
  <c r="O2283" i="2" s="1"/>
  <c r="M2283" i="2"/>
  <c r="L2283" i="2"/>
  <c r="K2283" i="2"/>
  <c r="J2283" i="2"/>
  <c r="I2283" i="2"/>
  <c r="H2283" i="2"/>
  <c r="N2282" i="2"/>
  <c r="O2282" i="2" s="1"/>
  <c r="M2282" i="2"/>
  <c r="L2282" i="2"/>
  <c r="K2282" i="2"/>
  <c r="J2282" i="2"/>
  <c r="I2282" i="2"/>
  <c r="H2282" i="2"/>
  <c r="N2281" i="2"/>
  <c r="O2281" i="2" s="1"/>
  <c r="M2281" i="2"/>
  <c r="L2281" i="2"/>
  <c r="K2281" i="2"/>
  <c r="J2281" i="2"/>
  <c r="I2281" i="2"/>
  <c r="H2281" i="2"/>
  <c r="N2280" i="2"/>
  <c r="O2280" i="2" s="1"/>
  <c r="M2280" i="2"/>
  <c r="L2280" i="2"/>
  <c r="K2280" i="2"/>
  <c r="J2280" i="2"/>
  <c r="I2280" i="2"/>
  <c r="H2280" i="2"/>
  <c r="N2279" i="2"/>
  <c r="O2279" i="2" s="1"/>
  <c r="M2279" i="2"/>
  <c r="L2279" i="2"/>
  <c r="K2279" i="2"/>
  <c r="J2279" i="2"/>
  <c r="I2279" i="2"/>
  <c r="H2279" i="2"/>
  <c r="N2278" i="2"/>
  <c r="O2278" i="2" s="1"/>
  <c r="M2278" i="2"/>
  <c r="L2278" i="2"/>
  <c r="K2278" i="2"/>
  <c r="J2278" i="2"/>
  <c r="I2278" i="2"/>
  <c r="H2278" i="2"/>
  <c r="N2277" i="2"/>
  <c r="O2277" i="2" s="1"/>
  <c r="M2277" i="2"/>
  <c r="L2277" i="2"/>
  <c r="K2277" i="2"/>
  <c r="J2277" i="2"/>
  <c r="I2277" i="2"/>
  <c r="H2277" i="2"/>
  <c r="N2276" i="2"/>
  <c r="O2276" i="2" s="1"/>
  <c r="M2276" i="2"/>
  <c r="L2276" i="2"/>
  <c r="K2276" i="2"/>
  <c r="J2276" i="2"/>
  <c r="I2276" i="2"/>
  <c r="H2276" i="2"/>
  <c r="N2275" i="2"/>
  <c r="O2275" i="2" s="1"/>
  <c r="M2275" i="2"/>
  <c r="L2275" i="2"/>
  <c r="K2275" i="2"/>
  <c r="J2275" i="2"/>
  <c r="I2275" i="2"/>
  <c r="H2275" i="2"/>
  <c r="N2274" i="2"/>
  <c r="O2274" i="2" s="1"/>
  <c r="M2274" i="2"/>
  <c r="L2274" i="2"/>
  <c r="K2274" i="2"/>
  <c r="J2274" i="2"/>
  <c r="I2274" i="2"/>
  <c r="H2274" i="2"/>
  <c r="N2273" i="2"/>
  <c r="O2273" i="2" s="1"/>
  <c r="M2273" i="2"/>
  <c r="L2273" i="2"/>
  <c r="K2273" i="2"/>
  <c r="J2273" i="2"/>
  <c r="I2273" i="2"/>
  <c r="H2273" i="2"/>
  <c r="N2272" i="2"/>
  <c r="O2272" i="2" s="1"/>
  <c r="M2272" i="2"/>
  <c r="L2272" i="2"/>
  <c r="K2272" i="2"/>
  <c r="J2272" i="2"/>
  <c r="I2272" i="2"/>
  <c r="H2272" i="2"/>
  <c r="N2271" i="2"/>
  <c r="O2271" i="2" s="1"/>
  <c r="M2271" i="2"/>
  <c r="L2271" i="2"/>
  <c r="K2271" i="2"/>
  <c r="J2271" i="2"/>
  <c r="I2271" i="2"/>
  <c r="H2271" i="2"/>
  <c r="N2270" i="2"/>
  <c r="O2270" i="2" s="1"/>
  <c r="M2270" i="2"/>
  <c r="L2270" i="2"/>
  <c r="K2270" i="2"/>
  <c r="J2270" i="2"/>
  <c r="I2270" i="2"/>
  <c r="H2270" i="2"/>
  <c r="N2269" i="2"/>
  <c r="O2269" i="2" s="1"/>
  <c r="M2269" i="2"/>
  <c r="L2269" i="2"/>
  <c r="K2269" i="2"/>
  <c r="J2269" i="2"/>
  <c r="I2269" i="2"/>
  <c r="H2269" i="2"/>
  <c r="N2268" i="2"/>
  <c r="O2268" i="2" s="1"/>
  <c r="M2268" i="2"/>
  <c r="L2268" i="2"/>
  <c r="K2268" i="2"/>
  <c r="J2268" i="2"/>
  <c r="I2268" i="2"/>
  <c r="H2268" i="2"/>
  <c r="N2267" i="2"/>
  <c r="O2267" i="2" s="1"/>
  <c r="M2267" i="2"/>
  <c r="L2267" i="2"/>
  <c r="K2267" i="2"/>
  <c r="J2267" i="2"/>
  <c r="I2267" i="2"/>
  <c r="H2267" i="2"/>
  <c r="N2266" i="2"/>
  <c r="O2266" i="2" s="1"/>
  <c r="M2266" i="2"/>
  <c r="L2266" i="2"/>
  <c r="K2266" i="2"/>
  <c r="J2266" i="2"/>
  <c r="I2266" i="2"/>
  <c r="H2266" i="2"/>
  <c r="N2265" i="2"/>
  <c r="O2265" i="2" s="1"/>
  <c r="M2265" i="2"/>
  <c r="L2265" i="2"/>
  <c r="K2265" i="2"/>
  <c r="J2265" i="2"/>
  <c r="I2265" i="2"/>
  <c r="H2265" i="2"/>
  <c r="N2264" i="2"/>
  <c r="O2264" i="2" s="1"/>
  <c r="M2264" i="2"/>
  <c r="L2264" i="2"/>
  <c r="K2264" i="2"/>
  <c r="J2264" i="2"/>
  <c r="I2264" i="2"/>
  <c r="H2264" i="2"/>
  <c r="N2263" i="2"/>
  <c r="O2263" i="2" s="1"/>
  <c r="M2263" i="2"/>
  <c r="L2263" i="2"/>
  <c r="K2263" i="2"/>
  <c r="J2263" i="2"/>
  <c r="I2263" i="2"/>
  <c r="H2263" i="2"/>
  <c r="N2262" i="2"/>
  <c r="O2262" i="2" s="1"/>
  <c r="M2262" i="2"/>
  <c r="L2262" i="2"/>
  <c r="K2262" i="2"/>
  <c r="J2262" i="2"/>
  <c r="I2262" i="2"/>
  <c r="H2262" i="2"/>
  <c r="N2261" i="2"/>
  <c r="O2261" i="2" s="1"/>
  <c r="M2261" i="2"/>
  <c r="L2261" i="2"/>
  <c r="K2261" i="2"/>
  <c r="J2261" i="2"/>
  <c r="I2261" i="2"/>
  <c r="H2261" i="2"/>
  <c r="N2260" i="2"/>
  <c r="O2260" i="2" s="1"/>
  <c r="M2260" i="2"/>
  <c r="L2260" i="2"/>
  <c r="K2260" i="2"/>
  <c r="J2260" i="2"/>
  <c r="I2260" i="2"/>
  <c r="H2260" i="2"/>
  <c r="N2259" i="2"/>
  <c r="O2259" i="2" s="1"/>
  <c r="M2259" i="2"/>
  <c r="L2259" i="2"/>
  <c r="K2259" i="2"/>
  <c r="J2259" i="2"/>
  <c r="I2259" i="2"/>
  <c r="H2259" i="2"/>
  <c r="N2258" i="2"/>
  <c r="O2258" i="2" s="1"/>
  <c r="M2258" i="2"/>
  <c r="L2258" i="2"/>
  <c r="K2258" i="2"/>
  <c r="J2258" i="2"/>
  <c r="I2258" i="2"/>
  <c r="H2258" i="2"/>
  <c r="N2257" i="2"/>
  <c r="O2257" i="2" s="1"/>
  <c r="M2257" i="2"/>
  <c r="L2257" i="2"/>
  <c r="K2257" i="2"/>
  <c r="J2257" i="2"/>
  <c r="I2257" i="2"/>
  <c r="H2257" i="2"/>
  <c r="N2256" i="2"/>
  <c r="O2256" i="2" s="1"/>
  <c r="M2256" i="2"/>
  <c r="L2256" i="2"/>
  <c r="K2256" i="2"/>
  <c r="J2256" i="2"/>
  <c r="I2256" i="2"/>
  <c r="H2256" i="2"/>
  <c r="N2255" i="2"/>
  <c r="O2255" i="2" s="1"/>
  <c r="M2255" i="2"/>
  <c r="L2255" i="2"/>
  <c r="K2255" i="2"/>
  <c r="J2255" i="2"/>
  <c r="I2255" i="2"/>
  <c r="H2255" i="2"/>
  <c r="N2254" i="2"/>
  <c r="O2254" i="2" s="1"/>
  <c r="M2254" i="2"/>
  <c r="L2254" i="2"/>
  <c r="K2254" i="2"/>
  <c r="J2254" i="2"/>
  <c r="I2254" i="2"/>
  <c r="H2254" i="2"/>
  <c r="N2253" i="2"/>
  <c r="O2253" i="2" s="1"/>
  <c r="M2253" i="2"/>
  <c r="L2253" i="2"/>
  <c r="K2253" i="2"/>
  <c r="J2253" i="2"/>
  <c r="I2253" i="2"/>
  <c r="H2253" i="2"/>
  <c r="N2252" i="2"/>
  <c r="O2252" i="2" s="1"/>
  <c r="M2252" i="2"/>
  <c r="L2252" i="2"/>
  <c r="K2252" i="2"/>
  <c r="J2252" i="2"/>
  <c r="I2252" i="2"/>
  <c r="H2252" i="2"/>
  <c r="N2251" i="2"/>
  <c r="O2251" i="2" s="1"/>
  <c r="M2251" i="2"/>
  <c r="L2251" i="2"/>
  <c r="K2251" i="2"/>
  <c r="J2251" i="2"/>
  <c r="I2251" i="2"/>
  <c r="H2251" i="2"/>
  <c r="N2250" i="2"/>
  <c r="O2250" i="2" s="1"/>
  <c r="M2250" i="2"/>
  <c r="L2250" i="2"/>
  <c r="K2250" i="2"/>
  <c r="J2250" i="2"/>
  <c r="I2250" i="2"/>
  <c r="H2250" i="2"/>
  <c r="N2249" i="2"/>
  <c r="O2249" i="2" s="1"/>
  <c r="M2249" i="2"/>
  <c r="L2249" i="2"/>
  <c r="K2249" i="2"/>
  <c r="J2249" i="2"/>
  <c r="I2249" i="2"/>
  <c r="H2249" i="2"/>
  <c r="N2248" i="2"/>
  <c r="O2248" i="2" s="1"/>
  <c r="M2248" i="2"/>
  <c r="L2248" i="2"/>
  <c r="K2248" i="2"/>
  <c r="J2248" i="2"/>
  <c r="I2248" i="2"/>
  <c r="H2248" i="2"/>
  <c r="N2247" i="2"/>
  <c r="O2247" i="2" s="1"/>
  <c r="M2247" i="2"/>
  <c r="L2247" i="2"/>
  <c r="K2247" i="2"/>
  <c r="J2247" i="2"/>
  <c r="I2247" i="2"/>
  <c r="H2247" i="2"/>
  <c r="N2246" i="2"/>
  <c r="O2246" i="2" s="1"/>
  <c r="M2246" i="2"/>
  <c r="L2246" i="2"/>
  <c r="K2246" i="2"/>
  <c r="J2246" i="2"/>
  <c r="I2246" i="2"/>
  <c r="H2246" i="2"/>
  <c r="N2245" i="2"/>
  <c r="O2245" i="2" s="1"/>
  <c r="M2245" i="2"/>
  <c r="L2245" i="2"/>
  <c r="K2245" i="2"/>
  <c r="J2245" i="2"/>
  <c r="I2245" i="2"/>
  <c r="H2245" i="2"/>
  <c r="N2244" i="2"/>
  <c r="O2244" i="2" s="1"/>
  <c r="M2244" i="2"/>
  <c r="L2244" i="2"/>
  <c r="K2244" i="2"/>
  <c r="J2244" i="2"/>
  <c r="I2244" i="2"/>
  <c r="H2244" i="2"/>
  <c r="N2243" i="2"/>
  <c r="O2243" i="2" s="1"/>
  <c r="M2243" i="2"/>
  <c r="L2243" i="2"/>
  <c r="K2243" i="2"/>
  <c r="J2243" i="2"/>
  <c r="I2243" i="2"/>
  <c r="H2243" i="2"/>
  <c r="N2242" i="2"/>
  <c r="O2242" i="2" s="1"/>
  <c r="M2242" i="2"/>
  <c r="L2242" i="2"/>
  <c r="K2242" i="2"/>
  <c r="J2242" i="2"/>
  <c r="I2242" i="2"/>
  <c r="H2242" i="2"/>
  <c r="N2241" i="2"/>
  <c r="O2241" i="2" s="1"/>
  <c r="M2241" i="2"/>
  <c r="L2241" i="2"/>
  <c r="K2241" i="2"/>
  <c r="J2241" i="2"/>
  <c r="I2241" i="2"/>
  <c r="H2241" i="2"/>
  <c r="N2240" i="2"/>
  <c r="O2240" i="2" s="1"/>
  <c r="M2240" i="2"/>
  <c r="L2240" i="2"/>
  <c r="K2240" i="2"/>
  <c r="J2240" i="2"/>
  <c r="I2240" i="2"/>
  <c r="H2240" i="2"/>
  <c r="N2239" i="2"/>
  <c r="O2239" i="2" s="1"/>
  <c r="M2239" i="2"/>
  <c r="L2239" i="2"/>
  <c r="K2239" i="2"/>
  <c r="J2239" i="2"/>
  <c r="I2239" i="2"/>
  <c r="H2239" i="2"/>
  <c r="N2238" i="2"/>
  <c r="O2238" i="2" s="1"/>
  <c r="M2238" i="2"/>
  <c r="L2238" i="2"/>
  <c r="K2238" i="2"/>
  <c r="J2238" i="2"/>
  <c r="I2238" i="2"/>
  <c r="H2238" i="2"/>
  <c r="N2237" i="2"/>
  <c r="O2237" i="2" s="1"/>
  <c r="M2237" i="2"/>
  <c r="L2237" i="2"/>
  <c r="K2237" i="2"/>
  <c r="J2237" i="2"/>
  <c r="I2237" i="2"/>
  <c r="H2237" i="2"/>
  <c r="N2236" i="2"/>
  <c r="O2236" i="2" s="1"/>
  <c r="M2236" i="2"/>
  <c r="L2236" i="2"/>
  <c r="K2236" i="2"/>
  <c r="J2236" i="2"/>
  <c r="I2236" i="2"/>
  <c r="H2236" i="2"/>
  <c r="N2235" i="2"/>
  <c r="O2235" i="2" s="1"/>
  <c r="M2235" i="2"/>
  <c r="L2235" i="2"/>
  <c r="K2235" i="2"/>
  <c r="J2235" i="2"/>
  <c r="I2235" i="2"/>
  <c r="H2235" i="2"/>
  <c r="N2234" i="2"/>
  <c r="O2234" i="2" s="1"/>
  <c r="M2234" i="2"/>
  <c r="L2234" i="2"/>
  <c r="K2234" i="2"/>
  <c r="J2234" i="2"/>
  <c r="I2234" i="2"/>
  <c r="H2234" i="2"/>
  <c r="N2233" i="2"/>
  <c r="O2233" i="2" s="1"/>
  <c r="M2233" i="2"/>
  <c r="L2233" i="2"/>
  <c r="K2233" i="2"/>
  <c r="J2233" i="2"/>
  <c r="I2233" i="2"/>
  <c r="H2233" i="2"/>
  <c r="N2232" i="2"/>
  <c r="O2232" i="2" s="1"/>
  <c r="M2232" i="2"/>
  <c r="L2232" i="2"/>
  <c r="K2232" i="2"/>
  <c r="J2232" i="2"/>
  <c r="I2232" i="2"/>
  <c r="H2232" i="2"/>
  <c r="N2231" i="2"/>
  <c r="O2231" i="2" s="1"/>
  <c r="M2231" i="2"/>
  <c r="L2231" i="2"/>
  <c r="K2231" i="2"/>
  <c r="J2231" i="2"/>
  <c r="I2231" i="2"/>
  <c r="H2231" i="2"/>
  <c r="N2230" i="2"/>
  <c r="O2230" i="2" s="1"/>
  <c r="M2230" i="2"/>
  <c r="L2230" i="2"/>
  <c r="K2230" i="2"/>
  <c r="J2230" i="2"/>
  <c r="I2230" i="2"/>
  <c r="H2230" i="2"/>
  <c r="N2229" i="2"/>
  <c r="O2229" i="2" s="1"/>
  <c r="M2229" i="2"/>
  <c r="L2229" i="2"/>
  <c r="K2229" i="2"/>
  <c r="J2229" i="2"/>
  <c r="I2229" i="2"/>
  <c r="H2229" i="2"/>
  <c r="N2228" i="2"/>
  <c r="O2228" i="2" s="1"/>
  <c r="M2228" i="2"/>
  <c r="L2228" i="2"/>
  <c r="K2228" i="2"/>
  <c r="J2228" i="2"/>
  <c r="I2228" i="2"/>
  <c r="H2228" i="2"/>
  <c r="N2227" i="2"/>
  <c r="O2227" i="2" s="1"/>
  <c r="M2227" i="2"/>
  <c r="L2227" i="2"/>
  <c r="K2227" i="2"/>
  <c r="J2227" i="2"/>
  <c r="I2227" i="2"/>
  <c r="H2227" i="2"/>
  <c r="N2226" i="2"/>
  <c r="O2226" i="2" s="1"/>
  <c r="M2226" i="2"/>
  <c r="L2226" i="2"/>
  <c r="K2226" i="2"/>
  <c r="J2226" i="2"/>
  <c r="I2226" i="2"/>
  <c r="H2226" i="2"/>
  <c r="N2225" i="2"/>
  <c r="O2225" i="2" s="1"/>
  <c r="M2225" i="2"/>
  <c r="L2225" i="2"/>
  <c r="K2225" i="2"/>
  <c r="J2225" i="2"/>
  <c r="I2225" i="2"/>
  <c r="H2225" i="2"/>
  <c r="N2224" i="2"/>
  <c r="O2224" i="2" s="1"/>
  <c r="M2224" i="2"/>
  <c r="L2224" i="2"/>
  <c r="K2224" i="2"/>
  <c r="J2224" i="2"/>
  <c r="I2224" i="2"/>
  <c r="H2224" i="2"/>
  <c r="N2223" i="2"/>
  <c r="O2223" i="2" s="1"/>
  <c r="M2223" i="2"/>
  <c r="L2223" i="2"/>
  <c r="K2223" i="2"/>
  <c r="J2223" i="2"/>
  <c r="I2223" i="2"/>
  <c r="H2223" i="2"/>
  <c r="N2222" i="2"/>
  <c r="O2222" i="2" s="1"/>
  <c r="M2222" i="2"/>
  <c r="L2222" i="2"/>
  <c r="K2222" i="2"/>
  <c r="J2222" i="2"/>
  <c r="I2222" i="2"/>
  <c r="H2222" i="2"/>
  <c r="N2221" i="2"/>
  <c r="O2221" i="2" s="1"/>
  <c r="M2221" i="2"/>
  <c r="L2221" i="2"/>
  <c r="K2221" i="2"/>
  <c r="J2221" i="2"/>
  <c r="I2221" i="2"/>
  <c r="H2221" i="2"/>
  <c r="N2220" i="2"/>
  <c r="O2220" i="2" s="1"/>
  <c r="M2220" i="2"/>
  <c r="L2220" i="2"/>
  <c r="K2220" i="2"/>
  <c r="J2220" i="2"/>
  <c r="I2220" i="2"/>
  <c r="H2220" i="2"/>
  <c r="N2219" i="2"/>
  <c r="O2219" i="2" s="1"/>
  <c r="M2219" i="2"/>
  <c r="L2219" i="2"/>
  <c r="K2219" i="2"/>
  <c r="J2219" i="2"/>
  <c r="I2219" i="2"/>
  <c r="H2219" i="2"/>
  <c r="N2218" i="2"/>
  <c r="O2218" i="2" s="1"/>
  <c r="M2218" i="2"/>
  <c r="L2218" i="2"/>
  <c r="K2218" i="2"/>
  <c r="J2218" i="2"/>
  <c r="I2218" i="2"/>
  <c r="H2218" i="2"/>
  <c r="N2217" i="2"/>
  <c r="O2217" i="2" s="1"/>
  <c r="M2217" i="2"/>
  <c r="L2217" i="2"/>
  <c r="K2217" i="2"/>
  <c r="J2217" i="2"/>
  <c r="I2217" i="2"/>
  <c r="H2217" i="2"/>
  <c r="N2216" i="2"/>
  <c r="O2216" i="2" s="1"/>
  <c r="M2216" i="2"/>
  <c r="L2216" i="2"/>
  <c r="K2216" i="2"/>
  <c r="J2216" i="2"/>
  <c r="I2216" i="2"/>
  <c r="H2216" i="2"/>
  <c r="N2215" i="2"/>
  <c r="O2215" i="2" s="1"/>
  <c r="M2215" i="2"/>
  <c r="L2215" i="2"/>
  <c r="K2215" i="2"/>
  <c r="J2215" i="2"/>
  <c r="I2215" i="2"/>
  <c r="H2215" i="2"/>
  <c r="N2214" i="2"/>
  <c r="O2214" i="2" s="1"/>
  <c r="M2214" i="2"/>
  <c r="L2214" i="2"/>
  <c r="K2214" i="2"/>
  <c r="J2214" i="2"/>
  <c r="I2214" i="2"/>
  <c r="H2214" i="2"/>
  <c r="N2213" i="2"/>
  <c r="O2213" i="2" s="1"/>
  <c r="M2213" i="2"/>
  <c r="L2213" i="2"/>
  <c r="K2213" i="2"/>
  <c r="J2213" i="2"/>
  <c r="I2213" i="2"/>
  <c r="H2213" i="2"/>
  <c r="N2212" i="2"/>
  <c r="O2212" i="2" s="1"/>
  <c r="M2212" i="2"/>
  <c r="L2212" i="2"/>
  <c r="K2212" i="2"/>
  <c r="J2212" i="2"/>
  <c r="I2212" i="2"/>
  <c r="H2212" i="2"/>
  <c r="N2211" i="2"/>
  <c r="O2211" i="2" s="1"/>
  <c r="M2211" i="2"/>
  <c r="L2211" i="2"/>
  <c r="K2211" i="2"/>
  <c r="J2211" i="2"/>
  <c r="I2211" i="2"/>
  <c r="H2211" i="2"/>
  <c r="N2210" i="2"/>
  <c r="O2210" i="2" s="1"/>
  <c r="M2210" i="2"/>
  <c r="L2210" i="2"/>
  <c r="K2210" i="2"/>
  <c r="J2210" i="2"/>
  <c r="I2210" i="2"/>
  <c r="H2210" i="2"/>
  <c r="N2209" i="2"/>
  <c r="O2209" i="2" s="1"/>
  <c r="M2209" i="2"/>
  <c r="L2209" i="2"/>
  <c r="K2209" i="2"/>
  <c r="J2209" i="2"/>
  <c r="I2209" i="2"/>
  <c r="H2209" i="2"/>
  <c r="N2208" i="2"/>
  <c r="O2208" i="2" s="1"/>
  <c r="M2208" i="2"/>
  <c r="L2208" i="2"/>
  <c r="K2208" i="2"/>
  <c r="J2208" i="2"/>
  <c r="I2208" i="2"/>
  <c r="H2208" i="2"/>
  <c r="N2207" i="2"/>
  <c r="O2207" i="2" s="1"/>
  <c r="M2207" i="2"/>
  <c r="L2207" i="2"/>
  <c r="K2207" i="2"/>
  <c r="J2207" i="2"/>
  <c r="I2207" i="2"/>
  <c r="H2207" i="2"/>
  <c r="N2206" i="2"/>
  <c r="O2206" i="2" s="1"/>
  <c r="M2206" i="2"/>
  <c r="L2206" i="2"/>
  <c r="K2206" i="2"/>
  <c r="J2206" i="2"/>
  <c r="I2206" i="2"/>
  <c r="H2206" i="2"/>
  <c r="N2205" i="2"/>
  <c r="O2205" i="2" s="1"/>
  <c r="M2205" i="2"/>
  <c r="L2205" i="2"/>
  <c r="K2205" i="2"/>
  <c r="J2205" i="2"/>
  <c r="I2205" i="2"/>
  <c r="H2205" i="2"/>
  <c r="N2204" i="2"/>
  <c r="O2204" i="2" s="1"/>
  <c r="M2204" i="2"/>
  <c r="L2204" i="2"/>
  <c r="K2204" i="2"/>
  <c r="J2204" i="2"/>
  <c r="I2204" i="2"/>
  <c r="H2204" i="2"/>
  <c r="N2203" i="2"/>
  <c r="O2203" i="2" s="1"/>
  <c r="M2203" i="2"/>
  <c r="L2203" i="2"/>
  <c r="K2203" i="2"/>
  <c r="J2203" i="2"/>
  <c r="I2203" i="2"/>
  <c r="H2203" i="2"/>
  <c r="N2202" i="2"/>
  <c r="O2202" i="2" s="1"/>
  <c r="M2202" i="2"/>
  <c r="L2202" i="2"/>
  <c r="K2202" i="2"/>
  <c r="J2202" i="2"/>
  <c r="I2202" i="2"/>
  <c r="H2202" i="2"/>
  <c r="N2201" i="2"/>
  <c r="O2201" i="2" s="1"/>
  <c r="M2201" i="2"/>
  <c r="L2201" i="2"/>
  <c r="K2201" i="2"/>
  <c r="J2201" i="2"/>
  <c r="I2201" i="2"/>
  <c r="H2201" i="2"/>
  <c r="N2200" i="2"/>
  <c r="O2200" i="2" s="1"/>
  <c r="M2200" i="2"/>
  <c r="L2200" i="2"/>
  <c r="K2200" i="2"/>
  <c r="J2200" i="2"/>
  <c r="I2200" i="2"/>
  <c r="H2200" i="2"/>
  <c r="N2199" i="2"/>
  <c r="O2199" i="2" s="1"/>
  <c r="M2199" i="2"/>
  <c r="L2199" i="2"/>
  <c r="K2199" i="2"/>
  <c r="J2199" i="2"/>
  <c r="I2199" i="2"/>
  <c r="H2199" i="2"/>
  <c r="N2198" i="2"/>
  <c r="O2198" i="2" s="1"/>
  <c r="M2198" i="2"/>
  <c r="L2198" i="2"/>
  <c r="K2198" i="2"/>
  <c r="J2198" i="2"/>
  <c r="I2198" i="2"/>
  <c r="H2198" i="2"/>
  <c r="N2197" i="2"/>
  <c r="O2197" i="2" s="1"/>
  <c r="M2197" i="2"/>
  <c r="L2197" i="2"/>
  <c r="K2197" i="2"/>
  <c r="J2197" i="2"/>
  <c r="I2197" i="2"/>
  <c r="H2197" i="2"/>
  <c r="N2196" i="2"/>
  <c r="O2196" i="2" s="1"/>
  <c r="M2196" i="2"/>
  <c r="L2196" i="2"/>
  <c r="K2196" i="2"/>
  <c r="J2196" i="2"/>
  <c r="I2196" i="2"/>
  <c r="H2196" i="2"/>
  <c r="N2195" i="2"/>
  <c r="O2195" i="2" s="1"/>
  <c r="M2195" i="2"/>
  <c r="L2195" i="2"/>
  <c r="K2195" i="2"/>
  <c r="J2195" i="2"/>
  <c r="I2195" i="2"/>
  <c r="H2195" i="2"/>
  <c r="N2194" i="2"/>
  <c r="O2194" i="2" s="1"/>
  <c r="M2194" i="2"/>
  <c r="L2194" i="2"/>
  <c r="K2194" i="2"/>
  <c r="J2194" i="2"/>
  <c r="I2194" i="2"/>
  <c r="H2194" i="2"/>
  <c r="N2193" i="2"/>
  <c r="O2193" i="2" s="1"/>
  <c r="M2193" i="2"/>
  <c r="L2193" i="2"/>
  <c r="K2193" i="2"/>
  <c r="J2193" i="2"/>
  <c r="I2193" i="2"/>
  <c r="H2193" i="2"/>
  <c r="N2192" i="2"/>
  <c r="O2192" i="2" s="1"/>
  <c r="M2192" i="2"/>
  <c r="L2192" i="2"/>
  <c r="K2192" i="2"/>
  <c r="J2192" i="2"/>
  <c r="I2192" i="2"/>
  <c r="H2192" i="2"/>
  <c r="N2191" i="2"/>
  <c r="O2191" i="2" s="1"/>
  <c r="M2191" i="2"/>
  <c r="L2191" i="2"/>
  <c r="K2191" i="2"/>
  <c r="J2191" i="2"/>
  <c r="I2191" i="2"/>
  <c r="H2191" i="2"/>
  <c r="N2190" i="2"/>
  <c r="O2190" i="2" s="1"/>
  <c r="M2190" i="2"/>
  <c r="L2190" i="2"/>
  <c r="K2190" i="2"/>
  <c r="J2190" i="2"/>
  <c r="I2190" i="2"/>
  <c r="H2190" i="2"/>
  <c r="N2189" i="2"/>
  <c r="O2189" i="2" s="1"/>
  <c r="M2189" i="2"/>
  <c r="L2189" i="2"/>
  <c r="K2189" i="2"/>
  <c r="J2189" i="2"/>
  <c r="I2189" i="2"/>
  <c r="H2189" i="2"/>
  <c r="N2188" i="2"/>
  <c r="O2188" i="2" s="1"/>
  <c r="M2188" i="2"/>
  <c r="L2188" i="2"/>
  <c r="K2188" i="2"/>
  <c r="J2188" i="2"/>
  <c r="I2188" i="2"/>
  <c r="H2188" i="2"/>
  <c r="N2187" i="2"/>
  <c r="O2187" i="2" s="1"/>
  <c r="M2187" i="2"/>
  <c r="L2187" i="2"/>
  <c r="K2187" i="2"/>
  <c r="J2187" i="2"/>
  <c r="I2187" i="2"/>
  <c r="H2187" i="2"/>
  <c r="N2186" i="2"/>
  <c r="O2186" i="2" s="1"/>
  <c r="M2186" i="2"/>
  <c r="L2186" i="2"/>
  <c r="K2186" i="2"/>
  <c r="J2186" i="2"/>
  <c r="I2186" i="2"/>
  <c r="H2186" i="2"/>
  <c r="N2185" i="2"/>
  <c r="O2185" i="2" s="1"/>
  <c r="M2185" i="2"/>
  <c r="L2185" i="2"/>
  <c r="K2185" i="2"/>
  <c r="J2185" i="2"/>
  <c r="I2185" i="2"/>
  <c r="H2185" i="2"/>
  <c r="N2184" i="2"/>
  <c r="O2184" i="2" s="1"/>
  <c r="M2184" i="2"/>
  <c r="L2184" i="2"/>
  <c r="K2184" i="2"/>
  <c r="J2184" i="2"/>
  <c r="I2184" i="2"/>
  <c r="H2184" i="2"/>
  <c r="N2183" i="2"/>
  <c r="O2183" i="2" s="1"/>
  <c r="M2183" i="2"/>
  <c r="L2183" i="2"/>
  <c r="K2183" i="2"/>
  <c r="J2183" i="2"/>
  <c r="I2183" i="2"/>
  <c r="H2183" i="2"/>
  <c r="N2182" i="2"/>
  <c r="O2182" i="2" s="1"/>
  <c r="M2182" i="2"/>
  <c r="L2182" i="2"/>
  <c r="K2182" i="2"/>
  <c r="J2182" i="2"/>
  <c r="I2182" i="2"/>
  <c r="H2182" i="2"/>
  <c r="N2181" i="2"/>
  <c r="O2181" i="2" s="1"/>
  <c r="M2181" i="2"/>
  <c r="L2181" i="2"/>
  <c r="K2181" i="2"/>
  <c r="J2181" i="2"/>
  <c r="I2181" i="2"/>
  <c r="H2181" i="2"/>
  <c r="N2180" i="2"/>
  <c r="O2180" i="2" s="1"/>
  <c r="M2180" i="2"/>
  <c r="L2180" i="2"/>
  <c r="K2180" i="2"/>
  <c r="J2180" i="2"/>
  <c r="I2180" i="2"/>
  <c r="H2180" i="2"/>
  <c r="N2179" i="2"/>
  <c r="O2179" i="2" s="1"/>
  <c r="M2179" i="2"/>
  <c r="L2179" i="2"/>
  <c r="K2179" i="2"/>
  <c r="J2179" i="2"/>
  <c r="I2179" i="2"/>
  <c r="H2179" i="2"/>
  <c r="N2178" i="2"/>
  <c r="O2178" i="2" s="1"/>
  <c r="M2178" i="2"/>
  <c r="L2178" i="2"/>
  <c r="K2178" i="2"/>
  <c r="J2178" i="2"/>
  <c r="I2178" i="2"/>
  <c r="H2178" i="2"/>
  <c r="N2177" i="2"/>
  <c r="O2177" i="2" s="1"/>
  <c r="M2177" i="2"/>
  <c r="L2177" i="2"/>
  <c r="K2177" i="2"/>
  <c r="J2177" i="2"/>
  <c r="I2177" i="2"/>
  <c r="H2177" i="2"/>
  <c r="N2176" i="2"/>
  <c r="O2176" i="2" s="1"/>
  <c r="M2176" i="2"/>
  <c r="L2176" i="2"/>
  <c r="K2176" i="2"/>
  <c r="J2176" i="2"/>
  <c r="I2176" i="2"/>
  <c r="H2176" i="2"/>
  <c r="N2175" i="2"/>
  <c r="O2175" i="2" s="1"/>
  <c r="M2175" i="2"/>
  <c r="L2175" i="2"/>
  <c r="K2175" i="2"/>
  <c r="J2175" i="2"/>
  <c r="I2175" i="2"/>
  <c r="H2175" i="2"/>
  <c r="N2174" i="2"/>
  <c r="O2174" i="2" s="1"/>
  <c r="M2174" i="2"/>
  <c r="L2174" i="2"/>
  <c r="K2174" i="2"/>
  <c r="J2174" i="2"/>
  <c r="I2174" i="2"/>
  <c r="H2174" i="2"/>
  <c r="N2173" i="2"/>
  <c r="O2173" i="2" s="1"/>
  <c r="M2173" i="2"/>
  <c r="L2173" i="2"/>
  <c r="K2173" i="2"/>
  <c r="J2173" i="2"/>
  <c r="I2173" i="2"/>
  <c r="H2173" i="2"/>
  <c r="N2172" i="2"/>
  <c r="O2172" i="2" s="1"/>
  <c r="M2172" i="2"/>
  <c r="L2172" i="2"/>
  <c r="K2172" i="2"/>
  <c r="J2172" i="2"/>
  <c r="I2172" i="2"/>
  <c r="H2172" i="2"/>
  <c r="N2171" i="2"/>
  <c r="O2171" i="2" s="1"/>
  <c r="M2171" i="2"/>
  <c r="L2171" i="2"/>
  <c r="K2171" i="2"/>
  <c r="J2171" i="2"/>
  <c r="I2171" i="2"/>
  <c r="H2171" i="2"/>
  <c r="N2170" i="2"/>
  <c r="O2170" i="2" s="1"/>
  <c r="M2170" i="2"/>
  <c r="L2170" i="2"/>
  <c r="K2170" i="2"/>
  <c r="J2170" i="2"/>
  <c r="I2170" i="2"/>
  <c r="H2170" i="2"/>
  <c r="N2169" i="2"/>
  <c r="O2169" i="2" s="1"/>
  <c r="M2169" i="2"/>
  <c r="L2169" i="2"/>
  <c r="K2169" i="2"/>
  <c r="J2169" i="2"/>
  <c r="I2169" i="2"/>
  <c r="H2169" i="2"/>
  <c r="N2168" i="2"/>
  <c r="O2168" i="2" s="1"/>
  <c r="M2168" i="2"/>
  <c r="L2168" i="2"/>
  <c r="K2168" i="2"/>
  <c r="J2168" i="2"/>
  <c r="I2168" i="2"/>
  <c r="H2168" i="2"/>
  <c r="N2167" i="2"/>
  <c r="O2167" i="2" s="1"/>
  <c r="M2167" i="2"/>
  <c r="L2167" i="2"/>
  <c r="K2167" i="2"/>
  <c r="J2167" i="2"/>
  <c r="I2167" i="2"/>
  <c r="H2167" i="2"/>
  <c r="N2166" i="2"/>
  <c r="O2166" i="2" s="1"/>
  <c r="M2166" i="2"/>
  <c r="L2166" i="2"/>
  <c r="K2166" i="2"/>
  <c r="J2166" i="2"/>
  <c r="I2166" i="2"/>
  <c r="H2166" i="2"/>
  <c r="N2165" i="2"/>
  <c r="O2165" i="2" s="1"/>
  <c r="M2165" i="2"/>
  <c r="L2165" i="2"/>
  <c r="K2165" i="2"/>
  <c r="J2165" i="2"/>
  <c r="I2165" i="2"/>
  <c r="H2165" i="2"/>
  <c r="N2164" i="2"/>
  <c r="O2164" i="2" s="1"/>
  <c r="M2164" i="2"/>
  <c r="L2164" i="2"/>
  <c r="K2164" i="2"/>
  <c r="J2164" i="2"/>
  <c r="I2164" i="2"/>
  <c r="H2164" i="2"/>
  <c r="N2163" i="2"/>
  <c r="O2163" i="2" s="1"/>
  <c r="M2163" i="2"/>
  <c r="L2163" i="2"/>
  <c r="K2163" i="2"/>
  <c r="J2163" i="2"/>
  <c r="I2163" i="2"/>
  <c r="H2163" i="2"/>
  <c r="N2162" i="2"/>
  <c r="O2162" i="2" s="1"/>
  <c r="M2162" i="2"/>
  <c r="L2162" i="2"/>
  <c r="K2162" i="2"/>
  <c r="J2162" i="2"/>
  <c r="I2162" i="2"/>
  <c r="H2162" i="2"/>
  <c r="N2161" i="2"/>
  <c r="O2161" i="2" s="1"/>
  <c r="M2161" i="2"/>
  <c r="L2161" i="2"/>
  <c r="K2161" i="2"/>
  <c r="J2161" i="2"/>
  <c r="I2161" i="2"/>
  <c r="H2161" i="2"/>
  <c r="N2160" i="2"/>
  <c r="O2160" i="2" s="1"/>
  <c r="M2160" i="2"/>
  <c r="L2160" i="2"/>
  <c r="K2160" i="2"/>
  <c r="J2160" i="2"/>
  <c r="I2160" i="2"/>
  <c r="H2160" i="2"/>
  <c r="N2159" i="2"/>
  <c r="O2159" i="2" s="1"/>
  <c r="M2159" i="2"/>
  <c r="L2159" i="2"/>
  <c r="K2159" i="2"/>
  <c r="J2159" i="2"/>
  <c r="I2159" i="2"/>
  <c r="H2159" i="2"/>
  <c r="N2158" i="2"/>
  <c r="O2158" i="2" s="1"/>
  <c r="M2158" i="2"/>
  <c r="L2158" i="2"/>
  <c r="K2158" i="2"/>
  <c r="J2158" i="2"/>
  <c r="I2158" i="2"/>
  <c r="H2158" i="2"/>
  <c r="N2157" i="2"/>
  <c r="O2157" i="2" s="1"/>
  <c r="M2157" i="2"/>
  <c r="L2157" i="2"/>
  <c r="K2157" i="2"/>
  <c r="J2157" i="2"/>
  <c r="I2157" i="2"/>
  <c r="H2157" i="2"/>
  <c r="N2156" i="2"/>
  <c r="O2156" i="2" s="1"/>
  <c r="M2156" i="2"/>
  <c r="L2156" i="2"/>
  <c r="K2156" i="2"/>
  <c r="J2156" i="2"/>
  <c r="I2156" i="2"/>
  <c r="H2156" i="2"/>
  <c r="N2155" i="2"/>
  <c r="O2155" i="2" s="1"/>
  <c r="M2155" i="2"/>
  <c r="L2155" i="2"/>
  <c r="K2155" i="2"/>
  <c r="J2155" i="2"/>
  <c r="I2155" i="2"/>
  <c r="H2155" i="2"/>
  <c r="N2154" i="2"/>
  <c r="O2154" i="2" s="1"/>
  <c r="M2154" i="2"/>
  <c r="L2154" i="2"/>
  <c r="K2154" i="2"/>
  <c r="J2154" i="2"/>
  <c r="I2154" i="2"/>
  <c r="H2154" i="2"/>
  <c r="N2153" i="2"/>
  <c r="O2153" i="2" s="1"/>
  <c r="M2153" i="2"/>
  <c r="L2153" i="2"/>
  <c r="K2153" i="2"/>
  <c r="J2153" i="2"/>
  <c r="I2153" i="2"/>
  <c r="H2153" i="2"/>
  <c r="N2152" i="2"/>
  <c r="O2152" i="2" s="1"/>
  <c r="M2152" i="2"/>
  <c r="L2152" i="2"/>
  <c r="K2152" i="2"/>
  <c r="J2152" i="2"/>
  <c r="I2152" i="2"/>
  <c r="H2152" i="2"/>
  <c r="N2151" i="2"/>
  <c r="O2151" i="2" s="1"/>
  <c r="M2151" i="2"/>
  <c r="L2151" i="2"/>
  <c r="K2151" i="2"/>
  <c r="J2151" i="2"/>
  <c r="I2151" i="2"/>
  <c r="H2151" i="2"/>
  <c r="N2150" i="2"/>
  <c r="O2150" i="2" s="1"/>
  <c r="M2150" i="2"/>
  <c r="L2150" i="2"/>
  <c r="K2150" i="2"/>
  <c r="J2150" i="2"/>
  <c r="I2150" i="2"/>
  <c r="H2150" i="2"/>
  <c r="N2149" i="2"/>
  <c r="O2149" i="2" s="1"/>
  <c r="M2149" i="2"/>
  <c r="L2149" i="2"/>
  <c r="K2149" i="2"/>
  <c r="J2149" i="2"/>
  <c r="I2149" i="2"/>
  <c r="H2149" i="2"/>
  <c r="N2148" i="2"/>
  <c r="O2148" i="2" s="1"/>
  <c r="M2148" i="2"/>
  <c r="L2148" i="2"/>
  <c r="K2148" i="2"/>
  <c r="J2148" i="2"/>
  <c r="I2148" i="2"/>
  <c r="H2148" i="2"/>
  <c r="N2147" i="2"/>
  <c r="O2147" i="2" s="1"/>
  <c r="M2147" i="2"/>
  <c r="L2147" i="2"/>
  <c r="K2147" i="2"/>
  <c r="J2147" i="2"/>
  <c r="I2147" i="2"/>
  <c r="H2147" i="2"/>
  <c r="N2146" i="2"/>
  <c r="O2146" i="2" s="1"/>
  <c r="M2146" i="2"/>
  <c r="L2146" i="2"/>
  <c r="K2146" i="2"/>
  <c r="J2146" i="2"/>
  <c r="I2146" i="2"/>
  <c r="H2146" i="2"/>
  <c r="N2145" i="2"/>
  <c r="O2145" i="2" s="1"/>
  <c r="M2145" i="2"/>
  <c r="L2145" i="2"/>
  <c r="K2145" i="2"/>
  <c r="J2145" i="2"/>
  <c r="I2145" i="2"/>
  <c r="H2145" i="2"/>
  <c r="N2144" i="2"/>
  <c r="O2144" i="2" s="1"/>
  <c r="M2144" i="2"/>
  <c r="L2144" i="2"/>
  <c r="K2144" i="2"/>
  <c r="J2144" i="2"/>
  <c r="I2144" i="2"/>
  <c r="H2144" i="2"/>
  <c r="N2143" i="2"/>
  <c r="O2143" i="2" s="1"/>
  <c r="M2143" i="2"/>
  <c r="L2143" i="2"/>
  <c r="K2143" i="2"/>
  <c r="J2143" i="2"/>
  <c r="I2143" i="2"/>
  <c r="H2143" i="2"/>
  <c r="N2142" i="2"/>
  <c r="O2142" i="2" s="1"/>
  <c r="M2142" i="2"/>
  <c r="L2142" i="2"/>
  <c r="K2142" i="2"/>
  <c r="J2142" i="2"/>
  <c r="I2142" i="2"/>
  <c r="H2142" i="2"/>
  <c r="N2141" i="2"/>
  <c r="O2141" i="2" s="1"/>
  <c r="M2141" i="2"/>
  <c r="L2141" i="2"/>
  <c r="K2141" i="2"/>
  <c r="J2141" i="2"/>
  <c r="I2141" i="2"/>
  <c r="H2141" i="2"/>
  <c r="N2140" i="2"/>
  <c r="O2140" i="2" s="1"/>
  <c r="M2140" i="2"/>
  <c r="L2140" i="2"/>
  <c r="K2140" i="2"/>
  <c r="J2140" i="2"/>
  <c r="I2140" i="2"/>
  <c r="H2140" i="2"/>
  <c r="N2139" i="2"/>
  <c r="O2139" i="2" s="1"/>
  <c r="M2139" i="2"/>
  <c r="L2139" i="2"/>
  <c r="K2139" i="2"/>
  <c r="J2139" i="2"/>
  <c r="I2139" i="2"/>
  <c r="H2139" i="2"/>
  <c r="N2138" i="2"/>
  <c r="O2138" i="2" s="1"/>
  <c r="M2138" i="2"/>
  <c r="L2138" i="2"/>
  <c r="K2138" i="2"/>
  <c r="J2138" i="2"/>
  <c r="I2138" i="2"/>
  <c r="H2138" i="2"/>
  <c r="N2137" i="2"/>
  <c r="O2137" i="2" s="1"/>
  <c r="M2137" i="2"/>
  <c r="L2137" i="2"/>
  <c r="K2137" i="2"/>
  <c r="J2137" i="2"/>
  <c r="I2137" i="2"/>
  <c r="H2137" i="2"/>
  <c r="N2136" i="2"/>
  <c r="O2136" i="2" s="1"/>
  <c r="M2136" i="2"/>
  <c r="L2136" i="2"/>
  <c r="K2136" i="2"/>
  <c r="J2136" i="2"/>
  <c r="I2136" i="2"/>
  <c r="H2136" i="2"/>
  <c r="N2135" i="2"/>
  <c r="O2135" i="2" s="1"/>
  <c r="M2135" i="2"/>
  <c r="L2135" i="2"/>
  <c r="K2135" i="2"/>
  <c r="J2135" i="2"/>
  <c r="I2135" i="2"/>
  <c r="H2135" i="2"/>
  <c r="N2134" i="2"/>
  <c r="O2134" i="2" s="1"/>
  <c r="M2134" i="2"/>
  <c r="L2134" i="2"/>
  <c r="K2134" i="2"/>
  <c r="J2134" i="2"/>
  <c r="I2134" i="2"/>
  <c r="H2134" i="2"/>
  <c r="N2133" i="2"/>
  <c r="O2133" i="2" s="1"/>
  <c r="M2133" i="2"/>
  <c r="L2133" i="2"/>
  <c r="K2133" i="2"/>
  <c r="J2133" i="2"/>
  <c r="I2133" i="2"/>
  <c r="H2133" i="2"/>
  <c r="N2132" i="2"/>
  <c r="O2132" i="2" s="1"/>
  <c r="M2132" i="2"/>
  <c r="L2132" i="2"/>
  <c r="K2132" i="2"/>
  <c r="J2132" i="2"/>
  <c r="I2132" i="2"/>
  <c r="H2132" i="2"/>
  <c r="N2131" i="2"/>
  <c r="O2131" i="2" s="1"/>
  <c r="M2131" i="2"/>
  <c r="L2131" i="2"/>
  <c r="K2131" i="2"/>
  <c r="J2131" i="2"/>
  <c r="I2131" i="2"/>
  <c r="H2131" i="2"/>
  <c r="N2130" i="2"/>
  <c r="O2130" i="2" s="1"/>
  <c r="M2130" i="2"/>
  <c r="L2130" i="2"/>
  <c r="K2130" i="2"/>
  <c r="J2130" i="2"/>
  <c r="I2130" i="2"/>
  <c r="H2130" i="2"/>
  <c r="N2129" i="2"/>
  <c r="O2129" i="2" s="1"/>
  <c r="M2129" i="2"/>
  <c r="L2129" i="2"/>
  <c r="K2129" i="2"/>
  <c r="J2129" i="2"/>
  <c r="I2129" i="2"/>
  <c r="H2129" i="2"/>
  <c r="N2128" i="2"/>
  <c r="O2128" i="2" s="1"/>
  <c r="M2128" i="2"/>
  <c r="L2128" i="2"/>
  <c r="K2128" i="2"/>
  <c r="J2128" i="2"/>
  <c r="I2128" i="2"/>
  <c r="H2128" i="2"/>
  <c r="N2127" i="2"/>
  <c r="O2127" i="2" s="1"/>
  <c r="M2127" i="2"/>
  <c r="L2127" i="2"/>
  <c r="K2127" i="2"/>
  <c r="J2127" i="2"/>
  <c r="I2127" i="2"/>
  <c r="H2127" i="2"/>
  <c r="N2126" i="2"/>
  <c r="O2126" i="2" s="1"/>
  <c r="M2126" i="2"/>
  <c r="L2126" i="2"/>
  <c r="K2126" i="2"/>
  <c r="J2126" i="2"/>
  <c r="I2126" i="2"/>
  <c r="H2126" i="2"/>
  <c r="N2125" i="2"/>
  <c r="O2125" i="2" s="1"/>
  <c r="M2125" i="2"/>
  <c r="L2125" i="2"/>
  <c r="K2125" i="2"/>
  <c r="J2125" i="2"/>
  <c r="I2125" i="2"/>
  <c r="H2125" i="2"/>
  <c r="N2124" i="2"/>
  <c r="O2124" i="2" s="1"/>
  <c r="M2124" i="2"/>
  <c r="L2124" i="2"/>
  <c r="K2124" i="2"/>
  <c r="J2124" i="2"/>
  <c r="I2124" i="2"/>
  <c r="H2124" i="2"/>
  <c r="N2123" i="2"/>
  <c r="O2123" i="2" s="1"/>
  <c r="M2123" i="2"/>
  <c r="L2123" i="2"/>
  <c r="K2123" i="2"/>
  <c r="J2123" i="2"/>
  <c r="I2123" i="2"/>
  <c r="H2123" i="2"/>
  <c r="N2122" i="2"/>
  <c r="O2122" i="2" s="1"/>
  <c r="M2122" i="2"/>
  <c r="L2122" i="2"/>
  <c r="K2122" i="2"/>
  <c r="J2122" i="2"/>
  <c r="I2122" i="2"/>
  <c r="H2122" i="2"/>
  <c r="N2121" i="2"/>
  <c r="O2121" i="2" s="1"/>
  <c r="M2121" i="2"/>
  <c r="L2121" i="2"/>
  <c r="K2121" i="2"/>
  <c r="J2121" i="2"/>
  <c r="I2121" i="2"/>
  <c r="H2121" i="2"/>
  <c r="N2120" i="2"/>
  <c r="O2120" i="2" s="1"/>
  <c r="M2120" i="2"/>
  <c r="L2120" i="2"/>
  <c r="K2120" i="2"/>
  <c r="J2120" i="2"/>
  <c r="I2120" i="2"/>
  <c r="H2120" i="2"/>
  <c r="N2119" i="2"/>
  <c r="O2119" i="2" s="1"/>
  <c r="M2119" i="2"/>
  <c r="L2119" i="2"/>
  <c r="K2119" i="2"/>
  <c r="J2119" i="2"/>
  <c r="I2119" i="2"/>
  <c r="H2119" i="2"/>
  <c r="N2118" i="2"/>
  <c r="O2118" i="2" s="1"/>
  <c r="M2118" i="2"/>
  <c r="L2118" i="2"/>
  <c r="K2118" i="2"/>
  <c r="J2118" i="2"/>
  <c r="I2118" i="2"/>
  <c r="H2118" i="2"/>
  <c r="N2117" i="2"/>
  <c r="O2117" i="2" s="1"/>
  <c r="M2117" i="2"/>
  <c r="L2117" i="2"/>
  <c r="K2117" i="2"/>
  <c r="J2117" i="2"/>
  <c r="I2117" i="2"/>
  <c r="H2117" i="2"/>
  <c r="N2116" i="2"/>
  <c r="O2116" i="2" s="1"/>
  <c r="M2116" i="2"/>
  <c r="L2116" i="2"/>
  <c r="K2116" i="2"/>
  <c r="J2116" i="2"/>
  <c r="I2116" i="2"/>
  <c r="H2116" i="2"/>
  <c r="N2115" i="2"/>
  <c r="O2115" i="2" s="1"/>
  <c r="M2115" i="2"/>
  <c r="L2115" i="2"/>
  <c r="K2115" i="2"/>
  <c r="J2115" i="2"/>
  <c r="I2115" i="2"/>
  <c r="H2115" i="2"/>
  <c r="N2114" i="2"/>
  <c r="O2114" i="2" s="1"/>
  <c r="M2114" i="2"/>
  <c r="L2114" i="2"/>
  <c r="K2114" i="2"/>
  <c r="J2114" i="2"/>
  <c r="I2114" i="2"/>
  <c r="H2114" i="2"/>
  <c r="N2113" i="2"/>
  <c r="O2113" i="2" s="1"/>
  <c r="M2113" i="2"/>
  <c r="L2113" i="2"/>
  <c r="K2113" i="2"/>
  <c r="J2113" i="2"/>
  <c r="I2113" i="2"/>
  <c r="H2113" i="2"/>
  <c r="N2112" i="2"/>
  <c r="O2112" i="2" s="1"/>
  <c r="M2112" i="2"/>
  <c r="L2112" i="2"/>
  <c r="K2112" i="2"/>
  <c r="J2112" i="2"/>
  <c r="I2112" i="2"/>
  <c r="H2112" i="2"/>
  <c r="N2111" i="2"/>
  <c r="O2111" i="2" s="1"/>
  <c r="M2111" i="2"/>
  <c r="L2111" i="2"/>
  <c r="K2111" i="2"/>
  <c r="J2111" i="2"/>
  <c r="I2111" i="2"/>
  <c r="H2111" i="2"/>
  <c r="N2110" i="2"/>
  <c r="O2110" i="2" s="1"/>
  <c r="M2110" i="2"/>
  <c r="L2110" i="2"/>
  <c r="K2110" i="2"/>
  <c r="J2110" i="2"/>
  <c r="I2110" i="2"/>
  <c r="H2110" i="2"/>
  <c r="N2109" i="2"/>
  <c r="O2109" i="2" s="1"/>
  <c r="M2109" i="2"/>
  <c r="L2109" i="2"/>
  <c r="K2109" i="2"/>
  <c r="J2109" i="2"/>
  <c r="I2109" i="2"/>
  <c r="H2109" i="2"/>
  <c r="N2108" i="2"/>
  <c r="O2108" i="2" s="1"/>
  <c r="M2108" i="2"/>
  <c r="L2108" i="2"/>
  <c r="K2108" i="2"/>
  <c r="J2108" i="2"/>
  <c r="I2108" i="2"/>
  <c r="H2108" i="2"/>
  <c r="N2107" i="2"/>
  <c r="O2107" i="2" s="1"/>
  <c r="M2107" i="2"/>
  <c r="L2107" i="2"/>
  <c r="K2107" i="2"/>
  <c r="J2107" i="2"/>
  <c r="I2107" i="2"/>
  <c r="H2107" i="2"/>
  <c r="N2106" i="2"/>
  <c r="O2106" i="2" s="1"/>
  <c r="M2106" i="2"/>
  <c r="L2106" i="2"/>
  <c r="K2106" i="2"/>
  <c r="J2106" i="2"/>
  <c r="I2106" i="2"/>
  <c r="H2106" i="2"/>
  <c r="N2105" i="2"/>
  <c r="O2105" i="2" s="1"/>
  <c r="M2105" i="2"/>
  <c r="L2105" i="2"/>
  <c r="K2105" i="2"/>
  <c r="J2105" i="2"/>
  <c r="I2105" i="2"/>
  <c r="H2105" i="2"/>
  <c r="N2104" i="2"/>
  <c r="O2104" i="2" s="1"/>
  <c r="M2104" i="2"/>
  <c r="L2104" i="2"/>
  <c r="K2104" i="2"/>
  <c r="J2104" i="2"/>
  <c r="I2104" i="2"/>
  <c r="H2104" i="2"/>
  <c r="N2103" i="2"/>
  <c r="O2103" i="2" s="1"/>
  <c r="M2103" i="2"/>
  <c r="L2103" i="2"/>
  <c r="K2103" i="2"/>
  <c r="J2103" i="2"/>
  <c r="I2103" i="2"/>
  <c r="H2103" i="2"/>
  <c r="N2102" i="2"/>
  <c r="O2102" i="2" s="1"/>
  <c r="M2102" i="2"/>
  <c r="L2102" i="2"/>
  <c r="K2102" i="2"/>
  <c r="J2102" i="2"/>
  <c r="I2102" i="2"/>
  <c r="H2102" i="2"/>
  <c r="N2101" i="2"/>
  <c r="O2101" i="2" s="1"/>
  <c r="M2101" i="2"/>
  <c r="L2101" i="2"/>
  <c r="K2101" i="2"/>
  <c r="J2101" i="2"/>
  <c r="I2101" i="2"/>
  <c r="H2101" i="2"/>
  <c r="N2100" i="2"/>
  <c r="O2100" i="2" s="1"/>
  <c r="M2100" i="2"/>
  <c r="L2100" i="2"/>
  <c r="K2100" i="2"/>
  <c r="J2100" i="2"/>
  <c r="I2100" i="2"/>
  <c r="H2100" i="2"/>
  <c r="N2099" i="2"/>
  <c r="O2099" i="2" s="1"/>
  <c r="M2099" i="2"/>
  <c r="L2099" i="2"/>
  <c r="K2099" i="2"/>
  <c r="J2099" i="2"/>
  <c r="I2099" i="2"/>
  <c r="H2099" i="2"/>
  <c r="N2098" i="2"/>
  <c r="O2098" i="2" s="1"/>
  <c r="M2098" i="2"/>
  <c r="L2098" i="2"/>
  <c r="K2098" i="2"/>
  <c r="J2098" i="2"/>
  <c r="I2098" i="2"/>
  <c r="H2098" i="2"/>
  <c r="N2097" i="2"/>
  <c r="O2097" i="2" s="1"/>
  <c r="M2097" i="2"/>
  <c r="L2097" i="2"/>
  <c r="K2097" i="2"/>
  <c r="J2097" i="2"/>
  <c r="I2097" i="2"/>
  <c r="H2097" i="2"/>
  <c r="N2096" i="2"/>
  <c r="O2096" i="2" s="1"/>
  <c r="M2096" i="2"/>
  <c r="L2096" i="2"/>
  <c r="K2096" i="2"/>
  <c r="J2096" i="2"/>
  <c r="I2096" i="2"/>
  <c r="H2096" i="2"/>
  <c r="N2095" i="2"/>
  <c r="O2095" i="2" s="1"/>
  <c r="M2095" i="2"/>
  <c r="L2095" i="2"/>
  <c r="K2095" i="2"/>
  <c r="J2095" i="2"/>
  <c r="I2095" i="2"/>
  <c r="H2095" i="2"/>
  <c r="N2094" i="2"/>
  <c r="O2094" i="2" s="1"/>
  <c r="M2094" i="2"/>
  <c r="L2094" i="2"/>
  <c r="K2094" i="2"/>
  <c r="J2094" i="2"/>
  <c r="I2094" i="2"/>
  <c r="H2094" i="2"/>
  <c r="N2093" i="2"/>
  <c r="O2093" i="2" s="1"/>
  <c r="M2093" i="2"/>
  <c r="L2093" i="2"/>
  <c r="K2093" i="2"/>
  <c r="J2093" i="2"/>
  <c r="I2093" i="2"/>
  <c r="H2093" i="2"/>
  <c r="N2092" i="2"/>
  <c r="O2092" i="2" s="1"/>
  <c r="M2092" i="2"/>
  <c r="L2092" i="2"/>
  <c r="K2092" i="2"/>
  <c r="J2092" i="2"/>
  <c r="I2092" i="2"/>
  <c r="H2092" i="2"/>
  <c r="N2091" i="2"/>
  <c r="O2091" i="2" s="1"/>
  <c r="M2091" i="2"/>
  <c r="L2091" i="2"/>
  <c r="K2091" i="2"/>
  <c r="J2091" i="2"/>
  <c r="I2091" i="2"/>
  <c r="H2091" i="2"/>
  <c r="N2090" i="2"/>
  <c r="O2090" i="2" s="1"/>
  <c r="M2090" i="2"/>
  <c r="L2090" i="2"/>
  <c r="K2090" i="2"/>
  <c r="J2090" i="2"/>
  <c r="I2090" i="2"/>
  <c r="H2090" i="2"/>
  <c r="N2089" i="2"/>
  <c r="O2089" i="2" s="1"/>
  <c r="M2089" i="2"/>
  <c r="L2089" i="2"/>
  <c r="K2089" i="2"/>
  <c r="J2089" i="2"/>
  <c r="I2089" i="2"/>
  <c r="H2089" i="2"/>
  <c r="N2088" i="2"/>
  <c r="O2088" i="2" s="1"/>
  <c r="M2088" i="2"/>
  <c r="L2088" i="2"/>
  <c r="K2088" i="2"/>
  <c r="J2088" i="2"/>
  <c r="I2088" i="2"/>
  <c r="H2088" i="2"/>
  <c r="N2087" i="2"/>
  <c r="O2087" i="2" s="1"/>
  <c r="M2087" i="2"/>
  <c r="L2087" i="2"/>
  <c r="K2087" i="2"/>
  <c r="J2087" i="2"/>
  <c r="I2087" i="2"/>
  <c r="H2087" i="2"/>
  <c r="N2086" i="2"/>
  <c r="O2086" i="2" s="1"/>
  <c r="M2086" i="2"/>
  <c r="L2086" i="2"/>
  <c r="K2086" i="2"/>
  <c r="J2086" i="2"/>
  <c r="I2086" i="2"/>
  <c r="H2086" i="2"/>
  <c r="N2085" i="2"/>
  <c r="O2085" i="2" s="1"/>
  <c r="M2085" i="2"/>
  <c r="L2085" i="2"/>
  <c r="K2085" i="2"/>
  <c r="J2085" i="2"/>
  <c r="I2085" i="2"/>
  <c r="H2085" i="2"/>
  <c r="N2084" i="2"/>
  <c r="O2084" i="2" s="1"/>
  <c r="M2084" i="2"/>
  <c r="L2084" i="2"/>
  <c r="K2084" i="2"/>
  <c r="J2084" i="2"/>
  <c r="I2084" i="2"/>
  <c r="H2084" i="2"/>
  <c r="N2083" i="2"/>
  <c r="O2083" i="2" s="1"/>
  <c r="M2083" i="2"/>
  <c r="L2083" i="2"/>
  <c r="K2083" i="2"/>
  <c r="J2083" i="2"/>
  <c r="I2083" i="2"/>
  <c r="H2083" i="2"/>
  <c r="N2082" i="2"/>
  <c r="O2082" i="2" s="1"/>
  <c r="M2082" i="2"/>
  <c r="L2082" i="2"/>
  <c r="K2082" i="2"/>
  <c r="J2082" i="2"/>
  <c r="I2082" i="2"/>
  <c r="H2082" i="2"/>
  <c r="N2081" i="2"/>
  <c r="O2081" i="2" s="1"/>
  <c r="M2081" i="2"/>
  <c r="L2081" i="2"/>
  <c r="K2081" i="2"/>
  <c r="J2081" i="2"/>
  <c r="I2081" i="2"/>
  <c r="H2081" i="2"/>
  <c r="N2080" i="2"/>
  <c r="O2080" i="2" s="1"/>
  <c r="M2080" i="2"/>
  <c r="L2080" i="2"/>
  <c r="K2080" i="2"/>
  <c r="J2080" i="2"/>
  <c r="I2080" i="2"/>
  <c r="H2080" i="2"/>
  <c r="N2079" i="2"/>
  <c r="O2079" i="2" s="1"/>
  <c r="M2079" i="2"/>
  <c r="L2079" i="2"/>
  <c r="K2079" i="2"/>
  <c r="J2079" i="2"/>
  <c r="I2079" i="2"/>
  <c r="H2079" i="2"/>
  <c r="N2078" i="2"/>
  <c r="O2078" i="2" s="1"/>
  <c r="M2078" i="2"/>
  <c r="L2078" i="2"/>
  <c r="K2078" i="2"/>
  <c r="J2078" i="2"/>
  <c r="I2078" i="2"/>
  <c r="H2078" i="2"/>
  <c r="N2077" i="2"/>
  <c r="O2077" i="2" s="1"/>
  <c r="M2077" i="2"/>
  <c r="L2077" i="2"/>
  <c r="K2077" i="2"/>
  <c r="J2077" i="2"/>
  <c r="I2077" i="2"/>
  <c r="H2077" i="2"/>
  <c r="N2076" i="2"/>
  <c r="O2076" i="2" s="1"/>
  <c r="M2076" i="2"/>
  <c r="L2076" i="2"/>
  <c r="K2076" i="2"/>
  <c r="J2076" i="2"/>
  <c r="I2076" i="2"/>
  <c r="H2076" i="2"/>
  <c r="N2075" i="2"/>
  <c r="O2075" i="2" s="1"/>
  <c r="M2075" i="2"/>
  <c r="L2075" i="2"/>
  <c r="K2075" i="2"/>
  <c r="J2075" i="2"/>
  <c r="I2075" i="2"/>
  <c r="H2075" i="2"/>
  <c r="N2074" i="2"/>
  <c r="O2074" i="2" s="1"/>
  <c r="M2074" i="2"/>
  <c r="L2074" i="2"/>
  <c r="K2074" i="2"/>
  <c r="J2074" i="2"/>
  <c r="I2074" i="2"/>
  <c r="H2074" i="2"/>
  <c r="N2073" i="2"/>
  <c r="O2073" i="2" s="1"/>
  <c r="M2073" i="2"/>
  <c r="L2073" i="2"/>
  <c r="K2073" i="2"/>
  <c r="J2073" i="2"/>
  <c r="I2073" i="2"/>
  <c r="H2073" i="2"/>
  <c r="O2072" i="2"/>
  <c r="N2072" i="2"/>
  <c r="M2072" i="2"/>
  <c r="L2072" i="2"/>
  <c r="K2072" i="2"/>
  <c r="J2072" i="2"/>
  <c r="I2072" i="2"/>
  <c r="H2072" i="2"/>
  <c r="O2071" i="2"/>
  <c r="N2071" i="2"/>
  <c r="M2071" i="2"/>
  <c r="L2071" i="2"/>
  <c r="K2071" i="2"/>
  <c r="J2071" i="2"/>
  <c r="I2071" i="2"/>
  <c r="H2071" i="2"/>
  <c r="O2070" i="2"/>
  <c r="N2070" i="2"/>
  <c r="M2070" i="2"/>
  <c r="L2070" i="2"/>
  <c r="K2070" i="2"/>
  <c r="J2070" i="2"/>
  <c r="I2070" i="2"/>
  <c r="H2070" i="2"/>
  <c r="O2069" i="2"/>
  <c r="N2069" i="2"/>
  <c r="M2069" i="2"/>
  <c r="L2069" i="2"/>
  <c r="K2069" i="2"/>
  <c r="J2069" i="2"/>
  <c r="I2069" i="2"/>
  <c r="H2069" i="2"/>
  <c r="O2068" i="2"/>
  <c r="N2068" i="2"/>
  <c r="M2068" i="2"/>
  <c r="L2068" i="2"/>
  <c r="K2068" i="2"/>
  <c r="J2068" i="2"/>
  <c r="I2068" i="2"/>
  <c r="H2068" i="2"/>
  <c r="O2067" i="2"/>
  <c r="N2067" i="2"/>
  <c r="M2067" i="2"/>
  <c r="L2067" i="2"/>
  <c r="K2067" i="2"/>
  <c r="J2067" i="2"/>
  <c r="I2067" i="2"/>
  <c r="H2067" i="2"/>
  <c r="O2066" i="2"/>
  <c r="N2066" i="2"/>
  <c r="M2066" i="2"/>
  <c r="L2066" i="2"/>
  <c r="K2066" i="2"/>
  <c r="J2066" i="2"/>
  <c r="I2066" i="2"/>
  <c r="H2066" i="2"/>
  <c r="O2065" i="2"/>
  <c r="N2065" i="2"/>
  <c r="M2065" i="2"/>
  <c r="L2065" i="2"/>
  <c r="K2065" i="2"/>
  <c r="J2065" i="2"/>
  <c r="I2065" i="2"/>
  <c r="H2065" i="2"/>
  <c r="O2064" i="2"/>
  <c r="N2064" i="2"/>
  <c r="M2064" i="2"/>
  <c r="L2064" i="2"/>
  <c r="K2064" i="2"/>
  <c r="J2064" i="2"/>
  <c r="I2064" i="2"/>
  <c r="H2064" i="2"/>
  <c r="O2063" i="2"/>
  <c r="N2063" i="2"/>
  <c r="M2063" i="2"/>
  <c r="L2063" i="2"/>
  <c r="K2063" i="2"/>
  <c r="J2063" i="2"/>
  <c r="I2063" i="2"/>
  <c r="H2063" i="2"/>
  <c r="O2062" i="2"/>
  <c r="N2062" i="2"/>
  <c r="M2062" i="2"/>
  <c r="L2062" i="2"/>
  <c r="K2062" i="2"/>
  <c r="J2062" i="2"/>
  <c r="I2062" i="2"/>
  <c r="H2062" i="2"/>
  <c r="O2061" i="2"/>
  <c r="N2061" i="2"/>
  <c r="M2061" i="2"/>
  <c r="L2061" i="2"/>
  <c r="K2061" i="2"/>
  <c r="J2061" i="2"/>
  <c r="I2061" i="2"/>
  <c r="H2061" i="2"/>
  <c r="O2060" i="2"/>
  <c r="N2060" i="2"/>
  <c r="M2060" i="2"/>
  <c r="L2060" i="2"/>
  <c r="K2060" i="2"/>
  <c r="J2060" i="2"/>
  <c r="I2060" i="2"/>
  <c r="H2060" i="2"/>
  <c r="O2059" i="2"/>
  <c r="N2059" i="2"/>
  <c r="M2059" i="2"/>
  <c r="L2059" i="2"/>
  <c r="K2059" i="2"/>
  <c r="J2059" i="2"/>
  <c r="I2059" i="2"/>
  <c r="H2059" i="2"/>
  <c r="O2058" i="2"/>
  <c r="N2058" i="2"/>
  <c r="M2058" i="2"/>
  <c r="L2058" i="2"/>
  <c r="K2058" i="2"/>
  <c r="J2058" i="2"/>
  <c r="I2058" i="2"/>
  <c r="H2058" i="2"/>
  <c r="O2057" i="2"/>
  <c r="N2057" i="2"/>
  <c r="M2057" i="2"/>
  <c r="L2057" i="2"/>
  <c r="K2057" i="2"/>
  <c r="J2057" i="2"/>
  <c r="I2057" i="2"/>
  <c r="H2057" i="2"/>
  <c r="O2056" i="2"/>
  <c r="N2056" i="2"/>
  <c r="M2056" i="2"/>
  <c r="L2056" i="2"/>
  <c r="K2056" i="2"/>
  <c r="J2056" i="2"/>
  <c r="I2056" i="2"/>
  <c r="H2056" i="2"/>
  <c r="O2055" i="2"/>
  <c r="N2055" i="2"/>
  <c r="M2055" i="2"/>
  <c r="L2055" i="2"/>
  <c r="K2055" i="2"/>
  <c r="J2055" i="2"/>
  <c r="I2055" i="2"/>
  <c r="H2055" i="2"/>
  <c r="O2054" i="2"/>
  <c r="N2054" i="2"/>
  <c r="M2054" i="2"/>
  <c r="L2054" i="2"/>
  <c r="K2054" i="2"/>
  <c r="J2054" i="2"/>
  <c r="I2054" i="2"/>
  <c r="H2054" i="2"/>
  <c r="O2053" i="2"/>
  <c r="N2053" i="2"/>
  <c r="M2053" i="2"/>
  <c r="L2053" i="2"/>
  <c r="K2053" i="2"/>
  <c r="J2053" i="2"/>
  <c r="I2053" i="2"/>
  <c r="H2053" i="2"/>
  <c r="O2052" i="2"/>
  <c r="N2052" i="2"/>
  <c r="M2052" i="2"/>
  <c r="L2052" i="2"/>
  <c r="K2052" i="2"/>
  <c r="J2052" i="2"/>
  <c r="I2052" i="2"/>
  <c r="H2052" i="2"/>
  <c r="O2051" i="2"/>
  <c r="N2051" i="2"/>
  <c r="M2051" i="2"/>
  <c r="L2051" i="2"/>
  <c r="K2051" i="2"/>
  <c r="J2051" i="2"/>
  <c r="I2051" i="2"/>
  <c r="H2051" i="2"/>
  <c r="O2050" i="2"/>
  <c r="N2050" i="2"/>
  <c r="M2050" i="2"/>
  <c r="L2050" i="2"/>
  <c r="K2050" i="2"/>
  <c r="J2050" i="2"/>
  <c r="I2050" i="2"/>
  <c r="H2050" i="2"/>
  <c r="O2049" i="2"/>
  <c r="N2049" i="2"/>
  <c r="M2049" i="2"/>
  <c r="L2049" i="2"/>
  <c r="K2049" i="2"/>
  <c r="J2049" i="2"/>
  <c r="I2049" i="2"/>
  <c r="H2049" i="2"/>
  <c r="O2048" i="2"/>
  <c r="N2048" i="2"/>
  <c r="M2048" i="2"/>
  <c r="L2048" i="2"/>
  <c r="K2048" i="2"/>
  <c r="J2048" i="2"/>
  <c r="I2048" i="2"/>
  <c r="H2048" i="2"/>
  <c r="O2047" i="2"/>
  <c r="N2047" i="2"/>
  <c r="M2047" i="2"/>
  <c r="L2047" i="2"/>
  <c r="K2047" i="2"/>
  <c r="J2047" i="2"/>
  <c r="I2047" i="2"/>
  <c r="H2047" i="2"/>
  <c r="O2046" i="2"/>
  <c r="N2046" i="2"/>
  <c r="M2046" i="2"/>
  <c r="L2046" i="2"/>
  <c r="K2046" i="2"/>
  <c r="J2046" i="2"/>
  <c r="I2046" i="2"/>
  <c r="H2046" i="2"/>
  <c r="O2045" i="2"/>
  <c r="N2045" i="2"/>
  <c r="M2045" i="2"/>
  <c r="L2045" i="2"/>
  <c r="K2045" i="2"/>
  <c r="J2045" i="2"/>
  <c r="I2045" i="2"/>
  <c r="H2045" i="2"/>
  <c r="O2044" i="2"/>
  <c r="N2044" i="2"/>
  <c r="M2044" i="2"/>
  <c r="L2044" i="2"/>
  <c r="K2044" i="2"/>
  <c r="J2044" i="2"/>
  <c r="I2044" i="2"/>
  <c r="H2044" i="2"/>
  <c r="O2043" i="2"/>
  <c r="N2043" i="2"/>
  <c r="M2043" i="2"/>
  <c r="L2043" i="2"/>
  <c r="K2043" i="2"/>
  <c r="J2043" i="2"/>
  <c r="I2043" i="2"/>
  <c r="H2043" i="2"/>
  <c r="O2042" i="2"/>
  <c r="N2042" i="2"/>
  <c r="M2042" i="2"/>
  <c r="L2042" i="2"/>
  <c r="K2042" i="2"/>
  <c r="J2042" i="2"/>
  <c r="I2042" i="2"/>
  <c r="H2042" i="2"/>
  <c r="O2041" i="2"/>
  <c r="N2041" i="2"/>
  <c r="M2041" i="2"/>
  <c r="L2041" i="2"/>
  <c r="K2041" i="2"/>
  <c r="J2041" i="2"/>
  <c r="I2041" i="2"/>
  <c r="H2041" i="2"/>
  <c r="O2040" i="2"/>
  <c r="N2040" i="2"/>
  <c r="M2040" i="2"/>
  <c r="L2040" i="2"/>
  <c r="K2040" i="2"/>
  <c r="J2040" i="2"/>
  <c r="I2040" i="2"/>
  <c r="H2040" i="2"/>
  <c r="O2039" i="2"/>
  <c r="N2039" i="2"/>
  <c r="M2039" i="2"/>
  <c r="L2039" i="2"/>
  <c r="K2039" i="2"/>
  <c r="J2039" i="2"/>
  <c r="I2039" i="2"/>
  <c r="H2039" i="2"/>
  <c r="O2038" i="2"/>
  <c r="N2038" i="2"/>
  <c r="M2038" i="2"/>
  <c r="L2038" i="2"/>
  <c r="K2038" i="2"/>
  <c r="J2038" i="2"/>
  <c r="I2038" i="2"/>
  <c r="H2038" i="2"/>
  <c r="O2037" i="2"/>
  <c r="N2037" i="2"/>
  <c r="M2037" i="2"/>
  <c r="L2037" i="2"/>
  <c r="K2037" i="2"/>
  <c r="J2037" i="2"/>
  <c r="I2037" i="2"/>
  <c r="H2037" i="2"/>
  <c r="O2036" i="2"/>
  <c r="N2036" i="2"/>
  <c r="M2036" i="2"/>
  <c r="L2036" i="2"/>
  <c r="K2036" i="2"/>
  <c r="J2036" i="2"/>
  <c r="I2036" i="2"/>
  <c r="H2036" i="2"/>
  <c r="O2035" i="2"/>
  <c r="N2035" i="2"/>
  <c r="M2035" i="2"/>
  <c r="L2035" i="2"/>
  <c r="K2035" i="2"/>
  <c r="J2035" i="2"/>
  <c r="I2035" i="2"/>
  <c r="H2035" i="2"/>
  <c r="O2034" i="2"/>
  <c r="N2034" i="2"/>
  <c r="M2034" i="2"/>
  <c r="L2034" i="2"/>
  <c r="K2034" i="2"/>
  <c r="J2034" i="2"/>
  <c r="I2034" i="2"/>
  <c r="H2034" i="2"/>
  <c r="O2033" i="2"/>
  <c r="N2033" i="2"/>
  <c r="M2033" i="2"/>
  <c r="L2033" i="2"/>
  <c r="K2033" i="2"/>
  <c r="J2033" i="2"/>
  <c r="I2033" i="2"/>
  <c r="H2033" i="2"/>
  <c r="O2032" i="2"/>
  <c r="N2032" i="2"/>
  <c r="M2032" i="2"/>
  <c r="L2032" i="2"/>
  <c r="K2032" i="2"/>
  <c r="J2032" i="2"/>
  <c r="I2032" i="2"/>
  <c r="H2032" i="2"/>
  <c r="O2031" i="2"/>
  <c r="N2031" i="2"/>
  <c r="M2031" i="2"/>
  <c r="L2031" i="2"/>
  <c r="K2031" i="2"/>
  <c r="J2031" i="2"/>
  <c r="I2031" i="2"/>
  <c r="H2031" i="2"/>
  <c r="O2030" i="2"/>
  <c r="N2030" i="2"/>
  <c r="M2030" i="2"/>
  <c r="L2030" i="2"/>
  <c r="K2030" i="2"/>
  <c r="J2030" i="2"/>
  <c r="I2030" i="2"/>
  <c r="H2030" i="2"/>
  <c r="O2029" i="2"/>
  <c r="N2029" i="2"/>
  <c r="M2029" i="2"/>
  <c r="L2029" i="2"/>
  <c r="K2029" i="2"/>
  <c r="J2029" i="2"/>
  <c r="I2029" i="2"/>
  <c r="H2029" i="2"/>
  <c r="O2028" i="2"/>
  <c r="N2028" i="2"/>
  <c r="M2028" i="2"/>
  <c r="L2028" i="2"/>
  <c r="K2028" i="2"/>
  <c r="J2028" i="2"/>
  <c r="I2028" i="2"/>
  <c r="H2028" i="2"/>
  <c r="O2027" i="2"/>
  <c r="N2027" i="2"/>
  <c r="M2027" i="2"/>
  <c r="L2027" i="2"/>
  <c r="K2027" i="2"/>
  <c r="J2027" i="2"/>
  <c r="I2027" i="2"/>
  <c r="H2027" i="2"/>
  <c r="O2026" i="2"/>
  <c r="N2026" i="2"/>
  <c r="M2026" i="2"/>
  <c r="L2026" i="2"/>
  <c r="K2026" i="2"/>
  <c r="J2026" i="2"/>
  <c r="I2026" i="2"/>
  <c r="H2026" i="2"/>
  <c r="O2025" i="2"/>
  <c r="N2025" i="2"/>
  <c r="M2025" i="2"/>
  <c r="L2025" i="2"/>
  <c r="K2025" i="2"/>
  <c r="J2025" i="2"/>
  <c r="I2025" i="2"/>
  <c r="H2025" i="2"/>
  <c r="O2024" i="2"/>
  <c r="N2024" i="2"/>
  <c r="M2024" i="2"/>
  <c r="L2024" i="2"/>
  <c r="K2024" i="2"/>
  <c r="J2024" i="2"/>
  <c r="I2024" i="2"/>
  <c r="H2024" i="2"/>
  <c r="O2023" i="2"/>
  <c r="N2023" i="2"/>
  <c r="M2023" i="2"/>
  <c r="L2023" i="2"/>
  <c r="K2023" i="2"/>
  <c r="J2023" i="2"/>
  <c r="I2023" i="2"/>
  <c r="H2023" i="2"/>
  <c r="O2022" i="2"/>
  <c r="N2022" i="2"/>
  <c r="M2022" i="2"/>
  <c r="L2022" i="2"/>
  <c r="K2022" i="2"/>
  <c r="J2022" i="2"/>
  <c r="I2022" i="2"/>
  <c r="H2022" i="2"/>
  <c r="O2021" i="2"/>
  <c r="N2021" i="2"/>
  <c r="M2021" i="2"/>
  <c r="L2021" i="2"/>
  <c r="K2021" i="2"/>
  <c r="J2021" i="2"/>
  <c r="I2021" i="2"/>
  <c r="H2021" i="2"/>
  <c r="O2020" i="2"/>
  <c r="N2020" i="2"/>
  <c r="M2020" i="2"/>
  <c r="L2020" i="2"/>
  <c r="K2020" i="2"/>
  <c r="J2020" i="2"/>
  <c r="I2020" i="2"/>
  <c r="H2020" i="2"/>
  <c r="O2019" i="2"/>
  <c r="N2019" i="2"/>
  <c r="M2019" i="2"/>
  <c r="L2019" i="2"/>
  <c r="K2019" i="2"/>
  <c r="J2019" i="2"/>
  <c r="I2019" i="2"/>
  <c r="H2019" i="2"/>
  <c r="O2018" i="2"/>
  <c r="N2018" i="2"/>
  <c r="M2018" i="2"/>
  <c r="L2018" i="2"/>
  <c r="K2018" i="2"/>
  <c r="J2018" i="2"/>
  <c r="I2018" i="2"/>
  <c r="H2018" i="2"/>
  <c r="O2017" i="2"/>
  <c r="N2017" i="2"/>
  <c r="M2017" i="2"/>
  <c r="L2017" i="2"/>
  <c r="K2017" i="2"/>
  <c r="J2017" i="2"/>
  <c r="I2017" i="2"/>
  <c r="H2017" i="2"/>
  <c r="O2016" i="2"/>
  <c r="N2016" i="2"/>
  <c r="M2016" i="2"/>
  <c r="L2016" i="2"/>
  <c r="K2016" i="2"/>
  <c r="J2016" i="2"/>
  <c r="I2016" i="2"/>
  <c r="H2016" i="2"/>
  <c r="N2015" i="2"/>
  <c r="O2015" i="2" s="1"/>
  <c r="M2015" i="2"/>
  <c r="L2015" i="2"/>
  <c r="K2015" i="2"/>
  <c r="J2015" i="2"/>
  <c r="I2015" i="2"/>
  <c r="H2015" i="2"/>
  <c r="N2014" i="2"/>
  <c r="O2014" i="2" s="1"/>
  <c r="M2014" i="2"/>
  <c r="L2014" i="2"/>
  <c r="K2014" i="2"/>
  <c r="J2014" i="2"/>
  <c r="I2014" i="2"/>
  <c r="H2014" i="2"/>
  <c r="N2013" i="2"/>
  <c r="O2013" i="2" s="1"/>
  <c r="M2013" i="2"/>
  <c r="L2013" i="2"/>
  <c r="K2013" i="2"/>
  <c r="J2013" i="2"/>
  <c r="I2013" i="2"/>
  <c r="H2013" i="2"/>
  <c r="N2012" i="2"/>
  <c r="O2012" i="2" s="1"/>
  <c r="M2012" i="2"/>
  <c r="L2012" i="2"/>
  <c r="K2012" i="2"/>
  <c r="J2012" i="2"/>
  <c r="I2012" i="2"/>
  <c r="H2012" i="2"/>
  <c r="N2011" i="2"/>
  <c r="O2011" i="2" s="1"/>
  <c r="M2011" i="2"/>
  <c r="L2011" i="2"/>
  <c r="K2011" i="2"/>
  <c r="J2011" i="2"/>
  <c r="I2011" i="2"/>
  <c r="H2011" i="2"/>
  <c r="N2010" i="2"/>
  <c r="O2010" i="2" s="1"/>
  <c r="M2010" i="2"/>
  <c r="L2010" i="2"/>
  <c r="K2010" i="2"/>
  <c r="J2010" i="2"/>
  <c r="I2010" i="2"/>
  <c r="H2010" i="2"/>
  <c r="N2009" i="2"/>
  <c r="O2009" i="2" s="1"/>
  <c r="M2009" i="2"/>
  <c r="L2009" i="2"/>
  <c r="K2009" i="2"/>
  <c r="J2009" i="2"/>
  <c r="I2009" i="2"/>
  <c r="H2009" i="2"/>
  <c r="N2008" i="2"/>
  <c r="O2008" i="2" s="1"/>
  <c r="M2008" i="2"/>
  <c r="L2008" i="2"/>
  <c r="K2008" i="2"/>
  <c r="J2008" i="2"/>
  <c r="I2008" i="2"/>
  <c r="H2008" i="2"/>
  <c r="N2007" i="2"/>
  <c r="O2007" i="2" s="1"/>
  <c r="M2007" i="2"/>
  <c r="L2007" i="2"/>
  <c r="K2007" i="2"/>
  <c r="J2007" i="2"/>
  <c r="I2007" i="2"/>
  <c r="H2007" i="2"/>
  <c r="N2006" i="2"/>
  <c r="O2006" i="2" s="1"/>
  <c r="M2006" i="2"/>
  <c r="L2006" i="2"/>
  <c r="K2006" i="2"/>
  <c r="J2006" i="2"/>
  <c r="I2006" i="2"/>
  <c r="H2006" i="2"/>
  <c r="N2005" i="2"/>
  <c r="O2005" i="2" s="1"/>
  <c r="M2005" i="2"/>
  <c r="L2005" i="2"/>
  <c r="K2005" i="2"/>
  <c r="J2005" i="2"/>
  <c r="I2005" i="2"/>
  <c r="H2005" i="2"/>
  <c r="N2004" i="2"/>
  <c r="O2004" i="2" s="1"/>
  <c r="M2004" i="2"/>
  <c r="L2004" i="2"/>
  <c r="K2004" i="2"/>
  <c r="J2004" i="2"/>
  <c r="I2004" i="2"/>
  <c r="H2004" i="2"/>
  <c r="N2003" i="2"/>
  <c r="O2003" i="2" s="1"/>
  <c r="M2003" i="2"/>
  <c r="L2003" i="2"/>
  <c r="K2003" i="2"/>
  <c r="J2003" i="2"/>
  <c r="I2003" i="2"/>
  <c r="H2003" i="2"/>
  <c r="N2002" i="2"/>
  <c r="O2002" i="2" s="1"/>
  <c r="M2002" i="2"/>
  <c r="L2002" i="2"/>
  <c r="K2002" i="2"/>
  <c r="J2002" i="2"/>
  <c r="I2002" i="2"/>
  <c r="H2002" i="2"/>
  <c r="N2001" i="2"/>
  <c r="O2001" i="2" s="1"/>
  <c r="M2001" i="2"/>
  <c r="L2001" i="2"/>
  <c r="K2001" i="2"/>
  <c r="J2001" i="2"/>
  <c r="I2001" i="2"/>
  <c r="H2001" i="2"/>
  <c r="N2000" i="2"/>
  <c r="O2000" i="2" s="1"/>
  <c r="M2000" i="2"/>
  <c r="L2000" i="2"/>
  <c r="K2000" i="2"/>
  <c r="J2000" i="2"/>
  <c r="I2000" i="2"/>
  <c r="H2000" i="2"/>
  <c r="N1999" i="2"/>
  <c r="O1999" i="2" s="1"/>
  <c r="M1999" i="2"/>
  <c r="L1999" i="2"/>
  <c r="K1999" i="2"/>
  <c r="J1999" i="2"/>
  <c r="I1999" i="2"/>
  <c r="H1999" i="2"/>
  <c r="N1998" i="2"/>
  <c r="O1998" i="2" s="1"/>
  <c r="M1998" i="2"/>
  <c r="L1998" i="2"/>
  <c r="K1998" i="2"/>
  <c r="J1998" i="2"/>
  <c r="I1998" i="2"/>
  <c r="H1998" i="2"/>
  <c r="N1997" i="2"/>
  <c r="O1997" i="2" s="1"/>
  <c r="M1997" i="2"/>
  <c r="L1997" i="2"/>
  <c r="K1997" i="2"/>
  <c r="J1997" i="2"/>
  <c r="I1997" i="2"/>
  <c r="H1997" i="2"/>
  <c r="N1996" i="2"/>
  <c r="O1996" i="2" s="1"/>
  <c r="M1996" i="2"/>
  <c r="L1996" i="2"/>
  <c r="K1996" i="2"/>
  <c r="J1996" i="2"/>
  <c r="I1996" i="2"/>
  <c r="H1996" i="2"/>
  <c r="N1995" i="2"/>
  <c r="O1995" i="2" s="1"/>
  <c r="M1995" i="2"/>
  <c r="L1995" i="2"/>
  <c r="K1995" i="2"/>
  <c r="J1995" i="2"/>
  <c r="I1995" i="2"/>
  <c r="H1995" i="2"/>
  <c r="N1994" i="2"/>
  <c r="O1994" i="2" s="1"/>
  <c r="M1994" i="2"/>
  <c r="L1994" i="2"/>
  <c r="K1994" i="2"/>
  <c r="J1994" i="2"/>
  <c r="I1994" i="2"/>
  <c r="H1994" i="2"/>
  <c r="N1993" i="2"/>
  <c r="O1993" i="2" s="1"/>
  <c r="M1993" i="2"/>
  <c r="L1993" i="2"/>
  <c r="K1993" i="2"/>
  <c r="J1993" i="2"/>
  <c r="I1993" i="2"/>
  <c r="H1993" i="2"/>
  <c r="N1992" i="2"/>
  <c r="O1992" i="2" s="1"/>
  <c r="M1992" i="2"/>
  <c r="L1992" i="2"/>
  <c r="K1992" i="2"/>
  <c r="J1992" i="2"/>
  <c r="I1992" i="2"/>
  <c r="H1992" i="2"/>
  <c r="N1991" i="2"/>
  <c r="O1991" i="2" s="1"/>
  <c r="M1991" i="2"/>
  <c r="L1991" i="2"/>
  <c r="K1991" i="2"/>
  <c r="J1991" i="2"/>
  <c r="I1991" i="2"/>
  <c r="H1991" i="2"/>
  <c r="N1990" i="2"/>
  <c r="O1990" i="2" s="1"/>
  <c r="M1990" i="2"/>
  <c r="L1990" i="2"/>
  <c r="K1990" i="2"/>
  <c r="J1990" i="2"/>
  <c r="I1990" i="2"/>
  <c r="H1990" i="2"/>
  <c r="N1989" i="2"/>
  <c r="O1989" i="2" s="1"/>
  <c r="M1989" i="2"/>
  <c r="L1989" i="2"/>
  <c r="K1989" i="2"/>
  <c r="J1989" i="2"/>
  <c r="I1989" i="2"/>
  <c r="H1989" i="2"/>
  <c r="N1988" i="2"/>
  <c r="O1988" i="2" s="1"/>
  <c r="M1988" i="2"/>
  <c r="L1988" i="2"/>
  <c r="K1988" i="2"/>
  <c r="J1988" i="2"/>
  <c r="I1988" i="2"/>
  <c r="H1988" i="2"/>
  <c r="N1987" i="2"/>
  <c r="O1987" i="2" s="1"/>
  <c r="M1987" i="2"/>
  <c r="L1987" i="2"/>
  <c r="K1987" i="2"/>
  <c r="J1987" i="2"/>
  <c r="I1987" i="2"/>
  <c r="H1987" i="2"/>
  <c r="N1986" i="2"/>
  <c r="O1986" i="2" s="1"/>
  <c r="M1986" i="2"/>
  <c r="L1986" i="2"/>
  <c r="K1986" i="2"/>
  <c r="J1986" i="2"/>
  <c r="I1986" i="2"/>
  <c r="H1986" i="2"/>
  <c r="N1985" i="2"/>
  <c r="O1985" i="2" s="1"/>
  <c r="M1985" i="2"/>
  <c r="L1985" i="2"/>
  <c r="K1985" i="2"/>
  <c r="J1985" i="2"/>
  <c r="I1985" i="2"/>
  <c r="H1985" i="2"/>
  <c r="N1984" i="2"/>
  <c r="O1984" i="2" s="1"/>
  <c r="M1984" i="2"/>
  <c r="L1984" i="2"/>
  <c r="K1984" i="2"/>
  <c r="J1984" i="2"/>
  <c r="I1984" i="2"/>
  <c r="H1984" i="2"/>
  <c r="N1983" i="2"/>
  <c r="O1983" i="2" s="1"/>
  <c r="M1983" i="2"/>
  <c r="L1983" i="2"/>
  <c r="K1983" i="2"/>
  <c r="J1983" i="2"/>
  <c r="I1983" i="2"/>
  <c r="H1983" i="2"/>
  <c r="N1982" i="2"/>
  <c r="O1982" i="2" s="1"/>
  <c r="M1982" i="2"/>
  <c r="L1982" i="2"/>
  <c r="K1982" i="2"/>
  <c r="J1982" i="2"/>
  <c r="I1982" i="2"/>
  <c r="H1982" i="2"/>
  <c r="N1981" i="2"/>
  <c r="O1981" i="2" s="1"/>
  <c r="M1981" i="2"/>
  <c r="L1981" i="2"/>
  <c r="K1981" i="2"/>
  <c r="J1981" i="2"/>
  <c r="I1981" i="2"/>
  <c r="H1981" i="2"/>
  <c r="N1980" i="2"/>
  <c r="O1980" i="2" s="1"/>
  <c r="M1980" i="2"/>
  <c r="L1980" i="2"/>
  <c r="K1980" i="2"/>
  <c r="J1980" i="2"/>
  <c r="I1980" i="2"/>
  <c r="H1980" i="2"/>
  <c r="N1979" i="2"/>
  <c r="O1979" i="2" s="1"/>
  <c r="M1979" i="2"/>
  <c r="L1979" i="2"/>
  <c r="K1979" i="2"/>
  <c r="J1979" i="2"/>
  <c r="I1979" i="2"/>
  <c r="H1979" i="2"/>
  <c r="N1978" i="2"/>
  <c r="O1978" i="2" s="1"/>
  <c r="M1978" i="2"/>
  <c r="L1978" i="2"/>
  <c r="K1978" i="2"/>
  <c r="J1978" i="2"/>
  <c r="I1978" i="2"/>
  <c r="H1978" i="2"/>
  <c r="N1977" i="2"/>
  <c r="O1977" i="2" s="1"/>
  <c r="M1977" i="2"/>
  <c r="L1977" i="2"/>
  <c r="K1977" i="2"/>
  <c r="J1977" i="2"/>
  <c r="I1977" i="2"/>
  <c r="H1977" i="2"/>
  <c r="N1976" i="2"/>
  <c r="O1976" i="2" s="1"/>
  <c r="M1976" i="2"/>
  <c r="L1976" i="2"/>
  <c r="K1976" i="2"/>
  <c r="J1976" i="2"/>
  <c r="I1976" i="2"/>
  <c r="H1976" i="2"/>
  <c r="N1975" i="2"/>
  <c r="O1975" i="2" s="1"/>
  <c r="M1975" i="2"/>
  <c r="L1975" i="2"/>
  <c r="K1975" i="2"/>
  <c r="J1975" i="2"/>
  <c r="I1975" i="2"/>
  <c r="H1975" i="2"/>
  <c r="N1974" i="2"/>
  <c r="O1974" i="2" s="1"/>
  <c r="M1974" i="2"/>
  <c r="L1974" i="2"/>
  <c r="K1974" i="2"/>
  <c r="J1974" i="2"/>
  <c r="I1974" i="2"/>
  <c r="H1974" i="2"/>
  <c r="N1973" i="2"/>
  <c r="O1973" i="2" s="1"/>
  <c r="M1973" i="2"/>
  <c r="L1973" i="2"/>
  <c r="K1973" i="2"/>
  <c r="J1973" i="2"/>
  <c r="I1973" i="2"/>
  <c r="H1973" i="2"/>
  <c r="N1972" i="2"/>
  <c r="O1972" i="2" s="1"/>
  <c r="M1972" i="2"/>
  <c r="L1972" i="2"/>
  <c r="K1972" i="2"/>
  <c r="J1972" i="2"/>
  <c r="I1972" i="2"/>
  <c r="H1972" i="2"/>
  <c r="N1971" i="2"/>
  <c r="O1971" i="2" s="1"/>
  <c r="M1971" i="2"/>
  <c r="L1971" i="2"/>
  <c r="K1971" i="2"/>
  <c r="J1971" i="2"/>
  <c r="I1971" i="2"/>
  <c r="H1971" i="2"/>
  <c r="N1970" i="2"/>
  <c r="O1970" i="2" s="1"/>
  <c r="M1970" i="2"/>
  <c r="L1970" i="2"/>
  <c r="K1970" i="2"/>
  <c r="J1970" i="2"/>
  <c r="I1970" i="2"/>
  <c r="H1970" i="2"/>
  <c r="N1969" i="2"/>
  <c r="O1969" i="2" s="1"/>
  <c r="M1969" i="2"/>
  <c r="L1969" i="2"/>
  <c r="K1969" i="2"/>
  <c r="J1969" i="2"/>
  <c r="I1969" i="2"/>
  <c r="H1969" i="2"/>
  <c r="N1968" i="2"/>
  <c r="O1968" i="2" s="1"/>
  <c r="M1968" i="2"/>
  <c r="L1968" i="2"/>
  <c r="K1968" i="2"/>
  <c r="J1968" i="2"/>
  <c r="I1968" i="2"/>
  <c r="H1968" i="2"/>
  <c r="N1967" i="2"/>
  <c r="O1967" i="2" s="1"/>
  <c r="M1967" i="2"/>
  <c r="L1967" i="2"/>
  <c r="K1967" i="2"/>
  <c r="J1967" i="2"/>
  <c r="I1967" i="2"/>
  <c r="H1967" i="2"/>
  <c r="N1966" i="2"/>
  <c r="O1966" i="2" s="1"/>
  <c r="M1966" i="2"/>
  <c r="L1966" i="2"/>
  <c r="K1966" i="2"/>
  <c r="J1966" i="2"/>
  <c r="I1966" i="2"/>
  <c r="H1966" i="2"/>
  <c r="N1965" i="2"/>
  <c r="O1965" i="2" s="1"/>
  <c r="M1965" i="2"/>
  <c r="L1965" i="2"/>
  <c r="K1965" i="2"/>
  <c r="J1965" i="2"/>
  <c r="I1965" i="2"/>
  <c r="H1965" i="2"/>
  <c r="N1964" i="2"/>
  <c r="O1964" i="2" s="1"/>
  <c r="M1964" i="2"/>
  <c r="L1964" i="2"/>
  <c r="K1964" i="2"/>
  <c r="J1964" i="2"/>
  <c r="I1964" i="2"/>
  <c r="H1964" i="2"/>
  <c r="N1963" i="2"/>
  <c r="O1963" i="2" s="1"/>
  <c r="M1963" i="2"/>
  <c r="L1963" i="2"/>
  <c r="K1963" i="2"/>
  <c r="J1963" i="2"/>
  <c r="I1963" i="2"/>
  <c r="H1963" i="2"/>
  <c r="N1962" i="2"/>
  <c r="O1962" i="2" s="1"/>
  <c r="M1962" i="2"/>
  <c r="L1962" i="2"/>
  <c r="K1962" i="2"/>
  <c r="J1962" i="2"/>
  <c r="I1962" i="2"/>
  <c r="H1962" i="2"/>
  <c r="N1961" i="2"/>
  <c r="O1961" i="2" s="1"/>
  <c r="M1961" i="2"/>
  <c r="L1961" i="2"/>
  <c r="K1961" i="2"/>
  <c r="J1961" i="2"/>
  <c r="I1961" i="2"/>
  <c r="H1961" i="2"/>
  <c r="N1960" i="2"/>
  <c r="O1960" i="2" s="1"/>
  <c r="M1960" i="2"/>
  <c r="L1960" i="2"/>
  <c r="K1960" i="2"/>
  <c r="J1960" i="2"/>
  <c r="I1960" i="2"/>
  <c r="H1960" i="2"/>
  <c r="N1959" i="2"/>
  <c r="O1959" i="2" s="1"/>
  <c r="M1959" i="2"/>
  <c r="L1959" i="2"/>
  <c r="K1959" i="2"/>
  <c r="J1959" i="2"/>
  <c r="I1959" i="2"/>
  <c r="H1959" i="2"/>
  <c r="N1958" i="2"/>
  <c r="O1958" i="2" s="1"/>
  <c r="M1958" i="2"/>
  <c r="L1958" i="2"/>
  <c r="K1958" i="2"/>
  <c r="J1958" i="2"/>
  <c r="I1958" i="2"/>
  <c r="H1958" i="2"/>
  <c r="N1957" i="2"/>
  <c r="O1957" i="2" s="1"/>
  <c r="M1957" i="2"/>
  <c r="L1957" i="2"/>
  <c r="K1957" i="2"/>
  <c r="J1957" i="2"/>
  <c r="I1957" i="2"/>
  <c r="H1957" i="2"/>
  <c r="N1956" i="2"/>
  <c r="O1956" i="2" s="1"/>
  <c r="M1956" i="2"/>
  <c r="L1956" i="2"/>
  <c r="K1956" i="2"/>
  <c r="J1956" i="2"/>
  <c r="I1956" i="2"/>
  <c r="H1956" i="2"/>
  <c r="N1955" i="2"/>
  <c r="O1955" i="2" s="1"/>
  <c r="M1955" i="2"/>
  <c r="L1955" i="2"/>
  <c r="K1955" i="2"/>
  <c r="J1955" i="2"/>
  <c r="I1955" i="2"/>
  <c r="H1955" i="2"/>
  <c r="N1954" i="2"/>
  <c r="O1954" i="2" s="1"/>
  <c r="M1954" i="2"/>
  <c r="L1954" i="2"/>
  <c r="K1954" i="2"/>
  <c r="J1954" i="2"/>
  <c r="I1954" i="2"/>
  <c r="H1954" i="2"/>
  <c r="N1953" i="2"/>
  <c r="O1953" i="2" s="1"/>
  <c r="M1953" i="2"/>
  <c r="L1953" i="2"/>
  <c r="K1953" i="2"/>
  <c r="J1953" i="2"/>
  <c r="I1953" i="2"/>
  <c r="H1953" i="2"/>
  <c r="N1952" i="2"/>
  <c r="O1952" i="2" s="1"/>
  <c r="M1952" i="2"/>
  <c r="L1952" i="2"/>
  <c r="K1952" i="2"/>
  <c r="J1952" i="2"/>
  <c r="I1952" i="2"/>
  <c r="H1952" i="2"/>
  <c r="N1951" i="2"/>
  <c r="O1951" i="2" s="1"/>
  <c r="M1951" i="2"/>
  <c r="L1951" i="2"/>
  <c r="K1951" i="2"/>
  <c r="J1951" i="2"/>
  <c r="I1951" i="2"/>
  <c r="H1951" i="2"/>
  <c r="N1950" i="2"/>
  <c r="O1950" i="2" s="1"/>
  <c r="M1950" i="2"/>
  <c r="L1950" i="2"/>
  <c r="K1950" i="2"/>
  <c r="J1950" i="2"/>
  <c r="I1950" i="2"/>
  <c r="H1950" i="2"/>
  <c r="N1949" i="2"/>
  <c r="O1949" i="2" s="1"/>
  <c r="M1949" i="2"/>
  <c r="L1949" i="2"/>
  <c r="K1949" i="2"/>
  <c r="J1949" i="2"/>
  <c r="I1949" i="2"/>
  <c r="H1949" i="2"/>
  <c r="N1948" i="2"/>
  <c r="O1948" i="2" s="1"/>
  <c r="M1948" i="2"/>
  <c r="L1948" i="2"/>
  <c r="K1948" i="2"/>
  <c r="J1948" i="2"/>
  <c r="I1948" i="2"/>
  <c r="H1948" i="2"/>
  <c r="N1947" i="2"/>
  <c r="O1947" i="2" s="1"/>
  <c r="M1947" i="2"/>
  <c r="L1947" i="2"/>
  <c r="K1947" i="2"/>
  <c r="J1947" i="2"/>
  <c r="I1947" i="2"/>
  <c r="H1947" i="2"/>
  <c r="N1946" i="2"/>
  <c r="O1946" i="2" s="1"/>
  <c r="M1946" i="2"/>
  <c r="L1946" i="2"/>
  <c r="K1946" i="2"/>
  <c r="J1946" i="2"/>
  <c r="I1946" i="2"/>
  <c r="H1946" i="2"/>
  <c r="N1945" i="2"/>
  <c r="O1945" i="2" s="1"/>
  <c r="M1945" i="2"/>
  <c r="L1945" i="2"/>
  <c r="K1945" i="2"/>
  <c r="J1945" i="2"/>
  <c r="I1945" i="2"/>
  <c r="H1945" i="2"/>
  <c r="N1944" i="2"/>
  <c r="O1944" i="2" s="1"/>
  <c r="M1944" i="2"/>
  <c r="L1944" i="2"/>
  <c r="K1944" i="2"/>
  <c r="J1944" i="2"/>
  <c r="I1944" i="2"/>
  <c r="H1944" i="2"/>
  <c r="N1943" i="2"/>
  <c r="O1943" i="2" s="1"/>
  <c r="M1943" i="2"/>
  <c r="L1943" i="2"/>
  <c r="K1943" i="2"/>
  <c r="J1943" i="2"/>
  <c r="I1943" i="2"/>
  <c r="H1943" i="2"/>
  <c r="N1942" i="2"/>
  <c r="O1942" i="2" s="1"/>
  <c r="M1942" i="2"/>
  <c r="L1942" i="2"/>
  <c r="K1942" i="2"/>
  <c r="J1942" i="2"/>
  <c r="I1942" i="2"/>
  <c r="H1942" i="2"/>
  <c r="N1941" i="2"/>
  <c r="O1941" i="2" s="1"/>
  <c r="M1941" i="2"/>
  <c r="L1941" i="2"/>
  <c r="K1941" i="2"/>
  <c r="J1941" i="2"/>
  <c r="I1941" i="2"/>
  <c r="H1941" i="2"/>
  <c r="N1940" i="2"/>
  <c r="O1940" i="2" s="1"/>
  <c r="M1940" i="2"/>
  <c r="L1940" i="2"/>
  <c r="K1940" i="2"/>
  <c r="J1940" i="2"/>
  <c r="I1940" i="2"/>
  <c r="H1940" i="2"/>
  <c r="N1939" i="2"/>
  <c r="O1939" i="2" s="1"/>
  <c r="M1939" i="2"/>
  <c r="L1939" i="2"/>
  <c r="K1939" i="2"/>
  <c r="J1939" i="2"/>
  <c r="I1939" i="2"/>
  <c r="H1939" i="2"/>
  <c r="N1938" i="2"/>
  <c r="O1938" i="2" s="1"/>
  <c r="M1938" i="2"/>
  <c r="L1938" i="2"/>
  <c r="K1938" i="2"/>
  <c r="J1938" i="2"/>
  <c r="I1938" i="2"/>
  <c r="H1938" i="2"/>
  <c r="N1937" i="2"/>
  <c r="O1937" i="2" s="1"/>
  <c r="M1937" i="2"/>
  <c r="L1937" i="2"/>
  <c r="K1937" i="2"/>
  <c r="J1937" i="2"/>
  <c r="I1937" i="2"/>
  <c r="H1937" i="2"/>
  <c r="N1936" i="2"/>
  <c r="O1936" i="2" s="1"/>
  <c r="M1936" i="2"/>
  <c r="L1936" i="2"/>
  <c r="K1936" i="2"/>
  <c r="J1936" i="2"/>
  <c r="I1936" i="2"/>
  <c r="H1936" i="2"/>
  <c r="N1935" i="2"/>
  <c r="O1935" i="2" s="1"/>
  <c r="M1935" i="2"/>
  <c r="L1935" i="2"/>
  <c r="K1935" i="2"/>
  <c r="J1935" i="2"/>
  <c r="I1935" i="2"/>
  <c r="H1935" i="2"/>
  <c r="N1934" i="2"/>
  <c r="O1934" i="2" s="1"/>
  <c r="M1934" i="2"/>
  <c r="L1934" i="2"/>
  <c r="K1934" i="2"/>
  <c r="J1934" i="2"/>
  <c r="I1934" i="2"/>
  <c r="H1934" i="2"/>
  <c r="N1933" i="2"/>
  <c r="O1933" i="2" s="1"/>
  <c r="M1933" i="2"/>
  <c r="L1933" i="2"/>
  <c r="K1933" i="2"/>
  <c r="J1933" i="2"/>
  <c r="I1933" i="2"/>
  <c r="H1933" i="2"/>
  <c r="N1932" i="2"/>
  <c r="O1932" i="2" s="1"/>
  <c r="M1932" i="2"/>
  <c r="L1932" i="2"/>
  <c r="K1932" i="2"/>
  <c r="J1932" i="2"/>
  <c r="I1932" i="2"/>
  <c r="H1932" i="2"/>
  <c r="N1931" i="2"/>
  <c r="O1931" i="2" s="1"/>
  <c r="M1931" i="2"/>
  <c r="L1931" i="2"/>
  <c r="K1931" i="2"/>
  <c r="J1931" i="2"/>
  <c r="I1931" i="2"/>
  <c r="H1931" i="2"/>
  <c r="N1930" i="2"/>
  <c r="O1930" i="2" s="1"/>
  <c r="M1930" i="2"/>
  <c r="L1930" i="2"/>
  <c r="K1930" i="2"/>
  <c r="J1930" i="2"/>
  <c r="I1930" i="2"/>
  <c r="H1930" i="2"/>
  <c r="N1929" i="2"/>
  <c r="O1929" i="2" s="1"/>
  <c r="M1929" i="2"/>
  <c r="L1929" i="2"/>
  <c r="K1929" i="2"/>
  <c r="J1929" i="2"/>
  <c r="I1929" i="2"/>
  <c r="H1929" i="2"/>
  <c r="N1928" i="2"/>
  <c r="O1928" i="2" s="1"/>
  <c r="M1928" i="2"/>
  <c r="L1928" i="2"/>
  <c r="K1928" i="2"/>
  <c r="J1928" i="2"/>
  <c r="I1928" i="2"/>
  <c r="H1928" i="2"/>
  <c r="N1927" i="2"/>
  <c r="O1927" i="2" s="1"/>
  <c r="M1927" i="2"/>
  <c r="L1927" i="2"/>
  <c r="K1927" i="2"/>
  <c r="J1927" i="2"/>
  <c r="I1927" i="2"/>
  <c r="H1927" i="2"/>
  <c r="N1926" i="2"/>
  <c r="O1926" i="2" s="1"/>
  <c r="M1926" i="2"/>
  <c r="L1926" i="2"/>
  <c r="K1926" i="2"/>
  <c r="J1926" i="2"/>
  <c r="I1926" i="2"/>
  <c r="H1926" i="2"/>
  <c r="N1925" i="2"/>
  <c r="O1925" i="2" s="1"/>
  <c r="M1925" i="2"/>
  <c r="L1925" i="2"/>
  <c r="K1925" i="2"/>
  <c r="J1925" i="2"/>
  <c r="I1925" i="2"/>
  <c r="H1925" i="2"/>
  <c r="N1924" i="2"/>
  <c r="O1924" i="2" s="1"/>
  <c r="M1924" i="2"/>
  <c r="L1924" i="2"/>
  <c r="K1924" i="2"/>
  <c r="J1924" i="2"/>
  <c r="I1924" i="2"/>
  <c r="H1924" i="2"/>
  <c r="N1923" i="2"/>
  <c r="O1923" i="2" s="1"/>
  <c r="M1923" i="2"/>
  <c r="L1923" i="2"/>
  <c r="K1923" i="2"/>
  <c r="J1923" i="2"/>
  <c r="I1923" i="2"/>
  <c r="H1923" i="2"/>
  <c r="N1922" i="2"/>
  <c r="O1922" i="2" s="1"/>
  <c r="M1922" i="2"/>
  <c r="L1922" i="2"/>
  <c r="K1922" i="2"/>
  <c r="J1922" i="2"/>
  <c r="I1922" i="2"/>
  <c r="H1922" i="2"/>
  <c r="N1921" i="2"/>
  <c r="O1921" i="2" s="1"/>
  <c r="M1921" i="2"/>
  <c r="L1921" i="2"/>
  <c r="K1921" i="2"/>
  <c r="J1921" i="2"/>
  <c r="I1921" i="2"/>
  <c r="H1921" i="2"/>
  <c r="N1920" i="2"/>
  <c r="O1920" i="2" s="1"/>
  <c r="M1920" i="2"/>
  <c r="L1920" i="2"/>
  <c r="K1920" i="2"/>
  <c r="J1920" i="2"/>
  <c r="I1920" i="2"/>
  <c r="H1920" i="2"/>
  <c r="N1919" i="2"/>
  <c r="O1919" i="2" s="1"/>
  <c r="M1919" i="2"/>
  <c r="L1919" i="2"/>
  <c r="K1919" i="2"/>
  <c r="J1919" i="2"/>
  <c r="I1919" i="2"/>
  <c r="H1919" i="2"/>
  <c r="N1918" i="2"/>
  <c r="O1918" i="2" s="1"/>
  <c r="M1918" i="2"/>
  <c r="L1918" i="2"/>
  <c r="K1918" i="2"/>
  <c r="J1918" i="2"/>
  <c r="I1918" i="2"/>
  <c r="H1918" i="2"/>
  <c r="N1917" i="2"/>
  <c r="O1917" i="2" s="1"/>
  <c r="M1917" i="2"/>
  <c r="L1917" i="2"/>
  <c r="K1917" i="2"/>
  <c r="J1917" i="2"/>
  <c r="I1917" i="2"/>
  <c r="H1917" i="2"/>
  <c r="N1916" i="2"/>
  <c r="O1916" i="2" s="1"/>
  <c r="M1916" i="2"/>
  <c r="L1916" i="2"/>
  <c r="K1916" i="2"/>
  <c r="J1916" i="2"/>
  <c r="I1916" i="2"/>
  <c r="H1916" i="2"/>
  <c r="N1915" i="2"/>
  <c r="O1915" i="2" s="1"/>
  <c r="M1915" i="2"/>
  <c r="L1915" i="2"/>
  <c r="K1915" i="2"/>
  <c r="J1915" i="2"/>
  <c r="I1915" i="2"/>
  <c r="H1915" i="2"/>
  <c r="N1914" i="2"/>
  <c r="O1914" i="2" s="1"/>
  <c r="M1914" i="2"/>
  <c r="L1914" i="2"/>
  <c r="K1914" i="2"/>
  <c r="J1914" i="2"/>
  <c r="I1914" i="2"/>
  <c r="H1914" i="2"/>
  <c r="N1913" i="2"/>
  <c r="O1913" i="2" s="1"/>
  <c r="M1913" i="2"/>
  <c r="L1913" i="2"/>
  <c r="K1913" i="2"/>
  <c r="J1913" i="2"/>
  <c r="I1913" i="2"/>
  <c r="H1913" i="2"/>
  <c r="N1912" i="2"/>
  <c r="O1912" i="2" s="1"/>
  <c r="M1912" i="2"/>
  <c r="L1912" i="2"/>
  <c r="K1912" i="2"/>
  <c r="J1912" i="2"/>
  <c r="I1912" i="2"/>
  <c r="H1912" i="2"/>
  <c r="N1911" i="2"/>
  <c r="O1911" i="2" s="1"/>
  <c r="M1911" i="2"/>
  <c r="L1911" i="2"/>
  <c r="K1911" i="2"/>
  <c r="J1911" i="2"/>
  <c r="I1911" i="2"/>
  <c r="H1911" i="2"/>
  <c r="N1910" i="2"/>
  <c r="O1910" i="2" s="1"/>
  <c r="M1910" i="2"/>
  <c r="L1910" i="2"/>
  <c r="K1910" i="2"/>
  <c r="J1910" i="2"/>
  <c r="I1910" i="2"/>
  <c r="H1910" i="2"/>
  <c r="N1909" i="2"/>
  <c r="O1909" i="2" s="1"/>
  <c r="M1909" i="2"/>
  <c r="L1909" i="2"/>
  <c r="K1909" i="2"/>
  <c r="J1909" i="2"/>
  <c r="I1909" i="2"/>
  <c r="H1909" i="2"/>
  <c r="N1908" i="2"/>
  <c r="O1908" i="2" s="1"/>
  <c r="M1908" i="2"/>
  <c r="L1908" i="2"/>
  <c r="K1908" i="2"/>
  <c r="J1908" i="2"/>
  <c r="I1908" i="2"/>
  <c r="H1908" i="2"/>
  <c r="N1907" i="2"/>
  <c r="O1907" i="2" s="1"/>
  <c r="M1907" i="2"/>
  <c r="L1907" i="2"/>
  <c r="K1907" i="2"/>
  <c r="J1907" i="2"/>
  <c r="I1907" i="2"/>
  <c r="H1907" i="2"/>
  <c r="N1906" i="2"/>
  <c r="O1906" i="2" s="1"/>
  <c r="M1906" i="2"/>
  <c r="L1906" i="2"/>
  <c r="K1906" i="2"/>
  <c r="J1906" i="2"/>
  <c r="I1906" i="2"/>
  <c r="H1906" i="2"/>
  <c r="N1905" i="2"/>
  <c r="O1905" i="2" s="1"/>
  <c r="M1905" i="2"/>
  <c r="L1905" i="2"/>
  <c r="K1905" i="2"/>
  <c r="J1905" i="2"/>
  <c r="I1905" i="2"/>
  <c r="H1905" i="2"/>
  <c r="N1904" i="2"/>
  <c r="O1904" i="2" s="1"/>
  <c r="M1904" i="2"/>
  <c r="L1904" i="2"/>
  <c r="K1904" i="2"/>
  <c r="J1904" i="2"/>
  <c r="I1904" i="2"/>
  <c r="H1904" i="2"/>
  <c r="N1903" i="2"/>
  <c r="O1903" i="2" s="1"/>
  <c r="M1903" i="2"/>
  <c r="L1903" i="2"/>
  <c r="K1903" i="2"/>
  <c r="J1903" i="2"/>
  <c r="I1903" i="2"/>
  <c r="H1903" i="2"/>
  <c r="N1902" i="2"/>
  <c r="O1902" i="2" s="1"/>
  <c r="M1902" i="2"/>
  <c r="L1902" i="2"/>
  <c r="K1902" i="2"/>
  <c r="J1902" i="2"/>
  <c r="I1902" i="2"/>
  <c r="H1902" i="2"/>
  <c r="N1901" i="2"/>
  <c r="O1901" i="2" s="1"/>
  <c r="M1901" i="2"/>
  <c r="L1901" i="2"/>
  <c r="K1901" i="2"/>
  <c r="J1901" i="2"/>
  <c r="I1901" i="2"/>
  <c r="H1901" i="2"/>
  <c r="N1900" i="2"/>
  <c r="O1900" i="2" s="1"/>
  <c r="M1900" i="2"/>
  <c r="L1900" i="2"/>
  <c r="K1900" i="2"/>
  <c r="J1900" i="2"/>
  <c r="I1900" i="2"/>
  <c r="H1900" i="2"/>
  <c r="N1899" i="2"/>
  <c r="O1899" i="2" s="1"/>
  <c r="M1899" i="2"/>
  <c r="L1899" i="2"/>
  <c r="K1899" i="2"/>
  <c r="J1899" i="2"/>
  <c r="I1899" i="2"/>
  <c r="H1899" i="2"/>
  <c r="N1898" i="2"/>
  <c r="O1898" i="2" s="1"/>
  <c r="M1898" i="2"/>
  <c r="L1898" i="2"/>
  <c r="K1898" i="2"/>
  <c r="J1898" i="2"/>
  <c r="I1898" i="2"/>
  <c r="H1898" i="2"/>
  <c r="N1897" i="2"/>
  <c r="O1897" i="2" s="1"/>
  <c r="M1897" i="2"/>
  <c r="L1897" i="2"/>
  <c r="K1897" i="2"/>
  <c r="J1897" i="2"/>
  <c r="I1897" i="2"/>
  <c r="H1897" i="2"/>
  <c r="N1896" i="2"/>
  <c r="O1896" i="2" s="1"/>
  <c r="M1896" i="2"/>
  <c r="L1896" i="2"/>
  <c r="K1896" i="2"/>
  <c r="J1896" i="2"/>
  <c r="I1896" i="2"/>
  <c r="H1896" i="2"/>
  <c r="N1895" i="2"/>
  <c r="O1895" i="2" s="1"/>
  <c r="M1895" i="2"/>
  <c r="L1895" i="2"/>
  <c r="K1895" i="2"/>
  <c r="J1895" i="2"/>
  <c r="I1895" i="2"/>
  <c r="H1895" i="2"/>
  <c r="N1894" i="2"/>
  <c r="O1894" i="2" s="1"/>
  <c r="M1894" i="2"/>
  <c r="L1894" i="2"/>
  <c r="K1894" i="2"/>
  <c r="J1894" i="2"/>
  <c r="I1894" i="2"/>
  <c r="H1894" i="2"/>
  <c r="N1893" i="2"/>
  <c r="O1893" i="2" s="1"/>
  <c r="M1893" i="2"/>
  <c r="L1893" i="2"/>
  <c r="K1893" i="2"/>
  <c r="J1893" i="2"/>
  <c r="I1893" i="2"/>
  <c r="H1893" i="2"/>
  <c r="N1892" i="2"/>
  <c r="O1892" i="2" s="1"/>
  <c r="M1892" i="2"/>
  <c r="L1892" i="2"/>
  <c r="K1892" i="2"/>
  <c r="J1892" i="2"/>
  <c r="I1892" i="2"/>
  <c r="H1892" i="2"/>
  <c r="N1891" i="2"/>
  <c r="O1891" i="2" s="1"/>
  <c r="M1891" i="2"/>
  <c r="L1891" i="2"/>
  <c r="K1891" i="2"/>
  <c r="J1891" i="2"/>
  <c r="I1891" i="2"/>
  <c r="H1891" i="2"/>
  <c r="N1890" i="2"/>
  <c r="O1890" i="2" s="1"/>
  <c r="M1890" i="2"/>
  <c r="L1890" i="2"/>
  <c r="K1890" i="2"/>
  <c r="J1890" i="2"/>
  <c r="I1890" i="2"/>
  <c r="H1890" i="2"/>
  <c r="N1889" i="2"/>
  <c r="O1889" i="2" s="1"/>
  <c r="M1889" i="2"/>
  <c r="L1889" i="2"/>
  <c r="K1889" i="2"/>
  <c r="J1889" i="2"/>
  <c r="I1889" i="2"/>
  <c r="H1889" i="2"/>
  <c r="N1888" i="2"/>
  <c r="O1888" i="2" s="1"/>
  <c r="M1888" i="2"/>
  <c r="L1888" i="2"/>
  <c r="K1888" i="2"/>
  <c r="J1888" i="2"/>
  <c r="I1888" i="2"/>
  <c r="H1888" i="2"/>
  <c r="N1887" i="2"/>
  <c r="O1887" i="2" s="1"/>
  <c r="M1887" i="2"/>
  <c r="L1887" i="2"/>
  <c r="K1887" i="2"/>
  <c r="J1887" i="2"/>
  <c r="I1887" i="2"/>
  <c r="H1887" i="2"/>
  <c r="N1886" i="2"/>
  <c r="O1886" i="2" s="1"/>
  <c r="M1886" i="2"/>
  <c r="L1886" i="2"/>
  <c r="K1886" i="2"/>
  <c r="J1886" i="2"/>
  <c r="I1886" i="2"/>
  <c r="H1886" i="2"/>
  <c r="N1885" i="2"/>
  <c r="O1885" i="2" s="1"/>
  <c r="M1885" i="2"/>
  <c r="L1885" i="2"/>
  <c r="K1885" i="2"/>
  <c r="J1885" i="2"/>
  <c r="I1885" i="2"/>
  <c r="H1885" i="2"/>
  <c r="N1884" i="2"/>
  <c r="O1884" i="2" s="1"/>
  <c r="M1884" i="2"/>
  <c r="L1884" i="2"/>
  <c r="K1884" i="2"/>
  <c r="J1884" i="2"/>
  <c r="I1884" i="2"/>
  <c r="H1884" i="2"/>
  <c r="N1883" i="2"/>
  <c r="O1883" i="2" s="1"/>
  <c r="M1883" i="2"/>
  <c r="L1883" i="2"/>
  <c r="K1883" i="2"/>
  <c r="J1883" i="2"/>
  <c r="I1883" i="2"/>
  <c r="H1883" i="2"/>
  <c r="N1882" i="2"/>
  <c r="O1882" i="2" s="1"/>
  <c r="M1882" i="2"/>
  <c r="L1882" i="2"/>
  <c r="K1882" i="2"/>
  <c r="J1882" i="2"/>
  <c r="I1882" i="2"/>
  <c r="H1882" i="2"/>
  <c r="N1881" i="2"/>
  <c r="O1881" i="2" s="1"/>
  <c r="M1881" i="2"/>
  <c r="L1881" i="2"/>
  <c r="K1881" i="2"/>
  <c r="J1881" i="2"/>
  <c r="I1881" i="2"/>
  <c r="H1881" i="2"/>
  <c r="N1880" i="2"/>
  <c r="O1880" i="2" s="1"/>
  <c r="M1880" i="2"/>
  <c r="L1880" i="2"/>
  <c r="K1880" i="2"/>
  <c r="J1880" i="2"/>
  <c r="I1880" i="2"/>
  <c r="H1880" i="2"/>
  <c r="N1879" i="2"/>
  <c r="O1879" i="2" s="1"/>
  <c r="M1879" i="2"/>
  <c r="L1879" i="2"/>
  <c r="K1879" i="2"/>
  <c r="J1879" i="2"/>
  <c r="I1879" i="2"/>
  <c r="H1879" i="2"/>
  <c r="N1878" i="2"/>
  <c r="O1878" i="2" s="1"/>
  <c r="M1878" i="2"/>
  <c r="L1878" i="2"/>
  <c r="K1878" i="2"/>
  <c r="J1878" i="2"/>
  <c r="I1878" i="2"/>
  <c r="H1878" i="2"/>
  <c r="N1877" i="2"/>
  <c r="O1877" i="2" s="1"/>
  <c r="M1877" i="2"/>
  <c r="L1877" i="2"/>
  <c r="K1877" i="2"/>
  <c r="J1877" i="2"/>
  <c r="I1877" i="2"/>
  <c r="H1877" i="2"/>
  <c r="N1876" i="2"/>
  <c r="O1876" i="2" s="1"/>
  <c r="M1876" i="2"/>
  <c r="L1876" i="2"/>
  <c r="K1876" i="2"/>
  <c r="J1876" i="2"/>
  <c r="I1876" i="2"/>
  <c r="H1876" i="2"/>
  <c r="N1875" i="2"/>
  <c r="O1875" i="2" s="1"/>
  <c r="M1875" i="2"/>
  <c r="L1875" i="2"/>
  <c r="K1875" i="2"/>
  <c r="J1875" i="2"/>
  <c r="I1875" i="2"/>
  <c r="H1875" i="2"/>
  <c r="N1874" i="2"/>
  <c r="O1874" i="2" s="1"/>
  <c r="M1874" i="2"/>
  <c r="L1874" i="2"/>
  <c r="K1874" i="2"/>
  <c r="J1874" i="2"/>
  <c r="I1874" i="2"/>
  <c r="H1874" i="2"/>
  <c r="N1873" i="2"/>
  <c r="O1873" i="2" s="1"/>
  <c r="M1873" i="2"/>
  <c r="L1873" i="2"/>
  <c r="K1873" i="2"/>
  <c r="J1873" i="2"/>
  <c r="I1873" i="2"/>
  <c r="H1873" i="2"/>
  <c r="N1872" i="2"/>
  <c r="O1872" i="2" s="1"/>
  <c r="M1872" i="2"/>
  <c r="L1872" i="2"/>
  <c r="K1872" i="2"/>
  <c r="J1872" i="2"/>
  <c r="I1872" i="2"/>
  <c r="H1872" i="2"/>
  <c r="N1871" i="2"/>
  <c r="O1871" i="2" s="1"/>
  <c r="M1871" i="2"/>
  <c r="L1871" i="2"/>
  <c r="K1871" i="2"/>
  <c r="J1871" i="2"/>
  <c r="I1871" i="2"/>
  <c r="H1871" i="2"/>
  <c r="N1870" i="2"/>
  <c r="O1870" i="2" s="1"/>
  <c r="M1870" i="2"/>
  <c r="L1870" i="2"/>
  <c r="K1870" i="2"/>
  <c r="J1870" i="2"/>
  <c r="I1870" i="2"/>
  <c r="H1870" i="2"/>
  <c r="N1869" i="2"/>
  <c r="O1869" i="2" s="1"/>
  <c r="M1869" i="2"/>
  <c r="L1869" i="2"/>
  <c r="K1869" i="2"/>
  <c r="J1869" i="2"/>
  <c r="I1869" i="2"/>
  <c r="H1869" i="2"/>
  <c r="N1868" i="2"/>
  <c r="O1868" i="2" s="1"/>
  <c r="M1868" i="2"/>
  <c r="L1868" i="2"/>
  <c r="K1868" i="2"/>
  <c r="J1868" i="2"/>
  <c r="I1868" i="2"/>
  <c r="H1868" i="2"/>
  <c r="N1867" i="2"/>
  <c r="O1867" i="2" s="1"/>
  <c r="M1867" i="2"/>
  <c r="L1867" i="2"/>
  <c r="K1867" i="2"/>
  <c r="J1867" i="2"/>
  <c r="I1867" i="2"/>
  <c r="H1867" i="2"/>
  <c r="N1866" i="2"/>
  <c r="O1866" i="2" s="1"/>
  <c r="M1866" i="2"/>
  <c r="L1866" i="2"/>
  <c r="K1866" i="2"/>
  <c r="J1866" i="2"/>
  <c r="I1866" i="2"/>
  <c r="H1866" i="2"/>
  <c r="N1865" i="2"/>
  <c r="O1865" i="2" s="1"/>
  <c r="M1865" i="2"/>
  <c r="L1865" i="2"/>
  <c r="K1865" i="2"/>
  <c r="J1865" i="2"/>
  <c r="I1865" i="2"/>
  <c r="H1865" i="2"/>
  <c r="N1864" i="2"/>
  <c r="O1864" i="2" s="1"/>
  <c r="M1864" i="2"/>
  <c r="L1864" i="2"/>
  <c r="K1864" i="2"/>
  <c r="J1864" i="2"/>
  <c r="I1864" i="2"/>
  <c r="H1864" i="2"/>
  <c r="N1863" i="2"/>
  <c r="O1863" i="2" s="1"/>
  <c r="M1863" i="2"/>
  <c r="L1863" i="2"/>
  <c r="K1863" i="2"/>
  <c r="J1863" i="2"/>
  <c r="I1863" i="2"/>
  <c r="H1863" i="2"/>
  <c r="N1862" i="2"/>
  <c r="O1862" i="2" s="1"/>
  <c r="M1862" i="2"/>
  <c r="L1862" i="2"/>
  <c r="K1862" i="2"/>
  <c r="J1862" i="2"/>
  <c r="I1862" i="2"/>
  <c r="H1862" i="2"/>
  <c r="N1861" i="2"/>
  <c r="O1861" i="2" s="1"/>
  <c r="M1861" i="2"/>
  <c r="L1861" i="2"/>
  <c r="K1861" i="2"/>
  <c r="J1861" i="2"/>
  <c r="I1861" i="2"/>
  <c r="H1861" i="2"/>
  <c r="N1860" i="2"/>
  <c r="O1860" i="2" s="1"/>
  <c r="M1860" i="2"/>
  <c r="L1860" i="2"/>
  <c r="K1860" i="2"/>
  <c r="J1860" i="2"/>
  <c r="I1860" i="2"/>
  <c r="H1860" i="2"/>
  <c r="N1859" i="2"/>
  <c r="O1859" i="2" s="1"/>
  <c r="M1859" i="2"/>
  <c r="L1859" i="2"/>
  <c r="K1859" i="2"/>
  <c r="J1859" i="2"/>
  <c r="I1859" i="2"/>
  <c r="H1859" i="2"/>
  <c r="N1858" i="2"/>
  <c r="O1858" i="2" s="1"/>
  <c r="M1858" i="2"/>
  <c r="L1858" i="2"/>
  <c r="K1858" i="2"/>
  <c r="J1858" i="2"/>
  <c r="I1858" i="2"/>
  <c r="H1858" i="2"/>
  <c r="N1857" i="2"/>
  <c r="O1857" i="2" s="1"/>
  <c r="M1857" i="2"/>
  <c r="L1857" i="2"/>
  <c r="K1857" i="2"/>
  <c r="J1857" i="2"/>
  <c r="I1857" i="2"/>
  <c r="H1857" i="2"/>
  <c r="N1856" i="2"/>
  <c r="O1856" i="2" s="1"/>
  <c r="M1856" i="2"/>
  <c r="L1856" i="2"/>
  <c r="K1856" i="2"/>
  <c r="J1856" i="2"/>
  <c r="I1856" i="2"/>
  <c r="H1856" i="2"/>
  <c r="N1855" i="2"/>
  <c r="O1855" i="2" s="1"/>
  <c r="M1855" i="2"/>
  <c r="L1855" i="2"/>
  <c r="K1855" i="2"/>
  <c r="J1855" i="2"/>
  <c r="I1855" i="2"/>
  <c r="H1855" i="2"/>
  <c r="N1854" i="2"/>
  <c r="O1854" i="2" s="1"/>
  <c r="M1854" i="2"/>
  <c r="L1854" i="2"/>
  <c r="K1854" i="2"/>
  <c r="J1854" i="2"/>
  <c r="I1854" i="2"/>
  <c r="H1854" i="2"/>
  <c r="N1853" i="2"/>
  <c r="O1853" i="2" s="1"/>
  <c r="M1853" i="2"/>
  <c r="L1853" i="2"/>
  <c r="K1853" i="2"/>
  <c r="J1853" i="2"/>
  <c r="I1853" i="2"/>
  <c r="H1853" i="2"/>
  <c r="N1852" i="2"/>
  <c r="O1852" i="2" s="1"/>
  <c r="M1852" i="2"/>
  <c r="L1852" i="2"/>
  <c r="K1852" i="2"/>
  <c r="J1852" i="2"/>
  <c r="I1852" i="2"/>
  <c r="H1852" i="2"/>
  <c r="N1851" i="2"/>
  <c r="O1851" i="2" s="1"/>
  <c r="M1851" i="2"/>
  <c r="L1851" i="2"/>
  <c r="K1851" i="2"/>
  <c r="J1851" i="2"/>
  <c r="I1851" i="2"/>
  <c r="H1851" i="2"/>
  <c r="N1850" i="2"/>
  <c r="O1850" i="2" s="1"/>
  <c r="M1850" i="2"/>
  <c r="L1850" i="2"/>
  <c r="K1850" i="2"/>
  <c r="J1850" i="2"/>
  <c r="I1850" i="2"/>
  <c r="H1850" i="2"/>
  <c r="N1849" i="2"/>
  <c r="O1849" i="2" s="1"/>
  <c r="M1849" i="2"/>
  <c r="L1849" i="2"/>
  <c r="K1849" i="2"/>
  <c r="J1849" i="2"/>
  <c r="I1849" i="2"/>
  <c r="H1849" i="2"/>
  <c r="N1848" i="2"/>
  <c r="O1848" i="2" s="1"/>
  <c r="M1848" i="2"/>
  <c r="L1848" i="2"/>
  <c r="K1848" i="2"/>
  <c r="J1848" i="2"/>
  <c r="I1848" i="2"/>
  <c r="H1848" i="2"/>
  <c r="N1847" i="2"/>
  <c r="O1847" i="2" s="1"/>
  <c r="M1847" i="2"/>
  <c r="L1847" i="2"/>
  <c r="K1847" i="2"/>
  <c r="J1847" i="2"/>
  <c r="I1847" i="2"/>
  <c r="H1847" i="2"/>
  <c r="N1846" i="2"/>
  <c r="O1846" i="2" s="1"/>
  <c r="M1846" i="2"/>
  <c r="L1846" i="2"/>
  <c r="K1846" i="2"/>
  <c r="J1846" i="2"/>
  <c r="I1846" i="2"/>
  <c r="H1846" i="2"/>
  <c r="N1845" i="2"/>
  <c r="O1845" i="2" s="1"/>
  <c r="M1845" i="2"/>
  <c r="L1845" i="2"/>
  <c r="K1845" i="2"/>
  <c r="J1845" i="2"/>
  <c r="I1845" i="2"/>
  <c r="H1845" i="2"/>
  <c r="N1844" i="2"/>
  <c r="O1844" i="2" s="1"/>
  <c r="M1844" i="2"/>
  <c r="L1844" i="2"/>
  <c r="K1844" i="2"/>
  <c r="J1844" i="2"/>
  <c r="I1844" i="2"/>
  <c r="H1844" i="2"/>
  <c r="N1843" i="2"/>
  <c r="O1843" i="2" s="1"/>
  <c r="M1843" i="2"/>
  <c r="L1843" i="2"/>
  <c r="K1843" i="2"/>
  <c r="J1843" i="2"/>
  <c r="I1843" i="2"/>
  <c r="H1843" i="2"/>
  <c r="N1842" i="2"/>
  <c r="O1842" i="2" s="1"/>
  <c r="M1842" i="2"/>
  <c r="L1842" i="2"/>
  <c r="K1842" i="2"/>
  <c r="J1842" i="2"/>
  <c r="I1842" i="2"/>
  <c r="H1842" i="2"/>
  <c r="N1841" i="2"/>
  <c r="O1841" i="2" s="1"/>
  <c r="M1841" i="2"/>
  <c r="L1841" i="2"/>
  <c r="K1841" i="2"/>
  <c r="J1841" i="2"/>
  <c r="I1841" i="2"/>
  <c r="H1841" i="2"/>
  <c r="N1840" i="2"/>
  <c r="O1840" i="2" s="1"/>
  <c r="M1840" i="2"/>
  <c r="L1840" i="2"/>
  <c r="K1840" i="2"/>
  <c r="J1840" i="2"/>
  <c r="I1840" i="2"/>
  <c r="H1840" i="2"/>
  <c r="N1839" i="2"/>
  <c r="O1839" i="2" s="1"/>
  <c r="M1839" i="2"/>
  <c r="L1839" i="2"/>
  <c r="K1839" i="2"/>
  <c r="J1839" i="2"/>
  <c r="I1839" i="2"/>
  <c r="H1839" i="2"/>
  <c r="N1838" i="2"/>
  <c r="O1838" i="2" s="1"/>
  <c r="M1838" i="2"/>
  <c r="L1838" i="2"/>
  <c r="K1838" i="2"/>
  <c r="J1838" i="2"/>
  <c r="I1838" i="2"/>
  <c r="H1838" i="2"/>
  <c r="N1837" i="2"/>
  <c r="O1837" i="2" s="1"/>
  <c r="M1837" i="2"/>
  <c r="L1837" i="2"/>
  <c r="K1837" i="2"/>
  <c r="J1837" i="2"/>
  <c r="I1837" i="2"/>
  <c r="H1837" i="2"/>
  <c r="N1836" i="2"/>
  <c r="O1836" i="2" s="1"/>
  <c r="M1836" i="2"/>
  <c r="L1836" i="2"/>
  <c r="K1836" i="2"/>
  <c r="J1836" i="2"/>
  <c r="I1836" i="2"/>
  <c r="H1836" i="2"/>
  <c r="N1835" i="2"/>
  <c r="O1835" i="2" s="1"/>
  <c r="M1835" i="2"/>
  <c r="L1835" i="2"/>
  <c r="K1835" i="2"/>
  <c r="J1835" i="2"/>
  <c r="I1835" i="2"/>
  <c r="H1835" i="2"/>
  <c r="N1834" i="2"/>
  <c r="O1834" i="2" s="1"/>
  <c r="M1834" i="2"/>
  <c r="L1834" i="2"/>
  <c r="K1834" i="2"/>
  <c r="J1834" i="2"/>
  <c r="I1834" i="2"/>
  <c r="H1834" i="2"/>
  <c r="N1833" i="2"/>
  <c r="O1833" i="2" s="1"/>
  <c r="M1833" i="2"/>
  <c r="L1833" i="2"/>
  <c r="K1833" i="2"/>
  <c r="J1833" i="2"/>
  <c r="I1833" i="2"/>
  <c r="H1833" i="2"/>
  <c r="N1832" i="2"/>
  <c r="O1832" i="2" s="1"/>
  <c r="M1832" i="2"/>
  <c r="L1832" i="2"/>
  <c r="K1832" i="2"/>
  <c r="J1832" i="2"/>
  <c r="I1832" i="2"/>
  <c r="H1832" i="2"/>
  <c r="N1831" i="2"/>
  <c r="O1831" i="2" s="1"/>
  <c r="M1831" i="2"/>
  <c r="L1831" i="2"/>
  <c r="K1831" i="2"/>
  <c r="J1831" i="2"/>
  <c r="I1831" i="2"/>
  <c r="H1831" i="2"/>
  <c r="N1830" i="2"/>
  <c r="O1830" i="2" s="1"/>
  <c r="M1830" i="2"/>
  <c r="L1830" i="2"/>
  <c r="K1830" i="2"/>
  <c r="J1830" i="2"/>
  <c r="I1830" i="2"/>
  <c r="H1830" i="2"/>
  <c r="N1829" i="2"/>
  <c r="O1829" i="2" s="1"/>
  <c r="M1829" i="2"/>
  <c r="L1829" i="2"/>
  <c r="K1829" i="2"/>
  <c r="J1829" i="2"/>
  <c r="I1829" i="2"/>
  <c r="H1829" i="2"/>
  <c r="N1828" i="2"/>
  <c r="O1828" i="2" s="1"/>
  <c r="M1828" i="2"/>
  <c r="L1828" i="2"/>
  <c r="K1828" i="2"/>
  <c r="J1828" i="2"/>
  <c r="I1828" i="2"/>
  <c r="H1828" i="2"/>
  <c r="N1827" i="2"/>
  <c r="O1827" i="2" s="1"/>
  <c r="M1827" i="2"/>
  <c r="L1827" i="2"/>
  <c r="K1827" i="2"/>
  <c r="J1827" i="2"/>
  <c r="I1827" i="2"/>
  <c r="H1827" i="2"/>
  <c r="N1826" i="2"/>
  <c r="O1826" i="2" s="1"/>
  <c r="M1826" i="2"/>
  <c r="L1826" i="2"/>
  <c r="K1826" i="2"/>
  <c r="J1826" i="2"/>
  <c r="I1826" i="2"/>
  <c r="H1826" i="2"/>
  <c r="N1825" i="2"/>
  <c r="O1825" i="2" s="1"/>
  <c r="M1825" i="2"/>
  <c r="L1825" i="2"/>
  <c r="K1825" i="2"/>
  <c r="J1825" i="2"/>
  <c r="I1825" i="2"/>
  <c r="H1825" i="2"/>
  <c r="N1824" i="2"/>
  <c r="O1824" i="2" s="1"/>
  <c r="M1824" i="2"/>
  <c r="L1824" i="2"/>
  <c r="K1824" i="2"/>
  <c r="J1824" i="2"/>
  <c r="I1824" i="2"/>
  <c r="H1824" i="2"/>
  <c r="N1823" i="2"/>
  <c r="O1823" i="2" s="1"/>
  <c r="M1823" i="2"/>
  <c r="L1823" i="2"/>
  <c r="K1823" i="2"/>
  <c r="J1823" i="2"/>
  <c r="I1823" i="2"/>
  <c r="H1823" i="2"/>
  <c r="N1822" i="2"/>
  <c r="O1822" i="2" s="1"/>
  <c r="M1822" i="2"/>
  <c r="L1822" i="2"/>
  <c r="K1822" i="2"/>
  <c r="J1822" i="2"/>
  <c r="I1822" i="2"/>
  <c r="H1822" i="2"/>
  <c r="N1821" i="2"/>
  <c r="O1821" i="2" s="1"/>
  <c r="M1821" i="2"/>
  <c r="L1821" i="2"/>
  <c r="K1821" i="2"/>
  <c r="J1821" i="2"/>
  <c r="I1821" i="2"/>
  <c r="H1821" i="2"/>
  <c r="N1820" i="2"/>
  <c r="O1820" i="2" s="1"/>
  <c r="M1820" i="2"/>
  <c r="L1820" i="2"/>
  <c r="K1820" i="2"/>
  <c r="J1820" i="2"/>
  <c r="I1820" i="2"/>
  <c r="H1820" i="2"/>
  <c r="N1819" i="2"/>
  <c r="O1819" i="2" s="1"/>
  <c r="M1819" i="2"/>
  <c r="L1819" i="2"/>
  <c r="K1819" i="2"/>
  <c r="J1819" i="2"/>
  <c r="I1819" i="2"/>
  <c r="H1819" i="2"/>
  <c r="N1818" i="2"/>
  <c r="O1818" i="2" s="1"/>
  <c r="M1818" i="2"/>
  <c r="L1818" i="2"/>
  <c r="K1818" i="2"/>
  <c r="J1818" i="2"/>
  <c r="I1818" i="2"/>
  <c r="H1818" i="2"/>
  <c r="N1817" i="2"/>
  <c r="O1817" i="2" s="1"/>
  <c r="M1817" i="2"/>
  <c r="L1817" i="2"/>
  <c r="K1817" i="2"/>
  <c r="J1817" i="2"/>
  <c r="I1817" i="2"/>
  <c r="H1817" i="2"/>
  <c r="N1816" i="2"/>
  <c r="O1816" i="2" s="1"/>
  <c r="M1816" i="2"/>
  <c r="L1816" i="2"/>
  <c r="K1816" i="2"/>
  <c r="J1816" i="2"/>
  <c r="I1816" i="2"/>
  <c r="H1816" i="2"/>
  <c r="N1815" i="2"/>
  <c r="O1815" i="2" s="1"/>
  <c r="M1815" i="2"/>
  <c r="L1815" i="2"/>
  <c r="K1815" i="2"/>
  <c r="J1815" i="2"/>
  <c r="I1815" i="2"/>
  <c r="H1815" i="2"/>
  <c r="N1814" i="2"/>
  <c r="O1814" i="2" s="1"/>
  <c r="M1814" i="2"/>
  <c r="L1814" i="2"/>
  <c r="K1814" i="2"/>
  <c r="J1814" i="2"/>
  <c r="I1814" i="2"/>
  <c r="H1814" i="2"/>
  <c r="N1813" i="2"/>
  <c r="O1813" i="2" s="1"/>
  <c r="M1813" i="2"/>
  <c r="L1813" i="2"/>
  <c r="K1813" i="2"/>
  <c r="J1813" i="2"/>
  <c r="I1813" i="2"/>
  <c r="H1813" i="2"/>
  <c r="N1812" i="2"/>
  <c r="O1812" i="2" s="1"/>
  <c r="M1812" i="2"/>
  <c r="L1812" i="2"/>
  <c r="K1812" i="2"/>
  <c r="J1812" i="2"/>
  <c r="I1812" i="2"/>
  <c r="H1812" i="2"/>
  <c r="N1811" i="2"/>
  <c r="O1811" i="2" s="1"/>
  <c r="M1811" i="2"/>
  <c r="L1811" i="2"/>
  <c r="K1811" i="2"/>
  <c r="J1811" i="2"/>
  <c r="I1811" i="2"/>
  <c r="H1811" i="2"/>
  <c r="N1810" i="2"/>
  <c r="O1810" i="2" s="1"/>
  <c r="M1810" i="2"/>
  <c r="L1810" i="2"/>
  <c r="K1810" i="2"/>
  <c r="J1810" i="2"/>
  <c r="I1810" i="2"/>
  <c r="H1810" i="2"/>
  <c r="N1809" i="2"/>
  <c r="O1809" i="2" s="1"/>
  <c r="M1809" i="2"/>
  <c r="L1809" i="2"/>
  <c r="K1809" i="2"/>
  <c r="J1809" i="2"/>
  <c r="I1809" i="2"/>
  <c r="H1809" i="2"/>
  <c r="N1808" i="2"/>
  <c r="O1808" i="2" s="1"/>
  <c r="M1808" i="2"/>
  <c r="L1808" i="2"/>
  <c r="K1808" i="2"/>
  <c r="J1808" i="2"/>
  <c r="I1808" i="2"/>
  <c r="H1808" i="2"/>
  <c r="N1807" i="2"/>
  <c r="O1807" i="2" s="1"/>
  <c r="M1807" i="2"/>
  <c r="L1807" i="2"/>
  <c r="K1807" i="2"/>
  <c r="J1807" i="2"/>
  <c r="I1807" i="2"/>
  <c r="H1807" i="2"/>
  <c r="N1806" i="2"/>
  <c r="O1806" i="2" s="1"/>
  <c r="M1806" i="2"/>
  <c r="L1806" i="2"/>
  <c r="K1806" i="2"/>
  <c r="J1806" i="2"/>
  <c r="I1806" i="2"/>
  <c r="H1806" i="2"/>
  <c r="N1805" i="2"/>
  <c r="O1805" i="2" s="1"/>
  <c r="M1805" i="2"/>
  <c r="L1805" i="2"/>
  <c r="K1805" i="2"/>
  <c r="J1805" i="2"/>
  <c r="I1805" i="2"/>
  <c r="H1805" i="2"/>
  <c r="N1804" i="2"/>
  <c r="O1804" i="2" s="1"/>
  <c r="M1804" i="2"/>
  <c r="L1804" i="2"/>
  <c r="K1804" i="2"/>
  <c r="J1804" i="2"/>
  <c r="I1804" i="2"/>
  <c r="H1804" i="2"/>
  <c r="N1803" i="2"/>
  <c r="O1803" i="2" s="1"/>
  <c r="M1803" i="2"/>
  <c r="L1803" i="2"/>
  <c r="K1803" i="2"/>
  <c r="J1803" i="2"/>
  <c r="I1803" i="2"/>
  <c r="H1803" i="2"/>
  <c r="N1802" i="2"/>
  <c r="O1802" i="2" s="1"/>
  <c r="M1802" i="2"/>
  <c r="L1802" i="2"/>
  <c r="K1802" i="2"/>
  <c r="J1802" i="2"/>
  <c r="I1802" i="2"/>
  <c r="H1802" i="2"/>
  <c r="N1801" i="2"/>
  <c r="O1801" i="2" s="1"/>
  <c r="M1801" i="2"/>
  <c r="L1801" i="2"/>
  <c r="K1801" i="2"/>
  <c r="J1801" i="2"/>
  <c r="I1801" i="2"/>
  <c r="H1801" i="2"/>
  <c r="N1800" i="2"/>
  <c r="O1800" i="2" s="1"/>
  <c r="M1800" i="2"/>
  <c r="L1800" i="2"/>
  <c r="K1800" i="2"/>
  <c r="J1800" i="2"/>
  <c r="I1800" i="2"/>
  <c r="H1800" i="2"/>
  <c r="N1799" i="2"/>
  <c r="O1799" i="2" s="1"/>
  <c r="M1799" i="2"/>
  <c r="L1799" i="2"/>
  <c r="K1799" i="2"/>
  <c r="J1799" i="2"/>
  <c r="I1799" i="2"/>
  <c r="H1799" i="2"/>
  <c r="N1798" i="2"/>
  <c r="O1798" i="2" s="1"/>
  <c r="M1798" i="2"/>
  <c r="L1798" i="2"/>
  <c r="K1798" i="2"/>
  <c r="J1798" i="2"/>
  <c r="I1798" i="2"/>
  <c r="H1798" i="2"/>
  <c r="N1797" i="2"/>
  <c r="O1797" i="2" s="1"/>
  <c r="M1797" i="2"/>
  <c r="L1797" i="2"/>
  <c r="K1797" i="2"/>
  <c r="J1797" i="2"/>
  <c r="I1797" i="2"/>
  <c r="H1797" i="2"/>
  <c r="N1796" i="2"/>
  <c r="O1796" i="2" s="1"/>
  <c r="M1796" i="2"/>
  <c r="L1796" i="2"/>
  <c r="K1796" i="2"/>
  <c r="J1796" i="2"/>
  <c r="I1796" i="2"/>
  <c r="H1796" i="2"/>
  <c r="N1795" i="2"/>
  <c r="O1795" i="2" s="1"/>
  <c r="M1795" i="2"/>
  <c r="L1795" i="2"/>
  <c r="K1795" i="2"/>
  <c r="J1795" i="2"/>
  <c r="I1795" i="2"/>
  <c r="H1795" i="2"/>
  <c r="N1794" i="2"/>
  <c r="O1794" i="2" s="1"/>
  <c r="M1794" i="2"/>
  <c r="L1794" i="2"/>
  <c r="K1794" i="2"/>
  <c r="J1794" i="2"/>
  <c r="I1794" i="2"/>
  <c r="H1794" i="2"/>
  <c r="N1793" i="2"/>
  <c r="O1793" i="2" s="1"/>
  <c r="M1793" i="2"/>
  <c r="L1793" i="2"/>
  <c r="K1793" i="2"/>
  <c r="J1793" i="2"/>
  <c r="I1793" i="2"/>
  <c r="H1793" i="2"/>
  <c r="N1792" i="2"/>
  <c r="O1792" i="2" s="1"/>
  <c r="M1792" i="2"/>
  <c r="L1792" i="2"/>
  <c r="K1792" i="2"/>
  <c r="J1792" i="2"/>
  <c r="I1792" i="2"/>
  <c r="H1792" i="2"/>
  <c r="N1791" i="2"/>
  <c r="O1791" i="2" s="1"/>
  <c r="M1791" i="2"/>
  <c r="L1791" i="2"/>
  <c r="K1791" i="2"/>
  <c r="J1791" i="2"/>
  <c r="I1791" i="2"/>
  <c r="H1791" i="2"/>
  <c r="N1790" i="2"/>
  <c r="O1790" i="2" s="1"/>
  <c r="M1790" i="2"/>
  <c r="L1790" i="2"/>
  <c r="K1790" i="2"/>
  <c r="J1790" i="2"/>
  <c r="I1790" i="2"/>
  <c r="H1790" i="2"/>
  <c r="N1789" i="2"/>
  <c r="O1789" i="2" s="1"/>
  <c r="M1789" i="2"/>
  <c r="L1789" i="2"/>
  <c r="K1789" i="2"/>
  <c r="J1789" i="2"/>
  <c r="I1789" i="2"/>
  <c r="H1789" i="2"/>
  <c r="N1788" i="2"/>
  <c r="O1788" i="2" s="1"/>
  <c r="M1788" i="2"/>
  <c r="L1788" i="2"/>
  <c r="K1788" i="2"/>
  <c r="J1788" i="2"/>
  <c r="I1788" i="2"/>
  <c r="H1788" i="2"/>
  <c r="N1787" i="2"/>
  <c r="O1787" i="2" s="1"/>
  <c r="M1787" i="2"/>
  <c r="L1787" i="2"/>
  <c r="K1787" i="2"/>
  <c r="J1787" i="2"/>
  <c r="I1787" i="2"/>
  <c r="H1787" i="2"/>
  <c r="N1786" i="2"/>
  <c r="O1786" i="2" s="1"/>
  <c r="M1786" i="2"/>
  <c r="L1786" i="2"/>
  <c r="K1786" i="2"/>
  <c r="J1786" i="2"/>
  <c r="I1786" i="2"/>
  <c r="H1786" i="2"/>
  <c r="N1785" i="2"/>
  <c r="O1785" i="2" s="1"/>
  <c r="M1785" i="2"/>
  <c r="L1785" i="2"/>
  <c r="K1785" i="2"/>
  <c r="J1785" i="2"/>
  <c r="I1785" i="2"/>
  <c r="H1785" i="2"/>
  <c r="N1784" i="2"/>
  <c r="O1784" i="2" s="1"/>
  <c r="M1784" i="2"/>
  <c r="L1784" i="2"/>
  <c r="K1784" i="2"/>
  <c r="J1784" i="2"/>
  <c r="I1784" i="2"/>
  <c r="H1784" i="2"/>
  <c r="N1783" i="2"/>
  <c r="O1783" i="2" s="1"/>
  <c r="M1783" i="2"/>
  <c r="L1783" i="2"/>
  <c r="K1783" i="2"/>
  <c r="J1783" i="2"/>
  <c r="I1783" i="2"/>
  <c r="H1783" i="2"/>
  <c r="N1782" i="2"/>
  <c r="O1782" i="2" s="1"/>
  <c r="M1782" i="2"/>
  <c r="L1782" i="2"/>
  <c r="K1782" i="2"/>
  <c r="J1782" i="2"/>
  <c r="I1782" i="2"/>
  <c r="H1782" i="2"/>
  <c r="N1781" i="2"/>
  <c r="O1781" i="2" s="1"/>
  <c r="M1781" i="2"/>
  <c r="L1781" i="2"/>
  <c r="K1781" i="2"/>
  <c r="J1781" i="2"/>
  <c r="I1781" i="2"/>
  <c r="H1781" i="2"/>
  <c r="N1780" i="2"/>
  <c r="O1780" i="2" s="1"/>
  <c r="M1780" i="2"/>
  <c r="L1780" i="2"/>
  <c r="K1780" i="2"/>
  <c r="J1780" i="2"/>
  <c r="I1780" i="2"/>
  <c r="H1780" i="2"/>
  <c r="N1779" i="2"/>
  <c r="O1779" i="2" s="1"/>
  <c r="M1779" i="2"/>
  <c r="L1779" i="2"/>
  <c r="K1779" i="2"/>
  <c r="J1779" i="2"/>
  <c r="I1779" i="2"/>
  <c r="H1779" i="2"/>
  <c r="N1778" i="2"/>
  <c r="O1778" i="2" s="1"/>
  <c r="M1778" i="2"/>
  <c r="L1778" i="2"/>
  <c r="K1778" i="2"/>
  <c r="J1778" i="2"/>
  <c r="I1778" i="2"/>
  <c r="H1778" i="2"/>
  <c r="N1777" i="2"/>
  <c r="O1777" i="2" s="1"/>
  <c r="M1777" i="2"/>
  <c r="L1777" i="2"/>
  <c r="K1777" i="2"/>
  <c r="J1777" i="2"/>
  <c r="I1777" i="2"/>
  <c r="H1777" i="2"/>
  <c r="N1776" i="2"/>
  <c r="O1776" i="2" s="1"/>
  <c r="M1776" i="2"/>
  <c r="L1776" i="2"/>
  <c r="K1776" i="2"/>
  <c r="J1776" i="2"/>
  <c r="I1776" i="2"/>
  <c r="H1776" i="2"/>
  <c r="N1775" i="2"/>
  <c r="O1775" i="2" s="1"/>
  <c r="M1775" i="2"/>
  <c r="L1775" i="2"/>
  <c r="K1775" i="2"/>
  <c r="J1775" i="2"/>
  <c r="I1775" i="2"/>
  <c r="H1775" i="2"/>
  <c r="N1774" i="2"/>
  <c r="O1774" i="2" s="1"/>
  <c r="M1774" i="2"/>
  <c r="L1774" i="2"/>
  <c r="K1774" i="2"/>
  <c r="J1774" i="2"/>
  <c r="I1774" i="2"/>
  <c r="H1774" i="2"/>
  <c r="N1773" i="2"/>
  <c r="O1773" i="2" s="1"/>
  <c r="M1773" i="2"/>
  <c r="L1773" i="2"/>
  <c r="K1773" i="2"/>
  <c r="J1773" i="2"/>
  <c r="I1773" i="2"/>
  <c r="H1773" i="2"/>
  <c r="N1772" i="2"/>
  <c r="O1772" i="2" s="1"/>
  <c r="M1772" i="2"/>
  <c r="L1772" i="2"/>
  <c r="K1772" i="2"/>
  <c r="J1772" i="2"/>
  <c r="I1772" i="2"/>
  <c r="H1772" i="2"/>
  <c r="N1771" i="2"/>
  <c r="O1771" i="2" s="1"/>
  <c r="M1771" i="2"/>
  <c r="L1771" i="2"/>
  <c r="K1771" i="2"/>
  <c r="J1771" i="2"/>
  <c r="I1771" i="2"/>
  <c r="H1771" i="2"/>
  <c r="N1770" i="2"/>
  <c r="O1770" i="2" s="1"/>
  <c r="M1770" i="2"/>
  <c r="L1770" i="2"/>
  <c r="K1770" i="2"/>
  <c r="J1770" i="2"/>
  <c r="I1770" i="2"/>
  <c r="H1770" i="2"/>
  <c r="N1769" i="2"/>
  <c r="O1769" i="2" s="1"/>
  <c r="M1769" i="2"/>
  <c r="L1769" i="2"/>
  <c r="K1769" i="2"/>
  <c r="J1769" i="2"/>
  <c r="I1769" i="2"/>
  <c r="H1769" i="2"/>
  <c r="N1768" i="2"/>
  <c r="O1768" i="2" s="1"/>
  <c r="M1768" i="2"/>
  <c r="L1768" i="2"/>
  <c r="K1768" i="2"/>
  <c r="J1768" i="2"/>
  <c r="I1768" i="2"/>
  <c r="H1768" i="2"/>
  <c r="N1767" i="2"/>
  <c r="O1767" i="2" s="1"/>
  <c r="M1767" i="2"/>
  <c r="L1767" i="2"/>
  <c r="K1767" i="2"/>
  <c r="J1767" i="2"/>
  <c r="I1767" i="2"/>
  <c r="H1767" i="2"/>
  <c r="N1766" i="2"/>
  <c r="O1766" i="2" s="1"/>
  <c r="M1766" i="2"/>
  <c r="L1766" i="2"/>
  <c r="K1766" i="2"/>
  <c r="J1766" i="2"/>
  <c r="I1766" i="2"/>
  <c r="H1766" i="2"/>
  <c r="N1765" i="2"/>
  <c r="O1765" i="2" s="1"/>
  <c r="M1765" i="2"/>
  <c r="L1765" i="2"/>
  <c r="K1765" i="2"/>
  <c r="J1765" i="2"/>
  <c r="I1765" i="2"/>
  <c r="H1765" i="2"/>
  <c r="N1764" i="2"/>
  <c r="O1764" i="2" s="1"/>
  <c r="M1764" i="2"/>
  <c r="L1764" i="2"/>
  <c r="K1764" i="2"/>
  <c r="J1764" i="2"/>
  <c r="I1764" i="2"/>
  <c r="H1764" i="2"/>
  <c r="N1763" i="2"/>
  <c r="O1763" i="2" s="1"/>
  <c r="M1763" i="2"/>
  <c r="L1763" i="2"/>
  <c r="K1763" i="2"/>
  <c r="J1763" i="2"/>
  <c r="I1763" i="2"/>
  <c r="H1763" i="2"/>
  <c r="N1762" i="2"/>
  <c r="O1762" i="2" s="1"/>
  <c r="M1762" i="2"/>
  <c r="L1762" i="2"/>
  <c r="K1762" i="2"/>
  <c r="J1762" i="2"/>
  <c r="I1762" i="2"/>
  <c r="H1762" i="2"/>
  <c r="N1761" i="2"/>
  <c r="O1761" i="2" s="1"/>
  <c r="M1761" i="2"/>
  <c r="L1761" i="2"/>
  <c r="K1761" i="2"/>
  <c r="J1761" i="2"/>
  <c r="I1761" i="2"/>
  <c r="H1761" i="2"/>
  <c r="N1760" i="2"/>
  <c r="O1760" i="2" s="1"/>
  <c r="M1760" i="2"/>
  <c r="L1760" i="2"/>
  <c r="K1760" i="2"/>
  <c r="J1760" i="2"/>
  <c r="I1760" i="2"/>
  <c r="H1760" i="2"/>
  <c r="N1759" i="2"/>
  <c r="O1759" i="2" s="1"/>
  <c r="M1759" i="2"/>
  <c r="L1759" i="2"/>
  <c r="K1759" i="2"/>
  <c r="J1759" i="2"/>
  <c r="I1759" i="2"/>
  <c r="H1759" i="2"/>
  <c r="N1758" i="2"/>
  <c r="O1758" i="2" s="1"/>
  <c r="M1758" i="2"/>
  <c r="L1758" i="2"/>
  <c r="K1758" i="2"/>
  <c r="J1758" i="2"/>
  <c r="I1758" i="2"/>
  <c r="H1758" i="2"/>
  <c r="N1757" i="2"/>
  <c r="O1757" i="2" s="1"/>
  <c r="M1757" i="2"/>
  <c r="L1757" i="2"/>
  <c r="K1757" i="2"/>
  <c r="J1757" i="2"/>
  <c r="I1757" i="2"/>
  <c r="H1757" i="2"/>
  <c r="N1756" i="2"/>
  <c r="O1756" i="2" s="1"/>
  <c r="M1756" i="2"/>
  <c r="L1756" i="2"/>
  <c r="K1756" i="2"/>
  <c r="J1756" i="2"/>
  <c r="I1756" i="2"/>
  <c r="H1756" i="2"/>
  <c r="N1755" i="2"/>
  <c r="O1755" i="2" s="1"/>
  <c r="M1755" i="2"/>
  <c r="L1755" i="2"/>
  <c r="K1755" i="2"/>
  <c r="J1755" i="2"/>
  <c r="I1755" i="2"/>
  <c r="H1755" i="2"/>
  <c r="N1754" i="2"/>
  <c r="O1754" i="2" s="1"/>
  <c r="M1754" i="2"/>
  <c r="L1754" i="2"/>
  <c r="K1754" i="2"/>
  <c r="J1754" i="2"/>
  <c r="I1754" i="2"/>
  <c r="H1754" i="2"/>
  <c r="N1753" i="2"/>
  <c r="O1753" i="2" s="1"/>
  <c r="M1753" i="2"/>
  <c r="L1753" i="2"/>
  <c r="K1753" i="2"/>
  <c r="J1753" i="2"/>
  <c r="I1753" i="2"/>
  <c r="H1753" i="2"/>
  <c r="N1752" i="2"/>
  <c r="O1752" i="2" s="1"/>
  <c r="M1752" i="2"/>
  <c r="L1752" i="2"/>
  <c r="K1752" i="2"/>
  <c r="J1752" i="2"/>
  <c r="I1752" i="2"/>
  <c r="H1752" i="2"/>
  <c r="N1751" i="2"/>
  <c r="O1751" i="2" s="1"/>
  <c r="M1751" i="2"/>
  <c r="L1751" i="2"/>
  <c r="K1751" i="2"/>
  <c r="J1751" i="2"/>
  <c r="I1751" i="2"/>
  <c r="H1751" i="2"/>
  <c r="N1750" i="2"/>
  <c r="O1750" i="2" s="1"/>
  <c r="M1750" i="2"/>
  <c r="L1750" i="2"/>
  <c r="K1750" i="2"/>
  <c r="J1750" i="2"/>
  <c r="I1750" i="2"/>
  <c r="H1750" i="2"/>
  <c r="N1749" i="2"/>
  <c r="O1749" i="2" s="1"/>
  <c r="M1749" i="2"/>
  <c r="L1749" i="2"/>
  <c r="K1749" i="2"/>
  <c r="J1749" i="2"/>
  <c r="I1749" i="2"/>
  <c r="H1749" i="2"/>
  <c r="N1748" i="2"/>
  <c r="O1748" i="2" s="1"/>
  <c r="M1748" i="2"/>
  <c r="L1748" i="2"/>
  <c r="K1748" i="2"/>
  <c r="J1748" i="2"/>
  <c r="I1748" i="2"/>
  <c r="H1748" i="2"/>
  <c r="N1747" i="2"/>
  <c r="O1747" i="2" s="1"/>
  <c r="M1747" i="2"/>
  <c r="L1747" i="2"/>
  <c r="K1747" i="2"/>
  <c r="J1747" i="2"/>
  <c r="I1747" i="2"/>
  <c r="H1747" i="2"/>
  <c r="N1746" i="2"/>
  <c r="O1746" i="2" s="1"/>
  <c r="M1746" i="2"/>
  <c r="L1746" i="2"/>
  <c r="K1746" i="2"/>
  <c r="J1746" i="2"/>
  <c r="I1746" i="2"/>
  <c r="H1746" i="2"/>
  <c r="N1745" i="2"/>
  <c r="O1745" i="2" s="1"/>
  <c r="M1745" i="2"/>
  <c r="L1745" i="2"/>
  <c r="K1745" i="2"/>
  <c r="J1745" i="2"/>
  <c r="I1745" i="2"/>
  <c r="H1745" i="2"/>
  <c r="N1744" i="2"/>
  <c r="O1744" i="2" s="1"/>
  <c r="M1744" i="2"/>
  <c r="L1744" i="2"/>
  <c r="K1744" i="2"/>
  <c r="J1744" i="2"/>
  <c r="I1744" i="2"/>
  <c r="H1744" i="2"/>
  <c r="N1743" i="2"/>
  <c r="O1743" i="2" s="1"/>
  <c r="M1743" i="2"/>
  <c r="L1743" i="2"/>
  <c r="K1743" i="2"/>
  <c r="J1743" i="2"/>
  <c r="I1743" i="2"/>
  <c r="H1743" i="2"/>
  <c r="N1742" i="2"/>
  <c r="O1742" i="2" s="1"/>
  <c r="M1742" i="2"/>
  <c r="L1742" i="2"/>
  <c r="K1742" i="2"/>
  <c r="J1742" i="2"/>
  <c r="I1742" i="2"/>
  <c r="H1742" i="2"/>
  <c r="N1741" i="2"/>
  <c r="O1741" i="2" s="1"/>
  <c r="M1741" i="2"/>
  <c r="L1741" i="2"/>
  <c r="K1741" i="2"/>
  <c r="J1741" i="2"/>
  <c r="I1741" i="2"/>
  <c r="H1741" i="2"/>
  <c r="N1740" i="2"/>
  <c r="O1740" i="2" s="1"/>
  <c r="M1740" i="2"/>
  <c r="L1740" i="2"/>
  <c r="K1740" i="2"/>
  <c r="J1740" i="2"/>
  <c r="I1740" i="2"/>
  <c r="H1740" i="2"/>
  <c r="N1739" i="2"/>
  <c r="O1739" i="2" s="1"/>
  <c r="M1739" i="2"/>
  <c r="L1739" i="2"/>
  <c r="K1739" i="2"/>
  <c r="J1739" i="2"/>
  <c r="I1739" i="2"/>
  <c r="H1739" i="2"/>
  <c r="N1738" i="2"/>
  <c r="O1738" i="2" s="1"/>
  <c r="M1738" i="2"/>
  <c r="L1738" i="2"/>
  <c r="K1738" i="2"/>
  <c r="J1738" i="2"/>
  <c r="I1738" i="2"/>
  <c r="H1738" i="2"/>
  <c r="N1737" i="2"/>
  <c r="O1737" i="2" s="1"/>
  <c r="M1737" i="2"/>
  <c r="L1737" i="2"/>
  <c r="K1737" i="2"/>
  <c r="J1737" i="2"/>
  <c r="I1737" i="2"/>
  <c r="H1737" i="2"/>
  <c r="N1736" i="2"/>
  <c r="O1736" i="2" s="1"/>
  <c r="M1736" i="2"/>
  <c r="L1736" i="2"/>
  <c r="K1736" i="2"/>
  <c r="J1736" i="2"/>
  <c r="I1736" i="2"/>
  <c r="H1736" i="2"/>
  <c r="N1735" i="2"/>
  <c r="O1735" i="2" s="1"/>
  <c r="M1735" i="2"/>
  <c r="L1735" i="2"/>
  <c r="K1735" i="2"/>
  <c r="J1735" i="2"/>
  <c r="I1735" i="2"/>
  <c r="H1735" i="2"/>
  <c r="N1734" i="2"/>
  <c r="O1734" i="2" s="1"/>
  <c r="M1734" i="2"/>
  <c r="L1734" i="2"/>
  <c r="K1734" i="2"/>
  <c r="J1734" i="2"/>
  <c r="I1734" i="2"/>
  <c r="H1734" i="2"/>
  <c r="N1733" i="2"/>
  <c r="O1733" i="2" s="1"/>
  <c r="M1733" i="2"/>
  <c r="L1733" i="2"/>
  <c r="K1733" i="2"/>
  <c r="J1733" i="2"/>
  <c r="I1733" i="2"/>
  <c r="H1733" i="2"/>
  <c r="N1732" i="2"/>
  <c r="O1732" i="2" s="1"/>
  <c r="M1732" i="2"/>
  <c r="L1732" i="2"/>
  <c r="K1732" i="2"/>
  <c r="J1732" i="2"/>
  <c r="I1732" i="2"/>
  <c r="H1732" i="2"/>
  <c r="N1731" i="2"/>
  <c r="O1731" i="2" s="1"/>
  <c r="M1731" i="2"/>
  <c r="L1731" i="2"/>
  <c r="K1731" i="2"/>
  <c r="J1731" i="2"/>
  <c r="I1731" i="2"/>
  <c r="H1731" i="2"/>
  <c r="N1730" i="2"/>
  <c r="O1730" i="2" s="1"/>
  <c r="M1730" i="2"/>
  <c r="L1730" i="2"/>
  <c r="K1730" i="2"/>
  <c r="J1730" i="2"/>
  <c r="I1730" i="2"/>
  <c r="H1730" i="2"/>
  <c r="N1729" i="2"/>
  <c r="O1729" i="2" s="1"/>
  <c r="M1729" i="2"/>
  <c r="L1729" i="2"/>
  <c r="K1729" i="2"/>
  <c r="J1729" i="2"/>
  <c r="I1729" i="2"/>
  <c r="H1729" i="2"/>
  <c r="N1728" i="2"/>
  <c r="O1728" i="2" s="1"/>
  <c r="M1728" i="2"/>
  <c r="L1728" i="2"/>
  <c r="K1728" i="2"/>
  <c r="J1728" i="2"/>
  <c r="I1728" i="2"/>
  <c r="H1728" i="2"/>
  <c r="N1727" i="2"/>
  <c r="O1727" i="2" s="1"/>
  <c r="M1727" i="2"/>
  <c r="L1727" i="2"/>
  <c r="K1727" i="2"/>
  <c r="J1727" i="2"/>
  <c r="I1727" i="2"/>
  <c r="H1727" i="2"/>
  <c r="N1726" i="2"/>
  <c r="O1726" i="2" s="1"/>
  <c r="M1726" i="2"/>
  <c r="L1726" i="2"/>
  <c r="K1726" i="2"/>
  <c r="J1726" i="2"/>
  <c r="I1726" i="2"/>
  <c r="H1726" i="2"/>
  <c r="N1725" i="2"/>
  <c r="O1725" i="2" s="1"/>
  <c r="M1725" i="2"/>
  <c r="L1725" i="2"/>
  <c r="K1725" i="2"/>
  <c r="J1725" i="2"/>
  <c r="I1725" i="2"/>
  <c r="H1725" i="2"/>
  <c r="N1724" i="2"/>
  <c r="O1724" i="2" s="1"/>
  <c r="M1724" i="2"/>
  <c r="L1724" i="2"/>
  <c r="K1724" i="2"/>
  <c r="J1724" i="2"/>
  <c r="I1724" i="2"/>
  <c r="H1724" i="2"/>
  <c r="N1723" i="2"/>
  <c r="O1723" i="2" s="1"/>
  <c r="M1723" i="2"/>
  <c r="L1723" i="2"/>
  <c r="K1723" i="2"/>
  <c r="J1723" i="2"/>
  <c r="I1723" i="2"/>
  <c r="H1723" i="2"/>
  <c r="N1722" i="2"/>
  <c r="O1722" i="2" s="1"/>
  <c r="M1722" i="2"/>
  <c r="L1722" i="2"/>
  <c r="K1722" i="2"/>
  <c r="J1722" i="2"/>
  <c r="I1722" i="2"/>
  <c r="H1722" i="2"/>
  <c r="N1721" i="2"/>
  <c r="O1721" i="2" s="1"/>
  <c r="M1721" i="2"/>
  <c r="L1721" i="2"/>
  <c r="K1721" i="2"/>
  <c r="J1721" i="2"/>
  <c r="I1721" i="2"/>
  <c r="H1721" i="2"/>
  <c r="N1720" i="2"/>
  <c r="O1720" i="2" s="1"/>
  <c r="M1720" i="2"/>
  <c r="L1720" i="2"/>
  <c r="K1720" i="2"/>
  <c r="J1720" i="2"/>
  <c r="I1720" i="2"/>
  <c r="H1720" i="2"/>
  <c r="N1719" i="2"/>
  <c r="O1719" i="2" s="1"/>
  <c r="M1719" i="2"/>
  <c r="L1719" i="2"/>
  <c r="K1719" i="2"/>
  <c r="J1719" i="2"/>
  <c r="I1719" i="2"/>
  <c r="H1719" i="2"/>
  <c r="N1718" i="2"/>
  <c r="O1718" i="2" s="1"/>
  <c r="M1718" i="2"/>
  <c r="L1718" i="2"/>
  <c r="K1718" i="2"/>
  <c r="J1718" i="2"/>
  <c r="I1718" i="2"/>
  <c r="H1718" i="2"/>
  <c r="N1717" i="2"/>
  <c r="O1717" i="2" s="1"/>
  <c r="M1717" i="2"/>
  <c r="L1717" i="2"/>
  <c r="K1717" i="2"/>
  <c r="J1717" i="2"/>
  <c r="I1717" i="2"/>
  <c r="H1717" i="2"/>
  <c r="N1716" i="2"/>
  <c r="O1716" i="2" s="1"/>
  <c r="M1716" i="2"/>
  <c r="L1716" i="2"/>
  <c r="K1716" i="2"/>
  <c r="J1716" i="2"/>
  <c r="I1716" i="2"/>
  <c r="H1716" i="2"/>
  <c r="N1715" i="2"/>
  <c r="O1715" i="2" s="1"/>
  <c r="M1715" i="2"/>
  <c r="L1715" i="2"/>
  <c r="K1715" i="2"/>
  <c r="J1715" i="2"/>
  <c r="I1715" i="2"/>
  <c r="H1715" i="2"/>
  <c r="N1714" i="2"/>
  <c r="O1714" i="2" s="1"/>
  <c r="M1714" i="2"/>
  <c r="L1714" i="2"/>
  <c r="K1714" i="2"/>
  <c r="J1714" i="2"/>
  <c r="I1714" i="2"/>
  <c r="H1714" i="2"/>
  <c r="N1713" i="2"/>
  <c r="O1713" i="2" s="1"/>
  <c r="M1713" i="2"/>
  <c r="L1713" i="2"/>
  <c r="K1713" i="2"/>
  <c r="J1713" i="2"/>
  <c r="I1713" i="2"/>
  <c r="H1713" i="2"/>
  <c r="N1712" i="2"/>
  <c r="O1712" i="2" s="1"/>
  <c r="M1712" i="2"/>
  <c r="L1712" i="2"/>
  <c r="K1712" i="2"/>
  <c r="J1712" i="2"/>
  <c r="I1712" i="2"/>
  <c r="H1712" i="2"/>
  <c r="N1711" i="2"/>
  <c r="O1711" i="2" s="1"/>
  <c r="M1711" i="2"/>
  <c r="L1711" i="2"/>
  <c r="K1711" i="2"/>
  <c r="J1711" i="2"/>
  <c r="I1711" i="2"/>
  <c r="H1711" i="2"/>
  <c r="N1710" i="2"/>
  <c r="O1710" i="2" s="1"/>
  <c r="M1710" i="2"/>
  <c r="L1710" i="2"/>
  <c r="K1710" i="2"/>
  <c r="J1710" i="2"/>
  <c r="I1710" i="2"/>
  <c r="H1710" i="2"/>
  <c r="N1709" i="2"/>
  <c r="O1709" i="2" s="1"/>
  <c r="M1709" i="2"/>
  <c r="L1709" i="2"/>
  <c r="K1709" i="2"/>
  <c r="J1709" i="2"/>
  <c r="I1709" i="2"/>
  <c r="H1709" i="2"/>
  <c r="N1708" i="2"/>
  <c r="O1708" i="2" s="1"/>
  <c r="M1708" i="2"/>
  <c r="L1708" i="2"/>
  <c r="K1708" i="2"/>
  <c r="J1708" i="2"/>
  <c r="I1708" i="2"/>
  <c r="H1708" i="2"/>
  <c r="N1707" i="2"/>
  <c r="O1707" i="2" s="1"/>
  <c r="M1707" i="2"/>
  <c r="L1707" i="2"/>
  <c r="K1707" i="2"/>
  <c r="J1707" i="2"/>
  <c r="I1707" i="2"/>
  <c r="H1707" i="2"/>
  <c r="N1706" i="2"/>
  <c r="O1706" i="2" s="1"/>
  <c r="M1706" i="2"/>
  <c r="L1706" i="2"/>
  <c r="K1706" i="2"/>
  <c r="J1706" i="2"/>
  <c r="I1706" i="2"/>
  <c r="H1706" i="2"/>
  <c r="N1705" i="2"/>
  <c r="O1705" i="2" s="1"/>
  <c r="M1705" i="2"/>
  <c r="L1705" i="2"/>
  <c r="K1705" i="2"/>
  <c r="J1705" i="2"/>
  <c r="I1705" i="2"/>
  <c r="H1705" i="2"/>
  <c r="N1704" i="2"/>
  <c r="O1704" i="2" s="1"/>
  <c r="M1704" i="2"/>
  <c r="L1704" i="2"/>
  <c r="K1704" i="2"/>
  <c r="J1704" i="2"/>
  <c r="I1704" i="2"/>
  <c r="H1704" i="2"/>
  <c r="N1703" i="2"/>
  <c r="O1703" i="2" s="1"/>
  <c r="M1703" i="2"/>
  <c r="L1703" i="2"/>
  <c r="K1703" i="2"/>
  <c r="J1703" i="2"/>
  <c r="I1703" i="2"/>
  <c r="H1703" i="2"/>
  <c r="N1702" i="2"/>
  <c r="O1702" i="2" s="1"/>
  <c r="M1702" i="2"/>
  <c r="L1702" i="2"/>
  <c r="K1702" i="2"/>
  <c r="J1702" i="2"/>
  <c r="I1702" i="2"/>
  <c r="H1702" i="2"/>
  <c r="N1701" i="2"/>
  <c r="O1701" i="2" s="1"/>
  <c r="M1701" i="2"/>
  <c r="L1701" i="2"/>
  <c r="K1701" i="2"/>
  <c r="J1701" i="2"/>
  <c r="I1701" i="2"/>
  <c r="H1701" i="2"/>
  <c r="N1700" i="2"/>
  <c r="O1700" i="2" s="1"/>
  <c r="M1700" i="2"/>
  <c r="L1700" i="2"/>
  <c r="K1700" i="2"/>
  <c r="J1700" i="2"/>
  <c r="I1700" i="2"/>
  <c r="H1700" i="2"/>
  <c r="N1699" i="2"/>
  <c r="O1699" i="2" s="1"/>
  <c r="M1699" i="2"/>
  <c r="L1699" i="2"/>
  <c r="K1699" i="2"/>
  <c r="J1699" i="2"/>
  <c r="I1699" i="2"/>
  <c r="H1699" i="2"/>
  <c r="N1698" i="2"/>
  <c r="O1698" i="2" s="1"/>
  <c r="M1698" i="2"/>
  <c r="L1698" i="2"/>
  <c r="K1698" i="2"/>
  <c r="J1698" i="2"/>
  <c r="I1698" i="2"/>
  <c r="H1698" i="2"/>
  <c r="N1697" i="2"/>
  <c r="O1697" i="2" s="1"/>
  <c r="M1697" i="2"/>
  <c r="L1697" i="2"/>
  <c r="K1697" i="2"/>
  <c r="J1697" i="2"/>
  <c r="I1697" i="2"/>
  <c r="H1697" i="2"/>
  <c r="N1696" i="2"/>
  <c r="O1696" i="2" s="1"/>
  <c r="M1696" i="2"/>
  <c r="L1696" i="2"/>
  <c r="K1696" i="2"/>
  <c r="J1696" i="2"/>
  <c r="I1696" i="2"/>
  <c r="H1696" i="2"/>
  <c r="N1695" i="2"/>
  <c r="O1695" i="2" s="1"/>
  <c r="M1695" i="2"/>
  <c r="L1695" i="2"/>
  <c r="K1695" i="2"/>
  <c r="J1695" i="2"/>
  <c r="I1695" i="2"/>
  <c r="H1695" i="2"/>
  <c r="N1694" i="2"/>
  <c r="O1694" i="2" s="1"/>
  <c r="M1694" i="2"/>
  <c r="L1694" i="2"/>
  <c r="K1694" i="2"/>
  <c r="J1694" i="2"/>
  <c r="I1694" i="2"/>
  <c r="H1694" i="2"/>
  <c r="N1693" i="2"/>
  <c r="O1693" i="2" s="1"/>
  <c r="M1693" i="2"/>
  <c r="L1693" i="2"/>
  <c r="K1693" i="2"/>
  <c r="J1693" i="2"/>
  <c r="I1693" i="2"/>
  <c r="H1693" i="2"/>
  <c r="N1692" i="2"/>
  <c r="O1692" i="2" s="1"/>
  <c r="M1692" i="2"/>
  <c r="L1692" i="2"/>
  <c r="K1692" i="2"/>
  <c r="J1692" i="2"/>
  <c r="I1692" i="2"/>
  <c r="H1692" i="2"/>
  <c r="N1691" i="2"/>
  <c r="O1691" i="2" s="1"/>
  <c r="M1691" i="2"/>
  <c r="L1691" i="2"/>
  <c r="K1691" i="2"/>
  <c r="J1691" i="2"/>
  <c r="I1691" i="2"/>
  <c r="H1691" i="2"/>
  <c r="N1690" i="2"/>
  <c r="O1690" i="2" s="1"/>
  <c r="M1690" i="2"/>
  <c r="L1690" i="2"/>
  <c r="K1690" i="2"/>
  <c r="J1690" i="2"/>
  <c r="I1690" i="2"/>
  <c r="H1690" i="2"/>
  <c r="N1689" i="2"/>
  <c r="O1689" i="2" s="1"/>
  <c r="M1689" i="2"/>
  <c r="L1689" i="2"/>
  <c r="K1689" i="2"/>
  <c r="J1689" i="2"/>
  <c r="I1689" i="2"/>
  <c r="H1689" i="2"/>
  <c r="N1688" i="2"/>
  <c r="O1688" i="2" s="1"/>
  <c r="M1688" i="2"/>
  <c r="L1688" i="2"/>
  <c r="K1688" i="2"/>
  <c r="J1688" i="2"/>
  <c r="I1688" i="2"/>
  <c r="H1688" i="2"/>
  <c r="N1687" i="2"/>
  <c r="O1687" i="2" s="1"/>
  <c r="M1687" i="2"/>
  <c r="L1687" i="2"/>
  <c r="K1687" i="2"/>
  <c r="J1687" i="2"/>
  <c r="I1687" i="2"/>
  <c r="H1687" i="2"/>
  <c r="N1686" i="2"/>
  <c r="O1686" i="2" s="1"/>
  <c r="M1686" i="2"/>
  <c r="L1686" i="2"/>
  <c r="K1686" i="2"/>
  <c r="J1686" i="2"/>
  <c r="I1686" i="2"/>
  <c r="H1686" i="2"/>
  <c r="N1685" i="2"/>
  <c r="O1685" i="2" s="1"/>
  <c r="M1685" i="2"/>
  <c r="L1685" i="2"/>
  <c r="K1685" i="2"/>
  <c r="J1685" i="2"/>
  <c r="I1685" i="2"/>
  <c r="H1685" i="2"/>
  <c r="N1684" i="2"/>
  <c r="O1684" i="2" s="1"/>
  <c r="M1684" i="2"/>
  <c r="L1684" i="2"/>
  <c r="K1684" i="2"/>
  <c r="J1684" i="2"/>
  <c r="I1684" i="2"/>
  <c r="H1684" i="2"/>
  <c r="N1683" i="2"/>
  <c r="O1683" i="2" s="1"/>
  <c r="M1683" i="2"/>
  <c r="L1683" i="2"/>
  <c r="K1683" i="2"/>
  <c r="J1683" i="2"/>
  <c r="I1683" i="2"/>
  <c r="H1683" i="2"/>
  <c r="N1682" i="2"/>
  <c r="O1682" i="2" s="1"/>
  <c r="M1682" i="2"/>
  <c r="L1682" i="2"/>
  <c r="K1682" i="2"/>
  <c r="J1682" i="2"/>
  <c r="I1682" i="2"/>
  <c r="H1682" i="2"/>
  <c r="N1681" i="2"/>
  <c r="O1681" i="2" s="1"/>
  <c r="M1681" i="2"/>
  <c r="L1681" i="2"/>
  <c r="K1681" i="2"/>
  <c r="J1681" i="2"/>
  <c r="I1681" i="2"/>
  <c r="H1681" i="2"/>
  <c r="N1680" i="2"/>
  <c r="O1680" i="2" s="1"/>
  <c r="M1680" i="2"/>
  <c r="L1680" i="2"/>
  <c r="K1680" i="2"/>
  <c r="J1680" i="2"/>
  <c r="I1680" i="2"/>
  <c r="H1680" i="2"/>
  <c r="N1679" i="2"/>
  <c r="O1679" i="2" s="1"/>
  <c r="M1679" i="2"/>
  <c r="L1679" i="2"/>
  <c r="K1679" i="2"/>
  <c r="J1679" i="2"/>
  <c r="I1679" i="2"/>
  <c r="H1679" i="2"/>
  <c r="N1678" i="2"/>
  <c r="O1678" i="2" s="1"/>
  <c r="M1678" i="2"/>
  <c r="L1678" i="2"/>
  <c r="K1678" i="2"/>
  <c r="J1678" i="2"/>
  <c r="I1678" i="2"/>
  <c r="H1678" i="2"/>
  <c r="N1677" i="2"/>
  <c r="O1677" i="2" s="1"/>
  <c r="M1677" i="2"/>
  <c r="L1677" i="2"/>
  <c r="K1677" i="2"/>
  <c r="J1677" i="2"/>
  <c r="I1677" i="2"/>
  <c r="H1677" i="2"/>
  <c r="N1676" i="2"/>
  <c r="O1676" i="2" s="1"/>
  <c r="M1676" i="2"/>
  <c r="L1676" i="2"/>
  <c r="K1676" i="2"/>
  <c r="J1676" i="2"/>
  <c r="I1676" i="2"/>
  <c r="H1676" i="2"/>
  <c r="N1675" i="2"/>
  <c r="O1675" i="2" s="1"/>
  <c r="M1675" i="2"/>
  <c r="L1675" i="2"/>
  <c r="K1675" i="2"/>
  <c r="J1675" i="2"/>
  <c r="I1675" i="2"/>
  <c r="H1675" i="2"/>
  <c r="N1674" i="2"/>
  <c r="O1674" i="2" s="1"/>
  <c r="M1674" i="2"/>
  <c r="L1674" i="2"/>
  <c r="K1674" i="2"/>
  <c r="J1674" i="2"/>
  <c r="I1674" i="2"/>
  <c r="H1674" i="2"/>
  <c r="N1673" i="2"/>
  <c r="O1673" i="2" s="1"/>
  <c r="M1673" i="2"/>
  <c r="L1673" i="2"/>
  <c r="K1673" i="2"/>
  <c r="J1673" i="2"/>
  <c r="I1673" i="2"/>
  <c r="H1673" i="2"/>
  <c r="N1672" i="2"/>
  <c r="O1672" i="2" s="1"/>
  <c r="M1672" i="2"/>
  <c r="L1672" i="2"/>
  <c r="K1672" i="2"/>
  <c r="J1672" i="2"/>
  <c r="I1672" i="2"/>
  <c r="H1672" i="2"/>
  <c r="N1671" i="2"/>
  <c r="O1671" i="2" s="1"/>
  <c r="M1671" i="2"/>
  <c r="L1671" i="2"/>
  <c r="K1671" i="2"/>
  <c r="J1671" i="2"/>
  <c r="I1671" i="2"/>
  <c r="H1671" i="2"/>
  <c r="N1670" i="2"/>
  <c r="O1670" i="2" s="1"/>
  <c r="M1670" i="2"/>
  <c r="L1670" i="2"/>
  <c r="K1670" i="2"/>
  <c r="J1670" i="2"/>
  <c r="I1670" i="2"/>
  <c r="H1670" i="2"/>
  <c r="N1669" i="2"/>
  <c r="O1669" i="2" s="1"/>
  <c r="M1669" i="2"/>
  <c r="L1669" i="2"/>
  <c r="K1669" i="2"/>
  <c r="J1669" i="2"/>
  <c r="I1669" i="2"/>
  <c r="H1669" i="2"/>
  <c r="N1668" i="2"/>
  <c r="O1668" i="2" s="1"/>
  <c r="M1668" i="2"/>
  <c r="L1668" i="2"/>
  <c r="K1668" i="2"/>
  <c r="J1668" i="2"/>
  <c r="I1668" i="2"/>
  <c r="H1668" i="2"/>
  <c r="N1667" i="2"/>
  <c r="O1667" i="2" s="1"/>
  <c r="M1667" i="2"/>
  <c r="L1667" i="2"/>
  <c r="K1667" i="2"/>
  <c r="J1667" i="2"/>
  <c r="I1667" i="2"/>
  <c r="H1667" i="2"/>
  <c r="N1666" i="2"/>
  <c r="O1666" i="2" s="1"/>
  <c r="M1666" i="2"/>
  <c r="L1666" i="2"/>
  <c r="K1666" i="2"/>
  <c r="J1666" i="2"/>
  <c r="I1666" i="2"/>
  <c r="H1666" i="2"/>
  <c r="N1665" i="2"/>
  <c r="O1665" i="2" s="1"/>
  <c r="M1665" i="2"/>
  <c r="L1665" i="2"/>
  <c r="K1665" i="2"/>
  <c r="J1665" i="2"/>
  <c r="I1665" i="2"/>
  <c r="H1665" i="2"/>
  <c r="N1664" i="2"/>
  <c r="O1664" i="2" s="1"/>
  <c r="M1664" i="2"/>
  <c r="L1664" i="2"/>
  <c r="K1664" i="2"/>
  <c r="J1664" i="2"/>
  <c r="I1664" i="2"/>
  <c r="H1664" i="2"/>
  <c r="N1663" i="2"/>
  <c r="O1663" i="2" s="1"/>
  <c r="M1663" i="2"/>
  <c r="L1663" i="2"/>
  <c r="K1663" i="2"/>
  <c r="J1663" i="2"/>
  <c r="I1663" i="2"/>
  <c r="H1663" i="2"/>
  <c r="N1662" i="2"/>
  <c r="O1662" i="2" s="1"/>
  <c r="M1662" i="2"/>
  <c r="L1662" i="2"/>
  <c r="K1662" i="2"/>
  <c r="J1662" i="2"/>
  <c r="I1662" i="2"/>
  <c r="H1662" i="2"/>
  <c r="N1661" i="2"/>
  <c r="O1661" i="2" s="1"/>
  <c r="M1661" i="2"/>
  <c r="L1661" i="2"/>
  <c r="K1661" i="2"/>
  <c r="J1661" i="2"/>
  <c r="I1661" i="2"/>
  <c r="H1661" i="2"/>
  <c r="N1660" i="2"/>
  <c r="O1660" i="2" s="1"/>
  <c r="M1660" i="2"/>
  <c r="L1660" i="2"/>
  <c r="K1660" i="2"/>
  <c r="J1660" i="2"/>
  <c r="I1660" i="2"/>
  <c r="H1660" i="2"/>
  <c r="N1659" i="2"/>
  <c r="O1659" i="2" s="1"/>
  <c r="M1659" i="2"/>
  <c r="L1659" i="2"/>
  <c r="K1659" i="2"/>
  <c r="J1659" i="2"/>
  <c r="I1659" i="2"/>
  <c r="H1659" i="2"/>
  <c r="N1658" i="2"/>
  <c r="O1658" i="2" s="1"/>
  <c r="M1658" i="2"/>
  <c r="L1658" i="2"/>
  <c r="K1658" i="2"/>
  <c r="J1658" i="2"/>
  <c r="I1658" i="2"/>
  <c r="H1658" i="2"/>
  <c r="N1657" i="2"/>
  <c r="O1657" i="2" s="1"/>
  <c r="M1657" i="2"/>
  <c r="L1657" i="2"/>
  <c r="K1657" i="2"/>
  <c r="J1657" i="2"/>
  <c r="I1657" i="2"/>
  <c r="H1657" i="2"/>
  <c r="N1656" i="2"/>
  <c r="O1656" i="2" s="1"/>
  <c r="M1656" i="2"/>
  <c r="L1656" i="2"/>
  <c r="K1656" i="2"/>
  <c r="J1656" i="2"/>
  <c r="I1656" i="2"/>
  <c r="H1656" i="2"/>
  <c r="N1655" i="2"/>
  <c r="O1655" i="2" s="1"/>
  <c r="M1655" i="2"/>
  <c r="L1655" i="2"/>
  <c r="K1655" i="2"/>
  <c r="J1655" i="2"/>
  <c r="I1655" i="2"/>
  <c r="H1655" i="2"/>
  <c r="N1654" i="2"/>
  <c r="O1654" i="2" s="1"/>
  <c r="M1654" i="2"/>
  <c r="L1654" i="2"/>
  <c r="K1654" i="2"/>
  <c r="J1654" i="2"/>
  <c r="I1654" i="2"/>
  <c r="H1654" i="2"/>
  <c r="N1653" i="2"/>
  <c r="O1653" i="2" s="1"/>
  <c r="M1653" i="2"/>
  <c r="L1653" i="2"/>
  <c r="K1653" i="2"/>
  <c r="J1653" i="2"/>
  <c r="I1653" i="2"/>
  <c r="H1653" i="2"/>
  <c r="N1652" i="2"/>
  <c r="O1652" i="2" s="1"/>
  <c r="M1652" i="2"/>
  <c r="L1652" i="2"/>
  <c r="K1652" i="2"/>
  <c r="J1652" i="2"/>
  <c r="I1652" i="2"/>
  <c r="H1652" i="2"/>
  <c r="N1651" i="2"/>
  <c r="O1651" i="2" s="1"/>
  <c r="M1651" i="2"/>
  <c r="L1651" i="2"/>
  <c r="K1651" i="2"/>
  <c r="J1651" i="2"/>
  <c r="I1651" i="2"/>
  <c r="H1651" i="2"/>
  <c r="N1650" i="2"/>
  <c r="O1650" i="2" s="1"/>
  <c r="M1650" i="2"/>
  <c r="L1650" i="2"/>
  <c r="K1650" i="2"/>
  <c r="J1650" i="2"/>
  <c r="I1650" i="2"/>
  <c r="H1650" i="2"/>
  <c r="N1649" i="2"/>
  <c r="O1649" i="2" s="1"/>
  <c r="M1649" i="2"/>
  <c r="L1649" i="2"/>
  <c r="K1649" i="2"/>
  <c r="J1649" i="2"/>
  <c r="I1649" i="2"/>
  <c r="H1649" i="2"/>
  <c r="N1648" i="2"/>
  <c r="O1648" i="2" s="1"/>
  <c r="M1648" i="2"/>
  <c r="L1648" i="2"/>
  <c r="K1648" i="2"/>
  <c r="J1648" i="2"/>
  <c r="I1648" i="2"/>
  <c r="H1648" i="2"/>
  <c r="N1647" i="2"/>
  <c r="O1647" i="2" s="1"/>
  <c r="M1647" i="2"/>
  <c r="L1647" i="2"/>
  <c r="K1647" i="2"/>
  <c r="J1647" i="2"/>
  <c r="I1647" i="2"/>
  <c r="H1647" i="2"/>
  <c r="N1646" i="2"/>
  <c r="O1646" i="2" s="1"/>
  <c r="M1646" i="2"/>
  <c r="L1646" i="2"/>
  <c r="K1646" i="2"/>
  <c r="J1646" i="2"/>
  <c r="I1646" i="2"/>
  <c r="H1646" i="2"/>
  <c r="N1645" i="2"/>
  <c r="O1645" i="2" s="1"/>
  <c r="M1645" i="2"/>
  <c r="L1645" i="2"/>
  <c r="K1645" i="2"/>
  <c r="J1645" i="2"/>
  <c r="I1645" i="2"/>
  <c r="H1645" i="2"/>
  <c r="N1644" i="2"/>
  <c r="O1644" i="2" s="1"/>
  <c r="M1644" i="2"/>
  <c r="L1644" i="2"/>
  <c r="K1644" i="2"/>
  <c r="J1644" i="2"/>
  <c r="I1644" i="2"/>
  <c r="H1644" i="2"/>
  <c r="N1643" i="2"/>
  <c r="O1643" i="2" s="1"/>
  <c r="M1643" i="2"/>
  <c r="L1643" i="2"/>
  <c r="K1643" i="2"/>
  <c r="J1643" i="2"/>
  <c r="I1643" i="2"/>
  <c r="H1643" i="2"/>
  <c r="N1642" i="2"/>
  <c r="O1642" i="2" s="1"/>
  <c r="M1642" i="2"/>
  <c r="L1642" i="2"/>
  <c r="K1642" i="2"/>
  <c r="J1642" i="2"/>
  <c r="I1642" i="2"/>
  <c r="H1642" i="2"/>
  <c r="N1641" i="2"/>
  <c r="O1641" i="2" s="1"/>
  <c r="M1641" i="2"/>
  <c r="L1641" i="2"/>
  <c r="K1641" i="2"/>
  <c r="J1641" i="2"/>
  <c r="I1641" i="2"/>
  <c r="H1641" i="2"/>
  <c r="N1640" i="2"/>
  <c r="O1640" i="2" s="1"/>
  <c r="M1640" i="2"/>
  <c r="L1640" i="2"/>
  <c r="K1640" i="2"/>
  <c r="J1640" i="2"/>
  <c r="I1640" i="2"/>
  <c r="H1640" i="2"/>
  <c r="N1639" i="2"/>
  <c r="O1639" i="2" s="1"/>
  <c r="M1639" i="2"/>
  <c r="L1639" i="2"/>
  <c r="K1639" i="2"/>
  <c r="J1639" i="2"/>
  <c r="I1639" i="2"/>
  <c r="H1639" i="2"/>
  <c r="N1638" i="2"/>
  <c r="O1638" i="2" s="1"/>
  <c r="M1638" i="2"/>
  <c r="L1638" i="2"/>
  <c r="K1638" i="2"/>
  <c r="J1638" i="2"/>
  <c r="I1638" i="2"/>
  <c r="H1638" i="2"/>
  <c r="N1637" i="2"/>
  <c r="O1637" i="2" s="1"/>
  <c r="M1637" i="2"/>
  <c r="L1637" i="2"/>
  <c r="K1637" i="2"/>
  <c r="J1637" i="2"/>
  <c r="I1637" i="2"/>
  <c r="H1637" i="2"/>
  <c r="N1636" i="2"/>
  <c r="O1636" i="2" s="1"/>
  <c r="M1636" i="2"/>
  <c r="L1636" i="2"/>
  <c r="K1636" i="2"/>
  <c r="J1636" i="2"/>
  <c r="I1636" i="2"/>
  <c r="H1636" i="2"/>
  <c r="N1635" i="2"/>
  <c r="O1635" i="2" s="1"/>
  <c r="M1635" i="2"/>
  <c r="L1635" i="2"/>
  <c r="K1635" i="2"/>
  <c r="J1635" i="2"/>
  <c r="I1635" i="2"/>
  <c r="H1635" i="2"/>
  <c r="N1634" i="2"/>
  <c r="O1634" i="2" s="1"/>
  <c r="M1634" i="2"/>
  <c r="L1634" i="2"/>
  <c r="K1634" i="2"/>
  <c r="J1634" i="2"/>
  <c r="I1634" i="2"/>
  <c r="H1634" i="2"/>
  <c r="N1633" i="2"/>
  <c r="O1633" i="2" s="1"/>
  <c r="M1633" i="2"/>
  <c r="L1633" i="2"/>
  <c r="K1633" i="2"/>
  <c r="J1633" i="2"/>
  <c r="I1633" i="2"/>
  <c r="H1633" i="2"/>
  <c r="N1632" i="2"/>
  <c r="O1632" i="2" s="1"/>
  <c r="M1632" i="2"/>
  <c r="L1632" i="2"/>
  <c r="K1632" i="2"/>
  <c r="J1632" i="2"/>
  <c r="I1632" i="2"/>
  <c r="H1632" i="2"/>
  <c r="N1631" i="2"/>
  <c r="O1631" i="2" s="1"/>
  <c r="M1631" i="2"/>
  <c r="L1631" i="2"/>
  <c r="K1631" i="2"/>
  <c r="J1631" i="2"/>
  <c r="I1631" i="2"/>
  <c r="H1631" i="2"/>
  <c r="N1630" i="2"/>
  <c r="O1630" i="2" s="1"/>
  <c r="M1630" i="2"/>
  <c r="L1630" i="2"/>
  <c r="K1630" i="2"/>
  <c r="J1630" i="2"/>
  <c r="I1630" i="2"/>
  <c r="H1630" i="2"/>
  <c r="N1629" i="2"/>
  <c r="O1629" i="2" s="1"/>
  <c r="M1629" i="2"/>
  <c r="L1629" i="2"/>
  <c r="K1629" i="2"/>
  <c r="J1629" i="2"/>
  <c r="I1629" i="2"/>
  <c r="H1629" i="2"/>
  <c r="N1628" i="2"/>
  <c r="O1628" i="2" s="1"/>
  <c r="M1628" i="2"/>
  <c r="L1628" i="2"/>
  <c r="K1628" i="2"/>
  <c r="J1628" i="2"/>
  <c r="I1628" i="2"/>
  <c r="H1628" i="2"/>
  <c r="N1627" i="2"/>
  <c r="O1627" i="2" s="1"/>
  <c r="M1627" i="2"/>
  <c r="L1627" i="2"/>
  <c r="K1627" i="2"/>
  <c r="J1627" i="2"/>
  <c r="I1627" i="2"/>
  <c r="H1627" i="2"/>
  <c r="N1626" i="2"/>
  <c r="O1626" i="2" s="1"/>
  <c r="M1626" i="2"/>
  <c r="L1626" i="2"/>
  <c r="K1626" i="2"/>
  <c r="J1626" i="2"/>
  <c r="I1626" i="2"/>
  <c r="H1626" i="2"/>
  <c r="N1625" i="2"/>
  <c r="O1625" i="2" s="1"/>
  <c r="M1625" i="2"/>
  <c r="L1625" i="2"/>
  <c r="K1625" i="2"/>
  <c r="J1625" i="2"/>
  <c r="I1625" i="2"/>
  <c r="H1625" i="2"/>
  <c r="N1624" i="2"/>
  <c r="O1624" i="2" s="1"/>
  <c r="M1624" i="2"/>
  <c r="L1624" i="2"/>
  <c r="K1624" i="2"/>
  <c r="J1624" i="2"/>
  <c r="I1624" i="2"/>
  <c r="H1624" i="2"/>
  <c r="N1623" i="2"/>
  <c r="O1623" i="2" s="1"/>
  <c r="M1623" i="2"/>
  <c r="L1623" i="2"/>
  <c r="K1623" i="2"/>
  <c r="J1623" i="2"/>
  <c r="I1623" i="2"/>
  <c r="H1623" i="2"/>
  <c r="N1622" i="2"/>
  <c r="O1622" i="2" s="1"/>
  <c r="M1622" i="2"/>
  <c r="L1622" i="2"/>
  <c r="K1622" i="2"/>
  <c r="J1622" i="2"/>
  <c r="I1622" i="2"/>
  <c r="H1622" i="2"/>
  <c r="N1621" i="2"/>
  <c r="O1621" i="2" s="1"/>
  <c r="M1621" i="2"/>
  <c r="L1621" i="2"/>
  <c r="K1621" i="2"/>
  <c r="J1621" i="2"/>
  <c r="I1621" i="2"/>
  <c r="H1621" i="2"/>
  <c r="N1620" i="2"/>
  <c r="O1620" i="2" s="1"/>
  <c r="M1620" i="2"/>
  <c r="L1620" i="2"/>
  <c r="K1620" i="2"/>
  <c r="J1620" i="2"/>
  <c r="I1620" i="2"/>
  <c r="H1620" i="2"/>
  <c r="N1619" i="2"/>
  <c r="O1619" i="2" s="1"/>
  <c r="M1619" i="2"/>
  <c r="L1619" i="2"/>
  <c r="K1619" i="2"/>
  <c r="J1619" i="2"/>
  <c r="I1619" i="2"/>
  <c r="H1619" i="2"/>
  <c r="N1618" i="2"/>
  <c r="O1618" i="2" s="1"/>
  <c r="M1618" i="2"/>
  <c r="L1618" i="2"/>
  <c r="K1618" i="2"/>
  <c r="J1618" i="2"/>
  <c r="I1618" i="2"/>
  <c r="H1618" i="2"/>
  <c r="N1617" i="2"/>
  <c r="O1617" i="2" s="1"/>
  <c r="M1617" i="2"/>
  <c r="L1617" i="2"/>
  <c r="K1617" i="2"/>
  <c r="J1617" i="2"/>
  <c r="I1617" i="2"/>
  <c r="H1617" i="2"/>
  <c r="N1616" i="2"/>
  <c r="O1616" i="2" s="1"/>
  <c r="M1616" i="2"/>
  <c r="L1616" i="2"/>
  <c r="K1616" i="2"/>
  <c r="J1616" i="2"/>
  <c r="I1616" i="2"/>
  <c r="H1616" i="2"/>
  <c r="N1615" i="2"/>
  <c r="O1615" i="2" s="1"/>
  <c r="M1615" i="2"/>
  <c r="L1615" i="2"/>
  <c r="K1615" i="2"/>
  <c r="J1615" i="2"/>
  <c r="I1615" i="2"/>
  <c r="H1615" i="2"/>
  <c r="N1614" i="2"/>
  <c r="O1614" i="2" s="1"/>
  <c r="M1614" i="2"/>
  <c r="L1614" i="2"/>
  <c r="K1614" i="2"/>
  <c r="J1614" i="2"/>
  <c r="I1614" i="2"/>
  <c r="H1614" i="2"/>
  <c r="N1613" i="2"/>
  <c r="O1613" i="2" s="1"/>
  <c r="M1613" i="2"/>
  <c r="L1613" i="2"/>
  <c r="K1613" i="2"/>
  <c r="J1613" i="2"/>
  <c r="I1613" i="2"/>
  <c r="H1613" i="2"/>
  <c r="N1612" i="2"/>
  <c r="O1612" i="2" s="1"/>
  <c r="M1612" i="2"/>
  <c r="L1612" i="2"/>
  <c r="K1612" i="2"/>
  <c r="J1612" i="2"/>
  <c r="I1612" i="2"/>
  <c r="H1612" i="2"/>
  <c r="N1611" i="2"/>
  <c r="O1611" i="2" s="1"/>
  <c r="M1611" i="2"/>
  <c r="L1611" i="2"/>
  <c r="K1611" i="2"/>
  <c r="J1611" i="2"/>
  <c r="I1611" i="2"/>
  <c r="H1611" i="2"/>
  <c r="N1610" i="2"/>
  <c r="O1610" i="2" s="1"/>
  <c r="M1610" i="2"/>
  <c r="L1610" i="2"/>
  <c r="K1610" i="2"/>
  <c r="J1610" i="2"/>
  <c r="I1610" i="2"/>
  <c r="H1610" i="2"/>
  <c r="N1609" i="2"/>
  <c r="O1609" i="2" s="1"/>
  <c r="M1609" i="2"/>
  <c r="L1609" i="2"/>
  <c r="K1609" i="2"/>
  <c r="J1609" i="2"/>
  <c r="I1609" i="2"/>
  <c r="H1609" i="2"/>
  <c r="N1608" i="2"/>
  <c r="O1608" i="2" s="1"/>
  <c r="M1608" i="2"/>
  <c r="L1608" i="2"/>
  <c r="K1608" i="2"/>
  <c r="J1608" i="2"/>
  <c r="I1608" i="2"/>
  <c r="H1608" i="2"/>
  <c r="N1607" i="2"/>
  <c r="O1607" i="2" s="1"/>
  <c r="M1607" i="2"/>
  <c r="L1607" i="2"/>
  <c r="K1607" i="2"/>
  <c r="J1607" i="2"/>
  <c r="I1607" i="2"/>
  <c r="H1607" i="2"/>
  <c r="N1606" i="2"/>
  <c r="O1606" i="2" s="1"/>
  <c r="M1606" i="2"/>
  <c r="L1606" i="2"/>
  <c r="K1606" i="2"/>
  <c r="J1606" i="2"/>
  <c r="I1606" i="2"/>
  <c r="H1606" i="2"/>
  <c r="N1605" i="2"/>
  <c r="O1605" i="2" s="1"/>
  <c r="M1605" i="2"/>
  <c r="L1605" i="2"/>
  <c r="K1605" i="2"/>
  <c r="J1605" i="2"/>
  <c r="I1605" i="2"/>
  <c r="H1605" i="2"/>
  <c r="N1604" i="2"/>
  <c r="O1604" i="2" s="1"/>
  <c r="M1604" i="2"/>
  <c r="L1604" i="2"/>
  <c r="K1604" i="2"/>
  <c r="J1604" i="2"/>
  <c r="I1604" i="2"/>
  <c r="H1604" i="2"/>
  <c r="N1603" i="2"/>
  <c r="O1603" i="2" s="1"/>
  <c r="M1603" i="2"/>
  <c r="L1603" i="2"/>
  <c r="K1603" i="2"/>
  <c r="J1603" i="2"/>
  <c r="I1603" i="2"/>
  <c r="H1603" i="2"/>
  <c r="N1602" i="2"/>
  <c r="O1602" i="2" s="1"/>
  <c r="M1602" i="2"/>
  <c r="L1602" i="2"/>
  <c r="K1602" i="2"/>
  <c r="J1602" i="2"/>
  <c r="I1602" i="2"/>
  <c r="H1602" i="2"/>
  <c r="N1601" i="2"/>
  <c r="O1601" i="2" s="1"/>
  <c r="M1601" i="2"/>
  <c r="L1601" i="2"/>
  <c r="K1601" i="2"/>
  <c r="J1601" i="2"/>
  <c r="I1601" i="2"/>
  <c r="H1601" i="2"/>
  <c r="N1600" i="2"/>
  <c r="O1600" i="2" s="1"/>
  <c r="M1600" i="2"/>
  <c r="L1600" i="2"/>
  <c r="K1600" i="2"/>
  <c r="J1600" i="2"/>
  <c r="I1600" i="2"/>
  <c r="H1600" i="2"/>
  <c r="N1599" i="2"/>
  <c r="O1599" i="2" s="1"/>
  <c r="M1599" i="2"/>
  <c r="L1599" i="2"/>
  <c r="K1599" i="2"/>
  <c r="J1599" i="2"/>
  <c r="I1599" i="2"/>
  <c r="H1599" i="2"/>
  <c r="N1598" i="2"/>
  <c r="O1598" i="2" s="1"/>
  <c r="M1598" i="2"/>
  <c r="L1598" i="2"/>
  <c r="K1598" i="2"/>
  <c r="J1598" i="2"/>
  <c r="I1598" i="2"/>
  <c r="H1598" i="2"/>
  <c r="N1597" i="2"/>
  <c r="O1597" i="2" s="1"/>
  <c r="M1597" i="2"/>
  <c r="L1597" i="2"/>
  <c r="K1597" i="2"/>
  <c r="J1597" i="2"/>
  <c r="I1597" i="2"/>
  <c r="H1597" i="2"/>
  <c r="N1596" i="2"/>
  <c r="O1596" i="2" s="1"/>
  <c r="M1596" i="2"/>
  <c r="L1596" i="2"/>
  <c r="K1596" i="2"/>
  <c r="J1596" i="2"/>
  <c r="I1596" i="2"/>
  <c r="H1596" i="2"/>
  <c r="N1595" i="2"/>
  <c r="O1595" i="2" s="1"/>
  <c r="M1595" i="2"/>
  <c r="L1595" i="2"/>
  <c r="K1595" i="2"/>
  <c r="J1595" i="2"/>
  <c r="I1595" i="2"/>
  <c r="H1595" i="2"/>
  <c r="N1594" i="2"/>
  <c r="O1594" i="2" s="1"/>
  <c r="M1594" i="2"/>
  <c r="L1594" i="2"/>
  <c r="K1594" i="2"/>
  <c r="J1594" i="2"/>
  <c r="I1594" i="2"/>
  <c r="H1594" i="2"/>
  <c r="N1593" i="2"/>
  <c r="O1593" i="2" s="1"/>
  <c r="M1593" i="2"/>
  <c r="L1593" i="2"/>
  <c r="K1593" i="2"/>
  <c r="J1593" i="2"/>
  <c r="I1593" i="2"/>
  <c r="H1593" i="2"/>
  <c r="N1592" i="2"/>
  <c r="O1592" i="2" s="1"/>
  <c r="M1592" i="2"/>
  <c r="L1592" i="2"/>
  <c r="K1592" i="2"/>
  <c r="J1592" i="2"/>
  <c r="I1592" i="2"/>
  <c r="H1592" i="2"/>
  <c r="N1591" i="2"/>
  <c r="O1591" i="2" s="1"/>
  <c r="M1591" i="2"/>
  <c r="L1591" i="2"/>
  <c r="K1591" i="2"/>
  <c r="J1591" i="2"/>
  <c r="I1591" i="2"/>
  <c r="H1591" i="2"/>
  <c r="N1590" i="2"/>
  <c r="O1590" i="2" s="1"/>
  <c r="M1590" i="2"/>
  <c r="L1590" i="2"/>
  <c r="K1590" i="2"/>
  <c r="J1590" i="2"/>
  <c r="I1590" i="2"/>
  <c r="H1590" i="2"/>
  <c r="N1589" i="2"/>
  <c r="O1589" i="2" s="1"/>
  <c r="M1589" i="2"/>
  <c r="L1589" i="2"/>
  <c r="K1589" i="2"/>
  <c r="J1589" i="2"/>
  <c r="I1589" i="2"/>
  <c r="H1589" i="2"/>
  <c r="N1588" i="2"/>
  <c r="O1588" i="2" s="1"/>
  <c r="M1588" i="2"/>
  <c r="L1588" i="2"/>
  <c r="K1588" i="2"/>
  <c r="J1588" i="2"/>
  <c r="I1588" i="2"/>
  <c r="H1588" i="2"/>
  <c r="N1587" i="2"/>
  <c r="O1587" i="2" s="1"/>
  <c r="M1587" i="2"/>
  <c r="L1587" i="2"/>
  <c r="K1587" i="2"/>
  <c r="J1587" i="2"/>
  <c r="I1587" i="2"/>
  <c r="H1587" i="2"/>
  <c r="N1586" i="2"/>
  <c r="O1586" i="2" s="1"/>
  <c r="M1586" i="2"/>
  <c r="L1586" i="2"/>
  <c r="K1586" i="2"/>
  <c r="J1586" i="2"/>
  <c r="I1586" i="2"/>
  <c r="H1586" i="2"/>
  <c r="N1585" i="2"/>
  <c r="O1585" i="2" s="1"/>
  <c r="M1585" i="2"/>
  <c r="L1585" i="2"/>
  <c r="K1585" i="2"/>
  <c r="J1585" i="2"/>
  <c r="I1585" i="2"/>
  <c r="H1585" i="2"/>
  <c r="N1584" i="2"/>
  <c r="O1584" i="2" s="1"/>
  <c r="M1584" i="2"/>
  <c r="L1584" i="2"/>
  <c r="K1584" i="2"/>
  <c r="J1584" i="2"/>
  <c r="I1584" i="2"/>
  <c r="H1584" i="2"/>
  <c r="N1583" i="2"/>
  <c r="O1583" i="2" s="1"/>
  <c r="M1583" i="2"/>
  <c r="L1583" i="2"/>
  <c r="K1583" i="2"/>
  <c r="J1583" i="2"/>
  <c r="I1583" i="2"/>
  <c r="H1583" i="2"/>
  <c r="N1582" i="2"/>
  <c r="O1582" i="2" s="1"/>
  <c r="M1582" i="2"/>
  <c r="L1582" i="2"/>
  <c r="K1582" i="2"/>
  <c r="J1582" i="2"/>
  <c r="I1582" i="2"/>
  <c r="H1582" i="2"/>
  <c r="N1581" i="2"/>
  <c r="O1581" i="2" s="1"/>
  <c r="M1581" i="2"/>
  <c r="L1581" i="2"/>
  <c r="K1581" i="2"/>
  <c r="J1581" i="2"/>
  <c r="I1581" i="2"/>
  <c r="H1581" i="2"/>
  <c r="N1580" i="2"/>
  <c r="O1580" i="2" s="1"/>
  <c r="M1580" i="2"/>
  <c r="L1580" i="2"/>
  <c r="K1580" i="2"/>
  <c r="J1580" i="2"/>
  <c r="I1580" i="2"/>
  <c r="H1580" i="2"/>
  <c r="N1579" i="2"/>
  <c r="O1579" i="2" s="1"/>
  <c r="M1579" i="2"/>
  <c r="L1579" i="2"/>
  <c r="K1579" i="2"/>
  <c r="J1579" i="2"/>
  <c r="I1579" i="2"/>
  <c r="H1579" i="2"/>
  <c r="N1578" i="2"/>
  <c r="O1578" i="2" s="1"/>
  <c r="M1578" i="2"/>
  <c r="L1578" i="2"/>
  <c r="K1578" i="2"/>
  <c r="J1578" i="2"/>
  <c r="I1578" i="2"/>
  <c r="H1578" i="2"/>
  <c r="N1577" i="2"/>
  <c r="O1577" i="2" s="1"/>
  <c r="M1577" i="2"/>
  <c r="L1577" i="2"/>
  <c r="K1577" i="2"/>
  <c r="J1577" i="2"/>
  <c r="I1577" i="2"/>
  <c r="H1577" i="2"/>
  <c r="N1576" i="2"/>
  <c r="O1576" i="2" s="1"/>
  <c r="M1576" i="2"/>
  <c r="L1576" i="2"/>
  <c r="K1576" i="2"/>
  <c r="J1576" i="2"/>
  <c r="I1576" i="2"/>
  <c r="H1576" i="2"/>
  <c r="N1575" i="2"/>
  <c r="O1575" i="2" s="1"/>
  <c r="M1575" i="2"/>
  <c r="L1575" i="2"/>
  <c r="K1575" i="2"/>
  <c r="J1575" i="2"/>
  <c r="I1575" i="2"/>
  <c r="H1575" i="2"/>
  <c r="N1574" i="2"/>
  <c r="O1574" i="2" s="1"/>
  <c r="M1574" i="2"/>
  <c r="L1574" i="2"/>
  <c r="K1574" i="2"/>
  <c r="J1574" i="2"/>
  <c r="I1574" i="2"/>
  <c r="H1574" i="2"/>
  <c r="N1573" i="2"/>
  <c r="O1573" i="2" s="1"/>
  <c r="M1573" i="2"/>
  <c r="L1573" i="2"/>
  <c r="K1573" i="2"/>
  <c r="J1573" i="2"/>
  <c r="I1573" i="2"/>
  <c r="H1573" i="2"/>
  <c r="N1572" i="2"/>
  <c r="O1572" i="2" s="1"/>
  <c r="M1572" i="2"/>
  <c r="L1572" i="2"/>
  <c r="K1572" i="2"/>
  <c r="J1572" i="2"/>
  <c r="I1572" i="2"/>
  <c r="H1572" i="2"/>
  <c r="N1571" i="2"/>
  <c r="O1571" i="2" s="1"/>
  <c r="M1571" i="2"/>
  <c r="L1571" i="2"/>
  <c r="K1571" i="2"/>
  <c r="J1571" i="2"/>
  <c r="I1571" i="2"/>
  <c r="H1571" i="2"/>
  <c r="N1570" i="2"/>
  <c r="O1570" i="2" s="1"/>
  <c r="M1570" i="2"/>
  <c r="L1570" i="2"/>
  <c r="K1570" i="2"/>
  <c r="J1570" i="2"/>
  <c r="I1570" i="2"/>
  <c r="H1570" i="2"/>
  <c r="N1569" i="2"/>
  <c r="O1569" i="2" s="1"/>
  <c r="M1569" i="2"/>
  <c r="L1569" i="2"/>
  <c r="K1569" i="2"/>
  <c r="J1569" i="2"/>
  <c r="I1569" i="2"/>
  <c r="H1569" i="2"/>
  <c r="N1568" i="2"/>
  <c r="O1568" i="2" s="1"/>
  <c r="M1568" i="2"/>
  <c r="L1568" i="2"/>
  <c r="K1568" i="2"/>
  <c r="J1568" i="2"/>
  <c r="I1568" i="2"/>
  <c r="H1568" i="2"/>
  <c r="N1567" i="2"/>
  <c r="O1567" i="2" s="1"/>
  <c r="M1567" i="2"/>
  <c r="L1567" i="2"/>
  <c r="K1567" i="2"/>
  <c r="J1567" i="2"/>
  <c r="I1567" i="2"/>
  <c r="H1567" i="2"/>
  <c r="N1566" i="2"/>
  <c r="O1566" i="2" s="1"/>
  <c r="M1566" i="2"/>
  <c r="L1566" i="2"/>
  <c r="K1566" i="2"/>
  <c r="J1566" i="2"/>
  <c r="I1566" i="2"/>
  <c r="H1566" i="2"/>
  <c r="N1565" i="2"/>
  <c r="O1565" i="2" s="1"/>
  <c r="M1565" i="2"/>
  <c r="L1565" i="2"/>
  <c r="K1565" i="2"/>
  <c r="J1565" i="2"/>
  <c r="I1565" i="2"/>
  <c r="H1565" i="2"/>
  <c r="N1564" i="2"/>
  <c r="O1564" i="2" s="1"/>
  <c r="M1564" i="2"/>
  <c r="L1564" i="2"/>
  <c r="K1564" i="2"/>
  <c r="J1564" i="2"/>
  <c r="I1564" i="2"/>
  <c r="H1564" i="2"/>
  <c r="N1563" i="2"/>
  <c r="O1563" i="2" s="1"/>
  <c r="M1563" i="2"/>
  <c r="L1563" i="2"/>
  <c r="K1563" i="2"/>
  <c r="J1563" i="2"/>
  <c r="I1563" i="2"/>
  <c r="H1563" i="2"/>
  <c r="N1562" i="2"/>
  <c r="O1562" i="2" s="1"/>
  <c r="M1562" i="2"/>
  <c r="L1562" i="2"/>
  <c r="K1562" i="2"/>
  <c r="J1562" i="2"/>
  <c r="I1562" i="2"/>
  <c r="H1562" i="2"/>
  <c r="N1561" i="2"/>
  <c r="O1561" i="2" s="1"/>
  <c r="M1561" i="2"/>
  <c r="L1561" i="2"/>
  <c r="K1561" i="2"/>
  <c r="J1561" i="2"/>
  <c r="I1561" i="2"/>
  <c r="H1561" i="2"/>
  <c r="N1560" i="2"/>
  <c r="O1560" i="2" s="1"/>
  <c r="M1560" i="2"/>
  <c r="L1560" i="2"/>
  <c r="K1560" i="2"/>
  <c r="J1560" i="2"/>
  <c r="I1560" i="2"/>
  <c r="H1560" i="2"/>
  <c r="N1559" i="2"/>
  <c r="O1559" i="2" s="1"/>
  <c r="M1559" i="2"/>
  <c r="L1559" i="2"/>
  <c r="K1559" i="2"/>
  <c r="J1559" i="2"/>
  <c r="I1559" i="2"/>
  <c r="H1559" i="2"/>
  <c r="N1558" i="2"/>
  <c r="O1558" i="2" s="1"/>
  <c r="M1558" i="2"/>
  <c r="L1558" i="2"/>
  <c r="K1558" i="2"/>
  <c r="J1558" i="2"/>
  <c r="I1558" i="2"/>
  <c r="H1558" i="2"/>
  <c r="N1557" i="2"/>
  <c r="O1557" i="2" s="1"/>
  <c r="M1557" i="2"/>
  <c r="L1557" i="2"/>
  <c r="K1557" i="2"/>
  <c r="J1557" i="2"/>
  <c r="I1557" i="2"/>
  <c r="H1557" i="2"/>
  <c r="N1556" i="2"/>
  <c r="O1556" i="2" s="1"/>
  <c r="M1556" i="2"/>
  <c r="L1556" i="2"/>
  <c r="K1556" i="2"/>
  <c r="J1556" i="2"/>
  <c r="I1556" i="2"/>
  <c r="H1556" i="2"/>
  <c r="N1555" i="2"/>
  <c r="O1555" i="2" s="1"/>
  <c r="M1555" i="2"/>
  <c r="L1555" i="2"/>
  <c r="K1555" i="2"/>
  <c r="J1555" i="2"/>
  <c r="I1555" i="2"/>
  <c r="H1555" i="2"/>
  <c r="N1554" i="2"/>
  <c r="O1554" i="2" s="1"/>
  <c r="M1554" i="2"/>
  <c r="L1554" i="2"/>
  <c r="K1554" i="2"/>
  <c r="J1554" i="2"/>
  <c r="I1554" i="2"/>
  <c r="H1554" i="2"/>
  <c r="N1553" i="2"/>
  <c r="O1553" i="2" s="1"/>
  <c r="M1553" i="2"/>
  <c r="L1553" i="2"/>
  <c r="K1553" i="2"/>
  <c r="J1553" i="2"/>
  <c r="I1553" i="2"/>
  <c r="H1553" i="2"/>
  <c r="N1552" i="2"/>
  <c r="O1552" i="2" s="1"/>
  <c r="M1552" i="2"/>
  <c r="L1552" i="2"/>
  <c r="K1552" i="2"/>
  <c r="J1552" i="2"/>
  <c r="I1552" i="2"/>
  <c r="H1552" i="2"/>
  <c r="N1551" i="2"/>
  <c r="O1551" i="2" s="1"/>
  <c r="M1551" i="2"/>
  <c r="L1551" i="2"/>
  <c r="K1551" i="2"/>
  <c r="J1551" i="2"/>
  <c r="I1551" i="2"/>
  <c r="H1551" i="2"/>
  <c r="N1550" i="2"/>
  <c r="O1550" i="2" s="1"/>
  <c r="M1550" i="2"/>
  <c r="L1550" i="2"/>
  <c r="K1550" i="2"/>
  <c r="J1550" i="2"/>
  <c r="I1550" i="2"/>
  <c r="H1550" i="2"/>
  <c r="N1549" i="2"/>
  <c r="O1549" i="2" s="1"/>
  <c r="M1549" i="2"/>
  <c r="L1549" i="2"/>
  <c r="K1549" i="2"/>
  <c r="J1549" i="2"/>
  <c r="I1549" i="2"/>
  <c r="H1549" i="2"/>
  <c r="N1548" i="2"/>
  <c r="O1548" i="2" s="1"/>
  <c r="M1548" i="2"/>
  <c r="L1548" i="2"/>
  <c r="K1548" i="2"/>
  <c r="J1548" i="2"/>
  <c r="I1548" i="2"/>
  <c r="H1548" i="2"/>
  <c r="N1547" i="2"/>
  <c r="O1547" i="2" s="1"/>
  <c r="M1547" i="2"/>
  <c r="L1547" i="2"/>
  <c r="K1547" i="2"/>
  <c r="J1547" i="2"/>
  <c r="I1547" i="2"/>
  <c r="H1547" i="2"/>
  <c r="N1546" i="2"/>
  <c r="O1546" i="2" s="1"/>
  <c r="M1546" i="2"/>
  <c r="L1546" i="2"/>
  <c r="K1546" i="2"/>
  <c r="J1546" i="2"/>
  <c r="I1546" i="2"/>
  <c r="H1546" i="2"/>
  <c r="N1545" i="2"/>
  <c r="O1545" i="2" s="1"/>
  <c r="M1545" i="2"/>
  <c r="L1545" i="2"/>
  <c r="K1545" i="2"/>
  <c r="J1545" i="2"/>
  <c r="I1545" i="2"/>
  <c r="H1545" i="2"/>
  <c r="N1544" i="2"/>
  <c r="O1544" i="2" s="1"/>
  <c r="M1544" i="2"/>
  <c r="L1544" i="2"/>
  <c r="K1544" i="2"/>
  <c r="J1544" i="2"/>
  <c r="I1544" i="2"/>
  <c r="H1544" i="2"/>
  <c r="N1543" i="2"/>
  <c r="O1543" i="2" s="1"/>
  <c r="M1543" i="2"/>
  <c r="L1543" i="2"/>
  <c r="K1543" i="2"/>
  <c r="J1543" i="2"/>
  <c r="I1543" i="2"/>
  <c r="H1543" i="2"/>
  <c r="N1542" i="2"/>
  <c r="O1542" i="2" s="1"/>
  <c r="M1542" i="2"/>
  <c r="L1542" i="2"/>
  <c r="K1542" i="2"/>
  <c r="J1542" i="2"/>
  <c r="I1542" i="2"/>
  <c r="H1542" i="2"/>
  <c r="N1541" i="2"/>
  <c r="O1541" i="2" s="1"/>
  <c r="M1541" i="2"/>
  <c r="L1541" i="2"/>
  <c r="K1541" i="2"/>
  <c r="J1541" i="2"/>
  <c r="I1541" i="2"/>
  <c r="H1541" i="2"/>
  <c r="N1540" i="2"/>
  <c r="O1540" i="2" s="1"/>
  <c r="M1540" i="2"/>
  <c r="L1540" i="2"/>
  <c r="K1540" i="2"/>
  <c r="J1540" i="2"/>
  <c r="I1540" i="2"/>
  <c r="H1540" i="2"/>
  <c r="N1539" i="2"/>
  <c r="O1539" i="2" s="1"/>
  <c r="M1539" i="2"/>
  <c r="L1539" i="2"/>
  <c r="K1539" i="2"/>
  <c r="J1539" i="2"/>
  <c r="I1539" i="2"/>
  <c r="H1539" i="2"/>
  <c r="N1538" i="2"/>
  <c r="O1538" i="2" s="1"/>
  <c r="M1538" i="2"/>
  <c r="L1538" i="2"/>
  <c r="K1538" i="2"/>
  <c r="J1538" i="2"/>
  <c r="I1538" i="2"/>
  <c r="H1538" i="2"/>
  <c r="N1537" i="2"/>
  <c r="O1537" i="2" s="1"/>
  <c r="M1537" i="2"/>
  <c r="L1537" i="2"/>
  <c r="K1537" i="2"/>
  <c r="J1537" i="2"/>
  <c r="I1537" i="2"/>
  <c r="H1537" i="2"/>
  <c r="N1536" i="2"/>
  <c r="O1536" i="2" s="1"/>
  <c r="M1536" i="2"/>
  <c r="L1536" i="2"/>
  <c r="K1536" i="2"/>
  <c r="J1536" i="2"/>
  <c r="I1536" i="2"/>
  <c r="H1536" i="2"/>
  <c r="N1535" i="2"/>
  <c r="O1535" i="2" s="1"/>
  <c r="M1535" i="2"/>
  <c r="L1535" i="2"/>
  <c r="K1535" i="2"/>
  <c r="J1535" i="2"/>
  <c r="I1535" i="2"/>
  <c r="H1535" i="2"/>
  <c r="N1534" i="2"/>
  <c r="O1534" i="2" s="1"/>
  <c r="M1534" i="2"/>
  <c r="L1534" i="2"/>
  <c r="K1534" i="2"/>
  <c r="J1534" i="2"/>
  <c r="I1534" i="2"/>
  <c r="H1534" i="2"/>
  <c r="N1533" i="2"/>
  <c r="O1533" i="2" s="1"/>
  <c r="M1533" i="2"/>
  <c r="L1533" i="2"/>
  <c r="K1533" i="2"/>
  <c r="J1533" i="2"/>
  <c r="I1533" i="2"/>
  <c r="H1533" i="2"/>
  <c r="N1532" i="2"/>
  <c r="O1532" i="2" s="1"/>
  <c r="M1532" i="2"/>
  <c r="L1532" i="2"/>
  <c r="K1532" i="2"/>
  <c r="J1532" i="2"/>
  <c r="I1532" i="2"/>
  <c r="H1532" i="2"/>
  <c r="N1531" i="2"/>
  <c r="O1531" i="2" s="1"/>
  <c r="M1531" i="2"/>
  <c r="L1531" i="2"/>
  <c r="K1531" i="2"/>
  <c r="J1531" i="2"/>
  <c r="I1531" i="2"/>
  <c r="H1531" i="2"/>
  <c r="N1530" i="2"/>
  <c r="O1530" i="2" s="1"/>
  <c r="M1530" i="2"/>
  <c r="L1530" i="2"/>
  <c r="K1530" i="2"/>
  <c r="J1530" i="2"/>
  <c r="I1530" i="2"/>
  <c r="H1530" i="2"/>
  <c r="N1529" i="2"/>
  <c r="O1529" i="2" s="1"/>
  <c r="M1529" i="2"/>
  <c r="L1529" i="2"/>
  <c r="K1529" i="2"/>
  <c r="J1529" i="2"/>
  <c r="I1529" i="2"/>
  <c r="H1529" i="2"/>
  <c r="N1528" i="2"/>
  <c r="O1528" i="2" s="1"/>
  <c r="M1528" i="2"/>
  <c r="L1528" i="2"/>
  <c r="K1528" i="2"/>
  <c r="J1528" i="2"/>
  <c r="I1528" i="2"/>
  <c r="H1528" i="2"/>
  <c r="N1527" i="2"/>
  <c r="O1527" i="2" s="1"/>
  <c r="M1527" i="2"/>
  <c r="L1527" i="2"/>
  <c r="K1527" i="2"/>
  <c r="J1527" i="2"/>
  <c r="I1527" i="2"/>
  <c r="H1527" i="2"/>
  <c r="N1526" i="2"/>
  <c r="O1526" i="2" s="1"/>
  <c r="M1526" i="2"/>
  <c r="L1526" i="2"/>
  <c r="K1526" i="2"/>
  <c r="J1526" i="2"/>
  <c r="I1526" i="2"/>
  <c r="H1526" i="2"/>
  <c r="N1525" i="2"/>
  <c r="O1525" i="2" s="1"/>
  <c r="M1525" i="2"/>
  <c r="L1525" i="2"/>
  <c r="K1525" i="2"/>
  <c r="J1525" i="2"/>
  <c r="I1525" i="2"/>
  <c r="H1525" i="2"/>
  <c r="N1524" i="2"/>
  <c r="O1524" i="2" s="1"/>
  <c r="M1524" i="2"/>
  <c r="L1524" i="2"/>
  <c r="K1524" i="2"/>
  <c r="J1524" i="2"/>
  <c r="I1524" i="2"/>
  <c r="H1524" i="2"/>
  <c r="N1523" i="2"/>
  <c r="O1523" i="2" s="1"/>
  <c r="M1523" i="2"/>
  <c r="L1523" i="2"/>
  <c r="K1523" i="2"/>
  <c r="J1523" i="2"/>
  <c r="I1523" i="2"/>
  <c r="H1523" i="2"/>
  <c r="N1522" i="2"/>
  <c r="O1522" i="2" s="1"/>
  <c r="M1522" i="2"/>
  <c r="L1522" i="2"/>
  <c r="K1522" i="2"/>
  <c r="J1522" i="2"/>
  <c r="I1522" i="2"/>
  <c r="H1522" i="2"/>
  <c r="N1521" i="2"/>
  <c r="O1521" i="2" s="1"/>
  <c r="M1521" i="2"/>
  <c r="L1521" i="2"/>
  <c r="K1521" i="2"/>
  <c r="J1521" i="2"/>
  <c r="I1521" i="2"/>
  <c r="H1521" i="2"/>
  <c r="N1520" i="2"/>
  <c r="O1520" i="2" s="1"/>
  <c r="M1520" i="2"/>
  <c r="L1520" i="2"/>
  <c r="K1520" i="2"/>
  <c r="J1520" i="2"/>
  <c r="I1520" i="2"/>
  <c r="H1520" i="2"/>
  <c r="N1519" i="2"/>
  <c r="O1519" i="2" s="1"/>
  <c r="M1519" i="2"/>
  <c r="L1519" i="2"/>
  <c r="K1519" i="2"/>
  <c r="J1519" i="2"/>
  <c r="I1519" i="2"/>
  <c r="H1519" i="2"/>
  <c r="N1518" i="2"/>
  <c r="O1518" i="2" s="1"/>
  <c r="M1518" i="2"/>
  <c r="L1518" i="2"/>
  <c r="K1518" i="2"/>
  <c r="J1518" i="2"/>
  <c r="I1518" i="2"/>
  <c r="H1518" i="2"/>
  <c r="N1517" i="2"/>
  <c r="O1517" i="2" s="1"/>
  <c r="M1517" i="2"/>
  <c r="L1517" i="2"/>
  <c r="K1517" i="2"/>
  <c r="J1517" i="2"/>
  <c r="I1517" i="2"/>
  <c r="H1517" i="2"/>
  <c r="N1516" i="2"/>
  <c r="O1516" i="2" s="1"/>
  <c r="M1516" i="2"/>
  <c r="L1516" i="2"/>
  <c r="K1516" i="2"/>
  <c r="J1516" i="2"/>
  <c r="I1516" i="2"/>
  <c r="H1516" i="2"/>
  <c r="N1515" i="2"/>
  <c r="O1515" i="2" s="1"/>
  <c r="M1515" i="2"/>
  <c r="L1515" i="2"/>
  <c r="K1515" i="2"/>
  <c r="J1515" i="2"/>
  <c r="I1515" i="2"/>
  <c r="H1515" i="2"/>
  <c r="N1514" i="2"/>
  <c r="O1514" i="2" s="1"/>
  <c r="M1514" i="2"/>
  <c r="L1514" i="2"/>
  <c r="K1514" i="2"/>
  <c r="J1514" i="2"/>
  <c r="I1514" i="2"/>
  <c r="H1514" i="2"/>
  <c r="N1513" i="2"/>
  <c r="O1513" i="2" s="1"/>
  <c r="M1513" i="2"/>
  <c r="L1513" i="2"/>
  <c r="K1513" i="2"/>
  <c r="J1513" i="2"/>
  <c r="I1513" i="2"/>
  <c r="H1513" i="2"/>
  <c r="N1512" i="2"/>
  <c r="O1512" i="2" s="1"/>
  <c r="M1512" i="2"/>
  <c r="L1512" i="2"/>
  <c r="K1512" i="2"/>
  <c r="J1512" i="2"/>
  <c r="I1512" i="2"/>
  <c r="H1512" i="2"/>
  <c r="N1511" i="2"/>
  <c r="O1511" i="2" s="1"/>
  <c r="M1511" i="2"/>
  <c r="L1511" i="2"/>
  <c r="K1511" i="2"/>
  <c r="J1511" i="2"/>
  <c r="I1511" i="2"/>
  <c r="H1511" i="2"/>
  <c r="N1510" i="2"/>
  <c r="O1510" i="2" s="1"/>
  <c r="M1510" i="2"/>
  <c r="L1510" i="2"/>
  <c r="K1510" i="2"/>
  <c r="J1510" i="2"/>
  <c r="I1510" i="2"/>
  <c r="H1510" i="2"/>
  <c r="N1509" i="2"/>
  <c r="O1509" i="2" s="1"/>
  <c r="M1509" i="2"/>
  <c r="L1509" i="2"/>
  <c r="K1509" i="2"/>
  <c r="J1509" i="2"/>
  <c r="I1509" i="2"/>
  <c r="H1509" i="2"/>
  <c r="N1508" i="2"/>
  <c r="O1508" i="2" s="1"/>
  <c r="M1508" i="2"/>
  <c r="L1508" i="2"/>
  <c r="K1508" i="2"/>
  <c r="J1508" i="2"/>
  <c r="I1508" i="2"/>
  <c r="H1508" i="2"/>
  <c r="N1507" i="2"/>
  <c r="O1507" i="2" s="1"/>
  <c r="M1507" i="2"/>
  <c r="L1507" i="2"/>
  <c r="K1507" i="2"/>
  <c r="J1507" i="2"/>
  <c r="I1507" i="2"/>
  <c r="H1507" i="2"/>
  <c r="N1506" i="2"/>
  <c r="O1506" i="2" s="1"/>
  <c r="M1506" i="2"/>
  <c r="L1506" i="2"/>
  <c r="K1506" i="2"/>
  <c r="J1506" i="2"/>
  <c r="I1506" i="2"/>
  <c r="H1506" i="2"/>
  <c r="N1505" i="2"/>
  <c r="O1505" i="2" s="1"/>
  <c r="M1505" i="2"/>
  <c r="L1505" i="2"/>
  <c r="K1505" i="2"/>
  <c r="J1505" i="2"/>
  <c r="I1505" i="2"/>
  <c r="H1505" i="2"/>
  <c r="N1504" i="2"/>
  <c r="O1504" i="2" s="1"/>
  <c r="M1504" i="2"/>
  <c r="L1504" i="2"/>
  <c r="K1504" i="2"/>
  <c r="J1504" i="2"/>
  <c r="I1504" i="2"/>
  <c r="H1504" i="2"/>
  <c r="N1503" i="2"/>
  <c r="O1503" i="2" s="1"/>
  <c r="M1503" i="2"/>
  <c r="L1503" i="2"/>
  <c r="K1503" i="2"/>
  <c r="J1503" i="2"/>
  <c r="I1503" i="2"/>
  <c r="H1503" i="2"/>
  <c r="N1502" i="2"/>
  <c r="O1502" i="2" s="1"/>
  <c r="M1502" i="2"/>
  <c r="L1502" i="2"/>
  <c r="K1502" i="2"/>
  <c r="J1502" i="2"/>
  <c r="I1502" i="2"/>
  <c r="H1502" i="2"/>
  <c r="N1501" i="2"/>
  <c r="O1501" i="2" s="1"/>
  <c r="M1501" i="2"/>
  <c r="L1501" i="2"/>
  <c r="K1501" i="2"/>
  <c r="J1501" i="2"/>
  <c r="I1501" i="2"/>
  <c r="H1501" i="2"/>
  <c r="N1500" i="2"/>
  <c r="O1500" i="2" s="1"/>
  <c r="M1500" i="2"/>
  <c r="L1500" i="2"/>
  <c r="K1500" i="2"/>
  <c r="J1500" i="2"/>
  <c r="I1500" i="2"/>
  <c r="H1500" i="2"/>
  <c r="N1499" i="2"/>
  <c r="O1499" i="2" s="1"/>
  <c r="M1499" i="2"/>
  <c r="L1499" i="2"/>
  <c r="K1499" i="2"/>
  <c r="J1499" i="2"/>
  <c r="I1499" i="2"/>
  <c r="H1499" i="2"/>
  <c r="N1498" i="2"/>
  <c r="O1498" i="2" s="1"/>
  <c r="M1498" i="2"/>
  <c r="L1498" i="2"/>
  <c r="K1498" i="2"/>
  <c r="J1498" i="2"/>
  <c r="I1498" i="2"/>
  <c r="H1498" i="2"/>
  <c r="N1497" i="2"/>
  <c r="O1497" i="2" s="1"/>
  <c r="M1497" i="2"/>
  <c r="L1497" i="2"/>
  <c r="K1497" i="2"/>
  <c r="J1497" i="2"/>
  <c r="I1497" i="2"/>
  <c r="H1497" i="2"/>
  <c r="N1496" i="2"/>
  <c r="O1496" i="2" s="1"/>
  <c r="M1496" i="2"/>
  <c r="L1496" i="2"/>
  <c r="K1496" i="2"/>
  <c r="J1496" i="2"/>
  <c r="I1496" i="2"/>
  <c r="H1496" i="2"/>
  <c r="N1495" i="2"/>
  <c r="O1495" i="2" s="1"/>
  <c r="M1495" i="2"/>
  <c r="L1495" i="2"/>
  <c r="K1495" i="2"/>
  <c r="J1495" i="2"/>
  <c r="I1495" i="2"/>
  <c r="H1495" i="2"/>
  <c r="N1494" i="2"/>
  <c r="O1494" i="2" s="1"/>
  <c r="M1494" i="2"/>
  <c r="L1494" i="2"/>
  <c r="K1494" i="2"/>
  <c r="J1494" i="2"/>
  <c r="I1494" i="2"/>
  <c r="H1494" i="2"/>
  <c r="N1493" i="2"/>
  <c r="O1493" i="2" s="1"/>
  <c r="M1493" i="2"/>
  <c r="L1493" i="2"/>
  <c r="K1493" i="2"/>
  <c r="J1493" i="2"/>
  <c r="I1493" i="2"/>
  <c r="H1493" i="2"/>
  <c r="N1492" i="2"/>
  <c r="O1492" i="2" s="1"/>
  <c r="M1492" i="2"/>
  <c r="L1492" i="2"/>
  <c r="K1492" i="2"/>
  <c r="J1492" i="2"/>
  <c r="I1492" i="2"/>
  <c r="H1492" i="2"/>
  <c r="N1491" i="2"/>
  <c r="O1491" i="2" s="1"/>
  <c r="M1491" i="2"/>
  <c r="L1491" i="2"/>
  <c r="K1491" i="2"/>
  <c r="J1491" i="2"/>
  <c r="I1491" i="2"/>
  <c r="H1491" i="2"/>
  <c r="N1490" i="2"/>
  <c r="O1490" i="2" s="1"/>
  <c r="M1490" i="2"/>
  <c r="L1490" i="2"/>
  <c r="K1490" i="2"/>
  <c r="J1490" i="2"/>
  <c r="I1490" i="2"/>
  <c r="H1490" i="2"/>
  <c r="N1489" i="2"/>
  <c r="O1489" i="2" s="1"/>
  <c r="M1489" i="2"/>
  <c r="L1489" i="2"/>
  <c r="K1489" i="2"/>
  <c r="J1489" i="2"/>
  <c r="I1489" i="2"/>
  <c r="H1489" i="2"/>
  <c r="N1488" i="2"/>
  <c r="O1488" i="2" s="1"/>
  <c r="M1488" i="2"/>
  <c r="L1488" i="2"/>
  <c r="K1488" i="2"/>
  <c r="J1488" i="2"/>
  <c r="I1488" i="2"/>
  <c r="H1488" i="2"/>
  <c r="N1487" i="2"/>
  <c r="O1487" i="2" s="1"/>
  <c r="M1487" i="2"/>
  <c r="L1487" i="2"/>
  <c r="K1487" i="2"/>
  <c r="J1487" i="2"/>
  <c r="I1487" i="2"/>
  <c r="H1487" i="2"/>
  <c r="N1486" i="2"/>
  <c r="O1486" i="2" s="1"/>
  <c r="M1486" i="2"/>
  <c r="L1486" i="2"/>
  <c r="K1486" i="2"/>
  <c r="J1486" i="2"/>
  <c r="I1486" i="2"/>
  <c r="H1486" i="2"/>
  <c r="N1485" i="2"/>
  <c r="O1485" i="2" s="1"/>
  <c r="M1485" i="2"/>
  <c r="L1485" i="2"/>
  <c r="K1485" i="2"/>
  <c r="J1485" i="2"/>
  <c r="I1485" i="2"/>
  <c r="H1485" i="2"/>
  <c r="N1484" i="2"/>
  <c r="O1484" i="2" s="1"/>
  <c r="M1484" i="2"/>
  <c r="L1484" i="2"/>
  <c r="K1484" i="2"/>
  <c r="J1484" i="2"/>
  <c r="I1484" i="2"/>
  <c r="H1484" i="2"/>
  <c r="N1483" i="2"/>
  <c r="O1483" i="2" s="1"/>
  <c r="M1483" i="2"/>
  <c r="L1483" i="2"/>
  <c r="K1483" i="2"/>
  <c r="J1483" i="2"/>
  <c r="I1483" i="2"/>
  <c r="H1483" i="2"/>
  <c r="N1482" i="2"/>
  <c r="O1482" i="2" s="1"/>
  <c r="M1482" i="2"/>
  <c r="L1482" i="2"/>
  <c r="K1482" i="2"/>
  <c r="J1482" i="2"/>
  <c r="I1482" i="2"/>
  <c r="H1482" i="2"/>
  <c r="N1481" i="2"/>
  <c r="O1481" i="2" s="1"/>
  <c r="M1481" i="2"/>
  <c r="L1481" i="2"/>
  <c r="K1481" i="2"/>
  <c r="J1481" i="2"/>
  <c r="I1481" i="2"/>
  <c r="H1481" i="2"/>
  <c r="N1480" i="2"/>
  <c r="O1480" i="2" s="1"/>
  <c r="M1480" i="2"/>
  <c r="L1480" i="2"/>
  <c r="K1480" i="2"/>
  <c r="J1480" i="2"/>
  <c r="I1480" i="2"/>
  <c r="H1480" i="2"/>
  <c r="N1479" i="2"/>
  <c r="O1479" i="2" s="1"/>
  <c r="M1479" i="2"/>
  <c r="L1479" i="2"/>
  <c r="K1479" i="2"/>
  <c r="J1479" i="2"/>
  <c r="I1479" i="2"/>
  <c r="H1479" i="2"/>
  <c r="N1478" i="2"/>
  <c r="O1478" i="2" s="1"/>
  <c r="M1478" i="2"/>
  <c r="L1478" i="2"/>
  <c r="K1478" i="2"/>
  <c r="J1478" i="2"/>
  <c r="I1478" i="2"/>
  <c r="H1478" i="2"/>
  <c r="N1477" i="2"/>
  <c r="O1477" i="2" s="1"/>
  <c r="M1477" i="2"/>
  <c r="L1477" i="2"/>
  <c r="K1477" i="2"/>
  <c r="J1477" i="2"/>
  <c r="I1477" i="2"/>
  <c r="H1477" i="2"/>
  <c r="N1476" i="2"/>
  <c r="O1476" i="2" s="1"/>
  <c r="M1476" i="2"/>
  <c r="L1476" i="2"/>
  <c r="K1476" i="2"/>
  <c r="J1476" i="2"/>
  <c r="I1476" i="2"/>
  <c r="H1476" i="2"/>
  <c r="N1475" i="2"/>
  <c r="O1475" i="2" s="1"/>
  <c r="M1475" i="2"/>
  <c r="L1475" i="2"/>
  <c r="K1475" i="2"/>
  <c r="J1475" i="2"/>
  <c r="I1475" i="2"/>
  <c r="H1475" i="2"/>
  <c r="N1474" i="2"/>
  <c r="O1474" i="2" s="1"/>
  <c r="M1474" i="2"/>
  <c r="L1474" i="2"/>
  <c r="K1474" i="2"/>
  <c r="J1474" i="2"/>
  <c r="I1474" i="2"/>
  <c r="H1474" i="2"/>
  <c r="N1473" i="2"/>
  <c r="O1473" i="2" s="1"/>
  <c r="M1473" i="2"/>
  <c r="L1473" i="2"/>
  <c r="K1473" i="2"/>
  <c r="J1473" i="2"/>
  <c r="I1473" i="2"/>
  <c r="H1473" i="2"/>
  <c r="N1472" i="2"/>
  <c r="O1472" i="2" s="1"/>
  <c r="M1472" i="2"/>
  <c r="L1472" i="2"/>
  <c r="K1472" i="2"/>
  <c r="J1472" i="2"/>
  <c r="I1472" i="2"/>
  <c r="H1472" i="2"/>
  <c r="N1471" i="2"/>
  <c r="O1471" i="2" s="1"/>
  <c r="M1471" i="2"/>
  <c r="L1471" i="2"/>
  <c r="K1471" i="2"/>
  <c r="J1471" i="2"/>
  <c r="I1471" i="2"/>
  <c r="H1471" i="2"/>
  <c r="N1470" i="2"/>
  <c r="O1470" i="2" s="1"/>
  <c r="M1470" i="2"/>
  <c r="L1470" i="2"/>
  <c r="K1470" i="2"/>
  <c r="J1470" i="2"/>
  <c r="I1470" i="2"/>
  <c r="H1470" i="2"/>
  <c r="N1469" i="2"/>
  <c r="O1469" i="2" s="1"/>
  <c r="M1469" i="2"/>
  <c r="L1469" i="2"/>
  <c r="K1469" i="2"/>
  <c r="J1469" i="2"/>
  <c r="I1469" i="2"/>
  <c r="H1469" i="2"/>
  <c r="N1468" i="2"/>
  <c r="O1468" i="2" s="1"/>
  <c r="M1468" i="2"/>
  <c r="L1468" i="2"/>
  <c r="K1468" i="2"/>
  <c r="J1468" i="2"/>
  <c r="I1468" i="2"/>
  <c r="H1468" i="2"/>
  <c r="N1467" i="2"/>
  <c r="O1467" i="2" s="1"/>
  <c r="M1467" i="2"/>
  <c r="L1467" i="2"/>
  <c r="K1467" i="2"/>
  <c r="J1467" i="2"/>
  <c r="I1467" i="2"/>
  <c r="H1467" i="2"/>
  <c r="N1466" i="2"/>
  <c r="O1466" i="2" s="1"/>
  <c r="M1466" i="2"/>
  <c r="L1466" i="2"/>
  <c r="K1466" i="2"/>
  <c r="J1466" i="2"/>
  <c r="I1466" i="2"/>
  <c r="H1466" i="2"/>
  <c r="N1465" i="2"/>
  <c r="O1465" i="2" s="1"/>
  <c r="M1465" i="2"/>
  <c r="L1465" i="2"/>
  <c r="K1465" i="2"/>
  <c r="J1465" i="2"/>
  <c r="I1465" i="2"/>
  <c r="H1465" i="2"/>
  <c r="N1464" i="2"/>
  <c r="O1464" i="2" s="1"/>
  <c r="M1464" i="2"/>
  <c r="L1464" i="2"/>
  <c r="K1464" i="2"/>
  <c r="J1464" i="2"/>
  <c r="I1464" i="2"/>
  <c r="H1464" i="2"/>
  <c r="N1463" i="2"/>
  <c r="O1463" i="2" s="1"/>
  <c r="M1463" i="2"/>
  <c r="L1463" i="2"/>
  <c r="K1463" i="2"/>
  <c r="J1463" i="2"/>
  <c r="I1463" i="2"/>
  <c r="H1463" i="2"/>
  <c r="N1462" i="2"/>
  <c r="O1462" i="2" s="1"/>
  <c r="M1462" i="2"/>
  <c r="L1462" i="2"/>
  <c r="K1462" i="2"/>
  <c r="J1462" i="2"/>
  <c r="I1462" i="2"/>
  <c r="H1462" i="2"/>
  <c r="N1461" i="2"/>
  <c r="O1461" i="2" s="1"/>
  <c r="M1461" i="2"/>
  <c r="L1461" i="2"/>
  <c r="K1461" i="2"/>
  <c r="J1461" i="2"/>
  <c r="I1461" i="2"/>
  <c r="H1461" i="2"/>
  <c r="N1460" i="2"/>
  <c r="O1460" i="2" s="1"/>
  <c r="M1460" i="2"/>
  <c r="L1460" i="2"/>
  <c r="K1460" i="2"/>
  <c r="J1460" i="2"/>
  <c r="I1460" i="2"/>
  <c r="H1460" i="2"/>
  <c r="N1459" i="2"/>
  <c r="O1459" i="2" s="1"/>
  <c r="M1459" i="2"/>
  <c r="L1459" i="2"/>
  <c r="K1459" i="2"/>
  <c r="J1459" i="2"/>
  <c r="I1459" i="2"/>
  <c r="H1459" i="2"/>
  <c r="N1458" i="2"/>
  <c r="O1458" i="2" s="1"/>
  <c r="M1458" i="2"/>
  <c r="L1458" i="2"/>
  <c r="K1458" i="2"/>
  <c r="J1458" i="2"/>
  <c r="I1458" i="2"/>
  <c r="H1458" i="2"/>
  <c r="N1457" i="2"/>
  <c r="O1457" i="2" s="1"/>
  <c r="M1457" i="2"/>
  <c r="L1457" i="2"/>
  <c r="K1457" i="2"/>
  <c r="J1457" i="2"/>
  <c r="I1457" i="2"/>
  <c r="H1457" i="2"/>
  <c r="N1456" i="2"/>
  <c r="O1456" i="2" s="1"/>
  <c r="M1456" i="2"/>
  <c r="L1456" i="2"/>
  <c r="K1456" i="2"/>
  <c r="J1456" i="2"/>
  <c r="I1456" i="2"/>
  <c r="H1456" i="2"/>
  <c r="N1455" i="2"/>
  <c r="O1455" i="2" s="1"/>
  <c r="M1455" i="2"/>
  <c r="L1455" i="2"/>
  <c r="K1455" i="2"/>
  <c r="J1455" i="2"/>
  <c r="I1455" i="2"/>
  <c r="H1455" i="2"/>
  <c r="N1454" i="2"/>
  <c r="O1454" i="2" s="1"/>
  <c r="M1454" i="2"/>
  <c r="L1454" i="2"/>
  <c r="K1454" i="2"/>
  <c r="J1454" i="2"/>
  <c r="I1454" i="2"/>
  <c r="H1454" i="2"/>
  <c r="N1453" i="2"/>
  <c r="O1453" i="2" s="1"/>
  <c r="M1453" i="2"/>
  <c r="L1453" i="2"/>
  <c r="K1453" i="2"/>
  <c r="J1453" i="2"/>
  <c r="I1453" i="2"/>
  <c r="H1453" i="2"/>
  <c r="N1452" i="2"/>
  <c r="O1452" i="2" s="1"/>
  <c r="M1452" i="2"/>
  <c r="L1452" i="2"/>
  <c r="K1452" i="2"/>
  <c r="J1452" i="2"/>
  <c r="I1452" i="2"/>
  <c r="H1452" i="2"/>
  <c r="N1451" i="2"/>
  <c r="O1451" i="2" s="1"/>
  <c r="M1451" i="2"/>
  <c r="L1451" i="2"/>
  <c r="K1451" i="2"/>
  <c r="J1451" i="2"/>
  <c r="I1451" i="2"/>
  <c r="H1451" i="2"/>
  <c r="N1450" i="2"/>
  <c r="O1450" i="2" s="1"/>
  <c r="M1450" i="2"/>
  <c r="L1450" i="2"/>
  <c r="K1450" i="2"/>
  <c r="J1450" i="2"/>
  <c r="I1450" i="2"/>
  <c r="H1450" i="2"/>
  <c r="N1449" i="2"/>
  <c r="O1449" i="2" s="1"/>
  <c r="M1449" i="2"/>
  <c r="L1449" i="2"/>
  <c r="K1449" i="2"/>
  <c r="J1449" i="2"/>
  <c r="I1449" i="2"/>
  <c r="H1449" i="2"/>
  <c r="N1448" i="2"/>
  <c r="O1448" i="2" s="1"/>
  <c r="M1448" i="2"/>
  <c r="L1448" i="2"/>
  <c r="K1448" i="2"/>
  <c r="J1448" i="2"/>
  <c r="I1448" i="2"/>
  <c r="H1448" i="2"/>
  <c r="N1447" i="2"/>
  <c r="O1447" i="2" s="1"/>
  <c r="M1447" i="2"/>
  <c r="L1447" i="2"/>
  <c r="K1447" i="2"/>
  <c r="J1447" i="2"/>
  <c r="I1447" i="2"/>
  <c r="H1447" i="2"/>
  <c r="N1446" i="2"/>
  <c r="O1446" i="2" s="1"/>
  <c r="M1446" i="2"/>
  <c r="L1446" i="2"/>
  <c r="K1446" i="2"/>
  <c r="J1446" i="2"/>
  <c r="I1446" i="2"/>
  <c r="H1446" i="2"/>
  <c r="N1445" i="2"/>
  <c r="O1445" i="2" s="1"/>
  <c r="M1445" i="2"/>
  <c r="L1445" i="2"/>
  <c r="K1445" i="2"/>
  <c r="J1445" i="2"/>
  <c r="I1445" i="2"/>
  <c r="H1445" i="2"/>
  <c r="N1444" i="2"/>
  <c r="O1444" i="2" s="1"/>
  <c r="M1444" i="2"/>
  <c r="L1444" i="2"/>
  <c r="K1444" i="2"/>
  <c r="J1444" i="2"/>
  <c r="I1444" i="2"/>
  <c r="H1444" i="2"/>
  <c r="N1443" i="2"/>
  <c r="O1443" i="2" s="1"/>
  <c r="M1443" i="2"/>
  <c r="L1443" i="2"/>
  <c r="K1443" i="2"/>
  <c r="J1443" i="2"/>
  <c r="I1443" i="2"/>
  <c r="H1443" i="2"/>
  <c r="N1442" i="2"/>
  <c r="O1442" i="2" s="1"/>
  <c r="M1442" i="2"/>
  <c r="L1442" i="2"/>
  <c r="K1442" i="2"/>
  <c r="J1442" i="2"/>
  <c r="I1442" i="2"/>
  <c r="H1442" i="2"/>
  <c r="N1441" i="2"/>
  <c r="O1441" i="2" s="1"/>
  <c r="M1441" i="2"/>
  <c r="L1441" i="2"/>
  <c r="K1441" i="2"/>
  <c r="J1441" i="2"/>
  <c r="I1441" i="2"/>
  <c r="H1441" i="2"/>
  <c r="N1440" i="2"/>
  <c r="O1440" i="2" s="1"/>
  <c r="M1440" i="2"/>
  <c r="L1440" i="2"/>
  <c r="K1440" i="2"/>
  <c r="J1440" i="2"/>
  <c r="I1440" i="2"/>
  <c r="H1440" i="2"/>
  <c r="N1439" i="2"/>
  <c r="O1439" i="2" s="1"/>
  <c r="M1439" i="2"/>
  <c r="L1439" i="2"/>
  <c r="K1439" i="2"/>
  <c r="J1439" i="2"/>
  <c r="I1439" i="2"/>
  <c r="H1439" i="2"/>
  <c r="N1438" i="2"/>
  <c r="O1438" i="2" s="1"/>
  <c r="M1438" i="2"/>
  <c r="L1438" i="2"/>
  <c r="K1438" i="2"/>
  <c r="J1438" i="2"/>
  <c r="I1438" i="2"/>
  <c r="H1438" i="2"/>
  <c r="N1437" i="2"/>
  <c r="O1437" i="2" s="1"/>
  <c r="M1437" i="2"/>
  <c r="L1437" i="2"/>
  <c r="K1437" i="2"/>
  <c r="J1437" i="2"/>
  <c r="I1437" i="2"/>
  <c r="H1437" i="2"/>
  <c r="N1436" i="2"/>
  <c r="O1436" i="2" s="1"/>
  <c r="M1436" i="2"/>
  <c r="L1436" i="2"/>
  <c r="K1436" i="2"/>
  <c r="J1436" i="2"/>
  <c r="I1436" i="2"/>
  <c r="H1436" i="2"/>
  <c r="N1435" i="2"/>
  <c r="O1435" i="2" s="1"/>
  <c r="M1435" i="2"/>
  <c r="L1435" i="2"/>
  <c r="K1435" i="2"/>
  <c r="J1435" i="2"/>
  <c r="I1435" i="2"/>
  <c r="H1435" i="2"/>
  <c r="N1434" i="2"/>
  <c r="O1434" i="2" s="1"/>
  <c r="M1434" i="2"/>
  <c r="L1434" i="2"/>
  <c r="K1434" i="2"/>
  <c r="J1434" i="2"/>
  <c r="I1434" i="2"/>
  <c r="H1434" i="2"/>
  <c r="N1433" i="2"/>
  <c r="O1433" i="2" s="1"/>
  <c r="M1433" i="2"/>
  <c r="L1433" i="2"/>
  <c r="K1433" i="2"/>
  <c r="J1433" i="2"/>
  <c r="I1433" i="2"/>
  <c r="H1433" i="2"/>
  <c r="N1432" i="2"/>
  <c r="O1432" i="2" s="1"/>
  <c r="M1432" i="2"/>
  <c r="L1432" i="2"/>
  <c r="K1432" i="2"/>
  <c r="J1432" i="2"/>
  <c r="I1432" i="2"/>
  <c r="H1432" i="2"/>
  <c r="N1431" i="2"/>
  <c r="O1431" i="2" s="1"/>
  <c r="M1431" i="2"/>
  <c r="L1431" i="2"/>
  <c r="K1431" i="2"/>
  <c r="J1431" i="2"/>
  <c r="I1431" i="2"/>
  <c r="H1431" i="2"/>
  <c r="N1430" i="2"/>
  <c r="O1430" i="2" s="1"/>
  <c r="M1430" i="2"/>
  <c r="L1430" i="2"/>
  <c r="K1430" i="2"/>
  <c r="J1430" i="2"/>
  <c r="I1430" i="2"/>
  <c r="H1430" i="2"/>
  <c r="N1429" i="2"/>
  <c r="O1429" i="2" s="1"/>
  <c r="M1429" i="2"/>
  <c r="L1429" i="2"/>
  <c r="K1429" i="2"/>
  <c r="J1429" i="2"/>
  <c r="I1429" i="2"/>
  <c r="H1429" i="2"/>
  <c r="N1428" i="2"/>
  <c r="O1428" i="2" s="1"/>
  <c r="M1428" i="2"/>
  <c r="L1428" i="2"/>
  <c r="K1428" i="2"/>
  <c r="J1428" i="2"/>
  <c r="I1428" i="2"/>
  <c r="H1428" i="2"/>
  <c r="N1427" i="2"/>
  <c r="O1427" i="2" s="1"/>
  <c r="M1427" i="2"/>
  <c r="L1427" i="2"/>
  <c r="K1427" i="2"/>
  <c r="J1427" i="2"/>
  <c r="I1427" i="2"/>
  <c r="H1427" i="2"/>
  <c r="N1426" i="2"/>
  <c r="O1426" i="2" s="1"/>
  <c r="M1426" i="2"/>
  <c r="L1426" i="2"/>
  <c r="K1426" i="2"/>
  <c r="J1426" i="2"/>
  <c r="I1426" i="2"/>
  <c r="H1426" i="2"/>
  <c r="N1425" i="2"/>
  <c r="O1425" i="2" s="1"/>
  <c r="M1425" i="2"/>
  <c r="L1425" i="2"/>
  <c r="K1425" i="2"/>
  <c r="J1425" i="2"/>
  <c r="I1425" i="2"/>
  <c r="H1425" i="2"/>
  <c r="N1424" i="2"/>
  <c r="O1424" i="2" s="1"/>
  <c r="M1424" i="2"/>
  <c r="L1424" i="2"/>
  <c r="K1424" i="2"/>
  <c r="J1424" i="2"/>
  <c r="I1424" i="2"/>
  <c r="H1424" i="2"/>
  <c r="N1423" i="2"/>
  <c r="O1423" i="2" s="1"/>
  <c r="M1423" i="2"/>
  <c r="L1423" i="2"/>
  <c r="K1423" i="2"/>
  <c r="J1423" i="2"/>
  <c r="I1423" i="2"/>
  <c r="H1423" i="2"/>
  <c r="N1422" i="2"/>
  <c r="O1422" i="2" s="1"/>
  <c r="M1422" i="2"/>
  <c r="L1422" i="2"/>
  <c r="K1422" i="2"/>
  <c r="J1422" i="2"/>
  <c r="I1422" i="2"/>
  <c r="H1422" i="2"/>
  <c r="N1421" i="2"/>
  <c r="O1421" i="2" s="1"/>
  <c r="M1421" i="2"/>
  <c r="L1421" i="2"/>
  <c r="K1421" i="2"/>
  <c r="J1421" i="2"/>
  <c r="I1421" i="2"/>
  <c r="H1421" i="2"/>
  <c r="N1420" i="2"/>
  <c r="O1420" i="2" s="1"/>
  <c r="M1420" i="2"/>
  <c r="L1420" i="2"/>
  <c r="K1420" i="2"/>
  <c r="J1420" i="2"/>
  <c r="I1420" i="2"/>
  <c r="H1420" i="2"/>
  <c r="N1419" i="2"/>
  <c r="O1419" i="2" s="1"/>
  <c r="M1419" i="2"/>
  <c r="L1419" i="2"/>
  <c r="K1419" i="2"/>
  <c r="J1419" i="2"/>
  <c r="I1419" i="2"/>
  <c r="H1419" i="2"/>
  <c r="N1418" i="2"/>
  <c r="O1418" i="2" s="1"/>
  <c r="M1418" i="2"/>
  <c r="L1418" i="2"/>
  <c r="K1418" i="2"/>
  <c r="J1418" i="2"/>
  <c r="I1418" i="2"/>
  <c r="H1418" i="2"/>
  <c r="N1417" i="2"/>
  <c r="O1417" i="2" s="1"/>
  <c r="M1417" i="2"/>
  <c r="L1417" i="2"/>
  <c r="K1417" i="2"/>
  <c r="J1417" i="2"/>
  <c r="I1417" i="2"/>
  <c r="H1417" i="2"/>
  <c r="N1416" i="2"/>
  <c r="O1416" i="2" s="1"/>
  <c r="M1416" i="2"/>
  <c r="L1416" i="2"/>
  <c r="K1416" i="2"/>
  <c r="J1416" i="2"/>
  <c r="I1416" i="2"/>
  <c r="H1416" i="2"/>
  <c r="N1415" i="2"/>
  <c r="O1415" i="2" s="1"/>
  <c r="M1415" i="2"/>
  <c r="L1415" i="2"/>
  <c r="K1415" i="2"/>
  <c r="J1415" i="2"/>
  <c r="I1415" i="2"/>
  <c r="H1415" i="2"/>
  <c r="N1414" i="2"/>
  <c r="O1414" i="2" s="1"/>
  <c r="M1414" i="2"/>
  <c r="L1414" i="2"/>
  <c r="K1414" i="2"/>
  <c r="J1414" i="2"/>
  <c r="I1414" i="2"/>
  <c r="H1414" i="2"/>
  <c r="N1413" i="2"/>
  <c r="O1413" i="2" s="1"/>
  <c r="M1413" i="2"/>
  <c r="L1413" i="2"/>
  <c r="K1413" i="2"/>
  <c r="J1413" i="2"/>
  <c r="I1413" i="2"/>
  <c r="H1413" i="2"/>
  <c r="N1412" i="2"/>
  <c r="O1412" i="2" s="1"/>
  <c r="M1412" i="2"/>
  <c r="L1412" i="2"/>
  <c r="K1412" i="2"/>
  <c r="J1412" i="2"/>
  <c r="I1412" i="2"/>
  <c r="H1412" i="2"/>
  <c r="N1411" i="2"/>
  <c r="O1411" i="2" s="1"/>
  <c r="M1411" i="2"/>
  <c r="L1411" i="2"/>
  <c r="K1411" i="2"/>
  <c r="J1411" i="2"/>
  <c r="I1411" i="2"/>
  <c r="H1411" i="2"/>
  <c r="N1410" i="2"/>
  <c r="O1410" i="2" s="1"/>
  <c r="M1410" i="2"/>
  <c r="L1410" i="2"/>
  <c r="K1410" i="2"/>
  <c r="J1410" i="2"/>
  <c r="I1410" i="2"/>
  <c r="H1410" i="2"/>
  <c r="N1409" i="2"/>
  <c r="O1409" i="2" s="1"/>
  <c r="M1409" i="2"/>
  <c r="L1409" i="2"/>
  <c r="K1409" i="2"/>
  <c r="J1409" i="2"/>
  <c r="I1409" i="2"/>
  <c r="H1409" i="2"/>
  <c r="N1408" i="2"/>
  <c r="O1408" i="2" s="1"/>
  <c r="M1408" i="2"/>
  <c r="L1408" i="2"/>
  <c r="K1408" i="2"/>
  <c r="J1408" i="2"/>
  <c r="I1408" i="2"/>
  <c r="H1408" i="2"/>
  <c r="N1407" i="2"/>
  <c r="O1407" i="2" s="1"/>
  <c r="M1407" i="2"/>
  <c r="L1407" i="2"/>
  <c r="K1407" i="2"/>
  <c r="J1407" i="2"/>
  <c r="I1407" i="2"/>
  <c r="H1407" i="2"/>
  <c r="N1406" i="2"/>
  <c r="O1406" i="2" s="1"/>
  <c r="M1406" i="2"/>
  <c r="L1406" i="2"/>
  <c r="K1406" i="2"/>
  <c r="J1406" i="2"/>
  <c r="I1406" i="2"/>
  <c r="H1406" i="2"/>
  <c r="N1405" i="2"/>
  <c r="O1405" i="2" s="1"/>
  <c r="M1405" i="2"/>
  <c r="L1405" i="2"/>
  <c r="K1405" i="2"/>
  <c r="J1405" i="2"/>
  <c r="I1405" i="2"/>
  <c r="H1405" i="2"/>
  <c r="N1404" i="2"/>
  <c r="O1404" i="2" s="1"/>
  <c r="M1404" i="2"/>
  <c r="L1404" i="2"/>
  <c r="K1404" i="2"/>
  <c r="J1404" i="2"/>
  <c r="I1404" i="2"/>
  <c r="H1404" i="2"/>
  <c r="N1403" i="2"/>
  <c r="O1403" i="2" s="1"/>
  <c r="M1403" i="2"/>
  <c r="L1403" i="2"/>
  <c r="K1403" i="2"/>
  <c r="J1403" i="2"/>
  <c r="I1403" i="2"/>
  <c r="H1403" i="2"/>
  <c r="N1402" i="2"/>
  <c r="O1402" i="2" s="1"/>
  <c r="M1402" i="2"/>
  <c r="L1402" i="2"/>
  <c r="K1402" i="2"/>
  <c r="J1402" i="2"/>
  <c r="I1402" i="2"/>
  <c r="H1402" i="2"/>
  <c r="N1401" i="2"/>
  <c r="O1401" i="2" s="1"/>
  <c r="M1401" i="2"/>
  <c r="L1401" i="2"/>
  <c r="K1401" i="2"/>
  <c r="J1401" i="2"/>
  <c r="I1401" i="2"/>
  <c r="H1401" i="2"/>
  <c r="N1400" i="2"/>
  <c r="O1400" i="2" s="1"/>
  <c r="M1400" i="2"/>
  <c r="L1400" i="2"/>
  <c r="K1400" i="2"/>
  <c r="J1400" i="2"/>
  <c r="I1400" i="2"/>
  <c r="H1400" i="2"/>
  <c r="N1399" i="2"/>
  <c r="O1399" i="2" s="1"/>
  <c r="M1399" i="2"/>
  <c r="L1399" i="2"/>
  <c r="K1399" i="2"/>
  <c r="J1399" i="2"/>
  <c r="I1399" i="2"/>
  <c r="H1399" i="2"/>
  <c r="N1398" i="2"/>
  <c r="O1398" i="2" s="1"/>
  <c r="M1398" i="2"/>
  <c r="L1398" i="2"/>
  <c r="K1398" i="2"/>
  <c r="J1398" i="2"/>
  <c r="I1398" i="2"/>
  <c r="H1398" i="2"/>
  <c r="N1397" i="2"/>
  <c r="O1397" i="2" s="1"/>
  <c r="M1397" i="2"/>
  <c r="L1397" i="2"/>
  <c r="K1397" i="2"/>
  <c r="J1397" i="2"/>
  <c r="I1397" i="2"/>
  <c r="H1397" i="2"/>
  <c r="N1396" i="2"/>
  <c r="O1396" i="2" s="1"/>
  <c r="M1396" i="2"/>
  <c r="L1396" i="2"/>
  <c r="K1396" i="2"/>
  <c r="J1396" i="2"/>
  <c r="I1396" i="2"/>
  <c r="H1396" i="2"/>
  <c r="N1395" i="2"/>
  <c r="O1395" i="2" s="1"/>
  <c r="M1395" i="2"/>
  <c r="L1395" i="2"/>
  <c r="K1395" i="2"/>
  <c r="J1395" i="2"/>
  <c r="I1395" i="2"/>
  <c r="H1395" i="2"/>
  <c r="N1394" i="2"/>
  <c r="O1394" i="2" s="1"/>
  <c r="M1394" i="2"/>
  <c r="L1394" i="2"/>
  <c r="K1394" i="2"/>
  <c r="J1394" i="2"/>
  <c r="I1394" i="2"/>
  <c r="H1394" i="2"/>
  <c r="N1393" i="2"/>
  <c r="O1393" i="2" s="1"/>
  <c r="M1393" i="2"/>
  <c r="L1393" i="2"/>
  <c r="K1393" i="2"/>
  <c r="J1393" i="2"/>
  <c r="I1393" i="2"/>
  <c r="H1393" i="2"/>
  <c r="N1392" i="2"/>
  <c r="O1392" i="2" s="1"/>
  <c r="M1392" i="2"/>
  <c r="L1392" i="2"/>
  <c r="K1392" i="2"/>
  <c r="J1392" i="2"/>
  <c r="I1392" i="2"/>
  <c r="H1392" i="2"/>
  <c r="N1391" i="2"/>
  <c r="O1391" i="2" s="1"/>
  <c r="M1391" i="2"/>
  <c r="L1391" i="2"/>
  <c r="K1391" i="2"/>
  <c r="J1391" i="2"/>
  <c r="I1391" i="2"/>
  <c r="H1391" i="2"/>
  <c r="N1390" i="2"/>
  <c r="O1390" i="2" s="1"/>
  <c r="M1390" i="2"/>
  <c r="L1390" i="2"/>
  <c r="K1390" i="2"/>
  <c r="J1390" i="2"/>
  <c r="I1390" i="2"/>
  <c r="H1390" i="2"/>
  <c r="N1389" i="2"/>
  <c r="O1389" i="2" s="1"/>
  <c r="M1389" i="2"/>
  <c r="L1389" i="2"/>
  <c r="K1389" i="2"/>
  <c r="J1389" i="2"/>
  <c r="I1389" i="2"/>
  <c r="H1389" i="2"/>
  <c r="N1388" i="2"/>
  <c r="O1388" i="2" s="1"/>
  <c r="M1388" i="2"/>
  <c r="L1388" i="2"/>
  <c r="K1388" i="2"/>
  <c r="J1388" i="2"/>
  <c r="I1388" i="2"/>
  <c r="H1388" i="2"/>
  <c r="N1387" i="2"/>
  <c r="O1387" i="2" s="1"/>
  <c r="M1387" i="2"/>
  <c r="L1387" i="2"/>
  <c r="K1387" i="2"/>
  <c r="J1387" i="2"/>
  <c r="I1387" i="2"/>
  <c r="H1387" i="2"/>
  <c r="N1386" i="2"/>
  <c r="O1386" i="2" s="1"/>
  <c r="M1386" i="2"/>
  <c r="L1386" i="2"/>
  <c r="K1386" i="2"/>
  <c r="J1386" i="2"/>
  <c r="I1386" i="2"/>
  <c r="H1386" i="2"/>
  <c r="N1385" i="2"/>
  <c r="O1385" i="2" s="1"/>
  <c r="M1385" i="2"/>
  <c r="L1385" i="2"/>
  <c r="K1385" i="2"/>
  <c r="J1385" i="2"/>
  <c r="I1385" i="2"/>
  <c r="H1385" i="2"/>
  <c r="N1384" i="2"/>
  <c r="O1384" i="2" s="1"/>
  <c r="M1384" i="2"/>
  <c r="L1384" i="2"/>
  <c r="K1384" i="2"/>
  <c r="J1384" i="2"/>
  <c r="I1384" i="2"/>
  <c r="H1384" i="2"/>
  <c r="N1383" i="2"/>
  <c r="O1383" i="2" s="1"/>
  <c r="M1383" i="2"/>
  <c r="L1383" i="2"/>
  <c r="K1383" i="2"/>
  <c r="J1383" i="2"/>
  <c r="I1383" i="2"/>
  <c r="H1383" i="2"/>
  <c r="N1382" i="2"/>
  <c r="O1382" i="2" s="1"/>
  <c r="M1382" i="2"/>
  <c r="L1382" i="2"/>
  <c r="K1382" i="2"/>
  <c r="J1382" i="2"/>
  <c r="I1382" i="2"/>
  <c r="H1382" i="2"/>
  <c r="N1381" i="2"/>
  <c r="O1381" i="2" s="1"/>
  <c r="M1381" i="2"/>
  <c r="L1381" i="2"/>
  <c r="K1381" i="2"/>
  <c r="J1381" i="2"/>
  <c r="I1381" i="2"/>
  <c r="H1381" i="2"/>
  <c r="N1380" i="2"/>
  <c r="O1380" i="2" s="1"/>
  <c r="M1380" i="2"/>
  <c r="L1380" i="2"/>
  <c r="K1380" i="2"/>
  <c r="J1380" i="2"/>
  <c r="I1380" i="2"/>
  <c r="H1380" i="2"/>
  <c r="N1379" i="2"/>
  <c r="O1379" i="2" s="1"/>
  <c r="M1379" i="2"/>
  <c r="L1379" i="2"/>
  <c r="K1379" i="2"/>
  <c r="J1379" i="2"/>
  <c r="I1379" i="2"/>
  <c r="H1379" i="2"/>
  <c r="N1378" i="2"/>
  <c r="O1378" i="2" s="1"/>
  <c r="M1378" i="2"/>
  <c r="L1378" i="2"/>
  <c r="K1378" i="2"/>
  <c r="J1378" i="2"/>
  <c r="I1378" i="2"/>
  <c r="H1378" i="2"/>
  <c r="N1377" i="2"/>
  <c r="O1377" i="2" s="1"/>
  <c r="M1377" i="2"/>
  <c r="L1377" i="2"/>
  <c r="K1377" i="2"/>
  <c r="J1377" i="2"/>
  <c r="I1377" i="2"/>
  <c r="H1377" i="2"/>
  <c r="N1376" i="2"/>
  <c r="O1376" i="2" s="1"/>
  <c r="M1376" i="2"/>
  <c r="L1376" i="2"/>
  <c r="K1376" i="2"/>
  <c r="J1376" i="2"/>
  <c r="I1376" i="2"/>
  <c r="H1376" i="2"/>
  <c r="N1375" i="2"/>
  <c r="O1375" i="2" s="1"/>
  <c r="M1375" i="2"/>
  <c r="L1375" i="2"/>
  <c r="K1375" i="2"/>
  <c r="J1375" i="2"/>
  <c r="I1375" i="2"/>
  <c r="H1375" i="2"/>
  <c r="N1374" i="2"/>
  <c r="O1374" i="2" s="1"/>
  <c r="M1374" i="2"/>
  <c r="L1374" i="2"/>
  <c r="K1374" i="2"/>
  <c r="J1374" i="2"/>
  <c r="I1374" i="2"/>
  <c r="H1374" i="2"/>
  <c r="N1373" i="2"/>
  <c r="O1373" i="2" s="1"/>
  <c r="M1373" i="2"/>
  <c r="L1373" i="2"/>
  <c r="K1373" i="2"/>
  <c r="J1373" i="2"/>
  <c r="I1373" i="2"/>
  <c r="H1373" i="2"/>
  <c r="N1372" i="2"/>
  <c r="O1372" i="2" s="1"/>
  <c r="M1372" i="2"/>
  <c r="L1372" i="2"/>
  <c r="K1372" i="2"/>
  <c r="J1372" i="2"/>
  <c r="I1372" i="2"/>
  <c r="H1372" i="2"/>
  <c r="N1371" i="2"/>
  <c r="O1371" i="2" s="1"/>
  <c r="M1371" i="2"/>
  <c r="L1371" i="2"/>
  <c r="K1371" i="2"/>
  <c r="J1371" i="2"/>
  <c r="I1371" i="2"/>
  <c r="H1371" i="2"/>
  <c r="N1370" i="2"/>
  <c r="O1370" i="2" s="1"/>
  <c r="M1370" i="2"/>
  <c r="L1370" i="2"/>
  <c r="K1370" i="2"/>
  <c r="J1370" i="2"/>
  <c r="I1370" i="2"/>
  <c r="H1370" i="2"/>
  <c r="N1369" i="2"/>
  <c r="O1369" i="2" s="1"/>
  <c r="M1369" i="2"/>
  <c r="L1369" i="2"/>
  <c r="K1369" i="2"/>
  <c r="J1369" i="2"/>
  <c r="I1369" i="2"/>
  <c r="H1369" i="2"/>
  <c r="N1368" i="2"/>
  <c r="O1368" i="2" s="1"/>
  <c r="M1368" i="2"/>
  <c r="L1368" i="2"/>
  <c r="K1368" i="2"/>
  <c r="J1368" i="2"/>
  <c r="I1368" i="2"/>
  <c r="H1368" i="2"/>
  <c r="N1367" i="2"/>
  <c r="O1367" i="2" s="1"/>
  <c r="M1367" i="2"/>
  <c r="L1367" i="2"/>
  <c r="K1367" i="2"/>
  <c r="J1367" i="2"/>
  <c r="I1367" i="2"/>
  <c r="H1367" i="2"/>
  <c r="N1366" i="2"/>
  <c r="O1366" i="2" s="1"/>
  <c r="M1366" i="2"/>
  <c r="L1366" i="2"/>
  <c r="K1366" i="2"/>
  <c r="J1366" i="2"/>
  <c r="I1366" i="2"/>
  <c r="H1366" i="2"/>
  <c r="N1365" i="2"/>
  <c r="O1365" i="2" s="1"/>
  <c r="M1365" i="2"/>
  <c r="L1365" i="2"/>
  <c r="K1365" i="2"/>
  <c r="J1365" i="2"/>
  <c r="I1365" i="2"/>
  <c r="H1365" i="2"/>
  <c r="N1364" i="2"/>
  <c r="O1364" i="2" s="1"/>
  <c r="M1364" i="2"/>
  <c r="L1364" i="2"/>
  <c r="K1364" i="2"/>
  <c r="J1364" i="2"/>
  <c r="I1364" i="2"/>
  <c r="H1364" i="2"/>
  <c r="N1363" i="2"/>
  <c r="O1363" i="2" s="1"/>
  <c r="M1363" i="2"/>
  <c r="L1363" i="2"/>
  <c r="K1363" i="2"/>
  <c r="J1363" i="2"/>
  <c r="I1363" i="2"/>
  <c r="H1363" i="2"/>
  <c r="N1362" i="2"/>
  <c r="O1362" i="2" s="1"/>
  <c r="M1362" i="2"/>
  <c r="L1362" i="2"/>
  <c r="K1362" i="2"/>
  <c r="J1362" i="2"/>
  <c r="I1362" i="2"/>
  <c r="H1362" i="2"/>
  <c r="N1361" i="2"/>
  <c r="O1361" i="2" s="1"/>
  <c r="M1361" i="2"/>
  <c r="L1361" i="2"/>
  <c r="K1361" i="2"/>
  <c r="J1361" i="2"/>
  <c r="I1361" i="2"/>
  <c r="H1361" i="2"/>
  <c r="N1360" i="2"/>
  <c r="O1360" i="2" s="1"/>
  <c r="M1360" i="2"/>
  <c r="L1360" i="2"/>
  <c r="K1360" i="2"/>
  <c r="J1360" i="2"/>
  <c r="I1360" i="2"/>
  <c r="H1360" i="2"/>
  <c r="N1359" i="2"/>
  <c r="O1359" i="2" s="1"/>
  <c r="M1359" i="2"/>
  <c r="L1359" i="2"/>
  <c r="K1359" i="2"/>
  <c r="J1359" i="2"/>
  <c r="I1359" i="2"/>
  <c r="H1359" i="2"/>
  <c r="N1358" i="2"/>
  <c r="O1358" i="2" s="1"/>
  <c r="M1358" i="2"/>
  <c r="L1358" i="2"/>
  <c r="K1358" i="2"/>
  <c r="J1358" i="2"/>
  <c r="I1358" i="2"/>
  <c r="H1358" i="2"/>
  <c r="N1357" i="2"/>
  <c r="O1357" i="2" s="1"/>
  <c r="M1357" i="2"/>
  <c r="L1357" i="2"/>
  <c r="K1357" i="2"/>
  <c r="J1357" i="2"/>
  <c r="I1357" i="2"/>
  <c r="H1357" i="2"/>
  <c r="N1356" i="2"/>
  <c r="O1356" i="2" s="1"/>
  <c r="M1356" i="2"/>
  <c r="L1356" i="2"/>
  <c r="K1356" i="2"/>
  <c r="J1356" i="2"/>
  <c r="I1356" i="2"/>
  <c r="H1356" i="2"/>
  <c r="N1355" i="2"/>
  <c r="O1355" i="2" s="1"/>
  <c r="M1355" i="2"/>
  <c r="L1355" i="2"/>
  <c r="K1355" i="2"/>
  <c r="J1355" i="2"/>
  <c r="I1355" i="2"/>
  <c r="H1355" i="2"/>
  <c r="N1354" i="2"/>
  <c r="O1354" i="2" s="1"/>
  <c r="M1354" i="2"/>
  <c r="L1354" i="2"/>
  <c r="K1354" i="2"/>
  <c r="J1354" i="2"/>
  <c r="I1354" i="2"/>
  <c r="H1354" i="2"/>
  <c r="N1353" i="2"/>
  <c r="O1353" i="2" s="1"/>
  <c r="M1353" i="2"/>
  <c r="L1353" i="2"/>
  <c r="K1353" i="2"/>
  <c r="J1353" i="2"/>
  <c r="I1353" i="2"/>
  <c r="H1353" i="2"/>
  <c r="N1352" i="2"/>
  <c r="O1352" i="2" s="1"/>
  <c r="M1352" i="2"/>
  <c r="L1352" i="2"/>
  <c r="K1352" i="2"/>
  <c r="J1352" i="2"/>
  <c r="I1352" i="2"/>
  <c r="H1352" i="2"/>
  <c r="N1351" i="2"/>
  <c r="O1351" i="2" s="1"/>
  <c r="M1351" i="2"/>
  <c r="L1351" i="2"/>
  <c r="K1351" i="2"/>
  <c r="J1351" i="2"/>
  <c r="I1351" i="2"/>
  <c r="H1351" i="2"/>
  <c r="N1350" i="2"/>
  <c r="O1350" i="2" s="1"/>
  <c r="M1350" i="2"/>
  <c r="L1350" i="2"/>
  <c r="K1350" i="2"/>
  <c r="J1350" i="2"/>
  <c r="I1350" i="2"/>
  <c r="H1350" i="2"/>
  <c r="N1349" i="2"/>
  <c r="O1349" i="2" s="1"/>
  <c r="M1349" i="2"/>
  <c r="L1349" i="2"/>
  <c r="K1349" i="2"/>
  <c r="J1349" i="2"/>
  <c r="I1349" i="2"/>
  <c r="H1349" i="2"/>
  <c r="N1348" i="2"/>
  <c r="O1348" i="2" s="1"/>
  <c r="M1348" i="2"/>
  <c r="L1348" i="2"/>
  <c r="K1348" i="2"/>
  <c r="J1348" i="2"/>
  <c r="I1348" i="2"/>
  <c r="H1348" i="2"/>
  <c r="N1347" i="2"/>
  <c r="O1347" i="2" s="1"/>
  <c r="M1347" i="2"/>
  <c r="L1347" i="2"/>
  <c r="K1347" i="2"/>
  <c r="J1347" i="2"/>
  <c r="I1347" i="2"/>
  <c r="H1347" i="2"/>
  <c r="N1346" i="2"/>
  <c r="O1346" i="2" s="1"/>
  <c r="M1346" i="2"/>
  <c r="L1346" i="2"/>
  <c r="K1346" i="2"/>
  <c r="J1346" i="2"/>
  <c r="I1346" i="2"/>
  <c r="H1346" i="2"/>
  <c r="N1345" i="2"/>
  <c r="O1345" i="2" s="1"/>
  <c r="M1345" i="2"/>
  <c r="L1345" i="2"/>
  <c r="K1345" i="2"/>
  <c r="J1345" i="2"/>
  <c r="I1345" i="2"/>
  <c r="H1345" i="2"/>
  <c r="N1344" i="2"/>
  <c r="O1344" i="2" s="1"/>
  <c r="M1344" i="2"/>
  <c r="L1344" i="2"/>
  <c r="K1344" i="2"/>
  <c r="J1344" i="2"/>
  <c r="I1344" i="2"/>
  <c r="H1344" i="2"/>
  <c r="N1343" i="2"/>
  <c r="O1343" i="2" s="1"/>
  <c r="M1343" i="2"/>
  <c r="L1343" i="2"/>
  <c r="K1343" i="2"/>
  <c r="J1343" i="2"/>
  <c r="I1343" i="2"/>
  <c r="H1343" i="2"/>
  <c r="N1342" i="2"/>
  <c r="O1342" i="2" s="1"/>
  <c r="M1342" i="2"/>
  <c r="L1342" i="2"/>
  <c r="K1342" i="2"/>
  <c r="J1342" i="2"/>
  <c r="I1342" i="2"/>
  <c r="H1342" i="2"/>
  <c r="N1341" i="2"/>
  <c r="O1341" i="2" s="1"/>
  <c r="M1341" i="2"/>
  <c r="L1341" i="2"/>
  <c r="K1341" i="2"/>
  <c r="J1341" i="2"/>
  <c r="I1341" i="2"/>
  <c r="H1341" i="2"/>
  <c r="N1340" i="2"/>
  <c r="O1340" i="2" s="1"/>
  <c r="M1340" i="2"/>
  <c r="L1340" i="2"/>
  <c r="K1340" i="2"/>
  <c r="J1340" i="2"/>
  <c r="I1340" i="2"/>
  <c r="H1340" i="2"/>
  <c r="N1339" i="2"/>
  <c r="O1339" i="2" s="1"/>
  <c r="M1339" i="2"/>
  <c r="L1339" i="2"/>
  <c r="K1339" i="2"/>
  <c r="J1339" i="2"/>
  <c r="I1339" i="2"/>
  <c r="H1339" i="2"/>
  <c r="N1338" i="2"/>
  <c r="O1338" i="2" s="1"/>
  <c r="M1338" i="2"/>
  <c r="L1338" i="2"/>
  <c r="K1338" i="2"/>
  <c r="J1338" i="2"/>
  <c r="I1338" i="2"/>
  <c r="H1338" i="2"/>
  <c r="N1337" i="2"/>
  <c r="O1337" i="2" s="1"/>
  <c r="M1337" i="2"/>
  <c r="L1337" i="2"/>
  <c r="K1337" i="2"/>
  <c r="J1337" i="2"/>
  <c r="I1337" i="2"/>
  <c r="H1337" i="2"/>
  <c r="N1336" i="2"/>
  <c r="O1336" i="2" s="1"/>
  <c r="M1336" i="2"/>
  <c r="L1336" i="2"/>
  <c r="K1336" i="2"/>
  <c r="J1336" i="2"/>
  <c r="I1336" i="2"/>
  <c r="H1336" i="2"/>
  <c r="N1335" i="2"/>
  <c r="O1335" i="2" s="1"/>
  <c r="M1335" i="2"/>
  <c r="L1335" i="2"/>
  <c r="K1335" i="2"/>
  <c r="J1335" i="2"/>
  <c r="I1335" i="2"/>
  <c r="H1335" i="2"/>
  <c r="N1334" i="2"/>
  <c r="O1334" i="2" s="1"/>
  <c r="M1334" i="2"/>
  <c r="L1334" i="2"/>
  <c r="K1334" i="2"/>
  <c r="J1334" i="2"/>
  <c r="I1334" i="2"/>
  <c r="H1334" i="2"/>
  <c r="N1333" i="2"/>
  <c r="O1333" i="2" s="1"/>
  <c r="M1333" i="2"/>
  <c r="L1333" i="2"/>
  <c r="K1333" i="2"/>
  <c r="J1333" i="2"/>
  <c r="I1333" i="2"/>
  <c r="H1333" i="2"/>
  <c r="N1332" i="2"/>
  <c r="O1332" i="2" s="1"/>
  <c r="M1332" i="2"/>
  <c r="L1332" i="2"/>
  <c r="K1332" i="2"/>
  <c r="J1332" i="2"/>
  <c r="I1332" i="2"/>
  <c r="H1332" i="2"/>
  <c r="N1331" i="2"/>
  <c r="O1331" i="2" s="1"/>
  <c r="M1331" i="2"/>
  <c r="L1331" i="2"/>
  <c r="K1331" i="2"/>
  <c r="J1331" i="2"/>
  <c r="I1331" i="2"/>
  <c r="H1331" i="2"/>
  <c r="N1330" i="2"/>
  <c r="O1330" i="2" s="1"/>
  <c r="M1330" i="2"/>
  <c r="L1330" i="2"/>
  <c r="K1330" i="2"/>
  <c r="J1330" i="2"/>
  <c r="I1330" i="2"/>
  <c r="H1330" i="2"/>
  <c r="N1329" i="2"/>
  <c r="O1329" i="2" s="1"/>
  <c r="M1329" i="2"/>
  <c r="L1329" i="2"/>
  <c r="K1329" i="2"/>
  <c r="J1329" i="2"/>
  <c r="I1329" i="2"/>
  <c r="H1329" i="2"/>
  <c r="N1328" i="2"/>
  <c r="O1328" i="2" s="1"/>
  <c r="M1328" i="2"/>
  <c r="L1328" i="2"/>
  <c r="K1328" i="2"/>
  <c r="J1328" i="2"/>
  <c r="I1328" i="2"/>
  <c r="H1328" i="2"/>
  <c r="N1327" i="2"/>
  <c r="O1327" i="2" s="1"/>
  <c r="M1327" i="2"/>
  <c r="L1327" i="2"/>
  <c r="K1327" i="2"/>
  <c r="J1327" i="2"/>
  <c r="I1327" i="2"/>
  <c r="H1327" i="2"/>
  <c r="N1326" i="2"/>
  <c r="O1326" i="2" s="1"/>
  <c r="M1326" i="2"/>
  <c r="L1326" i="2"/>
  <c r="K1326" i="2"/>
  <c r="J1326" i="2"/>
  <c r="I1326" i="2"/>
  <c r="H1326" i="2"/>
  <c r="N1325" i="2"/>
  <c r="O1325" i="2" s="1"/>
  <c r="M1325" i="2"/>
  <c r="L1325" i="2"/>
  <c r="K1325" i="2"/>
  <c r="J1325" i="2"/>
  <c r="I1325" i="2"/>
  <c r="H1325" i="2"/>
  <c r="N1324" i="2"/>
  <c r="O1324" i="2" s="1"/>
  <c r="M1324" i="2"/>
  <c r="L1324" i="2"/>
  <c r="K1324" i="2"/>
  <c r="J1324" i="2"/>
  <c r="I1324" i="2"/>
  <c r="H1324" i="2"/>
  <c r="N1323" i="2"/>
  <c r="O1323" i="2" s="1"/>
  <c r="M1323" i="2"/>
  <c r="L1323" i="2"/>
  <c r="K1323" i="2"/>
  <c r="J1323" i="2"/>
  <c r="I1323" i="2"/>
  <c r="H1323" i="2"/>
  <c r="N1322" i="2"/>
  <c r="O1322" i="2" s="1"/>
  <c r="M1322" i="2"/>
  <c r="L1322" i="2"/>
  <c r="K1322" i="2"/>
  <c r="J1322" i="2"/>
  <c r="I1322" i="2"/>
  <c r="H1322" i="2"/>
  <c r="N1321" i="2"/>
  <c r="O1321" i="2" s="1"/>
  <c r="M1321" i="2"/>
  <c r="L1321" i="2"/>
  <c r="K1321" i="2"/>
  <c r="J1321" i="2"/>
  <c r="I1321" i="2"/>
  <c r="H1321" i="2"/>
  <c r="N1320" i="2"/>
  <c r="O1320" i="2" s="1"/>
  <c r="M1320" i="2"/>
  <c r="L1320" i="2"/>
  <c r="K1320" i="2"/>
  <c r="J1320" i="2"/>
  <c r="I1320" i="2"/>
  <c r="H1320" i="2"/>
  <c r="N1319" i="2"/>
  <c r="O1319" i="2" s="1"/>
  <c r="M1319" i="2"/>
  <c r="L1319" i="2"/>
  <c r="K1319" i="2"/>
  <c r="J1319" i="2"/>
  <c r="I1319" i="2"/>
  <c r="H1319" i="2"/>
  <c r="N1318" i="2"/>
  <c r="O1318" i="2" s="1"/>
  <c r="M1318" i="2"/>
  <c r="L1318" i="2"/>
  <c r="K1318" i="2"/>
  <c r="J1318" i="2"/>
  <c r="I1318" i="2"/>
  <c r="H1318" i="2"/>
  <c r="N1317" i="2"/>
  <c r="O1317" i="2" s="1"/>
  <c r="M1317" i="2"/>
  <c r="L1317" i="2"/>
  <c r="K1317" i="2"/>
  <c r="J1317" i="2"/>
  <c r="I1317" i="2"/>
  <c r="H1317" i="2"/>
  <c r="N1316" i="2"/>
  <c r="O1316" i="2" s="1"/>
  <c r="M1316" i="2"/>
  <c r="L1316" i="2"/>
  <c r="K1316" i="2"/>
  <c r="J1316" i="2"/>
  <c r="I1316" i="2"/>
  <c r="H1316" i="2"/>
  <c r="N1315" i="2"/>
  <c r="O1315" i="2" s="1"/>
  <c r="M1315" i="2"/>
  <c r="L1315" i="2"/>
  <c r="K1315" i="2"/>
  <c r="J1315" i="2"/>
  <c r="I1315" i="2"/>
  <c r="H1315" i="2"/>
  <c r="N1314" i="2"/>
  <c r="O1314" i="2" s="1"/>
  <c r="M1314" i="2"/>
  <c r="L1314" i="2"/>
  <c r="K1314" i="2"/>
  <c r="J1314" i="2"/>
  <c r="I1314" i="2"/>
  <c r="H1314" i="2"/>
  <c r="N1313" i="2"/>
  <c r="O1313" i="2" s="1"/>
  <c r="M1313" i="2"/>
  <c r="L1313" i="2"/>
  <c r="K1313" i="2"/>
  <c r="J1313" i="2"/>
  <c r="I1313" i="2"/>
  <c r="H1313" i="2"/>
  <c r="N1312" i="2"/>
  <c r="O1312" i="2" s="1"/>
  <c r="M1312" i="2"/>
  <c r="L1312" i="2"/>
  <c r="K1312" i="2"/>
  <c r="J1312" i="2"/>
  <c r="I1312" i="2"/>
  <c r="H1312" i="2"/>
  <c r="N1311" i="2"/>
  <c r="O1311" i="2" s="1"/>
  <c r="M1311" i="2"/>
  <c r="L1311" i="2"/>
  <c r="K1311" i="2"/>
  <c r="J1311" i="2"/>
  <c r="I1311" i="2"/>
  <c r="H1311" i="2"/>
  <c r="N1310" i="2"/>
  <c r="O1310" i="2" s="1"/>
  <c r="M1310" i="2"/>
  <c r="L1310" i="2"/>
  <c r="K1310" i="2"/>
  <c r="J1310" i="2"/>
  <c r="I1310" i="2"/>
  <c r="H1310" i="2"/>
  <c r="N1309" i="2"/>
  <c r="O1309" i="2" s="1"/>
  <c r="M1309" i="2"/>
  <c r="L1309" i="2"/>
  <c r="K1309" i="2"/>
  <c r="J1309" i="2"/>
  <c r="I1309" i="2"/>
  <c r="H1309" i="2"/>
  <c r="N1308" i="2"/>
  <c r="O1308" i="2" s="1"/>
  <c r="M1308" i="2"/>
  <c r="L1308" i="2"/>
  <c r="K1308" i="2"/>
  <c r="J1308" i="2"/>
  <c r="I1308" i="2"/>
  <c r="H1308" i="2"/>
  <c r="N1307" i="2"/>
  <c r="O1307" i="2" s="1"/>
  <c r="M1307" i="2"/>
  <c r="L1307" i="2"/>
  <c r="K1307" i="2"/>
  <c r="J1307" i="2"/>
  <c r="I1307" i="2"/>
  <c r="H1307" i="2"/>
  <c r="N1306" i="2"/>
  <c r="O1306" i="2" s="1"/>
  <c r="M1306" i="2"/>
  <c r="L1306" i="2"/>
  <c r="K1306" i="2"/>
  <c r="J1306" i="2"/>
  <c r="I1306" i="2"/>
  <c r="H1306" i="2"/>
  <c r="N1305" i="2"/>
  <c r="O1305" i="2" s="1"/>
  <c r="M1305" i="2"/>
  <c r="L1305" i="2"/>
  <c r="K1305" i="2"/>
  <c r="J1305" i="2"/>
  <c r="I1305" i="2"/>
  <c r="H1305" i="2"/>
  <c r="N1304" i="2"/>
  <c r="O1304" i="2" s="1"/>
  <c r="M1304" i="2"/>
  <c r="L1304" i="2"/>
  <c r="K1304" i="2"/>
  <c r="J1304" i="2"/>
  <c r="I1304" i="2"/>
  <c r="H1304" i="2"/>
  <c r="N1303" i="2"/>
  <c r="O1303" i="2" s="1"/>
  <c r="M1303" i="2"/>
  <c r="L1303" i="2"/>
  <c r="K1303" i="2"/>
  <c r="J1303" i="2"/>
  <c r="I1303" i="2"/>
  <c r="H1303" i="2"/>
  <c r="N1302" i="2"/>
  <c r="O1302" i="2" s="1"/>
  <c r="M1302" i="2"/>
  <c r="L1302" i="2"/>
  <c r="K1302" i="2"/>
  <c r="J1302" i="2"/>
  <c r="I1302" i="2"/>
  <c r="H1302" i="2"/>
  <c r="N1301" i="2"/>
  <c r="O1301" i="2" s="1"/>
  <c r="M1301" i="2"/>
  <c r="L1301" i="2"/>
  <c r="K1301" i="2"/>
  <c r="J1301" i="2"/>
  <c r="I1301" i="2"/>
  <c r="H1301" i="2"/>
  <c r="N1300" i="2"/>
  <c r="O1300" i="2" s="1"/>
  <c r="M1300" i="2"/>
  <c r="L1300" i="2"/>
  <c r="K1300" i="2"/>
  <c r="J1300" i="2"/>
  <c r="I1300" i="2"/>
  <c r="H1300" i="2"/>
  <c r="N1299" i="2"/>
  <c r="O1299" i="2" s="1"/>
  <c r="M1299" i="2"/>
  <c r="L1299" i="2"/>
  <c r="K1299" i="2"/>
  <c r="J1299" i="2"/>
  <c r="I1299" i="2"/>
  <c r="H1299" i="2"/>
  <c r="N1298" i="2"/>
  <c r="O1298" i="2" s="1"/>
  <c r="M1298" i="2"/>
  <c r="L1298" i="2"/>
  <c r="K1298" i="2"/>
  <c r="J1298" i="2"/>
  <c r="I1298" i="2"/>
  <c r="H1298" i="2"/>
  <c r="N1297" i="2"/>
  <c r="O1297" i="2" s="1"/>
  <c r="M1297" i="2"/>
  <c r="L1297" i="2"/>
  <c r="K1297" i="2"/>
  <c r="J1297" i="2"/>
  <c r="I1297" i="2"/>
  <c r="H1297" i="2"/>
  <c r="N1296" i="2"/>
  <c r="O1296" i="2" s="1"/>
  <c r="M1296" i="2"/>
  <c r="L1296" i="2"/>
  <c r="K1296" i="2"/>
  <c r="J1296" i="2"/>
  <c r="I1296" i="2"/>
  <c r="H1296" i="2"/>
  <c r="N1295" i="2"/>
  <c r="O1295" i="2" s="1"/>
  <c r="M1295" i="2"/>
  <c r="L1295" i="2"/>
  <c r="K1295" i="2"/>
  <c r="J1295" i="2"/>
  <c r="I1295" i="2"/>
  <c r="H1295" i="2"/>
  <c r="N1294" i="2"/>
  <c r="O1294" i="2" s="1"/>
  <c r="M1294" i="2"/>
  <c r="L1294" i="2"/>
  <c r="K1294" i="2"/>
  <c r="J1294" i="2"/>
  <c r="I1294" i="2"/>
  <c r="H1294" i="2"/>
  <c r="N1293" i="2"/>
  <c r="O1293" i="2" s="1"/>
  <c r="M1293" i="2"/>
  <c r="L1293" i="2"/>
  <c r="K1293" i="2"/>
  <c r="J1293" i="2"/>
  <c r="I1293" i="2"/>
  <c r="H1293" i="2"/>
  <c r="N1292" i="2"/>
  <c r="O1292" i="2" s="1"/>
  <c r="M1292" i="2"/>
  <c r="L1292" i="2"/>
  <c r="K1292" i="2"/>
  <c r="J1292" i="2"/>
  <c r="I1292" i="2"/>
  <c r="H1292" i="2"/>
  <c r="N1291" i="2"/>
  <c r="O1291" i="2" s="1"/>
  <c r="M1291" i="2"/>
  <c r="L1291" i="2"/>
  <c r="K1291" i="2"/>
  <c r="J1291" i="2"/>
  <c r="I1291" i="2"/>
  <c r="H1291" i="2"/>
  <c r="N1290" i="2"/>
  <c r="O1290" i="2" s="1"/>
  <c r="M1290" i="2"/>
  <c r="L1290" i="2"/>
  <c r="K1290" i="2"/>
  <c r="J1290" i="2"/>
  <c r="I1290" i="2"/>
  <c r="H1290" i="2"/>
  <c r="N1289" i="2"/>
  <c r="O1289" i="2" s="1"/>
  <c r="M1289" i="2"/>
  <c r="L1289" i="2"/>
  <c r="K1289" i="2"/>
  <c r="J1289" i="2"/>
  <c r="I1289" i="2"/>
  <c r="H1289" i="2"/>
  <c r="N1288" i="2"/>
  <c r="O1288" i="2" s="1"/>
  <c r="M1288" i="2"/>
  <c r="L1288" i="2"/>
  <c r="K1288" i="2"/>
  <c r="J1288" i="2"/>
  <c r="I1288" i="2"/>
  <c r="H1288" i="2"/>
  <c r="N1287" i="2"/>
  <c r="O1287" i="2" s="1"/>
  <c r="M1287" i="2"/>
  <c r="L1287" i="2"/>
  <c r="K1287" i="2"/>
  <c r="J1287" i="2"/>
  <c r="I1287" i="2"/>
  <c r="H1287" i="2"/>
  <c r="N1286" i="2"/>
  <c r="O1286" i="2" s="1"/>
  <c r="M1286" i="2"/>
  <c r="L1286" i="2"/>
  <c r="K1286" i="2"/>
  <c r="J1286" i="2"/>
  <c r="I1286" i="2"/>
  <c r="H1286" i="2"/>
  <c r="N1285" i="2"/>
  <c r="O1285" i="2" s="1"/>
  <c r="M1285" i="2"/>
  <c r="L1285" i="2"/>
  <c r="K1285" i="2"/>
  <c r="J1285" i="2"/>
  <c r="I1285" i="2"/>
  <c r="H1285" i="2"/>
  <c r="N1284" i="2"/>
  <c r="O1284" i="2" s="1"/>
  <c r="M1284" i="2"/>
  <c r="L1284" i="2"/>
  <c r="K1284" i="2"/>
  <c r="J1284" i="2"/>
  <c r="I1284" i="2"/>
  <c r="H1284" i="2"/>
  <c r="N1283" i="2"/>
  <c r="O1283" i="2" s="1"/>
  <c r="M1283" i="2"/>
  <c r="L1283" i="2"/>
  <c r="K1283" i="2"/>
  <c r="J1283" i="2"/>
  <c r="I1283" i="2"/>
  <c r="H1283" i="2"/>
  <c r="N1282" i="2"/>
  <c r="O1282" i="2" s="1"/>
  <c r="M1282" i="2"/>
  <c r="L1282" i="2"/>
  <c r="K1282" i="2"/>
  <c r="J1282" i="2"/>
  <c r="I1282" i="2"/>
  <c r="H1282" i="2"/>
  <c r="N1281" i="2"/>
  <c r="O1281" i="2" s="1"/>
  <c r="M1281" i="2"/>
  <c r="L1281" i="2"/>
  <c r="K1281" i="2"/>
  <c r="J1281" i="2"/>
  <c r="I1281" i="2"/>
  <c r="H1281" i="2"/>
  <c r="N1280" i="2"/>
  <c r="O1280" i="2" s="1"/>
  <c r="M1280" i="2"/>
  <c r="L1280" i="2"/>
  <c r="K1280" i="2"/>
  <c r="J1280" i="2"/>
  <c r="I1280" i="2"/>
  <c r="H1280" i="2"/>
  <c r="N1279" i="2"/>
  <c r="O1279" i="2" s="1"/>
  <c r="M1279" i="2"/>
  <c r="L1279" i="2"/>
  <c r="K1279" i="2"/>
  <c r="J1279" i="2"/>
  <c r="I1279" i="2"/>
  <c r="H1279" i="2"/>
  <c r="N1278" i="2"/>
  <c r="O1278" i="2" s="1"/>
  <c r="M1278" i="2"/>
  <c r="L1278" i="2"/>
  <c r="K1278" i="2"/>
  <c r="J1278" i="2"/>
  <c r="I1278" i="2"/>
  <c r="H1278" i="2"/>
  <c r="N1277" i="2"/>
  <c r="O1277" i="2" s="1"/>
  <c r="M1277" i="2"/>
  <c r="L1277" i="2"/>
  <c r="K1277" i="2"/>
  <c r="J1277" i="2"/>
  <c r="I1277" i="2"/>
  <c r="H1277" i="2"/>
  <c r="N1276" i="2"/>
  <c r="O1276" i="2" s="1"/>
  <c r="M1276" i="2"/>
  <c r="L1276" i="2"/>
  <c r="K1276" i="2"/>
  <c r="J1276" i="2"/>
  <c r="I1276" i="2"/>
  <c r="H1276" i="2"/>
  <c r="N1275" i="2"/>
  <c r="O1275" i="2" s="1"/>
  <c r="M1275" i="2"/>
  <c r="L1275" i="2"/>
  <c r="K1275" i="2"/>
  <c r="J1275" i="2"/>
  <c r="I1275" i="2"/>
  <c r="H1275" i="2"/>
  <c r="N1274" i="2"/>
  <c r="O1274" i="2" s="1"/>
  <c r="M1274" i="2"/>
  <c r="L1274" i="2"/>
  <c r="K1274" i="2"/>
  <c r="J1274" i="2"/>
  <c r="I1274" i="2"/>
  <c r="H1274" i="2"/>
  <c r="N1273" i="2"/>
  <c r="O1273" i="2" s="1"/>
  <c r="M1273" i="2"/>
  <c r="L1273" i="2"/>
  <c r="K1273" i="2"/>
  <c r="J1273" i="2"/>
  <c r="I1273" i="2"/>
  <c r="H1273" i="2"/>
  <c r="N1272" i="2"/>
  <c r="O1272" i="2" s="1"/>
  <c r="M1272" i="2"/>
  <c r="L1272" i="2"/>
  <c r="K1272" i="2"/>
  <c r="J1272" i="2"/>
  <c r="I1272" i="2"/>
  <c r="H1272" i="2"/>
  <c r="N1271" i="2"/>
  <c r="O1271" i="2" s="1"/>
  <c r="M1271" i="2"/>
  <c r="L1271" i="2"/>
  <c r="K1271" i="2"/>
  <c r="J1271" i="2"/>
  <c r="I1271" i="2"/>
  <c r="H1271" i="2"/>
  <c r="N1270" i="2"/>
  <c r="O1270" i="2" s="1"/>
  <c r="M1270" i="2"/>
  <c r="L1270" i="2"/>
  <c r="K1270" i="2"/>
  <c r="J1270" i="2"/>
  <c r="I1270" i="2"/>
  <c r="H1270" i="2"/>
  <c r="N1269" i="2"/>
  <c r="O1269" i="2" s="1"/>
  <c r="M1269" i="2"/>
  <c r="L1269" i="2"/>
  <c r="K1269" i="2"/>
  <c r="J1269" i="2"/>
  <c r="I1269" i="2"/>
  <c r="H1269" i="2"/>
  <c r="N1268" i="2"/>
  <c r="O1268" i="2" s="1"/>
  <c r="M1268" i="2"/>
  <c r="L1268" i="2"/>
  <c r="K1268" i="2"/>
  <c r="J1268" i="2"/>
  <c r="I1268" i="2"/>
  <c r="H1268" i="2"/>
  <c r="N1267" i="2"/>
  <c r="O1267" i="2" s="1"/>
  <c r="M1267" i="2"/>
  <c r="L1267" i="2"/>
  <c r="K1267" i="2"/>
  <c r="J1267" i="2"/>
  <c r="I1267" i="2"/>
  <c r="H1267" i="2"/>
  <c r="N1266" i="2"/>
  <c r="O1266" i="2" s="1"/>
  <c r="M1266" i="2"/>
  <c r="L1266" i="2"/>
  <c r="K1266" i="2"/>
  <c r="J1266" i="2"/>
  <c r="I1266" i="2"/>
  <c r="H1266" i="2"/>
  <c r="N1265" i="2"/>
  <c r="O1265" i="2" s="1"/>
  <c r="M1265" i="2"/>
  <c r="L1265" i="2"/>
  <c r="K1265" i="2"/>
  <c r="J1265" i="2"/>
  <c r="I1265" i="2"/>
  <c r="H1265" i="2"/>
  <c r="N1264" i="2"/>
  <c r="O1264" i="2" s="1"/>
  <c r="M1264" i="2"/>
  <c r="L1264" i="2"/>
  <c r="K1264" i="2"/>
  <c r="J1264" i="2"/>
  <c r="I1264" i="2"/>
  <c r="H1264" i="2"/>
  <c r="N1263" i="2"/>
  <c r="O1263" i="2" s="1"/>
  <c r="M1263" i="2"/>
  <c r="L1263" i="2"/>
  <c r="K1263" i="2"/>
  <c r="J1263" i="2"/>
  <c r="I1263" i="2"/>
  <c r="H1263" i="2"/>
  <c r="N1262" i="2"/>
  <c r="O1262" i="2" s="1"/>
  <c r="M1262" i="2"/>
  <c r="L1262" i="2"/>
  <c r="K1262" i="2"/>
  <c r="J1262" i="2"/>
  <c r="I1262" i="2"/>
  <c r="H1262" i="2"/>
  <c r="N1261" i="2"/>
  <c r="O1261" i="2" s="1"/>
  <c r="M1261" i="2"/>
  <c r="L1261" i="2"/>
  <c r="K1261" i="2"/>
  <c r="J1261" i="2"/>
  <c r="I1261" i="2"/>
  <c r="H1261" i="2"/>
  <c r="N1260" i="2"/>
  <c r="O1260" i="2" s="1"/>
  <c r="M1260" i="2"/>
  <c r="L1260" i="2"/>
  <c r="K1260" i="2"/>
  <c r="J1260" i="2"/>
  <c r="I1260" i="2"/>
  <c r="H1260" i="2"/>
  <c r="N1259" i="2"/>
  <c r="O1259" i="2" s="1"/>
  <c r="M1259" i="2"/>
  <c r="L1259" i="2"/>
  <c r="K1259" i="2"/>
  <c r="J1259" i="2"/>
  <c r="I1259" i="2"/>
  <c r="H1259" i="2"/>
  <c r="N1258" i="2"/>
  <c r="O1258" i="2" s="1"/>
  <c r="M1258" i="2"/>
  <c r="L1258" i="2"/>
  <c r="K1258" i="2"/>
  <c r="J1258" i="2"/>
  <c r="I1258" i="2"/>
  <c r="H1258" i="2"/>
  <c r="N1257" i="2"/>
  <c r="O1257" i="2" s="1"/>
  <c r="M1257" i="2"/>
  <c r="L1257" i="2"/>
  <c r="K1257" i="2"/>
  <c r="J1257" i="2"/>
  <c r="I1257" i="2"/>
  <c r="H1257" i="2"/>
  <c r="N1256" i="2"/>
  <c r="O1256" i="2" s="1"/>
  <c r="M1256" i="2"/>
  <c r="L1256" i="2"/>
  <c r="K1256" i="2"/>
  <c r="J1256" i="2"/>
  <c r="I1256" i="2"/>
  <c r="H1256" i="2"/>
  <c r="N1255" i="2"/>
  <c r="O1255" i="2" s="1"/>
  <c r="M1255" i="2"/>
  <c r="L1255" i="2"/>
  <c r="K1255" i="2"/>
  <c r="J1255" i="2"/>
  <c r="I1255" i="2"/>
  <c r="H1255" i="2"/>
  <c r="N1254" i="2"/>
  <c r="O1254" i="2" s="1"/>
  <c r="M1254" i="2"/>
  <c r="L1254" i="2"/>
  <c r="K1254" i="2"/>
  <c r="J1254" i="2"/>
  <c r="I1254" i="2"/>
  <c r="H1254" i="2"/>
  <c r="N1253" i="2"/>
  <c r="O1253" i="2" s="1"/>
  <c r="M1253" i="2"/>
  <c r="L1253" i="2"/>
  <c r="K1253" i="2"/>
  <c r="J1253" i="2"/>
  <c r="I1253" i="2"/>
  <c r="H1253" i="2"/>
  <c r="N1252" i="2"/>
  <c r="O1252" i="2" s="1"/>
  <c r="M1252" i="2"/>
  <c r="L1252" i="2"/>
  <c r="K1252" i="2"/>
  <c r="J1252" i="2"/>
  <c r="I1252" i="2"/>
  <c r="H1252" i="2"/>
  <c r="N1251" i="2"/>
  <c r="O1251" i="2" s="1"/>
  <c r="M1251" i="2"/>
  <c r="L1251" i="2"/>
  <c r="K1251" i="2"/>
  <c r="J1251" i="2"/>
  <c r="I1251" i="2"/>
  <c r="H1251" i="2"/>
  <c r="N1250" i="2"/>
  <c r="O1250" i="2" s="1"/>
  <c r="M1250" i="2"/>
  <c r="L1250" i="2"/>
  <c r="K1250" i="2"/>
  <c r="J1250" i="2"/>
  <c r="I1250" i="2"/>
  <c r="H1250" i="2"/>
  <c r="N1249" i="2"/>
  <c r="O1249" i="2" s="1"/>
  <c r="M1249" i="2"/>
  <c r="L1249" i="2"/>
  <c r="K1249" i="2"/>
  <c r="J1249" i="2"/>
  <c r="I1249" i="2"/>
  <c r="H1249" i="2"/>
  <c r="N1248" i="2"/>
  <c r="O1248" i="2" s="1"/>
  <c r="M1248" i="2"/>
  <c r="L1248" i="2"/>
  <c r="K1248" i="2"/>
  <c r="J1248" i="2"/>
  <c r="I1248" i="2"/>
  <c r="H1248" i="2"/>
  <c r="N1247" i="2"/>
  <c r="O1247" i="2" s="1"/>
  <c r="M1247" i="2"/>
  <c r="L1247" i="2"/>
  <c r="K1247" i="2"/>
  <c r="J1247" i="2"/>
  <c r="I1247" i="2"/>
  <c r="H1247" i="2"/>
  <c r="N1246" i="2"/>
  <c r="O1246" i="2" s="1"/>
  <c r="M1246" i="2"/>
  <c r="L1246" i="2"/>
  <c r="K1246" i="2"/>
  <c r="J1246" i="2"/>
  <c r="I1246" i="2"/>
  <c r="H1246" i="2"/>
  <c r="N1245" i="2"/>
  <c r="O1245" i="2" s="1"/>
  <c r="M1245" i="2"/>
  <c r="L1245" i="2"/>
  <c r="K1245" i="2"/>
  <c r="J1245" i="2"/>
  <c r="I1245" i="2"/>
  <c r="H1245" i="2"/>
  <c r="N1244" i="2"/>
  <c r="O1244" i="2" s="1"/>
  <c r="M1244" i="2"/>
  <c r="L1244" i="2"/>
  <c r="K1244" i="2"/>
  <c r="J1244" i="2"/>
  <c r="I1244" i="2"/>
  <c r="H1244" i="2"/>
  <c r="N1243" i="2"/>
  <c r="O1243" i="2" s="1"/>
  <c r="M1243" i="2"/>
  <c r="L1243" i="2"/>
  <c r="K1243" i="2"/>
  <c r="J1243" i="2"/>
  <c r="I1243" i="2"/>
  <c r="H1243" i="2"/>
  <c r="N1242" i="2"/>
  <c r="O1242" i="2" s="1"/>
  <c r="M1242" i="2"/>
  <c r="L1242" i="2"/>
  <c r="K1242" i="2"/>
  <c r="J1242" i="2"/>
  <c r="I1242" i="2"/>
  <c r="H1242" i="2"/>
  <c r="N1241" i="2"/>
  <c r="O1241" i="2" s="1"/>
  <c r="M1241" i="2"/>
  <c r="L1241" i="2"/>
  <c r="K1241" i="2"/>
  <c r="J1241" i="2"/>
  <c r="I1241" i="2"/>
  <c r="H1241" i="2"/>
  <c r="N1240" i="2"/>
  <c r="O1240" i="2" s="1"/>
  <c r="M1240" i="2"/>
  <c r="L1240" i="2"/>
  <c r="K1240" i="2"/>
  <c r="J1240" i="2"/>
  <c r="I1240" i="2"/>
  <c r="H1240" i="2"/>
  <c r="N1239" i="2"/>
  <c r="O1239" i="2" s="1"/>
  <c r="M1239" i="2"/>
  <c r="L1239" i="2"/>
  <c r="K1239" i="2"/>
  <c r="J1239" i="2"/>
  <c r="I1239" i="2"/>
  <c r="H1239" i="2"/>
  <c r="N1238" i="2"/>
  <c r="O1238" i="2" s="1"/>
  <c r="M1238" i="2"/>
  <c r="L1238" i="2"/>
  <c r="K1238" i="2"/>
  <c r="J1238" i="2"/>
  <c r="I1238" i="2"/>
  <c r="H1238" i="2"/>
  <c r="N1237" i="2"/>
  <c r="O1237" i="2" s="1"/>
  <c r="M1237" i="2"/>
  <c r="L1237" i="2"/>
  <c r="K1237" i="2"/>
  <c r="J1237" i="2"/>
  <c r="I1237" i="2"/>
  <c r="H1237" i="2"/>
  <c r="N1236" i="2"/>
  <c r="O1236" i="2" s="1"/>
  <c r="M1236" i="2"/>
  <c r="L1236" i="2"/>
  <c r="K1236" i="2"/>
  <c r="J1236" i="2"/>
  <c r="I1236" i="2"/>
  <c r="H1236" i="2"/>
  <c r="N1235" i="2"/>
  <c r="O1235" i="2" s="1"/>
  <c r="M1235" i="2"/>
  <c r="L1235" i="2"/>
  <c r="K1235" i="2"/>
  <c r="J1235" i="2"/>
  <c r="I1235" i="2"/>
  <c r="H1235" i="2"/>
  <c r="N1234" i="2"/>
  <c r="O1234" i="2" s="1"/>
  <c r="M1234" i="2"/>
  <c r="L1234" i="2"/>
  <c r="K1234" i="2"/>
  <c r="J1234" i="2"/>
  <c r="I1234" i="2"/>
  <c r="H1234" i="2"/>
  <c r="N1233" i="2"/>
  <c r="O1233" i="2" s="1"/>
  <c r="M1233" i="2"/>
  <c r="L1233" i="2"/>
  <c r="K1233" i="2"/>
  <c r="J1233" i="2"/>
  <c r="I1233" i="2"/>
  <c r="H1233" i="2"/>
  <c r="N1232" i="2"/>
  <c r="O1232" i="2" s="1"/>
  <c r="M1232" i="2"/>
  <c r="L1232" i="2"/>
  <c r="K1232" i="2"/>
  <c r="J1232" i="2"/>
  <c r="I1232" i="2"/>
  <c r="H1232" i="2"/>
  <c r="N1231" i="2"/>
  <c r="O1231" i="2" s="1"/>
  <c r="M1231" i="2"/>
  <c r="L1231" i="2"/>
  <c r="K1231" i="2"/>
  <c r="J1231" i="2"/>
  <c r="I1231" i="2"/>
  <c r="H1231" i="2"/>
  <c r="N1230" i="2"/>
  <c r="O1230" i="2" s="1"/>
  <c r="M1230" i="2"/>
  <c r="L1230" i="2"/>
  <c r="K1230" i="2"/>
  <c r="J1230" i="2"/>
  <c r="I1230" i="2"/>
  <c r="H1230" i="2"/>
  <c r="N1229" i="2"/>
  <c r="O1229" i="2" s="1"/>
  <c r="M1229" i="2"/>
  <c r="L1229" i="2"/>
  <c r="K1229" i="2"/>
  <c r="J1229" i="2"/>
  <c r="I1229" i="2"/>
  <c r="H1229" i="2"/>
  <c r="N1228" i="2"/>
  <c r="O1228" i="2" s="1"/>
  <c r="M1228" i="2"/>
  <c r="L1228" i="2"/>
  <c r="K1228" i="2"/>
  <c r="J1228" i="2"/>
  <c r="I1228" i="2"/>
  <c r="H1228" i="2"/>
  <c r="N1227" i="2"/>
  <c r="O1227" i="2" s="1"/>
  <c r="M1227" i="2"/>
  <c r="L1227" i="2"/>
  <c r="K1227" i="2"/>
  <c r="J1227" i="2"/>
  <c r="I1227" i="2"/>
  <c r="H1227" i="2"/>
  <c r="N1226" i="2"/>
  <c r="O1226" i="2" s="1"/>
  <c r="M1226" i="2"/>
  <c r="L1226" i="2"/>
  <c r="K1226" i="2"/>
  <c r="J1226" i="2"/>
  <c r="I1226" i="2"/>
  <c r="H1226" i="2"/>
  <c r="N1225" i="2"/>
  <c r="O1225" i="2" s="1"/>
  <c r="M1225" i="2"/>
  <c r="L1225" i="2"/>
  <c r="K1225" i="2"/>
  <c r="J1225" i="2"/>
  <c r="I1225" i="2"/>
  <c r="H1225" i="2"/>
  <c r="N1224" i="2"/>
  <c r="O1224" i="2" s="1"/>
  <c r="M1224" i="2"/>
  <c r="L1224" i="2"/>
  <c r="K1224" i="2"/>
  <c r="J1224" i="2"/>
  <c r="I1224" i="2"/>
  <c r="H1224" i="2"/>
  <c r="N1223" i="2"/>
  <c r="O1223" i="2" s="1"/>
  <c r="M1223" i="2"/>
  <c r="L1223" i="2"/>
  <c r="K1223" i="2"/>
  <c r="J1223" i="2"/>
  <c r="I1223" i="2"/>
  <c r="H1223" i="2"/>
  <c r="N1222" i="2"/>
  <c r="O1222" i="2" s="1"/>
  <c r="M1222" i="2"/>
  <c r="L1222" i="2"/>
  <c r="K1222" i="2"/>
  <c r="J1222" i="2"/>
  <c r="I1222" i="2"/>
  <c r="H1222" i="2"/>
  <c r="N1221" i="2"/>
  <c r="O1221" i="2" s="1"/>
  <c r="M1221" i="2"/>
  <c r="L1221" i="2"/>
  <c r="K1221" i="2"/>
  <c r="J1221" i="2"/>
  <c r="I1221" i="2"/>
  <c r="H1221" i="2"/>
  <c r="N1220" i="2"/>
  <c r="O1220" i="2" s="1"/>
  <c r="M1220" i="2"/>
  <c r="L1220" i="2"/>
  <c r="K1220" i="2"/>
  <c r="J1220" i="2"/>
  <c r="I1220" i="2"/>
  <c r="H1220" i="2"/>
  <c r="N1219" i="2"/>
  <c r="O1219" i="2" s="1"/>
  <c r="M1219" i="2"/>
  <c r="L1219" i="2"/>
  <c r="K1219" i="2"/>
  <c r="J1219" i="2"/>
  <c r="I1219" i="2"/>
  <c r="H1219" i="2"/>
  <c r="N1218" i="2"/>
  <c r="O1218" i="2" s="1"/>
  <c r="M1218" i="2"/>
  <c r="L1218" i="2"/>
  <c r="K1218" i="2"/>
  <c r="J1218" i="2"/>
  <c r="I1218" i="2"/>
  <c r="H1218" i="2"/>
  <c r="N1217" i="2"/>
  <c r="O1217" i="2" s="1"/>
  <c r="M1217" i="2"/>
  <c r="L1217" i="2"/>
  <c r="K1217" i="2"/>
  <c r="J1217" i="2"/>
  <c r="I1217" i="2"/>
  <c r="H1217" i="2"/>
  <c r="N1216" i="2"/>
  <c r="O1216" i="2" s="1"/>
  <c r="M1216" i="2"/>
  <c r="L1216" i="2"/>
  <c r="K1216" i="2"/>
  <c r="J1216" i="2"/>
  <c r="I1216" i="2"/>
  <c r="H1216" i="2"/>
  <c r="N1215" i="2"/>
  <c r="O1215" i="2" s="1"/>
  <c r="M1215" i="2"/>
  <c r="L1215" i="2"/>
  <c r="K1215" i="2"/>
  <c r="J1215" i="2"/>
  <c r="I1215" i="2"/>
  <c r="H1215" i="2"/>
  <c r="N1214" i="2"/>
  <c r="O1214" i="2" s="1"/>
  <c r="M1214" i="2"/>
  <c r="L1214" i="2"/>
  <c r="K1214" i="2"/>
  <c r="J1214" i="2"/>
  <c r="I1214" i="2"/>
  <c r="H1214" i="2"/>
  <c r="N1213" i="2"/>
  <c r="O1213" i="2" s="1"/>
  <c r="M1213" i="2"/>
  <c r="L1213" i="2"/>
  <c r="K1213" i="2"/>
  <c r="J1213" i="2"/>
  <c r="I1213" i="2"/>
  <c r="H1213" i="2"/>
  <c r="N1212" i="2"/>
  <c r="O1212" i="2" s="1"/>
  <c r="M1212" i="2"/>
  <c r="L1212" i="2"/>
  <c r="K1212" i="2"/>
  <c r="J1212" i="2"/>
  <c r="I1212" i="2"/>
  <c r="H1212" i="2"/>
  <c r="N1211" i="2"/>
  <c r="O1211" i="2" s="1"/>
  <c r="M1211" i="2"/>
  <c r="L1211" i="2"/>
  <c r="K1211" i="2"/>
  <c r="J1211" i="2"/>
  <c r="I1211" i="2"/>
  <c r="H1211" i="2"/>
  <c r="N1210" i="2"/>
  <c r="O1210" i="2" s="1"/>
  <c r="M1210" i="2"/>
  <c r="L1210" i="2"/>
  <c r="K1210" i="2"/>
  <c r="J1210" i="2"/>
  <c r="I1210" i="2"/>
  <c r="H1210" i="2"/>
  <c r="N1209" i="2"/>
  <c r="O1209" i="2" s="1"/>
  <c r="M1209" i="2"/>
  <c r="L1209" i="2"/>
  <c r="K1209" i="2"/>
  <c r="J1209" i="2"/>
  <c r="I1209" i="2"/>
  <c r="H1209" i="2"/>
  <c r="N1208" i="2"/>
  <c r="O1208" i="2" s="1"/>
  <c r="M1208" i="2"/>
  <c r="L1208" i="2"/>
  <c r="K1208" i="2"/>
  <c r="J1208" i="2"/>
  <c r="I1208" i="2"/>
  <c r="H1208" i="2"/>
  <c r="N1207" i="2"/>
  <c r="O1207" i="2" s="1"/>
  <c r="M1207" i="2"/>
  <c r="L1207" i="2"/>
  <c r="K1207" i="2"/>
  <c r="J1207" i="2"/>
  <c r="I1207" i="2"/>
  <c r="H1207" i="2"/>
  <c r="N1206" i="2"/>
  <c r="O1206" i="2" s="1"/>
  <c r="M1206" i="2"/>
  <c r="L1206" i="2"/>
  <c r="K1206" i="2"/>
  <c r="J1206" i="2"/>
  <c r="I1206" i="2"/>
  <c r="H1206" i="2"/>
  <c r="N1205" i="2"/>
  <c r="O1205" i="2" s="1"/>
  <c r="M1205" i="2"/>
  <c r="L1205" i="2"/>
  <c r="K1205" i="2"/>
  <c r="J1205" i="2"/>
  <c r="I1205" i="2"/>
  <c r="H1205" i="2"/>
  <c r="N1204" i="2"/>
  <c r="O1204" i="2" s="1"/>
  <c r="M1204" i="2"/>
  <c r="L1204" i="2"/>
  <c r="K1204" i="2"/>
  <c r="J1204" i="2"/>
  <c r="I1204" i="2"/>
  <c r="H1204" i="2"/>
  <c r="N1203" i="2"/>
  <c r="O1203" i="2" s="1"/>
  <c r="M1203" i="2"/>
  <c r="L1203" i="2"/>
  <c r="K1203" i="2"/>
  <c r="J1203" i="2"/>
  <c r="I1203" i="2"/>
  <c r="H1203" i="2"/>
  <c r="N1202" i="2"/>
  <c r="O1202" i="2" s="1"/>
  <c r="M1202" i="2"/>
  <c r="L1202" i="2"/>
  <c r="K1202" i="2"/>
  <c r="J1202" i="2"/>
  <c r="I1202" i="2"/>
  <c r="H1202" i="2"/>
  <c r="N1201" i="2"/>
  <c r="O1201" i="2" s="1"/>
  <c r="M1201" i="2"/>
  <c r="L1201" i="2"/>
  <c r="K1201" i="2"/>
  <c r="J1201" i="2"/>
  <c r="I1201" i="2"/>
  <c r="H1201" i="2"/>
  <c r="N1200" i="2"/>
  <c r="O1200" i="2" s="1"/>
  <c r="M1200" i="2"/>
  <c r="L1200" i="2"/>
  <c r="K1200" i="2"/>
  <c r="J1200" i="2"/>
  <c r="I1200" i="2"/>
  <c r="H1200" i="2"/>
  <c r="N1199" i="2"/>
  <c r="O1199" i="2" s="1"/>
  <c r="M1199" i="2"/>
  <c r="L1199" i="2"/>
  <c r="K1199" i="2"/>
  <c r="J1199" i="2"/>
  <c r="I1199" i="2"/>
  <c r="H1199" i="2"/>
  <c r="N1198" i="2"/>
  <c r="O1198" i="2" s="1"/>
  <c r="M1198" i="2"/>
  <c r="L1198" i="2"/>
  <c r="K1198" i="2"/>
  <c r="J1198" i="2"/>
  <c r="I1198" i="2"/>
  <c r="H1198" i="2"/>
  <c r="N1197" i="2"/>
  <c r="O1197" i="2" s="1"/>
  <c r="M1197" i="2"/>
  <c r="L1197" i="2"/>
  <c r="K1197" i="2"/>
  <c r="J1197" i="2"/>
  <c r="I1197" i="2"/>
  <c r="H1197" i="2"/>
  <c r="N1196" i="2"/>
  <c r="O1196" i="2" s="1"/>
  <c r="M1196" i="2"/>
  <c r="L1196" i="2"/>
  <c r="K1196" i="2"/>
  <c r="J1196" i="2"/>
  <c r="I1196" i="2"/>
  <c r="H1196" i="2"/>
  <c r="N1195" i="2"/>
  <c r="O1195" i="2" s="1"/>
  <c r="M1195" i="2"/>
  <c r="L1195" i="2"/>
  <c r="K1195" i="2"/>
  <c r="J1195" i="2"/>
  <c r="I1195" i="2"/>
  <c r="H1195" i="2"/>
  <c r="N1194" i="2"/>
  <c r="O1194" i="2" s="1"/>
  <c r="M1194" i="2"/>
  <c r="L1194" i="2"/>
  <c r="K1194" i="2"/>
  <c r="J1194" i="2"/>
  <c r="I1194" i="2"/>
  <c r="H1194" i="2"/>
  <c r="N1193" i="2"/>
  <c r="O1193" i="2" s="1"/>
  <c r="M1193" i="2"/>
  <c r="L1193" i="2"/>
  <c r="K1193" i="2"/>
  <c r="J1193" i="2"/>
  <c r="I1193" i="2"/>
  <c r="H1193" i="2"/>
  <c r="N1192" i="2"/>
  <c r="O1192" i="2" s="1"/>
  <c r="M1192" i="2"/>
  <c r="L1192" i="2"/>
  <c r="K1192" i="2"/>
  <c r="J1192" i="2"/>
  <c r="I1192" i="2"/>
  <c r="H1192" i="2"/>
  <c r="N1191" i="2"/>
  <c r="O1191" i="2" s="1"/>
  <c r="M1191" i="2"/>
  <c r="L1191" i="2"/>
  <c r="K1191" i="2"/>
  <c r="J1191" i="2"/>
  <c r="I1191" i="2"/>
  <c r="H1191" i="2"/>
  <c r="N1190" i="2"/>
  <c r="O1190" i="2" s="1"/>
  <c r="M1190" i="2"/>
  <c r="L1190" i="2"/>
  <c r="K1190" i="2"/>
  <c r="J1190" i="2"/>
  <c r="I1190" i="2"/>
  <c r="H1190" i="2"/>
  <c r="N1189" i="2"/>
  <c r="O1189" i="2" s="1"/>
  <c r="M1189" i="2"/>
  <c r="L1189" i="2"/>
  <c r="K1189" i="2"/>
  <c r="J1189" i="2"/>
  <c r="I1189" i="2"/>
  <c r="H1189" i="2"/>
  <c r="N1188" i="2"/>
  <c r="O1188" i="2" s="1"/>
  <c r="M1188" i="2"/>
  <c r="L1188" i="2"/>
  <c r="K1188" i="2"/>
  <c r="J1188" i="2"/>
  <c r="I1188" i="2"/>
  <c r="H1188" i="2"/>
  <c r="N1187" i="2"/>
  <c r="O1187" i="2" s="1"/>
  <c r="M1187" i="2"/>
  <c r="L1187" i="2"/>
  <c r="K1187" i="2"/>
  <c r="J1187" i="2"/>
  <c r="I1187" i="2"/>
  <c r="H1187" i="2"/>
  <c r="N1186" i="2"/>
  <c r="O1186" i="2" s="1"/>
  <c r="M1186" i="2"/>
  <c r="L1186" i="2"/>
  <c r="K1186" i="2"/>
  <c r="J1186" i="2"/>
  <c r="I1186" i="2"/>
  <c r="H1186" i="2"/>
  <c r="N1185" i="2"/>
  <c r="O1185" i="2" s="1"/>
  <c r="M1185" i="2"/>
  <c r="L1185" i="2"/>
  <c r="K1185" i="2"/>
  <c r="J1185" i="2"/>
  <c r="I1185" i="2"/>
  <c r="H1185" i="2"/>
  <c r="N1184" i="2"/>
  <c r="O1184" i="2" s="1"/>
  <c r="M1184" i="2"/>
  <c r="L1184" i="2"/>
  <c r="K1184" i="2"/>
  <c r="J1184" i="2"/>
  <c r="I1184" i="2"/>
  <c r="H1184" i="2"/>
  <c r="N1183" i="2"/>
  <c r="O1183" i="2" s="1"/>
  <c r="M1183" i="2"/>
  <c r="L1183" i="2"/>
  <c r="K1183" i="2"/>
  <c r="J1183" i="2"/>
  <c r="I1183" i="2"/>
  <c r="H1183" i="2"/>
  <c r="N1182" i="2"/>
  <c r="O1182" i="2" s="1"/>
  <c r="M1182" i="2"/>
  <c r="L1182" i="2"/>
  <c r="K1182" i="2"/>
  <c r="J1182" i="2"/>
  <c r="I1182" i="2"/>
  <c r="H1182" i="2"/>
  <c r="N1181" i="2"/>
  <c r="O1181" i="2" s="1"/>
  <c r="M1181" i="2"/>
  <c r="L1181" i="2"/>
  <c r="K1181" i="2"/>
  <c r="J1181" i="2"/>
  <c r="I1181" i="2"/>
  <c r="H1181" i="2"/>
  <c r="O1180" i="2"/>
  <c r="N1180" i="2"/>
  <c r="M1180" i="2"/>
  <c r="L1180" i="2"/>
  <c r="K1180" i="2"/>
  <c r="J1180" i="2"/>
  <c r="I1180" i="2"/>
  <c r="H1180" i="2"/>
  <c r="O1179" i="2"/>
  <c r="N1179" i="2"/>
  <c r="M1179" i="2"/>
  <c r="L1179" i="2"/>
  <c r="K1179" i="2"/>
  <c r="J1179" i="2"/>
  <c r="I1179" i="2"/>
  <c r="H1179" i="2"/>
  <c r="O1178" i="2"/>
  <c r="N1178" i="2"/>
  <c r="M1178" i="2"/>
  <c r="L1178" i="2"/>
  <c r="K1178" i="2"/>
  <c r="J1178" i="2"/>
  <c r="I1178" i="2"/>
  <c r="H1178" i="2"/>
  <c r="O1177" i="2"/>
  <c r="N1177" i="2"/>
  <c r="M1177" i="2"/>
  <c r="L1177" i="2"/>
  <c r="K1177" i="2"/>
  <c r="J1177" i="2"/>
  <c r="I1177" i="2"/>
  <c r="H1177" i="2"/>
  <c r="O1176" i="2"/>
  <c r="N1176" i="2"/>
  <c r="M1176" i="2"/>
  <c r="L1176" i="2"/>
  <c r="K1176" i="2"/>
  <c r="J1176" i="2"/>
  <c r="I1176" i="2"/>
  <c r="H1176" i="2"/>
  <c r="O1175" i="2"/>
  <c r="N1175" i="2"/>
  <c r="M1175" i="2"/>
  <c r="L1175" i="2"/>
  <c r="K1175" i="2"/>
  <c r="J1175" i="2"/>
  <c r="I1175" i="2"/>
  <c r="H1175" i="2"/>
  <c r="O1174" i="2"/>
  <c r="N1174" i="2"/>
  <c r="M1174" i="2"/>
  <c r="L1174" i="2"/>
  <c r="K1174" i="2"/>
  <c r="J1174" i="2"/>
  <c r="I1174" i="2"/>
  <c r="H1174" i="2"/>
  <c r="O1173" i="2"/>
  <c r="N1173" i="2"/>
  <c r="M1173" i="2"/>
  <c r="L1173" i="2"/>
  <c r="K1173" i="2"/>
  <c r="J1173" i="2"/>
  <c r="I1173" i="2"/>
  <c r="H1173" i="2"/>
  <c r="O1172" i="2"/>
  <c r="N1172" i="2"/>
  <c r="M1172" i="2"/>
  <c r="L1172" i="2"/>
  <c r="K1172" i="2"/>
  <c r="J1172" i="2"/>
  <c r="I1172" i="2"/>
  <c r="H1172" i="2"/>
  <c r="O1171" i="2"/>
  <c r="N1171" i="2"/>
  <c r="M1171" i="2"/>
  <c r="L1171" i="2"/>
  <c r="K1171" i="2"/>
  <c r="J1171" i="2"/>
  <c r="I1171" i="2"/>
  <c r="H1171" i="2"/>
  <c r="O1170" i="2"/>
  <c r="N1170" i="2"/>
  <c r="M1170" i="2"/>
  <c r="L1170" i="2"/>
  <c r="K1170" i="2"/>
  <c r="J1170" i="2"/>
  <c r="I1170" i="2"/>
  <c r="H1170" i="2"/>
  <c r="O1169" i="2"/>
  <c r="N1169" i="2"/>
  <c r="M1169" i="2"/>
  <c r="L1169" i="2"/>
  <c r="K1169" i="2"/>
  <c r="J1169" i="2"/>
  <c r="I1169" i="2"/>
  <c r="H1169" i="2"/>
  <c r="O1168" i="2"/>
  <c r="N1168" i="2"/>
  <c r="M1168" i="2"/>
  <c r="L1168" i="2"/>
  <c r="K1168" i="2"/>
  <c r="J1168" i="2"/>
  <c r="I1168" i="2"/>
  <c r="H1168" i="2"/>
  <c r="O1167" i="2"/>
  <c r="N1167" i="2"/>
  <c r="M1167" i="2"/>
  <c r="L1167" i="2"/>
  <c r="K1167" i="2"/>
  <c r="J1167" i="2"/>
  <c r="I1167" i="2"/>
  <c r="H1167" i="2"/>
  <c r="O1166" i="2"/>
  <c r="N1166" i="2"/>
  <c r="M1166" i="2"/>
  <c r="L1166" i="2"/>
  <c r="K1166" i="2"/>
  <c r="J1166" i="2"/>
  <c r="I1166" i="2"/>
  <c r="H1166" i="2"/>
  <c r="O1165" i="2"/>
  <c r="N1165" i="2"/>
  <c r="M1165" i="2"/>
  <c r="L1165" i="2"/>
  <c r="K1165" i="2"/>
  <c r="J1165" i="2"/>
  <c r="I1165" i="2"/>
  <c r="H1165" i="2"/>
  <c r="O1164" i="2"/>
  <c r="N1164" i="2"/>
  <c r="M1164" i="2"/>
  <c r="L1164" i="2"/>
  <c r="K1164" i="2"/>
  <c r="J1164" i="2"/>
  <c r="I1164" i="2"/>
  <c r="H1164" i="2"/>
  <c r="O1163" i="2"/>
  <c r="N1163" i="2"/>
  <c r="M1163" i="2"/>
  <c r="L1163" i="2"/>
  <c r="K1163" i="2"/>
  <c r="J1163" i="2"/>
  <c r="I1163" i="2"/>
  <c r="H1163" i="2"/>
  <c r="O1162" i="2"/>
  <c r="N1162" i="2"/>
  <c r="M1162" i="2"/>
  <c r="L1162" i="2"/>
  <c r="K1162" i="2"/>
  <c r="J1162" i="2"/>
  <c r="I1162" i="2"/>
  <c r="H1162" i="2"/>
  <c r="O1161" i="2"/>
  <c r="N1161" i="2"/>
  <c r="M1161" i="2"/>
  <c r="L1161" i="2"/>
  <c r="K1161" i="2"/>
  <c r="J1161" i="2"/>
  <c r="I1161" i="2"/>
  <c r="H1161" i="2"/>
  <c r="O1160" i="2"/>
  <c r="N1160" i="2"/>
  <c r="M1160" i="2"/>
  <c r="L1160" i="2"/>
  <c r="K1160" i="2"/>
  <c r="J1160" i="2"/>
  <c r="I1160" i="2"/>
  <c r="H1160" i="2"/>
  <c r="O1159" i="2"/>
  <c r="N1159" i="2"/>
  <c r="M1159" i="2"/>
  <c r="L1159" i="2"/>
  <c r="K1159" i="2"/>
  <c r="J1159" i="2"/>
  <c r="I1159" i="2"/>
  <c r="H1159" i="2"/>
  <c r="N1158" i="2"/>
  <c r="O1158" i="2" s="1"/>
  <c r="M1158" i="2"/>
  <c r="L1158" i="2"/>
  <c r="K1158" i="2"/>
  <c r="J1158" i="2"/>
  <c r="I1158" i="2"/>
  <c r="H1158" i="2"/>
  <c r="N1157" i="2"/>
  <c r="O1157" i="2" s="1"/>
  <c r="M1157" i="2"/>
  <c r="L1157" i="2"/>
  <c r="K1157" i="2"/>
  <c r="J1157" i="2"/>
  <c r="I1157" i="2"/>
  <c r="H1157" i="2"/>
  <c r="N1156" i="2"/>
  <c r="O1156" i="2" s="1"/>
  <c r="M1156" i="2"/>
  <c r="L1156" i="2"/>
  <c r="K1156" i="2"/>
  <c r="J1156" i="2"/>
  <c r="I1156" i="2"/>
  <c r="H1156" i="2"/>
  <c r="N1155" i="2"/>
  <c r="O1155" i="2" s="1"/>
  <c r="M1155" i="2"/>
  <c r="L1155" i="2"/>
  <c r="K1155" i="2"/>
  <c r="J1155" i="2"/>
  <c r="I1155" i="2"/>
  <c r="H1155" i="2"/>
  <c r="N1154" i="2"/>
  <c r="O1154" i="2" s="1"/>
  <c r="M1154" i="2"/>
  <c r="L1154" i="2"/>
  <c r="K1154" i="2"/>
  <c r="J1154" i="2"/>
  <c r="I1154" i="2"/>
  <c r="H1154" i="2"/>
  <c r="N1153" i="2"/>
  <c r="O1153" i="2" s="1"/>
  <c r="M1153" i="2"/>
  <c r="L1153" i="2"/>
  <c r="K1153" i="2"/>
  <c r="J1153" i="2"/>
  <c r="I1153" i="2"/>
  <c r="H1153" i="2"/>
  <c r="N1152" i="2"/>
  <c r="O1152" i="2" s="1"/>
  <c r="M1152" i="2"/>
  <c r="L1152" i="2"/>
  <c r="K1152" i="2"/>
  <c r="J1152" i="2"/>
  <c r="I1152" i="2"/>
  <c r="H1152" i="2"/>
  <c r="N1151" i="2"/>
  <c r="O1151" i="2" s="1"/>
  <c r="M1151" i="2"/>
  <c r="L1151" i="2"/>
  <c r="K1151" i="2"/>
  <c r="J1151" i="2"/>
  <c r="I1151" i="2"/>
  <c r="H1151" i="2"/>
  <c r="N1150" i="2"/>
  <c r="O1150" i="2" s="1"/>
  <c r="M1150" i="2"/>
  <c r="L1150" i="2"/>
  <c r="K1150" i="2"/>
  <c r="J1150" i="2"/>
  <c r="I1150" i="2"/>
  <c r="H1150" i="2"/>
  <c r="N1149" i="2"/>
  <c r="O1149" i="2" s="1"/>
  <c r="M1149" i="2"/>
  <c r="L1149" i="2"/>
  <c r="K1149" i="2"/>
  <c r="J1149" i="2"/>
  <c r="I1149" i="2"/>
  <c r="H1149" i="2"/>
  <c r="N1148" i="2"/>
  <c r="O1148" i="2" s="1"/>
  <c r="M1148" i="2"/>
  <c r="L1148" i="2"/>
  <c r="K1148" i="2"/>
  <c r="J1148" i="2"/>
  <c r="I1148" i="2"/>
  <c r="H1148" i="2"/>
  <c r="N1147" i="2"/>
  <c r="O1147" i="2" s="1"/>
  <c r="M1147" i="2"/>
  <c r="L1147" i="2"/>
  <c r="K1147" i="2"/>
  <c r="J1147" i="2"/>
  <c r="I1147" i="2"/>
  <c r="H1147" i="2"/>
  <c r="N1146" i="2"/>
  <c r="O1146" i="2" s="1"/>
  <c r="M1146" i="2"/>
  <c r="L1146" i="2"/>
  <c r="K1146" i="2"/>
  <c r="J1146" i="2"/>
  <c r="I1146" i="2"/>
  <c r="H1146" i="2"/>
  <c r="N1145" i="2"/>
  <c r="O1145" i="2" s="1"/>
  <c r="M1145" i="2"/>
  <c r="L1145" i="2"/>
  <c r="K1145" i="2"/>
  <c r="J1145" i="2"/>
  <c r="I1145" i="2"/>
  <c r="H1145" i="2"/>
  <c r="N1144" i="2"/>
  <c r="O1144" i="2" s="1"/>
  <c r="M1144" i="2"/>
  <c r="L1144" i="2"/>
  <c r="K1144" i="2"/>
  <c r="J1144" i="2"/>
  <c r="I1144" i="2"/>
  <c r="H1144" i="2"/>
  <c r="N1143" i="2"/>
  <c r="O1143" i="2" s="1"/>
  <c r="M1143" i="2"/>
  <c r="L1143" i="2"/>
  <c r="K1143" i="2"/>
  <c r="J1143" i="2"/>
  <c r="I1143" i="2"/>
  <c r="H1143" i="2"/>
  <c r="N1142" i="2"/>
  <c r="O1142" i="2" s="1"/>
  <c r="M1142" i="2"/>
  <c r="L1142" i="2"/>
  <c r="K1142" i="2"/>
  <c r="J1142" i="2"/>
  <c r="I1142" i="2"/>
  <c r="H1142" i="2"/>
  <c r="N1141" i="2"/>
  <c r="O1141" i="2" s="1"/>
  <c r="M1141" i="2"/>
  <c r="L1141" i="2"/>
  <c r="K1141" i="2"/>
  <c r="J1141" i="2"/>
  <c r="I1141" i="2"/>
  <c r="H1141" i="2"/>
  <c r="N1140" i="2"/>
  <c r="O1140" i="2" s="1"/>
  <c r="M1140" i="2"/>
  <c r="L1140" i="2"/>
  <c r="K1140" i="2"/>
  <c r="J1140" i="2"/>
  <c r="I1140" i="2"/>
  <c r="H1140" i="2"/>
  <c r="N1139" i="2"/>
  <c r="O1139" i="2" s="1"/>
  <c r="M1139" i="2"/>
  <c r="L1139" i="2"/>
  <c r="K1139" i="2"/>
  <c r="J1139" i="2"/>
  <c r="I1139" i="2"/>
  <c r="H1139" i="2"/>
  <c r="N1138" i="2"/>
  <c r="O1138" i="2" s="1"/>
  <c r="M1138" i="2"/>
  <c r="L1138" i="2"/>
  <c r="K1138" i="2"/>
  <c r="J1138" i="2"/>
  <c r="I1138" i="2"/>
  <c r="H1138" i="2"/>
  <c r="N1137" i="2"/>
  <c r="O1137" i="2" s="1"/>
  <c r="M1137" i="2"/>
  <c r="L1137" i="2"/>
  <c r="K1137" i="2"/>
  <c r="J1137" i="2"/>
  <c r="I1137" i="2"/>
  <c r="H1137" i="2"/>
  <c r="N1136" i="2"/>
  <c r="O1136" i="2" s="1"/>
  <c r="M1136" i="2"/>
  <c r="L1136" i="2"/>
  <c r="K1136" i="2"/>
  <c r="J1136" i="2"/>
  <c r="I1136" i="2"/>
  <c r="H1136" i="2"/>
  <c r="N1135" i="2"/>
  <c r="O1135" i="2" s="1"/>
  <c r="M1135" i="2"/>
  <c r="L1135" i="2"/>
  <c r="K1135" i="2"/>
  <c r="J1135" i="2"/>
  <c r="I1135" i="2"/>
  <c r="H1135" i="2"/>
  <c r="N1134" i="2"/>
  <c r="O1134" i="2" s="1"/>
  <c r="M1134" i="2"/>
  <c r="L1134" i="2"/>
  <c r="K1134" i="2"/>
  <c r="J1134" i="2"/>
  <c r="I1134" i="2"/>
  <c r="H1134" i="2"/>
  <c r="N1133" i="2"/>
  <c r="O1133" i="2" s="1"/>
  <c r="M1133" i="2"/>
  <c r="L1133" i="2"/>
  <c r="K1133" i="2"/>
  <c r="J1133" i="2"/>
  <c r="I1133" i="2"/>
  <c r="H1133" i="2"/>
  <c r="N1132" i="2"/>
  <c r="O1132" i="2" s="1"/>
  <c r="M1132" i="2"/>
  <c r="L1132" i="2"/>
  <c r="K1132" i="2"/>
  <c r="J1132" i="2"/>
  <c r="I1132" i="2"/>
  <c r="H1132" i="2"/>
  <c r="N1131" i="2"/>
  <c r="O1131" i="2" s="1"/>
  <c r="M1131" i="2"/>
  <c r="L1131" i="2"/>
  <c r="K1131" i="2"/>
  <c r="J1131" i="2"/>
  <c r="I1131" i="2"/>
  <c r="H1131" i="2"/>
  <c r="N1130" i="2"/>
  <c r="O1130" i="2" s="1"/>
  <c r="M1130" i="2"/>
  <c r="L1130" i="2"/>
  <c r="K1130" i="2"/>
  <c r="J1130" i="2"/>
  <c r="I1130" i="2"/>
  <c r="H1130" i="2"/>
  <c r="N1129" i="2"/>
  <c r="O1129" i="2" s="1"/>
  <c r="M1129" i="2"/>
  <c r="L1129" i="2"/>
  <c r="K1129" i="2"/>
  <c r="J1129" i="2"/>
  <c r="I1129" i="2"/>
  <c r="H1129" i="2"/>
  <c r="N1128" i="2"/>
  <c r="O1128" i="2" s="1"/>
  <c r="M1128" i="2"/>
  <c r="L1128" i="2"/>
  <c r="K1128" i="2"/>
  <c r="J1128" i="2"/>
  <c r="I1128" i="2"/>
  <c r="H1128" i="2"/>
  <c r="N1127" i="2"/>
  <c r="O1127" i="2" s="1"/>
  <c r="M1127" i="2"/>
  <c r="L1127" i="2"/>
  <c r="K1127" i="2"/>
  <c r="J1127" i="2"/>
  <c r="I1127" i="2"/>
  <c r="H1127" i="2"/>
  <c r="N1126" i="2"/>
  <c r="O1126" i="2" s="1"/>
  <c r="M1126" i="2"/>
  <c r="L1126" i="2"/>
  <c r="K1126" i="2"/>
  <c r="J1126" i="2"/>
  <c r="I1126" i="2"/>
  <c r="H1126" i="2"/>
  <c r="N1125" i="2"/>
  <c r="O1125" i="2" s="1"/>
  <c r="M1125" i="2"/>
  <c r="L1125" i="2"/>
  <c r="K1125" i="2"/>
  <c r="J1125" i="2"/>
  <c r="I1125" i="2"/>
  <c r="H1125" i="2"/>
  <c r="N1124" i="2"/>
  <c r="O1124" i="2" s="1"/>
  <c r="M1124" i="2"/>
  <c r="L1124" i="2"/>
  <c r="K1124" i="2"/>
  <c r="J1124" i="2"/>
  <c r="I1124" i="2"/>
  <c r="H1124" i="2"/>
  <c r="N1123" i="2"/>
  <c r="O1123" i="2" s="1"/>
  <c r="M1123" i="2"/>
  <c r="L1123" i="2"/>
  <c r="K1123" i="2"/>
  <c r="J1123" i="2"/>
  <c r="I1123" i="2"/>
  <c r="H1123" i="2"/>
  <c r="N1122" i="2"/>
  <c r="O1122" i="2" s="1"/>
  <c r="M1122" i="2"/>
  <c r="L1122" i="2"/>
  <c r="K1122" i="2"/>
  <c r="J1122" i="2"/>
  <c r="I1122" i="2"/>
  <c r="H1122" i="2"/>
  <c r="N1121" i="2"/>
  <c r="O1121" i="2" s="1"/>
  <c r="M1121" i="2"/>
  <c r="L1121" i="2"/>
  <c r="K1121" i="2"/>
  <c r="J1121" i="2"/>
  <c r="I1121" i="2"/>
  <c r="H1121" i="2"/>
  <c r="N1120" i="2"/>
  <c r="O1120" i="2" s="1"/>
  <c r="M1120" i="2"/>
  <c r="L1120" i="2"/>
  <c r="K1120" i="2"/>
  <c r="J1120" i="2"/>
  <c r="I1120" i="2"/>
  <c r="H1120" i="2"/>
  <c r="N1119" i="2"/>
  <c r="O1119" i="2" s="1"/>
  <c r="M1119" i="2"/>
  <c r="L1119" i="2"/>
  <c r="K1119" i="2"/>
  <c r="J1119" i="2"/>
  <c r="I1119" i="2"/>
  <c r="H1119" i="2"/>
  <c r="N1118" i="2"/>
  <c r="O1118" i="2" s="1"/>
  <c r="M1118" i="2"/>
  <c r="L1118" i="2"/>
  <c r="K1118" i="2"/>
  <c r="J1118" i="2"/>
  <c r="I1118" i="2"/>
  <c r="H1118" i="2"/>
  <c r="N1117" i="2"/>
  <c r="O1117" i="2" s="1"/>
  <c r="M1117" i="2"/>
  <c r="L1117" i="2"/>
  <c r="K1117" i="2"/>
  <c r="J1117" i="2"/>
  <c r="I1117" i="2"/>
  <c r="H1117" i="2"/>
  <c r="N1116" i="2"/>
  <c r="O1116" i="2" s="1"/>
  <c r="M1116" i="2"/>
  <c r="L1116" i="2"/>
  <c r="K1116" i="2"/>
  <c r="J1116" i="2"/>
  <c r="I1116" i="2"/>
  <c r="H1116" i="2"/>
  <c r="N1115" i="2"/>
  <c r="O1115" i="2" s="1"/>
  <c r="M1115" i="2"/>
  <c r="L1115" i="2"/>
  <c r="K1115" i="2"/>
  <c r="J1115" i="2"/>
  <c r="I1115" i="2"/>
  <c r="H1115" i="2"/>
  <c r="N1114" i="2"/>
  <c r="O1114" i="2" s="1"/>
  <c r="M1114" i="2"/>
  <c r="L1114" i="2"/>
  <c r="K1114" i="2"/>
  <c r="J1114" i="2"/>
  <c r="I1114" i="2"/>
  <c r="H1114" i="2"/>
  <c r="N1113" i="2"/>
  <c r="O1113" i="2" s="1"/>
  <c r="M1113" i="2"/>
  <c r="L1113" i="2"/>
  <c r="K1113" i="2"/>
  <c r="J1113" i="2"/>
  <c r="I1113" i="2"/>
  <c r="H1113" i="2"/>
  <c r="N1112" i="2"/>
  <c r="O1112" i="2" s="1"/>
  <c r="M1112" i="2"/>
  <c r="L1112" i="2"/>
  <c r="K1112" i="2"/>
  <c r="J1112" i="2"/>
  <c r="I1112" i="2"/>
  <c r="H1112" i="2"/>
  <c r="N1111" i="2"/>
  <c r="O1111" i="2" s="1"/>
  <c r="M1111" i="2"/>
  <c r="L1111" i="2"/>
  <c r="K1111" i="2"/>
  <c r="J1111" i="2"/>
  <c r="I1111" i="2"/>
  <c r="H1111" i="2"/>
  <c r="N1110" i="2"/>
  <c r="O1110" i="2" s="1"/>
  <c r="M1110" i="2"/>
  <c r="L1110" i="2"/>
  <c r="K1110" i="2"/>
  <c r="J1110" i="2"/>
  <c r="I1110" i="2"/>
  <c r="H1110" i="2"/>
  <c r="N1109" i="2"/>
  <c r="O1109" i="2" s="1"/>
  <c r="M1109" i="2"/>
  <c r="L1109" i="2"/>
  <c r="K1109" i="2"/>
  <c r="J1109" i="2"/>
  <c r="I1109" i="2"/>
  <c r="H1109" i="2"/>
  <c r="N1108" i="2"/>
  <c r="O1108" i="2" s="1"/>
  <c r="M1108" i="2"/>
  <c r="L1108" i="2"/>
  <c r="K1108" i="2"/>
  <c r="J1108" i="2"/>
  <c r="I1108" i="2"/>
  <c r="H1108" i="2"/>
  <c r="N1107" i="2"/>
  <c r="O1107" i="2" s="1"/>
  <c r="M1107" i="2"/>
  <c r="L1107" i="2"/>
  <c r="K1107" i="2"/>
  <c r="J1107" i="2"/>
  <c r="I1107" i="2"/>
  <c r="H1107" i="2"/>
  <c r="N1106" i="2"/>
  <c r="O1106" i="2" s="1"/>
  <c r="M1106" i="2"/>
  <c r="L1106" i="2"/>
  <c r="K1106" i="2"/>
  <c r="J1106" i="2"/>
  <c r="I1106" i="2"/>
  <c r="H1106" i="2"/>
  <c r="N1105" i="2"/>
  <c r="O1105" i="2" s="1"/>
  <c r="M1105" i="2"/>
  <c r="L1105" i="2"/>
  <c r="K1105" i="2"/>
  <c r="J1105" i="2"/>
  <c r="I1105" i="2"/>
  <c r="H1105" i="2"/>
  <c r="N1104" i="2"/>
  <c r="O1104" i="2" s="1"/>
  <c r="M1104" i="2"/>
  <c r="L1104" i="2"/>
  <c r="K1104" i="2"/>
  <c r="J1104" i="2"/>
  <c r="I1104" i="2"/>
  <c r="H1104" i="2"/>
  <c r="N1103" i="2"/>
  <c r="O1103" i="2" s="1"/>
  <c r="M1103" i="2"/>
  <c r="L1103" i="2"/>
  <c r="K1103" i="2"/>
  <c r="J1103" i="2"/>
  <c r="I1103" i="2"/>
  <c r="H1103" i="2"/>
  <c r="N1102" i="2"/>
  <c r="O1102" i="2" s="1"/>
  <c r="M1102" i="2"/>
  <c r="L1102" i="2"/>
  <c r="K1102" i="2"/>
  <c r="J1102" i="2"/>
  <c r="I1102" i="2"/>
  <c r="H1102" i="2"/>
  <c r="N1101" i="2"/>
  <c r="O1101" i="2" s="1"/>
  <c r="M1101" i="2"/>
  <c r="L1101" i="2"/>
  <c r="K1101" i="2"/>
  <c r="J1101" i="2"/>
  <c r="I1101" i="2"/>
  <c r="H1101" i="2"/>
  <c r="N1100" i="2"/>
  <c r="O1100" i="2" s="1"/>
  <c r="M1100" i="2"/>
  <c r="L1100" i="2"/>
  <c r="K1100" i="2"/>
  <c r="J1100" i="2"/>
  <c r="I1100" i="2"/>
  <c r="H1100" i="2"/>
  <c r="N1099" i="2"/>
  <c r="O1099" i="2" s="1"/>
  <c r="M1099" i="2"/>
  <c r="L1099" i="2"/>
  <c r="K1099" i="2"/>
  <c r="J1099" i="2"/>
  <c r="I1099" i="2"/>
  <c r="H1099" i="2"/>
  <c r="N1098" i="2"/>
  <c r="O1098" i="2" s="1"/>
  <c r="M1098" i="2"/>
  <c r="L1098" i="2"/>
  <c r="K1098" i="2"/>
  <c r="J1098" i="2"/>
  <c r="I1098" i="2"/>
  <c r="H1098" i="2"/>
  <c r="N1097" i="2"/>
  <c r="O1097" i="2" s="1"/>
  <c r="M1097" i="2"/>
  <c r="L1097" i="2"/>
  <c r="K1097" i="2"/>
  <c r="J1097" i="2"/>
  <c r="I1097" i="2"/>
  <c r="H1097" i="2"/>
  <c r="N1096" i="2"/>
  <c r="O1096" i="2" s="1"/>
  <c r="M1096" i="2"/>
  <c r="L1096" i="2"/>
  <c r="K1096" i="2"/>
  <c r="J1096" i="2"/>
  <c r="I1096" i="2"/>
  <c r="H1096" i="2"/>
  <c r="N1095" i="2"/>
  <c r="O1095" i="2" s="1"/>
  <c r="M1095" i="2"/>
  <c r="L1095" i="2"/>
  <c r="K1095" i="2"/>
  <c r="J1095" i="2"/>
  <c r="I1095" i="2"/>
  <c r="H1095" i="2"/>
  <c r="N1094" i="2"/>
  <c r="O1094" i="2" s="1"/>
  <c r="M1094" i="2"/>
  <c r="L1094" i="2"/>
  <c r="K1094" i="2"/>
  <c r="J1094" i="2"/>
  <c r="I1094" i="2"/>
  <c r="H1094" i="2"/>
  <c r="N1093" i="2"/>
  <c r="O1093" i="2" s="1"/>
  <c r="M1093" i="2"/>
  <c r="L1093" i="2"/>
  <c r="K1093" i="2"/>
  <c r="J1093" i="2"/>
  <c r="I1093" i="2"/>
  <c r="H1093" i="2"/>
  <c r="N1092" i="2"/>
  <c r="O1092" i="2" s="1"/>
  <c r="M1092" i="2"/>
  <c r="L1092" i="2"/>
  <c r="K1092" i="2"/>
  <c r="J1092" i="2"/>
  <c r="I1092" i="2"/>
  <c r="H1092" i="2"/>
  <c r="N1091" i="2"/>
  <c r="O1091" i="2" s="1"/>
  <c r="M1091" i="2"/>
  <c r="L1091" i="2"/>
  <c r="K1091" i="2"/>
  <c r="J1091" i="2"/>
  <c r="I1091" i="2"/>
  <c r="H1091" i="2"/>
  <c r="N1090" i="2"/>
  <c r="O1090" i="2" s="1"/>
  <c r="M1090" i="2"/>
  <c r="L1090" i="2"/>
  <c r="K1090" i="2"/>
  <c r="J1090" i="2"/>
  <c r="I1090" i="2"/>
  <c r="H1090" i="2"/>
  <c r="N1089" i="2"/>
  <c r="O1089" i="2" s="1"/>
  <c r="M1089" i="2"/>
  <c r="L1089" i="2"/>
  <c r="K1089" i="2"/>
  <c r="J1089" i="2"/>
  <c r="I1089" i="2"/>
  <c r="H1089" i="2"/>
  <c r="N1088" i="2"/>
  <c r="O1088" i="2" s="1"/>
  <c r="M1088" i="2"/>
  <c r="L1088" i="2"/>
  <c r="K1088" i="2"/>
  <c r="J1088" i="2"/>
  <c r="I1088" i="2"/>
  <c r="H1088" i="2"/>
  <c r="N1087" i="2"/>
  <c r="O1087" i="2" s="1"/>
  <c r="M1087" i="2"/>
  <c r="L1087" i="2"/>
  <c r="K1087" i="2"/>
  <c r="J1087" i="2"/>
  <c r="I1087" i="2"/>
  <c r="H1087" i="2"/>
  <c r="N1086" i="2"/>
  <c r="O1086" i="2" s="1"/>
  <c r="M1086" i="2"/>
  <c r="L1086" i="2"/>
  <c r="K1086" i="2"/>
  <c r="J1086" i="2"/>
  <c r="I1086" i="2"/>
  <c r="H1086" i="2"/>
  <c r="N1085" i="2"/>
  <c r="O1085" i="2" s="1"/>
  <c r="M1085" i="2"/>
  <c r="L1085" i="2"/>
  <c r="K1085" i="2"/>
  <c r="J1085" i="2"/>
  <c r="I1085" i="2"/>
  <c r="H1085" i="2"/>
  <c r="N1084" i="2"/>
  <c r="O1084" i="2" s="1"/>
  <c r="M1084" i="2"/>
  <c r="L1084" i="2"/>
  <c r="K1084" i="2"/>
  <c r="J1084" i="2"/>
  <c r="I1084" i="2"/>
  <c r="H1084" i="2"/>
  <c r="N1083" i="2"/>
  <c r="O1083" i="2" s="1"/>
  <c r="M1083" i="2"/>
  <c r="L1083" i="2"/>
  <c r="K1083" i="2"/>
  <c r="J1083" i="2"/>
  <c r="I1083" i="2"/>
  <c r="H1083" i="2"/>
  <c r="N1082" i="2"/>
  <c r="O1082" i="2" s="1"/>
  <c r="M1082" i="2"/>
  <c r="L1082" i="2"/>
  <c r="K1082" i="2"/>
  <c r="J1082" i="2"/>
  <c r="I1082" i="2"/>
  <c r="H1082" i="2"/>
  <c r="N1081" i="2"/>
  <c r="O1081" i="2" s="1"/>
  <c r="M1081" i="2"/>
  <c r="L1081" i="2"/>
  <c r="K1081" i="2"/>
  <c r="J1081" i="2"/>
  <c r="I1081" i="2"/>
  <c r="H1081" i="2"/>
  <c r="N1080" i="2"/>
  <c r="O1080" i="2" s="1"/>
  <c r="M1080" i="2"/>
  <c r="L1080" i="2"/>
  <c r="K1080" i="2"/>
  <c r="J1080" i="2"/>
  <c r="I1080" i="2"/>
  <c r="H1080" i="2"/>
  <c r="N1079" i="2"/>
  <c r="O1079" i="2" s="1"/>
  <c r="M1079" i="2"/>
  <c r="L1079" i="2"/>
  <c r="K1079" i="2"/>
  <c r="J1079" i="2"/>
  <c r="I1079" i="2"/>
  <c r="H1079" i="2"/>
  <c r="N1078" i="2"/>
  <c r="O1078" i="2" s="1"/>
  <c r="M1078" i="2"/>
  <c r="L1078" i="2"/>
  <c r="K1078" i="2"/>
  <c r="J1078" i="2"/>
  <c r="I1078" i="2"/>
  <c r="H1078" i="2"/>
  <c r="N1077" i="2"/>
  <c r="O1077" i="2" s="1"/>
  <c r="M1077" i="2"/>
  <c r="L1077" i="2"/>
  <c r="K1077" i="2"/>
  <c r="J1077" i="2"/>
  <c r="I1077" i="2"/>
  <c r="H1077" i="2"/>
  <c r="N1076" i="2"/>
  <c r="O1076" i="2" s="1"/>
  <c r="M1076" i="2"/>
  <c r="L1076" i="2"/>
  <c r="K1076" i="2"/>
  <c r="J1076" i="2"/>
  <c r="I1076" i="2"/>
  <c r="H1076" i="2"/>
  <c r="N1075" i="2"/>
  <c r="O1075" i="2" s="1"/>
  <c r="M1075" i="2"/>
  <c r="L1075" i="2"/>
  <c r="K1075" i="2"/>
  <c r="J1075" i="2"/>
  <c r="I1075" i="2"/>
  <c r="H1075" i="2"/>
  <c r="N1074" i="2"/>
  <c r="O1074" i="2" s="1"/>
  <c r="M1074" i="2"/>
  <c r="L1074" i="2"/>
  <c r="K1074" i="2"/>
  <c r="J1074" i="2"/>
  <c r="I1074" i="2"/>
  <c r="H1074" i="2"/>
  <c r="N1073" i="2"/>
  <c r="O1073" i="2" s="1"/>
  <c r="M1073" i="2"/>
  <c r="L1073" i="2"/>
  <c r="K1073" i="2"/>
  <c r="J1073" i="2"/>
  <c r="I1073" i="2"/>
  <c r="H1073" i="2"/>
  <c r="N1072" i="2"/>
  <c r="O1072" i="2" s="1"/>
  <c r="M1072" i="2"/>
  <c r="L1072" i="2"/>
  <c r="K1072" i="2"/>
  <c r="J1072" i="2"/>
  <c r="I1072" i="2"/>
  <c r="H1072" i="2"/>
  <c r="N1071" i="2"/>
  <c r="O1071" i="2" s="1"/>
  <c r="M1071" i="2"/>
  <c r="L1071" i="2"/>
  <c r="K1071" i="2"/>
  <c r="J1071" i="2"/>
  <c r="I1071" i="2"/>
  <c r="H1071" i="2"/>
  <c r="N1070" i="2"/>
  <c r="O1070" i="2" s="1"/>
  <c r="M1070" i="2"/>
  <c r="L1070" i="2"/>
  <c r="K1070" i="2"/>
  <c r="J1070" i="2"/>
  <c r="I1070" i="2"/>
  <c r="H1070" i="2"/>
  <c r="N1069" i="2"/>
  <c r="O1069" i="2" s="1"/>
  <c r="M1069" i="2"/>
  <c r="L1069" i="2"/>
  <c r="K1069" i="2"/>
  <c r="J1069" i="2"/>
  <c r="I1069" i="2"/>
  <c r="H1069" i="2"/>
  <c r="N1068" i="2"/>
  <c r="O1068" i="2" s="1"/>
  <c r="M1068" i="2"/>
  <c r="L1068" i="2"/>
  <c r="K1068" i="2"/>
  <c r="J1068" i="2"/>
  <c r="I1068" i="2"/>
  <c r="H1068" i="2"/>
  <c r="N1067" i="2"/>
  <c r="O1067" i="2" s="1"/>
  <c r="M1067" i="2"/>
  <c r="L1067" i="2"/>
  <c r="K1067" i="2"/>
  <c r="J1067" i="2"/>
  <c r="I1067" i="2"/>
  <c r="H1067" i="2"/>
  <c r="N1066" i="2"/>
  <c r="O1066" i="2" s="1"/>
  <c r="M1066" i="2"/>
  <c r="L1066" i="2"/>
  <c r="K1066" i="2"/>
  <c r="J1066" i="2"/>
  <c r="I1066" i="2"/>
  <c r="H1066" i="2"/>
  <c r="N1065" i="2"/>
  <c r="O1065" i="2" s="1"/>
  <c r="M1065" i="2"/>
  <c r="L1065" i="2"/>
  <c r="K1065" i="2"/>
  <c r="J1065" i="2"/>
  <c r="I1065" i="2"/>
  <c r="H1065" i="2"/>
  <c r="N1064" i="2"/>
  <c r="O1064" i="2" s="1"/>
  <c r="M1064" i="2"/>
  <c r="L1064" i="2"/>
  <c r="K1064" i="2"/>
  <c r="J1064" i="2"/>
  <c r="I1064" i="2"/>
  <c r="H1064" i="2"/>
  <c r="N1063" i="2"/>
  <c r="O1063" i="2" s="1"/>
  <c r="M1063" i="2"/>
  <c r="L1063" i="2"/>
  <c r="K1063" i="2"/>
  <c r="J1063" i="2"/>
  <c r="I1063" i="2"/>
  <c r="H1063" i="2"/>
  <c r="N1062" i="2"/>
  <c r="O1062" i="2" s="1"/>
  <c r="M1062" i="2"/>
  <c r="L1062" i="2"/>
  <c r="K1062" i="2"/>
  <c r="J1062" i="2"/>
  <c r="I1062" i="2"/>
  <c r="H1062" i="2"/>
  <c r="N1061" i="2"/>
  <c r="O1061" i="2" s="1"/>
  <c r="M1061" i="2"/>
  <c r="L1061" i="2"/>
  <c r="K1061" i="2"/>
  <c r="J1061" i="2"/>
  <c r="I1061" i="2"/>
  <c r="H1061" i="2"/>
  <c r="N1060" i="2"/>
  <c r="O1060" i="2" s="1"/>
  <c r="M1060" i="2"/>
  <c r="L1060" i="2"/>
  <c r="K1060" i="2"/>
  <c r="J1060" i="2"/>
  <c r="I1060" i="2"/>
  <c r="H1060" i="2"/>
  <c r="N1059" i="2"/>
  <c r="O1059" i="2" s="1"/>
  <c r="M1059" i="2"/>
  <c r="L1059" i="2"/>
  <c r="K1059" i="2"/>
  <c r="J1059" i="2"/>
  <c r="I1059" i="2"/>
  <c r="H1059" i="2"/>
  <c r="N1058" i="2"/>
  <c r="O1058" i="2" s="1"/>
  <c r="M1058" i="2"/>
  <c r="L1058" i="2"/>
  <c r="K1058" i="2"/>
  <c r="J1058" i="2"/>
  <c r="I1058" i="2"/>
  <c r="H1058" i="2"/>
  <c r="N1057" i="2"/>
  <c r="O1057" i="2" s="1"/>
  <c r="M1057" i="2"/>
  <c r="L1057" i="2"/>
  <c r="K1057" i="2"/>
  <c r="J1057" i="2"/>
  <c r="I1057" i="2"/>
  <c r="H1057" i="2"/>
  <c r="N1056" i="2"/>
  <c r="O1056" i="2" s="1"/>
  <c r="M1056" i="2"/>
  <c r="L1056" i="2"/>
  <c r="K1056" i="2"/>
  <c r="J1056" i="2"/>
  <c r="I1056" i="2"/>
  <c r="H1056" i="2"/>
  <c r="N1055" i="2"/>
  <c r="O1055" i="2" s="1"/>
  <c r="M1055" i="2"/>
  <c r="L1055" i="2"/>
  <c r="K1055" i="2"/>
  <c r="J1055" i="2"/>
  <c r="I1055" i="2"/>
  <c r="H1055" i="2"/>
  <c r="N1054" i="2"/>
  <c r="O1054" i="2" s="1"/>
  <c r="M1054" i="2"/>
  <c r="L1054" i="2"/>
  <c r="K1054" i="2"/>
  <c r="J1054" i="2"/>
  <c r="I1054" i="2"/>
  <c r="H1054" i="2"/>
  <c r="N1053" i="2"/>
  <c r="O1053" i="2" s="1"/>
  <c r="M1053" i="2"/>
  <c r="L1053" i="2"/>
  <c r="K1053" i="2"/>
  <c r="J1053" i="2"/>
  <c r="I1053" i="2"/>
  <c r="H1053" i="2"/>
  <c r="N1052" i="2"/>
  <c r="O1052" i="2" s="1"/>
  <c r="M1052" i="2"/>
  <c r="L1052" i="2"/>
  <c r="K1052" i="2"/>
  <c r="J1052" i="2"/>
  <c r="I1052" i="2"/>
  <c r="H1052" i="2"/>
  <c r="N1051" i="2"/>
  <c r="O1051" i="2" s="1"/>
  <c r="M1051" i="2"/>
  <c r="L1051" i="2"/>
  <c r="K1051" i="2"/>
  <c r="J1051" i="2"/>
  <c r="I1051" i="2"/>
  <c r="H1051" i="2"/>
  <c r="N1050" i="2"/>
  <c r="O1050" i="2" s="1"/>
  <c r="M1050" i="2"/>
  <c r="L1050" i="2"/>
  <c r="K1050" i="2"/>
  <c r="J1050" i="2"/>
  <c r="I1050" i="2"/>
  <c r="H1050" i="2"/>
  <c r="N1049" i="2"/>
  <c r="O1049" i="2" s="1"/>
  <c r="M1049" i="2"/>
  <c r="L1049" i="2"/>
  <c r="K1049" i="2"/>
  <c r="J1049" i="2"/>
  <c r="I1049" i="2"/>
  <c r="H1049" i="2"/>
  <c r="N1048" i="2"/>
  <c r="O1048" i="2" s="1"/>
  <c r="M1048" i="2"/>
  <c r="L1048" i="2"/>
  <c r="K1048" i="2"/>
  <c r="J1048" i="2"/>
  <c r="I1048" i="2"/>
  <c r="H1048" i="2"/>
  <c r="N1047" i="2"/>
  <c r="O1047" i="2" s="1"/>
  <c r="M1047" i="2"/>
  <c r="L1047" i="2"/>
  <c r="K1047" i="2"/>
  <c r="J1047" i="2"/>
  <c r="I1047" i="2"/>
  <c r="H1047" i="2"/>
  <c r="N1046" i="2"/>
  <c r="O1046" i="2" s="1"/>
  <c r="M1046" i="2"/>
  <c r="L1046" i="2"/>
  <c r="K1046" i="2"/>
  <c r="J1046" i="2"/>
  <c r="I1046" i="2"/>
  <c r="H1046" i="2"/>
  <c r="N1045" i="2"/>
  <c r="O1045" i="2" s="1"/>
  <c r="M1045" i="2"/>
  <c r="L1045" i="2"/>
  <c r="K1045" i="2"/>
  <c r="J1045" i="2"/>
  <c r="I1045" i="2"/>
  <c r="H1045" i="2"/>
  <c r="N1044" i="2"/>
  <c r="O1044" i="2" s="1"/>
  <c r="M1044" i="2"/>
  <c r="L1044" i="2"/>
  <c r="K1044" i="2"/>
  <c r="J1044" i="2"/>
  <c r="I1044" i="2"/>
  <c r="H1044" i="2"/>
  <c r="N1043" i="2"/>
  <c r="O1043" i="2" s="1"/>
  <c r="M1043" i="2"/>
  <c r="L1043" i="2"/>
  <c r="K1043" i="2"/>
  <c r="J1043" i="2"/>
  <c r="I1043" i="2"/>
  <c r="H1043" i="2"/>
  <c r="N1042" i="2"/>
  <c r="O1042" i="2" s="1"/>
  <c r="M1042" i="2"/>
  <c r="L1042" i="2"/>
  <c r="K1042" i="2"/>
  <c r="J1042" i="2"/>
  <c r="I1042" i="2"/>
  <c r="H1042" i="2"/>
  <c r="N1041" i="2"/>
  <c r="O1041" i="2" s="1"/>
  <c r="M1041" i="2"/>
  <c r="L1041" i="2"/>
  <c r="K1041" i="2"/>
  <c r="J1041" i="2"/>
  <c r="I1041" i="2"/>
  <c r="H1041" i="2"/>
  <c r="N1040" i="2"/>
  <c r="O1040" i="2" s="1"/>
  <c r="M1040" i="2"/>
  <c r="L1040" i="2"/>
  <c r="K1040" i="2"/>
  <c r="J1040" i="2"/>
  <c r="I1040" i="2"/>
  <c r="H1040" i="2"/>
  <c r="N1039" i="2"/>
  <c r="O1039" i="2" s="1"/>
  <c r="M1039" i="2"/>
  <c r="L1039" i="2"/>
  <c r="K1039" i="2"/>
  <c r="J1039" i="2"/>
  <c r="I1039" i="2"/>
  <c r="H1039" i="2"/>
  <c r="N1038" i="2"/>
  <c r="O1038" i="2" s="1"/>
  <c r="M1038" i="2"/>
  <c r="L1038" i="2"/>
  <c r="K1038" i="2"/>
  <c r="J1038" i="2"/>
  <c r="I1038" i="2"/>
  <c r="H1038" i="2"/>
  <c r="N1037" i="2"/>
  <c r="O1037" i="2" s="1"/>
  <c r="M1037" i="2"/>
  <c r="L1037" i="2"/>
  <c r="K1037" i="2"/>
  <c r="J1037" i="2"/>
  <c r="I1037" i="2"/>
  <c r="H1037" i="2"/>
  <c r="N1036" i="2"/>
  <c r="O1036" i="2" s="1"/>
  <c r="M1036" i="2"/>
  <c r="L1036" i="2"/>
  <c r="K1036" i="2"/>
  <c r="J1036" i="2"/>
  <c r="I1036" i="2"/>
  <c r="H1036" i="2"/>
  <c r="N1035" i="2"/>
  <c r="O1035" i="2" s="1"/>
  <c r="M1035" i="2"/>
  <c r="L1035" i="2"/>
  <c r="K1035" i="2"/>
  <c r="J1035" i="2"/>
  <c r="I1035" i="2"/>
  <c r="H1035" i="2"/>
  <c r="N1034" i="2"/>
  <c r="O1034" i="2" s="1"/>
  <c r="M1034" i="2"/>
  <c r="L1034" i="2"/>
  <c r="K1034" i="2"/>
  <c r="J1034" i="2"/>
  <c r="I1034" i="2"/>
  <c r="H1034" i="2"/>
  <c r="N1033" i="2"/>
  <c r="O1033" i="2" s="1"/>
  <c r="M1033" i="2"/>
  <c r="L1033" i="2"/>
  <c r="K1033" i="2"/>
  <c r="J1033" i="2"/>
  <c r="I1033" i="2"/>
  <c r="H1033" i="2"/>
  <c r="N1032" i="2"/>
  <c r="O1032" i="2" s="1"/>
  <c r="M1032" i="2"/>
  <c r="L1032" i="2"/>
  <c r="K1032" i="2"/>
  <c r="J1032" i="2"/>
  <c r="I1032" i="2"/>
  <c r="H1032" i="2"/>
  <c r="N1031" i="2"/>
  <c r="O1031" i="2" s="1"/>
  <c r="M1031" i="2"/>
  <c r="L1031" i="2"/>
  <c r="K1031" i="2"/>
  <c r="J1031" i="2"/>
  <c r="I1031" i="2"/>
  <c r="H1031" i="2"/>
  <c r="N1030" i="2"/>
  <c r="O1030" i="2" s="1"/>
  <c r="M1030" i="2"/>
  <c r="L1030" i="2"/>
  <c r="K1030" i="2"/>
  <c r="J1030" i="2"/>
  <c r="I1030" i="2"/>
  <c r="H1030" i="2"/>
  <c r="N1029" i="2"/>
  <c r="O1029" i="2" s="1"/>
  <c r="M1029" i="2"/>
  <c r="L1029" i="2"/>
  <c r="K1029" i="2"/>
  <c r="J1029" i="2"/>
  <c r="I1029" i="2"/>
  <c r="H1029" i="2"/>
  <c r="N1028" i="2"/>
  <c r="O1028" i="2" s="1"/>
  <c r="M1028" i="2"/>
  <c r="L1028" i="2"/>
  <c r="K1028" i="2"/>
  <c r="J1028" i="2"/>
  <c r="I1028" i="2"/>
  <c r="H1028" i="2"/>
  <c r="N1027" i="2"/>
  <c r="O1027" i="2" s="1"/>
  <c r="M1027" i="2"/>
  <c r="L1027" i="2"/>
  <c r="K1027" i="2"/>
  <c r="J1027" i="2"/>
  <c r="I1027" i="2"/>
  <c r="H1027" i="2"/>
  <c r="N1026" i="2"/>
  <c r="O1026" i="2" s="1"/>
  <c r="M1026" i="2"/>
  <c r="L1026" i="2"/>
  <c r="K1026" i="2"/>
  <c r="J1026" i="2"/>
  <c r="I1026" i="2"/>
  <c r="H1026" i="2"/>
  <c r="N1025" i="2"/>
  <c r="O1025" i="2" s="1"/>
  <c r="M1025" i="2"/>
  <c r="L1025" i="2"/>
  <c r="K1025" i="2"/>
  <c r="J1025" i="2"/>
  <c r="I1025" i="2"/>
  <c r="H1025" i="2"/>
  <c r="N1024" i="2"/>
  <c r="O1024" i="2" s="1"/>
  <c r="M1024" i="2"/>
  <c r="L1024" i="2"/>
  <c r="K1024" i="2"/>
  <c r="J1024" i="2"/>
  <c r="I1024" i="2"/>
  <c r="H1024" i="2"/>
  <c r="N1023" i="2"/>
  <c r="O1023" i="2" s="1"/>
  <c r="M1023" i="2"/>
  <c r="L1023" i="2"/>
  <c r="K1023" i="2"/>
  <c r="J1023" i="2"/>
  <c r="I1023" i="2"/>
  <c r="H1023" i="2"/>
  <c r="N1022" i="2"/>
  <c r="O1022" i="2" s="1"/>
  <c r="M1022" i="2"/>
  <c r="L1022" i="2"/>
  <c r="K1022" i="2"/>
  <c r="J1022" i="2"/>
  <c r="I1022" i="2"/>
  <c r="H1022" i="2"/>
  <c r="N1021" i="2"/>
  <c r="O1021" i="2" s="1"/>
  <c r="M1021" i="2"/>
  <c r="L1021" i="2"/>
  <c r="K1021" i="2"/>
  <c r="J1021" i="2"/>
  <c r="I1021" i="2"/>
  <c r="H1021" i="2"/>
  <c r="N1020" i="2"/>
  <c r="O1020" i="2" s="1"/>
  <c r="M1020" i="2"/>
  <c r="L1020" i="2"/>
  <c r="K1020" i="2"/>
  <c r="J1020" i="2"/>
  <c r="I1020" i="2"/>
  <c r="H1020" i="2"/>
  <c r="N1019" i="2"/>
  <c r="O1019" i="2" s="1"/>
  <c r="M1019" i="2"/>
  <c r="L1019" i="2"/>
  <c r="K1019" i="2"/>
  <c r="J1019" i="2"/>
  <c r="I1019" i="2"/>
  <c r="H1019" i="2"/>
  <c r="N1018" i="2"/>
  <c r="O1018" i="2" s="1"/>
  <c r="M1018" i="2"/>
  <c r="L1018" i="2"/>
  <c r="K1018" i="2"/>
  <c r="J1018" i="2"/>
  <c r="I1018" i="2"/>
  <c r="H1018" i="2"/>
  <c r="N1017" i="2"/>
  <c r="O1017" i="2" s="1"/>
  <c r="M1017" i="2"/>
  <c r="L1017" i="2"/>
  <c r="K1017" i="2"/>
  <c r="J1017" i="2"/>
  <c r="I1017" i="2"/>
  <c r="H1017" i="2"/>
  <c r="N1016" i="2"/>
  <c r="O1016" i="2" s="1"/>
  <c r="M1016" i="2"/>
  <c r="L1016" i="2"/>
  <c r="K1016" i="2"/>
  <c r="J1016" i="2"/>
  <c r="I1016" i="2"/>
  <c r="H1016" i="2"/>
  <c r="N1015" i="2"/>
  <c r="O1015" i="2" s="1"/>
  <c r="M1015" i="2"/>
  <c r="L1015" i="2"/>
  <c r="K1015" i="2"/>
  <c r="J1015" i="2"/>
  <c r="I1015" i="2"/>
  <c r="H1015" i="2"/>
  <c r="N1014" i="2"/>
  <c r="O1014" i="2" s="1"/>
  <c r="M1014" i="2"/>
  <c r="L1014" i="2"/>
  <c r="K1014" i="2"/>
  <c r="J1014" i="2"/>
  <c r="I1014" i="2"/>
  <c r="H1014" i="2"/>
  <c r="N1013" i="2"/>
  <c r="O1013" i="2" s="1"/>
  <c r="M1013" i="2"/>
  <c r="L1013" i="2"/>
  <c r="K1013" i="2"/>
  <c r="J1013" i="2"/>
  <c r="I1013" i="2"/>
  <c r="H1013" i="2"/>
  <c r="N1012" i="2"/>
  <c r="O1012" i="2" s="1"/>
  <c r="M1012" i="2"/>
  <c r="L1012" i="2"/>
  <c r="K1012" i="2"/>
  <c r="J1012" i="2"/>
  <c r="I1012" i="2"/>
  <c r="H1012" i="2"/>
  <c r="N1011" i="2"/>
  <c r="O1011" i="2" s="1"/>
  <c r="M1011" i="2"/>
  <c r="L1011" i="2"/>
  <c r="K1011" i="2"/>
  <c r="J1011" i="2"/>
  <c r="I1011" i="2"/>
  <c r="H1011" i="2"/>
  <c r="N1010" i="2"/>
  <c r="O1010" i="2" s="1"/>
  <c r="M1010" i="2"/>
  <c r="L1010" i="2"/>
  <c r="K1010" i="2"/>
  <c r="J1010" i="2"/>
  <c r="I1010" i="2"/>
  <c r="H1010" i="2"/>
  <c r="N1009" i="2"/>
  <c r="O1009" i="2" s="1"/>
  <c r="M1009" i="2"/>
  <c r="L1009" i="2"/>
  <c r="K1009" i="2"/>
  <c r="J1009" i="2"/>
  <c r="I1009" i="2"/>
  <c r="H1009" i="2"/>
  <c r="N1008" i="2"/>
  <c r="O1008" i="2" s="1"/>
  <c r="M1008" i="2"/>
  <c r="L1008" i="2"/>
  <c r="K1008" i="2"/>
  <c r="J1008" i="2"/>
  <c r="I1008" i="2"/>
  <c r="H1008" i="2"/>
  <c r="N1007" i="2"/>
  <c r="O1007" i="2" s="1"/>
  <c r="M1007" i="2"/>
  <c r="L1007" i="2"/>
  <c r="K1007" i="2"/>
  <c r="J1007" i="2"/>
  <c r="I1007" i="2"/>
  <c r="H1007" i="2"/>
  <c r="N1006" i="2"/>
  <c r="O1006" i="2" s="1"/>
  <c r="M1006" i="2"/>
  <c r="L1006" i="2"/>
  <c r="K1006" i="2"/>
  <c r="J1006" i="2"/>
  <c r="I1006" i="2"/>
  <c r="H1006" i="2"/>
  <c r="N1005" i="2"/>
  <c r="O1005" i="2" s="1"/>
  <c r="M1005" i="2"/>
  <c r="L1005" i="2"/>
  <c r="K1005" i="2"/>
  <c r="J1005" i="2"/>
  <c r="I1005" i="2"/>
  <c r="H1005" i="2"/>
  <c r="N1004" i="2"/>
  <c r="O1004" i="2" s="1"/>
  <c r="M1004" i="2"/>
  <c r="L1004" i="2"/>
  <c r="K1004" i="2"/>
  <c r="J1004" i="2"/>
  <c r="I1004" i="2"/>
  <c r="H1004" i="2"/>
  <c r="N1003" i="2"/>
  <c r="O1003" i="2" s="1"/>
  <c r="M1003" i="2"/>
  <c r="L1003" i="2"/>
  <c r="K1003" i="2"/>
  <c r="J1003" i="2"/>
  <c r="I1003" i="2"/>
  <c r="H1003" i="2"/>
  <c r="N1002" i="2"/>
  <c r="O1002" i="2" s="1"/>
  <c r="M1002" i="2"/>
  <c r="L1002" i="2"/>
  <c r="K1002" i="2"/>
  <c r="J1002" i="2"/>
  <c r="I1002" i="2"/>
  <c r="H1002" i="2"/>
  <c r="N1001" i="2"/>
  <c r="O1001" i="2" s="1"/>
  <c r="M1001" i="2"/>
  <c r="L1001" i="2"/>
  <c r="K1001" i="2"/>
  <c r="J1001" i="2"/>
  <c r="I1001" i="2"/>
  <c r="H1001" i="2"/>
  <c r="N1000" i="2"/>
  <c r="O1000" i="2" s="1"/>
  <c r="M1000" i="2"/>
  <c r="L1000" i="2"/>
  <c r="K1000" i="2"/>
  <c r="J1000" i="2"/>
  <c r="I1000" i="2"/>
  <c r="H1000" i="2"/>
  <c r="N999" i="2"/>
  <c r="O999" i="2" s="1"/>
  <c r="M999" i="2"/>
  <c r="L999" i="2"/>
  <c r="K999" i="2"/>
  <c r="J999" i="2"/>
  <c r="I999" i="2"/>
  <c r="H999" i="2"/>
  <c r="N998" i="2"/>
  <c r="O998" i="2" s="1"/>
  <c r="M998" i="2"/>
  <c r="L998" i="2"/>
  <c r="K998" i="2"/>
  <c r="J998" i="2"/>
  <c r="I998" i="2"/>
  <c r="H998" i="2"/>
  <c r="N997" i="2"/>
  <c r="O997" i="2" s="1"/>
  <c r="M997" i="2"/>
  <c r="L997" i="2"/>
  <c r="K997" i="2"/>
  <c r="J997" i="2"/>
  <c r="I997" i="2"/>
  <c r="H997" i="2"/>
  <c r="N996" i="2"/>
  <c r="O996" i="2" s="1"/>
  <c r="M996" i="2"/>
  <c r="L996" i="2"/>
  <c r="K996" i="2"/>
  <c r="J996" i="2"/>
  <c r="I996" i="2"/>
  <c r="H996" i="2"/>
  <c r="N995" i="2"/>
  <c r="O995" i="2" s="1"/>
  <c r="M995" i="2"/>
  <c r="L995" i="2"/>
  <c r="K995" i="2"/>
  <c r="J995" i="2"/>
  <c r="I995" i="2"/>
  <c r="H995" i="2"/>
  <c r="N994" i="2"/>
  <c r="O994" i="2" s="1"/>
  <c r="M994" i="2"/>
  <c r="L994" i="2"/>
  <c r="K994" i="2"/>
  <c r="J994" i="2"/>
  <c r="I994" i="2"/>
  <c r="H994" i="2"/>
  <c r="N993" i="2"/>
  <c r="O993" i="2" s="1"/>
  <c r="M993" i="2"/>
  <c r="L993" i="2"/>
  <c r="K993" i="2"/>
  <c r="J993" i="2"/>
  <c r="I993" i="2"/>
  <c r="H993" i="2"/>
  <c r="N992" i="2"/>
  <c r="O992" i="2" s="1"/>
  <c r="M992" i="2"/>
  <c r="L992" i="2"/>
  <c r="K992" i="2"/>
  <c r="J992" i="2"/>
  <c r="I992" i="2"/>
  <c r="H992" i="2"/>
  <c r="N991" i="2"/>
  <c r="O991" i="2" s="1"/>
  <c r="M991" i="2"/>
  <c r="L991" i="2"/>
  <c r="K991" i="2"/>
  <c r="J991" i="2"/>
  <c r="I991" i="2"/>
  <c r="H991" i="2"/>
  <c r="N990" i="2"/>
  <c r="O990" i="2" s="1"/>
  <c r="M990" i="2"/>
  <c r="L990" i="2"/>
  <c r="K990" i="2"/>
  <c r="J990" i="2"/>
  <c r="I990" i="2"/>
  <c r="H990" i="2"/>
  <c r="N989" i="2"/>
  <c r="O989" i="2" s="1"/>
  <c r="M989" i="2"/>
  <c r="L989" i="2"/>
  <c r="K989" i="2"/>
  <c r="J989" i="2"/>
  <c r="I989" i="2"/>
  <c r="H989" i="2"/>
  <c r="N988" i="2"/>
  <c r="O988" i="2" s="1"/>
  <c r="M988" i="2"/>
  <c r="L988" i="2"/>
  <c r="K988" i="2"/>
  <c r="J988" i="2"/>
  <c r="I988" i="2"/>
  <c r="H988" i="2"/>
  <c r="N987" i="2"/>
  <c r="O987" i="2" s="1"/>
  <c r="M987" i="2"/>
  <c r="L987" i="2"/>
  <c r="K987" i="2"/>
  <c r="J987" i="2"/>
  <c r="I987" i="2"/>
  <c r="H987" i="2"/>
  <c r="N986" i="2"/>
  <c r="O986" i="2" s="1"/>
  <c r="M986" i="2"/>
  <c r="L986" i="2"/>
  <c r="K986" i="2"/>
  <c r="J986" i="2"/>
  <c r="I986" i="2"/>
  <c r="H986" i="2"/>
  <c r="N985" i="2"/>
  <c r="O985" i="2" s="1"/>
  <c r="M985" i="2"/>
  <c r="L985" i="2"/>
  <c r="K985" i="2"/>
  <c r="J985" i="2"/>
  <c r="I985" i="2"/>
  <c r="H985" i="2"/>
  <c r="N984" i="2"/>
  <c r="O984" i="2" s="1"/>
  <c r="M984" i="2"/>
  <c r="L984" i="2"/>
  <c r="K984" i="2"/>
  <c r="J984" i="2"/>
  <c r="I984" i="2"/>
  <c r="H984" i="2"/>
  <c r="N983" i="2"/>
  <c r="O983" i="2" s="1"/>
  <c r="M983" i="2"/>
  <c r="L983" i="2"/>
  <c r="K983" i="2"/>
  <c r="J983" i="2"/>
  <c r="I983" i="2"/>
  <c r="H983" i="2"/>
  <c r="N982" i="2"/>
  <c r="O982" i="2" s="1"/>
  <c r="M982" i="2"/>
  <c r="L982" i="2"/>
  <c r="K982" i="2"/>
  <c r="J982" i="2"/>
  <c r="I982" i="2"/>
  <c r="H982" i="2"/>
  <c r="N981" i="2"/>
  <c r="O981" i="2" s="1"/>
  <c r="M981" i="2"/>
  <c r="L981" i="2"/>
  <c r="K981" i="2"/>
  <c r="J981" i="2"/>
  <c r="I981" i="2"/>
  <c r="H981" i="2"/>
  <c r="N980" i="2"/>
  <c r="O980" i="2" s="1"/>
  <c r="M980" i="2"/>
  <c r="L980" i="2"/>
  <c r="K980" i="2"/>
  <c r="J980" i="2"/>
  <c r="I980" i="2"/>
  <c r="H980" i="2"/>
  <c r="N979" i="2"/>
  <c r="O979" i="2" s="1"/>
  <c r="M979" i="2"/>
  <c r="L979" i="2"/>
  <c r="K979" i="2"/>
  <c r="J979" i="2"/>
  <c r="I979" i="2"/>
  <c r="H979" i="2"/>
  <c r="N978" i="2"/>
  <c r="O978" i="2" s="1"/>
  <c r="M978" i="2"/>
  <c r="L978" i="2"/>
  <c r="K978" i="2"/>
  <c r="J978" i="2"/>
  <c r="I978" i="2"/>
  <c r="H978" i="2"/>
  <c r="N977" i="2"/>
  <c r="O977" i="2" s="1"/>
  <c r="M977" i="2"/>
  <c r="L977" i="2"/>
  <c r="K977" i="2"/>
  <c r="J977" i="2"/>
  <c r="I977" i="2"/>
  <c r="H977" i="2"/>
  <c r="N976" i="2"/>
  <c r="O976" i="2" s="1"/>
  <c r="M976" i="2"/>
  <c r="L976" i="2"/>
  <c r="K976" i="2"/>
  <c r="J976" i="2"/>
  <c r="I976" i="2"/>
  <c r="H976" i="2"/>
  <c r="N975" i="2"/>
  <c r="O975" i="2" s="1"/>
  <c r="M975" i="2"/>
  <c r="L975" i="2"/>
  <c r="K975" i="2"/>
  <c r="J975" i="2"/>
  <c r="I975" i="2"/>
  <c r="H975" i="2"/>
  <c r="N974" i="2"/>
  <c r="O974" i="2" s="1"/>
  <c r="M974" i="2"/>
  <c r="L974" i="2"/>
  <c r="K974" i="2"/>
  <c r="J974" i="2"/>
  <c r="I974" i="2"/>
  <c r="H974" i="2"/>
  <c r="N973" i="2"/>
  <c r="O973" i="2" s="1"/>
  <c r="M973" i="2"/>
  <c r="L973" i="2"/>
  <c r="K973" i="2"/>
  <c r="J973" i="2"/>
  <c r="I973" i="2"/>
  <c r="H973" i="2"/>
  <c r="N972" i="2"/>
  <c r="O972" i="2" s="1"/>
  <c r="M972" i="2"/>
  <c r="L972" i="2"/>
  <c r="K972" i="2"/>
  <c r="J972" i="2"/>
  <c r="I972" i="2"/>
  <c r="H972" i="2"/>
  <c r="N971" i="2"/>
  <c r="O971" i="2" s="1"/>
  <c r="M971" i="2"/>
  <c r="L971" i="2"/>
  <c r="K971" i="2"/>
  <c r="J971" i="2"/>
  <c r="I971" i="2"/>
  <c r="H971" i="2"/>
  <c r="N970" i="2"/>
  <c r="O970" i="2" s="1"/>
  <c r="M970" i="2"/>
  <c r="L970" i="2"/>
  <c r="K970" i="2"/>
  <c r="J970" i="2"/>
  <c r="I970" i="2"/>
  <c r="H970" i="2"/>
  <c r="N969" i="2"/>
  <c r="O969" i="2" s="1"/>
  <c r="M969" i="2"/>
  <c r="L969" i="2"/>
  <c r="K969" i="2"/>
  <c r="J969" i="2"/>
  <c r="I969" i="2"/>
  <c r="H969" i="2"/>
  <c r="N968" i="2"/>
  <c r="O968" i="2" s="1"/>
  <c r="M968" i="2"/>
  <c r="L968" i="2"/>
  <c r="K968" i="2"/>
  <c r="J968" i="2"/>
  <c r="I968" i="2"/>
  <c r="H968" i="2"/>
  <c r="N967" i="2"/>
  <c r="O967" i="2" s="1"/>
  <c r="M967" i="2"/>
  <c r="L967" i="2"/>
  <c r="K967" i="2"/>
  <c r="J967" i="2"/>
  <c r="I967" i="2"/>
  <c r="H967" i="2"/>
  <c r="N966" i="2"/>
  <c r="O966" i="2" s="1"/>
  <c r="M966" i="2"/>
  <c r="L966" i="2"/>
  <c r="K966" i="2"/>
  <c r="J966" i="2"/>
  <c r="I966" i="2"/>
  <c r="H966" i="2"/>
  <c r="N965" i="2"/>
  <c r="O965" i="2" s="1"/>
  <c r="M965" i="2"/>
  <c r="L965" i="2"/>
  <c r="K965" i="2"/>
  <c r="J965" i="2"/>
  <c r="I965" i="2"/>
  <c r="H965" i="2"/>
  <c r="N964" i="2"/>
  <c r="O964" i="2" s="1"/>
  <c r="M964" i="2"/>
  <c r="L964" i="2"/>
  <c r="K964" i="2"/>
  <c r="J964" i="2"/>
  <c r="I964" i="2"/>
  <c r="H964" i="2"/>
  <c r="N963" i="2"/>
  <c r="O963" i="2" s="1"/>
  <c r="M963" i="2"/>
  <c r="L963" i="2"/>
  <c r="K963" i="2"/>
  <c r="J963" i="2"/>
  <c r="I963" i="2"/>
  <c r="H963" i="2"/>
  <c r="N962" i="2"/>
  <c r="O962" i="2" s="1"/>
  <c r="M962" i="2"/>
  <c r="L962" i="2"/>
  <c r="K962" i="2"/>
  <c r="J962" i="2"/>
  <c r="I962" i="2"/>
  <c r="H962" i="2"/>
  <c r="N961" i="2"/>
  <c r="O961" i="2" s="1"/>
  <c r="M961" i="2"/>
  <c r="L961" i="2"/>
  <c r="K961" i="2"/>
  <c r="J961" i="2"/>
  <c r="I961" i="2"/>
  <c r="H961" i="2"/>
  <c r="N960" i="2"/>
  <c r="O960" i="2" s="1"/>
  <c r="M960" i="2"/>
  <c r="L960" i="2"/>
  <c r="K960" i="2"/>
  <c r="J960" i="2"/>
  <c r="I960" i="2"/>
  <c r="H960" i="2"/>
  <c r="N959" i="2"/>
  <c r="O959" i="2" s="1"/>
  <c r="M959" i="2"/>
  <c r="L959" i="2"/>
  <c r="K959" i="2"/>
  <c r="J959" i="2"/>
  <c r="I959" i="2"/>
  <c r="H959" i="2"/>
  <c r="N958" i="2"/>
  <c r="O958" i="2" s="1"/>
  <c r="M958" i="2"/>
  <c r="L958" i="2"/>
  <c r="K958" i="2"/>
  <c r="J958" i="2"/>
  <c r="I958" i="2"/>
  <c r="H958" i="2"/>
  <c r="N957" i="2"/>
  <c r="O957" i="2" s="1"/>
  <c r="M957" i="2"/>
  <c r="L957" i="2"/>
  <c r="K957" i="2"/>
  <c r="J957" i="2"/>
  <c r="I957" i="2"/>
  <c r="H957" i="2"/>
  <c r="N956" i="2"/>
  <c r="O956" i="2" s="1"/>
  <c r="M956" i="2"/>
  <c r="L956" i="2"/>
  <c r="K956" i="2"/>
  <c r="J956" i="2"/>
  <c r="I956" i="2"/>
  <c r="H956" i="2"/>
  <c r="N955" i="2"/>
  <c r="O955" i="2" s="1"/>
  <c r="M955" i="2"/>
  <c r="L955" i="2"/>
  <c r="K955" i="2"/>
  <c r="J955" i="2"/>
  <c r="I955" i="2"/>
  <c r="H955" i="2"/>
  <c r="N954" i="2"/>
  <c r="O954" i="2" s="1"/>
  <c r="M954" i="2"/>
  <c r="L954" i="2"/>
  <c r="K954" i="2"/>
  <c r="J954" i="2"/>
  <c r="I954" i="2"/>
  <c r="H954" i="2"/>
  <c r="N953" i="2"/>
  <c r="O953" i="2" s="1"/>
  <c r="M953" i="2"/>
  <c r="L953" i="2"/>
  <c r="K953" i="2"/>
  <c r="J953" i="2"/>
  <c r="I953" i="2"/>
  <c r="H953" i="2"/>
  <c r="N952" i="2"/>
  <c r="O952" i="2" s="1"/>
  <c r="M952" i="2"/>
  <c r="L952" i="2"/>
  <c r="K952" i="2"/>
  <c r="J952" i="2"/>
  <c r="I952" i="2"/>
  <c r="H952" i="2"/>
  <c r="N951" i="2"/>
  <c r="O951" i="2" s="1"/>
  <c r="M951" i="2"/>
  <c r="L951" i="2"/>
  <c r="K951" i="2"/>
  <c r="J951" i="2"/>
  <c r="I951" i="2"/>
  <c r="H951" i="2"/>
  <c r="N950" i="2"/>
  <c r="O950" i="2" s="1"/>
  <c r="M950" i="2"/>
  <c r="L950" i="2"/>
  <c r="K950" i="2"/>
  <c r="J950" i="2"/>
  <c r="I950" i="2"/>
  <c r="H950" i="2"/>
  <c r="N949" i="2"/>
  <c r="O949" i="2" s="1"/>
  <c r="M949" i="2"/>
  <c r="L949" i="2"/>
  <c r="K949" i="2"/>
  <c r="J949" i="2"/>
  <c r="I949" i="2"/>
  <c r="H949" i="2"/>
  <c r="N948" i="2"/>
  <c r="O948" i="2" s="1"/>
  <c r="M948" i="2"/>
  <c r="L948" i="2"/>
  <c r="K948" i="2"/>
  <c r="J948" i="2"/>
  <c r="I948" i="2"/>
  <c r="H948" i="2"/>
  <c r="N947" i="2"/>
  <c r="O947" i="2" s="1"/>
  <c r="M947" i="2"/>
  <c r="L947" i="2"/>
  <c r="K947" i="2"/>
  <c r="J947" i="2"/>
  <c r="I947" i="2"/>
  <c r="H947" i="2"/>
  <c r="N946" i="2"/>
  <c r="O946" i="2" s="1"/>
  <c r="M946" i="2"/>
  <c r="L946" i="2"/>
  <c r="K946" i="2"/>
  <c r="J946" i="2"/>
  <c r="I946" i="2"/>
  <c r="H946" i="2"/>
  <c r="N945" i="2"/>
  <c r="O945" i="2" s="1"/>
  <c r="M945" i="2"/>
  <c r="L945" i="2"/>
  <c r="K945" i="2"/>
  <c r="J945" i="2"/>
  <c r="I945" i="2"/>
  <c r="H945" i="2"/>
  <c r="N944" i="2"/>
  <c r="O944" i="2" s="1"/>
  <c r="M944" i="2"/>
  <c r="L944" i="2"/>
  <c r="K944" i="2"/>
  <c r="J944" i="2"/>
  <c r="I944" i="2"/>
  <c r="H944" i="2"/>
  <c r="N943" i="2"/>
  <c r="O943" i="2" s="1"/>
  <c r="M943" i="2"/>
  <c r="L943" i="2"/>
  <c r="K943" i="2"/>
  <c r="J943" i="2"/>
  <c r="I943" i="2"/>
  <c r="H943" i="2"/>
  <c r="N942" i="2"/>
  <c r="O942" i="2" s="1"/>
  <c r="M942" i="2"/>
  <c r="L942" i="2"/>
  <c r="K942" i="2"/>
  <c r="J942" i="2"/>
  <c r="I942" i="2"/>
  <c r="H942" i="2"/>
  <c r="N941" i="2"/>
  <c r="O941" i="2" s="1"/>
  <c r="M941" i="2"/>
  <c r="L941" i="2"/>
  <c r="K941" i="2"/>
  <c r="J941" i="2"/>
  <c r="I941" i="2"/>
  <c r="H941" i="2"/>
  <c r="N940" i="2"/>
  <c r="O940" i="2" s="1"/>
  <c r="M940" i="2"/>
  <c r="L940" i="2"/>
  <c r="K940" i="2"/>
  <c r="J940" i="2"/>
  <c r="I940" i="2"/>
  <c r="H940" i="2"/>
  <c r="N939" i="2"/>
  <c r="O939" i="2" s="1"/>
  <c r="M939" i="2"/>
  <c r="L939" i="2"/>
  <c r="K939" i="2"/>
  <c r="J939" i="2"/>
  <c r="I939" i="2"/>
  <c r="H939" i="2"/>
  <c r="N938" i="2"/>
  <c r="O938" i="2" s="1"/>
  <c r="M938" i="2"/>
  <c r="L938" i="2"/>
  <c r="K938" i="2"/>
  <c r="J938" i="2"/>
  <c r="I938" i="2"/>
  <c r="H938" i="2"/>
  <c r="N937" i="2"/>
  <c r="O937" i="2" s="1"/>
  <c r="M937" i="2"/>
  <c r="L937" i="2"/>
  <c r="K937" i="2"/>
  <c r="J937" i="2"/>
  <c r="I937" i="2"/>
  <c r="H937" i="2"/>
  <c r="N936" i="2"/>
  <c r="O936" i="2" s="1"/>
  <c r="M936" i="2"/>
  <c r="L936" i="2"/>
  <c r="K936" i="2"/>
  <c r="J936" i="2"/>
  <c r="I936" i="2"/>
  <c r="H936" i="2"/>
  <c r="N935" i="2"/>
  <c r="O935" i="2" s="1"/>
  <c r="M935" i="2"/>
  <c r="L935" i="2"/>
  <c r="K935" i="2"/>
  <c r="J935" i="2"/>
  <c r="I935" i="2"/>
  <c r="H935" i="2"/>
  <c r="N934" i="2"/>
  <c r="O934" i="2" s="1"/>
  <c r="M934" i="2"/>
  <c r="L934" i="2"/>
  <c r="K934" i="2"/>
  <c r="J934" i="2"/>
  <c r="I934" i="2"/>
  <c r="H934" i="2"/>
  <c r="N933" i="2"/>
  <c r="O933" i="2" s="1"/>
  <c r="M933" i="2"/>
  <c r="L933" i="2"/>
  <c r="K933" i="2"/>
  <c r="J933" i="2"/>
  <c r="I933" i="2"/>
  <c r="H933" i="2"/>
  <c r="N932" i="2"/>
  <c r="O932" i="2" s="1"/>
  <c r="M932" i="2"/>
  <c r="L932" i="2"/>
  <c r="K932" i="2"/>
  <c r="J932" i="2"/>
  <c r="I932" i="2"/>
  <c r="H932" i="2"/>
  <c r="N931" i="2"/>
  <c r="O931" i="2" s="1"/>
  <c r="M931" i="2"/>
  <c r="L931" i="2"/>
  <c r="K931" i="2"/>
  <c r="J931" i="2"/>
  <c r="I931" i="2"/>
  <c r="H931" i="2"/>
  <c r="N930" i="2"/>
  <c r="O930" i="2" s="1"/>
  <c r="M930" i="2"/>
  <c r="L930" i="2"/>
  <c r="K930" i="2"/>
  <c r="J930" i="2"/>
  <c r="I930" i="2"/>
  <c r="H930" i="2"/>
  <c r="N929" i="2"/>
  <c r="O929" i="2" s="1"/>
  <c r="M929" i="2"/>
  <c r="L929" i="2"/>
  <c r="K929" i="2"/>
  <c r="J929" i="2"/>
  <c r="I929" i="2"/>
  <c r="H929" i="2"/>
  <c r="N928" i="2"/>
  <c r="O928" i="2" s="1"/>
  <c r="M928" i="2"/>
  <c r="L928" i="2"/>
  <c r="K928" i="2"/>
  <c r="J928" i="2"/>
  <c r="I928" i="2"/>
  <c r="H928" i="2"/>
  <c r="N927" i="2"/>
  <c r="O927" i="2" s="1"/>
  <c r="M927" i="2"/>
  <c r="L927" i="2"/>
  <c r="K927" i="2"/>
  <c r="J927" i="2"/>
  <c r="I927" i="2"/>
  <c r="H927" i="2"/>
  <c r="N926" i="2"/>
  <c r="O926" i="2" s="1"/>
  <c r="M926" i="2"/>
  <c r="L926" i="2"/>
  <c r="K926" i="2"/>
  <c r="J926" i="2"/>
  <c r="I926" i="2"/>
  <c r="H926" i="2"/>
  <c r="N925" i="2"/>
  <c r="O925" i="2" s="1"/>
  <c r="M925" i="2"/>
  <c r="L925" i="2"/>
  <c r="K925" i="2"/>
  <c r="J925" i="2"/>
  <c r="I925" i="2"/>
  <c r="H925" i="2"/>
  <c r="N924" i="2"/>
  <c r="O924" i="2" s="1"/>
  <c r="M924" i="2"/>
  <c r="L924" i="2"/>
  <c r="K924" i="2"/>
  <c r="J924" i="2"/>
  <c r="I924" i="2"/>
  <c r="H924" i="2"/>
  <c r="N923" i="2"/>
  <c r="O923" i="2" s="1"/>
  <c r="M923" i="2"/>
  <c r="L923" i="2"/>
  <c r="K923" i="2"/>
  <c r="J923" i="2"/>
  <c r="I923" i="2"/>
  <c r="H923" i="2"/>
  <c r="N922" i="2"/>
  <c r="O922" i="2" s="1"/>
  <c r="M922" i="2"/>
  <c r="L922" i="2"/>
  <c r="K922" i="2"/>
  <c r="J922" i="2"/>
  <c r="I922" i="2"/>
  <c r="H922" i="2"/>
  <c r="N921" i="2"/>
  <c r="O921" i="2" s="1"/>
  <c r="M921" i="2"/>
  <c r="L921" i="2"/>
  <c r="K921" i="2"/>
  <c r="J921" i="2"/>
  <c r="I921" i="2"/>
  <c r="H921" i="2"/>
  <c r="N920" i="2"/>
  <c r="O920" i="2" s="1"/>
  <c r="M920" i="2"/>
  <c r="L920" i="2"/>
  <c r="K920" i="2"/>
  <c r="J920" i="2"/>
  <c r="I920" i="2"/>
  <c r="H920" i="2"/>
  <c r="N919" i="2"/>
  <c r="O919" i="2" s="1"/>
  <c r="M919" i="2"/>
  <c r="L919" i="2"/>
  <c r="K919" i="2"/>
  <c r="J919" i="2"/>
  <c r="I919" i="2"/>
  <c r="H919" i="2"/>
  <c r="N918" i="2"/>
  <c r="O918" i="2" s="1"/>
  <c r="M918" i="2"/>
  <c r="L918" i="2"/>
  <c r="K918" i="2"/>
  <c r="J918" i="2"/>
  <c r="I918" i="2"/>
  <c r="H918" i="2"/>
  <c r="N917" i="2"/>
  <c r="O917" i="2" s="1"/>
  <c r="M917" i="2"/>
  <c r="L917" i="2"/>
  <c r="K917" i="2"/>
  <c r="J917" i="2"/>
  <c r="I917" i="2"/>
  <c r="H917" i="2"/>
  <c r="N916" i="2"/>
  <c r="O916" i="2" s="1"/>
  <c r="M916" i="2"/>
  <c r="L916" i="2"/>
  <c r="K916" i="2"/>
  <c r="J916" i="2"/>
  <c r="I916" i="2"/>
  <c r="H916" i="2"/>
  <c r="N915" i="2"/>
  <c r="O915" i="2" s="1"/>
  <c r="M915" i="2"/>
  <c r="L915" i="2"/>
  <c r="K915" i="2"/>
  <c r="J915" i="2"/>
  <c r="I915" i="2"/>
  <c r="H915" i="2"/>
  <c r="N914" i="2"/>
  <c r="O914" i="2" s="1"/>
  <c r="M914" i="2"/>
  <c r="L914" i="2"/>
  <c r="K914" i="2"/>
  <c r="J914" i="2"/>
  <c r="I914" i="2"/>
  <c r="H914" i="2"/>
  <c r="N913" i="2"/>
  <c r="O913" i="2" s="1"/>
  <c r="M913" i="2"/>
  <c r="L913" i="2"/>
  <c r="K913" i="2"/>
  <c r="J913" i="2"/>
  <c r="I913" i="2"/>
  <c r="H913" i="2"/>
  <c r="N912" i="2"/>
  <c r="O912" i="2" s="1"/>
  <c r="M912" i="2"/>
  <c r="L912" i="2"/>
  <c r="K912" i="2"/>
  <c r="J912" i="2"/>
  <c r="I912" i="2"/>
  <c r="H912" i="2"/>
  <c r="N911" i="2"/>
  <c r="O911" i="2" s="1"/>
  <c r="M911" i="2"/>
  <c r="L911" i="2"/>
  <c r="K911" i="2"/>
  <c r="J911" i="2"/>
  <c r="I911" i="2"/>
  <c r="H911" i="2"/>
  <c r="N910" i="2"/>
  <c r="O910" i="2" s="1"/>
  <c r="M910" i="2"/>
  <c r="L910" i="2"/>
  <c r="K910" i="2"/>
  <c r="J910" i="2"/>
  <c r="I910" i="2"/>
  <c r="H910" i="2"/>
  <c r="N909" i="2"/>
  <c r="O909" i="2" s="1"/>
  <c r="M909" i="2"/>
  <c r="L909" i="2"/>
  <c r="K909" i="2"/>
  <c r="J909" i="2"/>
  <c r="I909" i="2"/>
  <c r="H909" i="2"/>
  <c r="N908" i="2"/>
  <c r="O908" i="2" s="1"/>
  <c r="M908" i="2"/>
  <c r="L908" i="2"/>
  <c r="K908" i="2"/>
  <c r="J908" i="2"/>
  <c r="I908" i="2"/>
  <c r="H908" i="2"/>
  <c r="N907" i="2"/>
  <c r="O907" i="2" s="1"/>
  <c r="M907" i="2"/>
  <c r="L907" i="2"/>
  <c r="K907" i="2"/>
  <c r="J907" i="2"/>
  <c r="I907" i="2"/>
  <c r="H907" i="2"/>
  <c r="N906" i="2"/>
  <c r="O906" i="2" s="1"/>
  <c r="M906" i="2"/>
  <c r="L906" i="2"/>
  <c r="K906" i="2"/>
  <c r="J906" i="2"/>
  <c r="I906" i="2"/>
  <c r="H906" i="2"/>
  <c r="N905" i="2"/>
  <c r="O905" i="2" s="1"/>
  <c r="M905" i="2"/>
  <c r="L905" i="2"/>
  <c r="K905" i="2"/>
  <c r="J905" i="2"/>
  <c r="I905" i="2"/>
  <c r="H905" i="2"/>
  <c r="N904" i="2"/>
  <c r="O904" i="2" s="1"/>
  <c r="M904" i="2"/>
  <c r="L904" i="2"/>
  <c r="K904" i="2"/>
  <c r="J904" i="2"/>
  <c r="I904" i="2"/>
  <c r="H904" i="2"/>
  <c r="N903" i="2"/>
  <c r="O903" i="2" s="1"/>
  <c r="M903" i="2"/>
  <c r="L903" i="2"/>
  <c r="K903" i="2"/>
  <c r="J903" i="2"/>
  <c r="I903" i="2"/>
  <c r="H903" i="2"/>
  <c r="N902" i="2"/>
  <c r="O902" i="2" s="1"/>
  <c r="M902" i="2"/>
  <c r="L902" i="2"/>
  <c r="K902" i="2"/>
  <c r="J902" i="2"/>
  <c r="I902" i="2"/>
  <c r="H902" i="2"/>
  <c r="N901" i="2"/>
  <c r="O901" i="2" s="1"/>
  <c r="M901" i="2"/>
  <c r="L901" i="2"/>
  <c r="K901" i="2"/>
  <c r="J901" i="2"/>
  <c r="I901" i="2"/>
  <c r="H901" i="2"/>
  <c r="N900" i="2"/>
  <c r="O900" i="2" s="1"/>
  <c r="M900" i="2"/>
  <c r="L900" i="2"/>
  <c r="K900" i="2"/>
  <c r="J900" i="2"/>
  <c r="I900" i="2"/>
  <c r="H900" i="2"/>
  <c r="N899" i="2"/>
  <c r="O899" i="2" s="1"/>
  <c r="M899" i="2"/>
  <c r="L899" i="2"/>
  <c r="K899" i="2"/>
  <c r="J899" i="2"/>
  <c r="I899" i="2"/>
  <c r="H899" i="2"/>
  <c r="N898" i="2"/>
  <c r="O898" i="2" s="1"/>
  <c r="M898" i="2"/>
  <c r="L898" i="2"/>
  <c r="K898" i="2"/>
  <c r="J898" i="2"/>
  <c r="I898" i="2"/>
  <c r="H898" i="2"/>
  <c r="N897" i="2"/>
  <c r="O897" i="2" s="1"/>
  <c r="M897" i="2"/>
  <c r="L897" i="2"/>
  <c r="K897" i="2"/>
  <c r="J897" i="2"/>
  <c r="I897" i="2"/>
  <c r="H897" i="2"/>
  <c r="N896" i="2"/>
  <c r="O896" i="2" s="1"/>
  <c r="M896" i="2"/>
  <c r="L896" i="2"/>
  <c r="K896" i="2"/>
  <c r="J896" i="2"/>
  <c r="I896" i="2"/>
  <c r="H896" i="2"/>
  <c r="N895" i="2"/>
  <c r="O895" i="2" s="1"/>
  <c r="M895" i="2"/>
  <c r="L895" i="2"/>
  <c r="K895" i="2"/>
  <c r="J895" i="2"/>
  <c r="I895" i="2"/>
  <c r="H895" i="2"/>
  <c r="N894" i="2"/>
  <c r="O894" i="2" s="1"/>
  <c r="M894" i="2"/>
  <c r="L894" i="2"/>
  <c r="K894" i="2"/>
  <c r="J894" i="2"/>
  <c r="I894" i="2"/>
  <c r="H894" i="2"/>
  <c r="N893" i="2"/>
  <c r="O893" i="2" s="1"/>
  <c r="M893" i="2"/>
  <c r="L893" i="2"/>
  <c r="K893" i="2"/>
  <c r="J893" i="2"/>
  <c r="I893" i="2"/>
  <c r="H893" i="2"/>
  <c r="N892" i="2"/>
  <c r="O892" i="2" s="1"/>
  <c r="M892" i="2"/>
  <c r="L892" i="2"/>
  <c r="K892" i="2"/>
  <c r="J892" i="2"/>
  <c r="I892" i="2"/>
  <c r="H892" i="2"/>
  <c r="N891" i="2"/>
  <c r="O891" i="2" s="1"/>
  <c r="M891" i="2"/>
  <c r="L891" i="2"/>
  <c r="K891" i="2"/>
  <c r="J891" i="2"/>
  <c r="I891" i="2"/>
  <c r="H891" i="2"/>
  <c r="N890" i="2"/>
  <c r="O890" i="2" s="1"/>
  <c r="M890" i="2"/>
  <c r="L890" i="2"/>
  <c r="K890" i="2"/>
  <c r="J890" i="2"/>
  <c r="I890" i="2"/>
  <c r="H890" i="2"/>
  <c r="N889" i="2"/>
  <c r="O889" i="2" s="1"/>
  <c r="M889" i="2"/>
  <c r="L889" i="2"/>
  <c r="K889" i="2"/>
  <c r="J889" i="2"/>
  <c r="I889" i="2"/>
  <c r="H889" i="2"/>
  <c r="N888" i="2"/>
  <c r="O888" i="2" s="1"/>
  <c r="M888" i="2"/>
  <c r="L888" i="2"/>
  <c r="K888" i="2"/>
  <c r="J888" i="2"/>
  <c r="I888" i="2"/>
  <c r="H888" i="2"/>
  <c r="N887" i="2"/>
  <c r="O887" i="2" s="1"/>
  <c r="M887" i="2"/>
  <c r="L887" i="2"/>
  <c r="K887" i="2"/>
  <c r="J887" i="2"/>
  <c r="I887" i="2"/>
  <c r="H887" i="2"/>
  <c r="N886" i="2"/>
  <c r="O886" i="2" s="1"/>
  <c r="M886" i="2"/>
  <c r="L886" i="2"/>
  <c r="K886" i="2"/>
  <c r="J886" i="2"/>
  <c r="I886" i="2"/>
  <c r="H886" i="2"/>
  <c r="N885" i="2"/>
  <c r="O885" i="2" s="1"/>
  <c r="M885" i="2"/>
  <c r="L885" i="2"/>
  <c r="K885" i="2"/>
  <c r="J885" i="2"/>
  <c r="I885" i="2"/>
  <c r="H885" i="2"/>
  <c r="N884" i="2"/>
  <c r="O884" i="2" s="1"/>
  <c r="M884" i="2"/>
  <c r="L884" i="2"/>
  <c r="K884" i="2"/>
  <c r="J884" i="2"/>
  <c r="I884" i="2"/>
  <c r="H884" i="2"/>
  <c r="N883" i="2"/>
  <c r="O883" i="2" s="1"/>
  <c r="M883" i="2"/>
  <c r="L883" i="2"/>
  <c r="K883" i="2"/>
  <c r="J883" i="2"/>
  <c r="I883" i="2"/>
  <c r="H883" i="2"/>
  <c r="N882" i="2"/>
  <c r="O882" i="2" s="1"/>
  <c r="M882" i="2"/>
  <c r="L882" i="2"/>
  <c r="K882" i="2"/>
  <c r="J882" i="2"/>
  <c r="I882" i="2"/>
  <c r="H882" i="2"/>
  <c r="N881" i="2"/>
  <c r="O881" i="2" s="1"/>
  <c r="M881" i="2"/>
  <c r="L881" i="2"/>
  <c r="K881" i="2"/>
  <c r="J881" i="2"/>
  <c r="I881" i="2"/>
  <c r="H881" i="2"/>
  <c r="N880" i="2"/>
  <c r="O880" i="2" s="1"/>
  <c r="M880" i="2"/>
  <c r="L880" i="2"/>
  <c r="K880" i="2"/>
  <c r="J880" i="2"/>
  <c r="I880" i="2"/>
  <c r="H880" i="2"/>
  <c r="N879" i="2"/>
  <c r="O879" i="2" s="1"/>
  <c r="M879" i="2"/>
  <c r="L879" i="2"/>
  <c r="K879" i="2"/>
  <c r="J879" i="2"/>
  <c r="I879" i="2"/>
  <c r="H879" i="2"/>
  <c r="N878" i="2"/>
  <c r="O878" i="2" s="1"/>
  <c r="M878" i="2"/>
  <c r="L878" i="2"/>
  <c r="K878" i="2"/>
  <c r="J878" i="2"/>
  <c r="I878" i="2"/>
  <c r="H878" i="2"/>
  <c r="N877" i="2"/>
  <c r="O877" i="2" s="1"/>
  <c r="M877" i="2"/>
  <c r="L877" i="2"/>
  <c r="K877" i="2"/>
  <c r="J877" i="2"/>
  <c r="I877" i="2"/>
  <c r="H877" i="2"/>
  <c r="N876" i="2"/>
  <c r="O876" i="2" s="1"/>
  <c r="M876" i="2"/>
  <c r="L876" i="2"/>
  <c r="K876" i="2"/>
  <c r="J876" i="2"/>
  <c r="I876" i="2"/>
  <c r="H876" i="2"/>
  <c r="N875" i="2"/>
  <c r="O875" i="2" s="1"/>
  <c r="M875" i="2"/>
  <c r="L875" i="2"/>
  <c r="K875" i="2"/>
  <c r="J875" i="2"/>
  <c r="I875" i="2"/>
  <c r="H875" i="2"/>
  <c r="N874" i="2"/>
  <c r="O874" i="2" s="1"/>
  <c r="M874" i="2"/>
  <c r="L874" i="2"/>
  <c r="K874" i="2"/>
  <c r="J874" i="2"/>
  <c r="I874" i="2"/>
  <c r="H874" i="2"/>
  <c r="N873" i="2"/>
  <c r="O873" i="2" s="1"/>
  <c r="M873" i="2"/>
  <c r="L873" i="2"/>
  <c r="K873" i="2"/>
  <c r="J873" i="2"/>
  <c r="I873" i="2"/>
  <c r="H873" i="2"/>
  <c r="N872" i="2"/>
  <c r="O872" i="2" s="1"/>
  <c r="M872" i="2"/>
  <c r="L872" i="2"/>
  <c r="K872" i="2"/>
  <c r="J872" i="2"/>
  <c r="I872" i="2"/>
  <c r="H872" i="2"/>
  <c r="N871" i="2"/>
  <c r="O871" i="2" s="1"/>
  <c r="M871" i="2"/>
  <c r="L871" i="2"/>
  <c r="K871" i="2"/>
  <c r="J871" i="2"/>
  <c r="I871" i="2"/>
  <c r="H871" i="2"/>
  <c r="N870" i="2"/>
  <c r="O870" i="2" s="1"/>
  <c r="M870" i="2"/>
  <c r="L870" i="2"/>
  <c r="K870" i="2"/>
  <c r="J870" i="2"/>
  <c r="I870" i="2"/>
  <c r="H870" i="2"/>
  <c r="N869" i="2"/>
  <c r="O869" i="2" s="1"/>
  <c r="M869" i="2"/>
  <c r="L869" i="2"/>
  <c r="K869" i="2"/>
  <c r="J869" i="2"/>
  <c r="I869" i="2"/>
  <c r="H869" i="2"/>
  <c r="N868" i="2"/>
  <c r="O868" i="2" s="1"/>
  <c r="M868" i="2"/>
  <c r="L868" i="2"/>
  <c r="K868" i="2"/>
  <c r="J868" i="2"/>
  <c r="I868" i="2"/>
  <c r="H868" i="2"/>
  <c r="N867" i="2"/>
  <c r="O867" i="2" s="1"/>
  <c r="M867" i="2"/>
  <c r="L867" i="2"/>
  <c r="K867" i="2"/>
  <c r="J867" i="2"/>
  <c r="I867" i="2"/>
  <c r="H867" i="2"/>
  <c r="N866" i="2"/>
  <c r="O866" i="2" s="1"/>
  <c r="M866" i="2"/>
  <c r="L866" i="2"/>
  <c r="K866" i="2"/>
  <c r="J866" i="2"/>
  <c r="I866" i="2"/>
  <c r="H866" i="2"/>
  <c r="N865" i="2"/>
  <c r="O865" i="2" s="1"/>
  <c r="M865" i="2"/>
  <c r="L865" i="2"/>
  <c r="K865" i="2"/>
  <c r="J865" i="2"/>
  <c r="I865" i="2"/>
  <c r="H865" i="2"/>
  <c r="N864" i="2"/>
  <c r="O864" i="2" s="1"/>
  <c r="M864" i="2"/>
  <c r="L864" i="2"/>
  <c r="K864" i="2"/>
  <c r="J864" i="2"/>
  <c r="I864" i="2"/>
  <c r="H864" i="2"/>
  <c r="N863" i="2"/>
  <c r="O863" i="2" s="1"/>
  <c r="M863" i="2"/>
  <c r="L863" i="2"/>
  <c r="K863" i="2"/>
  <c r="J863" i="2"/>
  <c r="I863" i="2"/>
  <c r="H863" i="2"/>
  <c r="N862" i="2"/>
  <c r="O862" i="2" s="1"/>
  <c r="M862" i="2"/>
  <c r="L862" i="2"/>
  <c r="K862" i="2"/>
  <c r="J862" i="2"/>
  <c r="I862" i="2"/>
  <c r="H862" i="2"/>
  <c r="N861" i="2"/>
  <c r="O861" i="2" s="1"/>
  <c r="M861" i="2"/>
  <c r="L861" i="2"/>
  <c r="K861" i="2"/>
  <c r="J861" i="2"/>
  <c r="I861" i="2"/>
  <c r="H861" i="2"/>
  <c r="N860" i="2"/>
  <c r="O860" i="2" s="1"/>
  <c r="M860" i="2"/>
  <c r="L860" i="2"/>
  <c r="K860" i="2"/>
  <c r="J860" i="2"/>
  <c r="I860" i="2"/>
  <c r="H860" i="2"/>
  <c r="N859" i="2"/>
  <c r="O859" i="2" s="1"/>
  <c r="M859" i="2"/>
  <c r="L859" i="2"/>
  <c r="K859" i="2"/>
  <c r="J859" i="2"/>
  <c r="I859" i="2"/>
  <c r="H859" i="2"/>
  <c r="N858" i="2"/>
  <c r="O858" i="2" s="1"/>
  <c r="M858" i="2"/>
  <c r="L858" i="2"/>
  <c r="K858" i="2"/>
  <c r="J858" i="2"/>
  <c r="I858" i="2"/>
  <c r="H858" i="2"/>
  <c r="N857" i="2"/>
  <c r="O857" i="2" s="1"/>
  <c r="M857" i="2"/>
  <c r="L857" i="2"/>
  <c r="K857" i="2"/>
  <c r="J857" i="2"/>
  <c r="I857" i="2"/>
  <c r="H857" i="2"/>
  <c r="N856" i="2"/>
  <c r="O856" i="2" s="1"/>
  <c r="M856" i="2"/>
  <c r="L856" i="2"/>
  <c r="K856" i="2"/>
  <c r="J856" i="2"/>
  <c r="I856" i="2"/>
  <c r="H856" i="2"/>
  <c r="N855" i="2"/>
  <c r="O855" i="2" s="1"/>
  <c r="M855" i="2"/>
  <c r="L855" i="2"/>
  <c r="K855" i="2"/>
  <c r="J855" i="2"/>
  <c r="I855" i="2"/>
  <c r="H855" i="2"/>
  <c r="N854" i="2"/>
  <c r="O854" i="2" s="1"/>
  <c r="M854" i="2"/>
  <c r="L854" i="2"/>
  <c r="K854" i="2"/>
  <c r="J854" i="2"/>
  <c r="I854" i="2"/>
  <c r="H854" i="2"/>
  <c r="N853" i="2"/>
  <c r="O853" i="2" s="1"/>
  <c r="M853" i="2"/>
  <c r="L853" i="2"/>
  <c r="K853" i="2"/>
  <c r="J853" i="2"/>
  <c r="I853" i="2"/>
  <c r="H853" i="2"/>
  <c r="N852" i="2"/>
  <c r="O852" i="2" s="1"/>
  <c r="M852" i="2"/>
  <c r="L852" i="2"/>
  <c r="K852" i="2"/>
  <c r="J852" i="2"/>
  <c r="I852" i="2"/>
  <c r="H852" i="2"/>
  <c r="N851" i="2"/>
  <c r="O851" i="2" s="1"/>
  <c r="M851" i="2"/>
  <c r="L851" i="2"/>
  <c r="K851" i="2"/>
  <c r="J851" i="2"/>
  <c r="I851" i="2"/>
  <c r="H851" i="2"/>
  <c r="N850" i="2"/>
  <c r="O850" i="2" s="1"/>
  <c r="M850" i="2"/>
  <c r="L850" i="2"/>
  <c r="K850" i="2"/>
  <c r="J850" i="2"/>
  <c r="I850" i="2"/>
  <c r="H850" i="2"/>
  <c r="N849" i="2"/>
  <c r="O849" i="2" s="1"/>
  <c r="M849" i="2"/>
  <c r="L849" i="2"/>
  <c r="K849" i="2"/>
  <c r="J849" i="2"/>
  <c r="I849" i="2"/>
  <c r="H849" i="2"/>
  <c r="N848" i="2"/>
  <c r="O848" i="2" s="1"/>
  <c r="M848" i="2"/>
  <c r="L848" i="2"/>
  <c r="K848" i="2"/>
  <c r="J848" i="2"/>
  <c r="I848" i="2"/>
  <c r="H848" i="2"/>
  <c r="N847" i="2"/>
  <c r="O847" i="2" s="1"/>
  <c r="M847" i="2"/>
  <c r="L847" i="2"/>
  <c r="K847" i="2"/>
  <c r="J847" i="2"/>
  <c r="I847" i="2"/>
  <c r="H847" i="2"/>
  <c r="N846" i="2"/>
  <c r="O846" i="2" s="1"/>
  <c r="M846" i="2"/>
  <c r="L846" i="2"/>
  <c r="K846" i="2"/>
  <c r="J846" i="2"/>
  <c r="I846" i="2"/>
  <c r="H846" i="2"/>
  <c r="N845" i="2"/>
  <c r="O845" i="2" s="1"/>
  <c r="M845" i="2"/>
  <c r="L845" i="2"/>
  <c r="K845" i="2"/>
  <c r="J845" i="2"/>
  <c r="I845" i="2"/>
  <c r="H845" i="2"/>
  <c r="N844" i="2"/>
  <c r="O844" i="2" s="1"/>
  <c r="M844" i="2"/>
  <c r="L844" i="2"/>
  <c r="K844" i="2"/>
  <c r="J844" i="2"/>
  <c r="I844" i="2"/>
  <c r="H844" i="2"/>
  <c r="N843" i="2"/>
  <c r="O843" i="2" s="1"/>
  <c r="M843" i="2"/>
  <c r="L843" i="2"/>
  <c r="K843" i="2"/>
  <c r="J843" i="2"/>
  <c r="I843" i="2"/>
  <c r="H843" i="2"/>
  <c r="N842" i="2"/>
  <c r="O842" i="2" s="1"/>
  <c r="M842" i="2"/>
  <c r="L842" i="2"/>
  <c r="K842" i="2"/>
  <c r="J842" i="2"/>
  <c r="I842" i="2"/>
  <c r="H842" i="2"/>
  <c r="N841" i="2"/>
  <c r="O841" i="2" s="1"/>
  <c r="M841" i="2"/>
  <c r="L841" i="2"/>
  <c r="K841" i="2"/>
  <c r="J841" i="2"/>
  <c r="I841" i="2"/>
  <c r="H841" i="2"/>
  <c r="N840" i="2"/>
  <c r="O840" i="2" s="1"/>
  <c r="M840" i="2"/>
  <c r="L840" i="2"/>
  <c r="K840" i="2"/>
  <c r="J840" i="2"/>
  <c r="I840" i="2"/>
  <c r="H840" i="2"/>
  <c r="N839" i="2"/>
  <c r="O839" i="2" s="1"/>
  <c r="M839" i="2"/>
  <c r="L839" i="2"/>
  <c r="K839" i="2"/>
  <c r="J839" i="2"/>
  <c r="I839" i="2"/>
  <c r="H839" i="2"/>
  <c r="N838" i="2"/>
  <c r="O838" i="2" s="1"/>
  <c r="M838" i="2"/>
  <c r="L838" i="2"/>
  <c r="K838" i="2"/>
  <c r="J838" i="2"/>
  <c r="I838" i="2"/>
  <c r="H838" i="2"/>
  <c r="N837" i="2"/>
  <c r="O837" i="2" s="1"/>
  <c r="M837" i="2"/>
  <c r="L837" i="2"/>
  <c r="K837" i="2"/>
  <c r="J837" i="2"/>
  <c r="I837" i="2"/>
  <c r="H837" i="2"/>
  <c r="N836" i="2"/>
  <c r="O836" i="2" s="1"/>
  <c r="M836" i="2"/>
  <c r="L836" i="2"/>
  <c r="K836" i="2"/>
  <c r="J836" i="2"/>
  <c r="I836" i="2"/>
  <c r="H836" i="2"/>
  <c r="N835" i="2"/>
  <c r="O835" i="2" s="1"/>
  <c r="M835" i="2"/>
  <c r="L835" i="2"/>
  <c r="K835" i="2"/>
  <c r="J835" i="2"/>
  <c r="I835" i="2"/>
  <c r="H835" i="2"/>
  <c r="N834" i="2"/>
  <c r="O834" i="2" s="1"/>
  <c r="M834" i="2"/>
  <c r="L834" i="2"/>
  <c r="K834" i="2"/>
  <c r="J834" i="2"/>
  <c r="I834" i="2"/>
  <c r="H834" i="2"/>
  <c r="N833" i="2"/>
  <c r="O833" i="2" s="1"/>
  <c r="M833" i="2"/>
  <c r="L833" i="2"/>
  <c r="K833" i="2"/>
  <c r="J833" i="2"/>
  <c r="I833" i="2"/>
  <c r="H833" i="2"/>
  <c r="N832" i="2"/>
  <c r="O832" i="2" s="1"/>
  <c r="M832" i="2"/>
  <c r="L832" i="2"/>
  <c r="K832" i="2"/>
  <c r="J832" i="2"/>
  <c r="I832" i="2"/>
  <c r="H832" i="2"/>
  <c r="N831" i="2"/>
  <c r="O831" i="2" s="1"/>
  <c r="M831" i="2"/>
  <c r="L831" i="2"/>
  <c r="K831" i="2"/>
  <c r="J831" i="2"/>
  <c r="I831" i="2"/>
  <c r="H831" i="2"/>
  <c r="N830" i="2"/>
  <c r="O830" i="2" s="1"/>
  <c r="M830" i="2"/>
  <c r="L830" i="2"/>
  <c r="K830" i="2"/>
  <c r="J830" i="2"/>
  <c r="I830" i="2"/>
  <c r="H830" i="2"/>
  <c r="N829" i="2"/>
  <c r="O829" i="2" s="1"/>
  <c r="M829" i="2"/>
  <c r="L829" i="2"/>
  <c r="K829" i="2"/>
  <c r="J829" i="2"/>
  <c r="I829" i="2"/>
  <c r="H829" i="2"/>
  <c r="N828" i="2"/>
  <c r="O828" i="2" s="1"/>
  <c r="M828" i="2"/>
  <c r="L828" i="2"/>
  <c r="K828" i="2"/>
  <c r="J828" i="2"/>
  <c r="I828" i="2"/>
  <c r="H828" i="2"/>
  <c r="N827" i="2"/>
  <c r="O827" i="2" s="1"/>
  <c r="M827" i="2"/>
  <c r="L827" i="2"/>
  <c r="K827" i="2"/>
  <c r="J827" i="2"/>
  <c r="I827" i="2"/>
  <c r="H827" i="2"/>
  <c r="N826" i="2"/>
  <c r="O826" i="2" s="1"/>
  <c r="M826" i="2"/>
  <c r="L826" i="2"/>
  <c r="K826" i="2"/>
  <c r="J826" i="2"/>
  <c r="I826" i="2"/>
  <c r="H826" i="2"/>
  <c r="N825" i="2"/>
  <c r="O825" i="2" s="1"/>
  <c r="M825" i="2"/>
  <c r="L825" i="2"/>
  <c r="K825" i="2"/>
  <c r="J825" i="2"/>
  <c r="I825" i="2"/>
  <c r="H825" i="2"/>
  <c r="N824" i="2"/>
  <c r="O824" i="2" s="1"/>
  <c r="M824" i="2"/>
  <c r="L824" i="2"/>
  <c r="K824" i="2"/>
  <c r="J824" i="2"/>
  <c r="I824" i="2"/>
  <c r="H824" i="2"/>
  <c r="N823" i="2"/>
  <c r="O823" i="2" s="1"/>
  <c r="M823" i="2"/>
  <c r="L823" i="2"/>
  <c r="K823" i="2"/>
  <c r="J823" i="2"/>
  <c r="I823" i="2"/>
  <c r="H823" i="2"/>
  <c r="N822" i="2"/>
  <c r="O822" i="2" s="1"/>
  <c r="M822" i="2"/>
  <c r="L822" i="2"/>
  <c r="K822" i="2"/>
  <c r="J822" i="2"/>
  <c r="I822" i="2"/>
  <c r="H822" i="2"/>
  <c r="N821" i="2"/>
  <c r="O821" i="2" s="1"/>
  <c r="M821" i="2"/>
  <c r="L821" i="2"/>
  <c r="K821" i="2"/>
  <c r="J821" i="2"/>
  <c r="I821" i="2"/>
  <c r="H821" i="2"/>
  <c r="N820" i="2"/>
  <c r="O820" i="2" s="1"/>
  <c r="M820" i="2"/>
  <c r="L820" i="2"/>
  <c r="K820" i="2"/>
  <c r="J820" i="2"/>
  <c r="I820" i="2"/>
  <c r="H820" i="2"/>
  <c r="N819" i="2"/>
  <c r="O819" i="2" s="1"/>
  <c r="M819" i="2"/>
  <c r="L819" i="2"/>
  <c r="K819" i="2"/>
  <c r="J819" i="2"/>
  <c r="I819" i="2"/>
  <c r="H819" i="2"/>
  <c r="N818" i="2"/>
  <c r="O818" i="2" s="1"/>
  <c r="M818" i="2"/>
  <c r="L818" i="2"/>
  <c r="K818" i="2"/>
  <c r="J818" i="2"/>
  <c r="I818" i="2"/>
  <c r="H818" i="2"/>
  <c r="N817" i="2"/>
  <c r="O817" i="2" s="1"/>
  <c r="M817" i="2"/>
  <c r="L817" i="2"/>
  <c r="K817" i="2"/>
  <c r="J817" i="2"/>
  <c r="I817" i="2"/>
  <c r="H817" i="2"/>
  <c r="N816" i="2"/>
  <c r="O816" i="2" s="1"/>
  <c r="M816" i="2"/>
  <c r="L816" i="2"/>
  <c r="K816" i="2"/>
  <c r="J816" i="2"/>
  <c r="I816" i="2"/>
  <c r="H816" i="2"/>
  <c r="N815" i="2"/>
  <c r="O815" i="2" s="1"/>
  <c r="M815" i="2"/>
  <c r="L815" i="2"/>
  <c r="K815" i="2"/>
  <c r="J815" i="2"/>
  <c r="I815" i="2"/>
  <c r="H815" i="2"/>
  <c r="N814" i="2"/>
  <c r="O814" i="2" s="1"/>
  <c r="M814" i="2"/>
  <c r="L814" i="2"/>
  <c r="K814" i="2"/>
  <c r="J814" i="2"/>
  <c r="I814" i="2"/>
  <c r="H814" i="2"/>
  <c r="N813" i="2"/>
  <c r="O813" i="2" s="1"/>
  <c r="M813" i="2"/>
  <c r="L813" i="2"/>
  <c r="K813" i="2"/>
  <c r="J813" i="2"/>
  <c r="I813" i="2"/>
  <c r="H813" i="2"/>
  <c r="N812" i="2"/>
  <c r="O812" i="2" s="1"/>
  <c r="M812" i="2"/>
  <c r="L812" i="2"/>
  <c r="K812" i="2"/>
  <c r="J812" i="2"/>
  <c r="I812" i="2"/>
  <c r="H812" i="2"/>
  <c r="N811" i="2"/>
  <c r="O811" i="2" s="1"/>
  <c r="M811" i="2"/>
  <c r="L811" i="2"/>
  <c r="K811" i="2"/>
  <c r="J811" i="2"/>
  <c r="I811" i="2"/>
  <c r="H811" i="2"/>
  <c r="N810" i="2"/>
  <c r="O810" i="2" s="1"/>
  <c r="M810" i="2"/>
  <c r="L810" i="2"/>
  <c r="K810" i="2"/>
  <c r="J810" i="2"/>
  <c r="I810" i="2"/>
  <c r="H810" i="2"/>
  <c r="N809" i="2"/>
  <c r="O809" i="2" s="1"/>
  <c r="M809" i="2"/>
  <c r="L809" i="2"/>
  <c r="K809" i="2"/>
  <c r="J809" i="2"/>
  <c r="I809" i="2"/>
  <c r="H809" i="2"/>
  <c r="N808" i="2"/>
  <c r="O808" i="2" s="1"/>
  <c r="M808" i="2"/>
  <c r="L808" i="2"/>
  <c r="K808" i="2"/>
  <c r="J808" i="2"/>
  <c r="I808" i="2"/>
  <c r="H808" i="2"/>
  <c r="N807" i="2"/>
  <c r="O807" i="2" s="1"/>
  <c r="M807" i="2"/>
  <c r="L807" i="2"/>
  <c r="K807" i="2"/>
  <c r="J807" i="2"/>
  <c r="I807" i="2"/>
  <c r="H807" i="2"/>
  <c r="N806" i="2"/>
  <c r="O806" i="2" s="1"/>
  <c r="M806" i="2"/>
  <c r="L806" i="2"/>
  <c r="K806" i="2"/>
  <c r="J806" i="2"/>
  <c r="I806" i="2"/>
  <c r="H806" i="2"/>
  <c r="N805" i="2"/>
  <c r="O805" i="2" s="1"/>
  <c r="M805" i="2"/>
  <c r="L805" i="2"/>
  <c r="K805" i="2"/>
  <c r="J805" i="2"/>
  <c r="I805" i="2"/>
  <c r="H805" i="2"/>
  <c r="N804" i="2"/>
  <c r="O804" i="2" s="1"/>
  <c r="M804" i="2"/>
  <c r="L804" i="2"/>
  <c r="K804" i="2"/>
  <c r="J804" i="2"/>
  <c r="I804" i="2"/>
  <c r="H804" i="2"/>
  <c r="N803" i="2"/>
  <c r="O803" i="2" s="1"/>
  <c r="M803" i="2"/>
  <c r="L803" i="2"/>
  <c r="K803" i="2"/>
  <c r="J803" i="2"/>
  <c r="I803" i="2"/>
  <c r="H803" i="2"/>
  <c r="N802" i="2"/>
  <c r="O802" i="2" s="1"/>
  <c r="M802" i="2"/>
  <c r="L802" i="2"/>
  <c r="K802" i="2"/>
  <c r="J802" i="2"/>
  <c r="I802" i="2"/>
  <c r="H802" i="2"/>
  <c r="N801" i="2"/>
  <c r="O801" i="2" s="1"/>
  <c r="M801" i="2"/>
  <c r="L801" i="2"/>
  <c r="K801" i="2"/>
  <c r="J801" i="2"/>
  <c r="I801" i="2"/>
  <c r="H801" i="2"/>
  <c r="N800" i="2"/>
  <c r="O800" i="2" s="1"/>
  <c r="M800" i="2"/>
  <c r="L800" i="2"/>
  <c r="K800" i="2"/>
  <c r="J800" i="2"/>
  <c r="I800" i="2"/>
  <c r="H800" i="2"/>
  <c r="N799" i="2"/>
  <c r="O799" i="2" s="1"/>
  <c r="M799" i="2"/>
  <c r="L799" i="2"/>
  <c r="K799" i="2"/>
  <c r="J799" i="2"/>
  <c r="I799" i="2"/>
  <c r="H799" i="2"/>
  <c r="N798" i="2"/>
  <c r="O798" i="2" s="1"/>
  <c r="M798" i="2"/>
  <c r="L798" i="2"/>
  <c r="K798" i="2"/>
  <c r="J798" i="2"/>
  <c r="I798" i="2"/>
  <c r="H798" i="2"/>
  <c r="N797" i="2"/>
  <c r="O797" i="2" s="1"/>
  <c r="M797" i="2"/>
  <c r="L797" i="2"/>
  <c r="K797" i="2"/>
  <c r="J797" i="2"/>
  <c r="I797" i="2"/>
  <c r="H797" i="2"/>
  <c r="N796" i="2"/>
  <c r="O796" i="2" s="1"/>
  <c r="M796" i="2"/>
  <c r="L796" i="2"/>
  <c r="K796" i="2"/>
  <c r="J796" i="2"/>
  <c r="I796" i="2"/>
  <c r="H796" i="2"/>
  <c r="N795" i="2"/>
  <c r="O795" i="2" s="1"/>
  <c r="M795" i="2"/>
  <c r="L795" i="2"/>
  <c r="K795" i="2"/>
  <c r="J795" i="2"/>
  <c r="I795" i="2"/>
  <c r="H795" i="2"/>
  <c r="N794" i="2"/>
  <c r="O794" i="2" s="1"/>
  <c r="M794" i="2"/>
  <c r="L794" i="2"/>
  <c r="K794" i="2"/>
  <c r="J794" i="2"/>
  <c r="I794" i="2"/>
  <c r="H794" i="2"/>
  <c r="N793" i="2"/>
  <c r="O793" i="2" s="1"/>
  <c r="M793" i="2"/>
  <c r="L793" i="2"/>
  <c r="K793" i="2"/>
  <c r="J793" i="2"/>
  <c r="I793" i="2"/>
  <c r="H793" i="2"/>
  <c r="N792" i="2"/>
  <c r="O792" i="2" s="1"/>
  <c r="M792" i="2"/>
  <c r="L792" i="2"/>
  <c r="K792" i="2"/>
  <c r="J792" i="2"/>
  <c r="I792" i="2"/>
  <c r="H792" i="2"/>
  <c r="N791" i="2"/>
  <c r="O791" i="2" s="1"/>
  <c r="M791" i="2"/>
  <c r="L791" i="2"/>
  <c r="K791" i="2"/>
  <c r="J791" i="2"/>
  <c r="I791" i="2"/>
  <c r="H791" i="2"/>
  <c r="N790" i="2"/>
  <c r="O790" i="2" s="1"/>
  <c r="M790" i="2"/>
  <c r="L790" i="2"/>
  <c r="K790" i="2"/>
  <c r="J790" i="2"/>
  <c r="I790" i="2"/>
  <c r="H790" i="2"/>
  <c r="N789" i="2"/>
  <c r="O789" i="2" s="1"/>
  <c r="M789" i="2"/>
  <c r="L789" i="2"/>
  <c r="K789" i="2"/>
  <c r="J789" i="2"/>
  <c r="I789" i="2"/>
  <c r="H789" i="2"/>
  <c r="N788" i="2"/>
  <c r="O788" i="2" s="1"/>
  <c r="M788" i="2"/>
  <c r="L788" i="2"/>
  <c r="K788" i="2"/>
  <c r="J788" i="2"/>
  <c r="I788" i="2"/>
  <c r="H788" i="2"/>
  <c r="N787" i="2"/>
  <c r="O787" i="2" s="1"/>
  <c r="M787" i="2"/>
  <c r="L787" i="2"/>
  <c r="K787" i="2"/>
  <c r="J787" i="2"/>
  <c r="I787" i="2"/>
  <c r="H787" i="2"/>
  <c r="N786" i="2"/>
  <c r="O786" i="2" s="1"/>
  <c r="M786" i="2"/>
  <c r="L786" i="2"/>
  <c r="K786" i="2"/>
  <c r="J786" i="2"/>
  <c r="I786" i="2"/>
  <c r="H786" i="2"/>
  <c r="N785" i="2"/>
  <c r="O785" i="2" s="1"/>
  <c r="M785" i="2"/>
  <c r="L785" i="2"/>
  <c r="K785" i="2"/>
  <c r="J785" i="2"/>
  <c r="I785" i="2"/>
  <c r="H785" i="2"/>
  <c r="N784" i="2"/>
  <c r="O784" i="2" s="1"/>
  <c r="M784" i="2"/>
  <c r="L784" i="2"/>
  <c r="K784" i="2"/>
  <c r="J784" i="2"/>
  <c r="I784" i="2"/>
  <c r="H784" i="2"/>
  <c r="N783" i="2"/>
  <c r="O783" i="2" s="1"/>
  <c r="M783" i="2"/>
  <c r="L783" i="2"/>
  <c r="K783" i="2"/>
  <c r="J783" i="2"/>
  <c r="I783" i="2"/>
  <c r="H783" i="2"/>
  <c r="N782" i="2"/>
  <c r="O782" i="2" s="1"/>
  <c r="M782" i="2"/>
  <c r="L782" i="2"/>
  <c r="K782" i="2"/>
  <c r="J782" i="2"/>
  <c r="I782" i="2"/>
  <c r="H782" i="2"/>
  <c r="N781" i="2"/>
  <c r="O781" i="2" s="1"/>
  <c r="M781" i="2"/>
  <c r="L781" i="2"/>
  <c r="K781" i="2"/>
  <c r="J781" i="2"/>
  <c r="I781" i="2"/>
  <c r="H781" i="2"/>
  <c r="N780" i="2"/>
  <c r="O780" i="2" s="1"/>
  <c r="M780" i="2"/>
  <c r="L780" i="2"/>
  <c r="K780" i="2"/>
  <c r="J780" i="2"/>
  <c r="I780" i="2"/>
  <c r="H780" i="2"/>
  <c r="N779" i="2"/>
  <c r="O779" i="2" s="1"/>
  <c r="M779" i="2"/>
  <c r="L779" i="2"/>
  <c r="K779" i="2"/>
  <c r="J779" i="2"/>
  <c r="I779" i="2"/>
  <c r="H779" i="2"/>
  <c r="N778" i="2"/>
  <c r="O778" i="2" s="1"/>
  <c r="M778" i="2"/>
  <c r="L778" i="2"/>
  <c r="K778" i="2"/>
  <c r="J778" i="2"/>
  <c r="I778" i="2"/>
  <c r="H778" i="2"/>
  <c r="N777" i="2"/>
  <c r="O777" i="2" s="1"/>
  <c r="M777" i="2"/>
  <c r="L777" i="2"/>
  <c r="K777" i="2"/>
  <c r="J777" i="2"/>
  <c r="I777" i="2"/>
  <c r="H777" i="2"/>
  <c r="N776" i="2"/>
  <c r="O776" i="2" s="1"/>
  <c r="M776" i="2"/>
  <c r="L776" i="2"/>
  <c r="K776" i="2"/>
  <c r="J776" i="2"/>
  <c r="I776" i="2"/>
  <c r="H776" i="2"/>
  <c r="N775" i="2"/>
  <c r="O775" i="2" s="1"/>
  <c r="M775" i="2"/>
  <c r="L775" i="2"/>
  <c r="K775" i="2"/>
  <c r="J775" i="2"/>
  <c r="I775" i="2"/>
  <c r="H775" i="2"/>
  <c r="N774" i="2"/>
  <c r="O774" i="2" s="1"/>
  <c r="M774" i="2"/>
  <c r="L774" i="2"/>
  <c r="K774" i="2"/>
  <c r="J774" i="2"/>
  <c r="I774" i="2"/>
  <c r="H774" i="2"/>
  <c r="N773" i="2"/>
  <c r="O773" i="2" s="1"/>
  <c r="M773" i="2"/>
  <c r="L773" i="2"/>
  <c r="K773" i="2"/>
  <c r="J773" i="2"/>
  <c r="I773" i="2"/>
  <c r="H773" i="2"/>
  <c r="N772" i="2"/>
  <c r="O772" i="2" s="1"/>
  <c r="M772" i="2"/>
  <c r="L772" i="2"/>
  <c r="K772" i="2"/>
  <c r="J772" i="2"/>
  <c r="I772" i="2"/>
  <c r="H772" i="2"/>
  <c r="N771" i="2"/>
  <c r="O771" i="2" s="1"/>
  <c r="M771" i="2"/>
  <c r="L771" i="2"/>
  <c r="K771" i="2"/>
  <c r="J771" i="2"/>
  <c r="I771" i="2"/>
  <c r="H771" i="2"/>
  <c r="N770" i="2"/>
  <c r="O770" i="2" s="1"/>
  <c r="M770" i="2"/>
  <c r="L770" i="2"/>
  <c r="K770" i="2"/>
  <c r="J770" i="2"/>
  <c r="I770" i="2"/>
  <c r="H770" i="2"/>
  <c r="N769" i="2"/>
  <c r="O769" i="2" s="1"/>
  <c r="M769" i="2"/>
  <c r="L769" i="2"/>
  <c r="K769" i="2"/>
  <c r="J769" i="2"/>
  <c r="I769" i="2"/>
  <c r="H769" i="2"/>
  <c r="N768" i="2"/>
  <c r="O768" i="2" s="1"/>
  <c r="M768" i="2"/>
  <c r="L768" i="2"/>
  <c r="K768" i="2"/>
  <c r="J768" i="2"/>
  <c r="I768" i="2"/>
  <c r="H768" i="2"/>
  <c r="N767" i="2"/>
  <c r="O767" i="2" s="1"/>
  <c r="M767" i="2"/>
  <c r="L767" i="2"/>
  <c r="K767" i="2"/>
  <c r="J767" i="2"/>
  <c r="I767" i="2"/>
  <c r="H767" i="2"/>
  <c r="N766" i="2"/>
  <c r="O766" i="2" s="1"/>
  <c r="M766" i="2"/>
  <c r="L766" i="2"/>
  <c r="K766" i="2"/>
  <c r="J766" i="2"/>
  <c r="I766" i="2"/>
  <c r="H766" i="2"/>
  <c r="N765" i="2"/>
  <c r="O765" i="2" s="1"/>
  <c r="M765" i="2"/>
  <c r="L765" i="2"/>
  <c r="K765" i="2"/>
  <c r="J765" i="2"/>
  <c r="I765" i="2"/>
  <c r="H765" i="2"/>
  <c r="N764" i="2"/>
  <c r="O764" i="2" s="1"/>
  <c r="M764" i="2"/>
  <c r="L764" i="2"/>
  <c r="K764" i="2"/>
  <c r="J764" i="2"/>
  <c r="I764" i="2"/>
  <c r="H764" i="2"/>
  <c r="N763" i="2"/>
  <c r="O763" i="2" s="1"/>
  <c r="M763" i="2"/>
  <c r="L763" i="2"/>
  <c r="K763" i="2"/>
  <c r="J763" i="2"/>
  <c r="I763" i="2"/>
  <c r="H763" i="2"/>
  <c r="N762" i="2"/>
  <c r="O762" i="2" s="1"/>
  <c r="M762" i="2"/>
  <c r="L762" i="2"/>
  <c r="K762" i="2"/>
  <c r="J762" i="2"/>
  <c r="I762" i="2"/>
  <c r="H762" i="2"/>
  <c r="N761" i="2"/>
  <c r="O761" i="2" s="1"/>
  <c r="M761" i="2"/>
  <c r="L761" i="2"/>
  <c r="K761" i="2"/>
  <c r="J761" i="2"/>
  <c r="I761" i="2"/>
  <c r="H761" i="2"/>
  <c r="N760" i="2"/>
  <c r="O760" i="2" s="1"/>
  <c r="M760" i="2"/>
  <c r="L760" i="2"/>
  <c r="K760" i="2"/>
  <c r="J760" i="2"/>
  <c r="I760" i="2"/>
  <c r="H760" i="2"/>
  <c r="N759" i="2"/>
  <c r="O759" i="2" s="1"/>
  <c r="M759" i="2"/>
  <c r="L759" i="2"/>
  <c r="K759" i="2"/>
  <c r="J759" i="2"/>
  <c r="I759" i="2"/>
  <c r="H759" i="2"/>
  <c r="N758" i="2"/>
  <c r="O758" i="2" s="1"/>
  <c r="M758" i="2"/>
  <c r="L758" i="2"/>
  <c r="K758" i="2"/>
  <c r="J758" i="2"/>
  <c r="I758" i="2"/>
  <c r="H758" i="2"/>
  <c r="N757" i="2"/>
  <c r="O757" i="2" s="1"/>
  <c r="M757" i="2"/>
  <c r="L757" i="2"/>
  <c r="K757" i="2"/>
  <c r="J757" i="2"/>
  <c r="I757" i="2"/>
  <c r="H757" i="2"/>
  <c r="N756" i="2"/>
  <c r="O756" i="2" s="1"/>
  <c r="M756" i="2"/>
  <c r="L756" i="2"/>
  <c r="K756" i="2"/>
  <c r="J756" i="2"/>
  <c r="I756" i="2"/>
  <c r="H756" i="2"/>
  <c r="N755" i="2"/>
  <c r="O755" i="2" s="1"/>
  <c r="M755" i="2"/>
  <c r="L755" i="2"/>
  <c r="K755" i="2"/>
  <c r="J755" i="2"/>
  <c r="I755" i="2"/>
  <c r="H755" i="2"/>
  <c r="N754" i="2"/>
  <c r="O754" i="2" s="1"/>
  <c r="M754" i="2"/>
  <c r="L754" i="2"/>
  <c r="K754" i="2"/>
  <c r="J754" i="2"/>
  <c r="I754" i="2"/>
  <c r="H754" i="2"/>
  <c r="N753" i="2"/>
  <c r="O753" i="2" s="1"/>
  <c r="M753" i="2"/>
  <c r="L753" i="2"/>
  <c r="K753" i="2"/>
  <c r="J753" i="2"/>
  <c r="I753" i="2"/>
  <c r="H753" i="2"/>
  <c r="N752" i="2"/>
  <c r="O752" i="2" s="1"/>
  <c r="M752" i="2"/>
  <c r="L752" i="2"/>
  <c r="K752" i="2"/>
  <c r="J752" i="2"/>
  <c r="I752" i="2"/>
  <c r="H752" i="2"/>
  <c r="N751" i="2"/>
  <c r="O751" i="2" s="1"/>
  <c r="M751" i="2"/>
  <c r="L751" i="2"/>
  <c r="K751" i="2"/>
  <c r="J751" i="2"/>
  <c r="I751" i="2"/>
  <c r="H751" i="2"/>
  <c r="N750" i="2"/>
  <c r="O750" i="2" s="1"/>
  <c r="M750" i="2"/>
  <c r="L750" i="2"/>
  <c r="K750" i="2"/>
  <c r="J750" i="2"/>
  <c r="I750" i="2"/>
  <c r="H750" i="2"/>
  <c r="N749" i="2"/>
  <c r="O749" i="2" s="1"/>
  <c r="M749" i="2"/>
  <c r="L749" i="2"/>
  <c r="K749" i="2"/>
  <c r="J749" i="2"/>
  <c r="I749" i="2"/>
  <c r="H749" i="2"/>
  <c r="N748" i="2"/>
  <c r="O748" i="2" s="1"/>
  <c r="M748" i="2"/>
  <c r="L748" i="2"/>
  <c r="K748" i="2"/>
  <c r="J748" i="2"/>
  <c r="I748" i="2"/>
  <c r="H748" i="2"/>
  <c r="N747" i="2"/>
  <c r="O747" i="2" s="1"/>
  <c r="M747" i="2"/>
  <c r="L747" i="2"/>
  <c r="K747" i="2"/>
  <c r="J747" i="2"/>
  <c r="I747" i="2"/>
  <c r="H747" i="2"/>
  <c r="N746" i="2"/>
  <c r="O746" i="2" s="1"/>
  <c r="M746" i="2"/>
  <c r="L746" i="2"/>
  <c r="K746" i="2"/>
  <c r="J746" i="2"/>
  <c r="I746" i="2"/>
  <c r="H746" i="2"/>
  <c r="N745" i="2"/>
  <c r="O745" i="2" s="1"/>
  <c r="M745" i="2"/>
  <c r="L745" i="2"/>
  <c r="K745" i="2"/>
  <c r="J745" i="2"/>
  <c r="I745" i="2"/>
  <c r="H745" i="2"/>
  <c r="N744" i="2"/>
  <c r="O744" i="2" s="1"/>
  <c r="M744" i="2"/>
  <c r="L744" i="2"/>
  <c r="K744" i="2"/>
  <c r="J744" i="2"/>
  <c r="I744" i="2"/>
  <c r="H744" i="2"/>
  <c r="N743" i="2"/>
  <c r="O743" i="2" s="1"/>
  <c r="M743" i="2"/>
  <c r="L743" i="2"/>
  <c r="K743" i="2"/>
  <c r="J743" i="2"/>
  <c r="I743" i="2"/>
  <c r="H743" i="2"/>
  <c r="N742" i="2"/>
  <c r="O742" i="2" s="1"/>
  <c r="M742" i="2"/>
  <c r="L742" i="2"/>
  <c r="K742" i="2"/>
  <c r="J742" i="2"/>
  <c r="I742" i="2"/>
  <c r="H742" i="2"/>
  <c r="N741" i="2"/>
  <c r="O741" i="2" s="1"/>
  <c r="M741" i="2"/>
  <c r="L741" i="2"/>
  <c r="K741" i="2"/>
  <c r="J741" i="2"/>
  <c r="I741" i="2"/>
  <c r="H741" i="2"/>
  <c r="N740" i="2"/>
  <c r="O740" i="2" s="1"/>
  <c r="M740" i="2"/>
  <c r="L740" i="2"/>
  <c r="K740" i="2"/>
  <c r="J740" i="2"/>
  <c r="I740" i="2"/>
  <c r="H740" i="2"/>
  <c r="N739" i="2"/>
  <c r="O739" i="2" s="1"/>
  <c r="M739" i="2"/>
  <c r="L739" i="2"/>
  <c r="K739" i="2"/>
  <c r="J739" i="2"/>
  <c r="I739" i="2"/>
  <c r="H739" i="2"/>
  <c r="N738" i="2"/>
  <c r="O738" i="2" s="1"/>
  <c r="M738" i="2"/>
  <c r="L738" i="2"/>
  <c r="K738" i="2"/>
  <c r="J738" i="2"/>
  <c r="I738" i="2"/>
  <c r="H738" i="2"/>
  <c r="N737" i="2"/>
  <c r="O737" i="2" s="1"/>
  <c r="M737" i="2"/>
  <c r="L737" i="2"/>
  <c r="K737" i="2"/>
  <c r="J737" i="2"/>
  <c r="I737" i="2"/>
  <c r="H737" i="2"/>
  <c r="N736" i="2"/>
  <c r="O736" i="2" s="1"/>
  <c r="M736" i="2"/>
  <c r="L736" i="2"/>
  <c r="K736" i="2"/>
  <c r="J736" i="2"/>
  <c r="I736" i="2"/>
  <c r="H736" i="2"/>
  <c r="N735" i="2"/>
  <c r="O735" i="2" s="1"/>
  <c r="M735" i="2"/>
  <c r="L735" i="2"/>
  <c r="K735" i="2"/>
  <c r="J735" i="2"/>
  <c r="I735" i="2"/>
  <c r="H735" i="2"/>
  <c r="N734" i="2"/>
  <c r="O734" i="2" s="1"/>
  <c r="M734" i="2"/>
  <c r="L734" i="2"/>
  <c r="K734" i="2"/>
  <c r="J734" i="2"/>
  <c r="I734" i="2"/>
  <c r="H734" i="2"/>
  <c r="N733" i="2"/>
  <c r="O733" i="2" s="1"/>
  <c r="M733" i="2"/>
  <c r="L733" i="2"/>
  <c r="K733" i="2"/>
  <c r="J733" i="2"/>
  <c r="I733" i="2"/>
  <c r="H733" i="2"/>
  <c r="N732" i="2"/>
  <c r="O732" i="2" s="1"/>
  <c r="M732" i="2"/>
  <c r="L732" i="2"/>
  <c r="K732" i="2"/>
  <c r="J732" i="2"/>
  <c r="I732" i="2"/>
  <c r="H732" i="2"/>
  <c r="N731" i="2"/>
  <c r="O731" i="2" s="1"/>
  <c r="M731" i="2"/>
  <c r="L731" i="2"/>
  <c r="K731" i="2"/>
  <c r="J731" i="2"/>
  <c r="I731" i="2"/>
  <c r="H731" i="2"/>
  <c r="N730" i="2"/>
  <c r="O730" i="2" s="1"/>
  <c r="M730" i="2"/>
  <c r="L730" i="2"/>
  <c r="K730" i="2"/>
  <c r="J730" i="2"/>
  <c r="I730" i="2"/>
  <c r="H730" i="2"/>
  <c r="N729" i="2"/>
  <c r="O729" i="2" s="1"/>
  <c r="M729" i="2"/>
  <c r="L729" i="2"/>
  <c r="K729" i="2"/>
  <c r="J729" i="2"/>
  <c r="I729" i="2"/>
  <c r="H729" i="2"/>
  <c r="N728" i="2"/>
  <c r="O728" i="2" s="1"/>
  <c r="M728" i="2"/>
  <c r="L728" i="2"/>
  <c r="K728" i="2"/>
  <c r="J728" i="2"/>
  <c r="I728" i="2"/>
  <c r="H728" i="2"/>
  <c r="N727" i="2"/>
  <c r="O727" i="2" s="1"/>
  <c r="M727" i="2"/>
  <c r="L727" i="2"/>
  <c r="K727" i="2"/>
  <c r="J727" i="2"/>
  <c r="I727" i="2"/>
  <c r="H727" i="2"/>
  <c r="N726" i="2"/>
  <c r="O726" i="2" s="1"/>
  <c r="M726" i="2"/>
  <c r="L726" i="2"/>
  <c r="K726" i="2"/>
  <c r="J726" i="2"/>
  <c r="I726" i="2"/>
  <c r="H726" i="2"/>
  <c r="N725" i="2"/>
  <c r="O725" i="2" s="1"/>
  <c r="M725" i="2"/>
  <c r="L725" i="2"/>
  <c r="K725" i="2"/>
  <c r="J725" i="2"/>
  <c r="I725" i="2"/>
  <c r="H725" i="2"/>
  <c r="N724" i="2"/>
  <c r="O724" i="2" s="1"/>
  <c r="M724" i="2"/>
  <c r="L724" i="2"/>
  <c r="K724" i="2"/>
  <c r="J724" i="2"/>
  <c r="I724" i="2"/>
  <c r="H724" i="2"/>
  <c r="N723" i="2"/>
  <c r="O723" i="2" s="1"/>
  <c r="M723" i="2"/>
  <c r="L723" i="2"/>
  <c r="K723" i="2"/>
  <c r="J723" i="2"/>
  <c r="I723" i="2"/>
  <c r="H723" i="2"/>
  <c r="N722" i="2"/>
  <c r="O722" i="2" s="1"/>
  <c r="M722" i="2"/>
  <c r="L722" i="2"/>
  <c r="K722" i="2"/>
  <c r="J722" i="2"/>
  <c r="I722" i="2"/>
  <c r="H722" i="2"/>
  <c r="N721" i="2"/>
  <c r="O721" i="2" s="1"/>
  <c r="M721" i="2"/>
  <c r="L721" i="2"/>
  <c r="K721" i="2"/>
  <c r="J721" i="2"/>
  <c r="I721" i="2"/>
  <c r="H721" i="2"/>
  <c r="N720" i="2"/>
  <c r="O720" i="2" s="1"/>
  <c r="M720" i="2"/>
  <c r="L720" i="2"/>
  <c r="K720" i="2"/>
  <c r="J720" i="2"/>
  <c r="I720" i="2"/>
  <c r="H720" i="2"/>
  <c r="N719" i="2"/>
  <c r="O719" i="2" s="1"/>
  <c r="M719" i="2"/>
  <c r="L719" i="2"/>
  <c r="K719" i="2"/>
  <c r="J719" i="2"/>
  <c r="I719" i="2"/>
  <c r="H719" i="2"/>
  <c r="N718" i="2"/>
  <c r="O718" i="2" s="1"/>
  <c r="M718" i="2"/>
  <c r="L718" i="2"/>
  <c r="K718" i="2"/>
  <c r="J718" i="2"/>
  <c r="I718" i="2"/>
  <c r="H718" i="2"/>
  <c r="N717" i="2"/>
  <c r="O717" i="2" s="1"/>
  <c r="M717" i="2"/>
  <c r="L717" i="2"/>
  <c r="K717" i="2"/>
  <c r="J717" i="2"/>
  <c r="I717" i="2"/>
  <c r="H717" i="2"/>
  <c r="N716" i="2"/>
  <c r="O716" i="2" s="1"/>
  <c r="M716" i="2"/>
  <c r="L716" i="2"/>
  <c r="K716" i="2"/>
  <c r="J716" i="2"/>
  <c r="I716" i="2"/>
  <c r="H716" i="2"/>
  <c r="N715" i="2"/>
  <c r="O715" i="2" s="1"/>
  <c r="M715" i="2"/>
  <c r="L715" i="2"/>
  <c r="K715" i="2"/>
  <c r="J715" i="2"/>
  <c r="I715" i="2"/>
  <c r="H715" i="2"/>
  <c r="N714" i="2"/>
  <c r="O714" i="2" s="1"/>
  <c r="M714" i="2"/>
  <c r="L714" i="2"/>
  <c r="K714" i="2"/>
  <c r="J714" i="2"/>
  <c r="I714" i="2"/>
  <c r="H714" i="2"/>
  <c r="N713" i="2"/>
  <c r="O713" i="2" s="1"/>
  <c r="M713" i="2"/>
  <c r="L713" i="2"/>
  <c r="K713" i="2"/>
  <c r="J713" i="2"/>
  <c r="I713" i="2"/>
  <c r="H713" i="2"/>
  <c r="N712" i="2"/>
  <c r="O712" i="2" s="1"/>
  <c r="M712" i="2"/>
  <c r="L712" i="2"/>
  <c r="K712" i="2"/>
  <c r="J712" i="2"/>
  <c r="I712" i="2"/>
  <c r="H712" i="2"/>
  <c r="N711" i="2"/>
  <c r="O711" i="2" s="1"/>
  <c r="M711" i="2"/>
  <c r="L711" i="2"/>
  <c r="K711" i="2"/>
  <c r="J711" i="2"/>
  <c r="I711" i="2"/>
  <c r="H711" i="2"/>
  <c r="N710" i="2"/>
  <c r="O710" i="2" s="1"/>
  <c r="M710" i="2"/>
  <c r="L710" i="2"/>
  <c r="K710" i="2"/>
  <c r="J710" i="2"/>
  <c r="I710" i="2"/>
  <c r="H710" i="2"/>
  <c r="N709" i="2"/>
  <c r="O709" i="2" s="1"/>
  <c r="M709" i="2"/>
  <c r="L709" i="2"/>
  <c r="K709" i="2"/>
  <c r="J709" i="2"/>
  <c r="I709" i="2"/>
  <c r="H709" i="2"/>
  <c r="N708" i="2"/>
  <c r="O708" i="2" s="1"/>
  <c r="M708" i="2"/>
  <c r="L708" i="2"/>
  <c r="K708" i="2"/>
  <c r="J708" i="2"/>
  <c r="I708" i="2"/>
  <c r="H708" i="2"/>
  <c r="N707" i="2"/>
  <c r="O707" i="2" s="1"/>
  <c r="M707" i="2"/>
  <c r="L707" i="2"/>
  <c r="K707" i="2"/>
  <c r="J707" i="2"/>
  <c r="I707" i="2"/>
  <c r="H707" i="2"/>
  <c r="N706" i="2"/>
  <c r="O706" i="2" s="1"/>
  <c r="M706" i="2"/>
  <c r="L706" i="2"/>
  <c r="K706" i="2"/>
  <c r="J706" i="2"/>
  <c r="I706" i="2"/>
  <c r="H706" i="2"/>
  <c r="N705" i="2"/>
  <c r="O705" i="2" s="1"/>
  <c r="M705" i="2"/>
  <c r="L705" i="2"/>
  <c r="K705" i="2"/>
  <c r="J705" i="2"/>
  <c r="I705" i="2"/>
  <c r="H705" i="2"/>
  <c r="N704" i="2"/>
  <c r="O704" i="2" s="1"/>
  <c r="M704" i="2"/>
  <c r="L704" i="2"/>
  <c r="K704" i="2"/>
  <c r="J704" i="2"/>
  <c r="I704" i="2"/>
  <c r="H704" i="2"/>
  <c r="N703" i="2"/>
  <c r="O703" i="2" s="1"/>
  <c r="M703" i="2"/>
  <c r="L703" i="2"/>
  <c r="K703" i="2"/>
  <c r="J703" i="2"/>
  <c r="I703" i="2"/>
  <c r="H703" i="2"/>
  <c r="N702" i="2"/>
  <c r="O702" i="2" s="1"/>
  <c r="M702" i="2"/>
  <c r="L702" i="2"/>
  <c r="K702" i="2"/>
  <c r="J702" i="2"/>
  <c r="I702" i="2"/>
  <c r="H702" i="2"/>
  <c r="N701" i="2"/>
  <c r="O701" i="2" s="1"/>
  <c r="M701" i="2"/>
  <c r="L701" i="2"/>
  <c r="K701" i="2"/>
  <c r="J701" i="2"/>
  <c r="I701" i="2"/>
  <c r="H701" i="2"/>
  <c r="N700" i="2"/>
  <c r="O700" i="2" s="1"/>
  <c r="M700" i="2"/>
  <c r="L700" i="2"/>
  <c r="K700" i="2"/>
  <c r="J700" i="2"/>
  <c r="I700" i="2"/>
  <c r="H700" i="2"/>
  <c r="N699" i="2"/>
  <c r="O699" i="2" s="1"/>
  <c r="M699" i="2"/>
  <c r="L699" i="2"/>
  <c r="K699" i="2"/>
  <c r="J699" i="2"/>
  <c r="I699" i="2"/>
  <c r="H699" i="2"/>
  <c r="N698" i="2"/>
  <c r="O698" i="2" s="1"/>
  <c r="M698" i="2"/>
  <c r="L698" i="2"/>
  <c r="K698" i="2"/>
  <c r="J698" i="2"/>
  <c r="I698" i="2"/>
  <c r="H698" i="2"/>
  <c r="N697" i="2"/>
  <c r="O697" i="2" s="1"/>
  <c r="M697" i="2"/>
  <c r="L697" i="2"/>
  <c r="K697" i="2"/>
  <c r="J697" i="2"/>
  <c r="I697" i="2"/>
  <c r="H697" i="2"/>
  <c r="N696" i="2"/>
  <c r="O696" i="2" s="1"/>
  <c r="M696" i="2"/>
  <c r="L696" i="2"/>
  <c r="K696" i="2"/>
  <c r="J696" i="2"/>
  <c r="I696" i="2"/>
  <c r="H696" i="2"/>
  <c r="N695" i="2"/>
  <c r="O695" i="2" s="1"/>
  <c r="M695" i="2"/>
  <c r="L695" i="2"/>
  <c r="K695" i="2"/>
  <c r="J695" i="2"/>
  <c r="I695" i="2"/>
  <c r="H695" i="2"/>
  <c r="N694" i="2"/>
  <c r="O694" i="2" s="1"/>
  <c r="M694" i="2"/>
  <c r="L694" i="2"/>
  <c r="K694" i="2"/>
  <c r="J694" i="2"/>
  <c r="I694" i="2"/>
  <c r="H694" i="2"/>
  <c r="N693" i="2"/>
  <c r="O693" i="2" s="1"/>
  <c r="M693" i="2"/>
  <c r="L693" i="2"/>
  <c r="K693" i="2"/>
  <c r="J693" i="2"/>
  <c r="I693" i="2"/>
  <c r="H693" i="2"/>
  <c r="N692" i="2"/>
  <c r="O692" i="2" s="1"/>
  <c r="M692" i="2"/>
  <c r="L692" i="2"/>
  <c r="K692" i="2"/>
  <c r="J692" i="2"/>
  <c r="I692" i="2"/>
  <c r="H692" i="2"/>
  <c r="N691" i="2"/>
  <c r="O691" i="2" s="1"/>
  <c r="M691" i="2"/>
  <c r="L691" i="2"/>
  <c r="K691" i="2"/>
  <c r="J691" i="2"/>
  <c r="I691" i="2"/>
  <c r="H691" i="2"/>
  <c r="N690" i="2"/>
  <c r="O690" i="2" s="1"/>
  <c r="M690" i="2"/>
  <c r="L690" i="2"/>
  <c r="K690" i="2"/>
  <c r="J690" i="2"/>
  <c r="I690" i="2"/>
  <c r="H690" i="2"/>
  <c r="N689" i="2"/>
  <c r="O689" i="2" s="1"/>
  <c r="M689" i="2"/>
  <c r="L689" i="2"/>
  <c r="K689" i="2"/>
  <c r="J689" i="2"/>
  <c r="I689" i="2"/>
  <c r="H689" i="2"/>
  <c r="N688" i="2"/>
  <c r="O688" i="2" s="1"/>
  <c r="M688" i="2"/>
  <c r="L688" i="2"/>
  <c r="K688" i="2"/>
  <c r="J688" i="2"/>
  <c r="I688" i="2"/>
  <c r="H688" i="2"/>
  <c r="N687" i="2"/>
  <c r="O687" i="2" s="1"/>
  <c r="M687" i="2"/>
  <c r="L687" i="2"/>
  <c r="K687" i="2"/>
  <c r="J687" i="2"/>
  <c r="I687" i="2"/>
  <c r="H687" i="2"/>
  <c r="N686" i="2"/>
  <c r="O686" i="2" s="1"/>
  <c r="M686" i="2"/>
  <c r="L686" i="2"/>
  <c r="K686" i="2"/>
  <c r="J686" i="2"/>
  <c r="I686" i="2"/>
  <c r="H686" i="2"/>
  <c r="N685" i="2"/>
  <c r="O685" i="2" s="1"/>
  <c r="M685" i="2"/>
  <c r="L685" i="2"/>
  <c r="K685" i="2"/>
  <c r="J685" i="2"/>
  <c r="I685" i="2"/>
  <c r="H685" i="2"/>
  <c r="N684" i="2"/>
  <c r="O684" i="2" s="1"/>
  <c r="M684" i="2"/>
  <c r="L684" i="2"/>
  <c r="K684" i="2"/>
  <c r="J684" i="2"/>
  <c r="I684" i="2"/>
  <c r="H684" i="2"/>
  <c r="N683" i="2"/>
  <c r="O683" i="2" s="1"/>
  <c r="M683" i="2"/>
  <c r="L683" i="2"/>
  <c r="K683" i="2"/>
  <c r="J683" i="2"/>
  <c r="I683" i="2"/>
  <c r="H683" i="2"/>
  <c r="N682" i="2"/>
  <c r="O682" i="2" s="1"/>
  <c r="M682" i="2"/>
  <c r="L682" i="2"/>
  <c r="K682" i="2"/>
  <c r="J682" i="2"/>
  <c r="I682" i="2"/>
  <c r="H682" i="2"/>
  <c r="N681" i="2"/>
  <c r="O681" i="2" s="1"/>
  <c r="M681" i="2"/>
  <c r="L681" i="2"/>
  <c r="K681" i="2"/>
  <c r="J681" i="2"/>
  <c r="I681" i="2"/>
  <c r="H681" i="2"/>
  <c r="N680" i="2"/>
  <c r="O680" i="2" s="1"/>
  <c r="M680" i="2"/>
  <c r="L680" i="2"/>
  <c r="K680" i="2"/>
  <c r="J680" i="2"/>
  <c r="I680" i="2"/>
  <c r="H680" i="2"/>
  <c r="N679" i="2"/>
  <c r="O679" i="2" s="1"/>
  <c r="M679" i="2"/>
  <c r="L679" i="2"/>
  <c r="K679" i="2"/>
  <c r="J679" i="2"/>
  <c r="I679" i="2"/>
  <c r="H679" i="2"/>
  <c r="N678" i="2"/>
  <c r="O678" i="2" s="1"/>
  <c r="M678" i="2"/>
  <c r="L678" i="2"/>
  <c r="K678" i="2"/>
  <c r="J678" i="2"/>
  <c r="I678" i="2"/>
  <c r="H678" i="2"/>
  <c r="N677" i="2"/>
  <c r="O677" i="2" s="1"/>
  <c r="M677" i="2"/>
  <c r="L677" i="2"/>
  <c r="K677" i="2"/>
  <c r="J677" i="2"/>
  <c r="I677" i="2"/>
  <c r="H677" i="2"/>
  <c r="N676" i="2"/>
  <c r="O676" i="2" s="1"/>
  <c r="M676" i="2"/>
  <c r="L676" i="2"/>
  <c r="K676" i="2"/>
  <c r="J676" i="2"/>
  <c r="I676" i="2"/>
  <c r="H676" i="2"/>
  <c r="N675" i="2"/>
  <c r="O675" i="2" s="1"/>
  <c r="M675" i="2"/>
  <c r="L675" i="2"/>
  <c r="K675" i="2"/>
  <c r="J675" i="2"/>
  <c r="I675" i="2"/>
  <c r="H675" i="2"/>
  <c r="N674" i="2"/>
  <c r="O674" i="2" s="1"/>
  <c r="M674" i="2"/>
  <c r="L674" i="2"/>
  <c r="K674" i="2"/>
  <c r="J674" i="2"/>
  <c r="I674" i="2"/>
  <c r="H674" i="2"/>
  <c r="N673" i="2"/>
  <c r="O673" i="2" s="1"/>
  <c r="M673" i="2"/>
  <c r="L673" i="2"/>
  <c r="K673" i="2"/>
  <c r="J673" i="2"/>
  <c r="I673" i="2"/>
  <c r="H673" i="2"/>
  <c r="N672" i="2"/>
  <c r="O672" i="2" s="1"/>
  <c r="M672" i="2"/>
  <c r="L672" i="2"/>
  <c r="K672" i="2"/>
  <c r="J672" i="2"/>
  <c r="I672" i="2"/>
  <c r="H672" i="2"/>
  <c r="N671" i="2"/>
  <c r="O671" i="2" s="1"/>
  <c r="M671" i="2"/>
  <c r="L671" i="2"/>
  <c r="K671" i="2"/>
  <c r="J671" i="2"/>
  <c r="I671" i="2"/>
  <c r="H671" i="2"/>
  <c r="N670" i="2"/>
  <c r="O670" i="2" s="1"/>
  <c r="M670" i="2"/>
  <c r="L670" i="2"/>
  <c r="K670" i="2"/>
  <c r="J670" i="2"/>
  <c r="I670" i="2"/>
  <c r="H670" i="2"/>
  <c r="N669" i="2"/>
  <c r="O669" i="2" s="1"/>
  <c r="M669" i="2"/>
  <c r="L669" i="2"/>
  <c r="K669" i="2"/>
  <c r="J669" i="2"/>
  <c r="I669" i="2"/>
  <c r="H669" i="2"/>
  <c r="N668" i="2"/>
  <c r="O668" i="2" s="1"/>
  <c r="M668" i="2"/>
  <c r="L668" i="2"/>
  <c r="K668" i="2"/>
  <c r="J668" i="2"/>
  <c r="I668" i="2"/>
  <c r="H668" i="2"/>
  <c r="N667" i="2"/>
  <c r="O667" i="2" s="1"/>
  <c r="M667" i="2"/>
  <c r="L667" i="2"/>
  <c r="K667" i="2"/>
  <c r="J667" i="2"/>
  <c r="I667" i="2"/>
  <c r="H667" i="2"/>
  <c r="N666" i="2"/>
  <c r="O666" i="2" s="1"/>
  <c r="M666" i="2"/>
  <c r="L666" i="2"/>
  <c r="K666" i="2"/>
  <c r="J666" i="2"/>
  <c r="I666" i="2"/>
  <c r="H666" i="2"/>
  <c r="N665" i="2"/>
  <c r="O665" i="2" s="1"/>
  <c r="M665" i="2"/>
  <c r="L665" i="2"/>
  <c r="K665" i="2"/>
  <c r="J665" i="2"/>
  <c r="I665" i="2"/>
  <c r="H665" i="2"/>
  <c r="N664" i="2"/>
  <c r="O664" i="2" s="1"/>
  <c r="M664" i="2"/>
  <c r="L664" i="2"/>
  <c r="K664" i="2"/>
  <c r="J664" i="2"/>
  <c r="I664" i="2"/>
  <c r="H664" i="2"/>
  <c r="N663" i="2"/>
  <c r="O663" i="2" s="1"/>
  <c r="M663" i="2"/>
  <c r="L663" i="2"/>
  <c r="K663" i="2"/>
  <c r="J663" i="2"/>
  <c r="I663" i="2"/>
  <c r="H663" i="2"/>
  <c r="N662" i="2"/>
  <c r="O662" i="2" s="1"/>
  <c r="M662" i="2"/>
  <c r="L662" i="2"/>
  <c r="K662" i="2"/>
  <c r="J662" i="2"/>
  <c r="I662" i="2"/>
  <c r="H662" i="2"/>
  <c r="N661" i="2"/>
  <c r="O661" i="2" s="1"/>
  <c r="M661" i="2"/>
  <c r="L661" i="2"/>
  <c r="K661" i="2"/>
  <c r="J661" i="2"/>
  <c r="I661" i="2"/>
  <c r="H661" i="2"/>
  <c r="N660" i="2"/>
  <c r="O660" i="2" s="1"/>
  <c r="M660" i="2"/>
  <c r="L660" i="2"/>
  <c r="K660" i="2"/>
  <c r="J660" i="2"/>
  <c r="I660" i="2"/>
  <c r="H660" i="2"/>
  <c r="N659" i="2"/>
  <c r="O659" i="2" s="1"/>
  <c r="M659" i="2"/>
  <c r="L659" i="2"/>
  <c r="K659" i="2"/>
  <c r="J659" i="2"/>
  <c r="I659" i="2"/>
  <c r="H659" i="2"/>
  <c r="N658" i="2"/>
  <c r="O658" i="2" s="1"/>
  <c r="M658" i="2"/>
  <c r="L658" i="2"/>
  <c r="K658" i="2"/>
  <c r="J658" i="2"/>
  <c r="I658" i="2"/>
  <c r="H658" i="2"/>
  <c r="N657" i="2"/>
  <c r="O657" i="2" s="1"/>
  <c r="M657" i="2"/>
  <c r="L657" i="2"/>
  <c r="K657" i="2"/>
  <c r="J657" i="2"/>
  <c r="I657" i="2"/>
  <c r="H657" i="2"/>
  <c r="N656" i="2"/>
  <c r="O656" i="2" s="1"/>
  <c r="M656" i="2"/>
  <c r="L656" i="2"/>
  <c r="K656" i="2"/>
  <c r="J656" i="2"/>
  <c r="I656" i="2"/>
  <c r="H656" i="2"/>
  <c r="N655" i="2"/>
  <c r="O655" i="2" s="1"/>
  <c r="M655" i="2"/>
  <c r="L655" i="2"/>
  <c r="K655" i="2"/>
  <c r="J655" i="2"/>
  <c r="I655" i="2"/>
  <c r="H655" i="2"/>
  <c r="N654" i="2"/>
  <c r="O654" i="2" s="1"/>
  <c r="M654" i="2"/>
  <c r="L654" i="2"/>
  <c r="K654" i="2"/>
  <c r="J654" i="2"/>
  <c r="I654" i="2"/>
  <c r="H654" i="2"/>
  <c r="N653" i="2"/>
  <c r="O653" i="2" s="1"/>
  <c r="M653" i="2"/>
  <c r="L653" i="2"/>
  <c r="K653" i="2"/>
  <c r="J653" i="2"/>
  <c r="I653" i="2"/>
  <c r="H653" i="2"/>
  <c r="N652" i="2"/>
  <c r="O652" i="2" s="1"/>
  <c r="M652" i="2"/>
  <c r="L652" i="2"/>
  <c r="K652" i="2"/>
  <c r="J652" i="2"/>
  <c r="I652" i="2"/>
  <c r="H652" i="2"/>
  <c r="N651" i="2"/>
  <c r="O651" i="2" s="1"/>
  <c r="M651" i="2"/>
  <c r="L651" i="2"/>
  <c r="K651" i="2"/>
  <c r="J651" i="2"/>
  <c r="I651" i="2"/>
  <c r="H651" i="2"/>
  <c r="N650" i="2"/>
  <c r="O650" i="2" s="1"/>
  <c r="M650" i="2"/>
  <c r="L650" i="2"/>
  <c r="K650" i="2"/>
  <c r="J650" i="2"/>
  <c r="I650" i="2"/>
  <c r="H650" i="2"/>
  <c r="N649" i="2"/>
  <c r="O649" i="2" s="1"/>
  <c r="M649" i="2"/>
  <c r="L649" i="2"/>
  <c r="K649" i="2"/>
  <c r="J649" i="2"/>
  <c r="I649" i="2"/>
  <c r="H649" i="2"/>
  <c r="N648" i="2"/>
  <c r="O648" i="2" s="1"/>
  <c r="M648" i="2"/>
  <c r="L648" i="2"/>
  <c r="K648" i="2"/>
  <c r="J648" i="2"/>
  <c r="I648" i="2"/>
  <c r="H648" i="2"/>
  <c r="N647" i="2"/>
  <c r="O647" i="2" s="1"/>
  <c r="M647" i="2"/>
  <c r="L647" i="2"/>
  <c r="K647" i="2"/>
  <c r="J647" i="2"/>
  <c r="I647" i="2"/>
  <c r="H647" i="2"/>
  <c r="N646" i="2"/>
  <c r="O646" i="2" s="1"/>
  <c r="M646" i="2"/>
  <c r="L646" i="2"/>
  <c r="K646" i="2"/>
  <c r="J646" i="2"/>
  <c r="I646" i="2"/>
  <c r="H646" i="2"/>
  <c r="N645" i="2"/>
  <c r="O645" i="2" s="1"/>
  <c r="M645" i="2"/>
  <c r="L645" i="2"/>
  <c r="K645" i="2"/>
  <c r="J645" i="2"/>
  <c r="I645" i="2"/>
  <c r="H645" i="2"/>
  <c r="N644" i="2"/>
  <c r="O644" i="2" s="1"/>
  <c r="M644" i="2"/>
  <c r="L644" i="2"/>
  <c r="K644" i="2"/>
  <c r="J644" i="2"/>
  <c r="I644" i="2"/>
  <c r="H644" i="2"/>
  <c r="N643" i="2"/>
  <c r="O643" i="2" s="1"/>
  <c r="M643" i="2"/>
  <c r="L643" i="2"/>
  <c r="K643" i="2"/>
  <c r="J643" i="2"/>
  <c r="I643" i="2"/>
  <c r="H643" i="2"/>
  <c r="N642" i="2"/>
  <c r="O642" i="2" s="1"/>
  <c r="M642" i="2"/>
  <c r="L642" i="2"/>
  <c r="K642" i="2"/>
  <c r="J642" i="2"/>
  <c r="I642" i="2"/>
  <c r="H642" i="2"/>
  <c r="N641" i="2"/>
  <c r="O641" i="2" s="1"/>
  <c r="M641" i="2"/>
  <c r="L641" i="2"/>
  <c r="K641" i="2"/>
  <c r="J641" i="2"/>
  <c r="I641" i="2"/>
  <c r="H641" i="2"/>
  <c r="N640" i="2"/>
  <c r="O640" i="2" s="1"/>
  <c r="M640" i="2"/>
  <c r="L640" i="2"/>
  <c r="K640" i="2"/>
  <c r="J640" i="2"/>
  <c r="I640" i="2"/>
  <c r="H640" i="2"/>
  <c r="N639" i="2"/>
  <c r="O639" i="2" s="1"/>
  <c r="M639" i="2"/>
  <c r="L639" i="2"/>
  <c r="K639" i="2"/>
  <c r="J639" i="2"/>
  <c r="I639" i="2"/>
  <c r="H639" i="2"/>
  <c r="N638" i="2"/>
  <c r="O638" i="2" s="1"/>
  <c r="M638" i="2"/>
  <c r="L638" i="2"/>
  <c r="K638" i="2"/>
  <c r="J638" i="2"/>
  <c r="I638" i="2"/>
  <c r="H638" i="2"/>
  <c r="N637" i="2"/>
  <c r="O637" i="2" s="1"/>
  <c r="M637" i="2"/>
  <c r="L637" i="2"/>
  <c r="K637" i="2"/>
  <c r="J637" i="2"/>
  <c r="I637" i="2"/>
  <c r="H637" i="2"/>
  <c r="N636" i="2"/>
  <c r="O636" i="2" s="1"/>
  <c r="M636" i="2"/>
  <c r="L636" i="2"/>
  <c r="K636" i="2"/>
  <c r="J636" i="2"/>
  <c r="I636" i="2"/>
  <c r="H636" i="2"/>
  <c r="N635" i="2"/>
  <c r="O635" i="2" s="1"/>
  <c r="M635" i="2"/>
  <c r="L635" i="2"/>
  <c r="K635" i="2"/>
  <c r="J635" i="2"/>
  <c r="I635" i="2"/>
  <c r="H635" i="2"/>
  <c r="N634" i="2"/>
  <c r="O634" i="2" s="1"/>
  <c r="M634" i="2"/>
  <c r="L634" i="2"/>
  <c r="K634" i="2"/>
  <c r="J634" i="2"/>
  <c r="I634" i="2"/>
  <c r="H634" i="2"/>
  <c r="N633" i="2"/>
  <c r="O633" i="2" s="1"/>
  <c r="M633" i="2"/>
  <c r="L633" i="2"/>
  <c r="K633" i="2"/>
  <c r="J633" i="2"/>
  <c r="I633" i="2"/>
  <c r="H633" i="2"/>
  <c r="N632" i="2"/>
  <c r="O632" i="2" s="1"/>
  <c r="M632" i="2"/>
  <c r="L632" i="2"/>
  <c r="K632" i="2"/>
  <c r="J632" i="2"/>
  <c r="I632" i="2"/>
  <c r="H632" i="2"/>
  <c r="N631" i="2"/>
  <c r="O631" i="2" s="1"/>
  <c r="M631" i="2"/>
  <c r="L631" i="2"/>
  <c r="K631" i="2"/>
  <c r="J631" i="2"/>
  <c r="I631" i="2"/>
  <c r="H631" i="2"/>
  <c r="N630" i="2"/>
  <c r="O630" i="2" s="1"/>
  <c r="M630" i="2"/>
  <c r="L630" i="2"/>
  <c r="K630" i="2"/>
  <c r="J630" i="2"/>
  <c r="I630" i="2"/>
  <c r="H630" i="2"/>
  <c r="N629" i="2"/>
  <c r="O629" i="2" s="1"/>
  <c r="M629" i="2"/>
  <c r="L629" i="2"/>
  <c r="K629" i="2"/>
  <c r="J629" i="2"/>
  <c r="I629" i="2"/>
  <c r="H629" i="2"/>
  <c r="N628" i="2"/>
  <c r="O628" i="2" s="1"/>
  <c r="M628" i="2"/>
  <c r="L628" i="2"/>
  <c r="K628" i="2"/>
  <c r="J628" i="2"/>
  <c r="I628" i="2"/>
  <c r="H628" i="2"/>
  <c r="N627" i="2"/>
  <c r="O627" i="2" s="1"/>
  <c r="M627" i="2"/>
  <c r="L627" i="2"/>
  <c r="K627" i="2"/>
  <c r="J627" i="2"/>
  <c r="I627" i="2"/>
  <c r="H627" i="2"/>
  <c r="N626" i="2"/>
  <c r="O626" i="2" s="1"/>
  <c r="M626" i="2"/>
  <c r="L626" i="2"/>
  <c r="K626" i="2"/>
  <c r="J626" i="2"/>
  <c r="I626" i="2"/>
  <c r="H626" i="2"/>
  <c r="N625" i="2"/>
  <c r="O625" i="2" s="1"/>
  <c r="M625" i="2"/>
  <c r="L625" i="2"/>
  <c r="K625" i="2"/>
  <c r="J625" i="2"/>
  <c r="I625" i="2"/>
  <c r="H625" i="2"/>
  <c r="N624" i="2"/>
  <c r="O624" i="2" s="1"/>
  <c r="M624" i="2"/>
  <c r="L624" i="2"/>
  <c r="K624" i="2"/>
  <c r="J624" i="2"/>
  <c r="I624" i="2"/>
  <c r="H624" i="2"/>
  <c r="N623" i="2"/>
  <c r="O623" i="2" s="1"/>
  <c r="M623" i="2"/>
  <c r="L623" i="2"/>
  <c r="K623" i="2"/>
  <c r="J623" i="2"/>
  <c r="I623" i="2"/>
  <c r="H623" i="2"/>
  <c r="N622" i="2"/>
  <c r="O622" i="2" s="1"/>
  <c r="M622" i="2"/>
  <c r="L622" i="2"/>
  <c r="K622" i="2"/>
  <c r="J622" i="2"/>
  <c r="I622" i="2"/>
  <c r="H622" i="2"/>
  <c r="N621" i="2"/>
  <c r="O621" i="2" s="1"/>
  <c r="M621" i="2"/>
  <c r="L621" i="2"/>
  <c r="K621" i="2"/>
  <c r="J621" i="2"/>
  <c r="I621" i="2"/>
  <c r="H621" i="2"/>
  <c r="N620" i="2"/>
  <c r="O620" i="2" s="1"/>
  <c r="M620" i="2"/>
  <c r="L620" i="2"/>
  <c r="K620" i="2"/>
  <c r="J620" i="2"/>
  <c r="I620" i="2"/>
  <c r="H620" i="2"/>
  <c r="N619" i="2"/>
  <c r="O619" i="2" s="1"/>
  <c r="M619" i="2"/>
  <c r="L619" i="2"/>
  <c r="K619" i="2"/>
  <c r="J619" i="2"/>
  <c r="I619" i="2"/>
  <c r="H619" i="2"/>
  <c r="N618" i="2"/>
  <c r="O618" i="2" s="1"/>
  <c r="M618" i="2"/>
  <c r="L618" i="2"/>
  <c r="K618" i="2"/>
  <c r="J618" i="2"/>
  <c r="I618" i="2"/>
  <c r="H618" i="2"/>
  <c r="N617" i="2"/>
  <c r="O617" i="2" s="1"/>
  <c r="M617" i="2"/>
  <c r="L617" i="2"/>
  <c r="K617" i="2"/>
  <c r="J617" i="2"/>
  <c r="I617" i="2"/>
  <c r="H617" i="2"/>
  <c r="N616" i="2"/>
  <c r="O616" i="2" s="1"/>
  <c r="M616" i="2"/>
  <c r="L616" i="2"/>
  <c r="K616" i="2"/>
  <c r="J616" i="2"/>
  <c r="I616" i="2"/>
  <c r="H616" i="2"/>
  <c r="N615" i="2"/>
  <c r="O615" i="2" s="1"/>
  <c r="M615" i="2"/>
  <c r="L615" i="2"/>
  <c r="K615" i="2"/>
  <c r="J615" i="2"/>
  <c r="I615" i="2"/>
  <c r="H615" i="2"/>
  <c r="N614" i="2"/>
  <c r="O614" i="2" s="1"/>
  <c r="M614" i="2"/>
  <c r="L614" i="2"/>
  <c r="K614" i="2"/>
  <c r="J614" i="2"/>
  <c r="I614" i="2"/>
  <c r="H614" i="2"/>
  <c r="N613" i="2"/>
  <c r="O613" i="2" s="1"/>
  <c r="M613" i="2"/>
  <c r="L613" i="2"/>
  <c r="K613" i="2"/>
  <c r="J613" i="2"/>
  <c r="I613" i="2"/>
  <c r="H613" i="2"/>
  <c r="N612" i="2"/>
  <c r="O612" i="2" s="1"/>
  <c r="M612" i="2"/>
  <c r="L612" i="2"/>
  <c r="K612" i="2"/>
  <c r="J612" i="2"/>
  <c r="I612" i="2"/>
  <c r="H612" i="2"/>
  <c r="N611" i="2"/>
  <c r="O611" i="2" s="1"/>
  <c r="M611" i="2"/>
  <c r="L611" i="2"/>
  <c r="K611" i="2"/>
  <c r="J611" i="2"/>
  <c r="I611" i="2"/>
  <c r="H611" i="2"/>
  <c r="N610" i="2"/>
  <c r="O610" i="2" s="1"/>
  <c r="M610" i="2"/>
  <c r="L610" i="2"/>
  <c r="K610" i="2"/>
  <c r="J610" i="2"/>
  <c r="I610" i="2"/>
  <c r="H610" i="2"/>
  <c r="N609" i="2"/>
  <c r="O609" i="2" s="1"/>
  <c r="M609" i="2"/>
  <c r="L609" i="2"/>
  <c r="K609" i="2"/>
  <c r="J609" i="2"/>
  <c r="I609" i="2"/>
  <c r="H609" i="2"/>
  <c r="N608" i="2"/>
  <c r="O608" i="2" s="1"/>
  <c r="M608" i="2"/>
  <c r="L608" i="2"/>
  <c r="K608" i="2"/>
  <c r="J608" i="2"/>
  <c r="I608" i="2"/>
  <c r="H608" i="2"/>
  <c r="N607" i="2"/>
  <c r="O607" i="2" s="1"/>
  <c r="M607" i="2"/>
  <c r="L607" i="2"/>
  <c r="K607" i="2"/>
  <c r="J607" i="2"/>
  <c r="I607" i="2"/>
  <c r="H607" i="2"/>
  <c r="N606" i="2"/>
  <c r="O606" i="2" s="1"/>
  <c r="M606" i="2"/>
  <c r="L606" i="2"/>
  <c r="K606" i="2"/>
  <c r="J606" i="2"/>
  <c r="I606" i="2"/>
  <c r="H606" i="2"/>
  <c r="N605" i="2"/>
  <c r="O605" i="2" s="1"/>
  <c r="M605" i="2"/>
  <c r="L605" i="2"/>
  <c r="K605" i="2"/>
  <c r="J605" i="2"/>
  <c r="I605" i="2"/>
  <c r="H605" i="2"/>
  <c r="N604" i="2"/>
  <c r="O604" i="2" s="1"/>
  <c r="M604" i="2"/>
  <c r="L604" i="2"/>
  <c r="K604" i="2"/>
  <c r="J604" i="2"/>
  <c r="I604" i="2"/>
  <c r="H604" i="2"/>
  <c r="N603" i="2"/>
  <c r="O603" i="2" s="1"/>
  <c r="M603" i="2"/>
  <c r="L603" i="2"/>
  <c r="K603" i="2"/>
  <c r="J603" i="2"/>
  <c r="I603" i="2"/>
  <c r="H603" i="2"/>
  <c r="N602" i="2"/>
  <c r="O602" i="2" s="1"/>
  <c r="M602" i="2"/>
  <c r="L602" i="2"/>
  <c r="K602" i="2"/>
  <c r="J602" i="2"/>
  <c r="I602" i="2"/>
  <c r="H602" i="2"/>
  <c r="N601" i="2"/>
  <c r="O601" i="2" s="1"/>
  <c r="M601" i="2"/>
  <c r="L601" i="2"/>
  <c r="K601" i="2"/>
  <c r="J601" i="2"/>
  <c r="I601" i="2"/>
  <c r="H601" i="2"/>
  <c r="N600" i="2"/>
  <c r="O600" i="2" s="1"/>
  <c r="M600" i="2"/>
  <c r="L600" i="2"/>
  <c r="K600" i="2"/>
  <c r="J600" i="2"/>
  <c r="I600" i="2"/>
  <c r="H600" i="2"/>
  <c r="N599" i="2"/>
  <c r="O599" i="2" s="1"/>
  <c r="M599" i="2"/>
  <c r="L599" i="2"/>
  <c r="K599" i="2"/>
  <c r="J599" i="2"/>
  <c r="I599" i="2"/>
  <c r="H599" i="2"/>
  <c r="N598" i="2"/>
  <c r="O598" i="2" s="1"/>
  <c r="M598" i="2"/>
  <c r="L598" i="2"/>
  <c r="K598" i="2"/>
  <c r="J598" i="2"/>
  <c r="I598" i="2"/>
  <c r="H598" i="2"/>
  <c r="N597" i="2"/>
  <c r="O597" i="2" s="1"/>
  <c r="M597" i="2"/>
  <c r="L597" i="2"/>
  <c r="K597" i="2"/>
  <c r="J597" i="2"/>
  <c r="I597" i="2"/>
  <c r="H597" i="2"/>
  <c r="N596" i="2"/>
  <c r="O596" i="2" s="1"/>
  <c r="M596" i="2"/>
  <c r="L596" i="2"/>
  <c r="K596" i="2"/>
  <c r="J596" i="2"/>
  <c r="I596" i="2"/>
  <c r="H596" i="2"/>
  <c r="N595" i="2"/>
  <c r="O595" i="2" s="1"/>
  <c r="M595" i="2"/>
  <c r="L595" i="2"/>
  <c r="K595" i="2"/>
  <c r="J595" i="2"/>
  <c r="I595" i="2"/>
  <c r="H595" i="2"/>
  <c r="N594" i="2"/>
  <c r="O594" i="2" s="1"/>
  <c r="M594" i="2"/>
  <c r="L594" i="2"/>
  <c r="K594" i="2"/>
  <c r="J594" i="2"/>
  <c r="I594" i="2"/>
  <c r="H594" i="2"/>
  <c r="N593" i="2"/>
  <c r="O593" i="2" s="1"/>
  <c r="M593" i="2"/>
  <c r="L593" i="2"/>
  <c r="K593" i="2"/>
  <c r="J593" i="2"/>
  <c r="I593" i="2"/>
  <c r="H593" i="2"/>
  <c r="N592" i="2"/>
  <c r="O592" i="2" s="1"/>
  <c r="M592" i="2"/>
  <c r="L592" i="2"/>
  <c r="K592" i="2"/>
  <c r="J592" i="2"/>
  <c r="I592" i="2"/>
  <c r="H592" i="2"/>
  <c r="N591" i="2"/>
  <c r="O591" i="2" s="1"/>
  <c r="M591" i="2"/>
  <c r="L591" i="2"/>
  <c r="K591" i="2"/>
  <c r="J591" i="2"/>
  <c r="I591" i="2"/>
  <c r="H591" i="2"/>
  <c r="N590" i="2"/>
  <c r="O590" i="2" s="1"/>
  <c r="M590" i="2"/>
  <c r="L590" i="2"/>
  <c r="K590" i="2"/>
  <c r="J590" i="2"/>
  <c r="I590" i="2"/>
  <c r="H590" i="2"/>
  <c r="N589" i="2"/>
  <c r="O589" i="2" s="1"/>
  <c r="M589" i="2"/>
  <c r="L589" i="2"/>
  <c r="K589" i="2"/>
  <c r="J589" i="2"/>
  <c r="I589" i="2"/>
  <c r="H589" i="2"/>
  <c r="N588" i="2"/>
  <c r="O588" i="2" s="1"/>
  <c r="M588" i="2"/>
  <c r="L588" i="2"/>
  <c r="K588" i="2"/>
  <c r="J588" i="2"/>
  <c r="I588" i="2"/>
  <c r="H588" i="2"/>
  <c r="N587" i="2"/>
  <c r="O587" i="2" s="1"/>
  <c r="M587" i="2"/>
  <c r="L587" i="2"/>
  <c r="K587" i="2"/>
  <c r="J587" i="2"/>
  <c r="I587" i="2"/>
  <c r="H587" i="2"/>
  <c r="N586" i="2"/>
  <c r="O586" i="2" s="1"/>
  <c r="M586" i="2"/>
  <c r="L586" i="2"/>
  <c r="K586" i="2"/>
  <c r="J586" i="2"/>
  <c r="I586" i="2"/>
  <c r="H586" i="2"/>
  <c r="N585" i="2"/>
  <c r="O585" i="2" s="1"/>
  <c r="M585" i="2"/>
  <c r="L585" i="2"/>
  <c r="K585" i="2"/>
  <c r="J585" i="2"/>
  <c r="I585" i="2"/>
  <c r="H585" i="2"/>
  <c r="N584" i="2"/>
  <c r="O584" i="2" s="1"/>
  <c r="M584" i="2"/>
  <c r="L584" i="2"/>
  <c r="K584" i="2"/>
  <c r="J584" i="2"/>
  <c r="I584" i="2"/>
  <c r="H584" i="2"/>
  <c r="N583" i="2"/>
  <c r="O583" i="2" s="1"/>
  <c r="M583" i="2"/>
  <c r="L583" i="2"/>
  <c r="K583" i="2"/>
  <c r="J583" i="2"/>
  <c r="I583" i="2"/>
  <c r="H583" i="2"/>
  <c r="N582" i="2"/>
  <c r="O582" i="2" s="1"/>
  <c r="M582" i="2"/>
  <c r="L582" i="2"/>
  <c r="K582" i="2"/>
  <c r="J582" i="2"/>
  <c r="I582" i="2"/>
  <c r="H582" i="2"/>
  <c r="N581" i="2"/>
  <c r="O581" i="2" s="1"/>
  <c r="M581" i="2"/>
  <c r="L581" i="2"/>
  <c r="K581" i="2"/>
  <c r="J581" i="2"/>
  <c r="I581" i="2"/>
  <c r="H581" i="2"/>
  <c r="N580" i="2"/>
  <c r="O580" i="2" s="1"/>
  <c r="M580" i="2"/>
  <c r="L580" i="2"/>
  <c r="K580" i="2"/>
  <c r="J580" i="2"/>
  <c r="I580" i="2"/>
  <c r="H580" i="2"/>
  <c r="N579" i="2"/>
  <c r="O579" i="2" s="1"/>
  <c r="M579" i="2"/>
  <c r="L579" i="2"/>
  <c r="K579" i="2"/>
  <c r="J579" i="2"/>
  <c r="I579" i="2"/>
  <c r="H579" i="2"/>
  <c r="N578" i="2"/>
  <c r="O578" i="2" s="1"/>
  <c r="M578" i="2"/>
  <c r="L578" i="2"/>
  <c r="K578" i="2"/>
  <c r="J578" i="2"/>
  <c r="I578" i="2"/>
  <c r="H578" i="2"/>
  <c r="N577" i="2"/>
  <c r="O577" i="2" s="1"/>
  <c r="M577" i="2"/>
  <c r="L577" i="2"/>
  <c r="K577" i="2"/>
  <c r="J577" i="2"/>
  <c r="I577" i="2"/>
  <c r="H577" i="2"/>
  <c r="N576" i="2"/>
  <c r="O576" i="2" s="1"/>
  <c r="M576" i="2"/>
  <c r="L576" i="2"/>
  <c r="K576" i="2"/>
  <c r="J576" i="2"/>
  <c r="I576" i="2"/>
  <c r="H576" i="2"/>
  <c r="N575" i="2"/>
  <c r="O575" i="2" s="1"/>
  <c r="M575" i="2"/>
  <c r="L575" i="2"/>
  <c r="K575" i="2"/>
  <c r="J575" i="2"/>
  <c r="I575" i="2"/>
  <c r="H575" i="2"/>
  <c r="N574" i="2"/>
  <c r="O574" i="2" s="1"/>
  <c r="M574" i="2"/>
  <c r="L574" i="2"/>
  <c r="K574" i="2"/>
  <c r="J574" i="2"/>
  <c r="I574" i="2"/>
  <c r="H574" i="2"/>
  <c r="N573" i="2"/>
  <c r="O573" i="2" s="1"/>
  <c r="M573" i="2"/>
  <c r="L573" i="2"/>
  <c r="K573" i="2"/>
  <c r="J573" i="2"/>
  <c r="I573" i="2"/>
  <c r="H573" i="2"/>
  <c r="N572" i="2"/>
  <c r="O572" i="2" s="1"/>
  <c r="M572" i="2"/>
  <c r="L572" i="2"/>
  <c r="K572" i="2"/>
  <c r="J572" i="2"/>
  <c r="I572" i="2"/>
  <c r="H572" i="2"/>
  <c r="N571" i="2"/>
  <c r="O571" i="2" s="1"/>
  <c r="M571" i="2"/>
  <c r="L571" i="2"/>
  <c r="K571" i="2"/>
  <c r="J571" i="2"/>
  <c r="I571" i="2"/>
  <c r="H571" i="2"/>
  <c r="N570" i="2"/>
  <c r="O570" i="2" s="1"/>
  <c r="M570" i="2"/>
  <c r="L570" i="2"/>
  <c r="K570" i="2"/>
  <c r="J570" i="2"/>
  <c r="I570" i="2"/>
  <c r="H570" i="2"/>
  <c r="N569" i="2"/>
  <c r="O569" i="2" s="1"/>
  <c r="M569" i="2"/>
  <c r="L569" i="2"/>
  <c r="K569" i="2"/>
  <c r="J569" i="2"/>
  <c r="I569" i="2"/>
  <c r="H569" i="2"/>
  <c r="N568" i="2"/>
  <c r="O568" i="2" s="1"/>
  <c r="M568" i="2"/>
  <c r="L568" i="2"/>
  <c r="K568" i="2"/>
  <c r="J568" i="2"/>
  <c r="I568" i="2"/>
  <c r="H568" i="2"/>
  <c r="N567" i="2"/>
  <c r="O567" i="2" s="1"/>
  <c r="M567" i="2"/>
  <c r="L567" i="2"/>
  <c r="K567" i="2"/>
  <c r="J567" i="2"/>
  <c r="I567" i="2"/>
  <c r="H567" i="2"/>
  <c r="N566" i="2"/>
  <c r="O566" i="2" s="1"/>
  <c r="M566" i="2"/>
  <c r="L566" i="2"/>
  <c r="K566" i="2"/>
  <c r="J566" i="2"/>
  <c r="I566" i="2"/>
  <c r="H566" i="2"/>
  <c r="N565" i="2"/>
  <c r="O565" i="2" s="1"/>
  <c r="M565" i="2"/>
  <c r="L565" i="2"/>
  <c r="K565" i="2"/>
  <c r="J565" i="2"/>
  <c r="I565" i="2"/>
  <c r="H565" i="2"/>
  <c r="N564" i="2"/>
  <c r="O564" i="2" s="1"/>
  <c r="M564" i="2"/>
  <c r="L564" i="2"/>
  <c r="K564" i="2"/>
  <c r="J564" i="2"/>
  <c r="I564" i="2"/>
  <c r="H564" i="2"/>
  <c r="N563" i="2"/>
  <c r="O563" i="2" s="1"/>
  <c r="M563" i="2"/>
  <c r="L563" i="2"/>
  <c r="K563" i="2"/>
  <c r="J563" i="2"/>
  <c r="I563" i="2"/>
  <c r="H563" i="2"/>
  <c r="N562" i="2"/>
  <c r="O562" i="2" s="1"/>
  <c r="M562" i="2"/>
  <c r="L562" i="2"/>
  <c r="K562" i="2"/>
  <c r="J562" i="2"/>
  <c r="I562" i="2"/>
  <c r="H562" i="2"/>
  <c r="N561" i="2"/>
  <c r="O561" i="2" s="1"/>
  <c r="M561" i="2"/>
  <c r="L561" i="2"/>
  <c r="K561" i="2"/>
  <c r="J561" i="2"/>
  <c r="I561" i="2"/>
  <c r="H561" i="2"/>
  <c r="N560" i="2"/>
  <c r="O560" i="2" s="1"/>
  <c r="M560" i="2"/>
  <c r="L560" i="2"/>
  <c r="K560" i="2"/>
  <c r="J560" i="2"/>
  <c r="I560" i="2"/>
  <c r="H560" i="2"/>
  <c r="N559" i="2"/>
  <c r="O559" i="2" s="1"/>
  <c r="M559" i="2"/>
  <c r="L559" i="2"/>
  <c r="K559" i="2"/>
  <c r="J559" i="2"/>
  <c r="I559" i="2"/>
  <c r="H559" i="2"/>
  <c r="N558" i="2"/>
  <c r="O558" i="2" s="1"/>
  <c r="M558" i="2"/>
  <c r="L558" i="2"/>
  <c r="K558" i="2"/>
  <c r="J558" i="2"/>
  <c r="I558" i="2"/>
  <c r="H558" i="2"/>
  <c r="N557" i="2"/>
  <c r="O557" i="2" s="1"/>
  <c r="M557" i="2"/>
  <c r="L557" i="2"/>
  <c r="K557" i="2"/>
  <c r="J557" i="2"/>
  <c r="I557" i="2"/>
  <c r="H557" i="2"/>
  <c r="N556" i="2"/>
  <c r="O556" i="2" s="1"/>
  <c r="M556" i="2"/>
  <c r="L556" i="2"/>
  <c r="K556" i="2"/>
  <c r="J556" i="2"/>
  <c r="I556" i="2"/>
  <c r="H556" i="2"/>
  <c r="N555" i="2"/>
  <c r="O555" i="2" s="1"/>
  <c r="M555" i="2"/>
  <c r="L555" i="2"/>
  <c r="K555" i="2"/>
  <c r="J555" i="2"/>
  <c r="I555" i="2"/>
  <c r="H555" i="2"/>
  <c r="N554" i="2"/>
  <c r="O554" i="2" s="1"/>
  <c r="M554" i="2"/>
  <c r="L554" i="2"/>
  <c r="K554" i="2"/>
  <c r="J554" i="2"/>
  <c r="I554" i="2"/>
  <c r="H554" i="2"/>
  <c r="N553" i="2"/>
  <c r="O553" i="2" s="1"/>
  <c r="M553" i="2"/>
  <c r="L553" i="2"/>
  <c r="K553" i="2"/>
  <c r="J553" i="2"/>
  <c r="I553" i="2"/>
  <c r="H553" i="2"/>
  <c r="N552" i="2"/>
  <c r="O552" i="2" s="1"/>
  <c r="M552" i="2"/>
  <c r="L552" i="2"/>
  <c r="K552" i="2"/>
  <c r="J552" i="2"/>
  <c r="I552" i="2"/>
  <c r="H552" i="2"/>
  <c r="N551" i="2"/>
  <c r="O551" i="2" s="1"/>
  <c r="M551" i="2"/>
  <c r="L551" i="2"/>
  <c r="K551" i="2"/>
  <c r="J551" i="2"/>
  <c r="I551" i="2"/>
  <c r="H551" i="2"/>
  <c r="N550" i="2"/>
  <c r="O550" i="2" s="1"/>
  <c r="M550" i="2"/>
  <c r="L550" i="2"/>
  <c r="K550" i="2"/>
  <c r="J550" i="2"/>
  <c r="I550" i="2"/>
  <c r="H550" i="2"/>
  <c r="N549" i="2"/>
  <c r="O549" i="2" s="1"/>
  <c r="M549" i="2"/>
  <c r="L549" i="2"/>
  <c r="K549" i="2"/>
  <c r="J549" i="2"/>
  <c r="I549" i="2"/>
  <c r="H549" i="2"/>
  <c r="N548" i="2"/>
  <c r="O548" i="2" s="1"/>
  <c r="M548" i="2"/>
  <c r="L548" i="2"/>
  <c r="K548" i="2"/>
  <c r="J548" i="2"/>
  <c r="I548" i="2"/>
  <c r="H548" i="2"/>
  <c r="N547" i="2"/>
  <c r="O547" i="2" s="1"/>
  <c r="M547" i="2"/>
  <c r="L547" i="2"/>
  <c r="K547" i="2"/>
  <c r="J547" i="2"/>
  <c r="I547" i="2"/>
  <c r="H547" i="2"/>
  <c r="N546" i="2"/>
  <c r="O546" i="2" s="1"/>
  <c r="M546" i="2"/>
  <c r="L546" i="2"/>
  <c r="K546" i="2"/>
  <c r="J546" i="2"/>
  <c r="I546" i="2"/>
  <c r="H546" i="2"/>
  <c r="N545" i="2"/>
  <c r="O545" i="2" s="1"/>
  <c r="M545" i="2"/>
  <c r="L545" i="2"/>
  <c r="K545" i="2"/>
  <c r="J545" i="2"/>
  <c r="I545" i="2"/>
  <c r="H545" i="2"/>
  <c r="N544" i="2"/>
  <c r="O544" i="2" s="1"/>
  <c r="M544" i="2"/>
  <c r="L544" i="2"/>
  <c r="K544" i="2"/>
  <c r="J544" i="2"/>
  <c r="I544" i="2"/>
  <c r="H544" i="2"/>
  <c r="N543" i="2"/>
  <c r="O543" i="2" s="1"/>
  <c r="M543" i="2"/>
  <c r="L543" i="2"/>
  <c r="K543" i="2"/>
  <c r="J543" i="2"/>
  <c r="I543" i="2"/>
  <c r="H543" i="2"/>
  <c r="N542" i="2"/>
  <c r="O542" i="2" s="1"/>
  <c r="M542" i="2"/>
  <c r="L542" i="2"/>
  <c r="K542" i="2"/>
  <c r="J542" i="2"/>
  <c r="I542" i="2"/>
  <c r="H542" i="2"/>
  <c r="N541" i="2"/>
  <c r="O541" i="2" s="1"/>
  <c r="M541" i="2"/>
  <c r="L541" i="2"/>
  <c r="K541" i="2"/>
  <c r="J541" i="2"/>
  <c r="I541" i="2"/>
  <c r="H541" i="2"/>
  <c r="N540" i="2"/>
  <c r="O540" i="2" s="1"/>
  <c r="M540" i="2"/>
  <c r="L540" i="2"/>
  <c r="K540" i="2"/>
  <c r="J540" i="2"/>
  <c r="I540" i="2"/>
  <c r="H540" i="2"/>
  <c r="N539" i="2"/>
  <c r="O539" i="2" s="1"/>
  <c r="M539" i="2"/>
  <c r="L539" i="2"/>
  <c r="K539" i="2"/>
  <c r="J539" i="2"/>
  <c r="I539" i="2"/>
  <c r="H539" i="2"/>
  <c r="N538" i="2"/>
  <c r="O538" i="2" s="1"/>
  <c r="M538" i="2"/>
  <c r="L538" i="2"/>
  <c r="K538" i="2"/>
  <c r="J538" i="2"/>
  <c r="I538" i="2"/>
  <c r="H538" i="2"/>
  <c r="N537" i="2"/>
  <c r="O537" i="2" s="1"/>
  <c r="M537" i="2"/>
  <c r="L537" i="2"/>
  <c r="K537" i="2"/>
  <c r="J537" i="2"/>
  <c r="I537" i="2"/>
  <c r="H537" i="2"/>
  <c r="N536" i="2"/>
  <c r="O536" i="2" s="1"/>
  <c r="M536" i="2"/>
  <c r="L536" i="2"/>
  <c r="K536" i="2"/>
  <c r="J536" i="2"/>
  <c r="I536" i="2"/>
  <c r="H536" i="2"/>
  <c r="N535" i="2"/>
  <c r="O535" i="2" s="1"/>
  <c r="M535" i="2"/>
  <c r="L535" i="2"/>
  <c r="K535" i="2"/>
  <c r="J535" i="2"/>
  <c r="I535" i="2"/>
  <c r="H535" i="2"/>
  <c r="N534" i="2"/>
  <c r="O534" i="2" s="1"/>
  <c r="M534" i="2"/>
  <c r="L534" i="2"/>
  <c r="K534" i="2"/>
  <c r="J534" i="2"/>
  <c r="I534" i="2"/>
  <c r="H534" i="2"/>
  <c r="N533" i="2"/>
  <c r="O533" i="2" s="1"/>
  <c r="M533" i="2"/>
  <c r="L533" i="2"/>
  <c r="K533" i="2"/>
  <c r="J533" i="2"/>
  <c r="I533" i="2"/>
  <c r="H533" i="2"/>
  <c r="N532" i="2"/>
  <c r="O532" i="2" s="1"/>
  <c r="M532" i="2"/>
  <c r="L532" i="2"/>
  <c r="K532" i="2"/>
  <c r="J532" i="2"/>
  <c r="I532" i="2"/>
  <c r="H532" i="2"/>
  <c r="N531" i="2"/>
  <c r="O531" i="2" s="1"/>
  <c r="M531" i="2"/>
  <c r="L531" i="2"/>
  <c r="K531" i="2"/>
  <c r="J531" i="2"/>
  <c r="I531" i="2"/>
  <c r="H531" i="2"/>
  <c r="N530" i="2"/>
  <c r="O530" i="2" s="1"/>
  <c r="M530" i="2"/>
  <c r="L530" i="2"/>
  <c r="K530" i="2"/>
  <c r="J530" i="2"/>
  <c r="I530" i="2"/>
  <c r="H530" i="2"/>
  <c r="N529" i="2"/>
  <c r="O529" i="2" s="1"/>
  <c r="M529" i="2"/>
  <c r="L529" i="2"/>
  <c r="K529" i="2"/>
  <c r="J529" i="2"/>
  <c r="I529" i="2"/>
  <c r="H529" i="2"/>
  <c r="N528" i="2"/>
  <c r="O528" i="2" s="1"/>
  <c r="M528" i="2"/>
  <c r="L528" i="2"/>
  <c r="K528" i="2"/>
  <c r="J528" i="2"/>
  <c r="I528" i="2"/>
  <c r="H528" i="2"/>
  <c r="N527" i="2"/>
  <c r="O527" i="2" s="1"/>
  <c r="M527" i="2"/>
  <c r="L527" i="2"/>
  <c r="K527" i="2"/>
  <c r="J527" i="2"/>
  <c r="I527" i="2"/>
  <c r="H527" i="2"/>
  <c r="N526" i="2"/>
  <c r="O526" i="2" s="1"/>
  <c r="M526" i="2"/>
  <c r="L526" i="2"/>
  <c r="K526" i="2"/>
  <c r="J526" i="2"/>
  <c r="I526" i="2"/>
  <c r="H526" i="2"/>
  <c r="N525" i="2"/>
  <c r="O525" i="2" s="1"/>
  <c r="M525" i="2"/>
  <c r="L525" i="2"/>
  <c r="K525" i="2"/>
  <c r="J525" i="2"/>
  <c r="I525" i="2"/>
  <c r="H525" i="2"/>
  <c r="N524" i="2"/>
  <c r="O524" i="2" s="1"/>
  <c r="M524" i="2"/>
  <c r="L524" i="2"/>
  <c r="K524" i="2"/>
  <c r="J524" i="2"/>
  <c r="I524" i="2"/>
  <c r="H524" i="2"/>
  <c r="N523" i="2"/>
  <c r="O523" i="2" s="1"/>
  <c r="M523" i="2"/>
  <c r="L523" i="2"/>
  <c r="K523" i="2"/>
  <c r="J523" i="2"/>
  <c r="I523" i="2"/>
  <c r="H523" i="2"/>
  <c r="N522" i="2"/>
  <c r="O522" i="2" s="1"/>
  <c r="M522" i="2"/>
  <c r="L522" i="2"/>
  <c r="K522" i="2"/>
  <c r="J522" i="2"/>
  <c r="I522" i="2"/>
  <c r="H522" i="2"/>
  <c r="N521" i="2"/>
  <c r="O521" i="2" s="1"/>
  <c r="M521" i="2"/>
  <c r="L521" i="2"/>
  <c r="K521" i="2"/>
  <c r="J521" i="2"/>
  <c r="I521" i="2"/>
  <c r="H521" i="2"/>
  <c r="N520" i="2"/>
  <c r="O520" i="2" s="1"/>
  <c r="M520" i="2"/>
  <c r="L520" i="2"/>
  <c r="K520" i="2"/>
  <c r="J520" i="2"/>
  <c r="I520" i="2"/>
  <c r="H520" i="2"/>
  <c r="N519" i="2"/>
  <c r="O519" i="2" s="1"/>
  <c r="M519" i="2"/>
  <c r="L519" i="2"/>
  <c r="K519" i="2"/>
  <c r="J519" i="2"/>
  <c r="I519" i="2"/>
  <c r="H519" i="2"/>
  <c r="N518" i="2"/>
  <c r="O518" i="2" s="1"/>
  <c r="M518" i="2"/>
  <c r="L518" i="2"/>
  <c r="K518" i="2"/>
  <c r="J518" i="2"/>
  <c r="I518" i="2"/>
  <c r="H518" i="2"/>
  <c r="N517" i="2"/>
  <c r="O517" i="2" s="1"/>
  <c r="M517" i="2"/>
  <c r="L517" i="2"/>
  <c r="K517" i="2"/>
  <c r="J517" i="2"/>
  <c r="I517" i="2"/>
  <c r="H517" i="2"/>
  <c r="N516" i="2"/>
  <c r="O516" i="2" s="1"/>
  <c r="M516" i="2"/>
  <c r="L516" i="2"/>
  <c r="K516" i="2"/>
  <c r="J516" i="2"/>
  <c r="I516" i="2"/>
  <c r="H516" i="2"/>
  <c r="N515" i="2"/>
  <c r="O515" i="2" s="1"/>
  <c r="M515" i="2"/>
  <c r="L515" i="2"/>
  <c r="K515" i="2"/>
  <c r="J515" i="2"/>
  <c r="I515" i="2"/>
  <c r="H515" i="2"/>
  <c r="N514" i="2"/>
  <c r="O514" i="2" s="1"/>
  <c r="M514" i="2"/>
  <c r="L514" i="2"/>
  <c r="K514" i="2"/>
  <c r="J514" i="2"/>
  <c r="I514" i="2"/>
  <c r="H514" i="2"/>
  <c r="N513" i="2"/>
  <c r="O513" i="2" s="1"/>
  <c r="M513" i="2"/>
  <c r="L513" i="2"/>
  <c r="K513" i="2"/>
  <c r="J513" i="2"/>
  <c r="I513" i="2"/>
  <c r="H513" i="2"/>
  <c r="N512" i="2"/>
  <c r="O512" i="2" s="1"/>
  <c r="M512" i="2"/>
  <c r="L512" i="2"/>
  <c r="K512" i="2"/>
  <c r="J512" i="2"/>
  <c r="I512" i="2"/>
  <c r="H512" i="2"/>
  <c r="N511" i="2"/>
  <c r="O511" i="2" s="1"/>
  <c r="M511" i="2"/>
  <c r="L511" i="2"/>
  <c r="K511" i="2"/>
  <c r="J511" i="2"/>
  <c r="I511" i="2"/>
  <c r="H511" i="2"/>
  <c r="N510" i="2"/>
  <c r="O510" i="2" s="1"/>
  <c r="M510" i="2"/>
  <c r="L510" i="2"/>
  <c r="K510" i="2"/>
  <c r="J510" i="2"/>
  <c r="I510" i="2"/>
  <c r="H510" i="2"/>
  <c r="N509" i="2"/>
  <c r="O509" i="2" s="1"/>
  <c r="M509" i="2"/>
  <c r="L509" i="2"/>
  <c r="K509" i="2"/>
  <c r="J509" i="2"/>
  <c r="I509" i="2"/>
  <c r="H509" i="2"/>
  <c r="N508" i="2"/>
  <c r="O508" i="2" s="1"/>
  <c r="M508" i="2"/>
  <c r="L508" i="2"/>
  <c r="K508" i="2"/>
  <c r="J508" i="2"/>
  <c r="I508" i="2"/>
  <c r="H508" i="2"/>
  <c r="N507" i="2"/>
  <c r="O507" i="2" s="1"/>
  <c r="M507" i="2"/>
  <c r="L507" i="2"/>
  <c r="K507" i="2"/>
  <c r="J507" i="2"/>
  <c r="I507" i="2"/>
  <c r="H507" i="2"/>
  <c r="N506" i="2"/>
  <c r="O506" i="2" s="1"/>
  <c r="M506" i="2"/>
  <c r="L506" i="2"/>
  <c r="K506" i="2"/>
  <c r="J506" i="2"/>
  <c r="I506" i="2"/>
  <c r="H506" i="2"/>
  <c r="N505" i="2"/>
  <c r="O505" i="2" s="1"/>
  <c r="M505" i="2"/>
  <c r="L505" i="2"/>
  <c r="K505" i="2"/>
  <c r="J505" i="2"/>
  <c r="I505" i="2"/>
  <c r="H505" i="2"/>
  <c r="N504" i="2"/>
  <c r="O504" i="2" s="1"/>
  <c r="M504" i="2"/>
  <c r="L504" i="2"/>
  <c r="K504" i="2"/>
  <c r="J504" i="2"/>
  <c r="I504" i="2"/>
  <c r="H504" i="2"/>
  <c r="N503" i="2"/>
  <c r="O503" i="2" s="1"/>
  <c r="M503" i="2"/>
  <c r="L503" i="2"/>
  <c r="K503" i="2"/>
  <c r="J503" i="2"/>
  <c r="I503" i="2"/>
  <c r="H503" i="2"/>
  <c r="N502" i="2"/>
  <c r="O502" i="2" s="1"/>
  <c r="M502" i="2"/>
  <c r="L502" i="2"/>
  <c r="K502" i="2"/>
  <c r="J502" i="2"/>
  <c r="I502" i="2"/>
  <c r="H502" i="2"/>
  <c r="N501" i="2"/>
  <c r="O501" i="2" s="1"/>
  <c r="M501" i="2"/>
  <c r="L501" i="2"/>
  <c r="K501" i="2"/>
  <c r="J501" i="2"/>
  <c r="I501" i="2"/>
  <c r="H501" i="2"/>
  <c r="N500" i="2"/>
  <c r="O500" i="2" s="1"/>
  <c r="M500" i="2"/>
  <c r="L500" i="2"/>
  <c r="K500" i="2"/>
  <c r="J500" i="2"/>
  <c r="I500" i="2"/>
  <c r="H500" i="2"/>
  <c r="N499" i="2"/>
  <c r="O499" i="2" s="1"/>
  <c r="M499" i="2"/>
  <c r="L499" i="2"/>
  <c r="K499" i="2"/>
  <c r="J499" i="2"/>
  <c r="I499" i="2"/>
  <c r="H499" i="2"/>
  <c r="N498" i="2"/>
  <c r="O498" i="2" s="1"/>
  <c r="M498" i="2"/>
  <c r="L498" i="2"/>
  <c r="K498" i="2"/>
  <c r="J498" i="2"/>
  <c r="I498" i="2"/>
  <c r="H498" i="2"/>
  <c r="N497" i="2"/>
  <c r="O497" i="2" s="1"/>
  <c r="M497" i="2"/>
  <c r="L497" i="2"/>
  <c r="K497" i="2"/>
  <c r="J497" i="2"/>
  <c r="I497" i="2"/>
  <c r="H497" i="2"/>
  <c r="N496" i="2"/>
  <c r="O496" i="2" s="1"/>
  <c r="M496" i="2"/>
  <c r="L496" i="2"/>
  <c r="K496" i="2"/>
  <c r="J496" i="2"/>
  <c r="I496" i="2"/>
  <c r="H496" i="2"/>
  <c r="N495" i="2"/>
  <c r="O495" i="2" s="1"/>
  <c r="M495" i="2"/>
  <c r="L495" i="2"/>
  <c r="K495" i="2"/>
  <c r="J495" i="2"/>
  <c r="I495" i="2"/>
  <c r="H495" i="2"/>
  <c r="N494" i="2"/>
  <c r="O494" i="2" s="1"/>
  <c r="M494" i="2"/>
  <c r="L494" i="2"/>
  <c r="K494" i="2"/>
  <c r="J494" i="2"/>
  <c r="I494" i="2"/>
  <c r="H494" i="2"/>
  <c r="N493" i="2"/>
  <c r="O493" i="2" s="1"/>
  <c r="M493" i="2"/>
  <c r="L493" i="2"/>
  <c r="K493" i="2"/>
  <c r="J493" i="2"/>
  <c r="I493" i="2"/>
  <c r="H493" i="2"/>
  <c r="N492" i="2"/>
  <c r="O492" i="2" s="1"/>
  <c r="M492" i="2"/>
  <c r="L492" i="2"/>
  <c r="K492" i="2"/>
  <c r="J492" i="2"/>
  <c r="I492" i="2"/>
  <c r="H492" i="2"/>
  <c r="N491" i="2"/>
  <c r="O491" i="2" s="1"/>
  <c r="M491" i="2"/>
  <c r="L491" i="2"/>
  <c r="K491" i="2"/>
  <c r="J491" i="2"/>
  <c r="I491" i="2"/>
  <c r="H491" i="2"/>
  <c r="N490" i="2"/>
  <c r="O490" i="2" s="1"/>
  <c r="M490" i="2"/>
  <c r="L490" i="2"/>
  <c r="K490" i="2"/>
  <c r="J490" i="2"/>
  <c r="I490" i="2"/>
  <c r="H490" i="2"/>
  <c r="N489" i="2"/>
  <c r="O489" i="2" s="1"/>
  <c r="M489" i="2"/>
  <c r="L489" i="2"/>
  <c r="K489" i="2"/>
  <c r="J489" i="2"/>
  <c r="I489" i="2"/>
  <c r="H489" i="2"/>
  <c r="N488" i="2"/>
  <c r="O488" i="2" s="1"/>
  <c r="M488" i="2"/>
  <c r="L488" i="2"/>
  <c r="K488" i="2"/>
  <c r="J488" i="2"/>
  <c r="I488" i="2"/>
  <c r="H488" i="2"/>
  <c r="N487" i="2"/>
  <c r="O487" i="2" s="1"/>
  <c r="M487" i="2"/>
  <c r="L487" i="2"/>
  <c r="K487" i="2"/>
  <c r="J487" i="2"/>
  <c r="I487" i="2"/>
  <c r="H487" i="2"/>
  <c r="N486" i="2"/>
  <c r="O486" i="2" s="1"/>
  <c r="M486" i="2"/>
  <c r="L486" i="2"/>
  <c r="K486" i="2"/>
  <c r="J486" i="2"/>
  <c r="I486" i="2"/>
  <c r="H486" i="2"/>
  <c r="N485" i="2"/>
  <c r="O485" i="2" s="1"/>
  <c r="M485" i="2"/>
  <c r="L485" i="2"/>
  <c r="K485" i="2"/>
  <c r="J485" i="2"/>
  <c r="I485" i="2"/>
  <c r="H485" i="2"/>
  <c r="N484" i="2"/>
  <c r="O484" i="2" s="1"/>
  <c r="M484" i="2"/>
  <c r="L484" i="2"/>
  <c r="K484" i="2"/>
  <c r="J484" i="2"/>
  <c r="I484" i="2"/>
  <c r="H484" i="2"/>
  <c r="N483" i="2"/>
  <c r="O483" i="2" s="1"/>
  <c r="M483" i="2"/>
  <c r="L483" i="2"/>
  <c r="K483" i="2"/>
  <c r="J483" i="2"/>
  <c r="I483" i="2"/>
  <c r="H483" i="2"/>
  <c r="N482" i="2"/>
  <c r="O482" i="2" s="1"/>
  <c r="M482" i="2"/>
  <c r="L482" i="2"/>
  <c r="K482" i="2"/>
  <c r="J482" i="2"/>
  <c r="I482" i="2"/>
  <c r="H482" i="2"/>
  <c r="N481" i="2"/>
  <c r="O481" i="2" s="1"/>
  <c r="M481" i="2"/>
  <c r="L481" i="2"/>
  <c r="K481" i="2"/>
  <c r="J481" i="2"/>
  <c r="I481" i="2"/>
  <c r="H481" i="2"/>
  <c r="N480" i="2"/>
  <c r="O480" i="2" s="1"/>
  <c r="M480" i="2"/>
  <c r="L480" i="2"/>
  <c r="K480" i="2"/>
  <c r="J480" i="2"/>
  <c r="I480" i="2"/>
  <c r="H480" i="2"/>
  <c r="N479" i="2"/>
  <c r="O479" i="2" s="1"/>
  <c r="M479" i="2"/>
  <c r="L479" i="2"/>
  <c r="K479" i="2"/>
  <c r="J479" i="2"/>
  <c r="I479" i="2"/>
  <c r="H479" i="2"/>
  <c r="N478" i="2"/>
  <c r="O478" i="2" s="1"/>
  <c r="M478" i="2"/>
  <c r="L478" i="2"/>
  <c r="K478" i="2"/>
  <c r="J478" i="2"/>
  <c r="I478" i="2"/>
  <c r="H478" i="2"/>
  <c r="N477" i="2"/>
  <c r="O477" i="2" s="1"/>
  <c r="M477" i="2"/>
  <c r="L477" i="2"/>
  <c r="K477" i="2"/>
  <c r="J477" i="2"/>
  <c r="I477" i="2"/>
  <c r="H477" i="2"/>
  <c r="N476" i="2"/>
  <c r="O476" i="2" s="1"/>
  <c r="M476" i="2"/>
  <c r="L476" i="2"/>
  <c r="K476" i="2"/>
  <c r="J476" i="2"/>
  <c r="I476" i="2"/>
  <c r="H476" i="2"/>
  <c r="N475" i="2"/>
  <c r="O475" i="2" s="1"/>
  <c r="M475" i="2"/>
  <c r="L475" i="2"/>
  <c r="K475" i="2"/>
  <c r="J475" i="2"/>
  <c r="I475" i="2"/>
  <c r="H475" i="2"/>
  <c r="N474" i="2"/>
  <c r="O474" i="2" s="1"/>
  <c r="M474" i="2"/>
  <c r="L474" i="2"/>
  <c r="K474" i="2"/>
  <c r="J474" i="2"/>
  <c r="I474" i="2"/>
  <c r="H474" i="2"/>
  <c r="N473" i="2"/>
  <c r="O473" i="2" s="1"/>
  <c r="M473" i="2"/>
  <c r="L473" i="2"/>
  <c r="K473" i="2"/>
  <c r="J473" i="2"/>
  <c r="I473" i="2"/>
  <c r="H473" i="2"/>
  <c r="N472" i="2"/>
  <c r="O472" i="2" s="1"/>
  <c r="M472" i="2"/>
  <c r="L472" i="2"/>
  <c r="K472" i="2"/>
  <c r="J472" i="2"/>
  <c r="I472" i="2"/>
  <c r="H472" i="2"/>
  <c r="N471" i="2"/>
  <c r="O471" i="2" s="1"/>
  <c r="M471" i="2"/>
  <c r="L471" i="2"/>
  <c r="K471" i="2"/>
  <c r="J471" i="2"/>
  <c r="I471" i="2"/>
  <c r="H471" i="2"/>
  <c r="N470" i="2"/>
  <c r="O470" i="2" s="1"/>
  <c r="M470" i="2"/>
  <c r="L470" i="2"/>
  <c r="K470" i="2"/>
  <c r="J470" i="2"/>
  <c r="I470" i="2"/>
  <c r="H470" i="2"/>
  <c r="N469" i="2"/>
  <c r="O469" i="2" s="1"/>
  <c r="M469" i="2"/>
  <c r="L469" i="2"/>
  <c r="K469" i="2"/>
  <c r="J469" i="2"/>
  <c r="I469" i="2"/>
  <c r="H469" i="2"/>
  <c r="N468" i="2"/>
  <c r="O468" i="2" s="1"/>
  <c r="M468" i="2"/>
  <c r="L468" i="2"/>
  <c r="K468" i="2"/>
  <c r="J468" i="2"/>
  <c r="I468" i="2"/>
  <c r="H468" i="2"/>
  <c r="N467" i="2"/>
  <c r="O467" i="2" s="1"/>
  <c r="M467" i="2"/>
  <c r="L467" i="2"/>
  <c r="K467" i="2"/>
  <c r="J467" i="2"/>
  <c r="I467" i="2"/>
  <c r="H467" i="2"/>
  <c r="N466" i="2"/>
  <c r="O466" i="2" s="1"/>
  <c r="M466" i="2"/>
  <c r="L466" i="2"/>
  <c r="K466" i="2"/>
  <c r="J466" i="2"/>
  <c r="I466" i="2"/>
  <c r="H466" i="2"/>
  <c r="N465" i="2"/>
  <c r="O465" i="2" s="1"/>
  <c r="M465" i="2"/>
  <c r="L465" i="2"/>
  <c r="K465" i="2"/>
  <c r="J465" i="2"/>
  <c r="I465" i="2"/>
  <c r="H465" i="2"/>
  <c r="N464" i="2"/>
  <c r="O464" i="2" s="1"/>
  <c r="M464" i="2"/>
  <c r="L464" i="2"/>
  <c r="K464" i="2"/>
  <c r="J464" i="2"/>
  <c r="I464" i="2"/>
  <c r="H464" i="2"/>
  <c r="N463" i="2"/>
  <c r="O463" i="2" s="1"/>
  <c r="M463" i="2"/>
  <c r="L463" i="2"/>
  <c r="K463" i="2"/>
  <c r="J463" i="2"/>
  <c r="I463" i="2"/>
  <c r="H463" i="2"/>
  <c r="N462" i="2"/>
  <c r="O462" i="2" s="1"/>
  <c r="M462" i="2"/>
  <c r="L462" i="2"/>
  <c r="K462" i="2"/>
  <c r="J462" i="2"/>
  <c r="I462" i="2"/>
  <c r="H462" i="2"/>
  <c r="N461" i="2"/>
  <c r="O461" i="2" s="1"/>
  <c r="M461" i="2"/>
  <c r="L461" i="2"/>
  <c r="K461" i="2"/>
  <c r="J461" i="2"/>
  <c r="I461" i="2"/>
  <c r="H461" i="2"/>
  <c r="N460" i="2"/>
  <c r="O460" i="2" s="1"/>
  <c r="M460" i="2"/>
  <c r="L460" i="2"/>
  <c r="K460" i="2"/>
  <c r="J460" i="2"/>
  <c r="I460" i="2"/>
  <c r="H460" i="2"/>
  <c r="N459" i="2"/>
  <c r="O459" i="2" s="1"/>
  <c r="M459" i="2"/>
  <c r="L459" i="2"/>
  <c r="K459" i="2"/>
  <c r="J459" i="2"/>
  <c r="I459" i="2"/>
  <c r="H459" i="2"/>
  <c r="N458" i="2"/>
  <c r="O458" i="2" s="1"/>
  <c r="M458" i="2"/>
  <c r="L458" i="2"/>
  <c r="K458" i="2"/>
  <c r="J458" i="2"/>
  <c r="I458" i="2"/>
  <c r="H458" i="2"/>
  <c r="N457" i="2"/>
  <c r="O457" i="2" s="1"/>
  <c r="M457" i="2"/>
  <c r="L457" i="2"/>
  <c r="K457" i="2"/>
  <c r="J457" i="2"/>
  <c r="I457" i="2"/>
  <c r="H457" i="2"/>
  <c r="N456" i="2"/>
  <c r="O456" i="2" s="1"/>
  <c r="M456" i="2"/>
  <c r="L456" i="2"/>
  <c r="K456" i="2"/>
  <c r="J456" i="2"/>
  <c r="I456" i="2"/>
  <c r="H456" i="2"/>
  <c r="N455" i="2"/>
  <c r="O455" i="2" s="1"/>
  <c r="M455" i="2"/>
  <c r="L455" i="2"/>
  <c r="K455" i="2"/>
  <c r="J455" i="2"/>
  <c r="I455" i="2"/>
  <c r="H455" i="2"/>
  <c r="N454" i="2"/>
  <c r="O454" i="2" s="1"/>
  <c r="M454" i="2"/>
  <c r="L454" i="2"/>
  <c r="K454" i="2"/>
  <c r="J454" i="2"/>
  <c r="I454" i="2"/>
  <c r="H454" i="2"/>
  <c r="N453" i="2"/>
  <c r="O453" i="2" s="1"/>
  <c r="M453" i="2"/>
  <c r="L453" i="2"/>
  <c r="K453" i="2"/>
  <c r="J453" i="2"/>
  <c r="I453" i="2"/>
  <c r="H453" i="2"/>
  <c r="N452" i="2"/>
  <c r="O452" i="2" s="1"/>
  <c r="M452" i="2"/>
  <c r="L452" i="2"/>
  <c r="K452" i="2"/>
  <c r="J452" i="2"/>
  <c r="I452" i="2"/>
  <c r="H452" i="2"/>
  <c r="N451" i="2"/>
  <c r="O451" i="2" s="1"/>
  <c r="M451" i="2"/>
  <c r="L451" i="2"/>
  <c r="K451" i="2"/>
  <c r="J451" i="2"/>
  <c r="I451" i="2"/>
  <c r="H451" i="2"/>
  <c r="N450" i="2"/>
  <c r="O450" i="2" s="1"/>
  <c r="M450" i="2"/>
  <c r="L450" i="2"/>
  <c r="K450" i="2"/>
  <c r="J450" i="2"/>
  <c r="I450" i="2"/>
  <c r="H450" i="2"/>
  <c r="N449" i="2"/>
  <c r="O449" i="2" s="1"/>
  <c r="M449" i="2"/>
  <c r="L449" i="2"/>
  <c r="K449" i="2"/>
  <c r="J449" i="2"/>
  <c r="I449" i="2"/>
  <c r="H449" i="2"/>
  <c r="N448" i="2"/>
  <c r="O448" i="2" s="1"/>
  <c r="M448" i="2"/>
  <c r="L448" i="2"/>
  <c r="K448" i="2"/>
  <c r="J448" i="2"/>
  <c r="I448" i="2"/>
  <c r="H448" i="2"/>
  <c r="N447" i="2"/>
  <c r="O447" i="2" s="1"/>
  <c r="M447" i="2"/>
  <c r="L447" i="2"/>
  <c r="K447" i="2"/>
  <c r="J447" i="2"/>
  <c r="I447" i="2"/>
  <c r="H447" i="2"/>
  <c r="N446" i="2"/>
  <c r="O446" i="2" s="1"/>
  <c r="M446" i="2"/>
  <c r="L446" i="2"/>
  <c r="K446" i="2"/>
  <c r="J446" i="2"/>
  <c r="I446" i="2"/>
  <c r="H446" i="2"/>
  <c r="N445" i="2"/>
  <c r="O445" i="2" s="1"/>
  <c r="M445" i="2"/>
  <c r="L445" i="2"/>
  <c r="K445" i="2"/>
  <c r="J445" i="2"/>
  <c r="I445" i="2"/>
  <c r="H445" i="2"/>
  <c r="N444" i="2"/>
  <c r="O444" i="2" s="1"/>
  <c r="M444" i="2"/>
  <c r="L444" i="2"/>
  <c r="K444" i="2"/>
  <c r="J444" i="2"/>
  <c r="I444" i="2"/>
  <c r="H444" i="2"/>
  <c r="N443" i="2"/>
  <c r="O443" i="2" s="1"/>
  <c r="M443" i="2"/>
  <c r="L443" i="2"/>
  <c r="K443" i="2"/>
  <c r="J443" i="2"/>
  <c r="I443" i="2"/>
  <c r="H443" i="2"/>
  <c r="N442" i="2"/>
  <c r="O442" i="2" s="1"/>
  <c r="M442" i="2"/>
  <c r="L442" i="2"/>
  <c r="K442" i="2"/>
  <c r="J442" i="2"/>
  <c r="I442" i="2"/>
  <c r="H442" i="2"/>
  <c r="N441" i="2"/>
  <c r="O441" i="2" s="1"/>
  <c r="M441" i="2"/>
  <c r="L441" i="2"/>
  <c r="K441" i="2"/>
  <c r="J441" i="2"/>
  <c r="I441" i="2"/>
  <c r="H441" i="2"/>
  <c r="N440" i="2"/>
  <c r="O440" i="2" s="1"/>
  <c r="M440" i="2"/>
  <c r="L440" i="2"/>
  <c r="K440" i="2"/>
  <c r="J440" i="2"/>
  <c r="I440" i="2"/>
  <c r="H440" i="2"/>
  <c r="N439" i="2"/>
  <c r="O439" i="2" s="1"/>
  <c r="M439" i="2"/>
  <c r="L439" i="2"/>
  <c r="K439" i="2"/>
  <c r="J439" i="2"/>
  <c r="I439" i="2"/>
  <c r="H439" i="2"/>
  <c r="N438" i="2"/>
  <c r="O438" i="2" s="1"/>
  <c r="M438" i="2"/>
  <c r="L438" i="2"/>
  <c r="K438" i="2"/>
  <c r="J438" i="2"/>
  <c r="I438" i="2"/>
  <c r="H438" i="2"/>
  <c r="N437" i="2"/>
  <c r="O437" i="2" s="1"/>
  <c r="M437" i="2"/>
  <c r="L437" i="2"/>
  <c r="K437" i="2"/>
  <c r="J437" i="2"/>
  <c r="I437" i="2"/>
  <c r="H437" i="2"/>
  <c r="N436" i="2"/>
  <c r="O436" i="2" s="1"/>
  <c r="M436" i="2"/>
  <c r="L436" i="2"/>
  <c r="K436" i="2"/>
  <c r="J436" i="2"/>
  <c r="I436" i="2"/>
  <c r="H436" i="2"/>
  <c r="N435" i="2"/>
  <c r="O435" i="2" s="1"/>
  <c r="M435" i="2"/>
  <c r="L435" i="2"/>
  <c r="K435" i="2"/>
  <c r="J435" i="2"/>
  <c r="I435" i="2"/>
  <c r="H435" i="2"/>
  <c r="N434" i="2"/>
  <c r="O434" i="2" s="1"/>
  <c r="M434" i="2"/>
  <c r="L434" i="2"/>
  <c r="K434" i="2"/>
  <c r="J434" i="2"/>
  <c r="I434" i="2"/>
  <c r="H434" i="2"/>
  <c r="N433" i="2"/>
  <c r="O433" i="2" s="1"/>
  <c r="M433" i="2"/>
  <c r="L433" i="2"/>
  <c r="K433" i="2"/>
  <c r="J433" i="2"/>
  <c r="I433" i="2"/>
  <c r="H433" i="2"/>
  <c r="N432" i="2"/>
  <c r="O432" i="2" s="1"/>
  <c r="M432" i="2"/>
  <c r="L432" i="2"/>
  <c r="K432" i="2"/>
  <c r="J432" i="2"/>
  <c r="I432" i="2"/>
  <c r="H432" i="2"/>
  <c r="N431" i="2"/>
  <c r="O431" i="2" s="1"/>
  <c r="M431" i="2"/>
  <c r="L431" i="2"/>
  <c r="K431" i="2"/>
  <c r="J431" i="2"/>
  <c r="I431" i="2"/>
  <c r="H431" i="2"/>
  <c r="N430" i="2"/>
  <c r="O430" i="2" s="1"/>
  <c r="M430" i="2"/>
  <c r="L430" i="2"/>
  <c r="K430" i="2"/>
  <c r="J430" i="2"/>
  <c r="I430" i="2"/>
  <c r="H430" i="2"/>
  <c r="N429" i="2"/>
  <c r="O429" i="2" s="1"/>
  <c r="M429" i="2"/>
  <c r="L429" i="2"/>
  <c r="K429" i="2"/>
  <c r="J429" i="2"/>
  <c r="I429" i="2"/>
  <c r="H429" i="2"/>
  <c r="N428" i="2"/>
  <c r="O428" i="2" s="1"/>
  <c r="M428" i="2"/>
  <c r="L428" i="2"/>
  <c r="K428" i="2"/>
  <c r="J428" i="2"/>
  <c r="I428" i="2"/>
  <c r="H428" i="2"/>
  <c r="N427" i="2"/>
  <c r="O427" i="2" s="1"/>
  <c r="M427" i="2"/>
  <c r="L427" i="2"/>
  <c r="K427" i="2"/>
  <c r="J427" i="2"/>
  <c r="I427" i="2"/>
  <c r="H427" i="2"/>
  <c r="N426" i="2"/>
  <c r="O426" i="2" s="1"/>
  <c r="M426" i="2"/>
  <c r="L426" i="2"/>
  <c r="K426" i="2"/>
  <c r="J426" i="2"/>
  <c r="I426" i="2"/>
  <c r="H426" i="2"/>
  <c r="N425" i="2"/>
  <c r="O425" i="2" s="1"/>
  <c r="M425" i="2"/>
  <c r="L425" i="2"/>
  <c r="K425" i="2"/>
  <c r="J425" i="2"/>
  <c r="I425" i="2"/>
  <c r="H425" i="2"/>
  <c r="N424" i="2"/>
  <c r="O424" i="2" s="1"/>
  <c r="M424" i="2"/>
  <c r="L424" i="2"/>
  <c r="K424" i="2"/>
  <c r="J424" i="2"/>
  <c r="I424" i="2"/>
  <c r="H424" i="2"/>
  <c r="N423" i="2"/>
  <c r="O423" i="2" s="1"/>
  <c r="M423" i="2"/>
  <c r="L423" i="2"/>
  <c r="K423" i="2"/>
  <c r="J423" i="2"/>
  <c r="I423" i="2"/>
  <c r="H423" i="2"/>
  <c r="N422" i="2"/>
  <c r="O422" i="2" s="1"/>
  <c r="M422" i="2"/>
  <c r="L422" i="2"/>
  <c r="K422" i="2"/>
  <c r="J422" i="2"/>
  <c r="I422" i="2"/>
  <c r="H422" i="2"/>
  <c r="N421" i="2"/>
  <c r="O421" i="2" s="1"/>
  <c r="M421" i="2"/>
  <c r="L421" i="2"/>
  <c r="K421" i="2"/>
  <c r="J421" i="2"/>
  <c r="I421" i="2"/>
  <c r="H421" i="2"/>
  <c r="N420" i="2"/>
  <c r="O420" i="2" s="1"/>
  <c r="M420" i="2"/>
  <c r="L420" i="2"/>
  <c r="K420" i="2"/>
  <c r="J420" i="2"/>
  <c r="I420" i="2"/>
  <c r="H420" i="2"/>
  <c r="N419" i="2"/>
  <c r="O419" i="2" s="1"/>
  <c r="M419" i="2"/>
  <c r="L419" i="2"/>
  <c r="K419" i="2"/>
  <c r="J419" i="2"/>
  <c r="I419" i="2"/>
  <c r="H419" i="2"/>
  <c r="N418" i="2"/>
  <c r="O418" i="2" s="1"/>
  <c r="M418" i="2"/>
  <c r="L418" i="2"/>
  <c r="K418" i="2"/>
  <c r="J418" i="2"/>
  <c r="I418" i="2"/>
  <c r="H418" i="2"/>
  <c r="N417" i="2"/>
  <c r="O417" i="2" s="1"/>
  <c r="M417" i="2"/>
  <c r="L417" i="2"/>
  <c r="K417" i="2"/>
  <c r="J417" i="2"/>
  <c r="I417" i="2"/>
  <c r="H417" i="2"/>
  <c r="N416" i="2"/>
  <c r="O416" i="2" s="1"/>
  <c r="M416" i="2"/>
  <c r="L416" i="2"/>
  <c r="K416" i="2"/>
  <c r="J416" i="2"/>
  <c r="I416" i="2"/>
  <c r="H416" i="2"/>
  <c r="N415" i="2"/>
  <c r="O415" i="2" s="1"/>
  <c r="M415" i="2"/>
  <c r="L415" i="2"/>
  <c r="K415" i="2"/>
  <c r="J415" i="2"/>
  <c r="I415" i="2"/>
  <c r="H415" i="2"/>
  <c r="N414" i="2"/>
  <c r="O414" i="2" s="1"/>
  <c r="M414" i="2"/>
  <c r="L414" i="2"/>
  <c r="K414" i="2"/>
  <c r="J414" i="2"/>
  <c r="I414" i="2"/>
  <c r="H414" i="2"/>
  <c r="N413" i="2"/>
  <c r="O413" i="2" s="1"/>
  <c r="M413" i="2"/>
  <c r="L413" i="2"/>
  <c r="K413" i="2"/>
  <c r="J413" i="2"/>
  <c r="I413" i="2"/>
  <c r="H413" i="2"/>
  <c r="N412" i="2"/>
  <c r="O412" i="2" s="1"/>
  <c r="M412" i="2"/>
  <c r="L412" i="2"/>
  <c r="K412" i="2"/>
  <c r="J412" i="2"/>
  <c r="I412" i="2"/>
  <c r="H412" i="2"/>
  <c r="N411" i="2"/>
  <c r="O411" i="2" s="1"/>
  <c r="M411" i="2"/>
  <c r="L411" i="2"/>
  <c r="K411" i="2"/>
  <c r="J411" i="2"/>
  <c r="I411" i="2"/>
  <c r="H411" i="2"/>
  <c r="N410" i="2"/>
  <c r="O410" i="2" s="1"/>
  <c r="M410" i="2"/>
  <c r="L410" i="2"/>
  <c r="K410" i="2"/>
  <c r="J410" i="2"/>
  <c r="I410" i="2"/>
  <c r="H410" i="2"/>
  <c r="N409" i="2"/>
  <c r="O409" i="2" s="1"/>
  <c r="M409" i="2"/>
  <c r="L409" i="2"/>
  <c r="K409" i="2"/>
  <c r="J409" i="2"/>
  <c r="I409" i="2"/>
  <c r="H409" i="2"/>
  <c r="N408" i="2"/>
  <c r="O408" i="2" s="1"/>
  <c r="M408" i="2"/>
  <c r="L408" i="2"/>
  <c r="K408" i="2"/>
  <c r="J408" i="2"/>
  <c r="I408" i="2"/>
  <c r="H408" i="2"/>
  <c r="N407" i="2"/>
  <c r="O407" i="2" s="1"/>
  <c r="M407" i="2"/>
  <c r="L407" i="2"/>
  <c r="K407" i="2"/>
  <c r="J407" i="2"/>
  <c r="I407" i="2"/>
  <c r="H407" i="2"/>
  <c r="N406" i="2"/>
  <c r="O406" i="2" s="1"/>
  <c r="M406" i="2"/>
  <c r="L406" i="2"/>
  <c r="K406" i="2"/>
  <c r="J406" i="2"/>
  <c r="I406" i="2"/>
  <c r="H406" i="2"/>
  <c r="N405" i="2"/>
  <c r="O405" i="2" s="1"/>
  <c r="M405" i="2"/>
  <c r="L405" i="2"/>
  <c r="K405" i="2"/>
  <c r="J405" i="2"/>
  <c r="I405" i="2"/>
  <c r="H405" i="2"/>
  <c r="N404" i="2"/>
  <c r="O404" i="2" s="1"/>
  <c r="M404" i="2"/>
  <c r="L404" i="2"/>
  <c r="K404" i="2"/>
  <c r="J404" i="2"/>
  <c r="I404" i="2"/>
  <c r="H404" i="2"/>
  <c r="N403" i="2"/>
  <c r="O403" i="2" s="1"/>
  <c r="M403" i="2"/>
  <c r="L403" i="2"/>
  <c r="K403" i="2"/>
  <c r="J403" i="2"/>
  <c r="I403" i="2"/>
  <c r="H403" i="2"/>
  <c r="N402" i="2"/>
  <c r="O402" i="2" s="1"/>
  <c r="M402" i="2"/>
  <c r="L402" i="2"/>
  <c r="K402" i="2"/>
  <c r="J402" i="2"/>
  <c r="I402" i="2"/>
  <c r="H402" i="2"/>
  <c r="N401" i="2"/>
  <c r="O401" i="2" s="1"/>
  <c r="M401" i="2"/>
  <c r="L401" i="2"/>
  <c r="K401" i="2"/>
  <c r="J401" i="2"/>
  <c r="I401" i="2"/>
  <c r="H401" i="2"/>
  <c r="N400" i="2"/>
  <c r="O400" i="2" s="1"/>
  <c r="M400" i="2"/>
  <c r="L400" i="2"/>
  <c r="K400" i="2"/>
  <c r="J400" i="2"/>
  <c r="I400" i="2"/>
  <c r="H400" i="2"/>
  <c r="N399" i="2"/>
  <c r="O399" i="2" s="1"/>
  <c r="M399" i="2"/>
  <c r="L399" i="2"/>
  <c r="K399" i="2"/>
  <c r="J399" i="2"/>
  <c r="I399" i="2"/>
  <c r="H399" i="2"/>
  <c r="N398" i="2"/>
  <c r="O398" i="2" s="1"/>
  <c r="M398" i="2"/>
  <c r="L398" i="2"/>
  <c r="K398" i="2"/>
  <c r="J398" i="2"/>
  <c r="I398" i="2"/>
  <c r="H398" i="2"/>
  <c r="N397" i="2"/>
  <c r="O397" i="2" s="1"/>
  <c r="M397" i="2"/>
  <c r="L397" i="2"/>
  <c r="K397" i="2"/>
  <c r="J397" i="2"/>
  <c r="I397" i="2"/>
  <c r="H397" i="2"/>
  <c r="N396" i="2"/>
  <c r="O396" i="2" s="1"/>
  <c r="M396" i="2"/>
  <c r="L396" i="2"/>
  <c r="K396" i="2"/>
  <c r="J396" i="2"/>
  <c r="I396" i="2"/>
  <c r="H396" i="2"/>
  <c r="N395" i="2"/>
  <c r="O395" i="2" s="1"/>
  <c r="M395" i="2"/>
  <c r="L395" i="2"/>
  <c r="K395" i="2"/>
  <c r="J395" i="2"/>
  <c r="I395" i="2"/>
  <c r="H395" i="2"/>
  <c r="N394" i="2"/>
  <c r="O394" i="2" s="1"/>
  <c r="M394" i="2"/>
  <c r="L394" i="2"/>
  <c r="K394" i="2"/>
  <c r="J394" i="2"/>
  <c r="I394" i="2"/>
  <c r="H394" i="2"/>
  <c r="N393" i="2"/>
  <c r="O393" i="2" s="1"/>
  <c r="M393" i="2"/>
  <c r="L393" i="2"/>
  <c r="K393" i="2"/>
  <c r="J393" i="2"/>
  <c r="I393" i="2"/>
  <c r="H393" i="2"/>
  <c r="N392" i="2"/>
  <c r="O392" i="2" s="1"/>
  <c r="M392" i="2"/>
  <c r="L392" i="2"/>
  <c r="K392" i="2"/>
  <c r="J392" i="2"/>
  <c r="I392" i="2"/>
  <c r="H392" i="2"/>
  <c r="N391" i="2"/>
  <c r="O391" i="2" s="1"/>
  <c r="M391" i="2"/>
  <c r="L391" i="2"/>
  <c r="K391" i="2"/>
  <c r="J391" i="2"/>
  <c r="I391" i="2"/>
  <c r="H391" i="2"/>
  <c r="N390" i="2"/>
  <c r="O390" i="2" s="1"/>
  <c r="M390" i="2"/>
  <c r="L390" i="2"/>
  <c r="K390" i="2"/>
  <c r="J390" i="2"/>
  <c r="I390" i="2"/>
  <c r="H390" i="2"/>
  <c r="N389" i="2"/>
  <c r="O389" i="2" s="1"/>
  <c r="M389" i="2"/>
  <c r="L389" i="2"/>
  <c r="K389" i="2"/>
  <c r="J389" i="2"/>
  <c r="I389" i="2"/>
  <c r="H389" i="2"/>
  <c r="N388" i="2"/>
  <c r="O388" i="2" s="1"/>
  <c r="M388" i="2"/>
  <c r="L388" i="2"/>
  <c r="K388" i="2"/>
  <c r="J388" i="2"/>
  <c r="I388" i="2"/>
  <c r="H388" i="2"/>
  <c r="N387" i="2"/>
  <c r="O387" i="2" s="1"/>
  <c r="M387" i="2"/>
  <c r="L387" i="2"/>
  <c r="K387" i="2"/>
  <c r="J387" i="2"/>
  <c r="I387" i="2"/>
  <c r="H387" i="2"/>
  <c r="N386" i="2"/>
  <c r="O386" i="2" s="1"/>
  <c r="M386" i="2"/>
  <c r="L386" i="2"/>
  <c r="K386" i="2"/>
  <c r="J386" i="2"/>
  <c r="I386" i="2"/>
  <c r="H386" i="2"/>
  <c r="N385" i="2"/>
  <c r="O385" i="2" s="1"/>
  <c r="M385" i="2"/>
  <c r="L385" i="2"/>
  <c r="K385" i="2"/>
  <c r="J385" i="2"/>
  <c r="I385" i="2"/>
  <c r="H385" i="2"/>
  <c r="N384" i="2"/>
  <c r="O384" i="2" s="1"/>
  <c r="M384" i="2"/>
  <c r="L384" i="2"/>
  <c r="K384" i="2"/>
  <c r="J384" i="2"/>
  <c r="I384" i="2"/>
  <c r="H384" i="2"/>
  <c r="N383" i="2"/>
  <c r="O383" i="2" s="1"/>
  <c r="M383" i="2"/>
  <c r="L383" i="2"/>
  <c r="K383" i="2"/>
  <c r="J383" i="2"/>
  <c r="I383" i="2"/>
  <c r="H383" i="2"/>
  <c r="N382" i="2"/>
  <c r="O382" i="2" s="1"/>
  <c r="M382" i="2"/>
  <c r="L382" i="2"/>
  <c r="K382" i="2"/>
  <c r="J382" i="2"/>
  <c r="I382" i="2"/>
  <c r="H382" i="2"/>
  <c r="N381" i="2"/>
  <c r="O381" i="2" s="1"/>
  <c r="M381" i="2"/>
  <c r="L381" i="2"/>
  <c r="K381" i="2"/>
  <c r="J381" i="2"/>
  <c r="I381" i="2"/>
  <c r="H381" i="2"/>
  <c r="N380" i="2"/>
  <c r="O380" i="2" s="1"/>
  <c r="M380" i="2"/>
  <c r="L380" i="2"/>
  <c r="K380" i="2"/>
  <c r="J380" i="2"/>
  <c r="I380" i="2"/>
  <c r="H380" i="2"/>
  <c r="N379" i="2"/>
  <c r="O379" i="2" s="1"/>
  <c r="M379" i="2"/>
  <c r="L379" i="2"/>
  <c r="K379" i="2"/>
  <c r="J379" i="2"/>
  <c r="I379" i="2"/>
  <c r="H379" i="2"/>
  <c r="N378" i="2"/>
  <c r="O378" i="2" s="1"/>
  <c r="M378" i="2"/>
  <c r="L378" i="2"/>
  <c r="K378" i="2"/>
  <c r="J378" i="2"/>
  <c r="I378" i="2"/>
  <c r="H378" i="2"/>
  <c r="N377" i="2"/>
  <c r="O377" i="2" s="1"/>
  <c r="M377" i="2"/>
  <c r="L377" i="2"/>
  <c r="K377" i="2"/>
  <c r="J377" i="2"/>
  <c r="I377" i="2"/>
  <c r="H377" i="2"/>
  <c r="N376" i="2"/>
  <c r="O376" i="2" s="1"/>
  <c r="M376" i="2"/>
  <c r="L376" i="2"/>
  <c r="K376" i="2"/>
  <c r="J376" i="2"/>
  <c r="I376" i="2"/>
  <c r="H376" i="2"/>
  <c r="N375" i="2"/>
  <c r="O375" i="2" s="1"/>
  <c r="M375" i="2"/>
  <c r="L375" i="2"/>
  <c r="K375" i="2"/>
  <c r="J375" i="2"/>
  <c r="I375" i="2"/>
  <c r="H375" i="2"/>
  <c r="N374" i="2"/>
  <c r="O374" i="2" s="1"/>
  <c r="M374" i="2"/>
  <c r="L374" i="2"/>
  <c r="K374" i="2"/>
  <c r="J374" i="2"/>
  <c r="I374" i="2"/>
  <c r="H374" i="2"/>
  <c r="N373" i="2"/>
  <c r="O373" i="2" s="1"/>
  <c r="M373" i="2"/>
  <c r="L373" i="2"/>
  <c r="K373" i="2"/>
  <c r="J373" i="2"/>
  <c r="I373" i="2"/>
  <c r="H373" i="2"/>
  <c r="N372" i="2"/>
  <c r="O372" i="2" s="1"/>
  <c r="M372" i="2"/>
  <c r="L372" i="2"/>
  <c r="K372" i="2"/>
  <c r="J372" i="2"/>
  <c r="I372" i="2"/>
  <c r="H372" i="2"/>
  <c r="N371" i="2"/>
  <c r="O371" i="2" s="1"/>
  <c r="M371" i="2"/>
  <c r="L371" i="2"/>
  <c r="K371" i="2"/>
  <c r="J371" i="2"/>
  <c r="I371" i="2"/>
  <c r="H371" i="2"/>
  <c r="N370" i="2"/>
  <c r="O370" i="2" s="1"/>
  <c r="M370" i="2"/>
  <c r="L370" i="2"/>
  <c r="K370" i="2"/>
  <c r="J370" i="2"/>
  <c r="I370" i="2"/>
  <c r="H370" i="2"/>
  <c r="N369" i="2"/>
  <c r="O369" i="2" s="1"/>
  <c r="M369" i="2"/>
  <c r="L369" i="2"/>
  <c r="K369" i="2"/>
  <c r="J369" i="2"/>
  <c r="I369" i="2"/>
  <c r="H369" i="2"/>
  <c r="N368" i="2"/>
  <c r="O368" i="2" s="1"/>
  <c r="M368" i="2"/>
  <c r="L368" i="2"/>
  <c r="K368" i="2"/>
  <c r="J368" i="2"/>
  <c r="I368" i="2"/>
  <c r="H368" i="2"/>
  <c r="N367" i="2"/>
  <c r="O367" i="2" s="1"/>
  <c r="M367" i="2"/>
  <c r="L367" i="2"/>
  <c r="K367" i="2"/>
  <c r="J367" i="2"/>
  <c r="I367" i="2"/>
  <c r="H367" i="2"/>
  <c r="N366" i="2"/>
  <c r="O366" i="2" s="1"/>
  <c r="M366" i="2"/>
  <c r="L366" i="2"/>
  <c r="K366" i="2"/>
  <c r="J366" i="2"/>
  <c r="I366" i="2"/>
  <c r="H366" i="2"/>
  <c r="N365" i="2"/>
  <c r="O365" i="2" s="1"/>
  <c r="M365" i="2"/>
  <c r="L365" i="2"/>
  <c r="K365" i="2"/>
  <c r="J365" i="2"/>
  <c r="I365" i="2"/>
  <c r="H365" i="2"/>
  <c r="N364" i="2"/>
  <c r="O364" i="2" s="1"/>
  <c r="M364" i="2"/>
  <c r="L364" i="2"/>
  <c r="K364" i="2"/>
  <c r="J364" i="2"/>
  <c r="I364" i="2"/>
  <c r="H364" i="2"/>
  <c r="N363" i="2"/>
  <c r="O363" i="2" s="1"/>
  <c r="M363" i="2"/>
  <c r="L363" i="2"/>
  <c r="K363" i="2"/>
  <c r="J363" i="2"/>
  <c r="I363" i="2"/>
  <c r="H363" i="2"/>
  <c r="N362" i="2"/>
  <c r="O362" i="2" s="1"/>
  <c r="M362" i="2"/>
  <c r="L362" i="2"/>
  <c r="K362" i="2"/>
  <c r="J362" i="2"/>
  <c r="I362" i="2"/>
  <c r="H362" i="2"/>
  <c r="N361" i="2"/>
  <c r="O361" i="2" s="1"/>
  <c r="M361" i="2"/>
  <c r="L361" i="2"/>
  <c r="K361" i="2"/>
  <c r="J361" i="2"/>
  <c r="I361" i="2"/>
  <c r="H361" i="2"/>
  <c r="N360" i="2"/>
  <c r="O360" i="2" s="1"/>
  <c r="M360" i="2"/>
  <c r="L360" i="2"/>
  <c r="K360" i="2"/>
  <c r="J360" i="2"/>
  <c r="I360" i="2"/>
  <c r="H360" i="2"/>
  <c r="N359" i="2"/>
  <c r="O359" i="2" s="1"/>
  <c r="M359" i="2"/>
  <c r="L359" i="2"/>
  <c r="K359" i="2"/>
  <c r="J359" i="2"/>
  <c r="I359" i="2"/>
  <c r="H359" i="2"/>
  <c r="N358" i="2"/>
  <c r="O358" i="2" s="1"/>
  <c r="M358" i="2"/>
  <c r="L358" i="2"/>
  <c r="K358" i="2"/>
  <c r="J358" i="2"/>
  <c r="I358" i="2"/>
  <c r="H358" i="2"/>
  <c r="N357" i="2"/>
  <c r="O357" i="2" s="1"/>
  <c r="M357" i="2"/>
  <c r="L357" i="2"/>
  <c r="K357" i="2"/>
  <c r="J357" i="2"/>
  <c r="I357" i="2"/>
  <c r="H357" i="2"/>
  <c r="N356" i="2"/>
  <c r="O356" i="2" s="1"/>
  <c r="M356" i="2"/>
  <c r="L356" i="2"/>
  <c r="K356" i="2"/>
  <c r="J356" i="2"/>
  <c r="I356" i="2"/>
  <c r="H356" i="2"/>
  <c r="N355" i="2"/>
  <c r="O355" i="2" s="1"/>
  <c r="M355" i="2"/>
  <c r="L355" i="2"/>
  <c r="K355" i="2"/>
  <c r="J355" i="2"/>
  <c r="I355" i="2"/>
  <c r="H355" i="2"/>
  <c r="N354" i="2"/>
  <c r="O354" i="2" s="1"/>
  <c r="M354" i="2"/>
  <c r="L354" i="2"/>
  <c r="K354" i="2"/>
  <c r="J354" i="2"/>
  <c r="I354" i="2"/>
  <c r="H354" i="2"/>
  <c r="N353" i="2"/>
  <c r="O353" i="2" s="1"/>
  <c r="M353" i="2"/>
  <c r="L353" i="2"/>
  <c r="K353" i="2"/>
  <c r="J353" i="2"/>
  <c r="I353" i="2"/>
  <c r="H353" i="2"/>
  <c r="N352" i="2"/>
  <c r="O352" i="2" s="1"/>
  <c r="M352" i="2"/>
  <c r="L352" i="2"/>
  <c r="K352" i="2"/>
  <c r="J352" i="2"/>
  <c r="I352" i="2"/>
  <c r="H352" i="2"/>
  <c r="N351" i="2"/>
  <c r="O351" i="2" s="1"/>
  <c r="M351" i="2"/>
  <c r="L351" i="2"/>
  <c r="K351" i="2"/>
  <c r="J351" i="2"/>
  <c r="I351" i="2"/>
  <c r="H351" i="2"/>
  <c r="N350" i="2"/>
  <c r="O350" i="2" s="1"/>
  <c r="M350" i="2"/>
  <c r="L350" i="2"/>
  <c r="K350" i="2"/>
  <c r="J350" i="2"/>
  <c r="I350" i="2"/>
  <c r="H350" i="2"/>
  <c r="N349" i="2"/>
  <c r="O349" i="2" s="1"/>
  <c r="M349" i="2"/>
  <c r="L349" i="2"/>
  <c r="K349" i="2"/>
  <c r="J349" i="2"/>
  <c r="I349" i="2"/>
  <c r="H349" i="2"/>
  <c r="N348" i="2"/>
  <c r="O348" i="2" s="1"/>
  <c r="M348" i="2"/>
  <c r="L348" i="2"/>
  <c r="K348" i="2"/>
  <c r="J348" i="2"/>
  <c r="I348" i="2"/>
  <c r="H348" i="2"/>
  <c r="N347" i="2"/>
  <c r="O347" i="2" s="1"/>
  <c r="M347" i="2"/>
  <c r="L347" i="2"/>
  <c r="K347" i="2"/>
  <c r="J347" i="2"/>
  <c r="I347" i="2"/>
  <c r="H347" i="2"/>
  <c r="N346" i="2"/>
  <c r="O346" i="2" s="1"/>
  <c r="M346" i="2"/>
  <c r="L346" i="2"/>
  <c r="K346" i="2"/>
  <c r="J346" i="2"/>
  <c r="I346" i="2"/>
  <c r="H346" i="2"/>
  <c r="N345" i="2"/>
  <c r="O345" i="2" s="1"/>
  <c r="M345" i="2"/>
  <c r="L345" i="2"/>
  <c r="K345" i="2"/>
  <c r="J345" i="2"/>
  <c r="I345" i="2"/>
  <c r="H345" i="2"/>
  <c r="N344" i="2"/>
  <c r="O344" i="2" s="1"/>
  <c r="M344" i="2"/>
  <c r="L344" i="2"/>
  <c r="K344" i="2"/>
  <c r="J344" i="2"/>
  <c r="I344" i="2"/>
  <c r="H344" i="2"/>
  <c r="N343" i="2"/>
  <c r="O343" i="2" s="1"/>
  <c r="M343" i="2"/>
  <c r="L343" i="2"/>
  <c r="K343" i="2"/>
  <c r="J343" i="2"/>
  <c r="I343" i="2"/>
  <c r="H343" i="2"/>
  <c r="N342" i="2"/>
  <c r="O342" i="2" s="1"/>
  <c r="M342" i="2"/>
  <c r="L342" i="2"/>
  <c r="K342" i="2"/>
  <c r="J342" i="2"/>
  <c r="I342" i="2"/>
  <c r="H342" i="2"/>
  <c r="N341" i="2"/>
  <c r="O341" i="2" s="1"/>
  <c r="M341" i="2"/>
  <c r="L341" i="2"/>
  <c r="K341" i="2"/>
  <c r="J341" i="2"/>
  <c r="I341" i="2"/>
  <c r="H341" i="2"/>
  <c r="N340" i="2"/>
  <c r="O340" i="2" s="1"/>
  <c r="M340" i="2"/>
  <c r="L340" i="2"/>
  <c r="K340" i="2"/>
  <c r="J340" i="2"/>
  <c r="I340" i="2"/>
  <c r="H340" i="2"/>
  <c r="N339" i="2"/>
  <c r="O339" i="2" s="1"/>
  <c r="M339" i="2"/>
  <c r="L339" i="2"/>
  <c r="K339" i="2"/>
  <c r="J339" i="2"/>
  <c r="I339" i="2"/>
  <c r="H339" i="2"/>
  <c r="N338" i="2"/>
  <c r="O338" i="2" s="1"/>
  <c r="M338" i="2"/>
  <c r="L338" i="2"/>
  <c r="K338" i="2"/>
  <c r="J338" i="2"/>
  <c r="I338" i="2"/>
  <c r="H338" i="2"/>
  <c r="N337" i="2"/>
  <c r="O337" i="2" s="1"/>
  <c r="M337" i="2"/>
  <c r="L337" i="2"/>
  <c r="K337" i="2"/>
  <c r="J337" i="2"/>
  <c r="I337" i="2"/>
  <c r="H337" i="2"/>
  <c r="N336" i="2"/>
  <c r="O336" i="2" s="1"/>
  <c r="M336" i="2"/>
  <c r="L336" i="2"/>
  <c r="K336" i="2"/>
  <c r="J336" i="2"/>
  <c r="I336" i="2"/>
  <c r="H336" i="2"/>
  <c r="N335" i="2"/>
  <c r="O335" i="2" s="1"/>
  <c r="M335" i="2"/>
  <c r="L335" i="2"/>
  <c r="K335" i="2"/>
  <c r="J335" i="2"/>
  <c r="I335" i="2"/>
  <c r="H335" i="2"/>
  <c r="N334" i="2"/>
  <c r="O334" i="2" s="1"/>
  <c r="M334" i="2"/>
  <c r="L334" i="2"/>
  <c r="K334" i="2"/>
  <c r="J334" i="2"/>
  <c r="I334" i="2"/>
  <c r="H334" i="2"/>
  <c r="N333" i="2"/>
  <c r="O333" i="2" s="1"/>
  <c r="M333" i="2"/>
  <c r="L333" i="2"/>
  <c r="K333" i="2"/>
  <c r="J333" i="2"/>
  <c r="I333" i="2"/>
  <c r="H333" i="2"/>
  <c r="N332" i="2"/>
  <c r="O332" i="2" s="1"/>
  <c r="M332" i="2"/>
  <c r="L332" i="2"/>
  <c r="K332" i="2"/>
  <c r="J332" i="2"/>
  <c r="I332" i="2"/>
  <c r="H332" i="2"/>
  <c r="N331" i="2"/>
  <c r="O331" i="2" s="1"/>
  <c r="M331" i="2"/>
  <c r="L331" i="2"/>
  <c r="K331" i="2"/>
  <c r="J331" i="2"/>
  <c r="I331" i="2"/>
  <c r="H331" i="2"/>
  <c r="N330" i="2"/>
  <c r="O330" i="2" s="1"/>
  <c r="M330" i="2"/>
  <c r="L330" i="2"/>
  <c r="K330" i="2"/>
  <c r="J330" i="2"/>
  <c r="I330" i="2"/>
  <c r="H330" i="2"/>
  <c r="N329" i="2"/>
  <c r="O329" i="2" s="1"/>
  <c r="M329" i="2"/>
  <c r="L329" i="2"/>
  <c r="K329" i="2"/>
  <c r="J329" i="2"/>
  <c r="I329" i="2"/>
  <c r="H329" i="2"/>
  <c r="N328" i="2"/>
  <c r="O328" i="2" s="1"/>
  <c r="M328" i="2"/>
  <c r="L328" i="2"/>
  <c r="K328" i="2"/>
  <c r="J328" i="2"/>
  <c r="I328" i="2"/>
  <c r="H328" i="2"/>
  <c r="N327" i="2"/>
  <c r="O327" i="2" s="1"/>
  <c r="M327" i="2"/>
  <c r="L327" i="2"/>
  <c r="K327" i="2"/>
  <c r="J327" i="2"/>
  <c r="I327" i="2"/>
  <c r="H327" i="2"/>
  <c r="N326" i="2"/>
  <c r="O326" i="2" s="1"/>
  <c r="M326" i="2"/>
  <c r="L326" i="2"/>
  <c r="K326" i="2"/>
  <c r="J326" i="2"/>
  <c r="I326" i="2"/>
  <c r="H326" i="2"/>
  <c r="N325" i="2"/>
  <c r="O325" i="2" s="1"/>
  <c r="M325" i="2"/>
  <c r="L325" i="2"/>
  <c r="K325" i="2"/>
  <c r="J325" i="2"/>
  <c r="I325" i="2"/>
  <c r="H325" i="2"/>
  <c r="N324" i="2"/>
  <c r="O324" i="2" s="1"/>
  <c r="M324" i="2"/>
  <c r="L324" i="2"/>
  <c r="K324" i="2"/>
  <c r="J324" i="2"/>
  <c r="I324" i="2"/>
  <c r="H324" i="2"/>
  <c r="N323" i="2"/>
  <c r="O323" i="2" s="1"/>
  <c r="M323" i="2"/>
  <c r="L323" i="2"/>
  <c r="K323" i="2"/>
  <c r="J323" i="2"/>
  <c r="I323" i="2"/>
  <c r="H323" i="2"/>
  <c r="N322" i="2"/>
  <c r="O322" i="2" s="1"/>
  <c r="M322" i="2"/>
  <c r="L322" i="2"/>
  <c r="K322" i="2"/>
  <c r="J322" i="2"/>
  <c r="I322" i="2"/>
  <c r="H322" i="2"/>
  <c r="N321" i="2"/>
  <c r="O321" i="2" s="1"/>
  <c r="M321" i="2"/>
  <c r="L321" i="2"/>
  <c r="K321" i="2"/>
  <c r="J321" i="2"/>
  <c r="I321" i="2"/>
  <c r="H321" i="2"/>
  <c r="N320" i="2"/>
  <c r="O320" i="2" s="1"/>
  <c r="M320" i="2"/>
  <c r="L320" i="2"/>
  <c r="K320" i="2"/>
  <c r="J320" i="2"/>
  <c r="I320" i="2"/>
  <c r="H320" i="2"/>
  <c r="N319" i="2"/>
  <c r="O319" i="2" s="1"/>
  <c r="M319" i="2"/>
  <c r="L319" i="2"/>
  <c r="K319" i="2"/>
  <c r="J319" i="2"/>
  <c r="I319" i="2"/>
  <c r="H319" i="2"/>
  <c r="N318" i="2"/>
  <c r="O318" i="2" s="1"/>
  <c r="M318" i="2"/>
  <c r="L318" i="2"/>
  <c r="K318" i="2"/>
  <c r="J318" i="2"/>
  <c r="I318" i="2"/>
  <c r="H318" i="2"/>
  <c r="N317" i="2"/>
  <c r="O317" i="2" s="1"/>
  <c r="M317" i="2"/>
  <c r="L317" i="2"/>
  <c r="K317" i="2"/>
  <c r="J317" i="2"/>
  <c r="I317" i="2"/>
  <c r="H317" i="2"/>
  <c r="N316" i="2"/>
  <c r="O316" i="2" s="1"/>
  <c r="M316" i="2"/>
  <c r="L316" i="2"/>
  <c r="K316" i="2"/>
  <c r="J316" i="2"/>
  <c r="I316" i="2"/>
  <c r="H316" i="2"/>
  <c r="N315" i="2"/>
  <c r="O315" i="2" s="1"/>
  <c r="M315" i="2"/>
  <c r="L315" i="2"/>
  <c r="K315" i="2"/>
  <c r="J315" i="2"/>
  <c r="I315" i="2"/>
  <c r="H315" i="2"/>
  <c r="N314" i="2"/>
  <c r="O314" i="2" s="1"/>
  <c r="M314" i="2"/>
  <c r="L314" i="2"/>
  <c r="K314" i="2"/>
  <c r="J314" i="2"/>
  <c r="I314" i="2"/>
  <c r="H314" i="2"/>
  <c r="N313" i="2"/>
  <c r="O313" i="2" s="1"/>
  <c r="M313" i="2"/>
  <c r="L313" i="2"/>
  <c r="K313" i="2"/>
  <c r="J313" i="2"/>
  <c r="I313" i="2"/>
  <c r="H313" i="2"/>
  <c r="N312" i="2"/>
  <c r="O312" i="2" s="1"/>
  <c r="M312" i="2"/>
  <c r="L312" i="2"/>
  <c r="K312" i="2"/>
  <c r="J312" i="2"/>
  <c r="I312" i="2"/>
  <c r="H312" i="2"/>
  <c r="N311" i="2"/>
  <c r="O311" i="2" s="1"/>
  <c r="M311" i="2"/>
  <c r="L311" i="2"/>
  <c r="K311" i="2"/>
  <c r="J311" i="2"/>
  <c r="I311" i="2"/>
  <c r="H311" i="2"/>
  <c r="N310" i="2"/>
  <c r="O310" i="2" s="1"/>
  <c r="M310" i="2"/>
  <c r="L310" i="2"/>
  <c r="K310" i="2"/>
  <c r="J310" i="2"/>
  <c r="I310" i="2"/>
  <c r="H310" i="2"/>
  <c r="N309" i="2"/>
  <c r="O309" i="2" s="1"/>
  <c r="M309" i="2"/>
  <c r="L309" i="2"/>
  <c r="K309" i="2"/>
  <c r="J309" i="2"/>
  <c r="I309" i="2"/>
  <c r="H309" i="2"/>
  <c r="N308" i="2"/>
  <c r="O308" i="2" s="1"/>
  <c r="M308" i="2"/>
  <c r="L308" i="2"/>
  <c r="K308" i="2"/>
  <c r="J308" i="2"/>
  <c r="I308" i="2"/>
  <c r="H308" i="2"/>
  <c r="N307" i="2"/>
  <c r="O307" i="2" s="1"/>
  <c r="M307" i="2"/>
  <c r="L307" i="2"/>
  <c r="K307" i="2"/>
  <c r="J307" i="2"/>
  <c r="I307" i="2"/>
  <c r="H307" i="2"/>
  <c r="N306" i="2"/>
  <c r="O306" i="2" s="1"/>
  <c r="M306" i="2"/>
  <c r="L306" i="2"/>
  <c r="K306" i="2"/>
  <c r="J306" i="2"/>
  <c r="I306" i="2"/>
  <c r="H306" i="2"/>
  <c r="N305" i="2"/>
  <c r="O305" i="2" s="1"/>
  <c r="M305" i="2"/>
  <c r="L305" i="2"/>
  <c r="K305" i="2"/>
  <c r="J305" i="2"/>
  <c r="I305" i="2"/>
  <c r="H305" i="2"/>
  <c r="N304" i="2"/>
  <c r="O304" i="2" s="1"/>
  <c r="M304" i="2"/>
  <c r="L304" i="2"/>
  <c r="K304" i="2"/>
  <c r="J304" i="2"/>
  <c r="I304" i="2"/>
  <c r="H304" i="2"/>
  <c r="N303" i="2"/>
  <c r="O303" i="2" s="1"/>
  <c r="M303" i="2"/>
  <c r="L303" i="2"/>
  <c r="K303" i="2"/>
  <c r="J303" i="2"/>
  <c r="I303" i="2"/>
  <c r="H303" i="2"/>
  <c r="N302" i="2"/>
  <c r="O302" i="2" s="1"/>
  <c r="M302" i="2"/>
  <c r="L302" i="2"/>
  <c r="K302" i="2"/>
  <c r="J302" i="2"/>
  <c r="I302" i="2"/>
  <c r="H302" i="2"/>
  <c r="N301" i="2"/>
  <c r="O301" i="2" s="1"/>
  <c r="M301" i="2"/>
  <c r="L301" i="2"/>
  <c r="K301" i="2"/>
  <c r="J301" i="2"/>
  <c r="I301" i="2"/>
  <c r="H301" i="2"/>
  <c r="N300" i="2"/>
  <c r="O300" i="2" s="1"/>
  <c r="M300" i="2"/>
  <c r="L300" i="2"/>
  <c r="K300" i="2"/>
  <c r="J300" i="2"/>
  <c r="I300" i="2"/>
  <c r="H300" i="2"/>
  <c r="N299" i="2"/>
  <c r="O299" i="2" s="1"/>
  <c r="M299" i="2"/>
  <c r="L299" i="2"/>
  <c r="K299" i="2"/>
  <c r="J299" i="2"/>
  <c r="I299" i="2"/>
  <c r="H299" i="2"/>
  <c r="N298" i="2"/>
  <c r="O298" i="2" s="1"/>
  <c r="M298" i="2"/>
  <c r="L298" i="2"/>
  <c r="K298" i="2"/>
  <c r="J298" i="2"/>
  <c r="I298" i="2"/>
  <c r="H298" i="2"/>
  <c r="N297" i="2"/>
  <c r="O297" i="2" s="1"/>
  <c r="M297" i="2"/>
  <c r="L297" i="2"/>
  <c r="K297" i="2"/>
  <c r="J297" i="2"/>
  <c r="I297" i="2"/>
  <c r="H297" i="2"/>
  <c r="N296" i="2"/>
  <c r="O296" i="2" s="1"/>
  <c r="M296" i="2"/>
  <c r="L296" i="2"/>
  <c r="K296" i="2"/>
  <c r="J296" i="2"/>
  <c r="I296" i="2"/>
  <c r="H296" i="2"/>
  <c r="N295" i="2"/>
  <c r="O295" i="2" s="1"/>
  <c r="M295" i="2"/>
  <c r="L295" i="2"/>
  <c r="K295" i="2"/>
  <c r="J295" i="2"/>
  <c r="I295" i="2"/>
  <c r="H295" i="2"/>
  <c r="N294" i="2"/>
  <c r="O294" i="2" s="1"/>
  <c r="M294" i="2"/>
  <c r="L294" i="2"/>
  <c r="K294" i="2"/>
  <c r="J294" i="2"/>
  <c r="I294" i="2"/>
  <c r="H294" i="2"/>
  <c r="N293" i="2"/>
  <c r="O293" i="2" s="1"/>
  <c r="M293" i="2"/>
  <c r="L293" i="2"/>
  <c r="K293" i="2"/>
  <c r="J293" i="2"/>
  <c r="I293" i="2"/>
  <c r="H293" i="2"/>
  <c r="N292" i="2"/>
  <c r="O292" i="2" s="1"/>
  <c r="M292" i="2"/>
  <c r="L292" i="2"/>
  <c r="K292" i="2"/>
  <c r="J292" i="2"/>
  <c r="I292" i="2"/>
  <c r="H292" i="2"/>
  <c r="N291" i="2"/>
  <c r="O291" i="2" s="1"/>
  <c r="M291" i="2"/>
  <c r="L291" i="2"/>
  <c r="K291" i="2"/>
  <c r="J291" i="2"/>
  <c r="I291" i="2"/>
  <c r="H291" i="2"/>
  <c r="N290" i="2"/>
  <c r="O290" i="2" s="1"/>
  <c r="M290" i="2"/>
  <c r="L290" i="2"/>
  <c r="K290" i="2"/>
  <c r="J290" i="2"/>
  <c r="I290" i="2"/>
  <c r="H290" i="2"/>
  <c r="N289" i="2"/>
  <c r="O289" i="2" s="1"/>
  <c r="M289" i="2"/>
  <c r="L289" i="2"/>
  <c r="K289" i="2"/>
  <c r="J289" i="2"/>
  <c r="I289" i="2"/>
  <c r="H289" i="2"/>
  <c r="N288" i="2"/>
  <c r="O288" i="2" s="1"/>
  <c r="M288" i="2"/>
  <c r="L288" i="2"/>
  <c r="K288" i="2"/>
  <c r="J288" i="2"/>
  <c r="I288" i="2"/>
  <c r="H288" i="2"/>
  <c r="N287" i="2"/>
  <c r="O287" i="2" s="1"/>
  <c r="M287" i="2"/>
  <c r="L287" i="2"/>
  <c r="K287" i="2"/>
  <c r="J287" i="2"/>
  <c r="I287" i="2"/>
  <c r="H287" i="2"/>
  <c r="N286" i="2"/>
  <c r="O286" i="2" s="1"/>
  <c r="M286" i="2"/>
  <c r="L286" i="2"/>
  <c r="K286" i="2"/>
  <c r="J286" i="2"/>
  <c r="I286" i="2"/>
  <c r="H286" i="2"/>
  <c r="N285" i="2"/>
  <c r="O285" i="2" s="1"/>
  <c r="M285" i="2"/>
  <c r="L285" i="2"/>
  <c r="K285" i="2"/>
  <c r="J285" i="2"/>
  <c r="I285" i="2"/>
  <c r="H285" i="2"/>
  <c r="N284" i="2"/>
  <c r="O284" i="2" s="1"/>
  <c r="M284" i="2"/>
  <c r="L284" i="2"/>
  <c r="K284" i="2"/>
  <c r="J284" i="2"/>
  <c r="I284" i="2"/>
  <c r="H284" i="2"/>
  <c r="N283" i="2"/>
  <c r="O283" i="2" s="1"/>
  <c r="M283" i="2"/>
  <c r="L283" i="2"/>
  <c r="K283" i="2"/>
  <c r="J283" i="2"/>
  <c r="I283" i="2"/>
  <c r="H283" i="2"/>
  <c r="N282" i="2"/>
  <c r="O282" i="2" s="1"/>
  <c r="M282" i="2"/>
  <c r="L282" i="2"/>
  <c r="K282" i="2"/>
  <c r="J282" i="2"/>
  <c r="I282" i="2"/>
  <c r="H282" i="2"/>
  <c r="N281" i="2"/>
  <c r="O281" i="2" s="1"/>
  <c r="M281" i="2"/>
  <c r="L281" i="2"/>
  <c r="K281" i="2"/>
  <c r="J281" i="2"/>
  <c r="I281" i="2"/>
  <c r="H281" i="2"/>
  <c r="N280" i="2"/>
  <c r="O280" i="2" s="1"/>
  <c r="M280" i="2"/>
  <c r="L280" i="2"/>
  <c r="K280" i="2"/>
  <c r="J280" i="2"/>
  <c r="I280" i="2"/>
  <c r="H280" i="2"/>
  <c r="N279" i="2"/>
  <c r="O279" i="2" s="1"/>
  <c r="M279" i="2"/>
  <c r="L279" i="2"/>
  <c r="K279" i="2"/>
  <c r="J279" i="2"/>
  <c r="I279" i="2"/>
  <c r="H279" i="2"/>
  <c r="N278" i="2"/>
  <c r="O278" i="2" s="1"/>
  <c r="M278" i="2"/>
  <c r="L278" i="2"/>
  <c r="K278" i="2"/>
  <c r="J278" i="2"/>
  <c r="I278" i="2"/>
  <c r="H278" i="2"/>
  <c r="N277" i="2"/>
  <c r="O277" i="2" s="1"/>
  <c r="M277" i="2"/>
  <c r="L277" i="2"/>
  <c r="K277" i="2"/>
  <c r="J277" i="2"/>
  <c r="I277" i="2"/>
  <c r="H277" i="2"/>
  <c r="N276" i="2"/>
  <c r="O276" i="2" s="1"/>
  <c r="M276" i="2"/>
  <c r="L276" i="2"/>
  <c r="K276" i="2"/>
  <c r="J276" i="2"/>
  <c r="I276" i="2"/>
  <c r="H276" i="2"/>
  <c r="N275" i="2"/>
  <c r="O275" i="2" s="1"/>
  <c r="M275" i="2"/>
  <c r="L275" i="2"/>
  <c r="K275" i="2"/>
  <c r="J275" i="2"/>
  <c r="I275" i="2"/>
  <c r="H275" i="2"/>
  <c r="N274" i="2"/>
  <c r="O274" i="2" s="1"/>
  <c r="M274" i="2"/>
  <c r="L274" i="2"/>
  <c r="K274" i="2"/>
  <c r="J274" i="2"/>
  <c r="I274" i="2"/>
  <c r="H274" i="2"/>
  <c r="N273" i="2"/>
  <c r="O273" i="2" s="1"/>
  <c r="M273" i="2"/>
  <c r="L273" i="2"/>
  <c r="K273" i="2"/>
  <c r="J273" i="2"/>
  <c r="I273" i="2"/>
  <c r="H273" i="2"/>
  <c r="N272" i="2"/>
  <c r="O272" i="2" s="1"/>
  <c r="M272" i="2"/>
  <c r="L272" i="2"/>
  <c r="K272" i="2"/>
  <c r="J272" i="2"/>
  <c r="I272" i="2"/>
  <c r="H272" i="2"/>
  <c r="N271" i="2"/>
  <c r="O271" i="2" s="1"/>
  <c r="M271" i="2"/>
  <c r="L271" i="2"/>
  <c r="K271" i="2"/>
  <c r="J271" i="2"/>
  <c r="I271" i="2"/>
  <c r="H271" i="2"/>
  <c r="N270" i="2"/>
  <c r="O270" i="2" s="1"/>
  <c r="M270" i="2"/>
  <c r="L270" i="2"/>
  <c r="K270" i="2"/>
  <c r="J270" i="2"/>
  <c r="I270" i="2"/>
  <c r="H270" i="2"/>
  <c r="N269" i="2"/>
  <c r="O269" i="2" s="1"/>
  <c r="M269" i="2"/>
  <c r="L269" i="2"/>
  <c r="K269" i="2"/>
  <c r="J269" i="2"/>
  <c r="I269" i="2"/>
  <c r="H269" i="2"/>
  <c r="N268" i="2"/>
  <c r="O268" i="2" s="1"/>
  <c r="M268" i="2"/>
  <c r="L268" i="2"/>
  <c r="K268" i="2"/>
  <c r="J268" i="2"/>
  <c r="I268" i="2"/>
  <c r="H268" i="2"/>
  <c r="N267" i="2"/>
  <c r="O267" i="2" s="1"/>
  <c r="M267" i="2"/>
  <c r="L267" i="2"/>
  <c r="K267" i="2"/>
  <c r="J267" i="2"/>
  <c r="I267" i="2"/>
  <c r="H267" i="2"/>
  <c r="N266" i="2"/>
  <c r="O266" i="2" s="1"/>
  <c r="M266" i="2"/>
  <c r="L266" i="2"/>
  <c r="K266" i="2"/>
  <c r="J266" i="2"/>
  <c r="I266" i="2"/>
  <c r="H266" i="2"/>
  <c r="N265" i="2"/>
  <c r="O265" i="2" s="1"/>
  <c r="M265" i="2"/>
  <c r="L265" i="2"/>
  <c r="K265" i="2"/>
  <c r="J265" i="2"/>
  <c r="I265" i="2"/>
  <c r="H265" i="2"/>
  <c r="N264" i="2"/>
  <c r="O264" i="2" s="1"/>
  <c r="M264" i="2"/>
  <c r="L264" i="2"/>
  <c r="K264" i="2"/>
  <c r="J264" i="2"/>
  <c r="I264" i="2"/>
  <c r="H264" i="2"/>
  <c r="N263" i="2"/>
  <c r="O263" i="2" s="1"/>
  <c r="M263" i="2"/>
  <c r="L263" i="2"/>
  <c r="K263" i="2"/>
  <c r="J263" i="2"/>
  <c r="I263" i="2"/>
  <c r="H263" i="2"/>
  <c r="N262" i="2"/>
  <c r="O262" i="2" s="1"/>
  <c r="M262" i="2"/>
  <c r="L262" i="2"/>
  <c r="K262" i="2"/>
  <c r="J262" i="2"/>
  <c r="I262" i="2"/>
  <c r="H262" i="2"/>
  <c r="N261" i="2"/>
  <c r="O261" i="2" s="1"/>
  <c r="M261" i="2"/>
  <c r="L261" i="2"/>
  <c r="K261" i="2"/>
  <c r="J261" i="2"/>
  <c r="I261" i="2"/>
  <c r="H261" i="2"/>
  <c r="N260" i="2"/>
  <c r="O260" i="2" s="1"/>
  <c r="M260" i="2"/>
  <c r="L260" i="2"/>
  <c r="K260" i="2"/>
  <c r="J260" i="2"/>
  <c r="I260" i="2"/>
  <c r="H260" i="2"/>
  <c r="N259" i="2"/>
  <c r="O259" i="2" s="1"/>
  <c r="M259" i="2"/>
  <c r="L259" i="2"/>
  <c r="K259" i="2"/>
  <c r="J259" i="2"/>
  <c r="I259" i="2"/>
  <c r="H259" i="2"/>
  <c r="N258" i="2"/>
  <c r="O258" i="2" s="1"/>
  <c r="M258" i="2"/>
  <c r="L258" i="2"/>
  <c r="K258" i="2"/>
  <c r="J258" i="2"/>
  <c r="I258" i="2"/>
  <c r="H258" i="2"/>
  <c r="N257" i="2"/>
  <c r="O257" i="2" s="1"/>
  <c r="M257" i="2"/>
  <c r="L257" i="2"/>
  <c r="K257" i="2"/>
  <c r="J257" i="2"/>
  <c r="I257" i="2"/>
  <c r="H257" i="2"/>
  <c r="N256" i="2"/>
  <c r="O256" i="2" s="1"/>
  <c r="M256" i="2"/>
  <c r="L256" i="2"/>
  <c r="K256" i="2"/>
  <c r="J256" i="2"/>
  <c r="I256" i="2"/>
  <c r="H256" i="2"/>
  <c r="N255" i="2"/>
  <c r="O255" i="2" s="1"/>
  <c r="M255" i="2"/>
  <c r="L255" i="2"/>
  <c r="K255" i="2"/>
  <c r="J255" i="2"/>
  <c r="I255" i="2"/>
  <c r="H255" i="2"/>
  <c r="N254" i="2"/>
  <c r="O254" i="2" s="1"/>
  <c r="M254" i="2"/>
  <c r="L254" i="2"/>
  <c r="K254" i="2"/>
  <c r="J254" i="2"/>
  <c r="I254" i="2"/>
  <c r="H254" i="2"/>
  <c r="N253" i="2"/>
  <c r="O253" i="2" s="1"/>
  <c r="M253" i="2"/>
  <c r="L253" i="2"/>
  <c r="K253" i="2"/>
  <c r="J253" i="2"/>
  <c r="I253" i="2"/>
  <c r="H253" i="2"/>
  <c r="N252" i="2"/>
  <c r="O252" i="2" s="1"/>
  <c r="M252" i="2"/>
  <c r="L252" i="2"/>
  <c r="K252" i="2"/>
  <c r="J252" i="2"/>
  <c r="I252" i="2"/>
  <c r="H252" i="2"/>
  <c r="N251" i="2"/>
  <c r="O251" i="2" s="1"/>
  <c r="M251" i="2"/>
  <c r="L251" i="2"/>
  <c r="K251" i="2"/>
  <c r="J251" i="2"/>
  <c r="I251" i="2"/>
  <c r="H251" i="2"/>
  <c r="N250" i="2"/>
  <c r="O250" i="2" s="1"/>
  <c r="M250" i="2"/>
  <c r="L250" i="2"/>
  <c r="K250" i="2"/>
  <c r="J250" i="2"/>
  <c r="I250" i="2"/>
  <c r="H250" i="2"/>
  <c r="N249" i="2"/>
  <c r="O249" i="2" s="1"/>
  <c r="M249" i="2"/>
  <c r="L249" i="2"/>
  <c r="K249" i="2"/>
  <c r="J249" i="2"/>
  <c r="I249" i="2"/>
  <c r="H249" i="2"/>
  <c r="N248" i="2"/>
  <c r="O248" i="2" s="1"/>
  <c r="M248" i="2"/>
  <c r="L248" i="2"/>
  <c r="K248" i="2"/>
  <c r="J248" i="2"/>
  <c r="I248" i="2"/>
  <c r="H248" i="2"/>
  <c r="N247" i="2"/>
  <c r="O247" i="2" s="1"/>
  <c r="M247" i="2"/>
  <c r="L247" i="2"/>
  <c r="K247" i="2"/>
  <c r="J247" i="2"/>
  <c r="I247" i="2"/>
  <c r="H247" i="2"/>
  <c r="N246" i="2"/>
  <c r="O246" i="2" s="1"/>
  <c r="M246" i="2"/>
  <c r="L246" i="2"/>
  <c r="K246" i="2"/>
  <c r="J246" i="2"/>
  <c r="I246" i="2"/>
  <c r="H246" i="2"/>
  <c r="N245" i="2"/>
  <c r="O245" i="2" s="1"/>
  <c r="M245" i="2"/>
  <c r="L245" i="2"/>
  <c r="K245" i="2"/>
  <c r="J245" i="2"/>
  <c r="I245" i="2"/>
  <c r="H245" i="2"/>
  <c r="N244" i="2"/>
  <c r="O244" i="2" s="1"/>
  <c r="M244" i="2"/>
  <c r="L244" i="2"/>
  <c r="K244" i="2"/>
  <c r="J244" i="2"/>
  <c r="I244" i="2"/>
  <c r="H244" i="2"/>
  <c r="N243" i="2"/>
  <c r="O243" i="2" s="1"/>
  <c r="M243" i="2"/>
  <c r="L243" i="2"/>
  <c r="K243" i="2"/>
  <c r="J243" i="2"/>
  <c r="I243" i="2"/>
  <c r="H243" i="2"/>
  <c r="N242" i="2"/>
  <c r="O242" i="2" s="1"/>
  <c r="M242" i="2"/>
  <c r="L242" i="2"/>
  <c r="K242" i="2"/>
  <c r="J242" i="2"/>
  <c r="I242" i="2"/>
  <c r="H242" i="2"/>
  <c r="N241" i="2"/>
  <c r="O241" i="2" s="1"/>
  <c r="M241" i="2"/>
  <c r="L241" i="2"/>
  <c r="K241" i="2"/>
  <c r="J241" i="2"/>
  <c r="I241" i="2"/>
  <c r="H241" i="2"/>
  <c r="N240" i="2"/>
  <c r="O240" i="2" s="1"/>
  <c r="M240" i="2"/>
  <c r="L240" i="2"/>
  <c r="K240" i="2"/>
  <c r="J240" i="2"/>
  <c r="I240" i="2"/>
  <c r="H240" i="2"/>
  <c r="N239" i="2"/>
  <c r="O239" i="2" s="1"/>
  <c r="M239" i="2"/>
  <c r="L239" i="2"/>
  <c r="K239" i="2"/>
  <c r="J239" i="2"/>
  <c r="I239" i="2"/>
  <c r="H239" i="2"/>
  <c r="N238" i="2"/>
  <c r="O238" i="2" s="1"/>
  <c r="M238" i="2"/>
  <c r="L238" i="2"/>
  <c r="K238" i="2"/>
  <c r="J238" i="2"/>
  <c r="I238" i="2"/>
  <c r="H238" i="2"/>
  <c r="N237" i="2"/>
  <c r="O237" i="2" s="1"/>
  <c r="M237" i="2"/>
  <c r="L237" i="2"/>
  <c r="K237" i="2"/>
  <c r="J237" i="2"/>
  <c r="I237" i="2"/>
  <c r="H237" i="2"/>
  <c r="N236" i="2"/>
  <c r="O236" i="2" s="1"/>
  <c r="M236" i="2"/>
  <c r="L236" i="2"/>
  <c r="K236" i="2"/>
  <c r="J236" i="2"/>
  <c r="I236" i="2"/>
  <c r="H236" i="2"/>
  <c r="N235" i="2"/>
  <c r="O235" i="2" s="1"/>
  <c r="M235" i="2"/>
  <c r="L235" i="2"/>
  <c r="K235" i="2"/>
  <c r="J235" i="2"/>
  <c r="I235" i="2"/>
  <c r="H235" i="2"/>
  <c r="N234" i="2"/>
  <c r="O234" i="2" s="1"/>
  <c r="M234" i="2"/>
  <c r="L234" i="2"/>
  <c r="K234" i="2"/>
  <c r="J234" i="2"/>
  <c r="I234" i="2"/>
  <c r="H234" i="2"/>
  <c r="N233" i="2"/>
  <c r="O233" i="2" s="1"/>
  <c r="M233" i="2"/>
  <c r="L233" i="2"/>
  <c r="K233" i="2"/>
  <c r="J233" i="2"/>
  <c r="I233" i="2"/>
  <c r="H233" i="2"/>
  <c r="N232" i="2"/>
  <c r="O232" i="2" s="1"/>
  <c r="M232" i="2"/>
  <c r="L232" i="2"/>
  <c r="K232" i="2"/>
  <c r="J232" i="2"/>
  <c r="I232" i="2"/>
  <c r="H232" i="2"/>
  <c r="N231" i="2"/>
  <c r="O231" i="2" s="1"/>
  <c r="M231" i="2"/>
  <c r="L231" i="2"/>
  <c r="K231" i="2"/>
  <c r="J231" i="2"/>
  <c r="I231" i="2"/>
  <c r="H231" i="2"/>
  <c r="N230" i="2"/>
  <c r="O230" i="2" s="1"/>
  <c r="M230" i="2"/>
  <c r="L230" i="2"/>
  <c r="K230" i="2"/>
  <c r="J230" i="2"/>
  <c r="I230" i="2"/>
  <c r="H230" i="2"/>
  <c r="N229" i="2"/>
  <c r="O229" i="2" s="1"/>
  <c r="M229" i="2"/>
  <c r="L229" i="2"/>
  <c r="K229" i="2"/>
  <c r="J229" i="2"/>
  <c r="I229" i="2"/>
  <c r="H229" i="2"/>
  <c r="N228" i="2"/>
  <c r="O228" i="2" s="1"/>
  <c r="M228" i="2"/>
  <c r="L228" i="2"/>
  <c r="K228" i="2"/>
  <c r="J228" i="2"/>
  <c r="I228" i="2"/>
  <c r="H228" i="2"/>
  <c r="N227" i="2"/>
  <c r="O227" i="2" s="1"/>
  <c r="M227" i="2"/>
  <c r="L227" i="2"/>
  <c r="K227" i="2"/>
  <c r="J227" i="2"/>
  <c r="I227" i="2"/>
  <c r="H227" i="2"/>
  <c r="N226" i="2"/>
  <c r="O226" i="2" s="1"/>
  <c r="M226" i="2"/>
  <c r="L226" i="2"/>
  <c r="K226" i="2"/>
  <c r="J226" i="2"/>
  <c r="I226" i="2"/>
  <c r="H226" i="2"/>
  <c r="N225" i="2"/>
  <c r="O225" i="2" s="1"/>
  <c r="M225" i="2"/>
  <c r="L225" i="2"/>
  <c r="K225" i="2"/>
  <c r="J225" i="2"/>
  <c r="I225" i="2"/>
  <c r="H225" i="2"/>
  <c r="N224" i="2"/>
  <c r="O224" i="2" s="1"/>
  <c r="M224" i="2"/>
  <c r="L224" i="2"/>
  <c r="K224" i="2"/>
  <c r="J224" i="2"/>
  <c r="I224" i="2"/>
  <c r="H224" i="2"/>
  <c r="N223" i="2"/>
  <c r="O223" i="2" s="1"/>
  <c r="M223" i="2"/>
  <c r="L223" i="2"/>
  <c r="K223" i="2"/>
  <c r="J223" i="2"/>
  <c r="I223" i="2"/>
  <c r="H223" i="2"/>
  <c r="N222" i="2"/>
  <c r="O222" i="2" s="1"/>
  <c r="M222" i="2"/>
  <c r="L222" i="2"/>
  <c r="K222" i="2"/>
  <c r="J222" i="2"/>
  <c r="I222" i="2"/>
  <c r="H222" i="2"/>
  <c r="N221" i="2"/>
  <c r="O221" i="2" s="1"/>
  <c r="M221" i="2"/>
  <c r="L221" i="2"/>
  <c r="K221" i="2"/>
  <c r="J221" i="2"/>
  <c r="I221" i="2"/>
  <c r="H221" i="2"/>
  <c r="N220" i="2"/>
  <c r="O220" i="2" s="1"/>
  <c r="M220" i="2"/>
  <c r="L220" i="2"/>
  <c r="K220" i="2"/>
  <c r="J220" i="2"/>
  <c r="I220" i="2"/>
  <c r="H220" i="2"/>
  <c r="N219" i="2"/>
  <c r="O219" i="2" s="1"/>
  <c r="M219" i="2"/>
  <c r="L219" i="2"/>
  <c r="K219" i="2"/>
  <c r="J219" i="2"/>
  <c r="I219" i="2"/>
  <c r="H219" i="2"/>
  <c r="N218" i="2"/>
  <c r="O218" i="2" s="1"/>
  <c r="M218" i="2"/>
  <c r="L218" i="2"/>
  <c r="K218" i="2"/>
  <c r="J218" i="2"/>
  <c r="I218" i="2"/>
  <c r="H218" i="2"/>
  <c r="N217" i="2"/>
  <c r="O217" i="2" s="1"/>
  <c r="M217" i="2"/>
  <c r="L217" i="2"/>
  <c r="K217" i="2"/>
  <c r="J217" i="2"/>
  <c r="I217" i="2"/>
  <c r="H217" i="2"/>
  <c r="N216" i="2"/>
  <c r="O216" i="2" s="1"/>
  <c r="M216" i="2"/>
  <c r="L216" i="2"/>
  <c r="K216" i="2"/>
  <c r="J216" i="2"/>
  <c r="I216" i="2"/>
  <c r="H216" i="2"/>
  <c r="N215" i="2"/>
  <c r="O215" i="2" s="1"/>
  <c r="M215" i="2"/>
  <c r="L215" i="2"/>
  <c r="K215" i="2"/>
  <c r="J215" i="2"/>
  <c r="I215" i="2"/>
  <c r="H215" i="2"/>
  <c r="N214" i="2"/>
  <c r="O214" i="2" s="1"/>
  <c r="M214" i="2"/>
  <c r="L214" i="2"/>
  <c r="K214" i="2"/>
  <c r="J214" i="2"/>
  <c r="I214" i="2"/>
  <c r="H214" i="2"/>
  <c r="N213" i="2"/>
  <c r="O213" i="2" s="1"/>
  <c r="M213" i="2"/>
  <c r="L213" i="2"/>
  <c r="K213" i="2"/>
  <c r="J213" i="2"/>
  <c r="I213" i="2"/>
  <c r="H213" i="2"/>
  <c r="N212" i="2"/>
  <c r="O212" i="2" s="1"/>
  <c r="M212" i="2"/>
  <c r="L212" i="2"/>
  <c r="K212" i="2"/>
  <c r="J212" i="2"/>
  <c r="I212" i="2"/>
  <c r="H212" i="2"/>
  <c r="N211" i="2"/>
  <c r="O211" i="2" s="1"/>
  <c r="M211" i="2"/>
  <c r="L211" i="2"/>
  <c r="K211" i="2"/>
  <c r="J211" i="2"/>
  <c r="I211" i="2"/>
  <c r="H211" i="2"/>
  <c r="N210" i="2"/>
  <c r="O210" i="2" s="1"/>
  <c r="M210" i="2"/>
  <c r="L210" i="2"/>
  <c r="K210" i="2"/>
  <c r="J210" i="2"/>
  <c r="I210" i="2"/>
  <c r="H210" i="2"/>
  <c r="N209" i="2"/>
  <c r="O209" i="2" s="1"/>
  <c r="M209" i="2"/>
  <c r="L209" i="2"/>
  <c r="K209" i="2"/>
  <c r="J209" i="2"/>
  <c r="I209" i="2"/>
  <c r="H209" i="2"/>
  <c r="N208" i="2"/>
  <c r="O208" i="2" s="1"/>
  <c r="M208" i="2"/>
  <c r="L208" i="2"/>
  <c r="K208" i="2"/>
  <c r="J208" i="2"/>
  <c r="I208" i="2"/>
  <c r="H208" i="2"/>
  <c r="N207" i="2"/>
  <c r="O207" i="2" s="1"/>
  <c r="M207" i="2"/>
  <c r="L207" i="2"/>
  <c r="K207" i="2"/>
  <c r="J207" i="2"/>
  <c r="I207" i="2"/>
  <c r="H207" i="2"/>
  <c r="N206" i="2"/>
  <c r="O206" i="2" s="1"/>
  <c r="M206" i="2"/>
  <c r="L206" i="2"/>
  <c r="K206" i="2"/>
  <c r="J206" i="2"/>
  <c r="I206" i="2"/>
  <c r="H206" i="2"/>
  <c r="N205" i="2"/>
  <c r="O205" i="2" s="1"/>
  <c r="M205" i="2"/>
  <c r="L205" i="2"/>
  <c r="K205" i="2"/>
  <c r="J205" i="2"/>
  <c r="I205" i="2"/>
  <c r="H205" i="2"/>
  <c r="N204" i="2"/>
  <c r="O204" i="2" s="1"/>
  <c r="M204" i="2"/>
  <c r="L204" i="2"/>
  <c r="K204" i="2"/>
  <c r="J204" i="2"/>
  <c r="I204" i="2"/>
  <c r="H204" i="2"/>
  <c r="N203" i="2"/>
  <c r="O203" i="2" s="1"/>
  <c r="M203" i="2"/>
  <c r="L203" i="2"/>
  <c r="K203" i="2"/>
  <c r="J203" i="2"/>
  <c r="I203" i="2"/>
  <c r="H203" i="2"/>
  <c r="N202" i="2"/>
  <c r="O202" i="2" s="1"/>
  <c r="M202" i="2"/>
  <c r="L202" i="2"/>
  <c r="K202" i="2"/>
  <c r="J202" i="2"/>
  <c r="I202" i="2"/>
  <c r="H202" i="2"/>
  <c r="N201" i="2"/>
  <c r="O201" i="2" s="1"/>
  <c r="M201" i="2"/>
  <c r="L201" i="2"/>
  <c r="K201" i="2"/>
  <c r="J201" i="2"/>
  <c r="I201" i="2"/>
  <c r="H201" i="2"/>
  <c r="N200" i="2"/>
  <c r="O200" i="2" s="1"/>
  <c r="M200" i="2"/>
  <c r="L200" i="2"/>
  <c r="K200" i="2"/>
  <c r="J200" i="2"/>
  <c r="I200" i="2"/>
  <c r="H200" i="2"/>
  <c r="N199" i="2"/>
  <c r="O199" i="2" s="1"/>
  <c r="M199" i="2"/>
  <c r="L199" i="2"/>
  <c r="K199" i="2"/>
  <c r="J199" i="2"/>
  <c r="I199" i="2"/>
  <c r="H199" i="2"/>
  <c r="N198" i="2"/>
  <c r="O198" i="2" s="1"/>
  <c r="M198" i="2"/>
  <c r="L198" i="2"/>
  <c r="K198" i="2"/>
  <c r="J198" i="2"/>
  <c r="I198" i="2"/>
  <c r="H198" i="2"/>
  <c r="N197" i="2"/>
  <c r="O197" i="2" s="1"/>
  <c r="M197" i="2"/>
  <c r="L197" i="2"/>
  <c r="K197" i="2"/>
  <c r="J197" i="2"/>
  <c r="I197" i="2"/>
  <c r="H197" i="2"/>
  <c r="N196" i="2"/>
  <c r="O196" i="2" s="1"/>
  <c r="M196" i="2"/>
  <c r="L196" i="2"/>
  <c r="K196" i="2"/>
  <c r="J196" i="2"/>
  <c r="I196" i="2"/>
  <c r="H196" i="2"/>
  <c r="N195" i="2"/>
  <c r="O195" i="2" s="1"/>
  <c r="M195" i="2"/>
  <c r="L195" i="2"/>
  <c r="K195" i="2"/>
  <c r="J195" i="2"/>
  <c r="I195" i="2"/>
  <c r="H195" i="2"/>
  <c r="N194" i="2"/>
  <c r="O194" i="2" s="1"/>
  <c r="M194" i="2"/>
  <c r="L194" i="2"/>
  <c r="K194" i="2"/>
  <c r="J194" i="2"/>
  <c r="I194" i="2"/>
  <c r="H194" i="2"/>
  <c r="N193" i="2"/>
  <c r="O193" i="2" s="1"/>
  <c r="M193" i="2"/>
  <c r="L193" i="2"/>
  <c r="K193" i="2"/>
  <c r="J193" i="2"/>
  <c r="I193" i="2"/>
  <c r="H193" i="2"/>
  <c r="N192" i="2"/>
  <c r="O192" i="2" s="1"/>
  <c r="M192" i="2"/>
  <c r="L192" i="2"/>
  <c r="K192" i="2"/>
  <c r="J192" i="2"/>
  <c r="I192" i="2"/>
  <c r="H192" i="2"/>
  <c r="N191" i="2"/>
  <c r="O191" i="2" s="1"/>
  <c r="M191" i="2"/>
  <c r="L191" i="2"/>
  <c r="K191" i="2"/>
  <c r="J191" i="2"/>
  <c r="I191" i="2"/>
  <c r="H191" i="2"/>
  <c r="N190" i="2"/>
  <c r="O190" i="2" s="1"/>
  <c r="M190" i="2"/>
  <c r="L190" i="2"/>
  <c r="K190" i="2"/>
  <c r="J190" i="2"/>
  <c r="I190" i="2"/>
  <c r="H190" i="2"/>
  <c r="N189" i="2"/>
  <c r="O189" i="2" s="1"/>
  <c r="M189" i="2"/>
  <c r="L189" i="2"/>
  <c r="K189" i="2"/>
  <c r="J189" i="2"/>
  <c r="I189" i="2"/>
  <c r="H189" i="2"/>
  <c r="N188" i="2"/>
  <c r="O188" i="2" s="1"/>
  <c r="M188" i="2"/>
  <c r="L188" i="2"/>
  <c r="K188" i="2"/>
  <c r="J188" i="2"/>
  <c r="I188" i="2"/>
  <c r="H188" i="2"/>
  <c r="N187" i="2"/>
  <c r="O187" i="2" s="1"/>
  <c r="M187" i="2"/>
  <c r="L187" i="2"/>
  <c r="K187" i="2"/>
  <c r="J187" i="2"/>
  <c r="I187" i="2"/>
  <c r="H187" i="2"/>
  <c r="N186" i="2"/>
  <c r="O186" i="2" s="1"/>
  <c r="M186" i="2"/>
  <c r="L186" i="2"/>
  <c r="K186" i="2"/>
  <c r="J186" i="2"/>
  <c r="I186" i="2"/>
  <c r="H186" i="2"/>
  <c r="N185" i="2"/>
  <c r="O185" i="2" s="1"/>
  <c r="M185" i="2"/>
  <c r="L185" i="2"/>
  <c r="K185" i="2"/>
  <c r="J185" i="2"/>
  <c r="I185" i="2"/>
  <c r="H185" i="2"/>
  <c r="N184" i="2"/>
  <c r="O184" i="2" s="1"/>
  <c r="M184" i="2"/>
  <c r="L184" i="2"/>
  <c r="K184" i="2"/>
  <c r="J184" i="2"/>
  <c r="I184" i="2"/>
  <c r="H184" i="2"/>
  <c r="N183" i="2"/>
  <c r="O183" i="2" s="1"/>
  <c r="M183" i="2"/>
  <c r="L183" i="2"/>
  <c r="K183" i="2"/>
  <c r="J183" i="2"/>
  <c r="I183" i="2"/>
  <c r="H183" i="2"/>
  <c r="N182" i="2"/>
  <c r="O182" i="2" s="1"/>
  <c r="M182" i="2"/>
  <c r="L182" i="2"/>
  <c r="K182" i="2"/>
  <c r="J182" i="2"/>
  <c r="I182" i="2"/>
  <c r="H182" i="2"/>
  <c r="N181" i="2"/>
  <c r="O181" i="2" s="1"/>
  <c r="M181" i="2"/>
  <c r="L181" i="2"/>
  <c r="K181" i="2"/>
  <c r="J181" i="2"/>
  <c r="I181" i="2"/>
  <c r="H181" i="2"/>
  <c r="N180" i="2"/>
  <c r="O180" i="2" s="1"/>
  <c r="M180" i="2"/>
  <c r="L180" i="2"/>
  <c r="K180" i="2"/>
  <c r="J180" i="2"/>
  <c r="I180" i="2"/>
  <c r="H180" i="2"/>
  <c r="N179" i="2"/>
  <c r="O179" i="2" s="1"/>
  <c r="M179" i="2"/>
  <c r="L179" i="2"/>
  <c r="K179" i="2"/>
  <c r="J179" i="2"/>
  <c r="I179" i="2"/>
  <c r="H179" i="2"/>
  <c r="N178" i="2"/>
  <c r="O178" i="2" s="1"/>
  <c r="M178" i="2"/>
  <c r="L178" i="2"/>
  <c r="K178" i="2"/>
  <c r="J178" i="2"/>
  <c r="I178" i="2"/>
  <c r="H178" i="2"/>
  <c r="N177" i="2"/>
  <c r="O177" i="2" s="1"/>
  <c r="M177" i="2"/>
  <c r="L177" i="2"/>
  <c r="K177" i="2"/>
  <c r="J177" i="2"/>
  <c r="I177" i="2"/>
  <c r="H177" i="2"/>
  <c r="N176" i="2"/>
  <c r="O176" i="2" s="1"/>
  <c r="M176" i="2"/>
  <c r="L176" i="2"/>
  <c r="K176" i="2"/>
  <c r="J176" i="2"/>
  <c r="I176" i="2"/>
  <c r="H176" i="2"/>
  <c r="N175" i="2"/>
  <c r="O175" i="2" s="1"/>
  <c r="M175" i="2"/>
  <c r="L175" i="2"/>
  <c r="K175" i="2"/>
  <c r="J175" i="2"/>
  <c r="I175" i="2"/>
  <c r="H175" i="2"/>
  <c r="N174" i="2"/>
  <c r="O174" i="2" s="1"/>
  <c r="M174" i="2"/>
  <c r="L174" i="2"/>
  <c r="K174" i="2"/>
  <c r="J174" i="2"/>
  <c r="I174" i="2"/>
  <c r="H174" i="2"/>
  <c r="N173" i="2"/>
  <c r="O173" i="2" s="1"/>
  <c r="M173" i="2"/>
  <c r="L173" i="2"/>
  <c r="K173" i="2"/>
  <c r="J173" i="2"/>
  <c r="I173" i="2"/>
  <c r="H173" i="2"/>
  <c r="N172" i="2"/>
  <c r="O172" i="2" s="1"/>
  <c r="M172" i="2"/>
  <c r="L172" i="2"/>
  <c r="K172" i="2"/>
  <c r="J172" i="2"/>
  <c r="I172" i="2"/>
  <c r="H172" i="2"/>
  <c r="N171" i="2"/>
  <c r="O171" i="2" s="1"/>
  <c r="M171" i="2"/>
  <c r="L171" i="2"/>
  <c r="K171" i="2"/>
  <c r="J171" i="2"/>
  <c r="I171" i="2"/>
  <c r="H171" i="2"/>
  <c r="N170" i="2"/>
  <c r="O170" i="2" s="1"/>
  <c r="M170" i="2"/>
  <c r="L170" i="2"/>
  <c r="K170" i="2"/>
  <c r="J170" i="2"/>
  <c r="I170" i="2"/>
  <c r="H170" i="2"/>
  <c r="N169" i="2"/>
  <c r="O169" i="2" s="1"/>
  <c r="M169" i="2"/>
  <c r="L169" i="2"/>
  <c r="K169" i="2"/>
  <c r="J169" i="2"/>
  <c r="I169" i="2"/>
  <c r="H169" i="2"/>
  <c r="N168" i="2"/>
  <c r="O168" i="2" s="1"/>
  <c r="M168" i="2"/>
  <c r="L168" i="2"/>
  <c r="K168" i="2"/>
  <c r="J168" i="2"/>
  <c r="I168" i="2"/>
  <c r="H168" i="2"/>
  <c r="N167" i="2"/>
  <c r="O167" i="2" s="1"/>
  <c r="M167" i="2"/>
  <c r="L167" i="2"/>
  <c r="K167" i="2"/>
  <c r="J167" i="2"/>
  <c r="I167" i="2"/>
  <c r="H167" i="2"/>
  <c r="N166" i="2"/>
  <c r="O166" i="2" s="1"/>
  <c r="M166" i="2"/>
  <c r="L166" i="2"/>
  <c r="K166" i="2"/>
  <c r="J166" i="2"/>
  <c r="I166" i="2"/>
  <c r="H166" i="2"/>
  <c r="N165" i="2"/>
  <c r="O165" i="2" s="1"/>
  <c r="M165" i="2"/>
  <c r="L165" i="2"/>
  <c r="K165" i="2"/>
  <c r="J165" i="2"/>
  <c r="I165" i="2"/>
  <c r="H165" i="2"/>
  <c r="N164" i="2"/>
  <c r="O164" i="2" s="1"/>
  <c r="M164" i="2"/>
  <c r="L164" i="2"/>
  <c r="K164" i="2"/>
  <c r="J164" i="2"/>
  <c r="I164" i="2"/>
  <c r="H164" i="2"/>
  <c r="N163" i="2"/>
  <c r="O163" i="2" s="1"/>
  <c r="M163" i="2"/>
  <c r="L163" i="2"/>
  <c r="K163" i="2"/>
  <c r="J163" i="2"/>
  <c r="I163" i="2"/>
  <c r="H163" i="2"/>
  <c r="N162" i="2"/>
  <c r="O162" i="2" s="1"/>
  <c r="M162" i="2"/>
  <c r="L162" i="2"/>
  <c r="K162" i="2"/>
  <c r="J162" i="2"/>
  <c r="I162" i="2"/>
  <c r="H162" i="2"/>
  <c r="N161" i="2"/>
  <c r="O161" i="2" s="1"/>
  <c r="M161" i="2"/>
  <c r="L161" i="2"/>
  <c r="K161" i="2"/>
  <c r="J161" i="2"/>
  <c r="I161" i="2"/>
  <c r="H161" i="2"/>
  <c r="N160" i="2"/>
  <c r="O160" i="2" s="1"/>
  <c r="M160" i="2"/>
  <c r="L160" i="2"/>
  <c r="K160" i="2"/>
  <c r="J160" i="2"/>
  <c r="I160" i="2"/>
  <c r="H160" i="2"/>
  <c r="N159" i="2"/>
  <c r="O159" i="2" s="1"/>
  <c r="M159" i="2"/>
  <c r="L159" i="2"/>
  <c r="K159" i="2"/>
  <c r="J159" i="2"/>
  <c r="I159" i="2"/>
  <c r="H159" i="2"/>
  <c r="N158" i="2"/>
  <c r="O158" i="2" s="1"/>
  <c r="M158" i="2"/>
  <c r="L158" i="2"/>
  <c r="K158" i="2"/>
  <c r="J158" i="2"/>
  <c r="I158" i="2"/>
  <c r="H158" i="2"/>
  <c r="N157" i="2"/>
  <c r="O157" i="2" s="1"/>
  <c r="M157" i="2"/>
  <c r="L157" i="2"/>
  <c r="K157" i="2"/>
  <c r="J157" i="2"/>
  <c r="I157" i="2"/>
  <c r="H157" i="2"/>
  <c r="N156" i="2"/>
  <c r="O156" i="2" s="1"/>
  <c r="M156" i="2"/>
  <c r="L156" i="2"/>
  <c r="K156" i="2"/>
  <c r="J156" i="2"/>
  <c r="I156" i="2"/>
  <c r="H156" i="2"/>
  <c r="N155" i="2"/>
  <c r="O155" i="2" s="1"/>
  <c r="M155" i="2"/>
  <c r="L155" i="2"/>
  <c r="K155" i="2"/>
  <c r="J155" i="2"/>
  <c r="I155" i="2"/>
  <c r="H155" i="2"/>
  <c r="N154" i="2"/>
  <c r="O154" i="2" s="1"/>
  <c r="M154" i="2"/>
  <c r="L154" i="2"/>
  <c r="K154" i="2"/>
  <c r="J154" i="2"/>
  <c r="I154" i="2"/>
  <c r="H154" i="2"/>
  <c r="N153" i="2"/>
  <c r="O153" i="2" s="1"/>
  <c r="M153" i="2"/>
  <c r="L153" i="2"/>
  <c r="K153" i="2"/>
  <c r="J153" i="2"/>
  <c r="I153" i="2"/>
  <c r="H153" i="2"/>
  <c r="N152" i="2"/>
  <c r="O152" i="2" s="1"/>
  <c r="M152" i="2"/>
  <c r="L152" i="2"/>
  <c r="K152" i="2"/>
  <c r="J152" i="2"/>
  <c r="I152" i="2"/>
  <c r="H152" i="2"/>
  <c r="N151" i="2"/>
  <c r="O151" i="2" s="1"/>
  <c r="M151" i="2"/>
  <c r="L151" i="2"/>
  <c r="K151" i="2"/>
  <c r="J151" i="2"/>
  <c r="I151" i="2"/>
  <c r="H151" i="2"/>
  <c r="N150" i="2"/>
  <c r="O150" i="2" s="1"/>
  <c r="M150" i="2"/>
  <c r="L150" i="2"/>
  <c r="K150" i="2"/>
  <c r="J150" i="2"/>
  <c r="I150" i="2"/>
  <c r="H150" i="2"/>
  <c r="N149" i="2"/>
  <c r="O149" i="2" s="1"/>
  <c r="M149" i="2"/>
  <c r="L149" i="2"/>
  <c r="K149" i="2"/>
  <c r="J149" i="2"/>
  <c r="I149" i="2"/>
  <c r="H149" i="2"/>
  <c r="N148" i="2"/>
  <c r="O148" i="2" s="1"/>
  <c r="M148" i="2"/>
  <c r="L148" i="2"/>
  <c r="K148" i="2"/>
  <c r="J148" i="2"/>
  <c r="I148" i="2"/>
  <c r="H148" i="2"/>
  <c r="N147" i="2"/>
  <c r="O147" i="2" s="1"/>
  <c r="M147" i="2"/>
  <c r="L147" i="2"/>
  <c r="K147" i="2"/>
  <c r="J147" i="2"/>
  <c r="I147" i="2"/>
  <c r="H147" i="2"/>
  <c r="N146" i="2"/>
  <c r="O146" i="2" s="1"/>
  <c r="M146" i="2"/>
  <c r="L146" i="2"/>
  <c r="K146" i="2"/>
  <c r="J146" i="2"/>
  <c r="I146" i="2"/>
  <c r="H146" i="2"/>
  <c r="N145" i="2"/>
  <c r="O145" i="2" s="1"/>
  <c r="M145" i="2"/>
  <c r="L145" i="2"/>
  <c r="K145" i="2"/>
  <c r="J145" i="2"/>
  <c r="I145" i="2"/>
  <c r="H145" i="2"/>
  <c r="N144" i="2"/>
  <c r="O144" i="2" s="1"/>
  <c r="M144" i="2"/>
  <c r="L144" i="2"/>
  <c r="K144" i="2"/>
  <c r="J144" i="2"/>
  <c r="I144" i="2"/>
  <c r="H144" i="2"/>
  <c r="N143" i="2"/>
  <c r="O143" i="2" s="1"/>
  <c r="M143" i="2"/>
  <c r="L143" i="2"/>
  <c r="K143" i="2"/>
  <c r="J143" i="2"/>
  <c r="I143" i="2"/>
  <c r="H143" i="2"/>
  <c r="N142" i="2"/>
  <c r="O142" i="2" s="1"/>
  <c r="M142" i="2"/>
  <c r="L142" i="2"/>
  <c r="K142" i="2"/>
  <c r="J142" i="2"/>
  <c r="I142" i="2"/>
  <c r="H142" i="2"/>
  <c r="N141" i="2"/>
  <c r="O141" i="2" s="1"/>
  <c r="M141" i="2"/>
  <c r="L141" i="2"/>
  <c r="K141" i="2"/>
  <c r="J141" i="2"/>
  <c r="I141" i="2"/>
  <c r="H141" i="2"/>
  <c r="N140" i="2"/>
  <c r="O140" i="2" s="1"/>
  <c r="M140" i="2"/>
  <c r="L140" i="2"/>
  <c r="K140" i="2"/>
  <c r="J140" i="2"/>
  <c r="I140" i="2"/>
  <c r="H140" i="2"/>
  <c r="N139" i="2"/>
  <c r="O139" i="2" s="1"/>
  <c r="M139" i="2"/>
  <c r="L139" i="2"/>
  <c r="K139" i="2"/>
  <c r="J139" i="2"/>
  <c r="I139" i="2"/>
  <c r="H139" i="2"/>
  <c r="N138" i="2"/>
  <c r="O138" i="2" s="1"/>
  <c r="M138" i="2"/>
  <c r="L138" i="2"/>
  <c r="K138" i="2"/>
  <c r="J138" i="2"/>
  <c r="I138" i="2"/>
  <c r="H138" i="2"/>
  <c r="N137" i="2"/>
  <c r="O137" i="2" s="1"/>
  <c r="M137" i="2"/>
  <c r="L137" i="2"/>
  <c r="K137" i="2"/>
  <c r="J137" i="2"/>
  <c r="I137" i="2"/>
  <c r="H137" i="2"/>
  <c r="N136" i="2"/>
  <c r="O136" i="2" s="1"/>
  <c r="M136" i="2"/>
  <c r="L136" i="2"/>
  <c r="K136" i="2"/>
  <c r="J136" i="2"/>
  <c r="I136" i="2"/>
  <c r="H136" i="2"/>
  <c r="N135" i="2"/>
  <c r="O135" i="2" s="1"/>
  <c r="M135" i="2"/>
  <c r="L135" i="2"/>
  <c r="K135" i="2"/>
  <c r="J135" i="2"/>
  <c r="I135" i="2"/>
  <c r="H135" i="2"/>
  <c r="N134" i="2"/>
  <c r="O134" i="2" s="1"/>
  <c r="M134" i="2"/>
  <c r="L134" i="2"/>
  <c r="K134" i="2"/>
  <c r="J134" i="2"/>
  <c r="I134" i="2"/>
  <c r="H134" i="2"/>
  <c r="N133" i="2"/>
  <c r="O133" i="2" s="1"/>
  <c r="M133" i="2"/>
  <c r="L133" i="2"/>
  <c r="K133" i="2"/>
  <c r="J133" i="2"/>
  <c r="I133" i="2"/>
  <c r="H133" i="2"/>
  <c r="N132" i="2"/>
  <c r="O132" i="2" s="1"/>
  <c r="M132" i="2"/>
  <c r="L132" i="2"/>
  <c r="K132" i="2"/>
  <c r="J132" i="2"/>
  <c r="I132" i="2"/>
  <c r="H132" i="2"/>
  <c r="N131" i="2"/>
  <c r="O131" i="2" s="1"/>
  <c r="M131" i="2"/>
  <c r="L131" i="2"/>
  <c r="K131" i="2"/>
  <c r="J131" i="2"/>
  <c r="I131" i="2"/>
  <c r="H131" i="2"/>
  <c r="N130" i="2"/>
  <c r="O130" i="2" s="1"/>
  <c r="M130" i="2"/>
  <c r="L130" i="2"/>
  <c r="K130" i="2"/>
  <c r="J130" i="2"/>
  <c r="I130" i="2"/>
  <c r="H130" i="2"/>
  <c r="N129" i="2"/>
  <c r="O129" i="2" s="1"/>
  <c r="M129" i="2"/>
  <c r="L129" i="2"/>
  <c r="K129" i="2"/>
  <c r="J129" i="2"/>
  <c r="I129" i="2"/>
  <c r="H129" i="2"/>
  <c r="N128" i="2"/>
  <c r="O128" i="2" s="1"/>
  <c r="M128" i="2"/>
  <c r="L128" i="2"/>
  <c r="K128" i="2"/>
  <c r="J128" i="2"/>
  <c r="I128" i="2"/>
  <c r="H128" i="2"/>
  <c r="N127" i="2"/>
  <c r="O127" i="2" s="1"/>
  <c r="M127" i="2"/>
  <c r="L127" i="2"/>
  <c r="K127" i="2"/>
  <c r="J127" i="2"/>
  <c r="I127" i="2"/>
  <c r="H127" i="2"/>
  <c r="N126" i="2"/>
  <c r="O126" i="2" s="1"/>
  <c r="M126" i="2"/>
  <c r="L126" i="2"/>
  <c r="K126" i="2"/>
  <c r="J126" i="2"/>
  <c r="I126" i="2"/>
  <c r="H126" i="2"/>
  <c r="N125" i="2"/>
  <c r="O125" i="2" s="1"/>
  <c r="M125" i="2"/>
  <c r="L125" i="2"/>
  <c r="K125" i="2"/>
  <c r="J125" i="2"/>
  <c r="I125" i="2"/>
  <c r="H125" i="2"/>
  <c r="N124" i="2"/>
  <c r="O124" i="2" s="1"/>
  <c r="M124" i="2"/>
  <c r="L124" i="2"/>
  <c r="K124" i="2"/>
  <c r="J124" i="2"/>
  <c r="I124" i="2"/>
  <c r="H124" i="2"/>
  <c r="N123" i="2"/>
  <c r="O123" i="2" s="1"/>
  <c r="M123" i="2"/>
  <c r="L123" i="2"/>
  <c r="K123" i="2"/>
  <c r="J123" i="2"/>
  <c r="I123" i="2"/>
  <c r="H123" i="2"/>
  <c r="N122" i="2"/>
  <c r="O122" i="2" s="1"/>
  <c r="M122" i="2"/>
  <c r="L122" i="2"/>
  <c r="K122" i="2"/>
  <c r="J122" i="2"/>
  <c r="I122" i="2"/>
  <c r="H122" i="2"/>
  <c r="N121" i="2"/>
  <c r="O121" i="2" s="1"/>
  <c r="M121" i="2"/>
  <c r="L121" i="2"/>
  <c r="K121" i="2"/>
  <c r="J121" i="2"/>
  <c r="I121" i="2"/>
  <c r="H121" i="2"/>
  <c r="N120" i="2"/>
  <c r="O120" i="2" s="1"/>
  <c r="M120" i="2"/>
  <c r="L120" i="2"/>
  <c r="K120" i="2"/>
  <c r="J120" i="2"/>
  <c r="I120" i="2"/>
  <c r="H120" i="2"/>
  <c r="N119" i="2"/>
  <c r="O119" i="2" s="1"/>
  <c r="M119" i="2"/>
  <c r="L119" i="2"/>
  <c r="K119" i="2"/>
  <c r="J119" i="2"/>
  <c r="I119" i="2"/>
  <c r="H119" i="2"/>
  <c r="N118" i="2"/>
  <c r="O118" i="2" s="1"/>
  <c r="M118" i="2"/>
  <c r="L118" i="2"/>
  <c r="K118" i="2"/>
  <c r="J118" i="2"/>
  <c r="I118" i="2"/>
  <c r="H118" i="2"/>
  <c r="N117" i="2"/>
  <c r="O117" i="2" s="1"/>
  <c r="M117" i="2"/>
  <c r="L117" i="2"/>
  <c r="K117" i="2"/>
  <c r="J117" i="2"/>
  <c r="I117" i="2"/>
  <c r="H117" i="2"/>
  <c r="N116" i="2"/>
  <c r="O116" i="2" s="1"/>
  <c r="M116" i="2"/>
  <c r="L116" i="2"/>
  <c r="K116" i="2"/>
  <c r="J116" i="2"/>
  <c r="I116" i="2"/>
  <c r="H116" i="2"/>
  <c r="N115" i="2"/>
  <c r="O115" i="2" s="1"/>
  <c r="M115" i="2"/>
  <c r="L115" i="2"/>
  <c r="K115" i="2"/>
  <c r="J115" i="2"/>
  <c r="I115" i="2"/>
  <c r="H115" i="2"/>
  <c r="N114" i="2"/>
  <c r="O114" i="2" s="1"/>
  <c r="M114" i="2"/>
  <c r="L114" i="2"/>
  <c r="K114" i="2"/>
  <c r="J114" i="2"/>
  <c r="I114" i="2"/>
  <c r="H114" i="2"/>
  <c r="N113" i="2"/>
  <c r="O113" i="2" s="1"/>
  <c r="M113" i="2"/>
  <c r="L113" i="2"/>
  <c r="K113" i="2"/>
  <c r="J113" i="2"/>
  <c r="I113" i="2"/>
  <c r="H113" i="2"/>
  <c r="N112" i="2"/>
  <c r="O112" i="2" s="1"/>
  <c r="M112" i="2"/>
  <c r="L112" i="2"/>
  <c r="K112" i="2"/>
  <c r="J112" i="2"/>
  <c r="I112" i="2"/>
  <c r="H112" i="2"/>
  <c r="N111" i="2"/>
  <c r="O111" i="2" s="1"/>
  <c r="M111" i="2"/>
  <c r="L111" i="2"/>
  <c r="K111" i="2"/>
  <c r="J111" i="2"/>
  <c r="I111" i="2"/>
  <c r="H111" i="2"/>
  <c r="N110" i="2"/>
  <c r="O110" i="2" s="1"/>
  <c r="M110" i="2"/>
  <c r="L110" i="2"/>
  <c r="K110" i="2"/>
  <c r="J110" i="2"/>
  <c r="I110" i="2"/>
  <c r="H110" i="2"/>
  <c r="N109" i="2"/>
  <c r="O109" i="2" s="1"/>
  <c r="M109" i="2"/>
  <c r="L109" i="2"/>
  <c r="K109" i="2"/>
  <c r="J109" i="2"/>
  <c r="I109" i="2"/>
  <c r="H109" i="2"/>
  <c r="N108" i="2"/>
  <c r="O108" i="2" s="1"/>
  <c r="M108" i="2"/>
  <c r="L108" i="2"/>
  <c r="K108" i="2"/>
  <c r="J108" i="2"/>
  <c r="I108" i="2"/>
  <c r="H108" i="2"/>
  <c r="N107" i="2"/>
  <c r="O107" i="2" s="1"/>
  <c r="M107" i="2"/>
  <c r="L107" i="2"/>
  <c r="K107" i="2"/>
  <c r="J107" i="2"/>
  <c r="I107" i="2"/>
  <c r="H107" i="2"/>
  <c r="N106" i="2"/>
  <c r="O106" i="2" s="1"/>
  <c r="M106" i="2"/>
  <c r="L106" i="2"/>
  <c r="K106" i="2"/>
  <c r="J106" i="2"/>
  <c r="I106" i="2"/>
  <c r="H106" i="2"/>
  <c r="N105" i="2"/>
  <c r="O105" i="2" s="1"/>
  <c r="M105" i="2"/>
  <c r="L105" i="2"/>
  <c r="K105" i="2"/>
  <c r="J105" i="2"/>
  <c r="I105" i="2"/>
  <c r="H105" i="2"/>
  <c r="N104" i="2"/>
  <c r="O104" i="2" s="1"/>
  <c r="M104" i="2"/>
  <c r="L104" i="2"/>
  <c r="K104" i="2"/>
  <c r="J104" i="2"/>
  <c r="I104" i="2"/>
  <c r="H104" i="2"/>
  <c r="N103" i="2"/>
  <c r="O103" i="2" s="1"/>
  <c r="M103" i="2"/>
  <c r="L103" i="2"/>
  <c r="K103" i="2"/>
  <c r="J103" i="2"/>
  <c r="I103" i="2"/>
  <c r="H103" i="2"/>
  <c r="N102" i="2"/>
  <c r="O102" i="2" s="1"/>
  <c r="M102" i="2"/>
  <c r="L102" i="2"/>
  <c r="K102" i="2"/>
  <c r="J102" i="2"/>
  <c r="I102" i="2"/>
  <c r="H102" i="2"/>
  <c r="N101" i="2"/>
  <c r="O101" i="2" s="1"/>
  <c r="M101" i="2"/>
  <c r="L101" i="2"/>
  <c r="K101" i="2"/>
  <c r="J101" i="2"/>
  <c r="I101" i="2"/>
  <c r="H101" i="2"/>
  <c r="N100" i="2"/>
  <c r="O100" i="2" s="1"/>
  <c r="M100" i="2"/>
  <c r="L100" i="2"/>
  <c r="K100" i="2"/>
  <c r="J100" i="2"/>
  <c r="I100" i="2"/>
  <c r="H100" i="2"/>
  <c r="N99" i="2"/>
  <c r="O99" i="2" s="1"/>
  <c r="M99" i="2"/>
  <c r="L99" i="2"/>
  <c r="K99" i="2"/>
  <c r="J99" i="2"/>
  <c r="I99" i="2"/>
  <c r="H99" i="2"/>
  <c r="N98" i="2"/>
  <c r="O98" i="2" s="1"/>
  <c r="M98" i="2"/>
  <c r="L98" i="2"/>
  <c r="K98" i="2"/>
  <c r="J98" i="2"/>
  <c r="I98" i="2"/>
  <c r="H98" i="2"/>
  <c r="N97" i="2"/>
  <c r="O97" i="2" s="1"/>
  <c r="M97" i="2"/>
  <c r="L97" i="2"/>
  <c r="K97" i="2"/>
  <c r="J97" i="2"/>
  <c r="I97" i="2"/>
  <c r="H97" i="2"/>
  <c r="N96" i="2"/>
  <c r="O96" i="2" s="1"/>
  <c r="M96" i="2"/>
  <c r="L96" i="2"/>
  <c r="K96" i="2"/>
  <c r="J96" i="2"/>
  <c r="I96" i="2"/>
  <c r="H96" i="2"/>
  <c r="N95" i="2"/>
  <c r="O95" i="2" s="1"/>
  <c r="M95" i="2"/>
  <c r="L95" i="2"/>
  <c r="K95" i="2"/>
  <c r="J95" i="2"/>
  <c r="I95" i="2"/>
  <c r="H95" i="2"/>
  <c r="N94" i="2"/>
  <c r="O94" i="2" s="1"/>
  <c r="M94" i="2"/>
  <c r="L94" i="2"/>
  <c r="K94" i="2"/>
  <c r="J94" i="2"/>
  <c r="I94" i="2"/>
  <c r="H94" i="2"/>
  <c r="N93" i="2"/>
  <c r="O93" i="2" s="1"/>
  <c r="M93" i="2"/>
  <c r="L93" i="2"/>
  <c r="K93" i="2"/>
  <c r="J93" i="2"/>
  <c r="I93" i="2"/>
  <c r="H93" i="2"/>
  <c r="N92" i="2"/>
  <c r="O92" i="2" s="1"/>
  <c r="M92" i="2"/>
  <c r="L92" i="2"/>
  <c r="K92" i="2"/>
  <c r="J92" i="2"/>
  <c r="I92" i="2"/>
  <c r="H92" i="2"/>
  <c r="N91" i="2"/>
  <c r="O91" i="2" s="1"/>
  <c r="M91" i="2"/>
  <c r="L91" i="2"/>
  <c r="K91" i="2"/>
  <c r="J91" i="2"/>
  <c r="I91" i="2"/>
  <c r="H91" i="2"/>
  <c r="N90" i="2"/>
  <c r="O90" i="2" s="1"/>
  <c r="M90" i="2"/>
  <c r="L90" i="2"/>
  <c r="K90" i="2"/>
  <c r="J90" i="2"/>
  <c r="I90" i="2"/>
  <c r="H90" i="2"/>
  <c r="N89" i="2"/>
  <c r="O89" i="2" s="1"/>
  <c r="M89" i="2"/>
  <c r="L89" i="2"/>
  <c r="K89" i="2"/>
  <c r="J89" i="2"/>
  <c r="I89" i="2"/>
  <c r="H89" i="2"/>
  <c r="N88" i="2"/>
  <c r="O88" i="2" s="1"/>
  <c r="M88" i="2"/>
  <c r="L88" i="2"/>
  <c r="K88" i="2"/>
  <c r="J88" i="2"/>
  <c r="I88" i="2"/>
  <c r="H88" i="2"/>
  <c r="N87" i="2"/>
  <c r="O87" i="2" s="1"/>
  <c r="M87" i="2"/>
  <c r="L87" i="2"/>
  <c r="K87" i="2"/>
  <c r="J87" i="2"/>
  <c r="I87" i="2"/>
  <c r="H87" i="2"/>
  <c r="N86" i="2"/>
  <c r="O86" i="2" s="1"/>
  <c r="M86" i="2"/>
  <c r="L86" i="2"/>
  <c r="K86" i="2"/>
  <c r="J86" i="2"/>
  <c r="I86" i="2"/>
  <c r="H86" i="2"/>
  <c r="N85" i="2"/>
  <c r="O85" i="2" s="1"/>
  <c r="M85" i="2"/>
  <c r="L85" i="2"/>
  <c r="K85" i="2"/>
  <c r="J85" i="2"/>
  <c r="I85" i="2"/>
  <c r="H85" i="2"/>
  <c r="N84" i="2"/>
  <c r="O84" i="2" s="1"/>
  <c r="M84" i="2"/>
  <c r="L84" i="2"/>
  <c r="K84" i="2"/>
  <c r="J84" i="2"/>
  <c r="I84" i="2"/>
  <c r="H84" i="2"/>
  <c r="N83" i="2"/>
  <c r="O83" i="2" s="1"/>
  <c r="M83" i="2"/>
  <c r="L83" i="2"/>
  <c r="K83" i="2"/>
  <c r="J83" i="2"/>
  <c r="I83" i="2"/>
  <c r="H83" i="2"/>
  <c r="N82" i="2"/>
  <c r="O82" i="2" s="1"/>
  <c r="M82" i="2"/>
  <c r="L82" i="2"/>
  <c r="K82" i="2"/>
  <c r="J82" i="2"/>
  <c r="I82" i="2"/>
  <c r="H82" i="2"/>
  <c r="N81" i="2"/>
  <c r="O81" i="2" s="1"/>
  <c r="M81" i="2"/>
  <c r="L81" i="2"/>
  <c r="K81" i="2"/>
  <c r="J81" i="2"/>
  <c r="I81" i="2"/>
  <c r="H81" i="2"/>
  <c r="N80" i="2"/>
  <c r="O80" i="2" s="1"/>
  <c r="M80" i="2"/>
  <c r="L80" i="2"/>
  <c r="K80" i="2"/>
  <c r="J80" i="2"/>
  <c r="I80" i="2"/>
  <c r="H80" i="2"/>
  <c r="N79" i="2"/>
  <c r="O79" i="2" s="1"/>
  <c r="M79" i="2"/>
  <c r="L79" i="2"/>
  <c r="K79" i="2"/>
  <c r="J79" i="2"/>
  <c r="I79" i="2"/>
  <c r="H79" i="2"/>
  <c r="N78" i="2"/>
  <c r="O78" i="2" s="1"/>
  <c r="M78" i="2"/>
  <c r="L78" i="2"/>
  <c r="K78" i="2"/>
  <c r="J78" i="2"/>
  <c r="I78" i="2"/>
  <c r="H78" i="2"/>
  <c r="N77" i="2"/>
  <c r="O77" i="2" s="1"/>
  <c r="M77" i="2"/>
  <c r="L77" i="2"/>
  <c r="K77" i="2"/>
  <c r="J77" i="2"/>
  <c r="I77" i="2"/>
  <c r="H77" i="2"/>
  <c r="N76" i="2"/>
  <c r="O76" i="2" s="1"/>
  <c r="M76" i="2"/>
  <c r="L76" i="2"/>
  <c r="K76" i="2"/>
  <c r="J76" i="2"/>
  <c r="I76" i="2"/>
  <c r="H76" i="2"/>
  <c r="N75" i="2"/>
  <c r="O75" i="2" s="1"/>
  <c r="M75" i="2"/>
  <c r="L75" i="2"/>
  <c r="K75" i="2"/>
  <c r="J75" i="2"/>
  <c r="I75" i="2"/>
  <c r="H75" i="2"/>
  <c r="N74" i="2"/>
  <c r="O74" i="2" s="1"/>
  <c r="M74" i="2"/>
  <c r="L74" i="2"/>
  <c r="K74" i="2"/>
  <c r="J74" i="2"/>
  <c r="I74" i="2"/>
  <c r="H74" i="2"/>
  <c r="N73" i="2"/>
  <c r="O73" i="2" s="1"/>
  <c r="M73" i="2"/>
  <c r="L73" i="2"/>
  <c r="K73" i="2"/>
  <c r="J73" i="2"/>
  <c r="I73" i="2"/>
  <c r="H73" i="2"/>
  <c r="N72" i="2"/>
  <c r="O72" i="2" s="1"/>
  <c r="M72" i="2"/>
  <c r="L72" i="2"/>
  <c r="K72" i="2"/>
  <c r="J72" i="2"/>
  <c r="I72" i="2"/>
  <c r="H72" i="2"/>
  <c r="N71" i="2"/>
  <c r="O71" i="2" s="1"/>
  <c r="M71" i="2"/>
  <c r="L71" i="2"/>
  <c r="K71" i="2"/>
  <c r="J71" i="2"/>
  <c r="I71" i="2"/>
  <c r="H71" i="2"/>
  <c r="N70" i="2"/>
  <c r="O70" i="2" s="1"/>
  <c r="M70" i="2"/>
  <c r="L70" i="2"/>
  <c r="K70" i="2"/>
  <c r="J70" i="2"/>
  <c r="I70" i="2"/>
  <c r="H70" i="2"/>
  <c r="N69" i="2"/>
  <c r="O69" i="2" s="1"/>
  <c r="M69" i="2"/>
  <c r="L69" i="2"/>
  <c r="K69" i="2"/>
  <c r="J69" i="2"/>
  <c r="I69" i="2"/>
  <c r="H69" i="2"/>
  <c r="N68" i="2"/>
  <c r="O68" i="2" s="1"/>
  <c r="M68" i="2"/>
  <c r="L68" i="2"/>
  <c r="K68" i="2"/>
  <c r="J68" i="2"/>
  <c r="I68" i="2"/>
  <c r="H68" i="2"/>
  <c r="N67" i="2"/>
  <c r="O67" i="2" s="1"/>
  <c r="M67" i="2"/>
  <c r="L67" i="2"/>
  <c r="K67" i="2"/>
  <c r="J67" i="2"/>
  <c r="I67" i="2"/>
  <c r="H67" i="2"/>
  <c r="N66" i="2"/>
  <c r="O66" i="2" s="1"/>
  <c r="M66" i="2"/>
  <c r="L66" i="2"/>
  <c r="K66" i="2"/>
  <c r="J66" i="2"/>
  <c r="I66" i="2"/>
  <c r="H66" i="2"/>
  <c r="N65" i="2"/>
  <c r="O65" i="2" s="1"/>
  <c r="M65" i="2"/>
  <c r="L65" i="2"/>
  <c r="K65" i="2"/>
  <c r="J65" i="2"/>
  <c r="I65" i="2"/>
  <c r="H65" i="2"/>
  <c r="N64" i="2"/>
  <c r="O64" i="2" s="1"/>
  <c r="M64" i="2"/>
  <c r="L64" i="2"/>
  <c r="K64" i="2"/>
  <c r="J64" i="2"/>
  <c r="I64" i="2"/>
  <c r="H64" i="2"/>
  <c r="N63" i="2"/>
  <c r="O63" i="2" s="1"/>
  <c r="M63" i="2"/>
  <c r="L63" i="2"/>
  <c r="K63" i="2"/>
  <c r="J63" i="2"/>
  <c r="I63" i="2"/>
  <c r="H63" i="2"/>
  <c r="N62" i="2"/>
  <c r="O62" i="2" s="1"/>
  <c r="M62" i="2"/>
  <c r="L62" i="2"/>
  <c r="K62" i="2"/>
  <c r="J62" i="2"/>
  <c r="I62" i="2"/>
  <c r="H62" i="2"/>
  <c r="N61" i="2"/>
  <c r="O61" i="2" s="1"/>
  <c r="M61" i="2"/>
  <c r="L61" i="2"/>
  <c r="K61" i="2"/>
  <c r="J61" i="2"/>
  <c r="I61" i="2"/>
  <c r="H61" i="2"/>
  <c r="N60" i="2"/>
  <c r="O60" i="2" s="1"/>
  <c r="M60" i="2"/>
  <c r="L60" i="2"/>
  <c r="K60" i="2"/>
  <c r="J60" i="2"/>
  <c r="I60" i="2"/>
  <c r="H60" i="2"/>
  <c r="N59" i="2"/>
  <c r="O59" i="2" s="1"/>
  <c r="M59" i="2"/>
  <c r="L59" i="2"/>
  <c r="K59" i="2"/>
  <c r="J59" i="2"/>
  <c r="I59" i="2"/>
  <c r="H59" i="2"/>
  <c r="N58" i="2"/>
  <c r="O58" i="2" s="1"/>
  <c r="M58" i="2"/>
  <c r="L58" i="2"/>
  <c r="K58" i="2"/>
  <c r="J58" i="2"/>
  <c r="I58" i="2"/>
  <c r="H58" i="2"/>
  <c r="N57" i="2"/>
  <c r="O57" i="2" s="1"/>
  <c r="M57" i="2"/>
  <c r="L57" i="2"/>
  <c r="K57" i="2"/>
  <c r="J57" i="2"/>
  <c r="I57" i="2"/>
  <c r="H57" i="2"/>
  <c r="N56" i="2"/>
  <c r="O56" i="2" s="1"/>
  <c r="M56" i="2"/>
  <c r="L56" i="2"/>
  <c r="K56" i="2"/>
  <c r="J56" i="2"/>
  <c r="I56" i="2"/>
  <c r="H56" i="2"/>
  <c r="N55" i="2"/>
  <c r="O55" i="2" s="1"/>
  <c r="M55" i="2"/>
  <c r="L55" i="2"/>
  <c r="K55" i="2"/>
  <c r="J55" i="2"/>
  <c r="I55" i="2"/>
  <c r="H55" i="2"/>
  <c r="N54" i="2"/>
  <c r="O54" i="2" s="1"/>
  <c r="M54" i="2"/>
  <c r="L54" i="2"/>
  <c r="K54" i="2"/>
  <c r="J54" i="2"/>
  <c r="I54" i="2"/>
  <c r="H54" i="2"/>
  <c r="N53" i="2"/>
  <c r="O53" i="2" s="1"/>
  <c r="M53" i="2"/>
  <c r="L53" i="2"/>
  <c r="K53" i="2"/>
  <c r="J53" i="2"/>
  <c r="I53" i="2"/>
  <c r="H53" i="2"/>
  <c r="N52" i="2"/>
  <c r="O52" i="2" s="1"/>
  <c r="M52" i="2"/>
  <c r="L52" i="2"/>
  <c r="K52" i="2"/>
  <c r="J52" i="2"/>
  <c r="I52" i="2"/>
  <c r="H52" i="2"/>
  <c r="N51" i="2"/>
  <c r="O51" i="2" s="1"/>
  <c r="M51" i="2"/>
  <c r="L51" i="2"/>
  <c r="K51" i="2"/>
  <c r="J51" i="2"/>
  <c r="I51" i="2"/>
  <c r="H51" i="2"/>
  <c r="N50" i="2"/>
  <c r="O50" i="2" s="1"/>
  <c r="M50" i="2"/>
  <c r="L50" i="2"/>
  <c r="K50" i="2"/>
  <c r="J50" i="2"/>
  <c r="I50" i="2"/>
  <c r="H50" i="2"/>
  <c r="N49" i="2"/>
  <c r="O49" i="2" s="1"/>
  <c r="M49" i="2"/>
  <c r="L49" i="2"/>
  <c r="K49" i="2"/>
  <c r="J49" i="2"/>
  <c r="I49" i="2"/>
  <c r="H49" i="2"/>
  <c r="N48" i="2"/>
  <c r="O48" i="2" s="1"/>
  <c r="M48" i="2"/>
  <c r="L48" i="2"/>
  <c r="K48" i="2"/>
  <c r="J48" i="2"/>
  <c r="I48" i="2"/>
  <c r="H48" i="2"/>
  <c r="N47" i="2"/>
  <c r="O47" i="2" s="1"/>
  <c r="M47" i="2"/>
  <c r="L47" i="2"/>
  <c r="K47" i="2"/>
  <c r="J47" i="2"/>
  <c r="I47" i="2"/>
  <c r="H47" i="2"/>
  <c r="N46" i="2"/>
  <c r="O46" i="2" s="1"/>
  <c r="M46" i="2"/>
  <c r="L46" i="2"/>
  <c r="K46" i="2"/>
  <c r="J46" i="2"/>
  <c r="I46" i="2"/>
  <c r="H46" i="2"/>
  <c r="N45" i="2"/>
  <c r="O45" i="2" s="1"/>
  <c r="M45" i="2"/>
  <c r="L45" i="2"/>
  <c r="K45" i="2"/>
  <c r="J45" i="2"/>
  <c r="I45" i="2"/>
  <c r="H45" i="2"/>
  <c r="N44" i="2"/>
  <c r="O44" i="2" s="1"/>
  <c r="M44" i="2"/>
  <c r="L44" i="2"/>
  <c r="K44" i="2"/>
  <c r="J44" i="2"/>
  <c r="I44" i="2"/>
  <c r="H44" i="2"/>
  <c r="N43" i="2"/>
  <c r="O43" i="2" s="1"/>
  <c r="M43" i="2"/>
  <c r="L43" i="2"/>
  <c r="K43" i="2"/>
  <c r="J43" i="2"/>
  <c r="I43" i="2"/>
  <c r="H43" i="2"/>
  <c r="N42" i="2"/>
  <c r="O42" i="2" s="1"/>
  <c r="M42" i="2"/>
  <c r="L42" i="2"/>
  <c r="K42" i="2"/>
  <c r="J42" i="2"/>
  <c r="I42" i="2"/>
  <c r="H42" i="2"/>
  <c r="N41" i="2"/>
  <c r="O41" i="2" s="1"/>
  <c r="M41" i="2"/>
  <c r="L41" i="2"/>
  <c r="K41" i="2"/>
  <c r="J41" i="2"/>
  <c r="I41" i="2"/>
  <c r="H41" i="2"/>
  <c r="N40" i="2"/>
  <c r="O40" i="2" s="1"/>
  <c r="M40" i="2"/>
  <c r="L40" i="2"/>
  <c r="K40" i="2"/>
  <c r="J40" i="2"/>
  <c r="I40" i="2"/>
  <c r="H40" i="2"/>
  <c r="N39" i="2"/>
  <c r="O39" i="2" s="1"/>
  <c r="M39" i="2"/>
  <c r="L39" i="2"/>
  <c r="K39" i="2"/>
  <c r="J39" i="2"/>
  <c r="I39" i="2"/>
  <c r="H39" i="2"/>
  <c r="N38" i="2"/>
  <c r="O38" i="2" s="1"/>
  <c r="M38" i="2"/>
  <c r="L38" i="2"/>
  <c r="K38" i="2"/>
  <c r="J38" i="2"/>
  <c r="I38" i="2"/>
  <c r="H38" i="2"/>
  <c r="N37" i="2"/>
  <c r="O37" i="2" s="1"/>
  <c r="M37" i="2"/>
  <c r="L37" i="2"/>
  <c r="K37" i="2"/>
  <c r="J37" i="2"/>
  <c r="I37" i="2"/>
  <c r="H37" i="2"/>
  <c r="N36" i="2"/>
  <c r="O36" i="2" s="1"/>
  <c r="M36" i="2"/>
  <c r="L36" i="2"/>
  <c r="K36" i="2"/>
  <c r="J36" i="2"/>
  <c r="I36" i="2"/>
  <c r="H36" i="2"/>
  <c r="N35" i="2"/>
  <c r="O35" i="2" s="1"/>
  <c r="M35" i="2"/>
  <c r="L35" i="2"/>
  <c r="K35" i="2"/>
  <c r="J35" i="2"/>
  <c r="I35" i="2"/>
  <c r="H35" i="2"/>
  <c r="N34" i="2"/>
  <c r="O34" i="2" s="1"/>
  <c r="M34" i="2"/>
  <c r="L34" i="2"/>
  <c r="K34" i="2"/>
  <c r="J34" i="2"/>
  <c r="I34" i="2"/>
  <c r="H34" i="2"/>
  <c r="N33" i="2"/>
  <c r="O33" i="2" s="1"/>
  <c r="M33" i="2"/>
  <c r="L33" i="2"/>
  <c r="K33" i="2"/>
  <c r="J33" i="2"/>
  <c r="I33" i="2"/>
  <c r="H33" i="2"/>
  <c r="N32" i="2"/>
  <c r="O32" i="2" s="1"/>
  <c r="M32" i="2"/>
  <c r="L32" i="2"/>
  <c r="K32" i="2"/>
  <c r="J32" i="2"/>
  <c r="I32" i="2"/>
  <c r="H32" i="2"/>
  <c r="N31" i="2"/>
  <c r="O31" i="2" s="1"/>
  <c r="M31" i="2"/>
  <c r="L31" i="2"/>
  <c r="K31" i="2"/>
  <c r="J31" i="2"/>
  <c r="I31" i="2"/>
  <c r="H31" i="2"/>
  <c r="N30" i="2"/>
  <c r="O30" i="2" s="1"/>
  <c r="M30" i="2"/>
  <c r="L30" i="2"/>
  <c r="K30" i="2"/>
  <c r="J30" i="2"/>
  <c r="I30" i="2"/>
  <c r="H30" i="2"/>
  <c r="N29" i="2"/>
  <c r="O29" i="2" s="1"/>
  <c r="M29" i="2"/>
  <c r="L29" i="2"/>
  <c r="K29" i="2"/>
  <c r="J29" i="2"/>
  <c r="I29" i="2"/>
  <c r="H29" i="2"/>
  <c r="N28" i="2"/>
  <c r="O28" i="2" s="1"/>
  <c r="M28" i="2"/>
  <c r="L28" i="2"/>
  <c r="K28" i="2"/>
  <c r="J28" i="2"/>
  <c r="I28" i="2"/>
  <c r="H28" i="2"/>
  <c r="N27" i="2"/>
  <c r="O27" i="2" s="1"/>
  <c r="M27" i="2"/>
  <c r="L27" i="2"/>
  <c r="K27" i="2"/>
  <c r="J27" i="2"/>
  <c r="I27" i="2"/>
  <c r="H27" i="2"/>
  <c r="N26" i="2"/>
  <c r="O26" i="2" s="1"/>
  <c r="M26" i="2"/>
  <c r="L26" i="2"/>
  <c r="K26" i="2"/>
  <c r="J26" i="2"/>
  <c r="I26" i="2"/>
  <c r="H26" i="2"/>
  <c r="N25" i="2"/>
  <c r="O25" i="2" s="1"/>
  <c r="M25" i="2"/>
  <c r="L25" i="2"/>
  <c r="K25" i="2"/>
  <c r="J25" i="2"/>
  <c r="I25" i="2"/>
  <c r="H25" i="2"/>
  <c r="N24" i="2"/>
  <c r="O24" i="2" s="1"/>
  <c r="M24" i="2"/>
  <c r="L24" i="2"/>
  <c r="K24" i="2"/>
  <c r="J24" i="2"/>
  <c r="I24" i="2"/>
  <c r="H24" i="2"/>
  <c r="N23" i="2"/>
  <c r="O23" i="2" s="1"/>
  <c r="M23" i="2"/>
  <c r="L23" i="2"/>
  <c r="K23" i="2"/>
  <c r="J23" i="2"/>
  <c r="I23" i="2"/>
  <c r="H23" i="2"/>
  <c r="N22" i="2"/>
  <c r="O22" i="2" s="1"/>
  <c r="M22" i="2"/>
  <c r="L22" i="2"/>
  <c r="K22" i="2"/>
  <c r="J22" i="2"/>
  <c r="I22" i="2"/>
  <c r="H22" i="2"/>
  <c r="N21" i="2"/>
  <c r="O21" i="2" s="1"/>
  <c r="M21" i="2"/>
  <c r="L21" i="2"/>
  <c r="K21" i="2"/>
  <c r="J21" i="2"/>
  <c r="I21" i="2"/>
  <c r="H21" i="2"/>
  <c r="N20" i="2"/>
  <c r="O20" i="2" s="1"/>
  <c r="M20" i="2"/>
  <c r="L20" i="2"/>
  <c r="K20" i="2"/>
  <c r="J20" i="2"/>
  <c r="I20" i="2"/>
  <c r="H20" i="2"/>
  <c r="N19" i="2"/>
  <c r="O19" i="2" s="1"/>
  <c r="M19" i="2"/>
  <c r="L19" i="2"/>
  <c r="K19" i="2"/>
  <c r="J19" i="2"/>
  <c r="I19" i="2"/>
  <c r="H19" i="2"/>
  <c r="N18" i="2"/>
  <c r="O18" i="2" s="1"/>
  <c r="M18" i="2"/>
  <c r="L18" i="2"/>
  <c r="K18" i="2"/>
  <c r="J18" i="2"/>
  <c r="I18" i="2"/>
  <c r="H18" i="2"/>
  <c r="N17" i="2"/>
  <c r="O17" i="2" s="1"/>
  <c r="M17" i="2"/>
  <c r="L17" i="2"/>
  <c r="K17" i="2"/>
  <c r="J17" i="2"/>
  <c r="I17" i="2"/>
  <c r="H17" i="2"/>
  <c r="N16" i="2"/>
  <c r="O16" i="2" s="1"/>
  <c r="M16" i="2"/>
  <c r="L16" i="2"/>
  <c r="K16" i="2"/>
  <c r="J16" i="2"/>
  <c r="I16" i="2"/>
  <c r="H16" i="2"/>
  <c r="N15" i="2"/>
  <c r="O15" i="2" s="1"/>
  <c r="M15" i="2"/>
  <c r="L15" i="2"/>
  <c r="K15" i="2"/>
  <c r="J15" i="2"/>
  <c r="I15" i="2"/>
  <c r="H15" i="2"/>
  <c r="N14" i="2"/>
  <c r="O14" i="2" s="1"/>
  <c r="M14" i="2"/>
  <c r="L14" i="2"/>
  <c r="K14" i="2"/>
  <c r="J14" i="2"/>
  <c r="I14" i="2"/>
  <c r="H14" i="2"/>
  <c r="N13" i="2"/>
  <c r="O13" i="2" s="1"/>
  <c r="M13" i="2"/>
  <c r="L13" i="2"/>
  <c r="K13" i="2"/>
  <c r="J13" i="2"/>
  <c r="I13" i="2"/>
  <c r="H13" i="2"/>
  <c r="N12" i="2"/>
  <c r="O12" i="2" s="1"/>
  <c r="M12" i="2"/>
  <c r="L12" i="2"/>
  <c r="K12" i="2"/>
  <c r="J12" i="2"/>
  <c r="I12" i="2"/>
  <c r="H12" i="2"/>
  <c r="N11" i="2"/>
  <c r="O11" i="2" s="1"/>
  <c r="M11" i="2"/>
  <c r="L11" i="2"/>
  <c r="K11" i="2"/>
  <c r="J11" i="2"/>
  <c r="I11" i="2"/>
  <c r="H11" i="2"/>
  <c r="N10" i="2"/>
  <c r="O10" i="2" s="1"/>
  <c r="M10" i="2"/>
  <c r="L10" i="2"/>
  <c r="K10" i="2"/>
  <c r="J10" i="2"/>
  <c r="I10" i="2"/>
  <c r="H10" i="2"/>
  <c r="N9" i="2"/>
  <c r="O9" i="2" s="1"/>
  <c r="M9" i="2"/>
  <c r="L9" i="2"/>
  <c r="K9" i="2"/>
  <c r="J9" i="2"/>
  <c r="I9" i="2"/>
  <c r="H9" i="2"/>
  <c r="N8" i="2"/>
  <c r="O8" i="2" s="1"/>
  <c r="M8" i="2"/>
  <c r="L8" i="2"/>
  <c r="K8" i="2"/>
  <c r="J8" i="2"/>
  <c r="I8" i="2"/>
  <c r="H8" i="2"/>
  <c r="N7" i="2"/>
  <c r="O7" i="2" s="1"/>
  <c r="M7" i="2"/>
  <c r="L7" i="2"/>
  <c r="K7" i="2"/>
  <c r="J7" i="2"/>
  <c r="I7" i="2"/>
  <c r="H7" i="2"/>
  <c r="N6" i="2"/>
  <c r="O6" i="2" s="1"/>
  <c r="M6" i="2"/>
  <c r="L6" i="2"/>
  <c r="K6" i="2"/>
  <c r="J6" i="2"/>
  <c r="I6" i="2"/>
  <c r="H6" i="2"/>
  <c r="N5" i="2"/>
  <c r="O5" i="2" s="1"/>
  <c r="M5" i="2"/>
  <c r="L5" i="2"/>
  <c r="K5" i="2"/>
  <c r="J5" i="2"/>
  <c r="I5" i="2"/>
  <c r="H5" i="2"/>
  <c r="N4" i="2"/>
  <c r="O4" i="2" s="1"/>
  <c r="M4" i="2"/>
  <c r="L4" i="2"/>
  <c r="K4" i="2"/>
  <c r="J4" i="2"/>
  <c r="I4" i="2"/>
  <c r="H4" i="2"/>
  <c r="N3" i="2"/>
  <c r="O3" i="2" s="1"/>
  <c r="M3" i="2"/>
  <c r="L3" i="2"/>
  <c r="K3" i="2"/>
  <c r="J3" i="2"/>
  <c r="I3" i="2"/>
  <c r="H3" i="2"/>
  <c r="N2" i="2"/>
  <c r="O2" i="2" s="1"/>
  <c r="M2" i="2"/>
  <c r="L2" i="2"/>
  <c r="K2" i="2"/>
  <c r="J2" i="2"/>
  <c r="I2" i="2"/>
  <c r="H2" i="2"/>
  <c r="N5425" i="2"/>
  <c r="O5425" i="2" s="1"/>
  <c r="M5425" i="2"/>
  <c r="L5425" i="2"/>
  <c r="K5425" i="2"/>
  <c r="J5425" i="2"/>
  <c r="I5425" i="2"/>
  <c r="H5425" i="2"/>
  <c r="N5424" i="2"/>
  <c r="O5424" i="2" s="1"/>
  <c r="M5424" i="2"/>
  <c r="L5424" i="2"/>
  <c r="K5424" i="2"/>
  <c r="J5424" i="2"/>
  <c r="I5424" i="2"/>
  <c r="H5424" i="2"/>
  <c r="N5423" i="2"/>
  <c r="O5423" i="2" s="1"/>
  <c r="M5423" i="2"/>
  <c r="L5423" i="2"/>
  <c r="K5423" i="2"/>
  <c r="J5423" i="2"/>
  <c r="I5423" i="2"/>
  <c r="H5423" i="2"/>
  <c r="N5422" i="2"/>
  <c r="O5422" i="2" s="1"/>
  <c r="M5422" i="2"/>
  <c r="L5422" i="2"/>
  <c r="K5422" i="2"/>
  <c r="J5422" i="2"/>
  <c r="I5422" i="2"/>
  <c r="H5422" i="2"/>
  <c r="N5421" i="2"/>
  <c r="O5421" i="2" s="1"/>
  <c r="M5421" i="2"/>
  <c r="L5421" i="2"/>
  <c r="K5421" i="2"/>
  <c r="J5421" i="2"/>
  <c r="I5421" i="2"/>
  <c r="H5421" i="2"/>
  <c r="N5420" i="2"/>
  <c r="O5420" i="2" s="1"/>
  <c r="M5420" i="2"/>
  <c r="L5420" i="2"/>
  <c r="K5420" i="2"/>
  <c r="J5420" i="2"/>
  <c r="I5420" i="2"/>
  <c r="H5420" i="2"/>
  <c r="N5419" i="2"/>
  <c r="O5419" i="2" s="1"/>
  <c r="M5419" i="2"/>
  <c r="L5419" i="2"/>
  <c r="K5419" i="2"/>
  <c r="J5419" i="2"/>
  <c r="I5419" i="2"/>
  <c r="H5419" i="2"/>
  <c r="N5418" i="2"/>
  <c r="O5418" i="2" s="1"/>
  <c r="M5418" i="2"/>
  <c r="L5418" i="2"/>
  <c r="K5418" i="2"/>
  <c r="J5418" i="2"/>
  <c r="I5418" i="2"/>
  <c r="H5418" i="2"/>
  <c r="N5417" i="2"/>
  <c r="O5417" i="2" s="1"/>
  <c r="M5417" i="2"/>
  <c r="L5417" i="2"/>
  <c r="K5417" i="2"/>
  <c r="J5417" i="2"/>
  <c r="I5417" i="2"/>
  <c r="H5417" i="2"/>
  <c r="N5416" i="2"/>
  <c r="O5416" i="2" s="1"/>
  <c r="M5416" i="2"/>
  <c r="L5416" i="2"/>
  <c r="K5416" i="2"/>
  <c r="J5416" i="2"/>
  <c r="I5416" i="2"/>
  <c r="H5416" i="2"/>
  <c r="N5415" i="2"/>
  <c r="O5415" i="2" s="1"/>
  <c r="M5415" i="2"/>
  <c r="L5415" i="2"/>
  <c r="K5415" i="2"/>
  <c r="J5415" i="2"/>
  <c r="I5415" i="2"/>
  <c r="H5415" i="2"/>
  <c r="N5414" i="2"/>
  <c r="O5414" i="2" s="1"/>
  <c r="M5414" i="2"/>
  <c r="L5414" i="2"/>
  <c r="K5414" i="2"/>
  <c r="J5414" i="2"/>
  <c r="I5414" i="2"/>
  <c r="H5414" i="2"/>
  <c r="N5413" i="2"/>
  <c r="O5413" i="2" s="1"/>
  <c r="M5413" i="2"/>
  <c r="L5413" i="2"/>
  <c r="K5413" i="2"/>
  <c r="J5413" i="2"/>
  <c r="I5413" i="2"/>
  <c r="H5413" i="2"/>
  <c r="N5412" i="2"/>
  <c r="O5412" i="2" s="1"/>
  <c r="M5412" i="2"/>
  <c r="L5412" i="2"/>
  <c r="K5412" i="2"/>
  <c r="J5412" i="2"/>
  <c r="I5412" i="2"/>
  <c r="H5412" i="2"/>
  <c r="N5411" i="2"/>
  <c r="O5411" i="2" s="1"/>
  <c r="M5411" i="2"/>
  <c r="L5411" i="2"/>
  <c r="K5411" i="2"/>
  <c r="J5411" i="2"/>
  <c r="I5411" i="2"/>
  <c r="H5411" i="2"/>
  <c r="N5410" i="2"/>
  <c r="O5410" i="2" s="1"/>
  <c r="M5410" i="2"/>
  <c r="L5410" i="2"/>
  <c r="K5410" i="2"/>
  <c r="J5410" i="2"/>
  <c r="I5410" i="2"/>
  <c r="H5410" i="2"/>
  <c r="N5409" i="2"/>
  <c r="O5409" i="2" s="1"/>
  <c r="M5409" i="2"/>
  <c r="L5409" i="2"/>
  <c r="K5409" i="2"/>
  <c r="J5409" i="2"/>
  <c r="I5409" i="2"/>
  <c r="H5409" i="2"/>
  <c r="N5408" i="2"/>
  <c r="O5408" i="2" s="1"/>
  <c r="M5408" i="2"/>
  <c r="L5408" i="2"/>
  <c r="K5408" i="2"/>
  <c r="J5408" i="2"/>
  <c r="I5408" i="2"/>
  <c r="H5408" i="2"/>
  <c r="N5407" i="2"/>
  <c r="O5407" i="2" s="1"/>
  <c r="M5407" i="2"/>
  <c r="L5407" i="2"/>
  <c r="K5407" i="2"/>
  <c r="J5407" i="2"/>
  <c r="I5407" i="2"/>
  <c r="H5407" i="2"/>
  <c r="N5406" i="2"/>
  <c r="O5406" i="2" s="1"/>
  <c r="M5406" i="2"/>
  <c r="L5406" i="2"/>
  <c r="K5406" i="2"/>
  <c r="J5406" i="2"/>
  <c r="I5406" i="2"/>
  <c r="H5406" i="2"/>
  <c r="N5405" i="2"/>
  <c r="O5405" i="2" s="1"/>
  <c r="M5405" i="2"/>
  <c r="L5405" i="2"/>
  <c r="K5405" i="2"/>
  <c r="J5405" i="2"/>
  <c r="I5405" i="2"/>
  <c r="H5405" i="2"/>
  <c r="N5404" i="2"/>
  <c r="O5404" i="2" s="1"/>
  <c r="M5404" i="2"/>
  <c r="L5404" i="2"/>
  <c r="K5404" i="2"/>
  <c r="J5404" i="2"/>
  <c r="I5404" i="2"/>
  <c r="H5404" i="2"/>
  <c r="N5403" i="2"/>
  <c r="O5403" i="2" s="1"/>
  <c r="M5403" i="2"/>
  <c r="L5403" i="2"/>
  <c r="K5403" i="2"/>
  <c r="J5403" i="2"/>
  <c r="I5403" i="2"/>
  <c r="H5403" i="2"/>
  <c r="N5402" i="2"/>
  <c r="O5402" i="2" s="1"/>
  <c r="M5402" i="2"/>
  <c r="L5402" i="2"/>
  <c r="K5402" i="2"/>
  <c r="J5402" i="2"/>
  <c r="I5402" i="2"/>
  <c r="H5402" i="2"/>
  <c r="N5401" i="2"/>
  <c r="O5401" i="2" s="1"/>
  <c r="M5401" i="2"/>
  <c r="L5401" i="2"/>
  <c r="K5401" i="2"/>
  <c r="J5401" i="2"/>
  <c r="I5401" i="2"/>
  <c r="H5401" i="2"/>
  <c r="N5400" i="2"/>
  <c r="O5400" i="2" s="1"/>
  <c r="M5400" i="2"/>
  <c r="L5400" i="2"/>
  <c r="K5400" i="2"/>
  <c r="J5400" i="2"/>
  <c r="I5400" i="2"/>
  <c r="H5400" i="2"/>
  <c r="N5399" i="2"/>
  <c r="O5399" i="2" s="1"/>
  <c r="M5399" i="2"/>
  <c r="L5399" i="2"/>
  <c r="K5399" i="2"/>
  <c r="J5399" i="2"/>
  <c r="I5399" i="2"/>
  <c r="H5399" i="2"/>
  <c r="N5398" i="2"/>
  <c r="O5398" i="2" s="1"/>
  <c r="M5398" i="2"/>
  <c r="L5398" i="2"/>
  <c r="K5398" i="2"/>
  <c r="J5398" i="2"/>
  <c r="I5398" i="2"/>
  <c r="H5398" i="2"/>
  <c r="N5397" i="2"/>
  <c r="O5397" i="2" s="1"/>
  <c r="M5397" i="2"/>
  <c r="L5397" i="2"/>
  <c r="K5397" i="2"/>
  <c r="J5397" i="2"/>
  <c r="I5397" i="2"/>
  <c r="H5397" i="2"/>
  <c r="N5396" i="2"/>
  <c r="O5396" i="2" s="1"/>
  <c r="M5396" i="2"/>
  <c r="L5396" i="2"/>
  <c r="K5396" i="2"/>
  <c r="J5396" i="2"/>
  <c r="I5396" i="2"/>
  <c r="H5396" i="2"/>
  <c r="N5395" i="2"/>
  <c r="O5395" i="2" s="1"/>
  <c r="M5395" i="2"/>
  <c r="L5395" i="2"/>
  <c r="K5395" i="2"/>
  <c r="J5395" i="2"/>
  <c r="I5395" i="2"/>
  <c r="H5395" i="2"/>
  <c r="N5394" i="2"/>
  <c r="O5394" i="2" s="1"/>
  <c r="M5394" i="2"/>
  <c r="L5394" i="2"/>
  <c r="K5394" i="2"/>
  <c r="J5394" i="2"/>
  <c r="I5394" i="2"/>
  <c r="H5394" i="2"/>
  <c r="N5393" i="2"/>
  <c r="O5393" i="2" s="1"/>
  <c r="M5393" i="2"/>
  <c r="L5393" i="2"/>
  <c r="K5393" i="2"/>
  <c r="J5393" i="2"/>
  <c r="I5393" i="2"/>
  <c r="H5393" i="2"/>
  <c r="N5392" i="2"/>
  <c r="O5392" i="2" s="1"/>
  <c r="M5392" i="2"/>
  <c r="L5392" i="2"/>
  <c r="K5392" i="2"/>
  <c r="J5392" i="2"/>
  <c r="I5392" i="2"/>
  <c r="H5392" i="2"/>
  <c r="N5391" i="2"/>
  <c r="O5391" i="2" s="1"/>
  <c r="M5391" i="2"/>
  <c r="L5391" i="2"/>
  <c r="K5391" i="2"/>
  <c r="J5391" i="2"/>
  <c r="I5391" i="2"/>
  <c r="H5391" i="2"/>
  <c r="N5390" i="2"/>
  <c r="O5390" i="2" s="1"/>
  <c r="M5390" i="2"/>
  <c r="L5390" i="2"/>
  <c r="K5390" i="2"/>
  <c r="J5390" i="2"/>
  <c r="I5390" i="2"/>
  <c r="H5390" i="2"/>
  <c r="N5389" i="2"/>
  <c r="O5389" i="2" s="1"/>
  <c r="M5389" i="2"/>
  <c r="L5389" i="2"/>
  <c r="K5389" i="2"/>
  <c r="J5389" i="2"/>
  <c r="I5389" i="2"/>
  <c r="H5389" i="2"/>
  <c r="N5388" i="2"/>
  <c r="O5388" i="2" s="1"/>
  <c r="M5388" i="2"/>
  <c r="L5388" i="2"/>
  <c r="K5388" i="2"/>
  <c r="J5388" i="2"/>
  <c r="I5388" i="2"/>
  <c r="H5388" i="2"/>
  <c r="N5387" i="2"/>
  <c r="O5387" i="2" s="1"/>
  <c r="M5387" i="2"/>
  <c r="L5387" i="2"/>
  <c r="K5387" i="2"/>
  <c r="J5387" i="2"/>
  <c r="I5387" i="2"/>
  <c r="H5387" i="2"/>
  <c r="N5386" i="2"/>
  <c r="O5386" i="2" s="1"/>
  <c r="M5386" i="2"/>
  <c r="L5386" i="2"/>
  <c r="K5386" i="2"/>
  <c r="J5386" i="2"/>
  <c r="I5386" i="2"/>
  <c r="H5386" i="2"/>
  <c r="N5385" i="2"/>
  <c r="O5385" i="2" s="1"/>
  <c r="M5385" i="2"/>
  <c r="L5385" i="2"/>
  <c r="K5385" i="2"/>
  <c r="J5385" i="2"/>
  <c r="I5385" i="2"/>
  <c r="H5385" i="2"/>
  <c r="N5384" i="2"/>
  <c r="O5384" i="2" s="1"/>
  <c r="M5384" i="2"/>
  <c r="L5384" i="2"/>
  <c r="K5384" i="2"/>
  <c r="J5384" i="2"/>
  <c r="I5384" i="2"/>
  <c r="H5384" i="2"/>
  <c r="N5383" i="2"/>
  <c r="O5383" i="2" s="1"/>
  <c r="M5383" i="2"/>
  <c r="L5383" i="2"/>
  <c r="K5383" i="2"/>
  <c r="J5383" i="2"/>
  <c r="I5383" i="2"/>
  <c r="H5383" i="2"/>
  <c r="N5382" i="2"/>
  <c r="O5382" i="2" s="1"/>
  <c r="M5382" i="2"/>
  <c r="L5382" i="2"/>
  <c r="K5382" i="2"/>
  <c r="J5382" i="2"/>
  <c r="I5382" i="2"/>
  <c r="H5382" i="2"/>
  <c r="N5381" i="2"/>
  <c r="O5381" i="2" s="1"/>
  <c r="M5381" i="2"/>
  <c r="L5381" i="2"/>
  <c r="K5381" i="2"/>
  <c r="J5381" i="2"/>
  <c r="I5381" i="2"/>
  <c r="H5381" i="2"/>
  <c r="N5380" i="2"/>
  <c r="O5380" i="2" s="1"/>
  <c r="M5380" i="2"/>
  <c r="L5380" i="2"/>
  <c r="K5380" i="2"/>
  <c r="J5380" i="2"/>
  <c r="I5380" i="2"/>
  <c r="H5380" i="2"/>
  <c r="N5379" i="2"/>
  <c r="O5379" i="2" s="1"/>
  <c r="M5379" i="2"/>
  <c r="L5379" i="2"/>
  <c r="K5379" i="2"/>
  <c r="J5379" i="2"/>
  <c r="I5379" i="2"/>
  <c r="H5379" i="2"/>
  <c r="N5378" i="2"/>
  <c r="O5378" i="2" s="1"/>
  <c r="M5378" i="2"/>
  <c r="L5378" i="2"/>
  <c r="K5378" i="2"/>
  <c r="J5378" i="2"/>
  <c r="I5378" i="2"/>
  <c r="H5378" i="2"/>
  <c r="N5377" i="2"/>
  <c r="O5377" i="2" s="1"/>
  <c r="M5377" i="2"/>
  <c r="L5377" i="2"/>
  <c r="K5377" i="2"/>
  <c r="J5377" i="2"/>
  <c r="I5377" i="2"/>
  <c r="H5377" i="2"/>
  <c r="N5376" i="2"/>
  <c r="O5376" i="2" s="1"/>
  <c r="M5376" i="2"/>
  <c r="L5376" i="2"/>
  <c r="K5376" i="2"/>
  <c r="J5376" i="2"/>
  <c r="I5376" i="2"/>
  <c r="H5376" i="2"/>
  <c r="N5375" i="2"/>
  <c r="O5375" i="2" s="1"/>
  <c r="M5375" i="2"/>
  <c r="L5375" i="2"/>
  <c r="K5375" i="2"/>
  <c r="J5375" i="2"/>
  <c r="I5375" i="2"/>
  <c r="H5375" i="2"/>
  <c r="N5374" i="2"/>
  <c r="O5374" i="2" s="1"/>
  <c r="M5374" i="2"/>
  <c r="L5374" i="2"/>
  <c r="K5374" i="2"/>
  <c r="J5374" i="2"/>
  <c r="I5374" i="2"/>
  <c r="H5374" i="2"/>
  <c r="N5373" i="2"/>
  <c r="O5373" i="2" s="1"/>
  <c r="M5373" i="2"/>
  <c r="L5373" i="2"/>
  <c r="K5373" i="2"/>
  <c r="J5373" i="2"/>
  <c r="I5373" i="2"/>
  <c r="H5373" i="2"/>
  <c r="N5372" i="2"/>
  <c r="O5372" i="2" s="1"/>
  <c r="M5372" i="2"/>
  <c r="L5372" i="2"/>
  <c r="K5372" i="2"/>
  <c r="J5372" i="2"/>
  <c r="I5372" i="2"/>
  <c r="H5372" i="2"/>
  <c r="N5371" i="2"/>
  <c r="O5371" i="2" s="1"/>
  <c r="M5371" i="2"/>
  <c r="L5371" i="2"/>
  <c r="K5371" i="2"/>
  <c r="J5371" i="2"/>
  <c r="I5371" i="2"/>
  <c r="H5371" i="2"/>
  <c r="N5370" i="2"/>
  <c r="O5370" i="2" s="1"/>
  <c r="M5370" i="2"/>
  <c r="L5370" i="2"/>
  <c r="K5370" i="2"/>
  <c r="J5370" i="2"/>
  <c r="I5370" i="2"/>
  <c r="H5370" i="2"/>
  <c r="N5369" i="2"/>
  <c r="O5369" i="2" s="1"/>
  <c r="M5369" i="2"/>
  <c r="L5369" i="2"/>
  <c r="K5369" i="2"/>
  <c r="J5369" i="2"/>
  <c r="I5369" i="2"/>
  <c r="H5369" i="2"/>
  <c r="N5368" i="2"/>
  <c r="O5368" i="2" s="1"/>
  <c r="M5368" i="2"/>
  <c r="L5368" i="2"/>
  <c r="K5368" i="2"/>
  <c r="J5368" i="2"/>
  <c r="I5368" i="2"/>
  <c r="H5368" i="2"/>
  <c r="N5367" i="2"/>
  <c r="O5367" i="2" s="1"/>
  <c r="M5367" i="2"/>
  <c r="L5367" i="2"/>
  <c r="K5367" i="2"/>
  <c r="J5367" i="2"/>
  <c r="I5367" i="2"/>
  <c r="H5367" i="2"/>
  <c r="N5366" i="2"/>
  <c r="O5366" i="2" s="1"/>
  <c r="M5366" i="2"/>
  <c r="L5366" i="2"/>
  <c r="K5366" i="2"/>
  <c r="J5366" i="2"/>
  <c r="I5366" i="2"/>
  <c r="H5366" i="2"/>
  <c r="N5365" i="2"/>
  <c r="O5365" i="2" s="1"/>
  <c r="M5365" i="2"/>
  <c r="L5365" i="2"/>
  <c r="K5365" i="2"/>
  <c r="J5365" i="2"/>
  <c r="I5365" i="2"/>
  <c r="H5365" i="2"/>
  <c r="N5364" i="2"/>
  <c r="O5364" i="2" s="1"/>
  <c r="M5364" i="2"/>
  <c r="L5364" i="2"/>
  <c r="K5364" i="2"/>
  <c r="J5364" i="2"/>
  <c r="I5364" i="2"/>
  <c r="H5364" i="2"/>
  <c r="N5363" i="2"/>
  <c r="O5363" i="2" s="1"/>
  <c r="M5363" i="2"/>
  <c r="L5363" i="2"/>
  <c r="K5363" i="2"/>
  <c r="J5363" i="2"/>
  <c r="I5363" i="2"/>
  <c r="H5363" i="2"/>
  <c r="N5362" i="2"/>
  <c r="O5362" i="2" s="1"/>
  <c r="M5362" i="2"/>
  <c r="L5362" i="2"/>
  <c r="K5362" i="2"/>
  <c r="J5362" i="2"/>
  <c r="I5362" i="2"/>
  <c r="H5362" i="2"/>
  <c r="N5361" i="2"/>
  <c r="O5361" i="2" s="1"/>
  <c r="M5361" i="2"/>
  <c r="L5361" i="2"/>
  <c r="K5361" i="2"/>
  <c r="J5361" i="2"/>
  <c r="I5361" i="2"/>
  <c r="H5361" i="2"/>
  <c r="N5360" i="2"/>
  <c r="O5360" i="2" s="1"/>
  <c r="M5360" i="2"/>
  <c r="L5360" i="2"/>
  <c r="K5360" i="2"/>
  <c r="J5360" i="2"/>
  <c r="I5360" i="2"/>
  <c r="H5360" i="2"/>
  <c r="N5359" i="2"/>
  <c r="O5359" i="2" s="1"/>
  <c r="M5359" i="2"/>
  <c r="L5359" i="2"/>
  <c r="K5359" i="2"/>
  <c r="J5359" i="2"/>
  <c r="I5359" i="2"/>
  <c r="H5359" i="2"/>
  <c r="N5358" i="2"/>
  <c r="O5358" i="2" s="1"/>
  <c r="M5358" i="2"/>
  <c r="L5358" i="2"/>
  <c r="K5358" i="2"/>
  <c r="J5358" i="2"/>
  <c r="I5358" i="2"/>
  <c r="H5358" i="2"/>
  <c r="N5357" i="2"/>
  <c r="O5357" i="2" s="1"/>
  <c r="M5357" i="2"/>
  <c r="L5357" i="2"/>
  <c r="K5357" i="2"/>
  <c r="J5357" i="2"/>
  <c r="I5357" i="2"/>
  <c r="H5357" i="2"/>
  <c r="N5356" i="2"/>
  <c r="O5356" i="2" s="1"/>
  <c r="M5356" i="2"/>
  <c r="L5356" i="2"/>
  <c r="K5356" i="2"/>
  <c r="J5356" i="2"/>
  <c r="I5356" i="2"/>
  <c r="H5356" i="2"/>
  <c r="N5355" i="2"/>
  <c r="O5355" i="2" s="1"/>
  <c r="M5355" i="2"/>
  <c r="L5355" i="2"/>
  <c r="K5355" i="2"/>
  <c r="J5355" i="2"/>
  <c r="I5355" i="2"/>
  <c r="H5355" i="2"/>
  <c r="N5354" i="2"/>
  <c r="O5354" i="2" s="1"/>
  <c r="M5354" i="2"/>
  <c r="L5354" i="2"/>
  <c r="K5354" i="2"/>
  <c r="J5354" i="2"/>
  <c r="I5354" i="2"/>
  <c r="H5354" i="2"/>
  <c r="N5353" i="2"/>
  <c r="O5353" i="2" s="1"/>
  <c r="M5353" i="2"/>
  <c r="L5353" i="2"/>
  <c r="K5353" i="2"/>
  <c r="J5353" i="2"/>
  <c r="I5353" i="2"/>
  <c r="H5353" i="2"/>
  <c r="N5352" i="2"/>
  <c r="O5352" i="2" s="1"/>
  <c r="M5352" i="2"/>
  <c r="L5352" i="2"/>
  <c r="K5352" i="2"/>
  <c r="J5352" i="2"/>
  <c r="I5352" i="2"/>
  <c r="H5352" i="2"/>
  <c r="N5351" i="2"/>
  <c r="O5351" i="2" s="1"/>
  <c r="M5351" i="2"/>
  <c r="L5351" i="2"/>
  <c r="K5351" i="2"/>
  <c r="J5351" i="2"/>
  <c r="I5351" i="2"/>
  <c r="H5351" i="2"/>
  <c r="N5350" i="2"/>
  <c r="O5350" i="2" s="1"/>
  <c r="M5350" i="2"/>
  <c r="L5350" i="2"/>
  <c r="K5350" i="2"/>
  <c r="J5350" i="2"/>
  <c r="I5350" i="2"/>
  <c r="H5350" i="2"/>
  <c r="N5349" i="2"/>
  <c r="O5349" i="2" s="1"/>
  <c r="M5349" i="2"/>
  <c r="L5349" i="2"/>
  <c r="K5349" i="2"/>
  <c r="J5349" i="2"/>
  <c r="I5349" i="2"/>
  <c r="H5349" i="2"/>
  <c r="N5348" i="2"/>
  <c r="O5348" i="2" s="1"/>
  <c r="M5348" i="2"/>
  <c r="L5348" i="2"/>
  <c r="K5348" i="2"/>
  <c r="J5348" i="2"/>
  <c r="I5348" i="2"/>
  <c r="H5348" i="2"/>
  <c r="N5347" i="2"/>
  <c r="O5347" i="2" s="1"/>
  <c r="M5347" i="2"/>
  <c r="L5347" i="2"/>
  <c r="K5347" i="2"/>
  <c r="J5347" i="2"/>
  <c r="I5347" i="2"/>
  <c r="H5347" i="2"/>
  <c r="N5346" i="2"/>
  <c r="O5346" i="2" s="1"/>
  <c r="M5346" i="2"/>
  <c r="L5346" i="2"/>
  <c r="K5346" i="2"/>
  <c r="J5346" i="2"/>
  <c r="I5346" i="2"/>
  <c r="H5346" i="2"/>
  <c r="N5345" i="2"/>
  <c r="O5345" i="2" s="1"/>
  <c r="M5345" i="2"/>
  <c r="L5345" i="2"/>
  <c r="K5345" i="2"/>
  <c r="J5345" i="2"/>
  <c r="I5345" i="2"/>
  <c r="H5345" i="2"/>
  <c r="N5344" i="2"/>
  <c r="O5344" i="2" s="1"/>
  <c r="M5344" i="2"/>
  <c r="L5344" i="2"/>
  <c r="K5344" i="2"/>
  <c r="J5344" i="2"/>
  <c r="I5344" i="2"/>
  <c r="H5344" i="2"/>
  <c r="N5343" i="2"/>
  <c r="O5343" i="2" s="1"/>
  <c r="M5343" i="2"/>
  <c r="L5343" i="2"/>
  <c r="K5343" i="2"/>
  <c r="J5343" i="2"/>
  <c r="I5343" i="2"/>
  <c r="H5343" i="2"/>
  <c r="N5342" i="2"/>
  <c r="O5342" i="2" s="1"/>
  <c r="M5342" i="2"/>
  <c r="L5342" i="2"/>
  <c r="K5342" i="2"/>
  <c r="J5342" i="2"/>
  <c r="I5342" i="2"/>
  <c r="H5342" i="2"/>
  <c r="N5341" i="2"/>
  <c r="O5341" i="2" s="1"/>
  <c r="M5341" i="2"/>
  <c r="L5341" i="2"/>
  <c r="K5341" i="2"/>
  <c r="J5341" i="2"/>
  <c r="I5341" i="2"/>
  <c r="H5341" i="2"/>
  <c r="N5340" i="2"/>
  <c r="O5340" i="2" s="1"/>
  <c r="M5340" i="2"/>
  <c r="L5340" i="2"/>
  <c r="K5340" i="2"/>
  <c r="J5340" i="2"/>
  <c r="I5340" i="2"/>
  <c r="H5340" i="2"/>
  <c r="N5339" i="2"/>
  <c r="O5339" i="2" s="1"/>
  <c r="M5339" i="2"/>
  <c r="L5339" i="2"/>
  <c r="K5339" i="2"/>
  <c r="J5339" i="2"/>
  <c r="I5339" i="2"/>
  <c r="H5339" i="2"/>
  <c r="N5338" i="2"/>
  <c r="O5338" i="2" s="1"/>
  <c r="M5338" i="2"/>
  <c r="L5338" i="2"/>
  <c r="K5338" i="2"/>
  <c r="J5338" i="2"/>
  <c r="I5338" i="2"/>
  <c r="H5338" i="2"/>
  <c r="N5337" i="2"/>
  <c r="O5337" i="2" s="1"/>
  <c r="M5337" i="2"/>
  <c r="L5337" i="2"/>
  <c r="K5337" i="2"/>
  <c r="J5337" i="2"/>
  <c r="I5337" i="2"/>
  <c r="H5337" i="2"/>
  <c r="N5336" i="2"/>
  <c r="O5336" i="2" s="1"/>
  <c r="M5336" i="2"/>
  <c r="L5336" i="2"/>
  <c r="K5336" i="2"/>
  <c r="J5336" i="2"/>
  <c r="I5336" i="2"/>
  <c r="H5336" i="2"/>
  <c r="N5335" i="2"/>
  <c r="O5335" i="2" s="1"/>
  <c r="M5335" i="2"/>
  <c r="L5335" i="2"/>
  <c r="K5335" i="2"/>
  <c r="J5335" i="2"/>
  <c r="I5335" i="2"/>
  <c r="H5335" i="2"/>
  <c r="N5334" i="2"/>
  <c r="O5334" i="2" s="1"/>
  <c r="M5334" i="2"/>
  <c r="L5334" i="2"/>
  <c r="K5334" i="2"/>
  <c r="J5334" i="2"/>
  <c r="I5334" i="2"/>
  <c r="H5334" i="2"/>
  <c r="N5333" i="2"/>
  <c r="O5333" i="2" s="1"/>
  <c r="M5333" i="2"/>
  <c r="L5333" i="2"/>
  <c r="K5333" i="2"/>
  <c r="J5333" i="2"/>
  <c r="I5333" i="2"/>
  <c r="H5333" i="2"/>
  <c r="N5332" i="2"/>
  <c r="O5332" i="2" s="1"/>
  <c r="M5332" i="2"/>
  <c r="L5332" i="2"/>
  <c r="K5332" i="2"/>
  <c r="J5332" i="2"/>
  <c r="I5332" i="2"/>
  <c r="H5332" i="2"/>
  <c r="N5331" i="2"/>
  <c r="O5331" i="2" s="1"/>
  <c r="M5331" i="2"/>
  <c r="L5331" i="2"/>
  <c r="K5331" i="2"/>
  <c r="J5331" i="2"/>
  <c r="I5331" i="2"/>
  <c r="H5331" i="2"/>
  <c r="N5330" i="2"/>
  <c r="O5330" i="2" s="1"/>
  <c r="M5330" i="2"/>
  <c r="L5330" i="2"/>
  <c r="K5330" i="2"/>
  <c r="J5330" i="2"/>
  <c r="I5330" i="2"/>
  <c r="H5330" i="2"/>
  <c r="N5329" i="2"/>
  <c r="O5329" i="2" s="1"/>
  <c r="M5329" i="2"/>
  <c r="L5329" i="2"/>
  <c r="K5329" i="2"/>
  <c r="J5329" i="2"/>
  <c r="I5329" i="2"/>
  <c r="H5329" i="2"/>
  <c r="N5328" i="2"/>
  <c r="O5328" i="2" s="1"/>
  <c r="M5328" i="2"/>
  <c r="L5328" i="2"/>
  <c r="K5328" i="2"/>
  <c r="J5328" i="2"/>
  <c r="I5328" i="2"/>
  <c r="H5328" i="2"/>
  <c r="N5327" i="2"/>
  <c r="O5327" i="2" s="1"/>
  <c r="M5327" i="2"/>
  <c r="L5327" i="2"/>
  <c r="K5327" i="2"/>
  <c r="J5327" i="2"/>
  <c r="I5327" i="2"/>
  <c r="H5327" i="2"/>
  <c r="N5326" i="2"/>
  <c r="O5326" i="2" s="1"/>
  <c r="M5326" i="2"/>
  <c r="L5326" i="2"/>
  <c r="K5326" i="2"/>
  <c r="J5326" i="2"/>
  <c r="I5326" i="2"/>
  <c r="H5326" i="2"/>
  <c r="N5325" i="2"/>
  <c r="O5325" i="2" s="1"/>
  <c r="M5325" i="2"/>
  <c r="L5325" i="2"/>
  <c r="K5325" i="2"/>
  <c r="J5325" i="2"/>
  <c r="I5325" i="2"/>
  <c r="H5325" i="2"/>
  <c r="N5324" i="2"/>
  <c r="O5324" i="2" s="1"/>
  <c r="M5324" i="2"/>
  <c r="L5324" i="2"/>
  <c r="K5324" i="2"/>
  <c r="J5324" i="2"/>
  <c r="I5324" i="2"/>
  <c r="H5324" i="2"/>
  <c r="N5323" i="2"/>
  <c r="O5323" i="2" s="1"/>
  <c r="M5323" i="2"/>
  <c r="L5323" i="2"/>
  <c r="K5323" i="2"/>
  <c r="J5323" i="2"/>
  <c r="I5323" i="2"/>
  <c r="H5323" i="2"/>
  <c r="N5322" i="2"/>
  <c r="O5322" i="2" s="1"/>
  <c r="M5322" i="2"/>
  <c r="L5322" i="2"/>
  <c r="K5322" i="2"/>
  <c r="J5322" i="2"/>
  <c r="I5322" i="2"/>
  <c r="H5322" i="2"/>
  <c r="N5321" i="2"/>
  <c r="O5321" i="2" s="1"/>
  <c r="M5321" i="2"/>
  <c r="L5321" i="2"/>
  <c r="K5321" i="2"/>
  <c r="J5321" i="2"/>
  <c r="I5321" i="2"/>
  <c r="H5321" i="2"/>
  <c r="N5320" i="2"/>
  <c r="O5320" i="2" s="1"/>
  <c r="M5320" i="2"/>
  <c r="L5320" i="2"/>
  <c r="K5320" i="2"/>
  <c r="J5320" i="2"/>
  <c r="I5320" i="2"/>
  <c r="H5320" i="2"/>
  <c r="N5319" i="2"/>
  <c r="O5319" i="2" s="1"/>
  <c r="M5319" i="2"/>
  <c r="L5319" i="2"/>
  <c r="K5319" i="2"/>
  <c r="J5319" i="2"/>
  <c r="I5319" i="2"/>
  <c r="H5319" i="2"/>
  <c r="N5318" i="2"/>
  <c r="O5318" i="2" s="1"/>
  <c r="M5318" i="2"/>
  <c r="L5318" i="2"/>
  <c r="K5318" i="2"/>
  <c r="J5318" i="2"/>
  <c r="I5318" i="2"/>
  <c r="H5318" i="2"/>
  <c r="N5317" i="2"/>
  <c r="O5317" i="2" s="1"/>
  <c r="M5317" i="2"/>
  <c r="L5317" i="2"/>
  <c r="K5317" i="2"/>
  <c r="J5317" i="2"/>
  <c r="I5317" i="2"/>
  <c r="H5317" i="2"/>
  <c r="N5316" i="2"/>
  <c r="O5316" i="2" s="1"/>
  <c r="M5316" i="2"/>
  <c r="L5316" i="2"/>
  <c r="K5316" i="2"/>
  <c r="J5316" i="2"/>
  <c r="I5316" i="2"/>
  <c r="H5316" i="2"/>
  <c r="N5315" i="2"/>
  <c r="O5315" i="2" s="1"/>
  <c r="M5315" i="2"/>
  <c r="L5315" i="2"/>
  <c r="K5315" i="2"/>
  <c r="J5315" i="2"/>
  <c r="I5315" i="2"/>
  <c r="H5315" i="2"/>
  <c r="N5314" i="2"/>
  <c r="O5314" i="2" s="1"/>
  <c r="M5314" i="2"/>
  <c r="L5314" i="2"/>
  <c r="K5314" i="2"/>
  <c r="J5314" i="2"/>
  <c r="I5314" i="2"/>
  <c r="H5314" i="2"/>
  <c r="N5313" i="2"/>
  <c r="O5313" i="2" s="1"/>
  <c r="M5313" i="2"/>
  <c r="L5313" i="2"/>
  <c r="K5313" i="2"/>
  <c r="J5313" i="2"/>
  <c r="I5313" i="2"/>
  <c r="H5313" i="2"/>
  <c r="N5312" i="2"/>
  <c r="O5312" i="2" s="1"/>
  <c r="M5312" i="2"/>
  <c r="L5312" i="2"/>
  <c r="K5312" i="2"/>
  <c r="J5312" i="2"/>
  <c r="I5312" i="2"/>
  <c r="H5312" i="2"/>
  <c r="N5311" i="2"/>
  <c r="O5311" i="2" s="1"/>
  <c r="M5311" i="2"/>
  <c r="L5311" i="2"/>
  <c r="K5311" i="2"/>
  <c r="J5311" i="2"/>
  <c r="I5311" i="2"/>
  <c r="H5311" i="2"/>
  <c r="N5310" i="2"/>
  <c r="O5310" i="2" s="1"/>
  <c r="M5310" i="2"/>
  <c r="L5310" i="2"/>
  <c r="K5310" i="2"/>
  <c r="J5310" i="2"/>
  <c r="I5310" i="2"/>
  <c r="H5310" i="2"/>
  <c r="N5309" i="2"/>
  <c r="O5309" i="2" s="1"/>
  <c r="M5309" i="2"/>
  <c r="L5309" i="2"/>
  <c r="K5309" i="2"/>
  <c r="J5309" i="2"/>
  <c r="I5309" i="2"/>
  <c r="H5309" i="2"/>
  <c r="N5308" i="2"/>
  <c r="O5308" i="2" s="1"/>
  <c r="M5308" i="2"/>
  <c r="L5308" i="2"/>
  <c r="K5308" i="2"/>
  <c r="J5308" i="2"/>
  <c r="I5308" i="2"/>
  <c r="H5308" i="2"/>
  <c r="N5307" i="2"/>
  <c r="O5307" i="2" s="1"/>
  <c r="M5307" i="2"/>
  <c r="L5307" i="2"/>
  <c r="K5307" i="2"/>
  <c r="J5307" i="2"/>
  <c r="I5307" i="2"/>
  <c r="H5307" i="2"/>
  <c r="N5306" i="2"/>
  <c r="O5306" i="2" s="1"/>
  <c r="M5306" i="2"/>
  <c r="L5306" i="2"/>
  <c r="K5306" i="2"/>
  <c r="J5306" i="2"/>
  <c r="I5306" i="2"/>
  <c r="H5306" i="2"/>
  <c r="N5305" i="2"/>
  <c r="O5305" i="2" s="1"/>
  <c r="M5305" i="2"/>
  <c r="L5305" i="2"/>
  <c r="K5305" i="2"/>
  <c r="J5305" i="2"/>
  <c r="I5305" i="2"/>
  <c r="H5305" i="2"/>
  <c r="N5304" i="2"/>
  <c r="O5304" i="2" s="1"/>
  <c r="M5304" i="2"/>
  <c r="L5304" i="2"/>
  <c r="K5304" i="2"/>
  <c r="J5304" i="2"/>
  <c r="I5304" i="2"/>
  <c r="H5304" i="2"/>
  <c r="N5303" i="2"/>
  <c r="O5303" i="2" s="1"/>
  <c r="M5303" i="2"/>
  <c r="L5303" i="2"/>
  <c r="K5303" i="2"/>
  <c r="J5303" i="2"/>
  <c r="I5303" i="2"/>
  <c r="H5303" i="2"/>
  <c r="N5302" i="2"/>
  <c r="O5302" i="2" s="1"/>
  <c r="M5302" i="2"/>
  <c r="L5302" i="2"/>
  <c r="K5302" i="2"/>
  <c r="J5302" i="2"/>
  <c r="I5302" i="2"/>
  <c r="H5302" i="2"/>
  <c r="N5301" i="2"/>
  <c r="O5301" i="2" s="1"/>
  <c r="M5301" i="2"/>
  <c r="L5301" i="2"/>
  <c r="K5301" i="2"/>
  <c r="J5301" i="2"/>
  <c r="I5301" i="2"/>
  <c r="H5301" i="2"/>
  <c r="N5300" i="2"/>
  <c r="O5300" i="2" s="1"/>
  <c r="M5300" i="2"/>
  <c r="L5300" i="2"/>
  <c r="K5300" i="2"/>
  <c r="J5300" i="2"/>
  <c r="I5300" i="2"/>
  <c r="H5300" i="2"/>
  <c r="N5299" i="2"/>
  <c r="O5299" i="2" s="1"/>
  <c r="M5299" i="2"/>
  <c r="L5299" i="2"/>
  <c r="K5299" i="2"/>
  <c r="J5299" i="2"/>
  <c r="I5299" i="2"/>
  <c r="H5299" i="2"/>
  <c r="N5298" i="2"/>
  <c r="O5298" i="2" s="1"/>
  <c r="M5298" i="2"/>
  <c r="L5298" i="2"/>
  <c r="K5298" i="2"/>
  <c r="J5298" i="2"/>
  <c r="I5298" i="2"/>
  <c r="H5298" i="2"/>
  <c r="N5297" i="2"/>
  <c r="O5297" i="2" s="1"/>
  <c r="M5297" i="2"/>
  <c r="L5297" i="2"/>
  <c r="K5297" i="2"/>
  <c r="J5297" i="2"/>
  <c r="I5297" i="2"/>
  <c r="H5297" i="2"/>
  <c r="N5296" i="2"/>
  <c r="O5296" i="2" s="1"/>
  <c r="M5296" i="2"/>
  <c r="L5296" i="2"/>
  <c r="K5296" i="2"/>
  <c r="J5296" i="2"/>
  <c r="I5296" i="2"/>
  <c r="H5296" i="2"/>
  <c r="N5295" i="2"/>
  <c r="O5295" i="2" s="1"/>
  <c r="M5295" i="2"/>
  <c r="L5295" i="2"/>
  <c r="K5295" i="2"/>
  <c r="J5295" i="2"/>
  <c r="I5295" i="2"/>
  <c r="H5295" i="2"/>
  <c r="N5294" i="2"/>
  <c r="O5294" i="2" s="1"/>
  <c r="M5294" i="2"/>
  <c r="L5294" i="2"/>
  <c r="K5294" i="2"/>
  <c r="J5294" i="2"/>
  <c r="I5294" i="2"/>
  <c r="H5294" i="2"/>
  <c r="N5293" i="2"/>
  <c r="O5293" i="2" s="1"/>
  <c r="M5293" i="2"/>
  <c r="L5293" i="2"/>
  <c r="K5293" i="2"/>
  <c r="J5293" i="2"/>
  <c r="I5293" i="2"/>
  <c r="H5293" i="2"/>
  <c r="N5292" i="2"/>
  <c r="O5292" i="2" s="1"/>
  <c r="M5292" i="2"/>
  <c r="L5292" i="2"/>
  <c r="K5292" i="2"/>
  <c r="J5292" i="2"/>
  <c r="I5292" i="2"/>
  <c r="H5292" i="2"/>
  <c r="N5291" i="2"/>
  <c r="O5291" i="2" s="1"/>
  <c r="M5291" i="2"/>
  <c r="L5291" i="2"/>
  <c r="K5291" i="2"/>
  <c r="J5291" i="2"/>
  <c r="I5291" i="2"/>
  <c r="H5291" i="2"/>
  <c r="N5290" i="2"/>
  <c r="O5290" i="2" s="1"/>
  <c r="M5290" i="2"/>
  <c r="L5290" i="2"/>
  <c r="K5290" i="2"/>
  <c r="J5290" i="2"/>
  <c r="I5290" i="2"/>
  <c r="H5290" i="2"/>
  <c r="N5289" i="2"/>
  <c r="O5289" i="2" s="1"/>
  <c r="M5289" i="2"/>
  <c r="L5289" i="2"/>
  <c r="K5289" i="2"/>
  <c r="J5289" i="2"/>
  <c r="I5289" i="2"/>
  <c r="H5289" i="2"/>
  <c r="N5288" i="2"/>
  <c r="O5288" i="2" s="1"/>
  <c r="M5288" i="2"/>
  <c r="L5288" i="2"/>
  <c r="K5288" i="2"/>
  <c r="J5288" i="2"/>
  <c r="I5288" i="2"/>
  <c r="H5288" i="2"/>
  <c r="N5287" i="2"/>
  <c r="O5287" i="2" s="1"/>
  <c r="M5287" i="2"/>
  <c r="L5287" i="2"/>
  <c r="K5287" i="2"/>
  <c r="J5287" i="2"/>
  <c r="I5287" i="2"/>
  <c r="H5287" i="2"/>
  <c r="N5286" i="2"/>
  <c r="O5286" i="2" s="1"/>
  <c r="M5286" i="2"/>
  <c r="L5286" i="2"/>
  <c r="K5286" i="2"/>
  <c r="J5286" i="2"/>
  <c r="I5286" i="2"/>
  <c r="H5286" i="2"/>
  <c r="N5285" i="2"/>
  <c r="O5285" i="2" s="1"/>
  <c r="M5285" i="2"/>
  <c r="L5285" i="2"/>
  <c r="K5285" i="2"/>
  <c r="J5285" i="2"/>
  <c r="I5285" i="2"/>
  <c r="H5285" i="2"/>
  <c r="N5284" i="2"/>
  <c r="O5284" i="2" s="1"/>
  <c r="M5284" i="2"/>
  <c r="L5284" i="2"/>
  <c r="K5284" i="2"/>
  <c r="J5284" i="2"/>
  <c r="I5284" i="2"/>
  <c r="H5284" i="2"/>
  <c r="N5283" i="2"/>
  <c r="O5283" i="2" s="1"/>
  <c r="M5283" i="2"/>
  <c r="L5283" i="2"/>
  <c r="K5283" i="2"/>
  <c r="J5283" i="2"/>
  <c r="I5283" i="2"/>
  <c r="H5283" i="2"/>
  <c r="N5282" i="2"/>
  <c r="O5282" i="2" s="1"/>
  <c r="M5282" i="2"/>
  <c r="L5282" i="2"/>
  <c r="K5282" i="2"/>
  <c r="J5282" i="2"/>
  <c r="I5282" i="2"/>
  <c r="H5282" i="2"/>
  <c r="N5281" i="2"/>
  <c r="O5281" i="2" s="1"/>
  <c r="M5281" i="2"/>
  <c r="L5281" i="2"/>
  <c r="K5281" i="2"/>
  <c r="J5281" i="2"/>
  <c r="I5281" i="2"/>
  <c r="H5281" i="2"/>
  <c r="N5280" i="2"/>
  <c r="O5280" i="2" s="1"/>
  <c r="M5280" i="2"/>
  <c r="L5280" i="2"/>
  <c r="K5280" i="2"/>
  <c r="J5280" i="2"/>
  <c r="I5280" i="2"/>
  <c r="H5280" i="2"/>
  <c r="N5279" i="2"/>
  <c r="O5279" i="2" s="1"/>
  <c r="M5279" i="2"/>
  <c r="L5279" i="2"/>
  <c r="K5279" i="2"/>
  <c r="J5279" i="2"/>
  <c r="I5279" i="2"/>
  <c r="H5279" i="2"/>
  <c r="N5278" i="2"/>
  <c r="O5278" i="2" s="1"/>
  <c r="M5278" i="2"/>
  <c r="L5278" i="2"/>
  <c r="K5278" i="2"/>
  <c r="J5278" i="2"/>
  <c r="I5278" i="2"/>
  <c r="H5278" i="2"/>
  <c r="N5277" i="2"/>
  <c r="O5277" i="2" s="1"/>
  <c r="M5277" i="2"/>
  <c r="L5277" i="2"/>
  <c r="K5277" i="2"/>
  <c r="J5277" i="2"/>
  <c r="I5277" i="2"/>
  <c r="H5277" i="2"/>
  <c r="N5276" i="2"/>
  <c r="O5276" i="2" s="1"/>
  <c r="M5276" i="2"/>
  <c r="L5276" i="2"/>
  <c r="K5276" i="2"/>
  <c r="J5276" i="2"/>
  <c r="I5276" i="2"/>
  <c r="H5276" i="2"/>
  <c r="N5275" i="2"/>
  <c r="O5275" i="2" s="1"/>
  <c r="M5275" i="2"/>
  <c r="L5275" i="2"/>
  <c r="K5275" i="2"/>
  <c r="J5275" i="2"/>
  <c r="I5275" i="2"/>
  <c r="H5275" i="2"/>
  <c r="N5274" i="2"/>
  <c r="O5274" i="2" s="1"/>
  <c r="M5274" i="2"/>
  <c r="L5274" i="2"/>
  <c r="K5274" i="2"/>
  <c r="J5274" i="2"/>
  <c r="I5274" i="2"/>
  <c r="H5274" i="2"/>
  <c r="N5273" i="2"/>
  <c r="O5273" i="2" s="1"/>
  <c r="M5273" i="2"/>
  <c r="L5273" i="2"/>
  <c r="K5273" i="2"/>
  <c r="J5273" i="2"/>
  <c r="I5273" i="2"/>
  <c r="H5273" i="2"/>
  <c r="N5272" i="2"/>
  <c r="O5272" i="2" s="1"/>
  <c r="M5272" i="2"/>
  <c r="L5272" i="2"/>
  <c r="K5272" i="2"/>
  <c r="J5272" i="2"/>
  <c r="I5272" i="2"/>
  <c r="H5272" i="2"/>
  <c r="N5271" i="2"/>
  <c r="O5271" i="2" s="1"/>
  <c r="M5271" i="2"/>
  <c r="L5271" i="2"/>
  <c r="K5271" i="2"/>
  <c r="J5271" i="2"/>
  <c r="I5271" i="2"/>
  <c r="H5271" i="2"/>
  <c r="N5270" i="2"/>
  <c r="O5270" i="2" s="1"/>
  <c r="M5270" i="2"/>
  <c r="L5270" i="2"/>
  <c r="K5270" i="2"/>
  <c r="J5270" i="2"/>
  <c r="I5270" i="2"/>
  <c r="H5270" i="2"/>
  <c r="N5269" i="2"/>
  <c r="O5269" i="2" s="1"/>
  <c r="M5269" i="2"/>
  <c r="L5269" i="2"/>
  <c r="K5269" i="2"/>
  <c r="J5269" i="2"/>
  <c r="I5269" i="2"/>
  <c r="H5269" i="2"/>
  <c r="N5268" i="2"/>
  <c r="O5268" i="2" s="1"/>
  <c r="M5268" i="2"/>
  <c r="L5268" i="2"/>
  <c r="K5268" i="2"/>
  <c r="J5268" i="2"/>
  <c r="I5268" i="2"/>
  <c r="H5268" i="2"/>
  <c r="N5267" i="2"/>
  <c r="O5267" i="2" s="1"/>
  <c r="M5267" i="2"/>
  <c r="L5267" i="2"/>
  <c r="K5267" i="2"/>
  <c r="J5267" i="2"/>
  <c r="I5267" i="2"/>
  <c r="H5267" i="2"/>
  <c r="N5266" i="2"/>
  <c r="O5266" i="2" s="1"/>
  <c r="M5266" i="2"/>
  <c r="L5266" i="2"/>
  <c r="K5266" i="2"/>
  <c r="J5266" i="2"/>
  <c r="I5266" i="2"/>
  <c r="H5266" i="2"/>
  <c r="N5265" i="2"/>
  <c r="O5265" i="2" s="1"/>
  <c r="M5265" i="2"/>
  <c r="L5265" i="2"/>
  <c r="K5265" i="2"/>
  <c r="J5265" i="2"/>
  <c r="I5265" i="2"/>
  <c r="H5265" i="2"/>
  <c r="N5264" i="2"/>
  <c r="O5264" i="2" s="1"/>
  <c r="M5264" i="2"/>
  <c r="L5264" i="2"/>
  <c r="K5264" i="2"/>
  <c r="J5264" i="2"/>
  <c r="I5264" i="2"/>
  <c r="H5264" i="2"/>
  <c r="N5263" i="2"/>
  <c r="O5263" i="2" s="1"/>
  <c r="M5263" i="2"/>
  <c r="L5263" i="2"/>
  <c r="K5263" i="2"/>
  <c r="J5263" i="2"/>
  <c r="I5263" i="2"/>
  <c r="H5263" i="2"/>
  <c r="N5262" i="2"/>
  <c r="O5262" i="2" s="1"/>
  <c r="M5262" i="2"/>
  <c r="L5262" i="2"/>
  <c r="K5262" i="2"/>
  <c r="J5262" i="2"/>
  <c r="I5262" i="2"/>
  <c r="H5262" i="2"/>
  <c r="N5261" i="2"/>
  <c r="O5261" i="2" s="1"/>
  <c r="M5261" i="2"/>
  <c r="L5261" i="2"/>
  <c r="K5261" i="2"/>
  <c r="J5261" i="2"/>
  <c r="I5261" i="2"/>
  <c r="H5261" i="2"/>
  <c r="N5260" i="2"/>
  <c r="O5260" i="2" s="1"/>
  <c r="M5260" i="2"/>
  <c r="L5260" i="2"/>
  <c r="K5260" i="2"/>
  <c r="J5260" i="2"/>
  <c r="I5260" i="2"/>
  <c r="H5260" i="2"/>
  <c r="N5259" i="2"/>
  <c r="O5259" i="2" s="1"/>
  <c r="M5259" i="2"/>
  <c r="L5259" i="2"/>
  <c r="K5259" i="2"/>
  <c r="J5259" i="2"/>
  <c r="I5259" i="2"/>
  <c r="H5259" i="2"/>
  <c r="N5258" i="2"/>
  <c r="O5258" i="2" s="1"/>
  <c r="M5258" i="2"/>
  <c r="L5258" i="2"/>
  <c r="K5258" i="2"/>
  <c r="J5258" i="2"/>
  <c r="I5258" i="2"/>
  <c r="H5258" i="2"/>
  <c r="N5257" i="2"/>
  <c r="O5257" i="2" s="1"/>
  <c r="M5257" i="2"/>
  <c r="L5257" i="2"/>
  <c r="K5257" i="2"/>
  <c r="J5257" i="2"/>
  <c r="I5257" i="2"/>
  <c r="H5257" i="2"/>
  <c r="N5256" i="2"/>
  <c r="O5256" i="2" s="1"/>
  <c r="M5256" i="2"/>
  <c r="L5256" i="2"/>
  <c r="K5256" i="2"/>
  <c r="J5256" i="2"/>
  <c r="I5256" i="2"/>
  <c r="H5256" i="2"/>
  <c r="N5255" i="2"/>
  <c r="O5255" i="2" s="1"/>
  <c r="M5255" i="2"/>
  <c r="L5255" i="2"/>
  <c r="K5255" i="2"/>
  <c r="J5255" i="2"/>
  <c r="I5255" i="2"/>
  <c r="H5255" i="2"/>
  <c r="N5254" i="2"/>
  <c r="O5254" i="2" s="1"/>
  <c r="M5254" i="2"/>
  <c r="L5254" i="2"/>
  <c r="K5254" i="2"/>
  <c r="J5254" i="2"/>
  <c r="I5254" i="2"/>
  <c r="H5254" i="2"/>
  <c r="N5253" i="2"/>
  <c r="O5253" i="2" s="1"/>
  <c r="M5253" i="2"/>
  <c r="L5253" i="2"/>
  <c r="K5253" i="2"/>
  <c r="J5253" i="2"/>
  <c r="I5253" i="2"/>
  <c r="H5253" i="2"/>
  <c r="N5252" i="2"/>
  <c r="O5252" i="2" s="1"/>
  <c r="M5252" i="2"/>
  <c r="L5252" i="2"/>
  <c r="K5252" i="2"/>
  <c r="J5252" i="2"/>
  <c r="I5252" i="2"/>
  <c r="H5252" i="2"/>
  <c r="N5251" i="2"/>
  <c r="O5251" i="2" s="1"/>
  <c r="M5251" i="2"/>
  <c r="L5251" i="2"/>
  <c r="K5251" i="2"/>
  <c r="J5251" i="2"/>
  <c r="I5251" i="2"/>
  <c r="H5251" i="2"/>
  <c r="N5250" i="2"/>
  <c r="O5250" i="2" s="1"/>
  <c r="M5250" i="2"/>
  <c r="L5250" i="2"/>
  <c r="K5250" i="2"/>
  <c r="J5250" i="2"/>
  <c r="I5250" i="2"/>
  <c r="H5250" i="2"/>
  <c r="N5249" i="2"/>
  <c r="O5249" i="2" s="1"/>
  <c r="M5249" i="2"/>
  <c r="L5249" i="2"/>
  <c r="K5249" i="2"/>
  <c r="J5249" i="2"/>
  <c r="I5249" i="2"/>
  <c r="H5249" i="2"/>
  <c r="N5248" i="2"/>
  <c r="O5248" i="2" s="1"/>
  <c r="M5248" i="2"/>
  <c r="L5248" i="2"/>
  <c r="K5248" i="2"/>
  <c r="J5248" i="2"/>
  <c r="I5248" i="2"/>
  <c r="H5248" i="2"/>
  <c r="N5247" i="2"/>
  <c r="O5247" i="2" s="1"/>
  <c r="M5247" i="2"/>
  <c r="L5247" i="2"/>
  <c r="K5247" i="2"/>
  <c r="J5247" i="2"/>
  <c r="I5247" i="2"/>
  <c r="H5247" i="2"/>
  <c r="N5246" i="2"/>
  <c r="O5246" i="2" s="1"/>
  <c r="M5246" i="2"/>
  <c r="L5246" i="2"/>
  <c r="K5246" i="2"/>
  <c r="J5246" i="2"/>
  <c r="I5246" i="2"/>
  <c r="H5246" i="2"/>
  <c r="N5245" i="2"/>
  <c r="O5245" i="2" s="1"/>
  <c r="M5245" i="2"/>
  <c r="L5245" i="2"/>
  <c r="K5245" i="2"/>
  <c r="J5245" i="2"/>
  <c r="I5245" i="2"/>
  <c r="H5245" i="2"/>
  <c r="N5244" i="2"/>
  <c r="O5244" i="2" s="1"/>
  <c r="M5244" i="2"/>
  <c r="L5244" i="2"/>
  <c r="K5244" i="2"/>
  <c r="J5244" i="2"/>
  <c r="I5244" i="2"/>
  <c r="H5244" i="2"/>
  <c r="N5243" i="2"/>
  <c r="O5243" i="2" s="1"/>
  <c r="M5243" i="2"/>
  <c r="L5243" i="2"/>
  <c r="K5243" i="2"/>
  <c r="J5243" i="2"/>
  <c r="I5243" i="2"/>
  <c r="H5243" i="2"/>
  <c r="N5242" i="2"/>
  <c r="O5242" i="2" s="1"/>
  <c r="M5242" i="2"/>
  <c r="L5242" i="2"/>
  <c r="K5242" i="2"/>
  <c r="J5242" i="2"/>
  <c r="I5242" i="2"/>
  <c r="H5242" i="2"/>
  <c r="N5241" i="2"/>
  <c r="O5241" i="2" s="1"/>
  <c r="M5241" i="2"/>
  <c r="L5241" i="2"/>
  <c r="K5241" i="2"/>
  <c r="J5241" i="2"/>
  <c r="I5241" i="2"/>
  <c r="H5241" i="2"/>
  <c r="N5240" i="2"/>
  <c r="O5240" i="2" s="1"/>
  <c r="M5240" i="2"/>
  <c r="L5240" i="2"/>
  <c r="K5240" i="2"/>
  <c r="J5240" i="2"/>
  <c r="I5240" i="2"/>
  <c r="H5240" i="2"/>
  <c r="N5239" i="2"/>
  <c r="O5239" i="2" s="1"/>
  <c r="M5239" i="2"/>
  <c r="L5239" i="2"/>
  <c r="K5239" i="2"/>
  <c r="J5239" i="2"/>
  <c r="I5239" i="2"/>
  <c r="H5239" i="2"/>
  <c r="N5238" i="2"/>
  <c r="O5238" i="2" s="1"/>
  <c r="M5238" i="2"/>
  <c r="L5238" i="2"/>
  <c r="K5238" i="2"/>
  <c r="J5238" i="2"/>
  <c r="I5238" i="2"/>
  <c r="H5238" i="2"/>
  <c r="N5237" i="2"/>
  <c r="O5237" i="2" s="1"/>
  <c r="M5237" i="2"/>
  <c r="L5237" i="2"/>
  <c r="K5237" i="2"/>
  <c r="J5237" i="2"/>
  <c r="I5237" i="2"/>
  <c r="H5237" i="2"/>
  <c r="N5236" i="2"/>
  <c r="O5236" i="2" s="1"/>
  <c r="M5236" i="2"/>
  <c r="L5236" i="2"/>
  <c r="K5236" i="2"/>
  <c r="J5236" i="2"/>
  <c r="I5236" i="2"/>
  <c r="H5236" i="2"/>
  <c r="N5235" i="2"/>
  <c r="O5235" i="2" s="1"/>
  <c r="M5235" i="2"/>
  <c r="L5235" i="2"/>
  <c r="K5235" i="2"/>
  <c r="J5235" i="2"/>
  <c r="I5235" i="2"/>
  <c r="H5235" i="2"/>
  <c r="N5234" i="2"/>
  <c r="O5234" i="2" s="1"/>
  <c r="M5234" i="2"/>
  <c r="L5234" i="2"/>
  <c r="K5234" i="2"/>
  <c r="J5234" i="2"/>
  <c r="I5234" i="2"/>
  <c r="H5234" i="2"/>
  <c r="N5233" i="2"/>
  <c r="O5233" i="2" s="1"/>
  <c r="M5233" i="2"/>
  <c r="L5233" i="2"/>
  <c r="K5233" i="2"/>
  <c r="J5233" i="2"/>
  <c r="I5233" i="2"/>
  <c r="H5233" i="2"/>
  <c r="N5232" i="2"/>
  <c r="O5232" i="2" s="1"/>
  <c r="M5232" i="2"/>
  <c r="L5232" i="2"/>
  <c r="K5232" i="2"/>
  <c r="J5232" i="2"/>
  <c r="I5232" i="2"/>
  <c r="H5232" i="2"/>
  <c r="N5231" i="2"/>
  <c r="O5231" i="2" s="1"/>
  <c r="M5231" i="2"/>
  <c r="L5231" i="2"/>
  <c r="K5231" i="2"/>
  <c r="J5231" i="2"/>
  <c r="I5231" i="2"/>
  <c r="H5231" i="2"/>
  <c r="N5230" i="2"/>
  <c r="O5230" i="2" s="1"/>
  <c r="M5230" i="2"/>
  <c r="L5230" i="2"/>
  <c r="K5230" i="2"/>
  <c r="J5230" i="2"/>
  <c r="I5230" i="2"/>
  <c r="H5230" i="2"/>
  <c r="N5229" i="2"/>
  <c r="O5229" i="2" s="1"/>
  <c r="M5229" i="2"/>
  <c r="L5229" i="2"/>
  <c r="K5229" i="2"/>
  <c r="J5229" i="2"/>
  <c r="I5229" i="2"/>
  <c r="H5229" i="2"/>
  <c r="N5228" i="2"/>
  <c r="O5228" i="2" s="1"/>
  <c r="M5228" i="2"/>
  <c r="L5228" i="2"/>
  <c r="K5228" i="2"/>
  <c r="J5228" i="2"/>
  <c r="I5228" i="2"/>
  <c r="H5228" i="2"/>
  <c r="N5227" i="2"/>
  <c r="O5227" i="2" s="1"/>
  <c r="M5227" i="2"/>
  <c r="L5227" i="2"/>
  <c r="K5227" i="2"/>
  <c r="J5227" i="2"/>
  <c r="I5227" i="2"/>
  <c r="H5227" i="2"/>
  <c r="N5226" i="2"/>
  <c r="O5226" i="2" s="1"/>
  <c r="M5226" i="2"/>
  <c r="L5226" i="2"/>
  <c r="K5226" i="2"/>
  <c r="J5226" i="2"/>
  <c r="I5226" i="2"/>
  <c r="H5226" i="2"/>
  <c r="N5225" i="2"/>
  <c r="O5225" i="2" s="1"/>
  <c r="M5225" i="2"/>
  <c r="L5225" i="2"/>
  <c r="K5225" i="2"/>
  <c r="J5225" i="2"/>
  <c r="I5225" i="2"/>
  <c r="H5225" i="2"/>
  <c r="N5224" i="2"/>
  <c r="O5224" i="2" s="1"/>
  <c r="M5224" i="2"/>
  <c r="L5224" i="2"/>
  <c r="K5224" i="2"/>
  <c r="J5224" i="2"/>
  <c r="I5224" i="2"/>
  <c r="H5224" i="2"/>
  <c r="N5223" i="2"/>
  <c r="O5223" i="2" s="1"/>
  <c r="M5223" i="2"/>
  <c r="L5223" i="2"/>
  <c r="K5223" i="2"/>
  <c r="J5223" i="2"/>
  <c r="I5223" i="2"/>
  <c r="H5223" i="2"/>
  <c r="N5222" i="2"/>
  <c r="O5222" i="2" s="1"/>
  <c r="M5222" i="2"/>
  <c r="L5222" i="2"/>
  <c r="K5222" i="2"/>
  <c r="J5222" i="2"/>
  <c r="I5222" i="2"/>
  <c r="H5222" i="2"/>
  <c r="N5221" i="2"/>
  <c r="O5221" i="2" s="1"/>
  <c r="M5221" i="2"/>
  <c r="L5221" i="2"/>
  <c r="K5221" i="2"/>
  <c r="J5221" i="2"/>
  <c r="I5221" i="2"/>
  <c r="H5221" i="2"/>
  <c r="N5220" i="2"/>
  <c r="O5220" i="2" s="1"/>
  <c r="M5220" i="2"/>
  <c r="L5220" i="2"/>
  <c r="K5220" i="2"/>
  <c r="J5220" i="2"/>
  <c r="I5220" i="2"/>
  <c r="H5220" i="2"/>
  <c r="N5219" i="2"/>
  <c r="O5219" i="2" s="1"/>
  <c r="M5219" i="2"/>
  <c r="L5219" i="2"/>
  <c r="K5219" i="2"/>
  <c r="J5219" i="2"/>
  <c r="I5219" i="2"/>
  <c r="H5219" i="2"/>
  <c r="N5218" i="2"/>
  <c r="O5218" i="2" s="1"/>
  <c r="M5218" i="2"/>
  <c r="L5218" i="2"/>
  <c r="K5218" i="2"/>
  <c r="J5218" i="2"/>
  <c r="I5218" i="2"/>
  <c r="H5218" i="2"/>
  <c r="N5217" i="2"/>
  <c r="O5217" i="2" s="1"/>
  <c r="M5217" i="2"/>
  <c r="L5217" i="2"/>
  <c r="K5217" i="2"/>
  <c r="J5217" i="2"/>
  <c r="I5217" i="2"/>
  <c r="H5217" i="2"/>
  <c r="N5216" i="2"/>
  <c r="O5216" i="2" s="1"/>
  <c r="M5216" i="2"/>
  <c r="L5216" i="2"/>
  <c r="K5216" i="2"/>
  <c r="J5216" i="2"/>
  <c r="I5216" i="2"/>
  <c r="H5216" i="2"/>
  <c r="N5215" i="2"/>
  <c r="O5215" i="2" s="1"/>
  <c r="M5215" i="2"/>
  <c r="L5215" i="2"/>
  <c r="K5215" i="2"/>
  <c r="J5215" i="2"/>
  <c r="I5215" i="2"/>
  <c r="H5215" i="2"/>
  <c r="N5214" i="2"/>
  <c r="O5214" i="2" s="1"/>
  <c r="M5214" i="2"/>
  <c r="L5214" i="2"/>
  <c r="K5214" i="2"/>
  <c r="J5214" i="2"/>
  <c r="I5214" i="2"/>
  <c r="H5214" i="2"/>
  <c r="N5213" i="2"/>
  <c r="O5213" i="2" s="1"/>
  <c r="M5213" i="2"/>
  <c r="L5213" i="2"/>
  <c r="K5213" i="2"/>
  <c r="J5213" i="2"/>
  <c r="I5213" i="2"/>
  <c r="H5213" i="2"/>
  <c r="N5212" i="2"/>
  <c r="O5212" i="2" s="1"/>
  <c r="M5212" i="2"/>
  <c r="L5212" i="2"/>
  <c r="K5212" i="2"/>
  <c r="J5212" i="2"/>
  <c r="I5212" i="2"/>
  <c r="H5212" i="2"/>
  <c r="N5211" i="2"/>
  <c r="O5211" i="2" s="1"/>
  <c r="M5211" i="2"/>
  <c r="L5211" i="2"/>
  <c r="K5211" i="2"/>
  <c r="J5211" i="2"/>
  <c r="I5211" i="2"/>
  <c r="H5211" i="2"/>
  <c r="N5210" i="2"/>
  <c r="O5210" i="2" s="1"/>
  <c r="M5210" i="2"/>
  <c r="L5210" i="2"/>
  <c r="K5210" i="2"/>
  <c r="J5210" i="2"/>
  <c r="I5210" i="2"/>
  <c r="H5210" i="2"/>
  <c r="N5209" i="2"/>
  <c r="O5209" i="2" s="1"/>
  <c r="M5209" i="2"/>
  <c r="L5209" i="2"/>
  <c r="K5209" i="2"/>
  <c r="J5209" i="2"/>
  <c r="I5209" i="2"/>
  <c r="H5209" i="2"/>
  <c r="N5208" i="2"/>
  <c r="O5208" i="2" s="1"/>
  <c r="M5208" i="2"/>
  <c r="L5208" i="2"/>
  <c r="K5208" i="2"/>
  <c r="J5208" i="2"/>
  <c r="I5208" i="2"/>
  <c r="H5208" i="2"/>
  <c r="N5207" i="2"/>
  <c r="O5207" i="2" s="1"/>
  <c r="M5207" i="2"/>
  <c r="L5207" i="2"/>
  <c r="K5207" i="2"/>
  <c r="J5207" i="2"/>
  <c r="I5207" i="2"/>
  <c r="H5207" i="2"/>
  <c r="N5206" i="2"/>
  <c r="O5206" i="2" s="1"/>
  <c r="M5206" i="2"/>
  <c r="L5206" i="2"/>
  <c r="K5206" i="2"/>
  <c r="J5206" i="2"/>
  <c r="I5206" i="2"/>
  <c r="H5206" i="2"/>
  <c r="N5205" i="2"/>
  <c r="O5205" i="2" s="1"/>
  <c r="M5205" i="2"/>
  <c r="L5205" i="2"/>
  <c r="K5205" i="2"/>
  <c r="J5205" i="2"/>
  <c r="I5205" i="2"/>
  <c r="H5205" i="2"/>
  <c r="N5204" i="2"/>
  <c r="O5204" i="2" s="1"/>
  <c r="M5204" i="2"/>
  <c r="L5204" i="2"/>
  <c r="K5204" i="2"/>
  <c r="J5204" i="2"/>
  <c r="I5204" i="2"/>
  <c r="H5204" i="2"/>
  <c r="N5203" i="2"/>
  <c r="O5203" i="2" s="1"/>
  <c r="M5203" i="2"/>
  <c r="L5203" i="2"/>
  <c r="K5203" i="2"/>
  <c r="J5203" i="2"/>
  <c r="I5203" i="2"/>
  <c r="H5203" i="2"/>
  <c r="N5202" i="2"/>
  <c r="O5202" i="2" s="1"/>
  <c r="M5202" i="2"/>
  <c r="L5202" i="2"/>
  <c r="K5202" i="2"/>
  <c r="J5202" i="2"/>
  <c r="I5202" i="2"/>
  <c r="H5202" i="2"/>
  <c r="N5201" i="2"/>
  <c r="O5201" i="2" s="1"/>
  <c r="M5201" i="2"/>
  <c r="L5201" i="2"/>
  <c r="K5201" i="2"/>
  <c r="J5201" i="2"/>
  <c r="I5201" i="2"/>
  <c r="H5201" i="2"/>
  <c r="N5200" i="2"/>
  <c r="O5200" i="2" s="1"/>
  <c r="M5200" i="2"/>
  <c r="L5200" i="2"/>
  <c r="K5200" i="2"/>
  <c r="J5200" i="2"/>
  <c r="I5200" i="2"/>
  <c r="H5200" i="2"/>
  <c r="N5199" i="2"/>
  <c r="O5199" i="2" s="1"/>
  <c r="M5199" i="2"/>
  <c r="L5199" i="2"/>
  <c r="K5199" i="2"/>
  <c r="J5199" i="2"/>
  <c r="I5199" i="2"/>
  <c r="H5199" i="2"/>
  <c r="N5198" i="2"/>
  <c r="O5198" i="2" s="1"/>
  <c r="M5198" i="2"/>
  <c r="L5198" i="2"/>
  <c r="K5198" i="2"/>
  <c r="J5198" i="2"/>
  <c r="I5198" i="2"/>
  <c r="H5198" i="2"/>
  <c r="N5197" i="2"/>
  <c r="O5197" i="2" s="1"/>
  <c r="M5197" i="2"/>
  <c r="L5197" i="2"/>
  <c r="K5197" i="2"/>
  <c r="J5197" i="2"/>
  <c r="I5197" i="2"/>
  <c r="H5197" i="2"/>
  <c r="N5196" i="2"/>
  <c r="O5196" i="2" s="1"/>
  <c r="M5196" i="2"/>
  <c r="L5196" i="2"/>
  <c r="K5196" i="2"/>
  <c r="J5196" i="2"/>
  <c r="I5196" i="2"/>
  <c r="H5196" i="2"/>
  <c r="N5195" i="2"/>
  <c r="O5195" i="2" s="1"/>
  <c r="M5195" i="2"/>
  <c r="L5195" i="2"/>
  <c r="K5195" i="2"/>
  <c r="J5195" i="2"/>
  <c r="I5195" i="2"/>
  <c r="H5195" i="2"/>
  <c r="N5194" i="2"/>
  <c r="O5194" i="2" s="1"/>
  <c r="M5194" i="2"/>
  <c r="L5194" i="2"/>
  <c r="K5194" i="2"/>
  <c r="J5194" i="2"/>
  <c r="I5194" i="2"/>
  <c r="H5194" i="2"/>
  <c r="N5193" i="2"/>
  <c r="O5193" i="2" s="1"/>
  <c r="M5193" i="2"/>
  <c r="L5193" i="2"/>
  <c r="K5193" i="2"/>
  <c r="J5193" i="2"/>
  <c r="I5193" i="2"/>
  <c r="H5193" i="2"/>
  <c r="N5192" i="2"/>
  <c r="O5192" i="2" s="1"/>
  <c r="M5192" i="2"/>
  <c r="L5192" i="2"/>
  <c r="K5192" i="2"/>
  <c r="J5192" i="2"/>
  <c r="I5192" i="2"/>
  <c r="H5192" i="2"/>
  <c r="N5191" i="2"/>
  <c r="O5191" i="2" s="1"/>
  <c r="M5191" i="2"/>
  <c r="L5191" i="2"/>
  <c r="K5191" i="2"/>
  <c r="J5191" i="2"/>
  <c r="I5191" i="2"/>
  <c r="H5191" i="2"/>
  <c r="N5190" i="2"/>
  <c r="O5190" i="2" s="1"/>
  <c r="M5190" i="2"/>
  <c r="L5190" i="2"/>
  <c r="K5190" i="2"/>
  <c r="J5190" i="2"/>
  <c r="I5190" i="2"/>
  <c r="H5190" i="2"/>
  <c r="N5189" i="2"/>
  <c r="O5189" i="2" s="1"/>
  <c r="M5189" i="2"/>
  <c r="L5189" i="2"/>
  <c r="K5189" i="2"/>
  <c r="J5189" i="2"/>
  <c r="I5189" i="2"/>
  <c r="H5189" i="2"/>
  <c r="N5188" i="2"/>
  <c r="O5188" i="2" s="1"/>
  <c r="M5188" i="2"/>
  <c r="L5188" i="2"/>
  <c r="K5188" i="2"/>
  <c r="J5188" i="2"/>
  <c r="I5188" i="2"/>
  <c r="H5188" i="2"/>
  <c r="N5187" i="2"/>
  <c r="O5187" i="2" s="1"/>
  <c r="M5187" i="2"/>
  <c r="L5187" i="2"/>
  <c r="K5187" i="2"/>
  <c r="J5187" i="2"/>
  <c r="I5187" i="2"/>
  <c r="H5187" i="2"/>
  <c r="N5186" i="2"/>
  <c r="O5186" i="2" s="1"/>
  <c r="M5186" i="2"/>
  <c r="L5186" i="2"/>
  <c r="K5186" i="2"/>
  <c r="J5186" i="2"/>
  <c r="I5186" i="2"/>
  <c r="H5186" i="2"/>
  <c r="N5185" i="2"/>
  <c r="O5185" i="2" s="1"/>
  <c r="M5185" i="2"/>
  <c r="L5185" i="2"/>
  <c r="K5185" i="2"/>
  <c r="J5185" i="2"/>
  <c r="I5185" i="2"/>
  <c r="H5185" i="2"/>
  <c r="N5184" i="2"/>
  <c r="O5184" i="2" s="1"/>
  <c r="M5184" i="2"/>
  <c r="L5184" i="2"/>
  <c r="K5184" i="2"/>
  <c r="J5184" i="2"/>
  <c r="I5184" i="2"/>
  <c r="H5184" i="2"/>
  <c r="N5183" i="2"/>
  <c r="O5183" i="2" s="1"/>
  <c r="M5183" i="2"/>
  <c r="L5183" i="2"/>
  <c r="K5183" i="2"/>
  <c r="J5183" i="2"/>
  <c r="I5183" i="2"/>
  <c r="H5183" i="2"/>
  <c r="N5182" i="2"/>
  <c r="O5182" i="2" s="1"/>
  <c r="M5182" i="2"/>
  <c r="L5182" i="2"/>
  <c r="K5182" i="2"/>
  <c r="J5182" i="2"/>
  <c r="I5182" i="2"/>
  <c r="H5182" i="2"/>
  <c r="N5181" i="2"/>
  <c r="O5181" i="2" s="1"/>
  <c r="M5181" i="2"/>
  <c r="L5181" i="2"/>
  <c r="K5181" i="2"/>
  <c r="J5181" i="2"/>
  <c r="I5181" i="2"/>
  <c r="H5181" i="2"/>
  <c r="N5180" i="2"/>
  <c r="O5180" i="2" s="1"/>
  <c r="M5180" i="2"/>
  <c r="L5180" i="2"/>
  <c r="K5180" i="2"/>
  <c r="J5180" i="2"/>
  <c r="I5180" i="2"/>
  <c r="H5180" i="2"/>
  <c r="N5179" i="2"/>
  <c r="O5179" i="2" s="1"/>
  <c r="M5179" i="2"/>
  <c r="L5179" i="2"/>
  <c r="K5179" i="2"/>
  <c r="J5179" i="2"/>
  <c r="I5179" i="2"/>
  <c r="H5179" i="2"/>
  <c r="N5178" i="2"/>
  <c r="O5178" i="2" s="1"/>
  <c r="M5178" i="2"/>
  <c r="L5178" i="2"/>
  <c r="K5178" i="2"/>
  <c r="J5178" i="2"/>
  <c r="I5178" i="2"/>
  <c r="H5178" i="2"/>
  <c r="N5177" i="2"/>
  <c r="O5177" i="2" s="1"/>
  <c r="M5177" i="2"/>
  <c r="L5177" i="2"/>
  <c r="K5177" i="2"/>
  <c r="J5177" i="2"/>
  <c r="I5177" i="2"/>
  <c r="H5177" i="2"/>
  <c r="N5176" i="2"/>
  <c r="O5176" i="2" s="1"/>
  <c r="M5176" i="2"/>
  <c r="L5176" i="2"/>
  <c r="K5176" i="2"/>
  <c r="J5176" i="2"/>
  <c r="I5176" i="2"/>
  <c r="H5176" i="2"/>
  <c r="N5175" i="2"/>
  <c r="O5175" i="2" s="1"/>
  <c r="M5175" i="2"/>
  <c r="L5175" i="2"/>
  <c r="K5175" i="2"/>
  <c r="J5175" i="2"/>
  <c r="I5175" i="2"/>
  <c r="H5175" i="2"/>
  <c r="N5174" i="2"/>
  <c r="O5174" i="2" s="1"/>
  <c r="M5174" i="2"/>
  <c r="L5174" i="2"/>
  <c r="K5174" i="2"/>
  <c r="J5174" i="2"/>
  <c r="I5174" i="2"/>
  <c r="H5174" i="2"/>
  <c r="N5173" i="2"/>
  <c r="O5173" i="2" s="1"/>
  <c r="M5173" i="2"/>
  <c r="L5173" i="2"/>
  <c r="K5173" i="2"/>
  <c r="J5173" i="2"/>
  <c r="I5173" i="2"/>
  <c r="H5173" i="2"/>
  <c r="N5172" i="2"/>
  <c r="O5172" i="2" s="1"/>
  <c r="M5172" i="2"/>
  <c r="L5172" i="2"/>
  <c r="K5172" i="2"/>
  <c r="J5172" i="2"/>
  <c r="I5172" i="2"/>
  <c r="H5172" i="2"/>
  <c r="N5171" i="2"/>
  <c r="O5171" i="2" s="1"/>
  <c r="M5171" i="2"/>
  <c r="L5171" i="2"/>
  <c r="K5171" i="2"/>
  <c r="J5171" i="2"/>
  <c r="I5171" i="2"/>
  <c r="H5171" i="2"/>
  <c r="N5170" i="2"/>
  <c r="O5170" i="2" s="1"/>
  <c r="M5170" i="2"/>
  <c r="L5170" i="2"/>
  <c r="K5170" i="2"/>
  <c r="J5170" i="2"/>
  <c r="I5170" i="2"/>
  <c r="H5170" i="2"/>
  <c r="N5169" i="2"/>
  <c r="O5169" i="2" s="1"/>
  <c r="M5169" i="2"/>
  <c r="L5169" i="2"/>
  <c r="K5169" i="2"/>
  <c r="J5169" i="2"/>
  <c r="I5169" i="2"/>
  <c r="H5169" i="2"/>
  <c r="N5168" i="2"/>
  <c r="O5168" i="2" s="1"/>
  <c r="M5168" i="2"/>
  <c r="L5168" i="2"/>
  <c r="K5168" i="2"/>
  <c r="J5168" i="2"/>
  <c r="I5168" i="2"/>
  <c r="H5168" i="2"/>
  <c r="N5167" i="2"/>
  <c r="O5167" i="2" s="1"/>
  <c r="M5167" i="2"/>
  <c r="L5167" i="2"/>
  <c r="K5167" i="2"/>
  <c r="J5167" i="2"/>
  <c r="I5167" i="2"/>
  <c r="H5167" i="2"/>
  <c r="N5166" i="2"/>
  <c r="O5166" i="2" s="1"/>
  <c r="M5166" i="2"/>
  <c r="L5166" i="2"/>
  <c r="K5166" i="2"/>
  <c r="J5166" i="2"/>
  <c r="I5166" i="2"/>
  <c r="H5166" i="2"/>
  <c r="N5165" i="2"/>
  <c r="O5165" i="2" s="1"/>
  <c r="M5165" i="2"/>
  <c r="L5165" i="2"/>
  <c r="K5165" i="2"/>
  <c r="J5165" i="2"/>
  <c r="I5165" i="2"/>
  <c r="H5165" i="2"/>
  <c r="N5164" i="2"/>
  <c r="O5164" i="2" s="1"/>
  <c r="M5164" i="2"/>
  <c r="L5164" i="2"/>
  <c r="K5164" i="2"/>
  <c r="J5164" i="2"/>
  <c r="I5164" i="2"/>
  <c r="H5164" i="2"/>
  <c r="N5163" i="2"/>
  <c r="O5163" i="2" s="1"/>
  <c r="M5163" i="2"/>
  <c r="L5163" i="2"/>
  <c r="K5163" i="2"/>
  <c r="J5163" i="2"/>
  <c r="I5163" i="2"/>
  <c r="H5163" i="2"/>
  <c r="N5162" i="2"/>
  <c r="O5162" i="2" s="1"/>
  <c r="M5162" i="2"/>
  <c r="L5162" i="2"/>
  <c r="K5162" i="2"/>
  <c r="J5162" i="2"/>
  <c r="I5162" i="2"/>
  <c r="H5162" i="2"/>
  <c r="N5161" i="2"/>
  <c r="O5161" i="2" s="1"/>
  <c r="M5161" i="2"/>
  <c r="L5161" i="2"/>
  <c r="K5161" i="2"/>
  <c r="J5161" i="2"/>
  <c r="I5161" i="2"/>
  <c r="H5161" i="2"/>
  <c r="N5160" i="2"/>
  <c r="O5160" i="2" s="1"/>
  <c r="M5160" i="2"/>
  <c r="L5160" i="2"/>
  <c r="K5160" i="2"/>
  <c r="J5160" i="2"/>
  <c r="I5160" i="2"/>
  <c r="H5160" i="2"/>
  <c r="N5159" i="2"/>
  <c r="O5159" i="2" s="1"/>
  <c r="M5159" i="2"/>
  <c r="L5159" i="2"/>
  <c r="K5159" i="2"/>
  <c r="J5159" i="2"/>
  <c r="I5159" i="2"/>
  <c r="H5159" i="2"/>
  <c r="N5158" i="2"/>
  <c r="O5158" i="2" s="1"/>
  <c r="M5158" i="2"/>
  <c r="L5158" i="2"/>
  <c r="K5158" i="2"/>
  <c r="J5158" i="2"/>
  <c r="I5158" i="2"/>
  <c r="H5158" i="2"/>
  <c r="N5157" i="2"/>
  <c r="O5157" i="2" s="1"/>
  <c r="M5157" i="2"/>
  <c r="L5157" i="2"/>
  <c r="K5157" i="2"/>
  <c r="J5157" i="2"/>
  <c r="I5157" i="2"/>
  <c r="H5157" i="2"/>
  <c r="N5156" i="2"/>
  <c r="O5156" i="2" s="1"/>
  <c r="M5156" i="2"/>
  <c r="L5156" i="2"/>
  <c r="K5156" i="2"/>
  <c r="J5156" i="2"/>
  <c r="I5156" i="2"/>
  <c r="H5156" i="2"/>
  <c r="N5155" i="2"/>
  <c r="O5155" i="2" s="1"/>
  <c r="M5155" i="2"/>
  <c r="L5155" i="2"/>
  <c r="K5155" i="2"/>
  <c r="J5155" i="2"/>
  <c r="I5155" i="2"/>
  <c r="H5155" i="2"/>
  <c r="N5154" i="2"/>
  <c r="O5154" i="2" s="1"/>
  <c r="M5154" i="2"/>
  <c r="L5154" i="2"/>
  <c r="K5154" i="2"/>
  <c r="J5154" i="2"/>
  <c r="I5154" i="2"/>
  <c r="H5154" i="2"/>
  <c r="N5153" i="2"/>
  <c r="O5153" i="2" s="1"/>
  <c r="M5153" i="2"/>
  <c r="L5153" i="2"/>
  <c r="K5153" i="2"/>
  <c r="J5153" i="2"/>
  <c r="I5153" i="2"/>
  <c r="H5153" i="2"/>
  <c r="N5152" i="2"/>
  <c r="O5152" i="2" s="1"/>
  <c r="M5152" i="2"/>
  <c r="L5152" i="2"/>
  <c r="K5152" i="2"/>
  <c r="J5152" i="2"/>
  <c r="I5152" i="2"/>
  <c r="H5152" i="2"/>
  <c r="N5151" i="2"/>
  <c r="O5151" i="2" s="1"/>
  <c r="M5151" i="2"/>
  <c r="L5151" i="2"/>
  <c r="K5151" i="2"/>
  <c r="J5151" i="2"/>
  <c r="I5151" i="2"/>
  <c r="H5151" i="2"/>
  <c r="N5150" i="2"/>
  <c r="O5150" i="2" s="1"/>
  <c r="M5150" i="2"/>
  <c r="L5150" i="2"/>
  <c r="K5150" i="2"/>
  <c r="J5150" i="2"/>
  <c r="I5150" i="2"/>
  <c r="H5150" i="2"/>
  <c r="N5149" i="2"/>
  <c r="O5149" i="2" s="1"/>
  <c r="M5149" i="2"/>
  <c r="L5149" i="2"/>
  <c r="K5149" i="2"/>
  <c r="J5149" i="2"/>
  <c r="I5149" i="2"/>
  <c r="H5149" i="2"/>
  <c r="N5148" i="2"/>
  <c r="O5148" i="2" s="1"/>
  <c r="M5148" i="2"/>
  <c r="L5148" i="2"/>
  <c r="K5148" i="2"/>
  <c r="J5148" i="2"/>
  <c r="I5148" i="2"/>
  <c r="H5148" i="2"/>
  <c r="N5147" i="2"/>
  <c r="O5147" i="2" s="1"/>
  <c r="M5147" i="2"/>
  <c r="L5147" i="2"/>
  <c r="K5147" i="2"/>
  <c r="J5147" i="2"/>
  <c r="I5147" i="2"/>
  <c r="H5147" i="2"/>
  <c r="N5146" i="2"/>
  <c r="O5146" i="2" s="1"/>
  <c r="M5146" i="2"/>
  <c r="L5146" i="2"/>
  <c r="K5146" i="2"/>
  <c r="J5146" i="2"/>
  <c r="I5146" i="2"/>
  <c r="H5146" i="2"/>
  <c r="N5145" i="2"/>
  <c r="O5145" i="2" s="1"/>
  <c r="M5145" i="2"/>
  <c r="L5145" i="2"/>
  <c r="K5145" i="2"/>
  <c r="J5145" i="2"/>
  <c r="I5145" i="2"/>
  <c r="H5145" i="2"/>
  <c r="N5144" i="2"/>
  <c r="O5144" i="2" s="1"/>
  <c r="M5144" i="2"/>
  <c r="L5144" i="2"/>
  <c r="K5144" i="2"/>
  <c r="J5144" i="2"/>
  <c r="I5144" i="2"/>
  <c r="H5144" i="2"/>
  <c r="N5143" i="2"/>
  <c r="O5143" i="2" s="1"/>
  <c r="M5143" i="2"/>
  <c r="L5143" i="2"/>
  <c r="K5143" i="2"/>
  <c r="J5143" i="2"/>
  <c r="I5143" i="2"/>
  <c r="H5143" i="2"/>
  <c r="N5142" i="2"/>
  <c r="O5142" i="2" s="1"/>
  <c r="M5142" i="2"/>
  <c r="L5142" i="2"/>
  <c r="K5142" i="2"/>
  <c r="J5142" i="2"/>
  <c r="I5142" i="2"/>
  <c r="H5142" i="2"/>
  <c r="N5141" i="2"/>
  <c r="O5141" i="2" s="1"/>
  <c r="M5141" i="2"/>
  <c r="L5141" i="2"/>
  <c r="K5141" i="2"/>
  <c r="J5141" i="2"/>
  <c r="I5141" i="2"/>
  <c r="H5141" i="2"/>
  <c r="N5140" i="2"/>
  <c r="O5140" i="2" s="1"/>
  <c r="M5140" i="2"/>
  <c r="L5140" i="2"/>
  <c r="K5140" i="2"/>
  <c r="J5140" i="2"/>
  <c r="I5140" i="2"/>
  <c r="H5140" i="2"/>
  <c r="N5139" i="2"/>
  <c r="O5139" i="2" s="1"/>
  <c r="M5139" i="2"/>
  <c r="L5139" i="2"/>
  <c r="K5139" i="2"/>
  <c r="J5139" i="2"/>
  <c r="I5139" i="2"/>
  <c r="H5139" i="2"/>
  <c r="N5138" i="2"/>
  <c r="O5138" i="2" s="1"/>
  <c r="M5138" i="2"/>
  <c r="L5138" i="2"/>
  <c r="K5138" i="2"/>
  <c r="J5138" i="2"/>
  <c r="I5138" i="2"/>
  <c r="H5138" i="2"/>
  <c r="N5137" i="2"/>
  <c r="O5137" i="2" s="1"/>
  <c r="M5137" i="2"/>
  <c r="L5137" i="2"/>
  <c r="K5137" i="2"/>
  <c r="J5137" i="2"/>
  <c r="I5137" i="2"/>
  <c r="H5137" i="2"/>
  <c r="N5136" i="2"/>
  <c r="O5136" i="2" s="1"/>
  <c r="M5136" i="2"/>
  <c r="L5136" i="2"/>
  <c r="K5136" i="2"/>
  <c r="J5136" i="2"/>
  <c r="I5136" i="2"/>
  <c r="H5136" i="2"/>
  <c r="N5135" i="2"/>
  <c r="O5135" i="2" s="1"/>
  <c r="M5135" i="2"/>
  <c r="L5135" i="2"/>
  <c r="K5135" i="2"/>
  <c r="J5135" i="2"/>
  <c r="I5135" i="2"/>
  <c r="H5135" i="2"/>
  <c r="N5134" i="2"/>
  <c r="O5134" i="2" s="1"/>
  <c r="M5134" i="2"/>
  <c r="L5134" i="2"/>
  <c r="K5134" i="2"/>
  <c r="J5134" i="2"/>
  <c r="I5134" i="2"/>
  <c r="H5134" i="2"/>
  <c r="N5133" i="2"/>
  <c r="O5133" i="2" s="1"/>
  <c r="M5133" i="2"/>
  <c r="L5133" i="2"/>
  <c r="K5133" i="2"/>
  <c r="J5133" i="2"/>
  <c r="I5133" i="2"/>
  <c r="H5133" i="2"/>
  <c r="N5132" i="2"/>
  <c r="O5132" i="2" s="1"/>
  <c r="M5132" i="2"/>
  <c r="L5132" i="2"/>
  <c r="K5132" i="2"/>
  <c r="J5132" i="2"/>
  <c r="I5132" i="2"/>
  <c r="H5132" i="2"/>
  <c r="N5131" i="2"/>
  <c r="O5131" i="2" s="1"/>
  <c r="M5131" i="2"/>
  <c r="L5131" i="2"/>
  <c r="K5131" i="2"/>
  <c r="J5131" i="2"/>
  <c r="I5131" i="2"/>
  <c r="H5131" i="2"/>
  <c r="N5130" i="2"/>
  <c r="O5130" i="2" s="1"/>
  <c r="M5130" i="2"/>
  <c r="L5130" i="2"/>
  <c r="K5130" i="2"/>
  <c r="J5130" i="2"/>
  <c r="I5130" i="2"/>
  <c r="H5130" i="2"/>
  <c r="N5129" i="2"/>
  <c r="O5129" i="2" s="1"/>
  <c r="M5129" i="2"/>
  <c r="L5129" i="2"/>
  <c r="K5129" i="2"/>
  <c r="J5129" i="2"/>
  <c r="I5129" i="2"/>
  <c r="H5129" i="2"/>
  <c r="N5128" i="2"/>
  <c r="O5128" i="2" s="1"/>
  <c r="M5128" i="2"/>
  <c r="L5128" i="2"/>
  <c r="K5128" i="2"/>
  <c r="J5128" i="2"/>
  <c r="I5128" i="2"/>
  <c r="H5128" i="2"/>
  <c r="N5127" i="2"/>
  <c r="O5127" i="2" s="1"/>
  <c r="M5127" i="2"/>
  <c r="L5127" i="2"/>
  <c r="K5127" i="2"/>
  <c r="J5127" i="2"/>
  <c r="I5127" i="2"/>
  <c r="H5127" i="2"/>
  <c r="N5126" i="2"/>
  <c r="O5126" i="2" s="1"/>
  <c r="M5126" i="2"/>
  <c r="L5126" i="2"/>
  <c r="K5126" i="2"/>
  <c r="J5126" i="2"/>
  <c r="I5126" i="2"/>
  <c r="H5126" i="2"/>
  <c r="N5125" i="2"/>
  <c r="O5125" i="2" s="1"/>
  <c r="M5125" i="2"/>
  <c r="L5125" i="2"/>
  <c r="K5125" i="2"/>
  <c r="J5125" i="2"/>
  <c r="I5125" i="2"/>
  <c r="H5125" i="2"/>
  <c r="N5124" i="2"/>
  <c r="O5124" i="2" s="1"/>
  <c r="M5124" i="2"/>
  <c r="L5124" i="2"/>
  <c r="K5124" i="2"/>
  <c r="J5124" i="2"/>
  <c r="I5124" i="2"/>
  <c r="H5124" i="2"/>
  <c r="N5123" i="2"/>
  <c r="O5123" i="2" s="1"/>
  <c r="M5123" i="2"/>
  <c r="L5123" i="2"/>
  <c r="K5123" i="2"/>
  <c r="J5123" i="2"/>
  <c r="I5123" i="2"/>
  <c r="H5123" i="2"/>
  <c r="N5122" i="2"/>
  <c r="O5122" i="2" s="1"/>
  <c r="M5122" i="2"/>
  <c r="L5122" i="2"/>
  <c r="K5122" i="2"/>
  <c r="J5122" i="2"/>
  <c r="I5122" i="2"/>
  <c r="H5122" i="2"/>
  <c r="N5121" i="2"/>
  <c r="O5121" i="2" s="1"/>
  <c r="M5121" i="2"/>
  <c r="L5121" i="2"/>
  <c r="K5121" i="2"/>
  <c r="J5121" i="2"/>
  <c r="I5121" i="2"/>
  <c r="H5121" i="2"/>
  <c r="N5120" i="2"/>
  <c r="O5120" i="2" s="1"/>
  <c r="M5120" i="2"/>
  <c r="L5120" i="2"/>
  <c r="K5120" i="2"/>
  <c r="J5120" i="2"/>
  <c r="I5120" i="2"/>
  <c r="H5120" i="2"/>
  <c r="N5119" i="2"/>
  <c r="O5119" i="2" s="1"/>
  <c r="M5119" i="2"/>
  <c r="L5119" i="2"/>
  <c r="K5119" i="2"/>
  <c r="J5119" i="2"/>
  <c r="I5119" i="2"/>
  <c r="H5119" i="2"/>
  <c r="N5118" i="2"/>
  <c r="O5118" i="2" s="1"/>
  <c r="M5118" i="2"/>
  <c r="L5118" i="2"/>
  <c r="K5118" i="2"/>
  <c r="J5118" i="2"/>
  <c r="I5118" i="2"/>
  <c r="H5118" i="2"/>
  <c r="N5117" i="2"/>
  <c r="O5117" i="2" s="1"/>
  <c r="M5117" i="2"/>
  <c r="L5117" i="2"/>
  <c r="K5117" i="2"/>
  <c r="J5117" i="2"/>
  <c r="I5117" i="2"/>
  <c r="H5117" i="2"/>
  <c r="N5116" i="2"/>
  <c r="O5116" i="2" s="1"/>
  <c r="M5116" i="2"/>
  <c r="L5116" i="2"/>
  <c r="K5116" i="2"/>
  <c r="J5116" i="2"/>
  <c r="I5116" i="2"/>
  <c r="H5116" i="2"/>
  <c r="N5115" i="2"/>
  <c r="O5115" i="2" s="1"/>
  <c r="M5115" i="2"/>
  <c r="L5115" i="2"/>
  <c r="K5115" i="2"/>
  <c r="J5115" i="2"/>
  <c r="I5115" i="2"/>
  <c r="H5115" i="2"/>
  <c r="N5114" i="2"/>
  <c r="O5114" i="2" s="1"/>
  <c r="M5114" i="2"/>
  <c r="L5114" i="2"/>
  <c r="K5114" i="2"/>
  <c r="J5114" i="2"/>
  <c r="I5114" i="2"/>
  <c r="H5114" i="2"/>
  <c r="N5113" i="2"/>
  <c r="O5113" i="2" s="1"/>
  <c r="M5113" i="2"/>
  <c r="L5113" i="2"/>
  <c r="K5113" i="2"/>
  <c r="J5113" i="2"/>
  <c r="I5113" i="2"/>
  <c r="H5113" i="2"/>
  <c r="N5112" i="2"/>
  <c r="O5112" i="2" s="1"/>
  <c r="M5112" i="2"/>
  <c r="L5112" i="2"/>
  <c r="K5112" i="2"/>
  <c r="J5112" i="2"/>
  <c r="I5112" i="2"/>
  <c r="H5112" i="2"/>
  <c r="N5111" i="2"/>
  <c r="O5111" i="2" s="1"/>
  <c r="M5111" i="2"/>
  <c r="L5111" i="2"/>
  <c r="K5111" i="2"/>
  <c r="J5111" i="2"/>
  <c r="I5111" i="2"/>
  <c r="H5111" i="2"/>
  <c r="N5110" i="2"/>
  <c r="O5110" i="2" s="1"/>
  <c r="M5110" i="2"/>
  <c r="L5110" i="2"/>
  <c r="K5110" i="2"/>
  <c r="J5110" i="2"/>
  <c r="I5110" i="2"/>
  <c r="H5110" i="2"/>
  <c r="N5109" i="2"/>
  <c r="O5109" i="2" s="1"/>
  <c r="M5109" i="2"/>
  <c r="L5109" i="2"/>
  <c r="K5109" i="2"/>
  <c r="J5109" i="2"/>
  <c r="I5109" i="2"/>
  <c r="H5109" i="2"/>
  <c r="N5108" i="2"/>
  <c r="O5108" i="2" s="1"/>
  <c r="M5108" i="2"/>
  <c r="L5108" i="2"/>
  <c r="K5108" i="2"/>
  <c r="J5108" i="2"/>
  <c r="I5108" i="2"/>
  <c r="H5108" i="2"/>
  <c r="N5107" i="2"/>
  <c r="O5107" i="2" s="1"/>
  <c r="M5107" i="2"/>
  <c r="L5107" i="2"/>
  <c r="K5107" i="2"/>
  <c r="J5107" i="2"/>
  <c r="I5107" i="2"/>
  <c r="H5107" i="2"/>
  <c r="N5106" i="2"/>
  <c r="O5106" i="2" s="1"/>
  <c r="M5106" i="2"/>
  <c r="L5106" i="2"/>
  <c r="K5106" i="2"/>
  <c r="J5106" i="2"/>
  <c r="I5106" i="2"/>
  <c r="H5106" i="2"/>
  <c r="N5105" i="2"/>
  <c r="O5105" i="2" s="1"/>
  <c r="M5105" i="2"/>
  <c r="L5105" i="2"/>
  <c r="K5105" i="2"/>
  <c r="J5105" i="2"/>
  <c r="I5105" i="2"/>
  <c r="H5105" i="2"/>
  <c r="N5104" i="2"/>
  <c r="O5104" i="2" s="1"/>
  <c r="M5104" i="2"/>
  <c r="L5104" i="2"/>
  <c r="K5104" i="2"/>
  <c r="J5104" i="2"/>
  <c r="I5104" i="2"/>
  <c r="H5104" i="2"/>
  <c r="N5103" i="2"/>
  <c r="O5103" i="2" s="1"/>
  <c r="M5103" i="2"/>
  <c r="L5103" i="2"/>
  <c r="K5103" i="2"/>
  <c r="J5103" i="2"/>
  <c r="I5103" i="2"/>
  <c r="H5103" i="2"/>
  <c r="N5102" i="2"/>
  <c r="O5102" i="2" s="1"/>
  <c r="M5102" i="2"/>
  <c r="L5102" i="2"/>
  <c r="K5102" i="2"/>
  <c r="J5102" i="2"/>
  <c r="I5102" i="2"/>
  <c r="H5102" i="2"/>
  <c r="N5101" i="2"/>
  <c r="O5101" i="2" s="1"/>
  <c r="M5101" i="2"/>
  <c r="L5101" i="2"/>
  <c r="K5101" i="2"/>
  <c r="J5101" i="2"/>
  <c r="I5101" i="2"/>
  <c r="H5101" i="2"/>
  <c r="N5100" i="2"/>
  <c r="O5100" i="2" s="1"/>
  <c r="M5100" i="2"/>
  <c r="L5100" i="2"/>
  <c r="K5100" i="2"/>
  <c r="J5100" i="2"/>
  <c r="I5100" i="2"/>
  <c r="H5100" i="2"/>
  <c r="N5099" i="2"/>
  <c r="O5099" i="2" s="1"/>
  <c r="M5099" i="2"/>
  <c r="L5099" i="2"/>
  <c r="K5099" i="2"/>
  <c r="J5099" i="2"/>
  <c r="I5099" i="2"/>
  <c r="H5099" i="2"/>
  <c r="N5098" i="2"/>
  <c r="O5098" i="2" s="1"/>
  <c r="M5098" i="2"/>
  <c r="L5098" i="2"/>
  <c r="K5098" i="2"/>
  <c r="J5098" i="2"/>
  <c r="I5098" i="2"/>
  <c r="H5098" i="2"/>
  <c r="N5097" i="2"/>
  <c r="O5097" i="2" s="1"/>
  <c r="M5097" i="2"/>
  <c r="L5097" i="2"/>
  <c r="K5097" i="2"/>
  <c r="J5097" i="2"/>
  <c r="I5097" i="2"/>
  <c r="H5097" i="2"/>
  <c r="N5096" i="2"/>
  <c r="O5096" i="2" s="1"/>
  <c r="M5096" i="2"/>
  <c r="L5096" i="2"/>
  <c r="K5096" i="2"/>
  <c r="J5096" i="2"/>
  <c r="I5096" i="2"/>
  <c r="H5096" i="2"/>
  <c r="N5095" i="2"/>
  <c r="O5095" i="2" s="1"/>
  <c r="M5095" i="2"/>
  <c r="L5095" i="2"/>
  <c r="K5095" i="2"/>
  <c r="J5095" i="2"/>
  <c r="I5095" i="2"/>
  <c r="H5095" i="2"/>
  <c r="N5094" i="2"/>
  <c r="O5094" i="2" s="1"/>
  <c r="M5094" i="2"/>
  <c r="L5094" i="2"/>
  <c r="K5094" i="2"/>
  <c r="J5094" i="2"/>
  <c r="I5094" i="2"/>
  <c r="H5094" i="2"/>
  <c r="N5093" i="2"/>
  <c r="O5093" i="2" s="1"/>
  <c r="M5093" i="2"/>
  <c r="L5093" i="2"/>
  <c r="K5093" i="2"/>
  <c r="J5093" i="2"/>
  <c r="I5093" i="2"/>
  <c r="H5093" i="2"/>
  <c r="N5092" i="2"/>
  <c r="O5092" i="2" s="1"/>
  <c r="M5092" i="2"/>
  <c r="L5092" i="2"/>
  <c r="K5092" i="2"/>
  <c r="J5092" i="2"/>
  <c r="I5092" i="2"/>
  <c r="H5092" i="2"/>
  <c r="N5091" i="2"/>
  <c r="O5091" i="2" s="1"/>
  <c r="M5091" i="2"/>
  <c r="L5091" i="2"/>
  <c r="K5091" i="2"/>
  <c r="J5091" i="2"/>
  <c r="I5091" i="2"/>
  <c r="H5091" i="2"/>
  <c r="N5090" i="2"/>
  <c r="O5090" i="2" s="1"/>
  <c r="M5090" i="2"/>
  <c r="L5090" i="2"/>
  <c r="K5090" i="2"/>
  <c r="J5090" i="2"/>
  <c r="I5090" i="2"/>
  <c r="H5090" i="2"/>
  <c r="N5089" i="2"/>
  <c r="O5089" i="2" s="1"/>
  <c r="M5089" i="2"/>
  <c r="L5089" i="2"/>
  <c r="K5089" i="2"/>
  <c r="J5089" i="2"/>
  <c r="I5089" i="2"/>
  <c r="H5089" i="2"/>
  <c r="N5088" i="2"/>
  <c r="O5088" i="2" s="1"/>
  <c r="M5088" i="2"/>
  <c r="L5088" i="2"/>
  <c r="K5088" i="2"/>
  <c r="J5088" i="2"/>
  <c r="I5088" i="2"/>
  <c r="H5088" i="2"/>
  <c r="N5087" i="2"/>
  <c r="O5087" i="2" s="1"/>
  <c r="M5087" i="2"/>
  <c r="L5087" i="2"/>
  <c r="K5087" i="2"/>
  <c r="J5087" i="2"/>
  <c r="I5087" i="2"/>
  <c r="H5087" i="2"/>
  <c r="N5086" i="2"/>
  <c r="O5086" i="2" s="1"/>
  <c r="M5086" i="2"/>
  <c r="L5086" i="2"/>
  <c r="K5086" i="2"/>
  <c r="J5086" i="2"/>
  <c r="I5086" i="2"/>
  <c r="H5086" i="2"/>
  <c r="N5085" i="2"/>
  <c r="O5085" i="2" s="1"/>
  <c r="M5085" i="2"/>
  <c r="L5085" i="2"/>
  <c r="K5085" i="2"/>
  <c r="J5085" i="2"/>
  <c r="I5085" i="2"/>
  <c r="H5085" i="2"/>
  <c r="N5084" i="2"/>
  <c r="O5084" i="2" s="1"/>
  <c r="M5084" i="2"/>
  <c r="L5084" i="2"/>
  <c r="K5084" i="2"/>
  <c r="J5084" i="2"/>
  <c r="I5084" i="2"/>
  <c r="H5084" i="2"/>
  <c r="N5083" i="2"/>
  <c r="O5083" i="2" s="1"/>
  <c r="M5083" i="2"/>
  <c r="L5083" i="2"/>
  <c r="K5083" i="2"/>
  <c r="J5083" i="2"/>
  <c r="I5083" i="2"/>
  <c r="H5083" i="2"/>
  <c r="N5082" i="2"/>
  <c r="O5082" i="2" s="1"/>
  <c r="M5082" i="2"/>
  <c r="L5082" i="2"/>
  <c r="K5082" i="2"/>
  <c r="J5082" i="2"/>
  <c r="I5082" i="2"/>
  <c r="H5082" i="2"/>
  <c r="N5081" i="2"/>
  <c r="O5081" i="2" s="1"/>
  <c r="M5081" i="2"/>
  <c r="L5081" i="2"/>
  <c r="K5081" i="2"/>
  <c r="J5081" i="2"/>
  <c r="I5081" i="2"/>
  <c r="H5081" i="2"/>
  <c r="N5080" i="2"/>
  <c r="O5080" i="2" s="1"/>
  <c r="M5080" i="2"/>
  <c r="L5080" i="2"/>
  <c r="K5080" i="2"/>
  <c r="J5080" i="2"/>
  <c r="I5080" i="2"/>
  <c r="H5080" i="2"/>
  <c r="N5079" i="2"/>
  <c r="O5079" i="2" s="1"/>
  <c r="M5079" i="2"/>
  <c r="L5079" i="2"/>
  <c r="K5079" i="2"/>
  <c r="J5079" i="2"/>
  <c r="I5079" i="2"/>
  <c r="H5079" i="2"/>
  <c r="N5078" i="2"/>
  <c r="O5078" i="2" s="1"/>
  <c r="M5078" i="2"/>
  <c r="L5078" i="2"/>
  <c r="K5078" i="2"/>
  <c r="J5078" i="2"/>
  <c r="I5078" i="2"/>
  <c r="H5078" i="2"/>
  <c r="N5077" i="2"/>
  <c r="O5077" i="2" s="1"/>
  <c r="M5077" i="2"/>
  <c r="L5077" i="2"/>
  <c r="K5077" i="2"/>
  <c r="J5077" i="2"/>
  <c r="I5077" i="2"/>
  <c r="H5077" i="2"/>
  <c r="N5076" i="2"/>
  <c r="O5076" i="2" s="1"/>
  <c r="M5076" i="2"/>
  <c r="L5076" i="2"/>
  <c r="K5076" i="2"/>
  <c r="J5076" i="2"/>
  <c r="I5076" i="2"/>
  <c r="H5076" i="2"/>
  <c r="N5075" i="2"/>
  <c r="O5075" i="2" s="1"/>
  <c r="M5075" i="2"/>
  <c r="L5075" i="2"/>
  <c r="K5075" i="2"/>
  <c r="J5075" i="2"/>
  <c r="I5075" i="2"/>
  <c r="H5075" i="2"/>
  <c r="N5074" i="2"/>
  <c r="O5074" i="2" s="1"/>
  <c r="M5074" i="2"/>
  <c r="L5074" i="2"/>
  <c r="K5074" i="2"/>
  <c r="J5074" i="2"/>
  <c r="I5074" i="2"/>
  <c r="H5074" i="2"/>
  <c r="N5073" i="2"/>
  <c r="O5073" i="2" s="1"/>
  <c r="M5073" i="2"/>
  <c r="L5073" i="2"/>
  <c r="K5073" i="2"/>
  <c r="J5073" i="2"/>
  <c r="I5073" i="2"/>
  <c r="H5073" i="2"/>
  <c r="N5072" i="2"/>
  <c r="O5072" i="2" s="1"/>
  <c r="M5072" i="2"/>
  <c r="L5072" i="2"/>
  <c r="K5072" i="2"/>
  <c r="J5072" i="2"/>
  <c r="I5072" i="2"/>
  <c r="H5072" i="2"/>
  <c r="N5071" i="2"/>
  <c r="O5071" i="2" s="1"/>
  <c r="M5071" i="2"/>
  <c r="L5071" i="2"/>
  <c r="K5071" i="2"/>
  <c r="J5071" i="2"/>
  <c r="I5071" i="2"/>
  <c r="H5071" i="2"/>
  <c r="N5070" i="2"/>
  <c r="O5070" i="2" s="1"/>
  <c r="M5070" i="2"/>
  <c r="L5070" i="2"/>
  <c r="K5070" i="2"/>
  <c r="J5070" i="2"/>
  <c r="I5070" i="2"/>
  <c r="H5070" i="2"/>
  <c r="N5069" i="2"/>
  <c r="O5069" i="2" s="1"/>
  <c r="M5069" i="2"/>
  <c r="L5069" i="2"/>
  <c r="K5069" i="2"/>
  <c r="J5069" i="2"/>
  <c r="I5069" i="2"/>
  <c r="H5069" i="2"/>
  <c r="N5068" i="2"/>
  <c r="O5068" i="2" s="1"/>
  <c r="M5068" i="2"/>
  <c r="L5068" i="2"/>
  <c r="K5068" i="2"/>
  <c r="J5068" i="2"/>
  <c r="I5068" i="2"/>
  <c r="H5068" i="2"/>
  <c r="N5067" i="2"/>
  <c r="O5067" i="2" s="1"/>
  <c r="M5067" i="2"/>
  <c r="L5067" i="2"/>
  <c r="K5067" i="2"/>
  <c r="J5067" i="2"/>
  <c r="I5067" i="2"/>
  <c r="H5067" i="2"/>
  <c r="N5066" i="2"/>
  <c r="O5066" i="2" s="1"/>
  <c r="M5066" i="2"/>
  <c r="L5066" i="2"/>
  <c r="K5066" i="2"/>
  <c r="J5066" i="2"/>
  <c r="I5066" i="2"/>
  <c r="H5066" i="2"/>
  <c r="N5065" i="2"/>
  <c r="O5065" i="2" s="1"/>
  <c r="M5065" i="2"/>
  <c r="L5065" i="2"/>
  <c r="K5065" i="2"/>
  <c r="J5065" i="2"/>
  <c r="I5065" i="2"/>
  <c r="H5065" i="2"/>
  <c r="N5064" i="2"/>
  <c r="O5064" i="2" s="1"/>
  <c r="M5064" i="2"/>
  <c r="L5064" i="2"/>
  <c r="K5064" i="2"/>
  <c r="J5064" i="2"/>
  <c r="I5064" i="2"/>
  <c r="H5064" i="2"/>
  <c r="N5063" i="2"/>
  <c r="O5063" i="2" s="1"/>
  <c r="M5063" i="2"/>
  <c r="L5063" i="2"/>
  <c r="K5063" i="2"/>
  <c r="J5063" i="2"/>
  <c r="I5063" i="2"/>
  <c r="H5063" i="2"/>
  <c r="N5062" i="2"/>
  <c r="O5062" i="2" s="1"/>
  <c r="M5062" i="2"/>
  <c r="L5062" i="2"/>
  <c r="K5062" i="2"/>
  <c r="J5062" i="2"/>
  <c r="I5062" i="2"/>
  <c r="H5062" i="2"/>
  <c r="N5061" i="2"/>
  <c r="O5061" i="2" s="1"/>
  <c r="M5061" i="2"/>
  <c r="L5061" i="2"/>
  <c r="K5061" i="2"/>
  <c r="J5061" i="2"/>
  <c r="I5061" i="2"/>
  <c r="H5061" i="2"/>
  <c r="N5060" i="2"/>
  <c r="O5060" i="2" s="1"/>
  <c r="M5060" i="2"/>
  <c r="L5060" i="2"/>
  <c r="K5060" i="2"/>
  <c r="J5060" i="2"/>
  <c r="I5060" i="2"/>
  <c r="H5060" i="2"/>
  <c r="N5059" i="2"/>
  <c r="O5059" i="2" s="1"/>
  <c r="M5059" i="2"/>
  <c r="L5059" i="2"/>
  <c r="K5059" i="2"/>
  <c r="J5059" i="2"/>
  <c r="I5059" i="2"/>
  <c r="H5059" i="2"/>
  <c r="N5058" i="2"/>
  <c r="O5058" i="2" s="1"/>
  <c r="M5058" i="2"/>
  <c r="L5058" i="2"/>
  <c r="K5058" i="2"/>
  <c r="J5058" i="2"/>
  <c r="I5058" i="2"/>
  <c r="H5058" i="2"/>
  <c r="N5057" i="2"/>
  <c r="O5057" i="2" s="1"/>
  <c r="M5057" i="2"/>
  <c r="L5057" i="2"/>
  <c r="K5057" i="2"/>
  <c r="J5057" i="2"/>
  <c r="I5057" i="2"/>
  <c r="H5057" i="2"/>
  <c r="N5056" i="2"/>
  <c r="O5056" i="2" s="1"/>
  <c r="M5056" i="2"/>
  <c r="L5056" i="2"/>
  <c r="K5056" i="2"/>
  <c r="J5056" i="2"/>
  <c r="I5056" i="2"/>
  <c r="H5056" i="2"/>
  <c r="N5055" i="2"/>
  <c r="O5055" i="2" s="1"/>
  <c r="M5055" i="2"/>
  <c r="L5055" i="2"/>
  <c r="K5055" i="2"/>
  <c r="J5055" i="2"/>
  <c r="I5055" i="2"/>
  <c r="H5055" i="2"/>
  <c r="N5054" i="2"/>
  <c r="O5054" i="2" s="1"/>
  <c r="M5054" i="2"/>
  <c r="L5054" i="2"/>
  <c r="K5054" i="2"/>
  <c r="J5054" i="2"/>
  <c r="I5054" i="2"/>
  <c r="H5054" i="2"/>
  <c r="N5053" i="2"/>
  <c r="O5053" i="2" s="1"/>
  <c r="M5053" i="2"/>
  <c r="L5053" i="2"/>
  <c r="K5053" i="2"/>
  <c r="J5053" i="2"/>
  <c r="I5053" i="2"/>
  <c r="H5053" i="2"/>
  <c r="N5052" i="2"/>
  <c r="O5052" i="2" s="1"/>
  <c r="M5052" i="2"/>
  <c r="L5052" i="2"/>
  <c r="K5052" i="2"/>
  <c r="J5052" i="2"/>
  <c r="I5052" i="2"/>
  <c r="H5052" i="2"/>
  <c r="N5051" i="2"/>
  <c r="O5051" i="2" s="1"/>
  <c r="M5051" i="2"/>
  <c r="L5051" i="2"/>
  <c r="K5051" i="2"/>
  <c r="J5051" i="2"/>
  <c r="I5051" i="2"/>
  <c r="H5051" i="2"/>
  <c r="N5050" i="2"/>
  <c r="O5050" i="2" s="1"/>
  <c r="M5050" i="2"/>
  <c r="L5050" i="2"/>
  <c r="K5050" i="2"/>
  <c r="J5050" i="2"/>
  <c r="I5050" i="2"/>
  <c r="H5050" i="2"/>
  <c r="N5049" i="2"/>
  <c r="O5049" i="2" s="1"/>
  <c r="M5049" i="2"/>
  <c r="L5049" i="2"/>
  <c r="K5049" i="2"/>
  <c r="J5049" i="2"/>
  <c r="I5049" i="2"/>
  <c r="H5049" i="2"/>
  <c r="N5048" i="2"/>
  <c r="O5048" i="2" s="1"/>
  <c r="M5048" i="2"/>
  <c r="L5048" i="2"/>
  <c r="K5048" i="2"/>
  <c r="J5048" i="2"/>
  <c r="I5048" i="2"/>
  <c r="H5048" i="2"/>
  <c r="N5047" i="2"/>
  <c r="O5047" i="2" s="1"/>
  <c r="M5047" i="2"/>
  <c r="L5047" i="2"/>
  <c r="K5047" i="2"/>
  <c r="J5047" i="2"/>
  <c r="I5047" i="2"/>
  <c r="H5047" i="2"/>
  <c r="N5046" i="2"/>
  <c r="O5046" i="2" s="1"/>
  <c r="M5046" i="2"/>
  <c r="L5046" i="2"/>
  <c r="K5046" i="2"/>
  <c r="J5046" i="2"/>
  <c r="I5046" i="2"/>
  <c r="H5046" i="2"/>
  <c r="N5045" i="2"/>
  <c r="O5045" i="2" s="1"/>
  <c r="M5045" i="2"/>
  <c r="L5045" i="2"/>
  <c r="K5045" i="2"/>
  <c r="J5045" i="2"/>
  <c r="I5045" i="2"/>
  <c r="H5045" i="2"/>
  <c r="N5044" i="2"/>
  <c r="O5044" i="2" s="1"/>
  <c r="M5044" i="2"/>
  <c r="L5044" i="2"/>
  <c r="K5044" i="2"/>
  <c r="J5044" i="2"/>
  <c r="I5044" i="2"/>
  <c r="H5044" i="2"/>
  <c r="N5043" i="2"/>
  <c r="O5043" i="2" s="1"/>
  <c r="M5043" i="2"/>
  <c r="L5043" i="2"/>
  <c r="K5043" i="2"/>
  <c r="J5043" i="2"/>
  <c r="I5043" i="2"/>
  <c r="H5043" i="2"/>
  <c r="N5042" i="2"/>
  <c r="O5042" i="2" s="1"/>
  <c r="M5042" i="2"/>
  <c r="L5042" i="2"/>
  <c r="K5042" i="2"/>
  <c r="J5042" i="2"/>
  <c r="I5042" i="2"/>
  <c r="H5042" i="2"/>
  <c r="N5041" i="2"/>
  <c r="O5041" i="2" s="1"/>
  <c r="M5041" i="2"/>
  <c r="L5041" i="2"/>
  <c r="K5041" i="2"/>
  <c r="J5041" i="2"/>
  <c r="I5041" i="2"/>
  <c r="H5041" i="2"/>
  <c r="N5040" i="2"/>
  <c r="O5040" i="2" s="1"/>
  <c r="M5040" i="2"/>
  <c r="L5040" i="2"/>
  <c r="K5040" i="2"/>
  <c r="J5040" i="2"/>
  <c r="I5040" i="2"/>
  <c r="H5040" i="2"/>
  <c r="N5039" i="2"/>
  <c r="O5039" i="2" s="1"/>
  <c r="M5039" i="2"/>
  <c r="L5039" i="2"/>
  <c r="K5039" i="2"/>
  <c r="J5039" i="2"/>
  <c r="I5039" i="2"/>
  <c r="H5039" i="2"/>
  <c r="N5038" i="2"/>
  <c r="O5038" i="2" s="1"/>
  <c r="M5038" i="2"/>
  <c r="L5038" i="2"/>
  <c r="K5038" i="2"/>
  <c r="J5038" i="2"/>
  <c r="I5038" i="2"/>
  <c r="H5038" i="2"/>
  <c r="N5037" i="2"/>
  <c r="O5037" i="2" s="1"/>
  <c r="M5037" i="2"/>
  <c r="L5037" i="2"/>
  <c r="K5037" i="2"/>
  <c r="J5037" i="2"/>
  <c r="I5037" i="2"/>
  <c r="H5037" i="2"/>
  <c r="N5036" i="2"/>
  <c r="O5036" i="2" s="1"/>
  <c r="M5036" i="2"/>
  <c r="L5036" i="2"/>
  <c r="K5036" i="2"/>
  <c r="J5036" i="2"/>
  <c r="I5036" i="2"/>
  <c r="H5036" i="2"/>
  <c r="N5035" i="2"/>
  <c r="O5035" i="2" s="1"/>
  <c r="M5035" i="2"/>
  <c r="L5035" i="2"/>
  <c r="K5035" i="2"/>
  <c r="J5035" i="2"/>
  <c r="I5035" i="2"/>
  <c r="H5035" i="2"/>
  <c r="N5034" i="2"/>
  <c r="O5034" i="2" s="1"/>
  <c r="M5034" i="2"/>
  <c r="L5034" i="2"/>
  <c r="K5034" i="2"/>
  <c r="J5034" i="2"/>
  <c r="I5034" i="2"/>
  <c r="H5034" i="2"/>
  <c r="N5033" i="2"/>
  <c r="O5033" i="2" s="1"/>
  <c r="M5033" i="2"/>
  <c r="L5033" i="2"/>
  <c r="K5033" i="2"/>
  <c r="J5033" i="2"/>
  <c r="I5033" i="2"/>
  <c r="H5033" i="2"/>
  <c r="N5032" i="2"/>
  <c r="O5032" i="2" s="1"/>
  <c r="M5032" i="2"/>
  <c r="L5032" i="2"/>
  <c r="K5032" i="2"/>
  <c r="J5032" i="2"/>
  <c r="I5032" i="2"/>
  <c r="H5032" i="2"/>
  <c r="N5031" i="2"/>
  <c r="O5031" i="2" s="1"/>
  <c r="M5031" i="2"/>
  <c r="L5031" i="2"/>
  <c r="K5031" i="2"/>
  <c r="J5031" i="2"/>
  <c r="I5031" i="2"/>
  <c r="H5031" i="2"/>
  <c r="N5030" i="2"/>
  <c r="O5030" i="2" s="1"/>
  <c r="M5030" i="2"/>
  <c r="L5030" i="2"/>
  <c r="K5030" i="2"/>
  <c r="J5030" i="2"/>
  <c r="I5030" i="2"/>
  <c r="H5030" i="2"/>
  <c r="N5029" i="2"/>
  <c r="O5029" i="2" s="1"/>
  <c r="M5029" i="2"/>
  <c r="L5029" i="2"/>
  <c r="K5029" i="2"/>
  <c r="J5029" i="2"/>
  <c r="I5029" i="2"/>
  <c r="H5029" i="2"/>
  <c r="N5028" i="2"/>
  <c r="O5028" i="2" s="1"/>
  <c r="M5028" i="2"/>
  <c r="L5028" i="2"/>
  <c r="K5028" i="2"/>
  <c r="J5028" i="2"/>
  <c r="I5028" i="2"/>
  <c r="H5028" i="2"/>
  <c r="N5027" i="2"/>
  <c r="O5027" i="2" s="1"/>
  <c r="M5027" i="2"/>
  <c r="L5027" i="2"/>
  <c r="K5027" i="2"/>
  <c r="J5027" i="2"/>
  <c r="I5027" i="2"/>
  <c r="H5027" i="2"/>
  <c r="N5026" i="2"/>
  <c r="O5026" i="2" s="1"/>
  <c r="M5026" i="2"/>
  <c r="L5026" i="2"/>
  <c r="K5026" i="2"/>
  <c r="J5026" i="2"/>
  <c r="I5026" i="2"/>
  <c r="H5026" i="2"/>
  <c r="N5025" i="2"/>
  <c r="O5025" i="2" s="1"/>
  <c r="M5025" i="2"/>
  <c r="L5025" i="2"/>
  <c r="K5025" i="2"/>
  <c r="J5025" i="2"/>
  <c r="I5025" i="2"/>
  <c r="H5025" i="2"/>
  <c r="N5024" i="2"/>
  <c r="O5024" i="2" s="1"/>
  <c r="M5024" i="2"/>
  <c r="L5024" i="2"/>
  <c r="K5024" i="2"/>
  <c r="J5024" i="2"/>
  <c r="I5024" i="2"/>
  <c r="H5024" i="2"/>
  <c r="N5023" i="2"/>
  <c r="O5023" i="2" s="1"/>
  <c r="M5023" i="2"/>
  <c r="L5023" i="2"/>
  <c r="K5023" i="2"/>
  <c r="J5023" i="2"/>
  <c r="I5023" i="2"/>
  <c r="H5023" i="2"/>
  <c r="N5022" i="2"/>
  <c r="O5022" i="2" s="1"/>
  <c r="M5022" i="2"/>
  <c r="L5022" i="2"/>
  <c r="K5022" i="2"/>
  <c r="J5022" i="2"/>
  <c r="I5022" i="2"/>
  <c r="H5022" i="2"/>
  <c r="N5021" i="2"/>
  <c r="O5021" i="2" s="1"/>
  <c r="M5021" i="2"/>
  <c r="L5021" i="2"/>
  <c r="K5021" i="2"/>
  <c r="J5021" i="2"/>
  <c r="I5021" i="2"/>
  <c r="H5021" i="2"/>
  <c r="N5020" i="2"/>
  <c r="O5020" i="2" s="1"/>
  <c r="M5020" i="2"/>
  <c r="L5020" i="2"/>
  <c r="K5020" i="2"/>
  <c r="J5020" i="2"/>
  <c r="I5020" i="2"/>
  <c r="H5020" i="2"/>
  <c r="N5019" i="2"/>
  <c r="O5019" i="2" s="1"/>
  <c r="M5019" i="2"/>
  <c r="L5019" i="2"/>
  <c r="K5019" i="2"/>
  <c r="J5019" i="2"/>
  <c r="I5019" i="2"/>
  <c r="H5019" i="2"/>
  <c r="N5018" i="2"/>
  <c r="O5018" i="2" s="1"/>
  <c r="M5018" i="2"/>
  <c r="L5018" i="2"/>
  <c r="K5018" i="2"/>
  <c r="J5018" i="2"/>
  <c r="I5018" i="2"/>
  <c r="H5018" i="2"/>
  <c r="N5017" i="2"/>
  <c r="O5017" i="2" s="1"/>
  <c r="M5017" i="2"/>
  <c r="L5017" i="2"/>
  <c r="K5017" i="2"/>
  <c r="J5017" i="2"/>
  <c r="I5017" i="2"/>
  <c r="H5017" i="2"/>
  <c r="N5016" i="2"/>
  <c r="O5016" i="2" s="1"/>
  <c r="M5016" i="2"/>
  <c r="L5016" i="2"/>
  <c r="K5016" i="2"/>
  <c r="J5016" i="2"/>
  <c r="I5016" i="2"/>
  <c r="H5016" i="2"/>
  <c r="N5015" i="2"/>
  <c r="O5015" i="2" s="1"/>
  <c r="M5015" i="2"/>
  <c r="L5015" i="2"/>
  <c r="K5015" i="2"/>
  <c r="J5015" i="2"/>
  <c r="I5015" i="2"/>
  <c r="H5015" i="2"/>
  <c r="N5014" i="2"/>
  <c r="O5014" i="2" s="1"/>
  <c r="M5014" i="2"/>
  <c r="L5014" i="2"/>
  <c r="K5014" i="2"/>
  <c r="J5014" i="2"/>
  <c r="I5014" i="2"/>
  <c r="H5014" i="2"/>
  <c r="N5013" i="2"/>
  <c r="O5013" i="2" s="1"/>
  <c r="M5013" i="2"/>
  <c r="L5013" i="2"/>
  <c r="K5013" i="2"/>
  <c r="J5013" i="2"/>
  <c r="I5013" i="2"/>
  <c r="H5013" i="2"/>
  <c r="N5012" i="2"/>
  <c r="O5012" i="2" s="1"/>
  <c r="M5012" i="2"/>
  <c r="L5012" i="2"/>
  <c r="K5012" i="2"/>
  <c r="J5012" i="2"/>
  <c r="I5012" i="2"/>
  <c r="H5012" i="2"/>
  <c r="N5011" i="2"/>
  <c r="O5011" i="2" s="1"/>
  <c r="M5011" i="2"/>
  <c r="L5011" i="2"/>
  <c r="K5011" i="2"/>
  <c r="J5011" i="2"/>
  <c r="I5011" i="2"/>
  <c r="H5011" i="2"/>
  <c r="N5010" i="2"/>
  <c r="O5010" i="2" s="1"/>
  <c r="M5010" i="2"/>
  <c r="L5010" i="2"/>
  <c r="K5010" i="2"/>
  <c r="J5010" i="2"/>
  <c r="I5010" i="2"/>
  <c r="H5010" i="2"/>
  <c r="N5009" i="2"/>
  <c r="O5009" i="2" s="1"/>
  <c r="M5009" i="2"/>
  <c r="L5009" i="2"/>
  <c r="K5009" i="2"/>
  <c r="J5009" i="2"/>
  <c r="I5009" i="2"/>
  <c r="H5009" i="2"/>
  <c r="N5008" i="2"/>
  <c r="O5008" i="2" s="1"/>
  <c r="M5008" i="2"/>
  <c r="L5008" i="2"/>
  <c r="K5008" i="2"/>
  <c r="J5008" i="2"/>
  <c r="I5008" i="2"/>
  <c r="H5008" i="2"/>
  <c r="N5007" i="2"/>
  <c r="O5007" i="2" s="1"/>
  <c r="M5007" i="2"/>
  <c r="L5007" i="2"/>
  <c r="K5007" i="2"/>
  <c r="J5007" i="2"/>
  <c r="I5007" i="2"/>
  <c r="H5007" i="2"/>
  <c r="N5006" i="2"/>
  <c r="O5006" i="2" s="1"/>
  <c r="M5006" i="2"/>
  <c r="L5006" i="2"/>
  <c r="K5006" i="2"/>
  <c r="J5006" i="2"/>
  <c r="I5006" i="2"/>
  <c r="H5006" i="2"/>
  <c r="N5005" i="2"/>
  <c r="O5005" i="2" s="1"/>
  <c r="M5005" i="2"/>
  <c r="L5005" i="2"/>
  <c r="K5005" i="2"/>
  <c r="J5005" i="2"/>
  <c r="I5005" i="2"/>
  <c r="H5005" i="2"/>
  <c r="N5004" i="2"/>
  <c r="O5004" i="2" s="1"/>
  <c r="M5004" i="2"/>
  <c r="L5004" i="2"/>
  <c r="K5004" i="2"/>
  <c r="J5004" i="2"/>
  <c r="I5004" i="2"/>
  <c r="H5004" i="2"/>
  <c r="N5003" i="2"/>
  <c r="O5003" i="2" s="1"/>
  <c r="M5003" i="2"/>
  <c r="L5003" i="2"/>
  <c r="K5003" i="2"/>
  <c r="J5003" i="2"/>
  <c r="I5003" i="2"/>
  <c r="H5003" i="2"/>
  <c r="N5002" i="2"/>
  <c r="O5002" i="2" s="1"/>
  <c r="M5002" i="2"/>
  <c r="L5002" i="2"/>
  <c r="K5002" i="2"/>
  <c r="J5002" i="2"/>
  <c r="I5002" i="2"/>
  <c r="H5002" i="2"/>
  <c r="N5001" i="2"/>
  <c r="O5001" i="2" s="1"/>
  <c r="M5001" i="2"/>
  <c r="L5001" i="2"/>
  <c r="K5001" i="2"/>
  <c r="J5001" i="2"/>
  <c r="I5001" i="2"/>
  <c r="H5001" i="2"/>
  <c r="N5000" i="2"/>
  <c r="O5000" i="2" s="1"/>
  <c r="M5000" i="2"/>
  <c r="L5000" i="2"/>
  <c r="K5000" i="2"/>
  <c r="J5000" i="2"/>
  <c r="I5000" i="2"/>
  <c r="H5000" i="2"/>
  <c r="N4999" i="2"/>
  <c r="O4999" i="2" s="1"/>
  <c r="M4999" i="2"/>
  <c r="L4999" i="2"/>
  <c r="K4999" i="2"/>
  <c r="J4999" i="2"/>
  <c r="I4999" i="2"/>
  <c r="H4999" i="2"/>
  <c r="N4998" i="2"/>
  <c r="O4998" i="2" s="1"/>
  <c r="M4998" i="2"/>
  <c r="L4998" i="2"/>
  <c r="K4998" i="2"/>
  <c r="J4998" i="2"/>
  <c r="I4998" i="2"/>
  <c r="H4998" i="2"/>
  <c r="N4997" i="2"/>
  <c r="O4997" i="2" s="1"/>
  <c r="M4997" i="2"/>
  <c r="L4997" i="2"/>
  <c r="K4997" i="2"/>
  <c r="J4997" i="2"/>
  <c r="I4997" i="2"/>
  <c r="H4997" i="2"/>
  <c r="N4996" i="2"/>
  <c r="O4996" i="2" s="1"/>
  <c r="M4996" i="2"/>
  <c r="L4996" i="2"/>
  <c r="K4996" i="2"/>
  <c r="J4996" i="2"/>
  <c r="I4996" i="2"/>
  <c r="H4996" i="2"/>
  <c r="N4995" i="2"/>
  <c r="O4995" i="2" s="1"/>
  <c r="M4995" i="2"/>
  <c r="L4995" i="2"/>
  <c r="K4995" i="2"/>
  <c r="J4995" i="2"/>
  <c r="I4995" i="2"/>
  <c r="H4995" i="2"/>
  <c r="N4994" i="2"/>
  <c r="O4994" i="2" s="1"/>
  <c r="M4994" i="2"/>
  <c r="L4994" i="2"/>
  <c r="K4994" i="2"/>
  <c r="J4994" i="2"/>
  <c r="I4994" i="2"/>
  <c r="H4994" i="2"/>
  <c r="N4993" i="2"/>
  <c r="O4993" i="2" s="1"/>
  <c r="M4993" i="2"/>
  <c r="L4993" i="2"/>
  <c r="K4993" i="2"/>
  <c r="J4993" i="2"/>
  <c r="I4993" i="2"/>
  <c r="H4993" i="2"/>
  <c r="N4992" i="2"/>
  <c r="O4992" i="2" s="1"/>
  <c r="M4992" i="2"/>
  <c r="L4992" i="2"/>
  <c r="K4992" i="2"/>
  <c r="J4992" i="2"/>
  <c r="I4992" i="2"/>
  <c r="H4992" i="2"/>
  <c r="N4991" i="2"/>
  <c r="O4991" i="2" s="1"/>
  <c r="M4991" i="2"/>
  <c r="L4991" i="2"/>
  <c r="K4991" i="2"/>
  <c r="J4991" i="2"/>
  <c r="I4991" i="2"/>
  <c r="H4991" i="2"/>
  <c r="N4990" i="2"/>
  <c r="O4990" i="2" s="1"/>
  <c r="M4990" i="2"/>
  <c r="L4990" i="2"/>
  <c r="K4990" i="2"/>
  <c r="J4990" i="2"/>
  <c r="I4990" i="2"/>
  <c r="H4990" i="2"/>
  <c r="N4989" i="2"/>
  <c r="O4989" i="2" s="1"/>
  <c r="M4989" i="2"/>
  <c r="L4989" i="2"/>
  <c r="K4989" i="2"/>
  <c r="J4989" i="2"/>
  <c r="I4989" i="2"/>
  <c r="H4989" i="2"/>
  <c r="N4988" i="2"/>
  <c r="O4988" i="2" s="1"/>
  <c r="M4988" i="2"/>
  <c r="L4988" i="2"/>
  <c r="K4988" i="2"/>
  <c r="J4988" i="2"/>
  <c r="I4988" i="2"/>
  <c r="H4988" i="2"/>
  <c r="N4987" i="2"/>
  <c r="O4987" i="2" s="1"/>
  <c r="M4987" i="2"/>
  <c r="L4987" i="2"/>
  <c r="K4987" i="2"/>
  <c r="J4987" i="2"/>
  <c r="I4987" i="2"/>
  <c r="H4987" i="2"/>
  <c r="N4986" i="2"/>
  <c r="O4986" i="2" s="1"/>
  <c r="M4986" i="2"/>
  <c r="L4986" i="2"/>
  <c r="K4986" i="2"/>
  <c r="J4986" i="2"/>
  <c r="I4986" i="2"/>
  <c r="H4986" i="2"/>
  <c r="N4985" i="2"/>
  <c r="O4985" i="2" s="1"/>
  <c r="M4985" i="2"/>
  <c r="L4985" i="2"/>
  <c r="K4985" i="2"/>
  <c r="J4985" i="2"/>
  <c r="I4985" i="2"/>
  <c r="H4985" i="2"/>
  <c r="N4984" i="2"/>
  <c r="O4984" i="2" s="1"/>
  <c r="M4984" i="2"/>
  <c r="L4984" i="2"/>
  <c r="K4984" i="2"/>
  <c r="J4984" i="2"/>
  <c r="I4984" i="2"/>
  <c r="H4984" i="2"/>
  <c r="N4983" i="2"/>
  <c r="O4983" i="2" s="1"/>
  <c r="M4983" i="2"/>
  <c r="L4983" i="2"/>
  <c r="K4983" i="2"/>
  <c r="J4983" i="2"/>
  <c r="I4983" i="2"/>
  <c r="H4983" i="2"/>
  <c r="N4982" i="2"/>
  <c r="O4982" i="2" s="1"/>
  <c r="M4982" i="2"/>
  <c r="L4982" i="2"/>
  <c r="K4982" i="2"/>
  <c r="J4982" i="2"/>
  <c r="I4982" i="2"/>
  <c r="H4982" i="2"/>
  <c r="N4981" i="2"/>
  <c r="O4981" i="2" s="1"/>
  <c r="M4981" i="2"/>
  <c r="L4981" i="2"/>
  <c r="K4981" i="2"/>
  <c r="J4981" i="2"/>
  <c r="I4981" i="2"/>
  <c r="H4981" i="2"/>
  <c r="N4980" i="2"/>
  <c r="O4980" i="2" s="1"/>
  <c r="M4980" i="2"/>
  <c r="L4980" i="2"/>
  <c r="K4980" i="2"/>
  <c r="J4980" i="2"/>
  <c r="I4980" i="2"/>
  <c r="H4980" i="2"/>
  <c r="N4979" i="2"/>
  <c r="O4979" i="2" s="1"/>
  <c r="M4979" i="2"/>
  <c r="L4979" i="2"/>
  <c r="K4979" i="2"/>
  <c r="J4979" i="2"/>
  <c r="I4979" i="2"/>
  <c r="H4979" i="2"/>
  <c r="N4978" i="2"/>
  <c r="O4978" i="2" s="1"/>
  <c r="M4978" i="2"/>
  <c r="L4978" i="2"/>
  <c r="K4978" i="2"/>
  <c r="J4978" i="2"/>
  <c r="I4978" i="2"/>
  <c r="H4978" i="2"/>
  <c r="N4977" i="2"/>
  <c r="O4977" i="2" s="1"/>
  <c r="M4977" i="2"/>
  <c r="L4977" i="2"/>
  <c r="K4977" i="2"/>
  <c r="J4977" i="2"/>
  <c r="I4977" i="2"/>
  <c r="H4977" i="2"/>
  <c r="N4976" i="2"/>
  <c r="O4976" i="2" s="1"/>
  <c r="M4976" i="2"/>
  <c r="L4976" i="2"/>
  <c r="K4976" i="2"/>
  <c r="J4976" i="2"/>
  <c r="I4976" i="2"/>
  <c r="H4976" i="2"/>
  <c r="N4975" i="2"/>
  <c r="O4975" i="2" s="1"/>
  <c r="M4975" i="2"/>
  <c r="L4975" i="2"/>
  <c r="K4975" i="2"/>
  <c r="J4975" i="2"/>
  <c r="I4975" i="2"/>
  <c r="H4975" i="2"/>
  <c r="N4974" i="2"/>
  <c r="O4974" i="2" s="1"/>
  <c r="M4974" i="2"/>
  <c r="L4974" i="2"/>
  <c r="K4974" i="2"/>
  <c r="J4974" i="2"/>
  <c r="I4974" i="2"/>
  <c r="H4974" i="2"/>
  <c r="N4973" i="2"/>
  <c r="O4973" i="2" s="1"/>
  <c r="M4973" i="2"/>
  <c r="L4973" i="2"/>
  <c r="K4973" i="2"/>
  <c r="J4973" i="2"/>
  <c r="I4973" i="2"/>
  <c r="H4973" i="2"/>
  <c r="N4972" i="2"/>
  <c r="O4972" i="2" s="1"/>
  <c r="M4972" i="2"/>
  <c r="L4972" i="2"/>
  <c r="K4972" i="2"/>
  <c r="J4972" i="2"/>
  <c r="I4972" i="2"/>
  <c r="H4972" i="2"/>
  <c r="N4971" i="2"/>
  <c r="O4971" i="2" s="1"/>
  <c r="M4971" i="2"/>
  <c r="L4971" i="2"/>
  <c r="K4971" i="2"/>
  <c r="J4971" i="2"/>
  <c r="I4971" i="2"/>
  <c r="H4971" i="2"/>
  <c r="N4970" i="2"/>
  <c r="O4970" i="2" s="1"/>
  <c r="M4970" i="2"/>
  <c r="L4970" i="2"/>
  <c r="K4970" i="2"/>
  <c r="J4970" i="2"/>
  <c r="I4970" i="2"/>
  <c r="H4970" i="2"/>
  <c r="N4969" i="2"/>
  <c r="O4969" i="2" s="1"/>
  <c r="M4969" i="2"/>
  <c r="L4969" i="2"/>
  <c r="K4969" i="2"/>
  <c r="J4969" i="2"/>
  <c r="I4969" i="2"/>
  <c r="H4969" i="2"/>
  <c r="N4968" i="2"/>
  <c r="O4968" i="2" s="1"/>
  <c r="M4968" i="2"/>
  <c r="L4968" i="2"/>
  <c r="K4968" i="2"/>
  <c r="J4968" i="2"/>
  <c r="I4968" i="2"/>
  <c r="H4968" i="2"/>
  <c r="N4967" i="2"/>
  <c r="O4967" i="2" s="1"/>
  <c r="M4967" i="2"/>
  <c r="L4967" i="2"/>
  <c r="K4967" i="2"/>
  <c r="J4967" i="2"/>
  <c r="I4967" i="2"/>
  <c r="H4967" i="2"/>
  <c r="N4966" i="2"/>
  <c r="O4966" i="2" s="1"/>
  <c r="M4966" i="2"/>
  <c r="L4966" i="2"/>
  <c r="K4966" i="2"/>
  <c r="J4966" i="2"/>
  <c r="I4966" i="2"/>
  <c r="H4966" i="2"/>
  <c r="N4965" i="2"/>
  <c r="O4965" i="2" s="1"/>
  <c r="M4965" i="2"/>
  <c r="L4965" i="2"/>
  <c r="K4965" i="2"/>
  <c r="J4965" i="2"/>
  <c r="I4965" i="2"/>
  <c r="H4965" i="2"/>
  <c r="N4964" i="2"/>
  <c r="O4964" i="2" s="1"/>
  <c r="M4964" i="2"/>
  <c r="L4964" i="2"/>
  <c r="K4964" i="2"/>
  <c r="J4964" i="2"/>
  <c r="I4964" i="2"/>
  <c r="H4964" i="2"/>
  <c r="N4963" i="2"/>
  <c r="O4963" i="2" s="1"/>
  <c r="M4963" i="2"/>
  <c r="L4963" i="2"/>
  <c r="K4963" i="2"/>
  <c r="J4963" i="2"/>
  <c r="I4963" i="2"/>
  <c r="H4963" i="2"/>
  <c r="N4962" i="2"/>
  <c r="O4962" i="2" s="1"/>
  <c r="M4962" i="2"/>
  <c r="L4962" i="2"/>
  <c r="K4962" i="2"/>
  <c r="J4962" i="2"/>
  <c r="I4962" i="2"/>
  <c r="H4962" i="2"/>
  <c r="N4961" i="2"/>
  <c r="O4961" i="2" s="1"/>
  <c r="M4961" i="2"/>
  <c r="L4961" i="2"/>
  <c r="K4961" i="2"/>
  <c r="J4961" i="2"/>
  <c r="I4961" i="2"/>
  <c r="H4961" i="2"/>
  <c r="N4960" i="2"/>
  <c r="O4960" i="2" s="1"/>
  <c r="M4960" i="2"/>
  <c r="L4960" i="2"/>
  <c r="K4960" i="2"/>
  <c r="J4960" i="2"/>
  <c r="I4960" i="2"/>
  <c r="H4960" i="2"/>
  <c r="N4959" i="2"/>
  <c r="O4959" i="2" s="1"/>
  <c r="M4959" i="2"/>
  <c r="L4959" i="2"/>
  <c r="K4959" i="2"/>
  <c r="J4959" i="2"/>
  <c r="I4959" i="2"/>
  <c r="H4959" i="2"/>
  <c r="N4958" i="2"/>
  <c r="O4958" i="2" s="1"/>
  <c r="M4958" i="2"/>
  <c r="L4958" i="2"/>
  <c r="K4958" i="2"/>
  <c r="J4958" i="2"/>
  <c r="I4958" i="2"/>
  <c r="H4958" i="2"/>
  <c r="N4957" i="2"/>
  <c r="O4957" i="2" s="1"/>
  <c r="M4957" i="2"/>
  <c r="L4957" i="2"/>
  <c r="K4957" i="2"/>
  <c r="J4957" i="2"/>
  <c r="I4957" i="2"/>
  <c r="H4957" i="2"/>
  <c r="N4956" i="2"/>
  <c r="O4956" i="2" s="1"/>
  <c r="M4956" i="2"/>
  <c r="L4956" i="2"/>
  <c r="K4956" i="2"/>
  <c r="J4956" i="2"/>
  <c r="I4956" i="2"/>
  <c r="H4956" i="2"/>
  <c r="N4955" i="2"/>
  <c r="O4955" i="2" s="1"/>
  <c r="M4955" i="2"/>
  <c r="L4955" i="2"/>
  <c r="K4955" i="2"/>
  <c r="J4955" i="2"/>
  <c r="I4955" i="2"/>
  <c r="H4955" i="2"/>
  <c r="N4954" i="2"/>
  <c r="O4954" i="2" s="1"/>
  <c r="M4954" i="2"/>
  <c r="L4954" i="2"/>
  <c r="K4954" i="2"/>
  <c r="J4954" i="2"/>
  <c r="I4954" i="2"/>
  <c r="H4954" i="2"/>
  <c r="N4953" i="2"/>
  <c r="O4953" i="2" s="1"/>
  <c r="M4953" i="2"/>
  <c r="L4953" i="2"/>
  <c r="K4953" i="2"/>
  <c r="J4953" i="2"/>
  <c r="I4953" i="2"/>
  <c r="H4953" i="2"/>
  <c r="N4952" i="2"/>
  <c r="O4952" i="2" s="1"/>
  <c r="M4952" i="2"/>
  <c r="L4952" i="2"/>
  <c r="K4952" i="2"/>
  <c r="J4952" i="2"/>
  <c r="I4952" i="2"/>
  <c r="H4952" i="2"/>
  <c r="N4951" i="2"/>
  <c r="O4951" i="2" s="1"/>
  <c r="M4951" i="2"/>
  <c r="L4951" i="2"/>
  <c r="K4951" i="2"/>
  <c r="J4951" i="2"/>
  <c r="I4951" i="2"/>
  <c r="H4951" i="2"/>
  <c r="N4950" i="2"/>
  <c r="O4950" i="2" s="1"/>
  <c r="M4950" i="2"/>
  <c r="L4950" i="2"/>
  <c r="K4950" i="2"/>
  <c r="J4950" i="2"/>
  <c r="I4950" i="2"/>
  <c r="H4950" i="2"/>
  <c r="N4949" i="2"/>
  <c r="O4949" i="2" s="1"/>
  <c r="M4949" i="2"/>
  <c r="L4949" i="2"/>
  <c r="K4949" i="2"/>
  <c r="J4949" i="2"/>
  <c r="I4949" i="2"/>
  <c r="H4949" i="2"/>
  <c r="N4948" i="2"/>
  <c r="O4948" i="2" s="1"/>
  <c r="M4948" i="2"/>
  <c r="L4948" i="2"/>
  <c r="K4948" i="2"/>
  <c r="J4948" i="2"/>
  <c r="I4948" i="2"/>
  <c r="H4948" i="2"/>
  <c r="N4947" i="2"/>
  <c r="O4947" i="2" s="1"/>
  <c r="M4947" i="2"/>
  <c r="L4947" i="2"/>
  <c r="K4947" i="2"/>
  <c r="J4947" i="2"/>
  <c r="I4947" i="2"/>
  <c r="H4947" i="2"/>
  <c r="N4946" i="2"/>
  <c r="O4946" i="2" s="1"/>
  <c r="M4946" i="2"/>
  <c r="L4946" i="2"/>
  <c r="K4946" i="2"/>
  <c r="J4946" i="2"/>
  <c r="I4946" i="2"/>
  <c r="H4946" i="2"/>
  <c r="N4945" i="2"/>
  <c r="O4945" i="2" s="1"/>
  <c r="M4945" i="2"/>
  <c r="L4945" i="2"/>
  <c r="K4945" i="2"/>
  <c r="J4945" i="2"/>
  <c r="I4945" i="2"/>
  <c r="H4945" i="2"/>
  <c r="N4944" i="2"/>
  <c r="O4944" i="2" s="1"/>
  <c r="M4944" i="2"/>
  <c r="L4944" i="2"/>
  <c r="K4944" i="2"/>
  <c r="J4944" i="2"/>
  <c r="I4944" i="2"/>
  <c r="H4944" i="2"/>
  <c r="N4943" i="2"/>
  <c r="O4943" i="2" s="1"/>
  <c r="M4943" i="2"/>
  <c r="L4943" i="2"/>
  <c r="K4943" i="2"/>
  <c r="J4943" i="2"/>
  <c r="I4943" i="2"/>
  <c r="H4943" i="2"/>
  <c r="N4942" i="2"/>
  <c r="O4942" i="2" s="1"/>
  <c r="M4942" i="2"/>
  <c r="L4942" i="2"/>
  <c r="K4942" i="2"/>
  <c r="J4942" i="2"/>
  <c r="I4942" i="2"/>
  <c r="H4942" i="2"/>
  <c r="N4941" i="2"/>
  <c r="O4941" i="2" s="1"/>
  <c r="M4941" i="2"/>
  <c r="L4941" i="2"/>
  <c r="K4941" i="2"/>
  <c r="J4941" i="2"/>
  <c r="I4941" i="2"/>
  <c r="H4941" i="2"/>
  <c r="N4940" i="2"/>
  <c r="O4940" i="2" s="1"/>
  <c r="M4940" i="2"/>
  <c r="L4940" i="2"/>
  <c r="K4940" i="2"/>
  <c r="J4940" i="2"/>
  <c r="I4940" i="2"/>
  <c r="H4940" i="2"/>
  <c r="N4939" i="2"/>
  <c r="O4939" i="2" s="1"/>
  <c r="M4939" i="2"/>
  <c r="L4939" i="2"/>
  <c r="K4939" i="2"/>
  <c r="J4939" i="2"/>
  <c r="I4939" i="2"/>
  <c r="H4939" i="2"/>
  <c r="N4938" i="2"/>
  <c r="O4938" i="2" s="1"/>
  <c r="M4938" i="2"/>
  <c r="L4938" i="2"/>
  <c r="K4938" i="2"/>
  <c r="J4938" i="2"/>
  <c r="I4938" i="2"/>
  <c r="H4938" i="2"/>
  <c r="N4937" i="2"/>
  <c r="O4937" i="2" s="1"/>
  <c r="M4937" i="2"/>
  <c r="L4937" i="2"/>
  <c r="K4937" i="2"/>
  <c r="J4937" i="2"/>
  <c r="I4937" i="2"/>
  <c r="H4937" i="2"/>
  <c r="N4936" i="2"/>
  <c r="O4936" i="2" s="1"/>
  <c r="M4936" i="2"/>
  <c r="L4936" i="2"/>
  <c r="K4936" i="2"/>
  <c r="J4936" i="2"/>
  <c r="I4936" i="2"/>
  <c r="H4936" i="2"/>
  <c r="N4935" i="2"/>
  <c r="O4935" i="2" s="1"/>
  <c r="M4935" i="2"/>
  <c r="L4935" i="2"/>
  <c r="K4935" i="2"/>
  <c r="J4935" i="2"/>
  <c r="I4935" i="2"/>
  <c r="H4935" i="2"/>
  <c r="N4934" i="2"/>
  <c r="O4934" i="2" s="1"/>
  <c r="M4934" i="2"/>
  <c r="L4934" i="2"/>
  <c r="K4934" i="2"/>
  <c r="J4934" i="2"/>
  <c r="I4934" i="2"/>
  <c r="H4934" i="2"/>
  <c r="N4933" i="2"/>
  <c r="O4933" i="2" s="1"/>
  <c r="M4933" i="2"/>
  <c r="L4933" i="2"/>
  <c r="K4933" i="2"/>
  <c r="J4933" i="2"/>
  <c r="I4933" i="2"/>
  <c r="H4933" i="2"/>
  <c r="N4932" i="2"/>
  <c r="O4932" i="2" s="1"/>
  <c r="M4932" i="2"/>
  <c r="L4932" i="2"/>
  <c r="K4932" i="2"/>
  <c r="J4932" i="2"/>
  <c r="I4932" i="2"/>
  <c r="H4932" i="2"/>
  <c r="N4931" i="2"/>
  <c r="O4931" i="2" s="1"/>
  <c r="M4931" i="2"/>
  <c r="L4931" i="2"/>
  <c r="K4931" i="2"/>
  <c r="J4931" i="2"/>
  <c r="I4931" i="2"/>
  <c r="H4931" i="2"/>
  <c r="N4930" i="2"/>
  <c r="O4930" i="2" s="1"/>
  <c r="M4930" i="2"/>
  <c r="L4930" i="2"/>
  <c r="K4930" i="2"/>
  <c r="J4930" i="2"/>
  <c r="I4930" i="2"/>
  <c r="H4930" i="2"/>
  <c r="N4929" i="2"/>
  <c r="O4929" i="2" s="1"/>
  <c r="M4929" i="2"/>
  <c r="L4929" i="2"/>
  <c r="K4929" i="2"/>
  <c r="J4929" i="2"/>
  <c r="I4929" i="2"/>
  <c r="H4929" i="2"/>
  <c r="N4928" i="2"/>
  <c r="O4928" i="2" s="1"/>
  <c r="M4928" i="2"/>
  <c r="L4928" i="2"/>
  <c r="K4928" i="2"/>
  <c r="J4928" i="2"/>
  <c r="I4928" i="2"/>
  <c r="H4928" i="2"/>
  <c r="N4927" i="2"/>
  <c r="O4927" i="2" s="1"/>
  <c r="M4927" i="2"/>
  <c r="L4927" i="2"/>
  <c r="K4927" i="2"/>
  <c r="J4927" i="2"/>
  <c r="I4927" i="2"/>
  <c r="H4927" i="2"/>
  <c r="N4926" i="2"/>
  <c r="O4926" i="2" s="1"/>
  <c r="M4926" i="2"/>
  <c r="L4926" i="2"/>
  <c r="K4926" i="2"/>
  <c r="J4926" i="2"/>
  <c r="I4926" i="2"/>
  <c r="H4926" i="2"/>
  <c r="N4925" i="2"/>
  <c r="O4925" i="2" s="1"/>
  <c r="M4925" i="2"/>
  <c r="L4925" i="2"/>
  <c r="K4925" i="2"/>
  <c r="J4925" i="2"/>
  <c r="I4925" i="2"/>
  <c r="H4925" i="2"/>
  <c r="N4924" i="2"/>
  <c r="O4924" i="2" s="1"/>
  <c r="M4924" i="2"/>
  <c r="L4924" i="2"/>
  <c r="K4924" i="2"/>
  <c r="J4924" i="2"/>
  <c r="I4924" i="2"/>
  <c r="H4924" i="2"/>
  <c r="N4923" i="2"/>
  <c r="O4923" i="2" s="1"/>
  <c r="M4923" i="2"/>
  <c r="L4923" i="2"/>
  <c r="K4923" i="2"/>
  <c r="J4923" i="2"/>
  <c r="I4923" i="2"/>
  <c r="H4923" i="2"/>
  <c r="N4922" i="2"/>
  <c r="O4922" i="2" s="1"/>
  <c r="M4922" i="2"/>
  <c r="L4922" i="2"/>
  <c r="K4922" i="2"/>
  <c r="J4922" i="2"/>
  <c r="I4922" i="2"/>
  <c r="H4922" i="2"/>
  <c r="N4921" i="2"/>
  <c r="O4921" i="2" s="1"/>
  <c r="M4921" i="2"/>
  <c r="L4921" i="2"/>
  <c r="K4921" i="2"/>
  <c r="J4921" i="2"/>
  <c r="I4921" i="2"/>
  <c r="H4921" i="2"/>
  <c r="N4920" i="2"/>
  <c r="O4920" i="2" s="1"/>
  <c r="M4920" i="2"/>
  <c r="L4920" i="2"/>
  <c r="K4920" i="2"/>
  <c r="J4920" i="2"/>
  <c r="I4920" i="2"/>
  <c r="H4920" i="2"/>
  <c r="N4919" i="2"/>
  <c r="O4919" i="2" s="1"/>
  <c r="M4919" i="2"/>
  <c r="L4919" i="2"/>
  <c r="K4919" i="2"/>
  <c r="J4919" i="2"/>
  <c r="I4919" i="2"/>
  <c r="H4919" i="2"/>
  <c r="N4918" i="2"/>
  <c r="O4918" i="2" s="1"/>
  <c r="M4918" i="2"/>
  <c r="L4918" i="2"/>
  <c r="K4918" i="2"/>
  <c r="J4918" i="2"/>
  <c r="I4918" i="2"/>
  <c r="H4918" i="2"/>
  <c r="N4917" i="2"/>
  <c r="O4917" i="2" s="1"/>
  <c r="M4917" i="2"/>
  <c r="L4917" i="2"/>
  <c r="K4917" i="2"/>
  <c r="J4917" i="2"/>
  <c r="I4917" i="2"/>
  <c r="H4917" i="2"/>
  <c r="N4916" i="2"/>
  <c r="O4916" i="2" s="1"/>
  <c r="M4916" i="2"/>
  <c r="L4916" i="2"/>
  <c r="K4916" i="2"/>
  <c r="J4916" i="2"/>
  <c r="I4916" i="2"/>
  <c r="H4916" i="2"/>
  <c r="N4915" i="2"/>
  <c r="O4915" i="2" s="1"/>
  <c r="M4915" i="2"/>
  <c r="L4915" i="2"/>
  <c r="K4915" i="2"/>
  <c r="J4915" i="2"/>
  <c r="I4915" i="2"/>
  <c r="H4915" i="2"/>
  <c r="N4914" i="2"/>
  <c r="O4914" i="2" s="1"/>
  <c r="M4914" i="2"/>
  <c r="L4914" i="2"/>
  <c r="K4914" i="2"/>
  <c r="J4914" i="2"/>
  <c r="I4914" i="2"/>
  <c r="H4914" i="2"/>
  <c r="N4913" i="2"/>
  <c r="O4913" i="2" s="1"/>
  <c r="M4913" i="2"/>
  <c r="L4913" i="2"/>
  <c r="K4913" i="2"/>
  <c r="J4913" i="2"/>
  <c r="I4913" i="2"/>
  <c r="H4913" i="2"/>
  <c r="N4912" i="2"/>
  <c r="O4912" i="2" s="1"/>
  <c r="M4912" i="2"/>
  <c r="L4912" i="2"/>
  <c r="K4912" i="2"/>
  <c r="J4912" i="2"/>
  <c r="I4912" i="2"/>
  <c r="H4912" i="2"/>
  <c r="N4911" i="2"/>
  <c r="O4911" i="2" s="1"/>
  <c r="M4911" i="2"/>
  <c r="L4911" i="2"/>
  <c r="K4911" i="2"/>
  <c r="J4911" i="2"/>
  <c r="I4911" i="2"/>
  <c r="H4911" i="2"/>
  <c r="N4910" i="2"/>
  <c r="O4910" i="2" s="1"/>
  <c r="M4910" i="2"/>
  <c r="L4910" i="2"/>
  <c r="K4910" i="2"/>
  <c r="J4910" i="2"/>
  <c r="I4910" i="2"/>
  <c r="H4910" i="2"/>
  <c r="N4909" i="2"/>
  <c r="O4909" i="2" s="1"/>
  <c r="M4909" i="2"/>
  <c r="L4909" i="2"/>
  <c r="K4909" i="2"/>
  <c r="J4909" i="2"/>
  <c r="I4909" i="2"/>
  <c r="H4909" i="2"/>
  <c r="N4908" i="2"/>
  <c r="O4908" i="2" s="1"/>
  <c r="M4908" i="2"/>
  <c r="L4908" i="2"/>
  <c r="K4908" i="2"/>
  <c r="J4908" i="2"/>
  <c r="I4908" i="2"/>
  <c r="H4908" i="2"/>
  <c r="N4907" i="2"/>
  <c r="O4907" i="2" s="1"/>
  <c r="M4907" i="2"/>
  <c r="L4907" i="2"/>
  <c r="K4907" i="2"/>
  <c r="J4907" i="2"/>
  <c r="I4907" i="2"/>
  <c r="H4907" i="2"/>
  <c r="N4906" i="2"/>
  <c r="O4906" i="2" s="1"/>
  <c r="M4906" i="2"/>
  <c r="L4906" i="2"/>
  <c r="K4906" i="2"/>
  <c r="J4906" i="2"/>
  <c r="I4906" i="2"/>
  <c r="H4906" i="2"/>
  <c r="N4905" i="2"/>
  <c r="O4905" i="2" s="1"/>
  <c r="M4905" i="2"/>
  <c r="L4905" i="2"/>
  <c r="K4905" i="2"/>
  <c r="J4905" i="2"/>
  <c r="I4905" i="2"/>
  <c r="H4905" i="2"/>
  <c r="N4904" i="2"/>
  <c r="O4904" i="2" s="1"/>
  <c r="M4904" i="2"/>
  <c r="L4904" i="2"/>
  <c r="K4904" i="2"/>
  <c r="J4904" i="2"/>
  <c r="I4904" i="2"/>
  <c r="H4904" i="2"/>
  <c r="N4903" i="2"/>
  <c r="O4903" i="2" s="1"/>
  <c r="M4903" i="2"/>
  <c r="L4903" i="2"/>
  <c r="K4903" i="2"/>
  <c r="J4903" i="2"/>
  <c r="I4903" i="2"/>
  <c r="H4903" i="2"/>
  <c r="N4902" i="2"/>
  <c r="O4902" i="2" s="1"/>
  <c r="M4902" i="2"/>
  <c r="L4902" i="2"/>
  <c r="K4902" i="2"/>
  <c r="J4902" i="2"/>
  <c r="I4902" i="2"/>
  <c r="H4902" i="2"/>
  <c r="N4901" i="2"/>
  <c r="O4901" i="2" s="1"/>
  <c r="M4901" i="2"/>
  <c r="L4901" i="2"/>
  <c r="K4901" i="2"/>
  <c r="J4901" i="2"/>
  <c r="I4901" i="2"/>
  <c r="H4901" i="2"/>
  <c r="N4900" i="2"/>
  <c r="O4900" i="2" s="1"/>
  <c r="M4900" i="2"/>
  <c r="L4900" i="2"/>
  <c r="K4900" i="2"/>
  <c r="J4900" i="2"/>
  <c r="I4900" i="2"/>
  <c r="H4900" i="2"/>
  <c r="N4899" i="2"/>
  <c r="O4899" i="2" s="1"/>
  <c r="M4899" i="2"/>
  <c r="L4899" i="2"/>
  <c r="K4899" i="2"/>
  <c r="J4899" i="2"/>
  <c r="I4899" i="2"/>
  <c r="H4899" i="2"/>
  <c r="N4898" i="2"/>
  <c r="O4898" i="2" s="1"/>
  <c r="M4898" i="2"/>
  <c r="L4898" i="2"/>
  <c r="K4898" i="2"/>
  <c r="J4898" i="2"/>
  <c r="I4898" i="2"/>
  <c r="H4898" i="2"/>
  <c r="N4897" i="2"/>
  <c r="O4897" i="2" s="1"/>
  <c r="M4897" i="2"/>
  <c r="L4897" i="2"/>
  <c r="K4897" i="2"/>
  <c r="J4897" i="2"/>
  <c r="I4897" i="2"/>
  <c r="H4897" i="2"/>
  <c r="N4896" i="2"/>
  <c r="O4896" i="2" s="1"/>
  <c r="M4896" i="2"/>
  <c r="L4896" i="2"/>
  <c r="K4896" i="2"/>
  <c r="J4896" i="2"/>
  <c r="I4896" i="2"/>
  <c r="H4896" i="2"/>
  <c r="N4895" i="2"/>
  <c r="O4895" i="2" s="1"/>
  <c r="M4895" i="2"/>
  <c r="L4895" i="2"/>
  <c r="K4895" i="2"/>
  <c r="J4895" i="2"/>
  <c r="I4895" i="2"/>
  <c r="H4895" i="2"/>
  <c r="N4894" i="2"/>
  <c r="O4894" i="2" s="1"/>
  <c r="M4894" i="2"/>
  <c r="L4894" i="2"/>
  <c r="K4894" i="2"/>
  <c r="J4894" i="2"/>
  <c r="I4894" i="2"/>
  <c r="H4894" i="2"/>
  <c r="N4893" i="2"/>
  <c r="O4893" i="2" s="1"/>
  <c r="M4893" i="2"/>
  <c r="L4893" i="2"/>
  <c r="K4893" i="2"/>
  <c r="J4893" i="2"/>
  <c r="I4893" i="2"/>
  <c r="H4893" i="2"/>
  <c r="N4892" i="2"/>
  <c r="O4892" i="2" s="1"/>
  <c r="M4892" i="2"/>
  <c r="L4892" i="2"/>
  <c r="K4892" i="2"/>
  <c r="J4892" i="2"/>
  <c r="I4892" i="2"/>
  <c r="H4892" i="2"/>
  <c r="N4891" i="2"/>
  <c r="O4891" i="2" s="1"/>
  <c r="M4891" i="2"/>
  <c r="L4891" i="2"/>
  <c r="K4891" i="2"/>
  <c r="J4891" i="2"/>
  <c r="I4891" i="2"/>
  <c r="H4891" i="2"/>
  <c r="N4890" i="2"/>
  <c r="O4890" i="2" s="1"/>
  <c r="M4890" i="2"/>
  <c r="L4890" i="2"/>
  <c r="K4890" i="2"/>
  <c r="J4890" i="2"/>
  <c r="I4890" i="2"/>
  <c r="H4890" i="2"/>
  <c r="N4889" i="2"/>
  <c r="O4889" i="2" s="1"/>
  <c r="M4889" i="2"/>
  <c r="L4889" i="2"/>
  <c r="K4889" i="2"/>
  <c r="J4889" i="2"/>
  <c r="I4889" i="2"/>
  <c r="H4889" i="2"/>
  <c r="N4888" i="2"/>
  <c r="O4888" i="2" s="1"/>
  <c r="M4888" i="2"/>
  <c r="L4888" i="2"/>
  <c r="K4888" i="2"/>
  <c r="J4888" i="2"/>
  <c r="I4888" i="2"/>
  <c r="H4888" i="2"/>
  <c r="N4887" i="2"/>
  <c r="O4887" i="2" s="1"/>
  <c r="M4887" i="2"/>
  <c r="L4887" i="2"/>
  <c r="K4887" i="2"/>
  <c r="J4887" i="2"/>
  <c r="I4887" i="2"/>
  <c r="H4887" i="2"/>
  <c r="N4886" i="2"/>
  <c r="O4886" i="2" s="1"/>
  <c r="M4886" i="2"/>
  <c r="L4886" i="2"/>
  <c r="K4886" i="2"/>
  <c r="J4886" i="2"/>
  <c r="I4886" i="2"/>
  <c r="H4886" i="2"/>
  <c r="N4885" i="2"/>
  <c r="O4885" i="2" s="1"/>
  <c r="M4885" i="2"/>
  <c r="L4885" i="2"/>
  <c r="K4885" i="2"/>
  <c r="J4885" i="2"/>
  <c r="I4885" i="2"/>
  <c r="H4885" i="2"/>
  <c r="N4884" i="2"/>
  <c r="O4884" i="2" s="1"/>
  <c r="M4884" i="2"/>
  <c r="L4884" i="2"/>
  <c r="K4884" i="2"/>
  <c r="J4884" i="2"/>
  <c r="I4884" i="2"/>
  <c r="H4884" i="2"/>
  <c r="N4883" i="2"/>
  <c r="O4883" i="2" s="1"/>
  <c r="M4883" i="2"/>
  <c r="L4883" i="2"/>
  <c r="K4883" i="2"/>
  <c r="J4883" i="2"/>
  <c r="I4883" i="2"/>
  <c r="H4883" i="2"/>
  <c r="N4882" i="2"/>
  <c r="O4882" i="2" s="1"/>
  <c r="M4882" i="2"/>
  <c r="L4882" i="2"/>
  <c r="K4882" i="2"/>
  <c r="J4882" i="2"/>
  <c r="I4882" i="2"/>
  <c r="H4882" i="2"/>
  <c r="N4881" i="2"/>
  <c r="O4881" i="2" s="1"/>
  <c r="M4881" i="2"/>
  <c r="L4881" i="2"/>
  <c r="K4881" i="2"/>
  <c r="J4881" i="2"/>
  <c r="I4881" i="2"/>
  <c r="H4881" i="2"/>
  <c r="N4880" i="2"/>
  <c r="O4880" i="2" s="1"/>
  <c r="M4880" i="2"/>
  <c r="L4880" i="2"/>
  <c r="K4880" i="2"/>
  <c r="J4880" i="2"/>
  <c r="I4880" i="2"/>
  <c r="H4880" i="2"/>
  <c r="N4879" i="2"/>
  <c r="O4879" i="2" s="1"/>
  <c r="M4879" i="2"/>
  <c r="L4879" i="2"/>
  <c r="K4879" i="2"/>
  <c r="J4879" i="2"/>
  <c r="I4879" i="2"/>
  <c r="H4879" i="2"/>
  <c r="N4878" i="2"/>
  <c r="O4878" i="2" s="1"/>
  <c r="M4878" i="2"/>
  <c r="L4878" i="2"/>
  <c r="K4878" i="2"/>
  <c r="J4878" i="2"/>
  <c r="I4878" i="2"/>
  <c r="H4878" i="2"/>
  <c r="N4877" i="2"/>
  <c r="O4877" i="2" s="1"/>
  <c r="M4877" i="2"/>
  <c r="L4877" i="2"/>
  <c r="K4877" i="2"/>
  <c r="J4877" i="2"/>
  <c r="I4877" i="2"/>
  <c r="H4877" i="2"/>
  <c r="N4876" i="2"/>
  <c r="O4876" i="2" s="1"/>
  <c r="M4876" i="2"/>
  <c r="L4876" i="2"/>
  <c r="K4876" i="2"/>
  <c r="J4876" i="2"/>
  <c r="I4876" i="2"/>
  <c r="H4876" i="2"/>
  <c r="N4875" i="2"/>
  <c r="O4875" i="2" s="1"/>
  <c r="M4875" i="2"/>
  <c r="L4875" i="2"/>
  <c r="K4875" i="2"/>
  <c r="J4875" i="2"/>
  <c r="I4875" i="2"/>
  <c r="H4875" i="2"/>
  <c r="N4874" i="2"/>
  <c r="O4874" i="2" s="1"/>
  <c r="M4874" i="2"/>
  <c r="L4874" i="2"/>
  <c r="K4874" i="2"/>
  <c r="J4874" i="2"/>
  <c r="I4874" i="2"/>
  <c r="H4874" i="2"/>
  <c r="N4873" i="2"/>
  <c r="O4873" i="2" s="1"/>
  <c r="M4873" i="2"/>
  <c r="L4873" i="2"/>
  <c r="K4873" i="2"/>
  <c r="J4873" i="2"/>
  <c r="I4873" i="2"/>
  <c r="H4873" i="2"/>
  <c r="N4872" i="2"/>
  <c r="O4872" i="2" s="1"/>
  <c r="M4872" i="2"/>
  <c r="L4872" i="2"/>
  <c r="K4872" i="2"/>
  <c r="J4872" i="2"/>
  <c r="I4872" i="2"/>
  <c r="H4872" i="2"/>
  <c r="N4871" i="2"/>
  <c r="O4871" i="2" s="1"/>
  <c r="M4871" i="2"/>
  <c r="L4871" i="2"/>
  <c r="K4871" i="2"/>
  <c r="J4871" i="2"/>
  <c r="I4871" i="2"/>
  <c r="H4871" i="2"/>
  <c r="N4870" i="2"/>
  <c r="O4870" i="2" s="1"/>
  <c r="M4870" i="2"/>
  <c r="L4870" i="2"/>
  <c r="K4870" i="2"/>
  <c r="J4870" i="2"/>
  <c r="I4870" i="2"/>
  <c r="H4870" i="2"/>
  <c r="N4869" i="2"/>
  <c r="O4869" i="2" s="1"/>
  <c r="M4869" i="2"/>
  <c r="L4869" i="2"/>
  <c r="K4869" i="2"/>
  <c r="J4869" i="2"/>
  <c r="I4869" i="2"/>
  <c r="H4869" i="2"/>
  <c r="N4868" i="2"/>
  <c r="O4868" i="2" s="1"/>
  <c r="M4868" i="2"/>
  <c r="L4868" i="2"/>
  <c r="K4868" i="2"/>
  <c r="J4868" i="2"/>
  <c r="I4868" i="2"/>
  <c r="H4868" i="2"/>
  <c r="N4867" i="2"/>
  <c r="O4867" i="2" s="1"/>
  <c r="M4867" i="2"/>
  <c r="L4867" i="2"/>
  <c r="K4867" i="2"/>
  <c r="J4867" i="2"/>
  <c r="I4867" i="2"/>
  <c r="H4867" i="2"/>
  <c r="N4866" i="2"/>
  <c r="O4866" i="2" s="1"/>
  <c r="M4866" i="2"/>
  <c r="L4866" i="2"/>
  <c r="K4866" i="2"/>
  <c r="J4866" i="2"/>
  <c r="I4866" i="2"/>
  <c r="H4866" i="2"/>
  <c r="N4865" i="2"/>
  <c r="O4865" i="2" s="1"/>
  <c r="M4865" i="2"/>
  <c r="L4865" i="2"/>
  <c r="K4865" i="2"/>
  <c r="J4865" i="2"/>
  <c r="I4865" i="2"/>
  <c r="H4865" i="2"/>
  <c r="N4864" i="2"/>
  <c r="O4864" i="2" s="1"/>
  <c r="M4864" i="2"/>
  <c r="L4864" i="2"/>
  <c r="K4864" i="2"/>
  <c r="J4864" i="2"/>
  <c r="I4864" i="2"/>
  <c r="H4864" i="2"/>
  <c r="N4863" i="2"/>
  <c r="O4863" i="2" s="1"/>
  <c r="M4863" i="2"/>
  <c r="L4863" i="2"/>
  <c r="K4863" i="2"/>
  <c r="J4863" i="2"/>
  <c r="I4863" i="2"/>
  <c r="H4863" i="2"/>
  <c r="N4862" i="2"/>
  <c r="O4862" i="2" s="1"/>
  <c r="M4862" i="2"/>
  <c r="L4862" i="2"/>
  <c r="K4862" i="2"/>
  <c r="J4862" i="2"/>
  <c r="I4862" i="2"/>
  <c r="H4862" i="2"/>
  <c r="N4861" i="2"/>
  <c r="O4861" i="2" s="1"/>
  <c r="M4861" i="2"/>
  <c r="L4861" i="2"/>
  <c r="K4861" i="2"/>
  <c r="J4861" i="2"/>
  <c r="I4861" i="2"/>
  <c r="H4861" i="2"/>
  <c r="N4860" i="2"/>
  <c r="O4860" i="2" s="1"/>
  <c r="M4860" i="2"/>
  <c r="L4860" i="2"/>
  <c r="K4860" i="2"/>
  <c r="J4860" i="2"/>
  <c r="I4860" i="2"/>
  <c r="H4860" i="2"/>
  <c r="N4859" i="2"/>
  <c r="O4859" i="2" s="1"/>
  <c r="M4859" i="2"/>
  <c r="L4859" i="2"/>
  <c r="K4859" i="2"/>
  <c r="J4859" i="2"/>
  <c r="I4859" i="2"/>
  <c r="H4859" i="2"/>
  <c r="N4858" i="2"/>
  <c r="O4858" i="2" s="1"/>
  <c r="M4858" i="2"/>
  <c r="L4858" i="2"/>
  <c r="K4858" i="2"/>
  <c r="J4858" i="2"/>
  <c r="I4858" i="2"/>
  <c r="H4858" i="2"/>
  <c r="N4857" i="2"/>
  <c r="O4857" i="2" s="1"/>
  <c r="M4857" i="2"/>
  <c r="L4857" i="2"/>
  <c r="K4857" i="2"/>
  <c r="J4857" i="2"/>
  <c r="I4857" i="2"/>
  <c r="H4857" i="2"/>
  <c r="N4856" i="2"/>
  <c r="O4856" i="2" s="1"/>
  <c r="M4856" i="2"/>
  <c r="L4856" i="2"/>
  <c r="K4856" i="2"/>
  <c r="J4856" i="2"/>
  <c r="I4856" i="2"/>
  <c r="H4856" i="2"/>
  <c r="N4855" i="2"/>
  <c r="O4855" i="2" s="1"/>
  <c r="M4855" i="2"/>
  <c r="L4855" i="2"/>
  <c r="K4855" i="2"/>
  <c r="J4855" i="2"/>
  <c r="I4855" i="2"/>
  <c r="H4855" i="2"/>
  <c r="N4854" i="2"/>
  <c r="O4854" i="2" s="1"/>
  <c r="M4854" i="2"/>
  <c r="L4854" i="2"/>
  <c r="K4854" i="2"/>
  <c r="J4854" i="2"/>
  <c r="I4854" i="2"/>
  <c r="H4854" i="2"/>
  <c r="N4853" i="2"/>
  <c r="O4853" i="2" s="1"/>
  <c r="M4853" i="2"/>
  <c r="L4853" i="2"/>
  <c r="K4853" i="2"/>
  <c r="J4853" i="2"/>
  <c r="I4853" i="2"/>
  <c r="H4853" i="2"/>
  <c r="N4852" i="2"/>
  <c r="O4852" i="2" s="1"/>
  <c r="M4852" i="2"/>
  <c r="L4852" i="2"/>
  <c r="K4852" i="2"/>
  <c r="J4852" i="2"/>
  <c r="I4852" i="2"/>
  <c r="H4852" i="2"/>
  <c r="N4851" i="2"/>
  <c r="O4851" i="2" s="1"/>
  <c r="M4851" i="2"/>
  <c r="L4851" i="2"/>
  <c r="K4851" i="2"/>
  <c r="J4851" i="2"/>
  <c r="I4851" i="2"/>
  <c r="H4851" i="2"/>
  <c r="N4850" i="2"/>
  <c r="O4850" i="2" s="1"/>
  <c r="M4850" i="2"/>
  <c r="L4850" i="2"/>
  <c r="K4850" i="2"/>
  <c r="J4850" i="2"/>
  <c r="I4850" i="2"/>
  <c r="H4850" i="2"/>
  <c r="N4849" i="2"/>
  <c r="O4849" i="2" s="1"/>
  <c r="M4849" i="2"/>
  <c r="L4849" i="2"/>
  <c r="K4849" i="2"/>
  <c r="J4849" i="2"/>
  <c r="I4849" i="2"/>
  <c r="H4849" i="2"/>
  <c r="N4848" i="2"/>
  <c r="O4848" i="2" s="1"/>
  <c r="M4848" i="2"/>
  <c r="L4848" i="2"/>
  <c r="K4848" i="2"/>
  <c r="J4848" i="2"/>
  <c r="I4848" i="2"/>
  <c r="H4848" i="2"/>
  <c r="N4847" i="2"/>
  <c r="O4847" i="2" s="1"/>
  <c r="M4847" i="2"/>
  <c r="L4847" i="2"/>
  <c r="K4847" i="2"/>
  <c r="J4847" i="2"/>
  <c r="I4847" i="2"/>
  <c r="H4847" i="2"/>
  <c r="N4846" i="2"/>
  <c r="O4846" i="2" s="1"/>
  <c r="M4846" i="2"/>
  <c r="L4846" i="2"/>
  <c r="K4846" i="2"/>
  <c r="J4846" i="2"/>
  <c r="I4846" i="2"/>
  <c r="H4846" i="2"/>
  <c r="N4845" i="2"/>
  <c r="O4845" i="2" s="1"/>
  <c r="M4845" i="2"/>
  <c r="L4845" i="2"/>
  <c r="K4845" i="2"/>
  <c r="J4845" i="2"/>
  <c r="I4845" i="2"/>
  <c r="H4845" i="2"/>
  <c r="N4844" i="2"/>
  <c r="O4844" i="2" s="1"/>
  <c r="M4844" i="2"/>
  <c r="L4844" i="2"/>
  <c r="K4844" i="2"/>
  <c r="J4844" i="2"/>
  <c r="I4844" i="2"/>
  <c r="H4844" i="2"/>
  <c r="N4843" i="2"/>
  <c r="O4843" i="2" s="1"/>
  <c r="M4843" i="2"/>
  <c r="L4843" i="2"/>
  <c r="K4843" i="2"/>
  <c r="J4843" i="2"/>
  <c r="I4843" i="2"/>
  <c r="H4843" i="2"/>
  <c r="N4842" i="2"/>
  <c r="O4842" i="2" s="1"/>
  <c r="M4842" i="2"/>
  <c r="L4842" i="2"/>
  <c r="K4842" i="2"/>
  <c r="J4842" i="2"/>
  <c r="I4842" i="2"/>
  <c r="H4842" i="2"/>
  <c r="N4841" i="2"/>
  <c r="O4841" i="2" s="1"/>
  <c r="M4841" i="2"/>
  <c r="L4841" i="2"/>
  <c r="K4841" i="2"/>
  <c r="J4841" i="2"/>
  <c r="I4841" i="2"/>
  <c r="H4841" i="2"/>
  <c r="N4840" i="2"/>
  <c r="O4840" i="2" s="1"/>
  <c r="M4840" i="2"/>
  <c r="L4840" i="2"/>
  <c r="K4840" i="2"/>
  <c r="J4840" i="2"/>
  <c r="I4840" i="2"/>
  <c r="H4840" i="2"/>
  <c r="N4839" i="2"/>
  <c r="O4839" i="2" s="1"/>
  <c r="M4839" i="2"/>
  <c r="L4839" i="2"/>
  <c r="K4839" i="2"/>
  <c r="J4839" i="2"/>
  <c r="I4839" i="2"/>
  <c r="H4839" i="2"/>
  <c r="N4838" i="2"/>
  <c r="O4838" i="2" s="1"/>
  <c r="M4838" i="2"/>
  <c r="L4838" i="2"/>
  <c r="K4838" i="2"/>
  <c r="J4838" i="2"/>
  <c r="I4838" i="2"/>
  <c r="H4838" i="2"/>
  <c r="N4837" i="2"/>
  <c r="O4837" i="2" s="1"/>
  <c r="M4837" i="2"/>
  <c r="L4837" i="2"/>
  <c r="K4837" i="2"/>
  <c r="J4837" i="2"/>
  <c r="I4837" i="2"/>
  <c r="H4837" i="2"/>
  <c r="N4836" i="2"/>
  <c r="O4836" i="2" s="1"/>
  <c r="M4836" i="2"/>
  <c r="L4836" i="2"/>
  <c r="K4836" i="2"/>
  <c r="J4836" i="2"/>
  <c r="I4836" i="2"/>
  <c r="H4836" i="2"/>
  <c r="N4835" i="2"/>
  <c r="O4835" i="2" s="1"/>
  <c r="M4835" i="2"/>
  <c r="L4835" i="2"/>
  <c r="K4835" i="2"/>
  <c r="J4835" i="2"/>
  <c r="I4835" i="2"/>
  <c r="H4835" i="2"/>
  <c r="N4834" i="2"/>
  <c r="O4834" i="2" s="1"/>
  <c r="M4834" i="2"/>
  <c r="L4834" i="2"/>
  <c r="K4834" i="2"/>
  <c r="J4834" i="2"/>
  <c r="I4834" i="2"/>
  <c r="H4834" i="2"/>
  <c r="N4833" i="2"/>
  <c r="O4833" i="2" s="1"/>
  <c r="M4833" i="2"/>
  <c r="L4833" i="2"/>
  <c r="K4833" i="2"/>
  <c r="J4833" i="2"/>
  <c r="I4833" i="2"/>
  <c r="H4833" i="2"/>
  <c r="N4832" i="2"/>
  <c r="O4832" i="2" s="1"/>
  <c r="M4832" i="2"/>
  <c r="L4832" i="2"/>
  <c r="K4832" i="2"/>
  <c r="J4832" i="2"/>
  <c r="I4832" i="2"/>
  <c r="H4832" i="2"/>
  <c r="N4831" i="2"/>
  <c r="O4831" i="2" s="1"/>
  <c r="M4831" i="2"/>
  <c r="L4831" i="2"/>
  <c r="K4831" i="2"/>
  <c r="J4831" i="2"/>
  <c r="I4831" i="2"/>
  <c r="H4831" i="2"/>
  <c r="N4830" i="2"/>
  <c r="O4830" i="2" s="1"/>
  <c r="M4830" i="2"/>
  <c r="L4830" i="2"/>
  <c r="K4830" i="2"/>
  <c r="J4830" i="2"/>
  <c r="I4830" i="2"/>
  <c r="H4830" i="2"/>
  <c r="N4829" i="2"/>
  <c r="O4829" i="2" s="1"/>
  <c r="M4829" i="2"/>
  <c r="L4829" i="2"/>
  <c r="K4829" i="2"/>
  <c r="J4829" i="2"/>
  <c r="I4829" i="2"/>
  <c r="H4829" i="2"/>
  <c r="N4828" i="2"/>
  <c r="O4828" i="2" s="1"/>
  <c r="M4828" i="2"/>
  <c r="L4828" i="2"/>
  <c r="K4828" i="2"/>
  <c r="J4828" i="2"/>
  <c r="I4828" i="2"/>
  <c r="H4828" i="2"/>
  <c r="N4827" i="2"/>
  <c r="O4827" i="2" s="1"/>
  <c r="M4827" i="2"/>
  <c r="L4827" i="2"/>
  <c r="K4827" i="2"/>
  <c r="J4827" i="2"/>
  <c r="I4827" i="2"/>
  <c r="H4827" i="2"/>
  <c r="N4826" i="2"/>
  <c r="O4826" i="2" s="1"/>
  <c r="M4826" i="2"/>
  <c r="L4826" i="2"/>
  <c r="K4826" i="2"/>
  <c r="J4826" i="2"/>
  <c r="I4826" i="2"/>
  <c r="H4826" i="2"/>
  <c r="N4825" i="2"/>
  <c r="O4825" i="2" s="1"/>
  <c r="M4825" i="2"/>
  <c r="L4825" i="2"/>
  <c r="K4825" i="2"/>
  <c r="J4825" i="2"/>
  <c r="I4825" i="2"/>
  <c r="H4825" i="2"/>
  <c r="N4824" i="2"/>
  <c r="O4824" i="2" s="1"/>
  <c r="M4824" i="2"/>
  <c r="L4824" i="2"/>
  <c r="K4824" i="2"/>
  <c r="J4824" i="2"/>
  <c r="I4824" i="2"/>
  <c r="H4824" i="2"/>
  <c r="N4823" i="2"/>
  <c r="O4823" i="2" s="1"/>
  <c r="M4823" i="2"/>
  <c r="L4823" i="2"/>
  <c r="K4823" i="2"/>
  <c r="J4823" i="2"/>
  <c r="I4823" i="2"/>
  <c r="H4823" i="2"/>
  <c r="N4822" i="2"/>
  <c r="O4822" i="2" s="1"/>
  <c r="M4822" i="2"/>
  <c r="L4822" i="2"/>
  <c r="K4822" i="2"/>
  <c r="J4822" i="2"/>
  <c r="I4822" i="2"/>
  <c r="H4822" i="2"/>
  <c r="N4821" i="2"/>
  <c r="O4821" i="2" s="1"/>
  <c r="M4821" i="2"/>
  <c r="L4821" i="2"/>
  <c r="K4821" i="2"/>
  <c r="J4821" i="2"/>
  <c r="I4821" i="2"/>
  <c r="H4821" i="2"/>
  <c r="N4820" i="2"/>
  <c r="O4820" i="2" s="1"/>
  <c r="M4820" i="2"/>
  <c r="L4820" i="2"/>
  <c r="K4820" i="2"/>
  <c r="J4820" i="2"/>
  <c r="I4820" i="2"/>
  <c r="H4820" i="2"/>
  <c r="N4819" i="2"/>
  <c r="O4819" i="2" s="1"/>
  <c r="M4819" i="2"/>
  <c r="L4819" i="2"/>
  <c r="K4819" i="2"/>
  <c r="J4819" i="2"/>
  <c r="I4819" i="2"/>
  <c r="H4819" i="2"/>
  <c r="N4818" i="2"/>
  <c r="O4818" i="2" s="1"/>
  <c r="M4818" i="2"/>
  <c r="L4818" i="2"/>
  <c r="K4818" i="2"/>
  <c r="J4818" i="2"/>
  <c r="I4818" i="2"/>
  <c r="H4818" i="2"/>
  <c r="N4817" i="2"/>
  <c r="O4817" i="2" s="1"/>
  <c r="M4817" i="2"/>
  <c r="L4817" i="2"/>
  <c r="K4817" i="2"/>
  <c r="J4817" i="2"/>
  <c r="I4817" i="2"/>
  <c r="H4817" i="2"/>
  <c r="N4816" i="2"/>
  <c r="O4816" i="2" s="1"/>
  <c r="M4816" i="2"/>
  <c r="L4816" i="2"/>
  <c r="K4816" i="2"/>
  <c r="J4816" i="2"/>
  <c r="I4816" i="2"/>
  <c r="H4816" i="2"/>
  <c r="N4815" i="2"/>
  <c r="O4815" i="2" s="1"/>
  <c r="M4815" i="2"/>
  <c r="L4815" i="2"/>
  <c r="K4815" i="2"/>
  <c r="J4815" i="2"/>
  <c r="I4815" i="2"/>
  <c r="H4815" i="2"/>
  <c r="N4814" i="2"/>
  <c r="O4814" i="2" s="1"/>
  <c r="M4814" i="2"/>
  <c r="L4814" i="2"/>
  <c r="K4814" i="2"/>
  <c r="J4814" i="2"/>
  <c r="I4814" i="2"/>
  <c r="H4814" i="2"/>
  <c r="N4813" i="2"/>
  <c r="O4813" i="2" s="1"/>
  <c r="M4813" i="2"/>
  <c r="L4813" i="2"/>
  <c r="K4813" i="2"/>
  <c r="J4813" i="2"/>
  <c r="I4813" i="2"/>
  <c r="H4813" i="2"/>
  <c r="N4812" i="2"/>
  <c r="O4812" i="2" s="1"/>
  <c r="M4812" i="2"/>
  <c r="L4812" i="2"/>
  <c r="K4812" i="2"/>
  <c r="J4812" i="2"/>
  <c r="I4812" i="2"/>
  <c r="H4812" i="2"/>
  <c r="N4811" i="2"/>
  <c r="O4811" i="2" s="1"/>
  <c r="M4811" i="2"/>
  <c r="L4811" i="2"/>
  <c r="K4811" i="2"/>
  <c r="J4811" i="2"/>
  <c r="I4811" i="2"/>
  <c r="H4811" i="2"/>
  <c r="N4810" i="2"/>
  <c r="O4810" i="2" s="1"/>
  <c r="M4810" i="2"/>
  <c r="L4810" i="2"/>
  <c r="K4810" i="2"/>
  <c r="J4810" i="2"/>
  <c r="I4810" i="2"/>
  <c r="H4810" i="2"/>
  <c r="N4809" i="2"/>
  <c r="O4809" i="2" s="1"/>
  <c r="M4809" i="2"/>
  <c r="L4809" i="2"/>
  <c r="K4809" i="2"/>
  <c r="J4809" i="2"/>
  <c r="I4809" i="2"/>
  <c r="H4809" i="2"/>
  <c r="N4808" i="2"/>
  <c r="O4808" i="2" s="1"/>
  <c r="M4808" i="2"/>
  <c r="L4808" i="2"/>
  <c r="K4808" i="2"/>
  <c r="J4808" i="2"/>
  <c r="I4808" i="2"/>
  <c r="H4808" i="2"/>
  <c r="N4807" i="2"/>
  <c r="O4807" i="2" s="1"/>
  <c r="M4807" i="2"/>
  <c r="L4807" i="2"/>
  <c r="K4807" i="2"/>
  <c r="J4807" i="2"/>
  <c r="I4807" i="2"/>
  <c r="H4807" i="2"/>
  <c r="N4806" i="2"/>
  <c r="O4806" i="2" s="1"/>
  <c r="M4806" i="2"/>
  <c r="L4806" i="2"/>
  <c r="K4806" i="2"/>
  <c r="J4806" i="2"/>
  <c r="I4806" i="2"/>
  <c r="H4806" i="2"/>
  <c r="N4805" i="2"/>
  <c r="O4805" i="2" s="1"/>
  <c r="M4805" i="2"/>
  <c r="L4805" i="2"/>
  <c r="K4805" i="2"/>
  <c r="J4805" i="2"/>
  <c r="I4805" i="2"/>
  <c r="H4805" i="2"/>
  <c r="N4804" i="2"/>
  <c r="O4804" i="2" s="1"/>
  <c r="M4804" i="2"/>
  <c r="L4804" i="2"/>
  <c r="K4804" i="2"/>
  <c r="J4804" i="2"/>
  <c r="I4804" i="2"/>
  <c r="H4804" i="2"/>
  <c r="N4803" i="2"/>
  <c r="O4803" i="2" s="1"/>
  <c r="M4803" i="2"/>
  <c r="L4803" i="2"/>
  <c r="K4803" i="2"/>
  <c r="J4803" i="2"/>
  <c r="I4803" i="2"/>
  <c r="H4803" i="2"/>
  <c r="N4802" i="2"/>
  <c r="O4802" i="2" s="1"/>
  <c r="M4802" i="2"/>
  <c r="L4802" i="2"/>
  <c r="K4802" i="2"/>
  <c r="J4802" i="2"/>
  <c r="I4802" i="2"/>
  <c r="H4802" i="2"/>
  <c r="N4801" i="2"/>
  <c r="O4801" i="2" s="1"/>
  <c r="M4801" i="2"/>
  <c r="L4801" i="2"/>
  <c r="K4801" i="2"/>
  <c r="J4801" i="2"/>
  <c r="I4801" i="2"/>
  <c r="H4801" i="2"/>
  <c r="N4800" i="2"/>
  <c r="O4800" i="2" s="1"/>
  <c r="M4800" i="2"/>
  <c r="L4800" i="2"/>
  <c r="K4800" i="2"/>
  <c r="J4800" i="2"/>
  <c r="I4800" i="2"/>
  <c r="H4800" i="2"/>
  <c r="N4799" i="2"/>
  <c r="O4799" i="2" s="1"/>
  <c r="M4799" i="2"/>
  <c r="L4799" i="2"/>
  <c r="K4799" i="2"/>
  <c r="J4799" i="2"/>
  <c r="I4799" i="2"/>
  <c r="H4799" i="2"/>
  <c r="N4798" i="2"/>
  <c r="O4798" i="2" s="1"/>
  <c r="M4798" i="2"/>
  <c r="L4798" i="2"/>
  <c r="K4798" i="2"/>
  <c r="J4798" i="2"/>
  <c r="I4798" i="2"/>
  <c r="H4798" i="2"/>
  <c r="N4797" i="2"/>
  <c r="O4797" i="2" s="1"/>
  <c r="M4797" i="2"/>
  <c r="L4797" i="2"/>
  <c r="K4797" i="2"/>
  <c r="J4797" i="2"/>
  <c r="I4797" i="2"/>
  <c r="H4797" i="2"/>
  <c r="N4796" i="2"/>
  <c r="O4796" i="2" s="1"/>
  <c r="M4796" i="2"/>
  <c r="L4796" i="2"/>
  <c r="K4796" i="2"/>
  <c r="J4796" i="2"/>
  <c r="I4796" i="2"/>
  <c r="H4796" i="2"/>
  <c r="N4795" i="2"/>
  <c r="O4795" i="2" s="1"/>
  <c r="M4795" i="2"/>
  <c r="L4795" i="2"/>
  <c r="K4795" i="2"/>
  <c r="J4795" i="2"/>
  <c r="I4795" i="2"/>
  <c r="H4795" i="2"/>
  <c r="N4794" i="2"/>
  <c r="O4794" i="2" s="1"/>
  <c r="M4794" i="2"/>
  <c r="L4794" i="2"/>
  <c r="K4794" i="2"/>
  <c r="J4794" i="2"/>
  <c r="I4794" i="2"/>
  <c r="H4794" i="2"/>
  <c r="N4793" i="2"/>
  <c r="O4793" i="2" s="1"/>
  <c r="M4793" i="2"/>
  <c r="L4793" i="2"/>
  <c r="K4793" i="2"/>
  <c r="J4793" i="2"/>
  <c r="I4793" i="2"/>
  <c r="H4793" i="2"/>
  <c r="N4792" i="2"/>
  <c r="O4792" i="2" s="1"/>
  <c r="M4792" i="2"/>
  <c r="L4792" i="2"/>
  <c r="K4792" i="2"/>
  <c r="J4792" i="2"/>
  <c r="I4792" i="2"/>
  <c r="H4792" i="2"/>
  <c r="N4791" i="2"/>
  <c r="O4791" i="2" s="1"/>
  <c r="M4791" i="2"/>
  <c r="L4791" i="2"/>
  <c r="K4791" i="2"/>
  <c r="J4791" i="2"/>
  <c r="I4791" i="2"/>
  <c r="H4791" i="2"/>
  <c r="N4790" i="2"/>
  <c r="O4790" i="2" s="1"/>
  <c r="M4790" i="2"/>
  <c r="L4790" i="2"/>
  <c r="K4790" i="2"/>
  <c r="J4790" i="2"/>
  <c r="I4790" i="2"/>
  <c r="H4790" i="2"/>
  <c r="N4789" i="2"/>
  <c r="O4789" i="2" s="1"/>
  <c r="M4789" i="2"/>
  <c r="L4789" i="2"/>
  <c r="K4789" i="2"/>
  <c r="J4789" i="2"/>
  <c r="I4789" i="2"/>
  <c r="H4789" i="2"/>
  <c r="N4788" i="2"/>
  <c r="O4788" i="2" s="1"/>
  <c r="M4788" i="2"/>
  <c r="L4788" i="2"/>
  <c r="K4788" i="2"/>
  <c r="J4788" i="2"/>
  <c r="I4788" i="2"/>
  <c r="H4788" i="2"/>
  <c r="N4787" i="2"/>
  <c r="O4787" i="2" s="1"/>
  <c r="M4787" i="2"/>
  <c r="L4787" i="2"/>
  <c r="K4787" i="2"/>
  <c r="J4787" i="2"/>
  <c r="I4787" i="2"/>
  <c r="H4787" i="2"/>
  <c r="N4786" i="2"/>
  <c r="O4786" i="2" s="1"/>
  <c r="M4786" i="2"/>
  <c r="L4786" i="2"/>
  <c r="K4786" i="2"/>
  <c r="J4786" i="2"/>
  <c r="I4786" i="2"/>
  <c r="H4786" i="2"/>
  <c r="N4785" i="2"/>
  <c r="O4785" i="2" s="1"/>
  <c r="M4785" i="2"/>
  <c r="L4785" i="2"/>
  <c r="K4785" i="2"/>
  <c r="J4785" i="2"/>
  <c r="I4785" i="2"/>
  <c r="H4785" i="2"/>
  <c r="N4784" i="2"/>
  <c r="O4784" i="2" s="1"/>
  <c r="M4784" i="2"/>
  <c r="L4784" i="2"/>
  <c r="K4784" i="2"/>
  <c r="J4784" i="2"/>
  <c r="I4784" i="2"/>
  <c r="H4784" i="2"/>
  <c r="N4783" i="2"/>
  <c r="O4783" i="2" s="1"/>
  <c r="M4783" i="2"/>
  <c r="L4783" i="2"/>
  <c r="K4783" i="2"/>
  <c r="J4783" i="2"/>
  <c r="I4783" i="2"/>
  <c r="H4783" i="2"/>
  <c r="N4782" i="2"/>
  <c r="O4782" i="2" s="1"/>
  <c r="M4782" i="2"/>
  <c r="L4782" i="2"/>
  <c r="K4782" i="2"/>
  <c r="J4782" i="2"/>
  <c r="I4782" i="2"/>
  <c r="H4782" i="2"/>
  <c r="N4781" i="2"/>
  <c r="O4781" i="2" s="1"/>
  <c r="M4781" i="2"/>
  <c r="L4781" i="2"/>
  <c r="K4781" i="2"/>
  <c r="J4781" i="2"/>
  <c r="I4781" i="2"/>
  <c r="H4781" i="2"/>
  <c r="N4780" i="2"/>
  <c r="O4780" i="2" s="1"/>
  <c r="M4780" i="2"/>
  <c r="L4780" i="2"/>
  <c r="K4780" i="2"/>
  <c r="J4780" i="2"/>
  <c r="I4780" i="2"/>
  <c r="H4780" i="2"/>
  <c r="N4779" i="2"/>
  <c r="O4779" i="2" s="1"/>
  <c r="M4779" i="2"/>
  <c r="L4779" i="2"/>
  <c r="K4779" i="2"/>
  <c r="J4779" i="2"/>
  <c r="I4779" i="2"/>
  <c r="H4779" i="2"/>
  <c r="N4778" i="2"/>
  <c r="O4778" i="2" s="1"/>
  <c r="M4778" i="2"/>
  <c r="L4778" i="2"/>
  <c r="K4778" i="2"/>
  <c r="J4778" i="2"/>
  <c r="I4778" i="2"/>
  <c r="H4778" i="2"/>
  <c r="N4777" i="2"/>
  <c r="O4777" i="2" s="1"/>
  <c r="M4777" i="2"/>
  <c r="L4777" i="2"/>
  <c r="K4777" i="2"/>
  <c r="J4777" i="2"/>
  <c r="I4777" i="2"/>
  <c r="H4777" i="2"/>
  <c r="N4776" i="2"/>
  <c r="O4776" i="2" s="1"/>
  <c r="M4776" i="2"/>
  <c r="L4776" i="2"/>
  <c r="K4776" i="2"/>
  <c r="J4776" i="2"/>
  <c r="I4776" i="2"/>
  <c r="H4776" i="2"/>
  <c r="N4775" i="2"/>
  <c r="O4775" i="2" s="1"/>
  <c r="M4775" i="2"/>
  <c r="L4775" i="2"/>
  <c r="K4775" i="2"/>
  <c r="J4775" i="2"/>
  <c r="I4775" i="2"/>
  <c r="H4775" i="2"/>
  <c r="N4774" i="2"/>
  <c r="O4774" i="2" s="1"/>
  <c r="M4774" i="2"/>
  <c r="L4774" i="2"/>
  <c r="K4774" i="2"/>
  <c r="J4774" i="2"/>
  <c r="I4774" i="2"/>
  <c r="H4774" i="2"/>
  <c r="N4773" i="2"/>
  <c r="O4773" i="2" s="1"/>
  <c r="M4773" i="2"/>
  <c r="L4773" i="2"/>
  <c r="K4773" i="2"/>
  <c r="J4773" i="2"/>
  <c r="I4773" i="2"/>
  <c r="H4773" i="2"/>
  <c r="N4772" i="2"/>
  <c r="O4772" i="2" s="1"/>
  <c r="M4772" i="2"/>
  <c r="L4772" i="2"/>
  <c r="K4772" i="2"/>
  <c r="J4772" i="2"/>
  <c r="I4772" i="2"/>
  <c r="H4772" i="2"/>
  <c r="N4771" i="2"/>
  <c r="O4771" i="2" s="1"/>
  <c r="M4771" i="2"/>
  <c r="L4771" i="2"/>
  <c r="K4771" i="2"/>
  <c r="J4771" i="2"/>
  <c r="I4771" i="2"/>
  <c r="H4771" i="2"/>
  <c r="N4770" i="2"/>
  <c r="O4770" i="2" s="1"/>
  <c r="M4770" i="2"/>
  <c r="L4770" i="2"/>
  <c r="K4770" i="2"/>
  <c r="J4770" i="2"/>
  <c r="I4770" i="2"/>
  <c r="H4770" i="2"/>
  <c r="N4769" i="2"/>
  <c r="O4769" i="2" s="1"/>
  <c r="M4769" i="2"/>
  <c r="L4769" i="2"/>
  <c r="K4769" i="2"/>
  <c r="J4769" i="2"/>
  <c r="I4769" i="2"/>
  <c r="H4769" i="2"/>
  <c r="N4768" i="2"/>
  <c r="O4768" i="2" s="1"/>
  <c r="M4768" i="2"/>
  <c r="L4768" i="2"/>
  <c r="K4768" i="2"/>
  <c r="J4768" i="2"/>
  <c r="I4768" i="2"/>
  <c r="H4768" i="2"/>
  <c r="N4767" i="2"/>
  <c r="O4767" i="2" s="1"/>
  <c r="M4767" i="2"/>
  <c r="L4767" i="2"/>
  <c r="K4767" i="2"/>
  <c r="J4767" i="2"/>
  <c r="I4767" i="2"/>
  <c r="H4767" i="2"/>
  <c r="N4766" i="2"/>
  <c r="O4766" i="2" s="1"/>
  <c r="M4766" i="2"/>
  <c r="L4766" i="2"/>
  <c r="K4766" i="2"/>
  <c r="J4766" i="2"/>
  <c r="I4766" i="2"/>
  <c r="H4766" i="2"/>
  <c r="N4765" i="2"/>
  <c r="O4765" i="2" s="1"/>
  <c r="M4765" i="2"/>
  <c r="L4765" i="2"/>
  <c r="K4765" i="2"/>
  <c r="J4765" i="2"/>
  <c r="I4765" i="2"/>
  <c r="H4765" i="2"/>
  <c r="N4764" i="2"/>
  <c r="O4764" i="2" s="1"/>
  <c r="M4764" i="2"/>
  <c r="L4764" i="2"/>
  <c r="K4764" i="2"/>
  <c r="J4764" i="2"/>
  <c r="I4764" i="2"/>
  <c r="H4764" i="2"/>
  <c r="N4763" i="2"/>
  <c r="O4763" i="2" s="1"/>
  <c r="M4763" i="2"/>
  <c r="L4763" i="2"/>
  <c r="K4763" i="2"/>
  <c r="J4763" i="2"/>
  <c r="I4763" i="2"/>
  <c r="H4763" i="2"/>
  <c r="N4762" i="2"/>
  <c r="O4762" i="2" s="1"/>
  <c r="M4762" i="2"/>
  <c r="L4762" i="2"/>
  <c r="K4762" i="2"/>
  <c r="J4762" i="2"/>
  <c r="I4762" i="2"/>
  <c r="H4762" i="2"/>
  <c r="N4761" i="2"/>
  <c r="O4761" i="2" s="1"/>
  <c r="M4761" i="2"/>
  <c r="L4761" i="2"/>
  <c r="K4761" i="2"/>
  <c r="J4761" i="2"/>
  <c r="I4761" i="2"/>
  <c r="H4761" i="2"/>
  <c r="N4760" i="2"/>
  <c r="O4760" i="2" s="1"/>
  <c r="M4760" i="2"/>
  <c r="L4760" i="2"/>
  <c r="K4760" i="2"/>
  <c r="J4760" i="2"/>
  <c r="I4760" i="2"/>
  <c r="H4760" i="2"/>
  <c r="N4759" i="2"/>
  <c r="O4759" i="2" s="1"/>
  <c r="M4759" i="2"/>
  <c r="L4759" i="2"/>
  <c r="K4759" i="2"/>
  <c r="J4759" i="2"/>
  <c r="I4759" i="2"/>
  <c r="H4759" i="2"/>
  <c r="N4758" i="2"/>
  <c r="O4758" i="2" s="1"/>
  <c r="M4758" i="2"/>
  <c r="L4758" i="2"/>
  <c r="K4758" i="2"/>
  <c r="J4758" i="2"/>
  <c r="I4758" i="2"/>
  <c r="H4758" i="2"/>
  <c r="N4757" i="2"/>
  <c r="O4757" i="2" s="1"/>
  <c r="M4757" i="2"/>
  <c r="L4757" i="2"/>
  <c r="K4757" i="2"/>
  <c r="J4757" i="2"/>
  <c r="I4757" i="2"/>
  <c r="H4757" i="2"/>
  <c r="N4756" i="2"/>
  <c r="O4756" i="2" s="1"/>
  <c r="M4756" i="2"/>
  <c r="L4756" i="2"/>
  <c r="K4756" i="2"/>
  <c r="J4756" i="2"/>
  <c r="I4756" i="2"/>
  <c r="H4756" i="2"/>
  <c r="N4755" i="2"/>
  <c r="O4755" i="2" s="1"/>
  <c r="M4755" i="2"/>
  <c r="L4755" i="2"/>
  <c r="K4755" i="2"/>
  <c r="J4755" i="2"/>
  <c r="I4755" i="2"/>
  <c r="H4755" i="2"/>
  <c r="N4754" i="2"/>
  <c r="O4754" i="2" s="1"/>
  <c r="M4754" i="2"/>
  <c r="L4754" i="2"/>
  <c r="K4754" i="2"/>
  <c r="J4754" i="2"/>
  <c r="I4754" i="2"/>
  <c r="H4754" i="2"/>
  <c r="N4753" i="2"/>
  <c r="O4753" i="2" s="1"/>
  <c r="M4753" i="2"/>
  <c r="L4753" i="2"/>
  <c r="K4753" i="2"/>
  <c r="J4753" i="2"/>
  <c r="I4753" i="2"/>
  <c r="H4753" i="2"/>
  <c r="N4752" i="2"/>
  <c r="O4752" i="2" s="1"/>
  <c r="M4752" i="2"/>
  <c r="L4752" i="2"/>
  <c r="K4752" i="2"/>
  <c r="J4752" i="2"/>
  <c r="I4752" i="2"/>
  <c r="H4752" i="2"/>
  <c r="N4751" i="2"/>
  <c r="O4751" i="2" s="1"/>
  <c r="M4751" i="2"/>
  <c r="L4751" i="2"/>
  <c r="K4751" i="2"/>
  <c r="J4751" i="2"/>
  <c r="I4751" i="2"/>
  <c r="H4751" i="2"/>
  <c r="N4750" i="2"/>
  <c r="O4750" i="2" s="1"/>
  <c r="M4750" i="2"/>
  <c r="L4750" i="2"/>
  <c r="K4750" i="2"/>
  <c r="J4750" i="2"/>
  <c r="I4750" i="2"/>
  <c r="H4750" i="2"/>
  <c r="N4749" i="2"/>
  <c r="O4749" i="2" s="1"/>
  <c r="M4749" i="2"/>
  <c r="L4749" i="2"/>
  <c r="K4749" i="2"/>
  <c r="J4749" i="2"/>
  <c r="I4749" i="2"/>
  <c r="H4749" i="2"/>
  <c r="N4748" i="2"/>
  <c r="O4748" i="2" s="1"/>
  <c r="M4748" i="2"/>
  <c r="L4748" i="2"/>
  <c r="K4748" i="2"/>
  <c r="J4748" i="2"/>
  <c r="I4748" i="2"/>
  <c r="H4748" i="2"/>
  <c r="N4747" i="2"/>
  <c r="O4747" i="2" s="1"/>
  <c r="M4747" i="2"/>
  <c r="L4747" i="2"/>
  <c r="K4747" i="2"/>
  <c r="J4747" i="2"/>
  <c r="I4747" i="2"/>
  <c r="H4747" i="2"/>
  <c r="N4746" i="2"/>
  <c r="O4746" i="2" s="1"/>
  <c r="M4746" i="2"/>
  <c r="L4746" i="2"/>
  <c r="K4746" i="2"/>
  <c r="J4746" i="2"/>
  <c r="I4746" i="2"/>
  <c r="H4746" i="2"/>
  <c r="N4745" i="2"/>
  <c r="O4745" i="2" s="1"/>
  <c r="M4745" i="2"/>
  <c r="L4745" i="2"/>
  <c r="K4745" i="2"/>
  <c r="J4745" i="2"/>
  <c r="I4745" i="2"/>
  <c r="H4745" i="2"/>
  <c r="N4744" i="2"/>
  <c r="O4744" i="2" s="1"/>
  <c r="M4744" i="2"/>
  <c r="L4744" i="2"/>
  <c r="K4744" i="2"/>
  <c r="J4744" i="2"/>
  <c r="I4744" i="2"/>
  <c r="H4744" i="2"/>
  <c r="N4743" i="2"/>
  <c r="O4743" i="2" s="1"/>
  <c r="M4743" i="2"/>
  <c r="L4743" i="2"/>
  <c r="K4743" i="2"/>
  <c r="J4743" i="2"/>
  <c r="I4743" i="2"/>
  <c r="H4743" i="2"/>
  <c r="N4742" i="2"/>
  <c r="O4742" i="2" s="1"/>
  <c r="M4742" i="2"/>
  <c r="L4742" i="2"/>
  <c r="K4742" i="2"/>
  <c r="J4742" i="2"/>
  <c r="I4742" i="2"/>
  <c r="H4742" i="2"/>
  <c r="N4741" i="2"/>
  <c r="O4741" i="2" s="1"/>
  <c r="M4741" i="2"/>
  <c r="L4741" i="2"/>
  <c r="K4741" i="2"/>
  <c r="J4741" i="2"/>
  <c r="I4741" i="2"/>
  <c r="H4741" i="2"/>
  <c r="N4740" i="2"/>
  <c r="O4740" i="2" s="1"/>
  <c r="M4740" i="2"/>
  <c r="L4740" i="2"/>
  <c r="K4740" i="2"/>
  <c r="J4740" i="2"/>
  <c r="I4740" i="2"/>
  <c r="H4740" i="2"/>
  <c r="N4739" i="2"/>
  <c r="O4739" i="2" s="1"/>
  <c r="M4739" i="2"/>
  <c r="L4739" i="2"/>
  <c r="K4739" i="2"/>
  <c r="J4739" i="2"/>
  <c r="I4739" i="2"/>
  <c r="H4739" i="2"/>
  <c r="N4738" i="2"/>
  <c r="O4738" i="2" s="1"/>
  <c r="M4738" i="2"/>
  <c r="L4738" i="2"/>
  <c r="K4738" i="2"/>
  <c r="J4738" i="2"/>
  <c r="I4738" i="2"/>
  <c r="H4738" i="2"/>
  <c r="N4737" i="2"/>
  <c r="O4737" i="2" s="1"/>
  <c r="M4737" i="2"/>
  <c r="L4737" i="2"/>
  <c r="K4737" i="2"/>
  <c r="J4737" i="2"/>
  <c r="I4737" i="2"/>
  <c r="H4737" i="2"/>
  <c r="N4736" i="2"/>
  <c r="O4736" i="2" s="1"/>
  <c r="M4736" i="2"/>
  <c r="L4736" i="2"/>
  <c r="K4736" i="2"/>
  <c r="J4736" i="2"/>
  <c r="I4736" i="2"/>
  <c r="H4736" i="2"/>
  <c r="N4735" i="2"/>
  <c r="O4735" i="2" s="1"/>
  <c r="M4735" i="2"/>
  <c r="L4735" i="2"/>
  <c r="K4735" i="2"/>
  <c r="J4735" i="2"/>
  <c r="I4735" i="2"/>
  <c r="H4735" i="2"/>
  <c r="N4734" i="2"/>
  <c r="O4734" i="2" s="1"/>
  <c r="M4734" i="2"/>
  <c r="L4734" i="2"/>
  <c r="K4734" i="2"/>
  <c r="J4734" i="2"/>
  <c r="I4734" i="2"/>
  <c r="H4734" i="2"/>
  <c r="N4733" i="2"/>
  <c r="O4733" i="2" s="1"/>
  <c r="M4733" i="2"/>
  <c r="L4733" i="2"/>
  <c r="K4733" i="2"/>
  <c r="J4733" i="2"/>
  <c r="I4733" i="2"/>
  <c r="H4733" i="2"/>
  <c r="N4732" i="2"/>
  <c r="O4732" i="2" s="1"/>
  <c r="M4732" i="2"/>
  <c r="L4732" i="2"/>
  <c r="K4732" i="2"/>
  <c r="J4732" i="2"/>
  <c r="I4732" i="2"/>
  <c r="H4732" i="2"/>
  <c r="N4731" i="2"/>
  <c r="O4731" i="2" s="1"/>
  <c r="M4731" i="2"/>
  <c r="L4731" i="2"/>
  <c r="K4731" i="2"/>
  <c r="J4731" i="2"/>
  <c r="I4731" i="2"/>
  <c r="H4731" i="2"/>
  <c r="N4730" i="2"/>
  <c r="O4730" i="2" s="1"/>
  <c r="M4730" i="2"/>
  <c r="L4730" i="2"/>
  <c r="K4730" i="2"/>
  <c r="J4730" i="2"/>
  <c r="I4730" i="2"/>
  <c r="H4730" i="2"/>
  <c r="N4729" i="2"/>
  <c r="O4729" i="2" s="1"/>
  <c r="M4729" i="2"/>
  <c r="L4729" i="2"/>
  <c r="K4729" i="2"/>
  <c r="J4729" i="2"/>
  <c r="I4729" i="2"/>
  <c r="H4729" i="2"/>
  <c r="N4728" i="2"/>
  <c r="O4728" i="2" s="1"/>
  <c r="M4728" i="2"/>
  <c r="L4728" i="2"/>
  <c r="K4728" i="2"/>
  <c r="J4728" i="2"/>
  <c r="I4728" i="2"/>
  <c r="H4728" i="2"/>
  <c r="N4727" i="2"/>
  <c r="O4727" i="2" s="1"/>
  <c r="M4727" i="2"/>
  <c r="L4727" i="2"/>
  <c r="K4727" i="2"/>
  <c r="J4727" i="2"/>
  <c r="I4727" i="2"/>
  <c r="H4727" i="2"/>
  <c r="N4726" i="2"/>
  <c r="O4726" i="2" s="1"/>
  <c r="M4726" i="2"/>
  <c r="L4726" i="2"/>
  <c r="K4726" i="2"/>
  <c r="J4726" i="2"/>
  <c r="I4726" i="2"/>
  <c r="H4726" i="2"/>
  <c r="N4725" i="2"/>
  <c r="O4725" i="2" s="1"/>
  <c r="M4725" i="2"/>
  <c r="L4725" i="2"/>
  <c r="K4725" i="2"/>
  <c r="J4725" i="2"/>
  <c r="I4725" i="2"/>
  <c r="H4725" i="2"/>
  <c r="N4724" i="2"/>
  <c r="O4724" i="2" s="1"/>
  <c r="M4724" i="2"/>
  <c r="L4724" i="2"/>
  <c r="K4724" i="2"/>
  <c r="J4724" i="2"/>
  <c r="I4724" i="2"/>
  <c r="H4724" i="2"/>
  <c r="N4723" i="2"/>
  <c r="O4723" i="2" s="1"/>
  <c r="M4723" i="2"/>
  <c r="L4723" i="2"/>
  <c r="K4723" i="2"/>
  <c r="J4723" i="2"/>
  <c r="I4723" i="2"/>
  <c r="H4723" i="2"/>
  <c r="N4722" i="2"/>
  <c r="O4722" i="2" s="1"/>
  <c r="M4722" i="2"/>
  <c r="L4722" i="2"/>
  <c r="K4722" i="2"/>
  <c r="J4722" i="2"/>
  <c r="I4722" i="2"/>
  <c r="H4722" i="2"/>
  <c r="N4721" i="2"/>
  <c r="O4721" i="2" s="1"/>
  <c r="M4721" i="2"/>
  <c r="L4721" i="2"/>
  <c r="K4721" i="2"/>
  <c r="J4721" i="2"/>
  <c r="I4721" i="2"/>
  <c r="H4721" i="2"/>
  <c r="N4720" i="2"/>
  <c r="O4720" i="2" s="1"/>
  <c r="M4720" i="2"/>
  <c r="L4720" i="2"/>
  <c r="K4720" i="2"/>
  <c r="J4720" i="2"/>
  <c r="I4720" i="2"/>
  <c r="H4720" i="2"/>
  <c r="N4719" i="2"/>
  <c r="O4719" i="2" s="1"/>
  <c r="M4719" i="2"/>
  <c r="L4719" i="2"/>
  <c r="K4719" i="2"/>
  <c r="J4719" i="2"/>
  <c r="I4719" i="2"/>
  <c r="H4719" i="2"/>
  <c r="N4718" i="2"/>
  <c r="O4718" i="2" s="1"/>
  <c r="M4718" i="2"/>
  <c r="L4718" i="2"/>
  <c r="K4718" i="2"/>
  <c r="J4718" i="2"/>
  <c r="I4718" i="2"/>
  <c r="H4718" i="2"/>
  <c r="N4717" i="2"/>
  <c r="O4717" i="2" s="1"/>
  <c r="M4717" i="2"/>
  <c r="L4717" i="2"/>
  <c r="K4717" i="2"/>
  <c r="J4717" i="2"/>
  <c r="I4717" i="2"/>
  <c r="H4717" i="2"/>
  <c r="N4716" i="2"/>
  <c r="O4716" i="2" s="1"/>
  <c r="M4716" i="2"/>
  <c r="L4716" i="2"/>
  <c r="K4716" i="2"/>
  <c r="J4716" i="2"/>
  <c r="I4716" i="2"/>
  <c r="H4716" i="2"/>
  <c r="N4715" i="2"/>
  <c r="O4715" i="2" s="1"/>
  <c r="M4715" i="2"/>
  <c r="L4715" i="2"/>
  <c r="K4715" i="2"/>
  <c r="J4715" i="2"/>
  <c r="I4715" i="2"/>
  <c r="H4715" i="2"/>
  <c r="N4714" i="2"/>
  <c r="O4714" i="2" s="1"/>
  <c r="M4714" i="2"/>
  <c r="L4714" i="2"/>
  <c r="K4714" i="2"/>
  <c r="J4714" i="2"/>
  <c r="I4714" i="2"/>
  <c r="H4714" i="2"/>
  <c r="N4713" i="2"/>
  <c r="O4713" i="2" s="1"/>
  <c r="M4713" i="2"/>
  <c r="L4713" i="2"/>
  <c r="K4713" i="2"/>
  <c r="J4713" i="2"/>
  <c r="I4713" i="2"/>
  <c r="H4713" i="2"/>
  <c r="N4712" i="2"/>
  <c r="O4712" i="2" s="1"/>
  <c r="M4712" i="2"/>
  <c r="L4712" i="2"/>
  <c r="K4712" i="2"/>
  <c r="J4712" i="2"/>
  <c r="I4712" i="2"/>
  <c r="H4712" i="2"/>
  <c r="N4711" i="2"/>
  <c r="O4711" i="2" s="1"/>
  <c r="M4711" i="2"/>
  <c r="L4711" i="2"/>
  <c r="K4711" i="2"/>
  <c r="J4711" i="2"/>
  <c r="I4711" i="2"/>
  <c r="H4711" i="2"/>
  <c r="N4710" i="2"/>
  <c r="O4710" i="2" s="1"/>
  <c r="M4710" i="2"/>
  <c r="L4710" i="2"/>
  <c r="K4710" i="2"/>
  <c r="J4710" i="2"/>
  <c r="I4710" i="2"/>
  <c r="H4710" i="2"/>
  <c r="N4709" i="2"/>
  <c r="O4709" i="2" s="1"/>
  <c r="M4709" i="2"/>
  <c r="L4709" i="2"/>
  <c r="K4709" i="2"/>
  <c r="J4709" i="2"/>
  <c r="I4709" i="2"/>
  <c r="H4709" i="2"/>
  <c r="N4708" i="2"/>
  <c r="O4708" i="2" s="1"/>
  <c r="M4708" i="2"/>
  <c r="L4708" i="2"/>
  <c r="K4708" i="2"/>
  <c r="J4708" i="2"/>
  <c r="I4708" i="2"/>
  <c r="H4708" i="2"/>
  <c r="N4707" i="2"/>
  <c r="O4707" i="2" s="1"/>
  <c r="M4707" i="2"/>
  <c r="L4707" i="2"/>
  <c r="K4707" i="2"/>
  <c r="J4707" i="2"/>
  <c r="I4707" i="2"/>
  <c r="H4707" i="2"/>
  <c r="N4706" i="2"/>
  <c r="O4706" i="2" s="1"/>
  <c r="M4706" i="2"/>
  <c r="L4706" i="2"/>
  <c r="K4706" i="2"/>
  <c r="J4706" i="2"/>
  <c r="I4706" i="2"/>
  <c r="H4706" i="2"/>
  <c r="N4705" i="2"/>
  <c r="O4705" i="2" s="1"/>
  <c r="M4705" i="2"/>
  <c r="L4705" i="2"/>
  <c r="K4705" i="2"/>
  <c r="J4705" i="2"/>
  <c r="I4705" i="2"/>
  <c r="H4705" i="2"/>
  <c r="N4704" i="2"/>
  <c r="O4704" i="2" s="1"/>
  <c r="M4704" i="2"/>
  <c r="L4704" i="2"/>
  <c r="K4704" i="2"/>
  <c r="J4704" i="2"/>
  <c r="I4704" i="2"/>
  <c r="H4704" i="2"/>
  <c r="N4703" i="2"/>
  <c r="O4703" i="2" s="1"/>
  <c r="M4703" i="2"/>
  <c r="L4703" i="2"/>
  <c r="K4703" i="2"/>
  <c r="J4703" i="2"/>
  <c r="I4703" i="2"/>
  <c r="H4703" i="2"/>
  <c r="N4702" i="2"/>
  <c r="O4702" i="2" s="1"/>
  <c r="M4702" i="2"/>
  <c r="L4702" i="2"/>
  <c r="K4702" i="2"/>
  <c r="J4702" i="2"/>
  <c r="I4702" i="2"/>
  <c r="H4702" i="2"/>
  <c r="N4701" i="2"/>
  <c r="O4701" i="2" s="1"/>
  <c r="M4701" i="2"/>
  <c r="L4701" i="2"/>
  <c r="K4701" i="2"/>
  <c r="J4701" i="2"/>
  <c r="I4701" i="2"/>
  <c r="H4701" i="2"/>
  <c r="N4700" i="2"/>
  <c r="O4700" i="2" s="1"/>
  <c r="M4700" i="2"/>
  <c r="L4700" i="2"/>
  <c r="K4700" i="2"/>
  <c r="J4700" i="2"/>
  <c r="I4700" i="2"/>
  <c r="H4700" i="2"/>
  <c r="N4699" i="2"/>
  <c r="O4699" i="2" s="1"/>
  <c r="M4699" i="2"/>
  <c r="L4699" i="2"/>
  <c r="K4699" i="2"/>
  <c r="J4699" i="2"/>
  <c r="I4699" i="2"/>
  <c r="H4699" i="2"/>
  <c r="N4698" i="2"/>
  <c r="O4698" i="2" s="1"/>
  <c r="M4698" i="2"/>
  <c r="L4698" i="2"/>
  <c r="K4698" i="2"/>
  <c r="J4698" i="2"/>
  <c r="I4698" i="2"/>
  <c r="H4698" i="2"/>
  <c r="N4697" i="2"/>
  <c r="O4697" i="2" s="1"/>
  <c r="M4697" i="2"/>
  <c r="L4697" i="2"/>
  <c r="K4697" i="2"/>
  <c r="J4697" i="2"/>
  <c r="I4697" i="2"/>
  <c r="H4697" i="2"/>
  <c r="N4696" i="2"/>
  <c r="O4696" i="2" s="1"/>
  <c r="M4696" i="2"/>
  <c r="L4696" i="2"/>
  <c r="K4696" i="2"/>
  <c r="J4696" i="2"/>
  <c r="I4696" i="2"/>
  <c r="H4696" i="2"/>
  <c r="N4695" i="2"/>
  <c r="O4695" i="2" s="1"/>
  <c r="M4695" i="2"/>
  <c r="L4695" i="2"/>
  <c r="K4695" i="2"/>
  <c r="J4695" i="2"/>
  <c r="I4695" i="2"/>
  <c r="H4695" i="2"/>
  <c r="N4694" i="2"/>
  <c r="O4694" i="2" s="1"/>
  <c r="M4694" i="2"/>
  <c r="L4694" i="2"/>
  <c r="K4694" i="2"/>
  <c r="J4694" i="2"/>
  <c r="I4694" i="2"/>
  <c r="H4694" i="2"/>
  <c r="N4693" i="2"/>
  <c r="O4693" i="2" s="1"/>
  <c r="M4693" i="2"/>
  <c r="L4693" i="2"/>
  <c r="K4693" i="2"/>
  <c r="J4693" i="2"/>
  <c r="I4693" i="2"/>
  <c r="H4693" i="2"/>
  <c r="N4692" i="2"/>
  <c r="O4692" i="2" s="1"/>
  <c r="M4692" i="2"/>
  <c r="L4692" i="2"/>
  <c r="K4692" i="2"/>
  <c r="J4692" i="2"/>
  <c r="I4692" i="2"/>
  <c r="H4692" i="2"/>
  <c r="N4691" i="2"/>
  <c r="O4691" i="2" s="1"/>
  <c r="M4691" i="2"/>
  <c r="L4691" i="2"/>
  <c r="K4691" i="2"/>
  <c r="J4691" i="2"/>
  <c r="I4691" i="2"/>
  <c r="H4691" i="2"/>
  <c r="N4690" i="2"/>
  <c r="O4690" i="2" s="1"/>
  <c r="M4690" i="2"/>
  <c r="L4690" i="2"/>
  <c r="K4690" i="2"/>
  <c r="J4690" i="2"/>
  <c r="I4690" i="2"/>
  <c r="H4690" i="2"/>
  <c r="N4689" i="2"/>
  <c r="O4689" i="2" s="1"/>
  <c r="M4689" i="2"/>
  <c r="L4689" i="2"/>
  <c r="K4689" i="2"/>
  <c r="J4689" i="2"/>
  <c r="I4689" i="2"/>
  <c r="H4689" i="2"/>
  <c r="N4688" i="2"/>
  <c r="O4688" i="2" s="1"/>
  <c r="M4688" i="2"/>
  <c r="L4688" i="2"/>
  <c r="K4688" i="2"/>
  <c r="J4688" i="2"/>
  <c r="I4688" i="2"/>
  <c r="H4688" i="2"/>
  <c r="N4687" i="2"/>
  <c r="O4687" i="2" s="1"/>
  <c r="M4687" i="2"/>
  <c r="L4687" i="2"/>
  <c r="K4687" i="2"/>
  <c r="J4687" i="2"/>
  <c r="I4687" i="2"/>
  <c r="H4687" i="2"/>
  <c r="N4686" i="2"/>
  <c r="O4686" i="2" s="1"/>
  <c r="M4686" i="2"/>
  <c r="L4686" i="2"/>
  <c r="K4686" i="2"/>
  <c r="J4686" i="2"/>
  <c r="I4686" i="2"/>
  <c r="H4686" i="2"/>
  <c r="N4685" i="2"/>
  <c r="O4685" i="2" s="1"/>
  <c r="M4685" i="2"/>
  <c r="L4685" i="2"/>
  <c r="K4685" i="2"/>
  <c r="J4685" i="2"/>
  <c r="I4685" i="2"/>
  <c r="H4685" i="2"/>
  <c r="N4684" i="2"/>
  <c r="O4684" i="2" s="1"/>
  <c r="M4684" i="2"/>
  <c r="L4684" i="2"/>
  <c r="K4684" i="2"/>
  <c r="J4684" i="2"/>
  <c r="I4684" i="2"/>
  <c r="H4684" i="2"/>
  <c r="N4683" i="2"/>
  <c r="O4683" i="2" s="1"/>
  <c r="M4683" i="2"/>
  <c r="L4683" i="2"/>
  <c r="K4683" i="2"/>
  <c r="J4683" i="2"/>
  <c r="I4683" i="2"/>
  <c r="H4683" i="2"/>
  <c r="N4682" i="2"/>
  <c r="O4682" i="2" s="1"/>
  <c r="M4682" i="2"/>
  <c r="L4682" i="2"/>
  <c r="K4682" i="2"/>
  <c r="J4682" i="2"/>
  <c r="I4682" i="2"/>
  <c r="H4682" i="2"/>
  <c r="N4681" i="2"/>
  <c r="O4681" i="2" s="1"/>
  <c r="M4681" i="2"/>
  <c r="L4681" i="2"/>
  <c r="K4681" i="2"/>
  <c r="J4681" i="2"/>
  <c r="I4681" i="2"/>
  <c r="H4681" i="2"/>
  <c r="N4680" i="2"/>
  <c r="O4680" i="2" s="1"/>
  <c r="M4680" i="2"/>
  <c r="L4680" i="2"/>
  <c r="K4680" i="2"/>
  <c r="J4680" i="2"/>
  <c r="I4680" i="2"/>
  <c r="H4680" i="2"/>
  <c r="N4679" i="2"/>
  <c r="O4679" i="2" s="1"/>
  <c r="M4679" i="2"/>
  <c r="L4679" i="2"/>
  <c r="K4679" i="2"/>
  <c r="J4679" i="2"/>
  <c r="I4679" i="2"/>
  <c r="H4679" i="2"/>
  <c r="N4678" i="2"/>
  <c r="O4678" i="2" s="1"/>
  <c r="M4678" i="2"/>
  <c r="L4678" i="2"/>
  <c r="K4678" i="2"/>
  <c r="J4678" i="2"/>
  <c r="I4678" i="2"/>
  <c r="H4678" i="2"/>
  <c r="N4677" i="2"/>
  <c r="O4677" i="2" s="1"/>
  <c r="M4677" i="2"/>
  <c r="L4677" i="2"/>
  <c r="K4677" i="2"/>
  <c r="J4677" i="2"/>
  <c r="I4677" i="2"/>
  <c r="H4677" i="2"/>
  <c r="N4676" i="2"/>
  <c r="O4676" i="2" s="1"/>
  <c r="M4676" i="2"/>
  <c r="L4676" i="2"/>
  <c r="K4676" i="2"/>
  <c r="J4676" i="2"/>
  <c r="I4676" i="2"/>
  <c r="H4676" i="2"/>
  <c r="N4675" i="2"/>
  <c r="O4675" i="2" s="1"/>
  <c r="M4675" i="2"/>
  <c r="L4675" i="2"/>
  <c r="K4675" i="2"/>
  <c r="J4675" i="2"/>
  <c r="I4675" i="2"/>
  <c r="H4675" i="2"/>
  <c r="N4674" i="2"/>
  <c r="O4674" i="2" s="1"/>
  <c r="M4674" i="2"/>
  <c r="L4674" i="2"/>
  <c r="K4674" i="2"/>
  <c r="J4674" i="2"/>
  <c r="I4674" i="2"/>
  <c r="H4674" i="2"/>
  <c r="N4673" i="2"/>
  <c r="O4673" i="2" s="1"/>
  <c r="M4673" i="2"/>
  <c r="L4673" i="2"/>
  <c r="K4673" i="2"/>
  <c r="J4673" i="2"/>
  <c r="I4673" i="2"/>
  <c r="H4673" i="2"/>
  <c r="N4672" i="2"/>
  <c r="O4672" i="2" s="1"/>
  <c r="M4672" i="2"/>
  <c r="L4672" i="2"/>
  <c r="K4672" i="2"/>
  <c r="J4672" i="2"/>
  <c r="I4672" i="2"/>
  <c r="H4672" i="2"/>
  <c r="N4671" i="2"/>
  <c r="O4671" i="2" s="1"/>
  <c r="M4671" i="2"/>
  <c r="L4671" i="2"/>
  <c r="K4671" i="2"/>
  <c r="J4671" i="2"/>
  <c r="I4671" i="2"/>
  <c r="H4671" i="2"/>
  <c r="N4670" i="2"/>
  <c r="O4670" i="2" s="1"/>
  <c r="M4670" i="2"/>
  <c r="L4670" i="2"/>
  <c r="K4670" i="2"/>
  <c r="J4670" i="2"/>
  <c r="I4670" i="2"/>
  <c r="H4670" i="2"/>
  <c r="N4669" i="2"/>
  <c r="O4669" i="2" s="1"/>
  <c r="M4669" i="2"/>
  <c r="L4669" i="2"/>
  <c r="K4669" i="2"/>
  <c r="J4669" i="2"/>
  <c r="I4669" i="2"/>
  <c r="H4669" i="2"/>
  <c r="N4668" i="2"/>
  <c r="O4668" i="2" s="1"/>
  <c r="M4668" i="2"/>
  <c r="L4668" i="2"/>
  <c r="K4668" i="2"/>
  <c r="J4668" i="2"/>
  <c r="I4668" i="2"/>
  <c r="H4668" i="2"/>
  <c r="N4667" i="2"/>
  <c r="O4667" i="2" s="1"/>
  <c r="M4667" i="2"/>
  <c r="L4667" i="2"/>
  <c r="K4667" i="2"/>
  <c r="J4667" i="2"/>
  <c r="I4667" i="2"/>
  <c r="H4667" i="2"/>
  <c r="N4666" i="2"/>
  <c r="O4666" i="2" s="1"/>
  <c r="M4666" i="2"/>
  <c r="L4666" i="2"/>
  <c r="K4666" i="2"/>
  <c r="J4666" i="2"/>
  <c r="I4666" i="2"/>
  <c r="H4666" i="2"/>
  <c r="N4665" i="2"/>
  <c r="O4665" i="2" s="1"/>
  <c r="M4665" i="2"/>
  <c r="L4665" i="2"/>
  <c r="K4665" i="2"/>
  <c r="J4665" i="2"/>
  <c r="I4665" i="2"/>
  <c r="H4665" i="2"/>
  <c r="N4664" i="2"/>
  <c r="O4664" i="2" s="1"/>
  <c r="M4664" i="2"/>
  <c r="L4664" i="2"/>
  <c r="K4664" i="2"/>
  <c r="J4664" i="2"/>
  <c r="I4664" i="2"/>
  <c r="H4664" i="2"/>
  <c r="N4663" i="2"/>
  <c r="O4663" i="2" s="1"/>
  <c r="M4663" i="2"/>
  <c r="L4663" i="2"/>
  <c r="K4663" i="2"/>
  <c r="J4663" i="2"/>
  <c r="I4663" i="2"/>
  <c r="H4663" i="2"/>
  <c r="N4662" i="2"/>
  <c r="O4662" i="2" s="1"/>
  <c r="M4662" i="2"/>
  <c r="L4662" i="2"/>
  <c r="K4662" i="2"/>
  <c r="J4662" i="2"/>
  <c r="I4662" i="2"/>
  <c r="H4662" i="2"/>
  <c r="N4661" i="2"/>
  <c r="O4661" i="2" s="1"/>
  <c r="M4661" i="2"/>
  <c r="L4661" i="2"/>
  <c r="K4661" i="2"/>
  <c r="J4661" i="2"/>
  <c r="I4661" i="2"/>
  <c r="H4661" i="2"/>
  <c r="N4660" i="2"/>
  <c r="O4660" i="2" s="1"/>
  <c r="M4660" i="2"/>
  <c r="L4660" i="2"/>
  <c r="K4660" i="2"/>
  <c r="J4660" i="2"/>
  <c r="I4660" i="2"/>
  <c r="H4660" i="2"/>
  <c r="N4659" i="2"/>
  <c r="O4659" i="2" s="1"/>
  <c r="M4659" i="2"/>
  <c r="L4659" i="2"/>
  <c r="K4659" i="2"/>
  <c r="J4659" i="2"/>
  <c r="I4659" i="2"/>
  <c r="H4659" i="2"/>
  <c r="N4658" i="2"/>
  <c r="O4658" i="2" s="1"/>
  <c r="M4658" i="2"/>
  <c r="L4658" i="2"/>
  <c r="K4658" i="2"/>
  <c r="J4658" i="2"/>
  <c r="I4658" i="2"/>
  <c r="H4658" i="2"/>
  <c r="N4657" i="2"/>
  <c r="O4657" i="2" s="1"/>
  <c r="M4657" i="2"/>
  <c r="L4657" i="2"/>
  <c r="K4657" i="2"/>
  <c r="J4657" i="2"/>
  <c r="I4657" i="2"/>
  <c r="H4657" i="2"/>
  <c r="N4656" i="2"/>
  <c r="O4656" i="2" s="1"/>
  <c r="M4656" i="2"/>
  <c r="L4656" i="2"/>
  <c r="K4656" i="2"/>
  <c r="J4656" i="2"/>
  <c r="I4656" i="2"/>
  <c r="H4656" i="2"/>
  <c r="N4655" i="2"/>
  <c r="O4655" i="2" s="1"/>
  <c r="M4655" i="2"/>
  <c r="L4655" i="2"/>
  <c r="K4655" i="2"/>
  <c r="J4655" i="2"/>
  <c r="I4655" i="2"/>
  <c r="H4655" i="2"/>
  <c r="N4654" i="2"/>
  <c r="O4654" i="2" s="1"/>
  <c r="M4654" i="2"/>
  <c r="L4654" i="2"/>
  <c r="K4654" i="2"/>
  <c r="J4654" i="2"/>
  <c r="I4654" i="2"/>
  <c r="H4654" i="2"/>
  <c r="N4653" i="2"/>
  <c r="O4653" i="2" s="1"/>
  <c r="M4653" i="2"/>
  <c r="L4653" i="2"/>
  <c r="K4653" i="2"/>
  <c r="J4653" i="2"/>
  <c r="I4653" i="2"/>
  <c r="H4653" i="2"/>
  <c r="N4652" i="2"/>
  <c r="O4652" i="2" s="1"/>
  <c r="M4652" i="2"/>
  <c r="L4652" i="2"/>
  <c r="K4652" i="2"/>
  <c r="J4652" i="2"/>
  <c r="I4652" i="2"/>
  <c r="H4652" i="2"/>
  <c r="N4651" i="2"/>
  <c r="O4651" i="2" s="1"/>
  <c r="M4651" i="2"/>
  <c r="L4651" i="2"/>
  <c r="K4651" i="2"/>
  <c r="J4651" i="2"/>
  <c r="I4651" i="2"/>
  <c r="H4651" i="2"/>
  <c r="N4650" i="2"/>
  <c r="O4650" i="2" s="1"/>
  <c r="M4650" i="2"/>
  <c r="L4650" i="2"/>
  <c r="K4650" i="2"/>
  <c r="J4650" i="2"/>
  <c r="I4650" i="2"/>
  <c r="H4650" i="2"/>
  <c r="N4649" i="2"/>
  <c r="O4649" i="2" s="1"/>
  <c r="M4649" i="2"/>
  <c r="L4649" i="2"/>
  <c r="K4649" i="2"/>
  <c r="J4649" i="2"/>
  <c r="I4649" i="2"/>
  <c r="H4649" i="2"/>
  <c r="N4648" i="2"/>
  <c r="O4648" i="2" s="1"/>
  <c r="M4648" i="2"/>
  <c r="L4648" i="2"/>
  <c r="K4648" i="2"/>
  <c r="J4648" i="2"/>
  <c r="I4648" i="2"/>
  <c r="H4648" i="2"/>
  <c r="N4647" i="2"/>
  <c r="O4647" i="2" s="1"/>
  <c r="M4647" i="2"/>
  <c r="L4647" i="2"/>
  <c r="K4647" i="2"/>
  <c r="J4647" i="2"/>
  <c r="I4647" i="2"/>
  <c r="H4647" i="2"/>
  <c r="N4646" i="2"/>
  <c r="O4646" i="2" s="1"/>
  <c r="M4646" i="2"/>
  <c r="L4646" i="2"/>
  <c r="K4646" i="2"/>
  <c r="J4646" i="2"/>
  <c r="I4646" i="2"/>
  <c r="H4646" i="2"/>
  <c r="N4645" i="2"/>
  <c r="O4645" i="2" s="1"/>
  <c r="M4645" i="2"/>
  <c r="L4645" i="2"/>
  <c r="K4645" i="2"/>
  <c r="J4645" i="2"/>
  <c r="I4645" i="2"/>
  <c r="H4645" i="2"/>
  <c r="N4644" i="2"/>
  <c r="O4644" i="2" s="1"/>
  <c r="M4644" i="2"/>
  <c r="L4644" i="2"/>
  <c r="K4644" i="2"/>
  <c r="J4644" i="2"/>
  <c r="I4644" i="2"/>
  <c r="H4644" i="2"/>
  <c r="N4643" i="2"/>
  <c r="O4643" i="2" s="1"/>
  <c r="M4643" i="2"/>
  <c r="L4643" i="2"/>
  <c r="K4643" i="2"/>
  <c r="J4643" i="2"/>
  <c r="I4643" i="2"/>
  <c r="H4643" i="2"/>
  <c r="N4642" i="2"/>
  <c r="O4642" i="2" s="1"/>
  <c r="M4642" i="2"/>
  <c r="L4642" i="2"/>
  <c r="K4642" i="2"/>
  <c r="J4642" i="2"/>
  <c r="I4642" i="2"/>
  <c r="H4642" i="2"/>
  <c r="N4641" i="2"/>
  <c r="O4641" i="2" s="1"/>
  <c r="M4641" i="2"/>
  <c r="L4641" i="2"/>
  <c r="K4641" i="2"/>
  <c r="J4641" i="2"/>
  <c r="I4641" i="2"/>
  <c r="H4641" i="2"/>
  <c r="N4640" i="2"/>
  <c r="O4640" i="2" s="1"/>
  <c r="M4640" i="2"/>
  <c r="L4640" i="2"/>
  <c r="K4640" i="2"/>
  <c r="J4640" i="2"/>
  <c r="I4640" i="2"/>
  <c r="H4640" i="2"/>
  <c r="N4639" i="2"/>
  <c r="O4639" i="2" s="1"/>
  <c r="M4639" i="2"/>
  <c r="L4639" i="2"/>
  <c r="K4639" i="2"/>
  <c r="J4639" i="2"/>
  <c r="I4639" i="2"/>
  <c r="H4639" i="2"/>
  <c r="N4638" i="2"/>
  <c r="O4638" i="2" s="1"/>
  <c r="M4638" i="2"/>
  <c r="L4638" i="2"/>
  <c r="K4638" i="2"/>
  <c r="J4638" i="2"/>
  <c r="I4638" i="2"/>
  <c r="H4638" i="2"/>
  <c r="N4637" i="2"/>
  <c r="O4637" i="2" s="1"/>
  <c r="M4637" i="2"/>
  <c r="L4637" i="2"/>
  <c r="K4637" i="2"/>
  <c r="J4637" i="2"/>
  <c r="I4637" i="2"/>
  <c r="H4637" i="2"/>
  <c r="N4636" i="2"/>
  <c r="O4636" i="2" s="1"/>
  <c r="M4636" i="2"/>
  <c r="L4636" i="2"/>
  <c r="K4636" i="2"/>
  <c r="J4636" i="2"/>
  <c r="I4636" i="2"/>
  <c r="H4636" i="2"/>
  <c r="N4635" i="2"/>
  <c r="O4635" i="2" s="1"/>
  <c r="M4635" i="2"/>
  <c r="L4635" i="2"/>
  <c r="K4635" i="2"/>
  <c r="J4635" i="2"/>
  <c r="I4635" i="2"/>
  <c r="H4635" i="2"/>
  <c r="N4634" i="2"/>
  <c r="O4634" i="2" s="1"/>
  <c r="M4634" i="2"/>
  <c r="L4634" i="2"/>
  <c r="K4634" i="2"/>
  <c r="J4634" i="2"/>
  <c r="I4634" i="2"/>
  <c r="H4634" i="2"/>
  <c r="N4633" i="2"/>
  <c r="O4633" i="2" s="1"/>
  <c r="M4633" i="2"/>
  <c r="L4633" i="2"/>
  <c r="K4633" i="2"/>
  <c r="J4633" i="2"/>
  <c r="I4633" i="2"/>
  <c r="H4633" i="2"/>
  <c r="N4632" i="2"/>
  <c r="O4632" i="2" s="1"/>
  <c r="M4632" i="2"/>
  <c r="L4632" i="2"/>
  <c r="K4632" i="2"/>
  <c r="J4632" i="2"/>
  <c r="I4632" i="2"/>
  <c r="H4632" i="2"/>
  <c r="N4631" i="2"/>
  <c r="O4631" i="2" s="1"/>
  <c r="M4631" i="2"/>
  <c r="L4631" i="2"/>
  <c r="K4631" i="2"/>
  <c r="J4631" i="2"/>
  <c r="I4631" i="2"/>
  <c r="H4631" i="2"/>
  <c r="N4630" i="2"/>
  <c r="O4630" i="2" s="1"/>
  <c r="M4630" i="2"/>
  <c r="L4630" i="2"/>
  <c r="K4630" i="2"/>
  <c r="J4630" i="2"/>
  <c r="I4630" i="2"/>
  <c r="H4630" i="2"/>
  <c r="N4629" i="2"/>
  <c r="O4629" i="2" s="1"/>
  <c r="M4629" i="2"/>
  <c r="L4629" i="2"/>
  <c r="K4629" i="2"/>
  <c r="J4629" i="2"/>
  <c r="I4629" i="2"/>
  <c r="H4629" i="2"/>
  <c r="N4628" i="2"/>
  <c r="O4628" i="2" s="1"/>
  <c r="M4628" i="2"/>
  <c r="L4628" i="2"/>
  <c r="K4628" i="2"/>
  <c r="J4628" i="2"/>
  <c r="I4628" i="2"/>
  <c r="H4628" i="2"/>
  <c r="N4627" i="2"/>
  <c r="O4627" i="2" s="1"/>
  <c r="M4627" i="2"/>
  <c r="L4627" i="2"/>
  <c r="K4627" i="2"/>
  <c r="J4627" i="2"/>
  <c r="I4627" i="2"/>
  <c r="H4627" i="2"/>
  <c r="N4626" i="2"/>
  <c r="O4626" i="2" s="1"/>
  <c r="M4626" i="2"/>
  <c r="L4626" i="2"/>
  <c r="K4626" i="2"/>
  <c r="J4626" i="2"/>
  <c r="I4626" i="2"/>
  <c r="H4626" i="2"/>
  <c r="N4625" i="2"/>
  <c r="O4625" i="2" s="1"/>
  <c r="M4625" i="2"/>
  <c r="L4625" i="2"/>
  <c r="K4625" i="2"/>
  <c r="J4625" i="2"/>
  <c r="I4625" i="2"/>
  <c r="H4625" i="2"/>
  <c r="N4624" i="2"/>
  <c r="O4624" i="2" s="1"/>
  <c r="M4624" i="2"/>
  <c r="L4624" i="2"/>
  <c r="K4624" i="2"/>
  <c r="J4624" i="2"/>
  <c r="I4624" i="2"/>
  <c r="H4624" i="2"/>
  <c r="N4623" i="2"/>
  <c r="O4623" i="2" s="1"/>
  <c r="M4623" i="2"/>
  <c r="L4623" i="2"/>
  <c r="K4623" i="2"/>
  <c r="J4623" i="2"/>
  <c r="I4623" i="2"/>
  <c r="H4623" i="2"/>
  <c r="N4622" i="2"/>
  <c r="O4622" i="2" s="1"/>
  <c r="M4622" i="2"/>
  <c r="L4622" i="2"/>
  <c r="K4622" i="2"/>
  <c r="J4622" i="2"/>
  <c r="I4622" i="2"/>
  <c r="H4622" i="2"/>
  <c r="N4621" i="2"/>
  <c r="O4621" i="2" s="1"/>
  <c r="M4621" i="2"/>
  <c r="L4621" i="2"/>
  <c r="K4621" i="2"/>
  <c r="J4621" i="2"/>
  <c r="I4621" i="2"/>
  <c r="H4621" i="2"/>
  <c r="N4620" i="2"/>
  <c r="O4620" i="2" s="1"/>
  <c r="M4620" i="2"/>
  <c r="L4620" i="2"/>
  <c r="K4620" i="2"/>
  <c r="J4620" i="2"/>
  <c r="I4620" i="2"/>
  <c r="H4620" i="2"/>
  <c r="N4619" i="2"/>
  <c r="O4619" i="2" s="1"/>
  <c r="M4619" i="2"/>
  <c r="L4619" i="2"/>
  <c r="K4619" i="2"/>
  <c r="J4619" i="2"/>
  <c r="I4619" i="2"/>
  <c r="H4619" i="2"/>
  <c r="N4618" i="2"/>
  <c r="O4618" i="2" s="1"/>
  <c r="M4618" i="2"/>
  <c r="L4618" i="2"/>
  <c r="K4618" i="2"/>
  <c r="J4618" i="2"/>
  <c r="I4618" i="2"/>
  <c r="H4618" i="2"/>
  <c r="N4617" i="2"/>
  <c r="O4617" i="2" s="1"/>
  <c r="M4617" i="2"/>
  <c r="L4617" i="2"/>
  <c r="K4617" i="2"/>
  <c r="J4617" i="2"/>
  <c r="I4617" i="2"/>
  <c r="H4617" i="2"/>
  <c r="N4616" i="2"/>
  <c r="O4616" i="2" s="1"/>
  <c r="M4616" i="2"/>
  <c r="L4616" i="2"/>
  <c r="K4616" i="2"/>
  <c r="J4616" i="2"/>
  <c r="I4616" i="2"/>
  <c r="H4616" i="2"/>
  <c r="N4615" i="2"/>
  <c r="O4615" i="2" s="1"/>
  <c r="M4615" i="2"/>
  <c r="L4615" i="2"/>
  <c r="K4615" i="2"/>
  <c r="J4615" i="2"/>
  <c r="I4615" i="2"/>
  <c r="H4615" i="2"/>
  <c r="N4614" i="2"/>
  <c r="O4614" i="2" s="1"/>
  <c r="M4614" i="2"/>
  <c r="L4614" i="2"/>
  <c r="K4614" i="2"/>
  <c r="J4614" i="2"/>
  <c r="I4614" i="2"/>
  <c r="H4614" i="2"/>
  <c r="N4613" i="2"/>
  <c r="O4613" i="2" s="1"/>
  <c r="M4613" i="2"/>
  <c r="L4613" i="2"/>
  <c r="K4613" i="2"/>
  <c r="J4613" i="2"/>
  <c r="I4613" i="2"/>
  <c r="H4613" i="2"/>
  <c r="N4612" i="2"/>
  <c r="O4612" i="2" s="1"/>
  <c r="M4612" i="2"/>
  <c r="L4612" i="2"/>
  <c r="K4612" i="2"/>
  <c r="J4612" i="2"/>
  <c r="I4612" i="2"/>
  <c r="H4612" i="2"/>
  <c r="N4611" i="2"/>
  <c r="O4611" i="2" s="1"/>
  <c r="M4611" i="2"/>
  <c r="L4611" i="2"/>
  <c r="K4611" i="2"/>
  <c r="J4611" i="2"/>
  <c r="I4611" i="2"/>
  <c r="H4611" i="2"/>
  <c r="N4610" i="2"/>
  <c r="O4610" i="2" s="1"/>
  <c r="M4610" i="2"/>
  <c r="L4610" i="2"/>
  <c r="K4610" i="2"/>
  <c r="J4610" i="2"/>
  <c r="I4610" i="2"/>
  <c r="H4610" i="2"/>
  <c r="N4609" i="2"/>
  <c r="O4609" i="2" s="1"/>
  <c r="M4609" i="2"/>
  <c r="L4609" i="2"/>
  <c r="K4609" i="2"/>
  <c r="J4609" i="2"/>
  <c r="I4609" i="2"/>
  <c r="H4609" i="2"/>
  <c r="N4608" i="2"/>
  <c r="O4608" i="2" s="1"/>
  <c r="M4608" i="2"/>
  <c r="L4608" i="2"/>
  <c r="K4608" i="2"/>
  <c r="J4608" i="2"/>
  <c r="I4608" i="2"/>
  <c r="H4608" i="2"/>
  <c r="N4607" i="2"/>
  <c r="O4607" i="2" s="1"/>
  <c r="M4607" i="2"/>
  <c r="L4607" i="2"/>
  <c r="K4607" i="2"/>
  <c r="J4607" i="2"/>
  <c r="I4607" i="2"/>
  <c r="H4607" i="2"/>
  <c r="N4606" i="2"/>
  <c r="O4606" i="2" s="1"/>
  <c r="M4606" i="2"/>
  <c r="L4606" i="2"/>
  <c r="K4606" i="2"/>
  <c r="J4606" i="2"/>
  <c r="I4606" i="2"/>
  <c r="H4606" i="2"/>
  <c r="N4605" i="2"/>
  <c r="O4605" i="2" s="1"/>
  <c r="M4605" i="2"/>
  <c r="L4605" i="2"/>
  <c r="K4605" i="2"/>
  <c r="J4605" i="2"/>
  <c r="I4605" i="2"/>
  <c r="H4605" i="2"/>
  <c r="N4604" i="2"/>
  <c r="O4604" i="2" s="1"/>
  <c r="M4604" i="2"/>
  <c r="L4604" i="2"/>
  <c r="K4604" i="2"/>
  <c r="J4604" i="2"/>
  <c r="I4604" i="2"/>
  <c r="H4604" i="2"/>
  <c r="N4603" i="2"/>
  <c r="O4603" i="2" s="1"/>
  <c r="M4603" i="2"/>
  <c r="L4603" i="2"/>
  <c r="K4603" i="2"/>
  <c r="J4603" i="2"/>
  <c r="I4603" i="2"/>
  <c r="H4603" i="2"/>
  <c r="N4602" i="2"/>
  <c r="O4602" i="2" s="1"/>
  <c r="M4602" i="2"/>
  <c r="L4602" i="2"/>
  <c r="K4602" i="2"/>
  <c r="J4602" i="2"/>
  <c r="I4602" i="2"/>
  <c r="H4602" i="2"/>
  <c r="N4601" i="2"/>
  <c r="O4601" i="2" s="1"/>
  <c r="M4601" i="2"/>
  <c r="L4601" i="2"/>
  <c r="K4601" i="2"/>
  <c r="J4601" i="2"/>
  <c r="I4601" i="2"/>
  <c r="H4601" i="2"/>
  <c r="N4600" i="2"/>
  <c r="O4600" i="2" s="1"/>
  <c r="M4600" i="2"/>
  <c r="L4600" i="2"/>
  <c r="K4600" i="2"/>
  <c r="J4600" i="2"/>
  <c r="I4600" i="2"/>
  <c r="H4600" i="2"/>
  <c r="N4599" i="2"/>
  <c r="O4599" i="2" s="1"/>
  <c r="M4599" i="2"/>
  <c r="L4599" i="2"/>
  <c r="K4599" i="2"/>
  <c r="J4599" i="2"/>
  <c r="I4599" i="2"/>
  <c r="H4599" i="2"/>
  <c r="N4598" i="2"/>
  <c r="O4598" i="2" s="1"/>
  <c r="M4598" i="2"/>
  <c r="L4598" i="2"/>
  <c r="K4598" i="2"/>
  <c r="J4598" i="2"/>
  <c r="I4598" i="2"/>
  <c r="H4598" i="2"/>
  <c r="N4597" i="2"/>
  <c r="O4597" i="2" s="1"/>
  <c r="M4597" i="2"/>
  <c r="L4597" i="2"/>
  <c r="K4597" i="2"/>
  <c r="J4597" i="2"/>
  <c r="I4597" i="2"/>
  <c r="H4597" i="2"/>
  <c r="N4596" i="2"/>
  <c r="O4596" i="2" s="1"/>
  <c r="M4596" i="2"/>
  <c r="L4596" i="2"/>
  <c r="K4596" i="2"/>
  <c r="J4596" i="2"/>
  <c r="I4596" i="2"/>
  <c r="H4596" i="2"/>
  <c r="N4595" i="2"/>
  <c r="O4595" i="2" s="1"/>
  <c r="M4595" i="2"/>
  <c r="L4595" i="2"/>
  <c r="K4595" i="2"/>
  <c r="J4595" i="2"/>
  <c r="I4595" i="2"/>
  <c r="H4595" i="2"/>
  <c r="N4594" i="2"/>
  <c r="O4594" i="2" s="1"/>
  <c r="M4594" i="2"/>
  <c r="L4594" i="2"/>
  <c r="K4594" i="2"/>
  <c r="J4594" i="2"/>
  <c r="I4594" i="2"/>
  <c r="H4594" i="2"/>
  <c r="N4593" i="2"/>
  <c r="O4593" i="2" s="1"/>
  <c r="M4593" i="2"/>
  <c r="L4593" i="2"/>
  <c r="K4593" i="2"/>
  <c r="J4593" i="2"/>
  <c r="I4593" i="2"/>
  <c r="H4593" i="2"/>
  <c r="N4592" i="2"/>
  <c r="O4592" i="2" s="1"/>
  <c r="M4592" i="2"/>
  <c r="L4592" i="2"/>
  <c r="K4592" i="2"/>
  <c r="J4592" i="2"/>
  <c r="I4592" i="2"/>
  <c r="H4592" i="2"/>
  <c r="N4591" i="2"/>
  <c r="O4591" i="2" s="1"/>
  <c r="M4591" i="2"/>
  <c r="L4591" i="2"/>
  <c r="K4591" i="2"/>
  <c r="J4591" i="2"/>
  <c r="I4591" i="2"/>
  <c r="H4591" i="2"/>
  <c r="N4590" i="2"/>
  <c r="O4590" i="2" s="1"/>
  <c r="M4590" i="2"/>
  <c r="L4590" i="2"/>
  <c r="K4590" i="2"/>
  <c r="J4590" i="2"/>
  <c r="I4590" i="2"/>
  <c r="H4590" i="2"/>
  <c r="N4589" i="2"/>
  <c r="O4589" i="2" s="1"/>
  <c r="M4589" i="2"/>
  <c r="L4589" i="2"/>
  <c r="K4589" i="2"/>
  <c r="J4589" i="2"/>
  <c r="I4589" i="2"/>
  <c r="H4589" i="2"/>
  <c r="N4588" i="2"/>
  <c r="O4588" i="2" s="1"/>
  <c r="M4588" i="2"/>
  <c r="L4588" i="2"/>
  <c r="K4588" i="2"/>
  <c r="J4588" i="2"/>
  <c r="I4588" i="2"/>
  <c r="H4588" i="2"/>
  <c r="N4587" i="2"/>
  <c r="O4587" i="2" s="1"/>
  <c r="M4587" i="2"/>
  <c r="L4587" i="2"/>
  <c r="K4587" i="2"/>
  <c r="J4587" i="2"/>
  <c r="I4587" i="2"/>
  <c r="H4587" i="2"/>
  <c r="N4586" i="2"/>
  <c r="O4586" i="2" s="1"/>
  <c r="M4586" i="2"/>
  <c r="L4586" i="2"/>
  <c r="K4586" i="2"/>
  <c r="J4586" i="2"/>
  <c r="I4586" i="2"/>
  <c r="H4586" i="2"/>
  <c r="N4585" i="2"/>
  <c r="O4585" i="2" s="1"/>
  <c r="M4585" i="2"/>
  <c r="L4585" i="2"/>
  <c r="K4585" i="2"/>
  <c r="J4585" i="2"/>
  <c r="I4585" i="2"/>
  <c r="H4585" i="2"/>
  <c r="N4584" i="2"/>
  <c r="O4584" i="2" s="1"/>
  <c r="M4584" i="2"/>
  <c r="L4584" i="2"/>
  <c r="K4584" i="2"/>
  <c r="J4584" i="2"/>
  <c r="I4584" i="2"/>
  <c r="H4584" i="2"/>
  <c r="N4583" i="2"/>
  <c r="O4583" i="2" s="1"/>
  <c r="M4583" i="2"/>
  <c r="L4583" i="2"/>
  <c r="K4583" i="2"/>
  <c r="J4583" i="2"/>
  <c r="I4583" i="2"/>
  <c r="H4583" i="2"/>
  <c r="N4582" i="2"/>
  <c r="O4582" i="2" s="1"/>
  <c r="M4582" i="2"/>
  <c r="L4582" i="2"/>
  <c r="K4582" i="2"/>
  <c r="J4582" i="2"/>
  <c r="I4582" i="2"/>
  <c r="H4582" i="2"/>
  <c r="N4581" i="2"/>
  <c r="O4581" i="2" s="1"/>
  <c r="M4581" i="2"/>
  <c r="L4581" i="2"/>
  <c r="K4581" i="2"/>
  <c r="J4581" i="2"/>
  <c r="I4581" i="2"/>
  <c r="H4581" i="2"/>
  <c r="N4580" i="2"/>
  <c r="O4580" i="2" s="1"/>
  <c r="M4580" i="2"/>
  <c r="L4580" i="2"/>
  <c r="K4580" i="2"/>
  <c r="J4580" i="2"/>
  <c r="I4580" i="2"/>
  <c r="H4580" i="2"/>
  <c r="N4579" i="2"/>
  <c r="O4579" i="2" s="1"/>
  <c r="M4579" i="2"/>
  <c r="L4579" i="2"/>
  <c r="K4579" i="2"/>
  <c r="J4579" i="2"/>
  <c r="I4579" i="2"/>
  <c r="H4579" i="2"/>
  <c r="N4578" i="2"/>
  <c r="O4578" i="2" s="1"/>
  <c r="M4578" i="2"/>
  <c r="L4578" i="2"/>
  <c r="K4578" i="2"/>
  <c r="J4578" i="2"/>
  <c r="I4578" i="2"/>
  <c r="H4578" i="2"/>
  <c r="N4577" i="2"/>
  <c r="O4577" i="2" s="1"/>
  <c r="M4577" i="2"/>
  <c r="L4577" i="2"/>
  <c r="K4577" i="2"/>
  <c r="J4577" i="2"/>
  <c r="I4577" i="2"/>
  <c r="H4577" i="2"/>
  <c r="N4576" i="2"/>
  <c r="O4576" i="2" s="1"/>
  <c r="M4576" i="2"/>
  <c r="L4576" i="2"/>
  <c r="K4576" i="2"/>
  <c r="J4576" i="2"/>
  <c r="I4576" i="2"/>
  <c r="H4576" i="2"/>
  <c r="N4575" i="2"/>
  <c r="O4575" i="2" s="1"/>
  <c r="M4575" i="2"/>
  <c r="L4575" i="2"/>
  <c r="K4575" i="2"/>
  <c r="J4575" i="2"/>
  <c r="I4575" i="2"/>
  <c r="H4575" i="2"/>
  <c r="N4574" i="2"/>
  <c r="O4574" i="2" s="1"/>
  <c r="M4574" i="2"/>
  <c r="L4574" i="2"/>
  <c r="K4574" i="2"/>
  <c r="J4574" i="2"/>
  <c r="I4574" i="2"/>
  <c r="H4574" i="2"/>
  <c r="N4573" i="2"/>
  <c r="O4573" i="2" s="1"/>
  <c r="M4573" i="2"/>
  <c r="L4573" i="2"/>
  <c r="K4573" i="2"/>
  <c r="J4573" i="2"/>
  <c r="I4573" i="2"/>
  <c r="H4573" i="2"/>
  <c r="N4572" i="2"/>
  <c r="O4572" i="2" s="1"/>
  <c r="M4572" i="2"/>
  <c r="L4572" i="2"/>
  <c r="K4572" i="2"/>
  <c r="J4572" i="2"/>
  <c r="I4572" i="2"/>
  <c r="H4572" i="2"/>
  <c r="N4571" i="2"/>
  <c r="O4571" i="2" s="1"/>
  <c r="M4571" i="2"/>
  <c r="L4571" i="2"/>
  <c r="K4571" i="2"/>
  <c r="J4571" i="2"/>
  <c r="I4571" i="2"/>
  <c r="H4571" i="2"/>
  <c r="N4570" i="2"/>
  <c r="O4570" i="2" s="1"/>
  <c r="M4570" i="2"/>
  <c r="L4570" i="2"/>
  <c r="K4570" i="2"/>
  <c r="J4570" i="2"/>
  <c r="I4570" i="2"/>
  <c r="H4570" i="2"/>
  <c r="N4569" i="2"/>
  <c r="O4569" i="2" s="1"/>
  <c r="M4569" i="2"/>
  <c r="L4569" i="2"/>
  <c r="K4569" i="2"/>
  <c r="J4569" i="2"/>
  <c r="I4569" i="2"/>
  <c r="H4569" i="2"/>
  <c r="N4568" i="2"/>
  <c r="O4568" i="2" s="1"/>
  <c r="M4568" i="2"/>
  <c r="L4568" i="2"/>
  <c r="K4568" i="2"/>
  <c r="J4568" i="2"/>
  <c r="I4568" i="2"/>
  <c r="H4568" i="2"/>
  <c r="N4567" i="2"/>
  <c r="O4567" i="2" s="1"/>
  <c r="M4567" i="2"/>
  <c r="L4567" i="2"/>
  <c r="K4567" i="2"/>
  <c r="J4567" i="2"/>
  <c r="I4567" i="2"/>
  <c r="H4567" i="2"/>
  <c r="N4566" i="2"/>
  <c r="O4566" i="2" s="1"/>
  <c r="M4566" i="2"/>
  <c r="L4566" i="2"/>
  <c r="K4566" i="2"/>
  <c r="J4566" i="2"/>
  <c r="I4566" i="2"/>
  <c r="H4566" i="2"/>
  <c r="N4565" i="2"/>
  <c r="O4565" i="2" s="1"/>
  <c r="M4565" i="2"/>
  <c r="L4565" i="2"/>
  <c r="K4565" i="2"/>
  <c r="J4565" i="2"/>
  <c r="I4565" i="2"/>
  <c r="H4565" i="2"/>
  <c r="N4564" i="2"/>
  <c r="O4564" i="2" s="1"/>
  <c r="M4564" i="2"/>
  <c r="L4564" i="2"/>
  <c r="K4564" i="2"/>
  <c r="J4564" i="2"/>
  <c r="I4564" i="2"/>
  <c r="H4564" i="2"/>
  <c r="N4563" i="2"/>
  <c r="O4563" i="2" s="1"/>
  <c r="M4563" i="2"/>
  <c r="L4563" i="2"/>
  <c r="K4563" i="2"/>
  <c r="J4563" i="2"/>
  <c r="I4563" i="2"/>
  <c r="H4563" i="2"/>
  <c r="N4562" i="2"/>
  <c r="O4562" i="2" s="1"/>
  <c r="M4562" i="2"/>
  <c r="L4562" i="2"/>
  <c r="K4562" i="2"/>
  <c r="J4562" i="2"/>
  <c r="I4562" i="2"/>
  <c r="H4562" i="2"/>
  <c r="N4561" i="2"/>
  <c r="O4561" i="2" s="1"/>
  <c r="M4561" i="2"/>
  <c r="L4561" i="2"/>
  <c r="K4561" i="2"/>
  <c r="J4561" i="2"/>
  <c r="I4561" i="2"/>
  <c r="H4561" i="2"/>
  <c r="N4560" i="2"/>
  <c r="O4560" i="2" s="1"/>
  <c r="M4560" i="2"/>
  <c r="L4560" i="2"/>
  <c r="K4560" i="2"/>
  <c r="J4560" i="2"/>
  <c r="I4560" i="2"/>
  <c r="H4560" i="2"/>
  <c r="N4559" i="2"/>
  <c r="O4559" i="2" s="1"/>
  <c r="M4559" i="2"/>
  <c r="L4559" i="2"/>
  <c r="K4559" i="2"/>
  <c r="J4559" i="2"/>
  <c r="I4559" i="2"/>
  <c r="H4559" i="2"/>
  <c r="N4558" i="2"/>
  <c r="O4558" i="2" s="1"/>
  <c r="M4558" i="2"/>
  <c r="L4558" i="2"/>
  <c r="K4558" i="2"/>
  <c r="J4558" i="2"/>
  <c r="I4558" i="2"/>
  <c r="H4558" i="2"/>
  <c r="N4557" i="2"/>
  <c r="O4557" i="2" s="1"/>
  <c r="M4557" i="2"/>
  <c r="L4557" i="2"/>
  <c r="K4557" i="2"/>
  <c r="J4557" i="2"/>
  <c r="I4557" i="2"/>
  <c r="H4557" i="2"/>
  <c r="N4556" i="2"/>
  <c r="O4556" i="2" s="1"/>
  <c r="M4556" i="2"/>
  <c r="L4556" i="2"/>
  <c r="K4556" i="2"/>
  <c r="J4556" i="2"/>
  <c r="I4556" i="2"/>
  <c r="H4556" i="2"/>
  <c r="N4555" i="2"/>
  <c r="O4555" i="2" s="1"/>
  <c r="M4555" i="2"/>
  <c r="L4555" i="2"/>
  <c r="K4555" i="2"/>
  <c r="J4555" i="2"/>
  <c r="I4555" i="2"/>
  <c r="H4555" i="2"/>
  <c r="N4554" i="2"/>
  <c r="O4554" i="2" s="1"/>
  <c r="M4554" i="2"/>
  <c r="L4554" i="2"/>
  <c r="K4554" i="2"/>
  <c r="J4554" i="2"/>
  <c r="I4554" i="2"/>
  <c r="H4554" i="2"/>
  <c r="N4553" i="2"/>
  <c r="O4553" i="2" s="1"/>
  <c r="M4553" i="2"/>
  <c r="L4553" i="2"/>
  <c r="K4553" i="2"/>
  <c r="J4553" i="2"/>
  <c r="I4553" i="2"/>
  <c r="H4553" i="2"/>
  <c r="N4552" i="2"/>
  <c r="O4552" i="2" s="1"/>
  <c r="M4552" i="2"/>
  <c r="L4552" i="2"/>
  <c r="K4552" i="2"/>
  <c r="J4552" i="2"/>
  <c r="I4552" i="2"/>
  <c r="H4552" i="2"/>
  <c r="N4551" i="2"/>
  <c r="O4551" i="2" s="1"/>
  <c r="M4551" i="2"/>
  <c r="L4551" i="2"/>
  <c r="K4551" i="2"/>
  <c r="J4551" i="2"/>
  <c r="I4551" i="2"/>
  <c r="H4551" i="2"/>
  <c r="N4550" i="2"/>
  <c r="O4550" i="2" s="1"/>
  <c r="M4550" i="2"/>
  <c r="L4550" i="2"/>
  <c r="K4550" i="2"/>
  <c r="J4550" i="2"/>
  <c r="I4550" i="2"/>
  <c r="H4550" i="2"/>
  <c r="N4549" i="2"/>
  <c r="O4549" i="2" s="1"/>
  <c r="M4549" i="2"/>
  <c r="L4549" i="2"/>
  <c r="K4549" i="2"/>
  <c r="J4549" i="2"/>
  <c r="I4549" i="2"/>
  <c r="H4549" i="2"/>
  <c r="N4548" i="2"/>
  <c r="O4548" i="2" s="1"/>
  <c r="M4548" i="2"/>
  <c r="L4548" i="2"/>
  <c r="K4548" i="2"/>
  <c r="J4548" i="2"/>
  <c r="I4548" i="2"/>
  <c r="H4548" i="2"/>
  <c r="N4547" i="2"/>
  <c r="O4547" i="2" s="1"/>
  <c r="M4547" i="2"/>
  <c r="L4547" i="2"/>
  <c r="K4547" i="2"/>
  <c r="J4547" i="2"/>
  <c r="I4547" i="2"/>
  <c r="H4547" i="2"/>
  <c r="N4546" i="2"/>
  <c r="O4546" i="2" s="1"/>
  <c r="M4546" i="2"/>
  <c r="L4546" i="2"/>
  <c r="K4546" i="2"/>
  <c r="J4546" i="2"/>
  <c r="I4546" i="2"/>
  <c r="H4546" i="2"/>
  <c r="N4545" i="2"/>
  <c r="O4545" i="2" s="1"/>
  <c r="M4545" i="2"/>
  <c r="L4545" i="2"/>
  <c r="K4545" i="2"/>
  <c r="J4545" i="2"/>
  <c r="I4545" i="2"/>
  <c r="H4545" i="2"/>
  <c r="N4544" i="2"/>
  <c r="O4544" i="2" s="1"/>
  <c r="M4544" i="2"/>
  <c r="L4544" i="2"/>
  <c r="K4544" i="2"/>
  <c r="J4544" i="2"/>
  <c r="I4544" i="2"/>
  <c r="H4544" i="2"/>
  <c r="N4543" i="2"/>
  <c r="O4543" i="2" s="1"/>
  <c r="M4543" i="2"/>
  <c r="L4543" i="2"/>
  <c r="K4543" i="2"/>
  <c r="J4543" i="2"/>
  <c r="I4543" i="2"/>
  <c r="H4543" i="2"/>
  <c r="N4542" i="2"/>
  <c r="O4542" i="2" s="1"/>
  <c r="M4542" i="2"/>
  <c r="L4542" i="2"/>
  <c r="K4542" i="2"/>
  <c r="J4542" i="2"/>
  <c r="I4542" i="2"/>
  <c r="H4542" i="2"/>
  <c r="N4541" i="2"/>
  <c r="O4541" i="2" s="1"/>
  <c r="M4541" i="2"/>
  <c r="L4541" i="2"/>
  <c r="K4541" i="2"/>
  <c r="J4541" i="2"/>
  <c r="I4541" i="2"/>
  <c r="H4541" i="2"/>
  <c r="N4540" i="2"/>
  <c r="O4540" i="2" s="1"/>
  <c r="M4540" i="2"/>
  <c r="L4540" i="2"/>
  <c r="K4540" i="2"/>
  <c r="J4540" i="2"/>
  <c r="I4540" i="2"/>
  <c r="H4540" i="2"/>
  <c r="N4539" i="2"/>
  <c r="O4539" i="2" s="1"/>
  <c r="M4539" i="2"/>
  <c r="L4539" i="2"/>
  <c r="K4539" i="2"/>
  <c r="J4539" i="2"/>
  <c r="I4539" i="2"/>
  <c r="H4539" i="2"/>
  <c r="N4538" i="2"/>
  <c r="O4538" i="2" s="1"/>
  <c r="M4538" i="2"/>
  <c r="L4538" i="2"/>
  <c r="K4538" i="2"/>
  <c r="J4538" i="2"/>
  <c r="I4538" i="2"/>
  <c r="H4538" i="2"/>
  <c r="N4537" i="2"/>
  <c r="O4537" i="2" s="1"/>
  <c r="M4537" i="2"/>
  <c r="L4537" i="2"/>
  <c r="K4537" i="2"/>
  <c r="J4537" i="2"/>
  <c r="I4537" i="2"/>
  <c r="H4537" i="2"/>
  <c r="N4536" i="2"/>
  <c r="O4536" i="2" s="1"/>
  <c r="M4536" i="2"/>
  <c r="L4536" i="2"/>
  <c r="K4536" i="2"/>
  <c r="J4536" i="2"/>
  <c r="I4536" i="2"/>
  <c r="H4536" i="2"/>
  <c r="N4535" i="2"/>
  <c r="O4535" i="2" s="1"/>
  <c r="M4535" i="2"/>
  <c r="L4535" i="2"/>
  <c r="K4535" i="2"/>
  <c r="J4535" i="2"/>
  <c r="I4535" i="2"/>
  <c r="H4535" i="2"/>
  <c r="N4534" i="2"/>
  <c r="O4534" i="2" s="1"/>
  <c r="M4534" i="2"/>
  <c r="L4534" i="2"/>
  <c r="K4534" i="2"/>
  <c r="J4534" i="2"/>
  <c r="I4534" i="2"/>
  <c r="H4534" i="2"/>
  <c r="N4533" i="2"/>
  <c r="O4533" i="2" s="1"/>
  <c r="M4533" i="2"/>
  <c r="L4533" i="2"/>
  <c r="K4533" i="2"/>
  <c r="J4533" i="2"/>
  <c r="I4533" i="2"/>
  <c r="H4533" i="2"/>
  <c r="N4532" i="2"/>
  <c r="O4532" i="2" s="1"/>
  <c r="M4532" i="2"/>
  <c r="L4532" i="2"/>
  <c r="K4532" i="2"/>
  <c r="J4532" i="2"/>
  <c r="I4532" i="2"/>
  <c r="H4532" i="2"/>
  <c r="N4531" i="2"/>
  <c r="O4531" i="2" s="1"/>
  <c r="M4531" i="2"/>
  <c r="L4531" i="2"/>
  <c r="K4531" i="2"/>
  <c r="J4531" i="2"/>
  <c r="I4531" i="2"/>
  <c r="H4531" i="2"/>
  <c r="N4530" i="2"/>
  <c r="O4530" i="2" s="1"/>
  <c r="M4530" i="2"/>
  <c r="L4530" i="2"/>
  <c r="K4530" i="2"/>
  <c r="J4530" i="2"/>
  <c r="I4530" i="2"/>
  <c r="H4530" i="2"/>
  <c r="N4529" i="2"/>
  <c r="O4529" i="2" s="1"/>
  <c r="M4529" i="2"/>
  <c r="L4529" i="2"/>
  <c r="K4529" i="2"/>
  <c r="J4529" i="2"/>
  <c r="I4529" i="2"/>
  <c r="H4529" i="2"/>
  <c r="N4528" i="2"/>
  <c r="O4528" i="2" s="1"/>
  <c r="M4528" i="2"/>
  <c r="L4528" i="2"/>
  <c r="K4528" i="2"/>
  <c r="J4528" i="2"/>
  <c r="I4528" i="2"/>
  <c r="H4528" i="2"/>
  <c r="N4527" i="2"/>
  <c r="O4527" i="2" s="1"/>
  <c r="M4527" i="2"/>
  <c r="L4527" i="2"/>
  <c r="K4527" i="2"/>
  <c r="J4527" i="2"/>
  <c r="I4527" i="2"/>
  <c r="H4527" i="2"/>
  <c r="N4526" i="2"/>
  <c r="O4526" i="2" s="1"/>
  <c r="M4526" i="2"/>
  <c r="L4526" i="2"/>
  <c r="K4526" i="2"/>
  <c r="J4526" i="2"/>
  <c r="I4526" i="2"/>
  <c r="H4526" i="2"/>
  <c r="N4525" i="2"/>
  <c r="O4525" i="2" s="1"/>
  <c r="M4525" i="2"/>
  <c r="L4525" i="2"/>
  <c r="K4525" i="2"/>
  <c r="J4525" i="2"/>
  <c r="I4525" i="2"/>
  <c r="H4525" i="2"/>
  <c r="N4524" i="2"/>
  <c r="O4524" i="2" s="1"/>
  <c r="M4524" i="2"/>
  <c r="L4524" i="2"/>
  <c r="K4524" i="2"/>
  <c r="J4524" i="2"/>
  <c r="I4524" i="2"/>
  <c r="H4524" i="2"/>
  <c r="N4523" i="2"/>
  <c r="O4523" i="2" s="1"/>
  <c r="M4523" i="2"/>
  <c r="L4523" i="2"/>
  <c r="K4523" i="2"/>
  <c r="J4523" i="2"/>
  <c r="I4523" i="2"/>
  <c r="H4523" i="2"/>
  <c r="N4522" i="2"/>
  <c r="O4522" i="2" s="1"/>
  <c r="M4522" i="2"/>
  <c r="L4522" i="2"/>
  <c r="K4522" i="2"/>
  <c r="J4522" i="2"/>
  <c r="I4522" i="2"/>
  <c r="H4522" i="2"/>
  <c r="N4521" i="2"/>
  <c r="O4521" i="2" s="1"/>
  <c r="M4521" i="2"/>
  <c r="L4521" i="2"/>
  <c r="K4521" i="2"/>
  <c r="J4521" i="2"/>
  <c r="I4521" i="2"/>
  <c r="H4521" i="2"/>
  <c r="N4520" i="2"/>
  <c r="O4520" i="2" s="1"/>
  <c r="M4520" i="2"/>
  <c r="L4520" i="2"/>
  <c r="K4520" i="2"/>
  <c r="J4520" i="2"/>
  <c r="I4520" i="2"/>
  <c r="H4520" i="2"/>
  <c r="N4519" i="2"/>
  <c r="O4519" i="2" s="1"/>
  <c r="M4519" i="2"/>
  <c r="L4519" i="2"/>
  <c r="K4519" i="2"/>
  <c r="J4519" i="2"/>
  <c r="I4519" i="2"/>
  <c r="H4519" i="2"/>
  <c r="N4518" i="2"/>
  <c r="O4518" i="2" s="1"/>
  <c r="M4518" i="2"/>
  <c r="L4518" i="2"/>
  <c r="K4518" i="2"/>
  <c r="J4518" i="2"/>
  <c r="I4518" i="2"/>
  <c r="H4518" i="2"/>
  <c r="N4517" i="2"/>
  <c r="O4517" i="2" s="1"/>
  <c r="M4517" i="2"/>
  <c r="L4517" i="2"/>
  <c r="K4517" i="2"/>
  <c r="J4517" i="2"/>
  <c r="I4517" i="2"/>
  <c r="H4517" i="2"/>
  <c r="N4516" i="2"/>
  <c r="O4516" i="2" s="1"/>
  <c r="M4516" i="2"/>
  <c r="L4516" i="2"/>
  <c r="K4516" i="2"/>
  <c r="J4516" i="2"/>
  <c r="I4516" i="2"/>
  <c r="H4516" i="2"/>
  <c r="N4515" i="2"/>
  <c r="O4515" i="2" s="1"/>
  <c r="M4515" i="2"/>
  <c r="L4515" i="2"/>
  <c r="K4515" i="2"/>
  <c r="J4515" i="2"/>
  <c r="I4515" i="2"/>
  <c r="H4515" i="2"/>
  <c r="N4514" i="2"/>
  <c r="O4514" i="2" s="1"/>
  <c r="M4514" i="2"/>
  <c r="L4514" i="2"/>
  <c r="K4514" i="2"/>
  <c r="J4514" i="2"/>
  <c r="I4514" i="2"/>
  <c r="H4514" i="2"/>
  <c r="N4513" i="2"/>
  <c r="O4513" i="2" s="1"/>
  <c r="M4513" i="2"/>
  <c r="L4513" i="2"/>
  <c r="K4513" i="2"/>
  <c r="J4513" i="2"/>
  <c r="I4513" i="2"/>
  <c r="H4513" i="2"/>
  <c r="N4512" i="2"/>
  <c r="O4512" i="2" s="1"/>
  <c r="M4512" i="2"/>
  <c r="L4512" i="2"/>
  <c r="K4512" i="2"/>
  <c r="J4512" i="2"/>
  <c r="I4512" i="2"/>
  <c r="H4512" i="2"/>
  <c r="N4511" i="2"/>
  <c r="O4511" i="2" s="1"/>
  <c r="M4511" i="2"/>
  <c r="L4511" i="2"/>
  <c r="K4511" i="2"/>
  <c r="J4511" i="2"/>
  <c r="I4511" i="2"/>
  <c r="H4511" i="2"/>
  <c r="N4510" i="2"/>
  <c r="O4510" i="2" s="1"/>
  <c r="M4510" i="2"/>
  <c r="L4510" i="2"/>
  <c r="K4510" i="2"/>
  <c r="J4510" i="2"/>
  <c r="I4510" i="2"/>
  <c r="H4510" i="2"/>
  <c r="N4509" i="2"/>
  <c r="O4509" i="2" s="1"/>
  <c r="M4509" i="2"/>
  <c r="L4509" i="2"/>
  <c r="K4509" i="2"/>
  <c r="J4509" i="2"/>
  <c r="I4509" i="2"/>
  <c r="H4509" i="2"/>
  <c r="N4508" i="2"/>
  <c r="O4508" i="2" s="1"/>
  <c r="M4508" i="2"/>
  <c r="L4508" i="2"/>
  <c r="K4508" i="2"/>
  <c r="J4508" i="2"/>
  <c r="I4508" i="2"/>
  <c r="H4508" i="2"/>
  <c r="N4507" i="2"/>
  <c r="O4507" i="2" s="1"/>
  <c r="M4507" i="2"/>
  <c r="L4507" i="2"/>
  <c r="K4507" i="2"/>
  <c r="J4507" i="2"/>
  <c r="I4507" i="2"/>
  <c r="H4507" i="2"/>
  <c r="N4506" i="2"/>
  <c r="O4506" i="2" s="1"/>
  <c r="M4506" i="2"/>
  <c r="L4506" i="2"/>
  <c r="K4506" i="2"/>
  <c r="J4506" i="2"/>
  <c r="I4506" i="2"/>
  <c r="H4506" i="2"/>
  <c r="N4505" i="2"/>
  <c r="O4505" i="2" s="1"/>
  <c r="M4505" i="2"/>
  <c r="L4505" i="2"/>
  <c r="K4505" i="2"/>
  <c r="J4505" i="2"/>
  <c r="I4505" i="2"/>
  <c r="H4505" i="2"/>
  <c r="N4504" i="2"/>
  <c r="O4504" i="2" s="1"/>
  <c r="M4504" i="2"/>
  <c r="L4504" i="2"/>
  <c r="K4504" i="2"/>
  <c r="J4504" i="2"/>
  <c r="I4504" i="2"/>
  <c r="H4504" i="2"/>
  <c r="N4503" i="2"/>
  <c r="O4503" i="2" s="1"/>
  <c r="M4503" i="2"/>
  <c r="L4503" i="2"/>
  <c r="K4503" i="2"/>
  <c r="J4503" i="2"/>
  <c r="I4503" i="2"/>
  <c r="H4503" i="2"/>
  <c r="N4502" i="2"/>
  <c r="O4502" i="2" s="1"/>
  <c r="M4502" i="2"/>
  <c r="L4502" i="2"/>
  <c r="K4502" i="2"/>
  <c r="J4502" i="2"/>
  <c r="I4502" i="2"/>
  <c r="H4502" i="2"/>
  <c r="N4501" i="2"/>
  <c r="O4501" i="2" s="1"/>
  <c r="M4501" i="2"/>
  <c r="L4501" i="2"/>
  <c r="K4501" i="2"/>
  <c r="J4501" i="2"/>
  <c r="I4501" i="2"/>
  <c r="H4501" i="2"/>
  <c r="N4500" i="2"/>
  <c r="O4500" i="2" s="1"/>
  <c r="M4500" i="2"/>
  <c r="L4500" i="2"/>
  <c r="K4500" i="2"/>
  <c r="J4500" i="2"/>
  <c r="I4500" i="2"/>
  <c r="H4500" i="2"/>
  <c r="N4499" i="2"/>
  <c r="O4499" i="2" s="1"/>
  <c r="M4499" i="2"/>
  <c r="L4499" i="2"/>
  <c r="K4499" i="2"/>
  <c r="J4499" i="2"/>
  <c r="I4499" i="2"/>
  <c r="H4499" i="2"/>
  <c r="N4498" i="2"/>
  <c r="O4498" i="2" s="1"/>
  <c r="M4498" i="2"/>
  <c r="L4498" i="2"/>
  <c r="K4498" i="2"/>
  <c r="J4498" i="2"/>
  <c r="I4498" i="2"/>
  <c r="H4498" i="2"/>
  <c r="N4497" i="2"/>
  <c r="O4497" i="2" s="1"/>
  <c r="M4497" i="2"/>
  <c r="L4497" i="2"/>
  <c r="K4497" i="2"/>
  <c r="J4497" i="2"/>
  <c r="I4497" i="2"/>
  <c r="H4497" i="2"/>
  <c r="N4496" i="2"/>
  <c r="O4496" i="2" s="1"/>
  <c r="M4496" i="2"/>
  <c r="L4496" i="2"/>
  <c r="K4496" i="2"/>
  <c r="J4496" i="2"/>
  <c r="I4496" i="2"/>
  <c r="H4496" i="2"/>
  <c r="N4495" i="2"/>
  <c r="O4495" i="2" s="1"/>
  <c r="M4495" i="2"/>
  <c r="L4495" i="2"/>
  <c r="K4495" i="2"/>
  <c r="J4495" i="2"/>
  <c r="I4495" i="2"/>
  <c r="H4495" i="2"/>
  <c r="N4494" i="2"/>
  <c r="O4494" i="2" s="1"/>
  <c r="M4494" i="2"/>
  <c r="L4494" i="2"/>
  <c r="K4494" i="2"/>
  <c r="J4494" i="2"/>
  <c r="I4494" i="2"/>
  <c r="H4494" i="2"/>
  <c r="N4493" i="2"/>
  <c r="O4493" i="2" s="1"/>
  <c r="M4493" i="2"/>
  <c r="L4493" i="2"/>
  <c r="K4493" i="2"/>
  <c r="J4493" i="2"/>
  <c r="I4493" i="2"/>
  <c r="H4493" i="2"/>
  <c r="N4492" i="2"/>
  <c r="O4492" i="2" s="1"/>
  <c r="M4492" i="2"/>
  <c r="L4492" i="2"/>
  <c r="K4492" i="2"/>
  <c r="J4492" i="2"/>
  <c r="I4492" i="2"/>
  <c r="H4492" i="2"/>
  <c r="N4491" i="2"/>
  <c r="O4491" i="2" s="1"/>
  <c r="M4491" i="2"/>
  <c r="L4491" i="2"/>
  <c r="K4491" i="2"/>
  <c r="J4491" i="2"/>
  <c r="I4491" i="2"/>
  <c r="H4491" i="2"/>
  <c r="N4490" i="2"/>
  <c r="O4490" i="2" s="1"/>
  <c r="M4490" i="2"/>
  <c r="L4490" i="2"/>
  <c r="K4490" i="2"/>
  <c r="J4490" i="2"/>
  <c r="I4490" i="2"/>
  <c r="H4490" i="2"/>
  <c r="N4489" i="2"/>
  <c r="O4489" i="2" s="1"/>
  <c r="M4489" i="2"/>
  <c r="L4489" i="2"/>
  <c r="K4489" i="2"/>
  <c r="J4489" i="2"/>
  <c r="I4489" i="2"/>
  <c r="H4489" i="2"/>
  <c r="N4488" i="2"/>
  <c r="O4488" i="2" s="1"/>
  <c r="M4488" i="2"/>
  <c r="L4488" i="2"/>
  <c r="K4488" i="2"/>
  <c r="J4488" i="2"/>
  <c r="I4488" i="2"/>
  <c r="H4488" i="2"/>
  <c r="N4487" i="2"/>
  <c r="O4487" i="2" s="1"/>
  <c r="M4487" i="2"/>
  <c r="L4487" i="2"/>
  <c r="K4487" i="2"/>
  <c r="J4487" i="2"/>
  <c r="I4487" i="2"/>
  <c r="H4487" i="2"/>
  <c r="N4486" i="2"/>
  <c r="O4486" i="2" s="1"/>
  <c r="M4486" i="2"/>
  <c r="L4486" i="2"/>
  <c r="K4486" i="2"/>
  <c r="J4486" i="2"/>
  <c r="I4486" i="2"/>
  <c r="H4486" i="2"/>
  <c r="N4485" i="2"/>
  <c r="O4485" i="2" s="1"/>
  <c r="M4485" i="2"/>
  <c r="L4485" i="2"/>
  <c r="K4485" i="2"/>
  <c r="J4485" i="2"/>
  <c r="I4485" i="2"/>
  <c r="H4485" i="2"/>
  <c r="N4484" i="2"/>
  <c r="O4484" i="2" s="1"/>
  <c r="M4484" i="2"/>
  <c r="L4484" i="2"/>
  <c r="K4484" i="2"/>
  <c r="J4484" i="2"/>
  <c r="I4484" i="2"/>
  <c r="H4484" i="2"/>
  <c r="N4483" i="2"/>
  <c r="O4483" i="2" s="1"/>
  <c r="M4483" i="2"/>
  <c r="L4483" i="2"/>
  <c r="K4483" i="2"/>
  <c r="J4483" i="2"/>
  <c r="I4483" i="2"/>
  <c r="H4483" i="2"/>
  <c r="N4482" i="2"/>
  <c r="O4482" i="2" s="1"/>
  <c r="M4482" i="2"/>
  <c r="L4482" i="2"/>
  <c r="K4482" i="2"/>
  <c r="J4482" i="2"/>
  <c r="I4482" i="2"/>
  <c r="H4482" i="2"/>
  <c r="N4481" i="2"/>
  <c r="O4481" i="2" s="1"/>
  <c r="M4481" i="2"/>
  <c r="L4481" i="2"/>
  <c r="K4481" i="2"/>
  <c r="J4481" i="2"/>
  <c r="I4481" i="2"/>
  <c r="H4481" i="2"/>
  <c r="N4480" i="2"/>
  <c r="O4480" i="2" s="1"/>
  <c r="M4480" i="2"/>
  <c r="L4480" i="2"/>
  <c r="K4480" i="2"/>
  <c r="J4480" i="2"/>
  <c r="I4480" i="2"/>
  <c r="H4480" i="2"/>
  <c r="N4479" i="2"/>
  <c r="O4479" i="2" s="1"/>
  <c r="M4479" i="2"/>
  <c r="L4479" i="2"/>
  <c r="K4479" i="2"/>
  <c r="J4479" i="2"/>
  <c r="I4479" i="2"/>
  <c r="H4479" i="2"/>
  <c r="N4478" i="2"/>
  <c r="O4478" i="2" s="1"/>
  <c r="M4478" i="2"/>
  <c r="L4478" i="2"/>
  <c r="K4478" i="2"/>
  <c r="J4478" i="2"/>
  <c r="I4478" i="2"/>
  <c r="H4478" i="2"/>
  <c r="N4477" i="2"/>
  <c r="O4477" i="2" s="1"/>
  <c r="M4477" i="2"/>
  <c r="L4477" i="2"/>
  <c r="K4477" i="2"/>
  <c r="J4477" i="2"/>
  <c r="I4477" i="2"/>
  <c r="H4477" i="2"/>
  <c r="N4476" i="2"/>
  <c r="O4476" i="2" s="1"/>
  <c r="M4476" i="2"/>
  <c r="L4476" i="2"/>
  <c r="K4476" i="2"/>
  <c r="J4476" i="2"/>
  <c r="I4476" i="2"/>
  <c r="H4476" i="2"/>
  <c r="N4475" i="2"/>
  <c r="O4475" i="2" s="1"/>
  <c r="M4475" i="2"/>
  <c r="L4475" i="2"/>
  <c r="K4475" i="2"/>
  <c r="J4475" i="2"/>
  <c r="I4475" i="2"/>
  <c r="H4475" i="2"/>
  <c r="N4474" i="2"/>
  <c r="O4474" i="2" s="1"/>
  <c r="M4474" i="2"/>
  <c r="L4474" i="2"/>
  <c r="K4474" i="2"/>
  <c r="J4474" i="2"/>
  <c r="I4474" i="2"/>
  <c r="H4474" i="2"/>
  <c r="N4473" i="2"/>
  <c r="O4473" i="2" s="1"/>
  <c r="M4473" i="2"/>
  <c r="L4473" i="2"/>
  <c r="K4473" i="2"/>
  <c r="J4473" i="2"/>
  <c r="I4473" i="2"/>
  <c r="H4473" i="2"/>
  <c r="N4472" i="2"/>
  <c r="O4472" i="2" s="1"/>
  <c r="M4472" i="2"/>
  <c r="L4472" i="2"/>
  <c r="K4472" i="2"/>
  <c r="J4472" i="2"/>
  <c r="I4472" i="2"/>
  <c r="H4472" i="2"/>
  <c r="N4471" i="2"/>
  <c r="O4471" i="2" s="1"/>
  <c r="M4471" i="2"/>
  <c r="L4471" i="2"/>
  <c r="K4471" i="2"/>
  <c r="J4471" i="2"/>
  <c r="I4471" i="2"/>
  <c r="H4471" i="2"/>
  <c r="N4470" i="2"/>
  <c r="O4470" i="2" s="1"/>
  <c r="M4470" i="2"/>
  <c r="L4470" i="2"/>
  <c r="K4470" i="2"/>
  <c r="J4470" i="2"/>
  <c r="I4470" i="2"/>
  <c r="H4470" i="2"/>
  <c r="N4469" i="2"/>
  <c r="O4469" i="2" s="1"/>
  <c r="M4469" i="2"/>
  <c r="L4469" i="2"/>
  <c r="K4469" i="2"/>
  <c r="J4469" i="2"/>
  <c r="I4469" i="2"/>
  <c r="H4469" i="2"/>
  <c r="N4468" i="2"/>
  <c r="O4468" i="2" s="1"/>
  <c r="M4468" i="2"/>
  <c r="L4468" i="2"/>
  <c r="K4468" i="2"/>
  <c r="J4468" i="2"/>
  <c r="I4468" i="2"/>
  <c r="H4468" i="2"/>
  <c r="N4467" i="2"/>
  <c r="O4467" i="2" s="1"/>
  <c r="M4467" i="2"/>
  <c r="L4467" i="2"/>
  <c r="K4467" i="2"/>
  <c r="J4467" i="2"/>
  <c r="I4467" i="2"/>
  <c r="H4467" i="2"/>
  <c r="N4466" i="2"/>
  <c r="O4466" i="2" s="1"/>
  <c r="M4466" i="2"/>
  <c r="L4466" i="2"/>
  <c r="K4466" i="2"/>
  <c r="J4466" i="2"/>
  <c r="I4466" i="2"/>
  <c r="H4466" i="2"/>
  <c r="N4465" i="2"/>
  <c r="O4465" i="2" s="1"/>
  <c r="M4465" i="2"/>
  <c r="L4465" i="2"/>
  <c r="K4465" i="2"/>
  <c r="J4465" i="2"/>
  <c r="I4465" i="2"/>
  <c r="H4465" i="2"/>
  <c r="N4464" i="2"/>
  <c r="O4464" i="2" s="1"/>
  <c r="M4464" i="2"/>
  <c r="L4464" i="2"/>
  <c r="K4464" i="2"/>
  <c r="J4464" i="2"/>
  <c r="I4464" i="2"/>
  <c r="H4464" i="2"/>
  <c r="N4463" i="2"/>
  <c r="O4463" i="2" s="1"/>
  <c r="M4463" i="2"/>
  <c r="L4463" i="2"/>
  <c r="K4463" i="2"/>
  <c r="J4463" i="2"/>
  <c r="I4463" i="2"/>
  <c r="H4463" i="2"/>
  <c r="N4462" i="2"/>
  <c r="O4462" i="2" s="1"/>
  <c r="M4462" i="2"/>
  <c r="L4462" i="2"/>
  <c r="K4462" i="2"/>
  <c r="J4462" i="2"/>
  <c r="I4462" i="2"/>
  <c r="H4462" i="2"/>
  <c r="N4461" i="2"/>
  <c r="O4461" i="2" s="1"/>
  <c r="M4461" i="2"/>
  <c r="L4461" i="2"/>
  <c r="K4461" i="2"/>
  <c r="J4461" i="2"/>
  <c r="I4461" i="2"/>
  <c r="H4461" i="2"/>
  <c r="N4460" i="2"/>
  <c r="O4460" i="2" s="1"/>
  <c r="M4460" i="2"/>
  <c r="L4460" i="2"/>
  <c r="K4460" i="2"/>
  <c r="J4460" i="2"/>
  <c r="I4460" i="2"/>
  <c r="H4460" i="2"/>
  <c r="N4459" i="2"/>
  <c r="O4459" i="2" s="1"/>
  <c r="M4459" i="2"/>
  <c r="L4459" i="2"/>
  <c r="K4459" i="2"/>
  <c r="J4459" i="2"/>
  <c r="I4459" i="2"/>
  <c r="H4459" i="2"/>
  <c r="N4458" i="2"/>
  <c r="O4458" i="2" s="1"/>
  <c r="M4458" i="2"/>
  <c r="L4458" i="2"/>
  <c r="K4458" i="2"/>
  <c r="J4458" i="2"/>
  <c r="I4458" i="2"/>
  <c r="H4458" i="2"/>
  <c r="N4457" i="2"/>
  <c r="O4457" i="2" s="1"/>
  <c r="M4457" i="2"/>
  <c r="L4457" i="2"/>
  <c r="K4457" i="2"/>
  <c r="J4457" i="2"/>
  <c r="I4457" i="2"/>
  <c r="H4457" i="2"/>
  <c r="N4456" i="2"/>
  <c r="O4456" i="2" s="1"/>
  <c r="M4456" i="2"/>
  <c r="L4456" i="2"/>
  <c r="K4456" i="2"/>
  <c r="J4456" i="2"/>
  <c r="I4456" i="2"/>
  <c r="H4456" i="2"/>
  <c r="N4455" i="2"/>
  <c r="O4455" i="2" s="1"/>
  <c r="M4455" i="2"/>
  <c r="L4455" i="2"/>
  <c r="K4455" i="2"/>
  <c r="J4455" i="2"/>
  <c r="I4455" i="2"/>
  <c r="H4455" i="2"/>
  <c r="N4454" i="2"/>
  <c r="O4454" i="2" s="1"/>
  <c r="M4454" i="2"/>
  <c r="L4454" i="2"/>
  <c r="K4454" i="2"/>
  <c r="J4454" i="2"/>
  <c r="I4454" i="2"/>
  <c r="H4454" i="2"/>
  <c r="N4453" i="2"/>
  <c r="O4453" i="2" s="1"/>
  <c r="M4453" i="2"/>
  <c r="L4453" i="2"/>
  <c r="K4453" i="2"/>
  <c r="J4453" i="2"/>
  <c r="I4453" i="2"/>
  <c r="H4453" i="2"/>
  <c r="N4452" i="2"/>
  <c r="O4452" i="2" s="1"/>
  <c r="M4452" i="2"/>
  <c r="L4452" i="2"/>
  <c r="K4452" i="2"/>
  <c r="J4452" i="2"/>
  <c r="I4452" i="2"/>
  <c r="H4452" i="2"/>
  <c r="N4451" i="2"/>
  <c r="O4451" i="2" s="1"/>
  <c r="M4451" i="2"/>
  <c r="L4451" i="2"/>
  <c r="K4451" i="2"/>
  <c r="J4451" i="2"/>
  <c r="I4451" i="2"/>
  <c r="H4451" i="2"/>
  <c r="N4450" i="2"/>
  <c r="O4450" i="2" s="1"/>
  <c r="M4450" i="2"/>
  <c r="L4450" i="2"/>
  <c r="K4450" i="2"/>
  <c r="J4450" i="2"/>
  <c r="I4450" i="2"/>
  <c r="H4450" i="2"/>
  <c r="N4449" i="2"/>
  <c r="O4449" i="2" s="1"/>
  <c r="M4449" i="2"/>
  <c r="L4449" i="2"/>
  <c r="K4449" i="2"/>
  <c r="J4449" i="2"/>
  <c r="I4449" i="2"/>
  <c r="H4449" i="2"/>
  <c r="N4448" i="2"/>
  <c r="O4448" i="2" s="1"/>
  <c r="M4448" i="2"/>
  <c r="L4448" i="2"/>
  <c r="K4448" i="2"/>
  <c r="J4448" i="2"/>
  <c r="I4448" i="2"/>
  <c r="H4448" i="2"/>
  <c r="N4447" i="2"/>
  <c r="O4447" i="2" s="1"/>
  <c r="M4447" i="2"/>
  <c r="L4447" i="2"/>
  <c r="K4447" i="2"/>
  <c r="J4447" i="2"/>
  <c r="I4447" i="2"/>
  <c r="H4447" i="2"/>
  <c r="N4446" i="2"/>
  <c r="O4446" i="2" s="1"/>
  <c r="M4446" i="2"/>
  <c r="L4446" i="2"/>
  <c r="K4446" i="2"/>
  <c r="J4446" i="2"/>
  <c r="I4446" i="2"/>
  <c r="H4446" i="2"/>
  <c r="N4445" i="2"/>
  <c r="O4445" i="2" s="1"/>
  <c r="M4445" i="2"/>
  <c r="L4445" i="2"/>
  <c r="K4445" i="2"/>
  <c r="J4445" i="2"/>
  <c r="I4445" i="2"/>
  <c r="H4445" i="2"/>
  <c r="N4444" i="2"/>
  <c r="O4444" i="2" s="1"/>
  <c r="M4444" i="2"/>
  <c r="L4444" i="2"/>
  <c r="K4444" i="2"/>
  <c r="J4444" i="2"/>
  <c r="I4444" i="2"/>
  <c r="H4444" i="2"/>
  <c r="N4443" i="2"/>
  <c r="O4443" i="2" s="1"/>
  <c r="M4443" i="2"/>
  <c r="L4443" i="2"/>
  <c r="K4443" i="2"/>
  <c r="J4443" i="2"/>
  <c r="I4443" i="2"/>
  <c r="H4443" i="2"/>
  <c r="N4442" i="2"/>
  <c r="O4442" i="2" s="1"/>
  <c r="M4442" i="2"/>
  <c r="L4442" i="2"/>
  <c r="K4442" i="2"/>
  <c r="J4442" i="2"/>
  <c r="I4442" i="2"/>
  <c r="H4442" i="2"/>
  <c r="N4441" i="2"/>
  <c r="O4441" i="2" s="1"/>
  <c r="M4441" i="2"/>
  <c r="L4441" i="2"/>
  <c r="K4441" i="2"/>
  <c r="J4441" i="2"/>
  <c r="I4441" i="2"/>
  <c r="H4441" i="2"/>
  <c r="N4440" i="2"/>
  <c r="O4440" i="2" s="1"/>
  <c r="M4440" i="2"/>
  <c r="L4440" i="2"/>
  <c r="K4440" i="2"/>
  <c r="J4440" i="2"/>
  <c r="I4440" i="2"/>
  <c r="H4440" i="2"/>
  <c r="N4439" i="2"/>
  <c r="O4439" i="2" s="1"/>
  <c r="M4439" i="2"/>
  <c r="L4439" i="2"/>
  <c r="K4439" i="2"/>
  <c r="J4439" i="2"/>
  <c r="I4439" i="2"/>
  <c r="H4439" i="2"/>
  <c r="N4438" i="2"/>
  <c r="O4438" i="2" s="1"/>
  <c r="M4438" i="2"/>
  <c r="L4438" i="2"/>
  <c r="K4438" i="2"/>
  <c r="J4438" i="2"/>
  <c r="I4438" i="2"/>
  <c r="H4438" i="2"/>
  <c r="N4437" i="2"/>
  <c r="O4437" i="2" s="1"/>
  <c r="M4437" i="2"/>
  <c r="L4437" i="2"/>
  <c r="K4437" i="2"/>
  <c r="J4437" i="2"/>
  <c r="I4437" i="2"/>
  <c r="H4437" i="2"/>
  <c r="N4436" i="2"/>
  <c r="O4436" i="2" s="1"/>
  <c r="M4436" i="2"/>
  <c r="L4436" i="2"/>
  <c r="K4436" i="2"/>
  <c r="J4436" i="2"/>
  <c r="I4436" i="2"/>
  <c r="H4436" i="2"/>
  <c r="N4435" i="2"/>
  <c r="O4435" i="2" s="1"/>
  <c r="M4435" i="2"/>
  <c r="L4435" i="2"/>
  <c r="K4435" i="2"/>
  <c r="J4435" i="2"/>
  <c r="I4435" i="2"/>
  <c r="H4435" i="2"/>
  <c r="N4434" i="2"/>
  <c r="O4434" i="2" s="1"/>
  <c r="M4434" i="2"/>
  <c r="L4434" i="2"/>
  <c r="K4434" i="2"/>
  <c r="J4434" i="2"/>
  <c r="I4434" i="2"/>
  <c r="H4434" i="2"/>
  <c r="N4433" i="2"/>
  <c r="O4433" i="2" s="1"/>
  <c r="M4433" i="2"/>
  <c r="L4433" i="2"/>
  <c r="K4433" i="2"/>
  <c r="J4433" i="2"/>
  <c r="I4433" i="2"/>
  <c r="H4433" i="2"/>
  <c r="N4432" i="2"/>
  <c r="O4432" i="2" s="1"/>
  <c r="M4432" i="2"/>
  <c r="L4432" i="2"/>
  <c r="K4432" i="2"/>
  <c r="J4432" i="2"/>
  <c r="I4432" i="2"/>
  <c r="H4432" i="2"/>
  <c r="N4431" i="2"/>
  <c r="O4431" i="2" s="1"/>
  <c r="M4431" i="2"/>
  <c r="L4431" i="2"/>
  <c r="K4431" i="2"/>
  <c r="J4431" i="2"/>
  <c r="I4431" i="2"/>
  <c r="H4431" i="2"/>
  <c r="N4430" i="2"/>
  <c r="O4430" i="2" s="1"/>
  <c r="M4430" i="2"/>
  <c r="L4430" i="2"/>
  <c r="K4430" i="2"/>
  <c r="J4430" i="2"/>
  <c r="I4430" i="2"/>
  <c r="H4430" i="2"/>
  <c r="N4429" i="2"/>
  <c r="O4429" i="2" s="1"/>
  <c r="M4429" i="2"/>
  <c r="L4429" i="2"/>
  <c r="K4429" i="2"/>
  <c r="J4429" i="2"/>
  <c r="I4429" i="2"/>
  <c r="H4429" i="2"/>
  <c r="N4428" i="2"/>
  <c r="O4428" i="2" s="1"/>
  <c r="M4428" i="2"/>
  <c r="L4428" i="2"/>
  <c r="K4428" i="2"/>
  <c r="J4428" i="2"/>
  <c r="I4428" i="2"/>
  <c r="H4428" i="2"/>
  <c r="N4427" i="2"/>
  <c r="O4427" i="2" s="1"/>
  <c r="M4427" i="2"/>
  <c r="L4427" i="2"/>
  <c r="K4427" i="2"/>
  <c r="J4427" i="2"/>
  <c r="I4427" i="2"/>
  <c r="H4427" i="2"/>
  <c r="N4426" i="2"/>
  <c r="O4426" i="2" s="1"/>
  <c r="M4426" i="2"/>
  <c r="L4426" i="2"/>
  <c r="K4426" i="2"/>
  <c r="J4426" i="2"/>
  <c r="I4426" i="2"/>
  <c r="H4426" i="2"/>
  <c r="N4425" i="2"/>
  <c r="O4425" i="2" s="1"/>
  <c r="M4425" i="2"/>
  <c r="L4425" i="2"/>
  <c r="K4425" i="2"/>
  <c r="J4425" i="2"/>
  <c r="I4425" i="2"/>
  <c r="H4425" i="2"/>
  <c r="N4424" i="2"/>
  <c r="O4424" i="2" s="1"/>
  <c r="M4424" i="2"/>
  <c r="L4424" i="2"/>
  <c r="K4424" i="2"/>
  <c r="J4424" i="2"/>
  <c r="I4424" i="2"/>
  <c r="H4424" i="2"/>
  <c r="N4423" i="2"/>
  <c r="O4423" i="2" s="1"/>
  <c r="M4423" i="2"/>
  <c r="L4423" i="2"/>
  <c r="K4423" i="2"/>
  <c r="J4423" i="2"/>
  <c r="I4423" i="2"/>
  <c r="H4423" i="2"/>
  <c r="N4422" i="2"/>
  <c r="O4422" i="2" s="1"/>
  <c r="M4422" i="2"/>
  <c r="L4422" i="2"/>
  <c r="K4422" i="2"/>
  <c r="J4422" i="2"/>
  <c r="I4422" i="2"/>
  <c r="H4422" i="2"/>
  <c r="N4421" i="2"/>
  <c r="O4421" i="2" s="1"/>
  <c r="M4421" i="2"/>
  <c r="L4421" i="2"/>
  <c r="K4421" i="2"/>
  <c r="J4421" i="2"/>
  <c r="I4421" i="2"/>
  <c r="H4421" i="2"/>
  <c r="N4420" i="2"/>
  <c r="O4420" i="2" s="1"/>
  <c r="M4420" i="2"/>
  <c r="L4420" i="2"/>
  <c r="K4420" i="2"/>
  <c r="J4420" i="2"/>
  <c r="I4420" i="2"/>
  <c r="H4420" i="2"/>
  <c r="N4419" i="2"/>
  <c r="O4419" i="2" s="1"/>
  <c r="M4419" i="2"/>
  <c r="L4419" i="2"/>
  <c r="K4419" i="2"/>
  <c r="J4419" i="2"/>
  <c r="I4419" i="2"/>
  <c r="H4419" i="2"/>
  <c r="N4418" i="2"/>
  <c r="O4418" i="2" s="1"/>
  <c r="M4418" i="2"/>
  <c r="L4418" i="2"/>
  <c r="K4418" i="2"/>
  <c r="J4418" i="2"/>
  <c r="I4418" i="2"/>
  <c r="H4418" i="2"/>
  <c r="N4417" i="2"/>
  <c r="O4417" i="2" s="1"/>
  <c r="M4417" i="2"/>
  <c r="L4417" i="2"/>
  <c r="K4417" i="2"/>
  <c r="J4417" i="2"/>
  <c r="I4417" i="2"/>
  <c r="H4417" i="2"/>
  <c r="N4416" i="2"/>
  <c r="O4416" i="2" s="1"/>
  <c r="M4416" i="2"/>
  <c r="L4416" i="2"/>
  <c r="K4416" i="2"/>
  <c r="J4416" i="2"/>
  <c r="I4416" i="2"/>
  <c r="H4416" i="2"/>
  <c r="N4415" i="2"/>
  <c r="O4415" i="2" s="1"/>
  <c r="M4415" i="2"/>
  <c r="L4415" i="2"/>
  <c r="K4415" i="2"/>
  <c r="J4415" i="2"/>
  <c r="I4415" i="2"/>
  <c r="H4415" i="2"/>
  <c r="N4414" i="2"/>
  <c r="O4414" i="2" s="1"/>
  <c r="M4414" i="2"/>
  <c r="L4414" i="2"/>
  <c r="K4414" i="2"/>
  <c r="J4414" i="2"/>
  <c r="I4414" i="2"/>
  <c r="H4414" i="2"/>
  <c r="N4413" i="2"/>
  <c r="O4413" i="2" s="1"/>
  <c r="M4413" i="2"/>
  <c r="L4413" i="2"/>
  <c r="K4413" i="2"/>
  <c r="J4413" i="2"/>
  <c r="I4413" i="2"/>
  <c r="H4413" i="2"/>
  <c r="N4412" i="2"/>
  <c r="O4412" i="2" s="1"/>
  <c r="M4412" i="2"/>
  <c r="L4412" i="2"/>
  <c r="K4412" i="2"/>
  <c r="J4412" i="2"/>
  <c r="I4412" i="2"/>
  <c r="H4412" i="2"/>
  <c r="N4411" i="2"/>
  <c r="O4411" i="2" s="1"/>
  <c r="M4411" i="2"/>
  <c r="L4411" i="2"/>
  <c r="K4411" i="2"/>
  <c r="J4411" i="2"/>
  <c r="I4411" i="2"/>
  <c r="H4411" i="2"/>
  <c r="N4410" i="2"/>
  <c r="O4410" i="2" s="1"/>
  <c r="M4410" i="2"/>
  <c r="L4410" i="2"/>
  <c r="K4410" i="2"/>
  <c r="J4410" i="2"/>
  <c r="I4410" i="2"/>
  <c r="H4410" i="2"/>
  <c r="N4409" i="2"/>
  <c r="O4409" i="2" s="1"/>
  <c r="M4409" i="2"/>
  <c r="L4409" i="2"/>
  <c r="K4409" i="2"/>
  <c r="J4409" i="2"/>
  <c r="I4409" i="2"/>
  <c r="H4409" i="2"/>
  <c r="N4408" i="2"/>
  <c r="O4408" i="2" s="1"/>
  <c r="M4408" i="2"/>
  <c r="L4408" i="2"/>
  <c r="K4408" i="2"/>
  <c r="J4408" i="2"/>
  <c r="I4408" i="2"/>
  <c r="H4408" i="2"/>
  <c r="N4407" i="2"/>
  <c r="O4407" i="2" s="1"/>
  <c r="M4407" i="2"/>
  <c r="L4407" i="2"/>
  <c r="K4407" i="2"/>
  <c r="J4407" i="2"/>
  <c r="I4407" i="2"/>
  <c r="H4407" i="2"/>
  <c r="N4406" i="2"/>
  <c r="O4406" i="2" s="1"/>
  <c r="M4406" i="2"/>
  <c r="L4406" i="2"/>
  <c r="K4406" i="2"/>
  <c r="J4406" i="2"/>
  <c r="I4406" i="2"/>
  <c r="H4406" i="2"/>
  <c r="N4405" i="2"/>
  <c r="O4405" i="2" s="1"/>
  <c r="M4405" i="2"/>
  <c r="L4405" i="2"/>
  <c r="K4405" i="2"/>
  <c r="J4405" i="2"/>
  <c r="I4405" i="2"/>
  <c r="H4405" i="2"/>
  <c r="N4404" i="2"/>
  <c r="O4404" i="2" s="1"/>
  <c r="M4404" i="2"/>
  <c r="L4404" i="2"/>
  <c r="K4404" i="2"/>
  <c r="J4404" i="2"/>
  <c r="I4404" i="2"/>
  <c r="H4404" i="2"/>
  <c r="N4403" i="2"/>
  <c r="O4403" i="2" s="1"/>
  <c r="M4403" i="2"/>
  <c r="L4403" i="2"/>
  <c r="K4403" i="2"/>
  <c r="J4403" i="2"/>
  <c r="I4403" i="2"/>
  <c r="H4403" i="2"/>
  <c r="N4402" i="2"/>
  <c r="O4402" i="2" s="1"/>
  <c r="M4402" i="2"/>
  <c r="L4402" i="2"/>
  <c r="K4402" i="2"/>
  <c r="J4402" i="2"/>
  <c r="I4402" i="2"/>
  <c r="H4402" i="2"/>
  <c r="N4401" i="2"/>
  <c r="O4401" i="2" s="1"/>
  <c r="M4401" i="2"/>
  <c r="L4401" i="2"/>
  <c r="K4401" i="2"/>
  <c r="J4401" i="2"/>
  <c r="I4401" i="2"/>
  <c r="H4401" i="2"/>
  <c r="N4400" i="2"/>
  <c r="O4400" i="2" s="1"/>
  <c r="M4400" i="2"/>
  <c r="L4400" i="2"/>
  <c r="K4400" i="2"/>
  <c r="J4400" i="2"/>
  <c r="I4400" i="2"/>
  <c r="H4400" i="2"/>
  <c r="N4399" i="2"/>
  <c r="O4399" i="2" s="1"/>
  <c r="M4399" i="2"/>
  <c r="L4399" i="2"/>
  <c r="K4399" i="2"/>
  <c r="J4399" i="2"/>
  <c r="I4399" i="2"/>
  <c r="H4399" i="2"/>
  <c r="N4398" i="2"/>
  <c r="O4398" i="2" s="1"/>
  <c r="M4398" i="2"/>
  <c r="L4398" i="2"/>
  <c r="K4398" i="2"/>
  <c r="J4398" i="2"/>
  <c r="I4398" i="2"/>
  <c r="H4398" i="2"/>
  <c r="N4397" i="2"/>
  <c r="O4397" i="2" s="1"/>
  <c r="M4397" i="2"/>
  <c r="L4397" i="2"/>
  <c r="K4397" i="2"/>
  <c r="J4397" i="2"/>
  <c r="I4397" i="2"/>
  <c r="H4397" i="2"/>
  <c r="N4396" i="2"/>
  <c r="O4396" i="2" s="1"/>
  <c r="M4396" i="2"/>
  <c r="L4396" i="2"/>
  <c r="K4396" i="2"/>
  <c r="J4396" i="2"/>
  <c r="I4396" i="2"/>
  <c r="H4396" i="2"/>
  <c r="N4395" i="2"/>
  <c r="O4395" i="2" s="1"/>
  <c r="M4395" i="2"/>
  <c r="L4395" i="2"/>
  <c r="K4395" i="2"/>
  <c r="J4395" i="2"/>
  <c r="I4395" i="2"/>
  <c r="H4395" i="2"/>
  <c r="N4394" i="2"/>
  <c r="O4394" i="2" s="1"/>
  <c r="M4394" i="2"/>
  <c r="L4394" i="2"/>
  <c r="K4394" i="2"/>
  <c r="J4394" i="2"/>
  <c r="I4394" i="2"/>
  <c r="H4394" i="2"/>
  <c r="N4393" i="2"/>
  <c r="O4393" i="2" s="1"/>
  <c r="M4393" i="2"/>
  <c r="L4393" i="2"/>
  <c r="K4393" i="2"/>
  <c r="J4393" i="2"/>
  <c r="I4393" i="2"/>
  <c r="H4393" i="2"/>
  <c r="N4392" i="2"/>
  <c r="O4392" i="2" s="1"/>
  <c r="M4392" i="2"/>
  <c r="L4392" i="2"/>
  <c r="K4392" i="2"/>
  <c r="J4392" i="2"/>
  <c r="I4392" i="2"/>
  <c r="H4392" i="2"/>
  <c r="N4391" i="2"/>
  <c r="O4391" i="2" s="1"/>
  <c r="M4391" i="2"/>
  <c r="L4391" i="2"/>
  <c r="K4391" i="2"/>
  <c r="J4391" i="2"/>
  <c r="I4391" i="2"/>
  <c r="H4391" i="2"/>
  <c r="N4390" i="2"/>
  <c r="O4390" i="2" s="1"/>
  <c r="M4390" i="2"/>
  <c r="L4390" i="2"/>
  <c r="K4390" i="2"/>
  <c r="J4390" i="2"/>
  <c r="I4390" i="2"/>
  <c r="H4390" i="2"/>
  <c r="N4389" i="2"/>
  <c r="O4389" i="2" s="1"/>
  <c r="M4389" i="2"/>
  <c r="L4389" i="2"/>
  <c r="K4389" i="2"/>
  <c r="J4389" i="2"/>
  <c r="I4389" i="2"/>
  <c r="H4389" i="2"/>
  <c r="N4388" i="2"/>
  <c r="O4388" i="2" s="1"/>
  <c r="M4388" i="2"/>
  <c r="L4388" i="2"/>
  <c r="K4388" i="2"/>
  <c r="J4388" i="2"/>
  <c r="I4388" i="2"/>
  <c r="H4388" i="2"/>
  <c r="N4387" i="2"/>
  <c r="O4387" i="2" s="1"/>
  <c r="M4387" i="2"/>
  <c r="L4387" i="2"/>
  <c r="K4387" i="2"/>
  <c r="J4387" i="2"/>
  <c r="I4387" i="2"/>
  <c r="H4387" i="2"/>
  <c r="N4386" i="2"/>
  <c r="O4386" i="2" s="1"/>
  <c r="M4386" i="2"/>
  <c r="L4386" i="2"/>
  <c r="K4386" i="2"/>
  <c r="J4386" i="2"/>
  <c r="I4386" i="2"/>
  <c r="H4386" i="2"/>
  <c r="N4385" i="2"/>
  <c r="O4385" i="2" s="1"/>
  <c r="M4385" i="2"/>
  <c r="L4385" i="2"/>
  <c r="K4385" i="2"/>
  <c r="J4385" i="2"/>
  <c r="I4385" i="2"/>
  <c r="H4385" i="2"/>
  <c r="N4384" i="2"/>
  <c r="O4384" i="2" s="1"/>
  <c r="M4384" i="2"/>
  <c r="L4384" i="2"/>
  <c r="K4384" i="2"/>
  <c r="J4384" i="2"/>
  <c r="I4384" i="2"/>
  <c r="H4384" i="2"/>
  <c r="N4383" i="2"/>
  <c r="O4383" i="2" s="1"/>
  <c r="M4383" i="2"/>
  <c r="L4383" i="2"/>
  <c r="K4383" i="2"/>
  <c r="J4383" i="2"/>
  <c r="I4383" i="2"/>
  <c r="H4383" i="2"/>
  <c r="N4382" i="2"/>
  <c r="O4382" i="2" s="1"/>
  <c r="M4382" i="2"/>
  <c r="L4382" i="2"/>
  <c r="K4382" i="2"/>
  <c r="J4382" i="2"/>
  <c r="I4382" i="2"/>
  <c r="H4382" i="2"/>
  <c r="N4381" i="2"/>
  <c r="O4381" i="2" s="1"/>
  <c r="M4381" i="2"/>
  <c r="L4381" i="2"/>
  <c r="K4381" i="2"/>
  <c r="J4381" i="2"/>
  <c r="I4381" i="2"/>
  <c r="H4381" i="2"/>
  <c r="N4380" i="2"/>
  <c r="O4380" i="2" s="1"/>
  <c r="M4380" i="2"/>
  <c r="L4380" i="2"/>
  <c r="K4380" i="2"/>
  <c r="J4380" i="2"/>
  <c r="I4380" i="2"/>
  <c r="H4380" i="2"/>
  <c r="N4379" i="2"/>
  <c r="O4379" i="2" s="1"/>
  <c r="M4379" i="2"/>
  <c r="L4379" i="2"/>
  <c r="K4379" i="2"/>
  <c r="J4379" i="2"/>
  <c r="I4379" i="2"/>
  <c r="H4379" i="2"/>
  <c r="N4378" i="2"/>
  <c r="O4378" i="2" s="1"/>
  <c r="M4378" i="2"/>
  <c r="L4378" i="2"/>
  <c r="K4378" i="2"/>
  <c r="J4378" i="2"/>
  <c r="I4378" i="2"/>
  <c r="H4378" i="2"/>
  <c r="N4377" i="2"/>
  <c r="O4377" i="2" s="1"/>
  <c r="M4377" i="2"/>
  <c r="L4377" i="2"/>
  <c r="K4377" i="2"/>
  <c r="J4377" i="2"/>
  <c r="I4377" i="2"/>
  <c r="H4377" i="2"/>
  <c r="N4376" i="2"/>
  <c r="O4376" i="2" s="1"/>
  <c r="M4376" i="2"/>
  <c r="L4376" i="2"/>
  <c r="K4376" i="2"/>
  <c r="J4376" i="2"/>
  <c r="I4376" i="2"/>
  <c r="H4376" i="2"/>
  <c r="N4375" i="2"/>
  <c r="O4375" i="2" s="1"/>
  <c r="M4375" i="2"/>
  <c r="L4375" i="2"/>
  <c r="K4375" i="2"/>
  <c r="J4375" i="2"/>
  <c r="I4375" i="2"/>
  <c r="H4375" i="2"/>
  <c r="N4374" i="2"/>
  <c r="O4374" i="2" s="1"/>
  <c r="M4374" i="2"/>
  <c r="L4374" i="2"/>
  <c r="K4374" i="2"/>
  <c r="J4374" i="2"/>
  <c r="I4374" i="2"/>
  <c r="H4374" i="2"/>
  <c r="N4373" i="2"/>
  <c r="O4373" i="2" s="1"/>
  <c r="M4373" i="2"/>
  <c r="L4373" i="2"/>
  <c r="K4373" i="2"/>
  <c r="J4373" i="2"/>
  <c r="I4373" i="2"/>
  <c r="H4373" i="2"/>
  <c r="N4372" i="2"/>
  <c r="O4372" i="2" s="1"/>
  <c r="M4372" i="2"/>
  <c r="L4372" i="2"/>
  <c r="K4372" i="2"/>
  <c r="J4372" i="2"/>
  <c r="I4372" i="2"/>
  <c r="H4372" i="2"/>
  <c r="N4371" i="2"/>
  <c r="O4371" i="2" s="1"/>
  <c r="M4371" i="2"/>
  <c r="L4371" i="2"/>
  <c r="K4371" i="2"/>
  <c r="J4371" i="2"/>
  <c r="I4371" i="2"/>
  <c r="H4371" i="2"/>
  <c r="N4370" i="2"/>
  <c r="O4370" i="2" s="1"/>
  <c r="M4370" i="2"/>
  <c r="L4370" i="2"/>
  <c r="K4370" i="2"/>
  <c r="J4370" i="2"/>
  <c r="I4370" i="2"/>
  <c r="H4370" i="2"/>
  <c r="N4369" i="2"/>
  <c r="O4369" i="2" s="1"/>
  <c r="M4369" i="2"/>
  <c r="L4369" i="2"/>
  <c r="K4369" i="2"/>
  <c r="J4369" i="2"/>
  <c r="I4369" i="2"/>
  <c r="H4369" i="2"/>
  <c r="N4368" i="2"/>
  <c r="O4368" i="2" s="1"/>
  <c r="M4368" i="2"/>
  <c r="L4368" i="2"/>
  <c r="K4368" i="2"/>
  <c r="J4368" i="2"/>
  <c r="I4368" i="2"/>
  <c r="H4368" i="2"/>
  <c r="N4367" i="2"/>
  <c r="O4367" i="2" s="1"/>
  <c r="M4367" i="2"/>
  <c r="L4367" i="2"/>
  <c r="K4367" i="2"/>
  <c r="J4367" i="2"/>
  <c r="I4367" i="2"/>
  <c r="H4367" i="2"/>
  <c r="N4366" i="2"/>
  <c r="O4366" i="2" s="1"/>
  <c r="M4366" i="2"/>
  <c r="L4366" i="2"/>
  <c r="K4366" i="2"/>
  <c r="J4366" i="2"/>
  <c r="I4366" i="2"/>
  <c r="H4366" i="2"/>
  <c r="N4365" i="2"/>
  <c r="O4365" i="2" s="1"/>
  <c r="M4365" i="2"/>
  <c r="L4365" i="2"/>
  <c r="K4365" i="2"/>
  <c r="J4365" i="2"/>
  <c r="I4365" i="2"/>
  <c r="H4365" i="2"/>
  <c r="N4364" i="2"/>
  <c r="O4364" i="2" s="1"/>
  <c r="M4364" i="2"/>
  <c r="L4364" i="2"/>
  <c r="K4364" i="2"/>
  <c r="J4364" i="2"/>
  <c r="I4364" i="2"/>
  <c r="H4364" i="2"/>
  <c r="N4363" i="2"/>
  <c r="O4363" i="2" s="1"/>
  <c r="M4363" i="2"/>
  <c r="L4363" i="2"/>
  <c r="K4363" i="2"/>
  <c r="J4363" i="2"/>
  <c r="I4363" i="2"/>
  <c r="H4363" i="2"/>
  <c r="N4362" i="2"/>
  <c r="O4362" i="2" s="1"/>
  <c r="M4362" i="2"/>
  <c r="L4362" i="2"/>
  <c r="K4362" i="2"/>
  <c r="J4362" i="2"/>
  <c r="I4362" i="2"/>
  <c r="H4362" i="2"/>
  <c r="N4361" i="2"/>
  <c r="O4361" i="2" s="1"/>
  <c r="M4361" i="2"/>
  <c r="L4361" i="2"/>
  <c r="K4361" i="2"/>
  <c r="J4361" i="2"/>
  <c r="I4361" i="2"/>
  <c r="H4361" i="2"/>
  <c r="N4360" i="2"/>
  <c r="O4360" i="2" s="1"/>
  <c r="M4360" i="2"/>
  <c r="L4360" i="2"/>
  <c r="K4360" i="2"/>
  <c r="J4360" i="2"/>
  <c r="I4360" i="2"/>
  <c r="H4360" i="2"/>
  <c r="N4359" i="2"/>
  <c r="O4359" i="2" s="1"/>
  <c r="M4359" i="2"/>
  <c r="L4359" i="2"/>
  <c r="K4359" i="2"/>
  <c r="J4359" i="2"/>
  <c r="I4359" i="2"/>
  <c r="H4359" i="2"/>
  <c r="N4358" i="2"/>
  <c r="O4358" i="2" s="1"/>
  <c r="M4358" i="2"/>
  <c r="L4358" i="2"/>
  <c r="K4358" i="2"/>
  <c r="J4358" i="2"/>
  <c r="I4358" i="2"/>
  <c r="H4358" i="2"/>
  <c r="N4357" i="2"/>
  <c r="O4357" i="2" s="1"/>
  <c r="M4357" i="2"/>
  <c r="L4357" i="2"/>
  <c r="K4357" i="2"/>
  <c r="J4357" i="2"/>
  <c r="I4357" i="2"/>
  <c r="H4357" i="2"/>
  <c r="N4356" i="2"/>
  <c r="O4356" i="2" s="1"/>
  <c r="M4356" i="2"/>
  <c r="L4356" i="2"/>
  <c r="K4356" i="2"/>
  <c r="J4356" i="2"/>
  <c r="I4356" i="2"/>
  <c r="H4356" i="2"/>
  <c r="N4355" i="2"/>
  <c r="O4355" i="2" s="1"/>
  <c r="M4355" i="2"/>
  <c r="L4355" i="2"/>
  <c r="K4355" i="2"/>
  <c r="J4355" i="2"/>
  <c r="I4355" i="2"/>
  <c r="H4355" i="2"/>
  <c r="N4354" i="2"/>
  <c r="O4354" i="2" s="1"/>
  <c r="M4354" i="2"/>
  <c r="L4354" i="2"/>
  <c r="K4354" i="2"/>
  <c r="J4354" i="2"/>
  <c r="I4354" i="2"/>
  <c r="H4354" i="2"/>
  <c r="N4353" i="2"/>
  <c r="O4353" i="2" s="1"/>
  <c r="M4353" i="2"/>
  <c r="L4353" i="2"/>
  <c r="K4353" i="2"/>
  <c r="J4353" i="2"/>
  <c r="I4353" i="2"/>
  <c r="H4353" i="2"/>
  <c r="N4352" i="2"/>
  <c r="O4352" i="2" s="1"/>
  <c r="M4352" i="2"/>
  <c r="L4352" i="2"/>
  <c r="K4352" i="2"/>
  <c r="J4352" i="2"/>
  <c r="I4352" i="2"/>
  <c r="H4352" i="2"/>
  <c r="N4351" i="2"/>
  <c r="O4351" i="2" s="1"/>
  <c r="M4351" i="2"/>
  <c r="L4351" i="2"/>
  <c r="K4351" i="2"/>
  <c r="J4351" i="2"/>
  <c r="I4351" i="2"/>
  <c r="H4351" i="2"/>
  <c r="N4350" i="2"/>
  <c r="O4350" i="2" s="1"/>
  <c r="M4350" i="2"/>
  <c r="L4350" i="2"/>
  <c r="K4350" i="2"/>
  <c r="J4350" i="2"/>
  <c r="I4350" i="2"/>
  <c r="H4350" i="2"/>
  <c r="N4349" i="2"/>
  <c r="O4349" i="2" s="1"/>
  <c r="M4349" i="2"/>
  <c r="L4349" i="2"/>
  <c r="K4349" i="2"/>
  <c r="J4349" i="2"/>
  <c r="I4349" i="2"/>
  <c r="H4349" i="2"/>
  <c r="N4348" i="2"/>
  <c r="O4348" i="2" s="1"/>
  <c r="M4348" i="2"/>
  <c r="L4348" i="2"/>
  <c r="K4348" i="2"/>
  <c r="J4348" i="2"/>
  <c r="I4348" i="2"/>
  <c r="H4348" i="2"/>
  <c r="N4347" i="2"/>
  <c r="O4347" i="2" s="1"/>
  <c r="M4347" i="2"/>
  <c r="L4347" i="2"/>
  <c r="K4347" i="2"/>
  <c r="J4347" i="2"/>
  <c r="I4347" i="2"/>
  <c r="H4347" i="2"/>
  <c r="N4346" i="2"/>
  <c r="O4346" i="2" s="1"/>
  <c r="M4346" i="2"/>
  <c r="L4346" i="2"/>
  <c r="K4346" i="2"/>
  <c r="J4346" i="2"/>
  <c r="I4346" i="2"/>
  <c r="H4346" i="2"/>
  <c r="N4345" i="2"/>
  <c r="O4345" i="2" s="1"/>
  <c r="M4345" i="2"/>
  <c r="L4345" i="2"/>
  <c r="K4345" i="2"/>
  <c r="J4345" i="2"/>
  <c r="I4345" i="2"/>
  <c r="H4345" i="2"/>
  <c r="N4344" i="2"/>
  <c r="O4344" i="2" s="1"/>
  <c r="M4344" i="2"/>
  <c r="L4344" i="2"/>
  <c r="K4344" i="2"/>
  <c r="J4344" i="2"/>
  <c r="I4344" i="2"/>
  <c r="H4344" i="2"/>
  <c r="N4343" i="2"/>
  <c r="O4343" i="2" s="1"/>
  <c r="M4343" i="2"/>
  <c r="L4343" i="2"/>
  <c r="K4343" i="2"/>
  <c r="J4343" i="2"/>
  <c r="I4343" i="2"/>
  <c r="H4343" i="2"/>
  <c r="N4342" i="2"/>
  <c r="O4342" i="2" s="1"/>
  <c r="M4342" i="2"/>
  <c r="L4342" i="2"/>
  <c r="K4342" i="2"/>
  <c r="J4342" i="2"/>
  <c r="I4342" i="2"/>
  <c r="H4342" i="2"/>
  <c r="N4341" i="2"/>
  <c r="O4341" i="2" s="1"/>
  <c r="M4341" i="2"/>
  <c r="L4341" i="2"/>
  <c r="K4341" i="2"/>
  <c r="J4341" i="2"/>
  <c r="I4341" i="2"/>
  <c r="H4341" i="2"/>
  <c r="N4340" i="2"/>
  <c r="O4340" i="2" s="1"/>
  <c r="M4340" i="2"/>
  <c r="L4340" i="2"/>
  <c r="K4340" i="2"/>
  <c r="J4340" i="2"/>
  <c r="I4340" i="2"/>
  <c r="H4340" i="2"/>
  <c r="N4339" i="2"/>
  <c r="O4339" i="2" s="1"/>
  <c r="M4339" i="2"/>
  <c r="L4339" i="2"/>
  <c r="K4339" i="2"/>
  <c r="J4339" i="2"/>
  <c r="I4339" i="2"/>
  <c r="H4339" i="2"/>
  <c r="N4338" i="2"/>
  <c r="O4338" i="2" s="1"/>
  <c r="M4338" i="2"/>
  <c r="L4338" i="2"/>
  <c r="K4338" i="2"/>
  <c r="J4338" i="2"/>
  <c r="I4338" i="2"/>
  <c r="H4338" i="2"/>
  <c r="N4337" i="2"/>
  <c r="O4337" i="2" s="1"/>
  <c r="M4337" i="2"/>
  <c r="L4337" i="2"/>
  <c r="K4337" i="2"/>
  <c r="J4337" i="2"/>
  <c r="I4337" i="2"/>
  <c r="H4337" i="2"/>
  <c r="N4336" i="2"/>
  <c r="O4336" i="2" s="1"/>
  <c r="M4336" i="2"/>
  <c r="L4336" i="2"/>
  <c r="K4336" i="2"/>
  <c r="J4336" i="2"/>
  <c r="I4336" i="2"/>
  <c r="H4336" i="2"/>
  <c r="N4335" i="2"/>
  <c r="O4335" i="2" s="1"/>
  <c r="M4335" i="2"/>
  <c r="L4335" i="2"/>
  <c r="K4335" i="2"/>
  <c r="J4335" i="2"/>
  <c r="I4335" i="2"/>
  <c r="H4335" i="2"/>
  <c r="N4334" i="2"/>
  <c r="O4334" i="2" s="1"/>
  <c r="M4334" i="2"/>
  <c r="L4334" i="2"/>
  <c r="K4334" i="2"/>
  <c r="J4334" i="2"/>
  <c r="I4334" i="2"/>
  <c r="H4334" i="2"/>
  <c r="N4333" i="2"/>
  <c r="O4333" i="2" s="1"/>
  <c r="M4333" i="2"/>
  <c r="L4333" i="2"/>
  <c r="K4333" i="2"/>
  <c r="J4333" i="2"/>
  <c r="I4333" i="2"/>
  <c r="H4333" i="2"/>
  <c r="N4332" i="2"/>
  <c r="O4332" i="2" s="1"/>
  <c r="M4332" i="2"/>
  <c r="L4332" i="2"/>
  <c r="K4332" i="2"/>
  <c r="J4332" i="2"/>
  <c r="I4332" i="2"/>
  <c r="H4332" i="2"/>
  <c r="N4331" i="2"/>
  <c r="O4331" i="2" s="1"/>
  <c r="M4331" i="2"/>
  <c r="L4331" i="2"/>
  <c r="K4331" i="2"/>
  <c r="J4331" i="2"/>
  <c r="I4331" i="2"/>
  <c r="H4331" i="2"/>
  <c r="N4330" i="2"/>
  <c r="O4330" i="2" s="1"/>
  <c r="M4330" i="2"/>
  <c r="L4330" i="2"/>
  <c r="K4330" i="2"/>
  <c r="J4330" i="2"/>
  <c r="I4330" i="2"/>
  <c r="H4330" i="2"/>
  <c r="N4329" i="2"/>
  <c r="O4329" i="2" s="1"/>
  <c r="M4329" i="2"/>
  <c r="L4329" i="2"/>
  <c r="K4329" i="2"/>
  <c r="J4329" i="2"/>
  <c r="I4329" i="2"/>
  <c r="H4329" i="2"/>
  <c r="N4328" i="2"/>
  <c r="O4328" i="2" s="1"/>
  <c r="M4328" i="2"/>
  <c r="L4328" i="2"/>
  <c r="K4328" i="2"/>
  <c r="J4328" i="2"/>
  <c r="I4328" i="2"/>
  <c r="H4328" i="2"/>
  <c r="N4327" i="2"/>
  <c r="O4327" i="2" s="1"/>
  <c r="M4327" i="2"/>
  <c r="L4327" i="2"/>
  <c r="K4327" i="2"/>
  <c r="J4327" i="2"/>
  <c r="I4327" i="2"/>
  <c r="H4327" i="2"/>
  <c r="N4326" i="2"/>
  <c r="O4326" i="2" s="1"/>
  <c r="M4326" i="2"/>
  <c r="L4326" i="2"/>
  <c r="K4326" i="2"/>
  <c r="J4326" i="2"/>
  <c r="I4326" i="2"/>
  <c r="H4326" i="2"/>
  <c r="N4325" i="2"/>
  <c r="O4325" i="2" s="1"/>
  <c r="M4325" i="2"/>
  <c r="L4325" i="2"/>
  <c r="K4325" i="2"/>
  <c r="J4325" i="2"/>
  <c r="I4325" i="2"/>
  <c r="H4325" i="2"/>
  <c r="N4324" i="2"/>
  <c r="O4324" i="2" s="1"/>
  <c r="M4324" i="2"/>
  <c r="L4324" i="2"/>
  <c r="K4324" i="2"/>
  <c r="J4324" i="2"/>
  <c r="I4324" i="2"/>
  <c r="H4324" i="2"/>
  <c r="N4323" i="2"/>
  <c r="O4323" i="2" s="1"/>
  <c r="M4323" i="2"/>
  <c r="L4323" i="2"/>
  <c r="K4323" i="2"/>
  <c r="J4323" i="2"/>
  <c r="I4323" i="2"/>
  <c r="H4323" i="2"/>
  <c r="N4322" i="2"/>
  <c r="O4322" i="2" s="1"/>
  <c r="M4322" i="2"/>
  <c r="L4322" i="2"/>
  <c r="K4322" i="2"/>
  <c r="J4322" i="2"/>
  <c r="I4322" i="2"/>
  <c r="H4322" i="2"/>
  <c r="N4321" i="2"/>
  <c r="O4321" i="2" s="1"/>
  <c r="M4321" i="2"/>
  <c r="L4321" i="2"/>
  <c r="K4321" i="2"/>
  <c r="J4321" i="2"/>
  <c r="I4321" i="2"/>
  <c r="H4321" i="2"/>
  <c r="N4320" i="2"/>
  <c r="O4320" i="2" s="1"/>
  <c r="M4320" i="2"/>
  <c r="L4320" i="2"/>
  <c r="K4320" i="2"/>
  <c r="J4320" i="2"/>
  <c r="I4320" i="2"/>
  <c r="H4320" i="2"/>
  <c r="N4319" i="2"/>
  <c r="O4319" i="2" s="1"/>
  <c r="M4319" i="2"/>
  <c r="L4319" i="2"/>
  <c r="K4319" i="2"/>
  <c r="J4319" i="2"/>
  <c r="I4319" i="2"/>
  <c r="H4319" i="2"/>
  <c r="N4318" i="2"/>
  <c r="O4318" i="2" s="1"/>
  <c r="M4318" i="2"/>
  <c r="L4318" i="2"/>
  <c r="K4318" i="2"/>
  <c r="J4318" i="2"/>
  <c r="I4318" i="2"/>
  <c r="H4318" i="2"/>
  <c r="N4317" i="2"/>
  <c r="O4317" i="2" s="1"/>
  <c r="M4317" i="2"/>
  <c r="L4317" i="2"/>
  <c r="K4317" i="2"/>
  <c r="J4317" i="2"/>
  <c r="I4317" i="2"/>
  <c r="H4317" i="2"/>
  <c r="N4316" i="2"/>
  <c r="O4316" i="2" s="1"/>
  <c r="M4316" i="2"/>
  <c r="L4316" i="2"/>
  <c r="K4316" i="2"/>
  <c r="J4316" i="2"/>
  <c r="I4316" i="2"/>
  <c r="H4316" i="2"/>
  <c r="N4315" i="2"/>
  <c r="O4315" i="2" s="1"/>
  <c r="M4315" i="2"/>
  <c r="L4315" i="2"/>
  <c r="K4315" i="2"/>
  <c r="J4315" i="2"/>
  <c r="I4315" i="2"/>
  <c r="H4315" i="2"/>
  <c r="N4314" i="2"/>
  <c r="O4314" i="2" s="1"/>
  <c r="M4314" i="2"/>
  <c r="L4314" i="2"/>
  <c r="K4314" i="2"/>
  <c r="J4314" i="2"/>
  <c r="I4314" i="2"/>
  <c r="H4314" i="2"/>
  <c r="N4313" i="2"/>
  <c r="O4313" i="2" s="1"/>
  <c r="M4313" i="2"/>
  <c r="L4313" i="2"/>
  <c r="K4313" i="2"/>
  <c r="J4313" i="2"/>
  <c r="I4313" i="2"/>
  <c r="H4313" i="2"/>
  <c r="N4312" i="2"/>
  <c r="O4312" i="2" s="1"/>
  <c r="M4312" i="2"/>
  <c r="L4312" i="2"/>
  <c r="K4312" i="2"/>
  <c r="J4312" i="2"/>
  <c r="I4312" i="2"/>
  <c r="H4312" i="2"/>
  <c r="N4311" i="2"/>
  <c r="O4311" i="2" s="1"/>
  <c r="M4311" i="2"/>
  <c r="L4311" i="2"/>
  <c r="K4311" i="2"/>
  <c r="J4311" i="2"/>
  <c r="I4311" i="2"/>
  <c r="H4311" i="2"/>
  <c r="N4310" i="2"/>
  <c r="O4310" i="2" s="1"/>
  <c r="M4310" i="2"/>
  <c r="L4310" i="2"/>
  <c r="K4310" i="2"/>
  <c r="J4310" i="2"/>
  <c r="I4310" i="2"/>
  <c r="H4310" i="2"/>
  <c r="N4309" i="2"/>
  <c r="O4309" i="2" s="1"/>
  <c r="M4309" i="2"/>
  <c r="L4309" i="2"/>
  <c r="K4309" i="2"/>
  <c r="J4309" i="2"/>
  <c r="I4309" i="2"/>
  <c r="H4309" i="2"/>
  <c r="N4308" i="2"/>
  <c r="O4308" i="2" s="1"/>
  <c r="M4308" i="2"/>
  <c r="L4308" i="2"/>
  <c r="K4308" i="2"/>
  <c r="J4308" i="2"/>
  <c r="I4308" i="2"/>
  <c r="H4308" i="2"/>
  <c r="N4307" i="2"/>
  <c r="O4307" i="2" s="1"/>
  <c r="M4307" i="2"/>
  <c r="L4307" i="2"/>
  <c r="K4307" i="2"/>
  <c r="J4307" i="2"/>
  <c r="I4307" i="2"/>
  <c r="H4307" i="2"/>
  <c r="N4306" i="2"/>
  <c r="O4306" i="2" s="1"/>
  <c r="M4306" i="2"/>
  <c r="L4306" i="2"/>
  <c r="K4306" i="2"/>
  <c r="J4306" i="2"/>
  <c r="I4306" i="2"/>
  <c r="H4306" i="2"/>
  <c r="N4305" i="2"/>
  <c r="O4305" i="2" s="1"/>
  <c r="M4305" i="2"/>
  <c r="L4305" i="2"/>
  <c r="K4305" i="2"/>
  <c r="J4305" i="2"/>
  <c r="I4305" i="2"/>
  <c r="H4305" i="2"/>
  <c r="N4304" i="2"/>
  <c r="O4304" i="2" s="1"/>
  <c r="M4304" i="2"/>
  <c r="L4304" i="2"/>
  <c r="K4304" i="2"/>
  <c r="J4304" i="2"/>
  <c r="I4304" i="2"/>
  <c r="H4304" i="2"/>
  <c r="N4303" i="2"/>
  <c r="O4303" i="2" s="1"/>
  <c r="M4303" i="2"/>
  <c r="L4303" i="2"/>
  <c r="K4303" i="2"/>
  <c r="J4303" i="2"/>
  <c r="I4303" i="2"/>
  <c r="H4303" i="2"/>
  <c r="N4302" i="2"/>
  <c r="O4302" i="2" s="1"/>
  <c r="M4302" i="2"/>
  <c r="L4302" i="2"/>
  <c r="K4302" i="2"/>
  <c r="J4302" i="2"/>
  <c r="I4302" i="2"/>
  <c r="H4302" i="2"/>
  <c r="N4301" i="2"/>
  <c r="O4301" i="2" s="1"/>
  <c r="M4301" i="2"/>
  <c r="L4301" i="2"/>
  <c r="K4301" i="2"/>
  <c r="J4301" i="2"/>
  <c r="I4301" i="2"/>
  <c r="H4301" i="2"/>
  <c r="N4300" i="2"/>
  <c r="O4300" i="2" s="1"/>
  <c r="M4300" i="2"/>
  <c r="L4300" i="2"/>
  <c r="K4300" i="2"/>
  <c r="J4300" i="2"/>
  <c r="I4300" i="2"/>
  <c r="H4300" i="2"/>
  <c r="N4299" i="2"/>
  <c r="O4299" i="2" s="1"/>
  <c r="M4299" i="2"/>
  <c r="L4299" i="2"/>
  <c r="K4299" i="2"/>
  <c r="J4299" i="2"/>
  <c r="I4299" i="2"/>
  <c r="H4299" i="2"/>
  <c r="N4298" i="2"/>
  <c r="O4298" i="2" s="1"/>
  <c r="M4298" i="2"/>
  <c r="L4298" i="2"/>
  <c r="K4298" i="2"/>
  <c r="J4298" i="2"/>
  <c r="I4298" i="2"/>
  <c r="H4298" i="2"/>
  <c r="N4297" i="2"/>
  <c r="O4297" i="2" s="1"/>
  <c r="M4297" i="2"/>
  <c r="L4297" i="2"/>
  <c r="K4297" i="2"/>
  <c r="J4297" i="2"/>
  <c r="I4297" i="2"/>
  <c r="H4297" i="2"/>
  <c r="N4296" i="2"/>
  <c r="O4296" i="2" s="1"/>
  <c r="M4296" i="2"/>
  <c r="L4296" i="2"/>
  <c r="K4296" i="2"/>
  <c r="J4296" i="2"/>
  <c r="I4296" i="2"/>
  <c r="H4296" i="2"/>
  <c r="N4295" i="2"/>
  <c r="O4295" i="2" s="1"/>
  <c r="M4295" i="2"/>
  <c r="L4295" i="2"/>
  <c r="K4295" i="2"/>
  <c r="J4295" i="2"/>
  <c r="I4295" i="2"/>
  <c r="H4295" i="2"/>
  <c r="N4294" i="2"/>
  <c r="O4294" i="2" s="1"/>
  <c r="M4294" i="2"/>
  <c r="L4294" i="2"/>
  <c r="K4294" i="2"/>
  <c r="J4294" i="2"/>
  <c r="I4294" i="2"/>
  <c r="H4294" i="2"/>
  <c r="N4293" i="2"/>
  <c r="O4293" i="2" s="1"/>
  <c r="M4293" i="2"/>
  <c r="L4293" i="2"/>
  <c r="K4293" i="2"/>
  <c r="J4293" i="2"/>
  <c r="I4293" i="2"/>
  <c r="H4293" i="2"/>
  <c r="N4292" i="2"/>
  <c r="O4292" i="2" s="1"/>
  <c r="M4292" i="2"/>
  <c r="L4292" i="2"/>
  <c r="K4292" i="2"/>
  <c r="J4292" i="2"/>
  <c r="I4292" i="2"/>
  <c r="H4292" i="2"/>
  <c r="N4291" i="2"/>
  <c r="O4291" i="2" s="1"/>
  <c r="M4291" i="2"/>
  <c r="L4291" i="2"/>
  <c r="K4291" i="2"/>
  <c r="J4291" i="2"/>
  <c r="I4291" i="2"/>
  <c r="H4291" i="2"/>
  <c r="N4290" i="2"/>
  <c r="O4290" i="2" s="1"/>
  <c r="M4290" i="2"/>
  <c r="L4290" i="2"/>
  <c r="K4290" i="2"/>
  <c r="J4290" i="2"/>
  <c r="I4290" i="2"/>
  <c r="H4290" i="2"/>
  <c r="N4289" i="2"/>
  <c r="O4289" i="2" s="1"/>
  <c r="M4289" i="2"/>
  <c r="L4289" i="2"/>
  <c r="K4289" i="2"/>
  <c r="J4289" i="2"/>
  <c r="I4289" i="2"/>
  <c r="H4289" i="2"/>
  <c r="N4288" i="2"/>
  <c r="O4288" i="2" s="1"/>
  <c r="M4288" i="2"/>
  <c r="L4288" i="2"/>
  <c r="K4288" i="2"/>
  <c r="J4288" i="2"/>
  <c r="I4288" i="2"/>
  <c r="H4288" i="2"/>
  <c r="N4287" i="2"/>
  <c r="O4287" i="2" s="1"/>
  <c r="M4287" i="2"/>
  <c r="L4287" i="2"/>
  <c r="K4287" i="2"/>
  <c r="J4287" i="2"/>
  <c r="I4287" i="2"/>
  <c r="H4287" i="2"/>
  <c r="N4286" i="2"/>
  <c r="O4286" i="2" s="1"/>
  <c r="M4286" i="2"/>
  <c r="L4286" i="2"/>
  <c r="K4286" i="2"/>
  <c r="J4286" i="2"/>
  <c r="I4286" i="2"/>
  <c r="H4286" i="2"/>
  <c r="N4285" i="2"/>
  <c r="O4285" i="2" s="1"/>
  <c r="M4285" i="2"/>
  <c r="L4285" i="2"/>
  <c r="K4285" i="2"/>
  <c r="J4285" i="2"/>
  <c r="I4285" i="2"/>
  <c r="H4285" i="2"/>
  <c r="N4284" i="2"/>
  <c r="O4284" i="2" s="1"/>
  <c r="M4284" i="2"/>
  <c r="L4284" i="2"/>
  <c r="K4284" i="2"/>
  <c r="J4284" i="2"/>
  <c r="I4284" i="2"/>
  <c r="H4284" i="2"/>
  <c r="N4283" i="2"/>
  <c r="O4283" i="2" s="1"/>
  <c r="M4283" i="2"/>
  <c r="L4283" i="2"/>
  <c r="K4283" i="2"/>
  <c r="J4283" i="2"/>
  <c r="I4283" i="2"/>
  <c r="H4283" i="2"/>
  <c r="N4282" i="2"/>
  <c r="O4282" i="2" s="1"/>
  <c r="M4282" i="2"/>
  <c r="L4282" i="2"/>
  <c r="K4282" i="2"/>
  <c r="J4282" i="2"/>
  <c r="I4282" i="2"/>
  <c r="H4282" i="2"/>
  <c r="N4281" i="2"/>
  <c r="O4281" i="2" s="1"/>
  <c r="M4281" i="2"/>
  <c r="L4281" i="2"/>
  <c r="K4281" i="2"/>
  <c r="J4281" i="2"/>
  <c r="I4281" i="2"/>
  <c r="H4281" i="2"/>
  <c r="N4280" i="2"/>
  <c r="O4280" i="2" s="1"/>
  <c r="M4280" i="2"/>
  <c r="L4280" i="2"/>
  <c r="K4280" i="2"/>
  <c r="J4280" i="2"/>
  <c r="I4280" i="2"/>
  <c r="H4280" i="2"/>
  <c r="N4279" i="2"/>
  <c r="O4279" i="2" s="1"/>
  <c r="M4279" i="2"/>
  <c r="L4279" i="2"/>
  <c r="K4279" i="2"/>
  <c r="J4279" i="2"/>
  <c r="I4279" i="2"/>
  <c r="H4279" i="2"/>
  <c r="N4278" i="2"/>
  <c r="O4278" i="2" s="1"/>
  <c r="M4278" i="2"/>
  <c r="L4278" i="2"/>
  <c r="K4278" i="2"/>
  <c r="J4278" i="2"/>
  <c r="I4278" i="2"/>
  <c r="H4278" i="2"/>
  <c r="N4277" i="2"/>
  <c r="O4277" i="2" s="1"/>
  <c r="M4277" i="2"/>
  <c r="L4277" i="2"/>
  <c r="K4277" i="2"/>
  <c r="J4277" i="2"/>
  <c r="I4277" i="2"/>
  <c r="H4277" i="2"/>
  <c r="N4276" i="2"/>
  <c r="O4276" i="2" s="1"/>
  <c r="M4276" i="2"/>
  <c r="L4276" i="2"/>
  <c r="K4276" i="2"/>
  <c r="J4276" i="2"/>
  <c r="I4276" i="2"/>
  <c r="H4276" i="2"/>
  <c r="N4275" i="2"/>
  <c r="O4275" i="2" s="1"/>
  <c r="M4275" i="2"/>
  <c r="L4275" i="2"/>
  <c r="K4275" i="2"/>
  <c r="J4275" i="2"/>
  <c r="I4275" i="2"/>
  <c r="H4275" i="2"/>
  <c r="N4274" i="2"/>
  <c r="O4274" i="2" s="1"/>
  <c r="M4274" i="2"/>
  <c r="L4274" i="2"/>
  <c r="K4274" i="2"/>
  <c r="J4274" i="2"/>
  <c r="I4274" i="2"/>
  <c r="H4274" i="2"/>
  <c r="N4273" i="2"/>
  <c r="O4273" i="2" s="1"/>
  <c r="M4273" i="2"/>
  <c r="L4273" i="2"/>
  <c r="K4273" i="2"/>
  <c r="J4273" i="2"/>
  <c r="I4273" i="2"/>
  <c r="H4273" i="2"/>
  <c r="N4272" i="2"/>
  <c r="O4272" i="2" s="1"/>
  <c r="M4272" i="2"/>
  <c r="L4272" i="2"/>
  <c r="K4272" i="2"/>
  <c r="J4272" i="2"/>
  <c r="I4272" i="2"/>
  <c r="H4272" i="2"/>
  <c r="N4271" i="2"/>
  <c r="O4271" i="2" s="1"/>
  <c r="M4271" i="2"/>
  <c r="L4271" i="2"/>
  <c r="K4271" i="2"/>
  <c r="J4271" i="2"/>
  <c r="I4271" i="2"/>
  <c r="H4271" i="2"/>
  <c r="N4270" i="2"/>
  <c r="O4270" i="2" s="1"/>
  <c r="M4270" i="2"/>
  <c r="L4270" i="2"/>
  <c r="K4270" i="2"/>
  <c r="J4270" i="2"/>
  <c r="I4270" i="2"/>
  <c r="H4270" i="2"/>
  <c r="N4269" i="2"/>
  <c r="O4269" i="2" s="1"/>
  <c r="M4269" i="2"/>
  <c r="L4269" i="2"/>
  <c r="K4269" i="2"/>
  <c r="J4269" i="2"/>
  <c r="I4269" i="2"/>
  <c r="H4269" i="2"/>
  <c r="N4268" i="2"/>
  <c r="O4268" i="2" s="1"/>
  <c r="M4268" i="2"/>
  <c r="L4268" i="2"/>
  <c r="K4268" i="2"/>
  <c r="J4268" i="2"/>
  <c r="I4268" i="2"/>
  <c r="H4268" i="2"/>
  <c r="N4267" i="2"/>
  <c r="O4267" i="2" s="1"/>
  <c r="M4267" i="2"/>
  <c r="L4267" i="2"/>
  <c r="K4267" i="2"/>
  <c r="J4267" i="2"/>
  <c r="I4267" i="2"/>
  <c r="H4267" i="2"/>
  <c r="N4266" i="2"/>
  <c r="O4266" i="2" s="1"/>
  <c r="M4266" i="2"/>
  <c r="L4266" i="2"/>
  <c r="K4266" i="2"/>
  <c r="J4266" i="2"/>
  <c r="I4266" i="2"/>
  <c r="H4266" i="2"/>
  <c r="N4265" i="2"/>
  <c r="O4265" i="2" s="1"/>
  <c r="M4265" i="2"/>
  <c r="L4265" i="2"/>
  <c r="K4265" i="2"/>
  <c r="J4265" i="2"/>
  <c r="I4265" i="2"/>
  <c r="H4265" i="2"/>
  <c r="N4264" i="2"/>
  <c r="O4264" i="2" s="1"/>
  <c r="M4264" i="2"/>
  <c r="L4264" i="2"/>
  <c r="K4264" i="2"/>
  <c r="J4264" i="2"/>
  <c r="I4264" i="2"/>
  <c r="H4264" i="2"/>
  <c r="N4263" i="2"/>
  <c r="O4263" i="2" s="1"/>
  <c r="M4263" i="2"/>
  <c r="L4263" i="2"/>
  <c r="K4263" i="2"/>
  <c r="J4263" i="2"/>
  <c r="I4263" i="2"/>
  <c r="H4263" i="2"/>
  <c r="N4262" i="2"/>
  <c r="O4262" i="2" s="1"/>
  <c r="M4262" i="2"/>
  <c r="L4262" i="2"/>
  <c r="K4262" i="2"/>
  <c r="J4262" i="2"/>
  <c r="I4262" i="2"/>
  <c r="H4262" i="2"/>
  <c r="N4261" i="2"/>
  <c r="O4261" i="2" s="1"/>
  <c r="M4261" i="2"/>
  <c r="L4261" i="2"/>
  <c r="K4261" i="2"/>
  <c r="J4261" i="2"/>
  <c r="I4261" i="2"/>
  <c r="H4261" i="2"/>
  <c r="N4260" i="2"/>
  <c r="O4260" i="2" s="1"/>
  <c r="M4260" i="2"/>
  <c r="L4260" i="2"/>
  <c r="K4260" i="2"/>
  <c r="J4260" i="2"/>
  <c r="I4260" i="2"/>
  <c r="H4260" i="2"/>
  <c r="N4259" i="2"/>
  <c r="O4259" i="2" s="1"/>
  <c r="M4259" i="2"/>
  <c r="L4259" i="2"/>
  <c r="K4259" i="2"/>
  <c r="J4259" i="2"/>
  <c r="I4259" i="2"/>
  <c r="H4259" i="2"/>
  <c r="N4258" i="2"/>
  <c r="O4258" i="2" s="1"/>
  <c r="M4258" i="2"/>
  <c r="L4258" i="2"/>
  <c r="K4258" i="2"/>
  <c r="J4258" i="2"/>
  <c r="I4258" i="2"/>
  <c r="H4258" i="2"/>
  <c r="N4257" i="2"/>
  <c r="O4257" i="2" s="1"/>
  <c r="M4257" i="2"/>
  <c r="L4257" i="2"/>
  <c r="K4257" i="2"/>
  <c r="J4257" i="2"/>
  <c r="I4257" i="2"/>
  <c r="H4257" i="2"/>
  <c r="N4256" i="2"/>
  <c r="O4256" i="2" s="1"/>
  <c r="M4256" i="2"/>
  <c r="L4256" i="2"/>
  <c r="K4256" i="2"/>
  <c r="J4256" i="2"/>
  <c r="I4256" i="2"/>
  <c r="H4256" i="2"/>
  <c r="N4255" i="2"/>
  <c r="O4255" i="2" s="1"/>
  <c r="M4255" i="2"/>
  <c r="L4255" i="2"/>
  <c r="K4255" i="2"/>
  <c r="J4255" i="2"/>
  <c r="I4255" i="2"/>
  <c r="H4255" i="2"/>
  <c r="N4254" i="2"/>
  <c r="O4254" i="2" s="1"/>
  <c r="M4254" i="2"/>
  <c r="L4254" i="2"/>
  <c r="K4254" i="2"/>
  <c r="J4254" i="2"/>
  <c r="I4254" i="2"/>
  <c r="H4254" i="2"/>
  <c r="N4253" i="2"/>
  <c r="O4253" i="2" s="1"/>
  <c r="M4253" i="2"/>
  <c r="L4253" i="2"/>
  <c r="K4253" i="2"/>
  <c r="J4253" i="2"/>
  <c r="I4253" i="2"/>
  <c r="H4253" i="2"/>
  <c r="N4252" i="2"/>
  <c r="O4252" i="2" s="1"/>
  <c r="M4252" i="2"/>
  <c r="L4252" i="2"/>
  <c r="K4252" i="2"/>
  <c r="J4252" i="2"/>
  <c r="I4252" i="2"/>
  <c r="H4252" i="2"/>
  <c r="N4251" i="2"/>
  <c r="O4251" i="2" s="1"/>
  <c r="M4251" i="2"/>
  <c r="L4251" i="2"/>
  <c r="K4251" i="2"/>
  <c r="J4251" i="2"/>
  <c r="I4251" i="2"/>
  <c r="H4251" i="2"/>
  <c r="N4250" i="2"/>
  <c r="O4250" i="2" s="1"/>
  <c r="M4250" i="2"/>
  <c r="L4250" i="2"/>
  <c r="K4250" i="2"/>
  <c r="J4250" i="2"/>
  <c r="I4250" i="2"/>
  <c r="H4250" i="2"/>
  <c r="N4249" i="2"/>
  <c r="O4249" i="2" s="1"/>
  <c r="M4249" i="2"/>
  <c r="L4249" i="2"/>
  <c r="K4249" i="2"/>
  <c r="J4249" i="2"/>
  <c r="I4249" i="2"/>
  <c r="H4249" i="2"/>
  <c r="N4248" i="2"/>
  <c r="O4248" i="2" s="1"/>
  <c r="M4248" i="2"/>
  <c r="L4248" i="2"/>
  <c r="K4248" i="2"/>
  <c r="J4248" i="2"/>
  <c r="I4248" i="2"/>
  <c r="H4248" i="2"/>
  <c r="N4247" i="2"/>
  <c r="O4247" i="2" s="1"/>
  <c r="M4247" i="2"/>
  <c r="L4247" i="2"/>
  <c r="K4247" i="2"/>
  <c r="J4247" i="2"/>
  <c r="I4247" i="2"/>
  <c r="H4247" i="2"/>
  <c r="N4246" i="2"/>
  <c r="O4246" i="2" s="1"/>
  <c r="M4246" i="2"/>
  <c r="L4246" i="2"/>
  <c r="K4246" i="2"/>
  <c r="J4246" i="2"/>
  <c r="I4246" i="2"/>
  <c r="H4246" i="2"/>
  <c r="N4245" i="2"/>
  <c r="O4245" i="2" s="1"/>
  <c r="M4245" i="2"/>
  <c r="L4245" i="2"/>
  <c r="K4245" i="2"/>
  <c r="J4245" i="2"/>
  <c r="I4245" i="2"/>
  <c r="H4245" i="2"/>
  <c r="N4244" i="2"/>
  <c r="O4244" i="2" s="1"/>
  <c r="M4244" i="2"/>
  <c r="L4244" i="2"/>
  <c r="K4244" i="2"/>
  <c r="J4244" i="2"/>
  <c r="I4244" i="2"/>
  <c r="H4244" i="2"/>
  <c r="N4243" i="2"/>
  <c r="O4243" i="2" s="1"/>
  <c r="M4243" i="2"/>
  <c r="L4243" i="2"/>
  <c r="K4243" i="2"/>
  <c r="J4243" i="2"/>
  <c r="I4243" i="2"/>
  <c r="H4243" i="2"/>
  <c r="N4242" i="2"/>
  <c r="O4242" i="2" s="1"/>
  <c r="M4242" i="2"/>
  <c r="L4242" i="2"/>
  <c r="K4242" i="2"/>
  <c r="J4242" i="2"/>
  <c r="I4242" i="2"/>
  <c r="H4242" i="2"/>
  <c r="N4241" i="2"/>
  <c r="O4241" i="2" s="1"/>
  <c r="M4241" i="2"/>
  <c r="L4241" i="2"/>
  <c r="K4241" i="2"/>
  <c r="J4241" i="2"/>
  <c r="I4241" i="2"/>
  <c r="H4241" i="2"/>
  <c r="N4240" i="2"/>
  <c r="O4240" i="2" s="1"/>
  <c r="M4240" i="2"/>
  <c r="L4240" i="2"/>
  <c r="K4240" i="2"/>
  <c r="J4240" i="2"/>
  <c r="I4240" i="2"/>
  <c r="H4240" i="2"/>
  <c r="N4239" i="2"/>
  <c r="O4239" i="2" s="1"/>
  <c r="M4239" i="2"/>
  <c r="L4239" i="2"/>
  <c r="K4239" i="2"/>
  <c r="J4239" i="2"/>
  <c r="I4239" i="2"/>
  <c r="H4239" i="2"/>
  <c r="N4238" i="2"/>
  <c r="O4238" i="2" s="1"/>
  <c r="M4238" i="2"/>
  <c r="L4238" i="2"/>
  <c r="K4238" i="2"/>
  <c r="J4238" i="2"/>
  <c r="I4238" i="2"/>
  <c r="H4238" i="2"/>
  <c r="N4237" i="2"/>
  <c r="O4237" i="2" s="1"/>
  <c r="M4237" i="2"/>
  <c r="L4237" i="2"/>
  <c r="K4237" i="2"/>
  <c r="J4237" i="2"/>
  <c r="I4237" i="2"/>
  <c r="H4237" i="2"/>
  <c r="N4236" i="2"/>
  <c r="O4236" i="2" s="1"/>
  <c r="M4236" i="2"/>
  <c r="L4236" i="2"/>
  <c r="K4236" i="2"/>
  <c r="J4236" i="2"/>
  <c r="I4236" i="2"/>
  <c r="H4236" i="2"/>
  <c r="N4235" i="2"/>
  <c r="O4235" i="2" s="1"/>
  <c r="M4235" i="2"/>
  <c r="L4235" i="2"/>
  <c r="K4235" i="2"/>
  <c r="J4235" i="2"/>
  <c r="I4235" i="2"/>
  <c r="H4235" i="2"/>
  <c r="N4234" i="2"/>
  <c r="O4234" i="2" s="1"/>
  <c r="M4234" i="2"/>
  <c r="L4234" i="2"/>
  <c r="K4234" i="2"/>
  <c r="J4234" i="2"/>
  <c r="I4234" i="2"/>
  <c r="H4234" i="2"/>
  <c r="N4233" i="2"/>
  <c r="O4233" i="2" s="1"/>
  <c r="M4233" i="2"/>
  <c r="L4233" i="2"/>
  <c r="K4233" i="2"/>
  <c r="J4233" i="2"/>
  <c r="I4233" i="2"/>
  <c r="H4233" i="2"/>
  <c r="N4232" i="2"/>
  <c r="O4232" i="2" s="1"/>
  <c r="M4232" i="2"/>
  <c r="L4232" i="2"/>
  <c r="K4232" i="2"/>
  <c r="J4232" i="2"/>
  <c r="I4232" i="2"/>
  <c r="H4232" i="2"/>
  <c r="N4231" i="2"/>
  <c r="O4231" i="2" s="1"/>
  <c r="M4231" i="2"/>
  <c r="L4231" i="2"/>
  <c r="K4231" i="2"/>
  <c r="J4231" i="2"/>
  <c r="I4231" i="2"/>
  <c r="H4231" i="2"/>
  <c r="N4230" i="2"/>
  <c r="O4230" i="2" s="1"/>
  <c r="M4230" i="2"/>
  <c r="L4230" i="2"/>
  <c r="K4230" i="2"/>
  <c r="J4230" i="2"/>
  <c r="I4230" i="2"/>
  <c r="H4230" i="2"/>
  <c r="N4229" i="2"/>
  <c r="O4229" i="2" s="1"/>
  <c r="M4229" i="2"/>
  <c r="L4229" i="2"/>
  <c r="K4229" i="2"/>
  <c r="J4229" i="2"/>
  <c r="I4229" i="2"/>
  <c r="H4229" i="2"/>
  <c r="N4228" i="2"/>
  <c r="O4228" i="2" s="1"/>
  <c r="M4228" i="2"/>
  <c r="L4228" i="2"/>
  <c r="K4228" i="2"/>
  <c r="J4228" i="2"/>
  <c r="I4228" i="2"/>
  <c r="H4228" i="2"/>
  <c r="N4227" i="2"/>
  <c r="O4227" i="2" s="1"/>
  <c r="M4227" i="2"/>
  <c r="L4227" i="2"/>
  <c r="K4227" i="2"/>
  <c r="J4227" i="2"/>
  <c r="I4227" i="2"/>
  <c r="H4227" i="2"/>
  <c r="N4226" i="2"/>
  <c r="O4226" i="2" s="1"/>
  <c r="M4226" i="2"/>
  <c r="L4226" i="2"/>
  <c r="K4226" i="2"/>
  <c r="J4226" i="2"/>
  <c r="I4226" i="2"/>
  <c r="H4226" i="2"/>
  <c r="N4225" i="2"/>
  <c r="O4225" i="2" s="1"/>
  <c r="M4225" i="2"/>
  <c r="L4225" i="2"/>
  <c r="K4225" i="2"/>
  <c r="J4225" i="2"/>
  <c r="I4225" i="2"/>
  <c r="H4225" i="2"/>
  <c r="N4224" i="2"/>
  <c r="O4224" i="2" s="1"/>
  <c r="M4224" i="2"/>
  <c r="L4224" i="2"/>
  <c r="K4224" i="2"/>
  <c r="J4224" i="2"/>
  <c r="I4224" i="2"/>
  <c r="H4224" i="2"/>
  <c r="N4223" i="2"/>
  <c r="O4223" i="2" s="1"/>
  <c r="M4223" i="2"/>
  <c r="L4223" i="2"/>
  <c r="K4223" i="2"/>
  <c r="J4223" i="2"/>
  <c r="I4223" i="2"/>
  <c r="H4223" i="2"/>
  <c r="N4222" i="2"/>
  <c r="O4222" i="2" s="1"/>
  <c r="M4222" i="2"/>
  <c r="L4222" i="2"/>
  <c r="K4222" i="2"/>
  <c r="J4222" i="2"/>
  <c r="I4222" i="2"/>
  <c r="H4222" i="2"/>
  <c r="N4221" i="2"/>
  <c r="O4221" i="2" s="1"/>
  <c r="M4221" i="2"/>
  <c r="L4221" i="2"/>
  <c r="K4221" i="2"/>
  <c r="J4221" i="2"/>
  <c r="I4221" i="2"/>
  <c r="H4221" i="2"/>
  <c r="N4220" i="2"/>
  <c r="O4220" i="2" s="1"/>
  <c r="M4220" i="2"/>
  <c r="L4220" i="2"/>
  <c r="K4220" i="2"/>
  <c r="J4220" i="2"/>
  <c r="I4220" i="2"/>
  <c r="H4220" i="2"/>
  <c r="N4219" i="2"/>
  <c r="O4219" i="2" s="1"/>
  <c r="M4219" i="2"/>
  <c r="L4219" i="2"/>
  <c r="K4219" i="2"/>
  <c r="J4219" i="2"/>
  <c r="I4219" i="2"/>
  <c r="H4219" i="2"/>
  <c r="N4218" i="2"/>
  <c r="O4218" i="2" s="1"/>
  <c r="M4218" i="2"/>
  <c r="L4218" i="2"/>
  <c r="K4218" i="2"/>
  <c r="J4218" i="2"/>
  <c r="I4218" i="2"/>
  <c r="H4218" i="2"/>
  <c r="N4217" i="2"/>
  <c r="O4217" i="2" s="1"/>
  <c r="M4217" i="2"/>
  <c r="L4217" i="2"/>
  <c r="K4217" i="2"/>
  <c r="J4217" i="2"/>
  <c r="I4217" i="2"/>
  <c r="H4217" i="2"/>
  <c r="N4216" i="2"/>
  <c r="O4216" i="2" s="1"/>
  <c r="M4216" i="2"/>
  <c r="L4216" i="2"/>
  <c r="K4216" i="2"/>
  <c r="J4216" i="2"/>
  <c r="I4216" i="2"/>
  <c r="H4216" i="2"/>
  <c r="N4215" i="2"/>
  <c r="O4215" i="2" s="1"/>
  <c r="M4215" i="2"/>
  <c r="L4215" i="2"/>
  <c r="K4215" i="2"/>
  <c r="J4215" i="2"/>
  <c r="I4215" i="2"/>
  <c r="H4215" i="2"/>
  <c r="N4214" i="2"/>
  <c r="O4214" i="2" s="1"/>
  <c r="M4214" i="2"/>
  <c r="L4214" i="2"/>
  <c r="K4214" i="2"/>
  <c r="J4214" i="2"/>
  <c r="I4214" i="2"/>
  <c r="H4214" i="2"/>
  <c r="N4213" i="2"/>
  <c r="O4213" i="2" s="1"/>
  <c r="M4213" i="2"/>
  <c r="L4213" i="2"/>
  <c r="K4213" i="2"/>
  <c r="J4213" i="2"/>
  <c r="I4213" i="2"/>
  <c r="H4213" i="2"/>
  <c r="N4212" i="2"/>
  <c r="O4212" i="2" s="1"/>
  <c r="M4212" i="2"/>
  <c r="L4212" i="2"/>
  <c r="K4212" i="2"/>
  <c r="J4212" i="2"/>
  <c r="I4212" i="2"/>
  <c r="H4212" i="2"/>
  <c r="N4211" i="2"/>
  <c r="O4211" i="2" s="1"/>
  <c r="M4211" i="2"/>
  <c r="L4211" i="2"/>
  <c r="K4211" i="2"/>
  <c r="J4211" i="2"/>
  <c r="I4211" i="2"/>
  <c r="H4211" i="2"/>
  <c r="N4210" i="2"/>
  <c r="O4210" i="2" s="1"/>
  <c r="M4210" i="2"/>
  <c r="L4210" i="2"/>
  <c r="K4210" i="2"/>
  <c r="J4210" i="2"/>
  <c r="I4210" i="2"/>
  <c r="H4210" i="2"/>
  <c r="N4209" i="2"/>
  <c r="O4209" i="2" s="1"/>
  <c r="M4209" i="2"/>
  <c r="L4209" i="2"/>
  <c r="K4209" i="2"/>
  <c r="J4209" i="2"/>
  <c r="I4209" i="2"/>
  <c r="H4209" i="2"/>
  <c r="N4208" i="2"/>
  <c r="O4208" i="2" s="1"/>
  <c r="M4208" i="2"/>
  <c r="L4208" i="2"/>
  <c r="K4208" i="2"/>
  <c r="J4208" i="2"/>
  <c r="I4208" i="2"/>
  <c r="H4208" i="2"/>
  <c r="N4207" i="2"/>
  <c r="O4207" i="2" s="1"/>
  <c r="M4207" i="2"/>
  <c r="L4207" i="2"/>
  <c r="K4207" i="2"/>
  <c r="J4207" i="2"/>
  <c r="I4207" i="2"/>
  <c r="H4207" i="2"/>
  <c r="N4206" i="2"/>
  <c r="O4206" i="2" s="1"/>
  <c r="M4206" i="2"/>
  <c r="L4206" i="2"/>
  <c r="K4206" i="2"/>
  <c r="J4206" i="2"/>
  <c r="I4206" i="2"/>
  <c r="H4206" i="2"/>
  <c r="N4205" i="2"/>
  <c r="O4205" i="2" s="1"/>
  <c r="M4205" i="2"/>
  <c r="L4205" i="2"/>
  <c r="K4205" i="2"/>
  <c r="J4205" i="2"/>
  <c r="I4205" i="2"/>
  <c r="H4205" i="2"/>
  <c r="N4204" i="2"/>
  <c r="O4204" i="2" s="1"/>
  <c r="M4204" i="2"/>
  <c r="L4204" i="2"/>
  <c r="K4204" i="2"/>
  <c r="J4204" i="2"/>
  <c r="I4204" i="2"/>
  <c r="H4204" i="2"/>
  <c r="N4203" i="2"/>
  <c r="O4203" i="2" s="1"/>
  <c r="M4203" i="2"/>
  <c r="L4203" i="2"/>
  <c r="K4203" i="2"/>
  <c r="J4203" i="2"/>
  <c r="I4203" i="2"/>
  <c r="H4203" i="2"/>
  <c r="N4202" i="2"/>
  <c r="O4202" i="2" s="1"/>
  <c r="M4202" i="2"/>
  <c r="L4202" i="2"/>
  <c r="K4202" i="2"/>
  <c r="J4202" i="2"/>
  <c r="I4202" i="2"/>
  <c r="H4202" i="2"/>
  <c r="N4201" i="2"/>
  <c r="O4201" i="2" s="1"/>
  <c r="M4201" i="2"/>
  <c r="L4201" i="2"/>
  <c r="K4201" i="2"/>
  <c r="J4201" i="2"/>
  <c r="I4201" i="2"/>
  <c r="H4201" i="2"/>
  <c r="N4200" i="2"/>
  <c r="O4200" i="2" s="1"/>
  <c r="M4200" i="2"/>
  <c r="L4200" i="2"/>
  <c r="K4200" i="2"/>
  <c r="J4200" i="2"/>
  <c r="I4200" i="2"/>
  <c r="H4200" i="2"/>
  <c r="N4199" i="2"/>
  <c r="O4199" i="2" s="1"/>
  <c r="M4199" i="2"/>
  <c r="L4199" i="2"/>
  <c r="K4199" i="2"/>
  <c r="J4199" i="2"/>
  <c r="I4199" i="2"/>
  <c r="H4199" i="2"/>
  <c r="N4198" i="2"/>
  <c r="O4198" i="2" s="1"/>
  <c r="M4198" i="2"/>
  <c r="L4198" i="2"/>
  <c r="K4198" i="2"/>
  <c r="J4198" i="2"/>
  <c r="I4198" i="2"/>
  <c r="H4198" i="2"/>
  <c r="N4197" i="2"/>
  <c r="O4197" i="2" s="1"/>
  <c r="M4197" i="2"/>
  <c r="L4197" i="2"/>
  <c r="K4197" i="2"/>
  <c r="J4197" i="2"/>
  <c r="I4197" i="2"/>
  <c r="H4197" i="2"/>
  <c r="N4196" i="2"/>
  <c r="O4196" i="2" s="1"/>
  <c r="M4196" i="2"/>
  <c r="L4196" i="2"/>
  <c r="K4196" i="2"/>
  <c r="J4196" i="2"/>
  <c r="I4196" i="2"/>
  <c r="H4196" i="2"/>
  <c r="N4195" i="2"/>
  <c r="O4195" i="2" s="1"/>
  <c r="M4195" i="2"/>
  <c r="L4195" i="2"/>
  <c r="K4195" i="2"/>
  <c r="J4195" i="2"/>
  <c r="I4195" i="2"/>
  <c r="H4195" i="2"/>
  <c r="N4194" i="2"/>
  <c r="O4194" i="2" s="1"/>
  <c r="M4194" i="2"/>
  <c r="L4194" i="2"/>
  <c r="K4194" i="2"/>
  <c r="J4194" i="2"/>
  <c r="I4194" i="2"/>
  <c r="H4194" i="2"/>
  <c r="N4193" i="2"/>
  <c r="O4193" i="2" s="1"/>
  <c r="M4193" i="2"/>
  <c r="L4193" i="2"/>
  <c r="K4193" i="2"/>
  <c r="J4193" i="2"/>
  <c r="I4193" i="2"/>
  <c r="H4193" i="2"/>
  <c r="N4192" i="2"/>
  <c r="O4192" i="2" s="1"/>
  <c r="M4192" i="2"/>
  <c r="L4192" i="2"/>
  <c r="K4192" i="2"/>
  <c r="J4192" i="2"/>
  <c r="I4192" i="2"/>
  <c r="H4192" i="2"/>
  <c r="N4191" i="2"/>
  <c r="O4191" i="2" s="1"/>
  <c r="M4191" i="2"/>
  <c r="L4191" i="2"/>
  <c r="K4191" i="2"/>
  <c r="J4191" i="2"/>
  <c r="I4191" i="2"/>
  <c r="H4191" i="2"/>
  <c r="N4190" i="2"/>
  <c r="O4190" i="2" s="1"/>
  <c r="M4190" i="2"/>
  <c r="L4190" i="2"/>
  <c r="K4190" i="2"/>
  <c r="J4190" i="2"/>
  <c r="I4190" i="2"/>
  <c r="H4190" i="2"/>
  <c r="N4189" i="2"/>
  <c r="O4189" i="2" s="1"/>
  <c r="M4189" i="2"/>
  <c r="L4189" i="2"/>
  <c r="K4189" i="2"/>
  <c r="J4189" i="2"/>
  <c r="I4189" i="2"/>
  <c r="H4189" i="2"/>
  <c r="N4188" i="2"/>
  <c r="O4188" i="2" s="1"/>
  <c r="M4188" i="2"/>
  <c r="L4188" i="2"/>
  <c r="K4188" i="2"/>
  <c r="J4188" i="2"/>
  <c r="I4188" i="2"/>
  <c r="H4188" i="2"/>
  <c r="N4187" i="2"/>
  <c r="O4187" i="2" s="1"/>
  <c r="M4187" i="2"/>
  <c r="L4187" i="2"/>
  <c r="K4187" i="2"/>
  <c r="J4187" i="2"/>
  <c r="I4187" i="2"/>
  <c r="H4187" i="2"/>
  <c r="N4186" i="2"/>
  <c r="O4186" i="2" s="1"/>
  <c r="M4186" i="2"/>
  <c r="L4186" i="2"/>
  <c r="K4186" i="2"/>
  <c r="J4186" i="2"/>
  <c r="I4186" i="2"/>
  <c r="H4186" i="2"/>
  <c r="N4185" i="2"/>
  <c r="O4185" i="2" s="1"/>
  <c r="M4185" i="2"/>
  <c r="L4185" i="2"/>
  <c r="K4185" i="2"/>
  <c r="J4185" i="2"/>
  <c r="I4185" i="2"/>
  <c r="H4185" i="2"/>
  <c r="N4184" i="2"/>
  <c r="O4184" i="2" s="1"/>
  <c r="M4184" i="2"/>
  <c r="L4184" i="2"/>
  <c r="K4184" i="2"/>
  <c r="J4184" i="2"/>
  <c r="I4184" i="2"/>
  <c r="H4184" i="2"/>
  <c r="N4183" i="2"/>
  <c r="O4183" i="2" s="1"/>
  <c r="M4183" i="2"/>
  <c r="L4183" i="2"/>
  <c r="K4183" i="2"/>
  <c r="J4183" i="2"/>
  <c r="I4183" i="2"/>
  <c r="H4183" i="2"/>
  <c r="N4182" i="2"/>
  <c r="O4182" i="2" s="1"/>
  <c r="M4182" i="2"/>
  <c r="L4182" i="2"/>
  <c r="K4182" i="2"/>
  <c r="J4182" i="2"/>
  <c r="I4182" i="2"/>
  <c r="H4182" i="2"/>
  <c r="N4181" i="2"/>
  <c r="O4181" i="2" s="1"/>
  <c r="M4181" i="2"/>
  <c r="L4181" i="2"/>
  <c r="K4181" i="2"/>
  <c r="J4181" i="2"/>
  <c r="I4181" i="2"/>
  <c r="H4181" i="2"/>
  <c r="N4180" i="2"/>
  <c r="O4180" i="2" s="1"/>
  <c r="M4180" i="2"/>
  <c r="L4180" i="2"/>
  <c r="K4180" i="2"/>
  <c r="J4180" i="2"/>
  <c r="I4180" i="2"/>
  <c r="H4180" i="2"/>
  <c r="N4179" i="2"/>
  <c r="O4179" i="2" s="1"/>
  <c r="M4179" i="2"/>
  <c r="L4179" i="2"/>
  <c r="K4179" i="2"/>
  <c r="J4179" i="2"/>
  <c r="I4179" i="2"/>
  <c r="H4179" i="2"/>
  <c r="N4178" i="2"/>
  <c r="O4178" i="2" s="1"/>
  <c r="M4178" i="2"/>
  <c r="L4178" i="2"/>
  <c r="K4178" i="2"/>
  <c r="J4178" i="2"/>
  <c r="I4178" i="2"/>
  <c r="H4178" i="2"/>
  <c r="N4177" i="2"/>
  <c r="O4177" i="2" s="1"/>
  <c r="M4177" i="2"/>
  <c r="L4177" i="2"/>
  <c r="K4177" i="2"/>
  <c r="J4177" i="2"/>
  <c r="I4177" i="2"/>
  <c r="H4177" i="2"/>
  <c r="N4176" i="2"/>
  <c r="O4176" i="2" s="1"/>
  <c r="M4176" i="2"/>
  <c r="L4176" i="2"/>
  <c r="K4176" i="2"/>
  <c r="J4176" i="2"/>
  <c r="I4176" i="2"/>
  <c r="H4176" i="2"/>
  <c r="N4175" i="2"/>
  <c r="O4175" i="2" s="1"/>
  <c r="M4175" i="2"/>
  <c r="L4175" i="2"/>
  <c r="K4175" i="2"/>
  <c r="J4175" i="2"/>
  <c r="I4175" i="2"/>
  <c r="H4175" i="2"/>
  <c r="N4174" i="2"/>
  <c r="O4174" i="2" s="1"/>
  <c r="M4174" i="2"/>
  <c r="L4174" i="2"/>
  <c r="K4174" i="2"/>
  <c r="J4174" i="2"/>
  <c r="I4174" i="2"/>
  <c r="H4174" i="2"/>
  <c r="N4173" i="2"/>
  <c r="O4173" i="2" s="1"/>
  <c r="M4173" i="2"/>
  <c r="L4173" i="2"/>
  <c r="K4173" i="2"/>
  <c r="J4173" i="2"/>
  <c r="I4173" i="2"/>
  <c r="H4173" i="2"/>
  <c r="N4172" i="2"/>
  <c r="O4172" i="2" s="1"/>
  <c r="M4172" i="2"/>
  <c r="L4172" i="2"/>
  <c r="K4172" i="2"/>
  <c r="J4172" i="2"/>
  <c r="I4172" i="2"/>
  <c r="H4172" i="2"/>
  <c r="N4171" i="2"/>
  <c r="O4171" i="2" s="1"/>
  <c r="M4171" i="2"/>
  <c r="L4171" i="2"/>
  <c r="K4171" i="2"/>
  <c r="J4171" i="2"/>
  <c r="I4171" i="2"/>
  <c r="H4171" i="2"/>
  <c r="N4170" i="2"/>
  <c r="O4170" i="2" s="1"/>
  <c r="M4170" i="2"/>
  <c r="L4170" i="2"/>
  <c r="K4170" i="2"/>
  <c r="J4170" i="2"/>
  <c r="I4170" i="2"/>
  <c r="H4170" i="2"/>
  <c r="N4169" i="2"/>
  <c r="O4169" i="2" s="1"/>
  <c r="M4169" i="2"/>
  <c r="L4169" i="2"/>
  <c r="K4169" i="2"/>
  <c r="J4169" i="2"/>
  <c r="I4169" i="2"/>
  <c r="H4169" i="2"/>
  <c r="N4168" i="2"/>
  <c r="O4168" i="2" s="1"/>
  <c r="M4168" i="2"/>
  <c r="L4168" i="2"/>
  <c r="K4168" i="2"/>
  <c r="J4168" i="2"/>
  <c r="I4168" i="2"/>
  <c r="H4168" i="2"/>
  <c r="N4167" i="2"/>
  <c r="O4167" i="2" s="1"/>
  <c r="M4167" i="2"/>
  <c r="L4167" i="2"/>
  <c r="K4167" i="2"/>
  <c r="J4167" i="2"/>
  <c r="I4167" i="2"/>
  <c r="H4167" i="2"/>
  <c r="N4166" i="2"/>
  <c r="O4166" i="2" s="1"/>
  <c r="M4166" i="2"/>
  <c r="L4166" i="2"/>
  <c r="K4166" i="2"/>
  <c r="J4166" i="2"/>
  <c r="I4166" i="2"/>
  <c r="H4166" i="2"/>
  <c r="N4165" i="2"/>
  <c r="O4165" i="2" s="1"/>
  <c r="M4165" i="2"/>
  <c r="L4165" i="2"/>
  <c r="K4165" i="2"/>
  <c r="J4165" i="2"/>
  <c r="I4165" i="2"/>
  <c r="H4165" i="2"/>
  <c r="N4164" i="2"/>
  <c r="O4164" i="2" s="1"/>
  <c r="M4164" i="2"/>
  <c r="L4164" i="2"/>
  <c r="K4164" i="2"/>
  <c r="J4164" i="2"/>
  <c r="I4164" i="2"/>
  <c r="H4164" i="2"/>
  <c r="N4163" i="2"/>
  <c r="O4163" i="2" s="1"/>
  <c r="M4163" i="2"/>
  <c r="L4163" i="2"/>
  <c r="K4163" i="2"/>
  <c r="J4163" i="2"/>
  <c r="I4163" i="2"/>
  <c r="H4163" i="2"/>
  <c r="N4162" i="2"/>
  <c r="O4162" i="2" s="1"/>
  <c r="M4162" i="2"/>
  <c r="L4162" i="2"/>
  <c r="K4162" i="2"/>
  <c r="J4162" i="2"/>
  <c r="I4162" i="2"/>
  <c r="H4162" i="2"/>
  <c r="N4161" i="2"/>
  <c r="O4161" i="2" s="1"/>
  <c r="M4161" i="2"/>
  <c r="L4161" i="2"/>
  <c r="K4161" i="2"/>
  <c r="J4161" i="2"/>
  <c r="I4161" i="2"/>
  <c r="H4161" i="2"/>
  <c r="N4160" i="2"/>
  <c r="O4160" i="2" s="1"/>
  <c r="M4160" i="2"/>
  <c r="L4160" i="2"/>
  <c r="K4160" i="2"/>
  <c r="J4160" i="2"/>
  <c r="I4160" i="2"/>
  <c r="H4160" i="2"/>
  <c r="N4159" i="2"/>
  <c r="O4159" i="2" s="1"/>
  <c r="M4159" i="2"/>
  <c r="L4159" i="2"/>
  <c r="K4159" i="2"/>
  <c r="J4159" i="2"/>
  <c r="I4159" i="2"/>
  <c r="H4159" i="2"/>
  <c r="N4158" i="2"/>
  <c r="O4158" i="2" s="1"/>
  <c r="M4158" i="2"/>
  <c r="L4158" i="2"/>
  <c r="K4158" i="2"/>
  <c r="J4158" i="2"/>
  <c r="I4158" i="2"/>
  <c r="H4158" i="2"/>
  <c r="N4157" i="2"/>
  <c r="O4157" i="2" s="1"/>
  <c r="M4157" i="2"/>
  <c r="L4157" i="2"/>
  <c r="K4157" i="2"/>
  <c r="J4157" i="2"/>
  <c r="I4157" i="2"/>
  <c r="H4157" i="2"/>
  <c r="N4156" i="2"/>
  <c r="O4156" i="2" s="1"/>
  <c r="M4156" i="2"/>
  <c r="L4156" i="2"/>
  <c r="K4156" i="2"/>
  <c r="J4156" i="2"/>
  <c r="I4156" i="2"/>
  <c r="H4156" i="2"/>
  <c r="N4155" i="2"/>
  <c r="O4155" i="2" s="1"/>
  <c r="M4155" i="2"/>
  <c r="L4155" i="2"/>
  <c r="K4155" i="2"/>
  <c r="J4155" i="2"/>
  <c r="I4155" i="2"/>
  <c r="H4155" i="2"/>
  <c r="N4154" i="2"/>
  <c r="O4154" i="2" s="1"/>
  <c r="M4154" i="2"/>
  <c r="L4154" i="2"/>
  <c r="K4154" i="2"/>
  <c r="J4154" i="2"/>
  <c r="I4154" i="2"/>
  <c r="H4154" i="2"/>
  <c r="N4153" i="2"/>
  <c r="O4153" i="2" s="1"/>
  <c r="M4153" i="2"/>
  <c r="L4153" i="2"/>
  <c r="K4153" i="2"/>
  <c r="J4153" i="2"/>
  <c r="I4153" i="2"/>
  <c r="H4153" i="2"/>
  <c r="N4152" i="2"/>
  <c r="O4152" i="2" s="1"/>
  <c r="M4152" i="2"/>
  <c r="L4152" i="2"/>
  <c r="K4152" i="2"/>
  <c r="J4152" i="2"/>
  <c r="I4152" i="2"/>
  <c r="H4152" i="2"/>
  <c r="N4151" i="2"/>
  <c r="O4151" i="2" s="1"/>
  <c r="M4151" i="2"/>
  <c r="L4151" i="2"/>
  <c r="K4151" i="2"/>
  <c r="J4151" i="2"/>
  <c r="I4151" i="2"/>
  <c r="H4151" i="2"/>
  <c r="N4150" i="2"/>
  <c r="O4150" i="2" s="1"/>
  <c r="M4150" i="2"/>
  <c r="L4150" i="2"/>
  <c r="K4150" i="2"/>
  <c r="J4150" i="2"/>
  <c r="I4150" i="2"/>
  <c r="H4150" i="2"/>
  <c r="N4149" i="2"/>
  <c r="O4149" i="2" s="1"/>
  <c r="M4149" i="2"/>
  <c r="L4149" i="2"/>
  <c r="K4149" i="2"/>
  <c r="J4149" i="2"/>
  <c r="I4149" i="2"/>
  <c r="H4149" i="2"/>
  <c r="N4148" i="2"/>
  <c r="O4148" i="2" s="1"/>
  <c r="M4148" i="2"/>
  <c r="L4148" i="2"/>
  <c r="K4148" i="2"/>
  <c r="J4148" i="2"/>
  <c r="I4148" i="2"/>
  <c r="H4148" i="2"/>
  <c r="N4147" i="2"/>
  <c r="O4147" i="2" s="1"/>
  <c r="M4147" i="2"/>
  <c r="L4147" i="2"/>
  <c r="K4147" i="2"/>
  <c r="J4147" i="2"/>
  <c r="I4147" i="2"/>
  <c r="H4147" i="2"/>
  <c r="N4146" i="2"/>
  <c r="O4146" i="2" s="1"/>
  <c r="M4146" i="2"/>
  <c r="L4146" i="2"/>
  <c r="K4146" i="2"/>
  <c r="J4146" i="2"/>
  <c r="I4146" i="2"/>
  <c r="H4146" i="2"/>
  <c r="N4145" i="2"/>
  <c r="O4145" i="2" s="1"/>
  <c r="M4145" i="2"/>
  <c r="L4145" i="2"/>
  <c r="K4145" i="2"/>
  <c r="J4145" i="2"/>
  <c r="I4145" i="2"/>
  <c r="H4145" i="2"/>
  <c r="N4144" i="2"/>
  <c r="O4144" i="2" s="1"/>
  <c r="M4144" i="2"/>
  <c r="L4144" i="2"/>
  <c r="K4144" i="2"/>
  <c r="J4144" i="2"/>
  <c r="I4144" i="2"/>
  <c r="H4144" i="2"/>
  <c r="N4143" i="2"/>
  <c r="O4143" i="2" s="1"/>
  <c r="M4143" i="2"/>
  <c r="L4143" i="2"/>
  <c r="K4143" i="2"/>
  <c r="J4143" i="2"/>
  <c r="I4143" i="2"/>
  <c r="H4143" i="2"/>
  <c r="N4142" i="2"/>
  <c r="O4142" i="2" s="1"/>
  <c r="M4142" i="2"/>
  <c r="L4142" i="2"/>
  <c r="K4142" i="2"/>
  <c r="J4142" i="2"/>
  <c r="I4142" i="2"/>
  <c r="H4142" i="2"/>
  <c r="N4141" i="2"/>
  <c r="O4141" i="2" s="1"/>
  <c r="M4141" i="2"/>
  <c r="L4141" i="2"/>
  <c r="K4141" i="2"/>
  <c r="J4141" i="2"/>
  <c r="I4141" i="2"/>
  <c r="H4141" i="2"/>
  <c r="N4140" i="2"/>
  <c r="O4140" i="2" s="1"/>
  <c r="M4140" i="2"/>
  <c r="L4140" i="2"/>
  <c r="K4140" i="2"/>
  <c r="J4140" i="2"/>
  <c r="I4140" i="2"/>
  <c r="H4140" i="2"/>
  <c r="N4139" i="2"/>
  <c r="O4139" i="2" s="1"/>
  <c r="M4139" i="2"/>
  <c r="L4139" i="2"/>
  <c r="K4139" i="2"/>
  <c r="J4139" i="2"/>
  <c r="I4139" i="2"/>
  <c r="H4139" i="2"/>
  <c r="N4138" i="2"/>
  <c r="O4138" i="2" s="1"/>
  <c r="M4138" i="2"/>
  <c r="L4138" i="2"/>
  <c r="K4138" i="2"/>
  <c r="J4138" i="2"/>
  <c r="I4138" i="2"/>
  <c r="H4138" i="2"/>
  <c r="N4137" i="2"/>
  <c r="O4137" i="2" s="1"/>
  <c r="M4137" i="2"/>
  <c r="L4137" i="2"/>
  <c r="K4137" i="2"/>
  <c r="J4137" i="2"/>
  <c r="I4137" i="2"/>
  <c r="H4137" i="2"/>
  <c r="N4136" i="2"/>
  <c r="O4136" i="2" s="1"/>
  <c r="M4136" i="2"/>
  <c r="L4136" i="2"/>
  <c r="K4136" i="2"/>
  <c r="J4136" i="2"/>
  <c r="I4136" i="2"/>
  <c r="H4136" i="2"/>
  <c r="N4135" i="2"/>
  <c r="O4135" i="2" s="1"/>
  <c r="M4135" i="2"/>
  <c r="L4135" i="2"/>
  <c r="K4135" i="2"/>
  <c r="J4135" i="2"/>
  <c r="I4135" i="2"/>
  <c r="H4135" i="2"/>
  <c r="N4134" i="2"/>
  <c r="O4134" i="2" s="1"/>
  <c r="M4134" i="2"/>
  <c r="L4134" i="2"/>
  <c r="K4134" i="2"/>
  <c r="J4134" i="2"/>
  <c r="I4134" i="2"/>
  <c r="H4134" i="2"/>
  <c r="N4133" i="2"/>
  <c r="O4133" i="2" s="1"/>
  <c r="M4133" i="2"/>
  <c r="L4133" i="2"/>
  <c r="K4133" i="2"/>
  <c r="J4133" i="2"/>
  <c r="I4133" i="2"/>
  <c r="H4133" i="2"/>
  <c r="N4132" i="2"/>
  <c r="O4132" i="2" s="1"/>
  <c r="M4132" i="2"/>
  <c r="L4132" i="2"/>
  <c r="K4132" i="2"/>
  <c r="J4132" i="2"/>
  <c r="I4132" i="2"/>
  <c r="H4132" i="2"/>
  <c r="N4131" i="2"/>
  <c r="O4131" i="2" s="1"/>
  <c r="M4131" i="2"/>
  <c r="L4131" i="2"/>
  <c r="K4131" i="2"/>
  <c r="J4131" i="2"/>
  <c r="I4131" i="2"/>
  <c r="H4131" i="2"/>
  <c r="N4130" i="2"/>
  <c r="O4130" i="2" s="1"/>
  <c r="M4130" i="2"/>
  <c r="L4130" i="2"/>
  <c r="K4130" i="2"/>
  <c r="J4130" i="2"/>
  <c r="I4130" i="2"/>
  <c r="H4130" i="2"/>
  <c r="N4129" i="2"/>
  <c r="O4129" i="2" s="1"/>
  <c r="M4129" i="2"/>
  <c r="L4129" i="2"/>
  <c r="K4129" i="2"/>
  <c r="J4129" i="2"/>
  <c r="I4129" i="2"/>
  <c r="H4129" i="2"/>
  <c r="N4128" i="2"/>
  <c r="O4128" i="2" s="1"/>
  <c r="M4128" i="2"/>
  <c r="L4128" i="2"/>
  <c r="K4128" i="2"/>
  <c r="J4128" i="2"/>
  <c r="I4128" i="2"/>
  <c r="H4128" i="2"/>
  <c r="N4127" i="2"/>
  <c r="O4127" i="2" s="1"/>
  <c r="M4127" i="2"/>
  <c r="L4127" i="2"/>
  <c r="K4127" i="2"/>
  <c r="J4127" i="2"/>
  <c r="I4127" i="2"/>
  <c r="H4127" i="2"/>
  <c r="N4126" i="2"/>
  <c r="O4126" i="2" s="1"/>
  <c r="M4126" i="2"/>
  <c r="L4126" i="2"/>
  <c r="K4126" i="2"/>
  <c r="J4126" i="2"/>
  <c r="I4126" i="2"/>
  <c r="H4126" i="2"/>
  <c r="N4125" i="2"/>
  <c r="O4125" i="2" s="1"/>
  <c r="M4125" i="2"/>
  <c r="L4125" i="2"/>
  <c r="K4125" i="2"/>
  <c r="J4125" i="2"/>
  <c r="I4125" i="2"/>
  <c r="H4125" i="2"/>
  <c r="N4124" i="2"/>
  <c r="O4124" i="2" s="1"/>
  <c r="M4124" i="2"/>
  <c r="L4124" i="2"/>
  <c r="K4124" i="2"/>
  <c r="J4124" i="2"/>
  <c r="I4124" i="2"/>
  <c r="H4124" i="2"/>
  <c r="N4123" i="2"/>
  <c r="O4123" i="2" s="1"/>
  <c r="M4123" i="2"/>
  <c r="L4123" i="2"/>
  <c r="K4123" i="2"/>
  <c r="J4123" i="2"/>
  <c r="I4123" i="2"/>
  <c r="H4123" i="2"/>
  <c r="N4122" i="2"/>
  <c r="O4122" i="2" s="1"/>
  <c r="M4122" i="2"/>
  <c r="L4122" i="2"/>
  <c r="K4122" i="2"/>
  <c r="J4122" i="2"/>
  <c r="I4122" i="2"/>
  <c r="H4122" i="2"/>
  <c r="N4121" i="2"/>
  <c r="O4121" i="2" s="1"/>
  <c r="M4121" i="2"/>
  <c r="L4121" i="2"/>
  <c r="K4121" i="2"/>
  <c r="J4121" i="2"/>
  <c r="I4121" i="2"/>
  <c r="H4121" i="2"/>
  <c r="N4120" i="2"/>
  <c r="O4120" i="2" s="1"/>
  <c r="M4120" i="2"/>
  <c r="L4120" i="2"/>
  <c r="K4120" i="2"/>
  <c r="J4120" i="2"/>
  <c r="I4120" i="2"/>
  <c r="H4120" i="2"/>
  <c r="N4119" i="2"/>
  <c r="O4119" i="2" s="1"/>
  <c r="M4119" i="2"/>
  <c r="L4119" i="2"/>
  <c r="K4119" i="2"/>
  <c r="J4119" i="2"/>
  <c r="I4119" i="2"/>
  <c r="H4119" i="2"/>
  <c r="N4118" i="2"/>
  <c r="O4118" i="2" s="1"/>
  <c r="M4118" i="2"/>
  <c r="L4118" i="2"/>
  <c r="K4118" i="2"/>
  <c r="J4118" i="2"/>
  <c r="I4118" i="2"/>
  <c r="H4118" i="2"/>
  <c r="N4117" i="2"/>
  <c r="O4117" i="2" s="1"/>
  <c r="M4117" i="2"/>
  <c r="L4117" i="2"/>
  <c r="K4117" i="2"/>
  <c r="J4117" i="2"/>
  <c r="I4117" i="2"/>
  <c r="H4117" i="2"/>
  <c r="N4116" i="2"/>
  <c r="O4116" i="2" s="1"/>
  <c r="M4116" i="2"/>
  <c r="L4116" i="2"/>
  <c r="K4116" i="2"/>
  <c r="J4116" i="2"/>
  <c r="I4116" i="2"/>
  <c r="H4116" i="2"/>
  <c r="N4115" i="2"/>
  <c r="O4115" i="2" s="1"/>
  <c r="M4115" i="2"/>
  <c r="L4115" i="2"/>
  <c r="K4115" i="2"/>
  <c r="J4115" i="2"/>
  <c r="I4115" i="2"/>
  <c r="H4115" i="2"/>
  <c r="N4114" i="2"/>
  <c r="O4114" i="2" s="1"/>
  <c r="M4114" i="2"/>
  <c r="L4114" i="2"/>
  <c r="K4114" i="2"/>
  <c r="J4114" i="2"/>
  <c r="I4114" i="2"/>
  <c r="H4114" i="2"/>
  <c r="N4113" i="2"/>
  <c r="O4113" i="2" s="1"/>
  <c r="M4113" i="2"/>
  <c r="L4113" i="2"/>
  <c r="K4113" i="2"/>
  <c r="J4113" i="2"/>
  <c r="I4113" i="2"/>
  <c r="H4113" i="2"/>
  <c r="N4112" i="2"/>
  <c r="O4112" i="2" s="1"/>
  <c r="M4112" i="2"/>
  <c r="L4112" i="2"/>
  <c r="K4112" i="2"/>
  <c r="J4112" i="2"/>
  <c r="I4112" i="2"/>
  <c r="H4112" i="2"/>
  <c r="N4111" i="2"/>
  <c r="O4111" i="2" s="1"/>
  <c r="M4111" i="2"/>
  <c r="L4111" i="2"/>
  <c r="K4111" i="2"/>
  <c r="J4111" i="2"/>
  <c r="I4111" i="2"/>
  <c r="H4111" i="2"/>
  <c r="N4110" i="2"/>
  <c r="O4110" i="2" s="1"/>
  <c r="M4110" i="2"/>
  <c r="L4110" i="2"/>
  <c r="K4110" i="2"/>
  <c r="J4110" i="2"/>
  <c r="I4110" i="2"/>
  <c r="H4110" i="2"/>
  <c r="N4109" i="2"/>
  <c r="O4109" i="2" s="1"/>
  <c r="M4109" i="2"/>
  <c r="L4109" i="2"/>
  <c r="K4109" i="2"/>
  <c r="J4109" i="2"/>
  <c r="I4109" i="2"/>
  <c r="H4109" i="2"/>
  <c r="N4108" i="2"/>
  <c r="O4108" i="2" s="1"/>
  <c r="M4108" i="2"/>
  <c r="L4108" i="2"/>
  <c r="K4108" i="2"/>
  <c r="J4108" i="2"/>
  <c r="I4108" i="2"/>
  <c r="H4108" i="2"/>
  <c r="N4107" i="2"/>
  <c r="O4107" i="2" s="1"/>
  <c r="M4107" i="2"/>
  <c r="L4107" i="2"/>
  <c r="K4107" i="2"/>
  <c r="J4107" i="2"/>
  <c r="I4107" i="2"/>
  <c r="H4107" i="2"/>
  <c r="N4106" i="2"/>
  <c r="O4106" i="2" s="1"/>
  <c r="M4106" i="2"/>
  <c r="L4106" i="2"/>
  <c r="K4106" i="2"/>
  <c r="J4106" i="2"/>
  <c r="I4106" i="2"/>
  <c r="H4106" i="2"/>
  <c r="N4105" i="2"/>
  <c r="O4105" i="2" s="1"/>
  <c r="M4105" i="2"/>
  <c r="L4105" i="2"/>
  <c r="K4105" i="2"/>
  <c r="J4105" i="2"/>
  <c r="I4105" i="2"/>
  <c r="H4105" i="2"/>
  <c r="N4104" i="2"/>
  <c r="O4104" i="2" s="1"/>
  <c r="M4104" i="2"/>
  <c r="L4104" i="2"/>
  <c r="K4104" i="2"/>
  <c r="J4104" i="2"/>
  <c r="I4104" i="2"/>
  <c r="H4104" i="2"/>
  <c r="N4103" i="2"/>
  <c r="O4103" i="2" s="1"/>
  <c r="M4103" i="2"/>
  <c r="L4103" i="2"/>
  <c r="K4103" i="2"/>
  <c r="J4103" i="2"/>
  <c r="I4103" i="2"/>
  <c r="H4103" i="2"/>
  <c r="N4102" i="2"/>
  <c r="O4102" i="2" s="1"/>
  <c r="M4102" i="2"/>
  <c r="L4102" i="2"/>
  <c r="K4102" i="2"/>
  <c r="J4102" i="2"/>
  <c r="I4102" i="2"/>
  <c r="H4102" i="2"/>
  <c r="N4101" i="2"/>
  <c r="O4101" i="2" s="1"/>
  <c r="M4101" i="2"/>
  <c r="L4101" i="2"/>
  <c r="K4101" i="2"/>
  <c r="J4101" i="2"/>
  <c r="I4101" i="2"/>
  <c r="H4101" i="2"/>
  <c r="N4100" i="2"/>
  <c r="O4100" i="2" s="1"/>
  <c r="M4100" i="2"/>
  <c r="L4100" i="2"/>
  <c r="K4100" i="2"/>
  <c r="J4100" i="2"/>
  <c r="I4100" i="2"/>
  <c r="H4100" i="2"/>
  <c r="N4099" i="2"/>
  <c r="O4099" i="2" s="1"/>
  <c r="M4099" i="2"/>
  <c r="L4099" i="2"/>
  <c r="K4099" i="2"/>
  <c r="J4099" i="2"/>
  <c r="I4099" i="2"/>
  <c r="H4099" i="2"/>
  <c r="N4098" i="2"/>
  <c r="O4098" i="2" s="1"/>
  <c r="M4098" i="2"/>
  <c r="L4098" i="2"/>
  <c r="K4098" i="2"/>
  <c r="J4098" i="2"/>
  <c r="I4098" i="2"/>
  <c r="H4098" i="2"/>
  <c r="N4097" i="2"/>
  <c r="O4097" i="2" s="1"/>
  <c r="M4097" i="2"/>
  <c r="L4097" i="2"/>
  <c r="K4097" i="2"/>
  <c r="J4097" i="2"/>
  <c r="I4097" i="2"/>
  <c r="H4097" i="2"/>
  <c r="N4096" i="2"/>
  <c r="O4096" i="2" s="1"/>
  <c r="M4096" i="2"/>
  <c r="L4096" i="2"/>
  <c r="K4096" i="2"/>
  <c r="J4096" i="2"/>
  <c r="I4096" i="2"/>
  <c r="H4096" i="2"/>
  <c r="N4095" i="2"/>
  <c r="O4095" i="2" s="1"/>
  <c r="M4095" i="2"/>
  <c r="L4095" i="2"/>
  <c r="K4095" i="2"/>
  <c r="J4095" i="2"/>
  <c r="I4095" i="2"/>
  <c r="H4095" i="2"/>
  <c r="N4094" i="2"/>
  <c r="O4094" i="2" s="1"/>
  <c r="M4094" i="2"/>
  <c r="L4094" i="2"/>
  <c r="K4094" i="2"/>
  <c r="J4094" i="2"/>
  <c r="I4094" i="2"/>
  <c r="H4094" i="2"/>
  <c r="N4093" i="2"/>
  <c r="O4093" i="2" s="1"/>
  <c r="M4093" i="2"/>
  <c r="L4093" i="2"/>
  <c r="K4093" i="2"/>
  <c r="J4093" i="2"/>
  <c r="I4093" i="2"/>
  <c r="H4093" i="2"/>
  <c r="N4092" i="2"/>
  <c r="O4092" i="2" s="1"/>
  <c r="M4092" i="2"/>
  <c r="L4092" i="2"/>
  <c r="K4092" i="2"/>
  <c r="J4092" i="2"/>
  <c r="I4092" i="2"/>
  <c r="H4092" i="2"/>
  <c r="N4091" i="2"/>
  <c r="O4091" i="2" s="1"/>
  <c r="M4091" i="2"/>
  <c r="L4091" i="2"/>
  <c r="K4091" i="2"/>
  <c r="J4091" i="2"/>
  <c r="I4091" i="2"/>
  <c r="H4091" i="2"/>
  <c r="N4090" i="2"/>
  <c r="O4090" i="2" s="1"/>
  <c r="M4090" i="2"/>
  <c r="L4090" i="2"/>
  <c r="K4090" i="2"/>
  <c r="J4090" i="2"/>
  <c r="I4090" i="2"/>
  <c r="H4090" i="2"/>
  <c r="N4089" i="2"/>
  <c r="O4089" i="2" s="1"/>
  <c r="M4089" i="2"/>
  <c r="L4089" i="2"/>
  <c r="K4089" i="2"/>
  <c r="J4089" i="2"/>
  <c r="I4089" i="2"/>
  <c r="H4089" i="2"/>
  <c r="N4088" i="2"/>
  <c r="O4088" i="2" s="1"/>
  <c r="M4088" i="2"/>
  <c r="L4088" i="2"/>
  <c r="K4088" i="2"/>
  <c r="J4088" i="2"/>
  <c r="I4088" i="2"/>
  <c r="H4088" i="2"/>
  <c r="N4087" i="2"/>
  <c r="O4087" i="2" s="1"/>
  <c r="M4087" i="2"/>
  <c r="L4087" i="2"/>
  <c r="K4087" i="2"/>
  <c r="J4087" i="2"/>
  <c r="I4087" i="2"/>
  <c r="H4087" i="2"/>
  <c r="N4086" i="2"/>
  <c r="O4086" i="2" s="1"/>
  <c r="M4086" i="2"/>
  <c r="L4086" i="2"/>
  <c r="K4086" i="2"/>
  <c r="J4086" i="2"/>
  <c r="I4086" i="2"/>
  <c r="H4086" i="2"/>
  <c r="N4085" i="2"/>
  <c r="O4085" i="2" s="1"/>
  <c r="M4085" i="2"/>
  <c r="L4085" i="2"/>
  <c r="K4085" i="2"/>
  <c r="J4085" i="2"/>
  <c r="I4085" i="2"/>
  <c r="H4085" i="2"/>
  <c r="N4084" i="2"/>
  <c r="O4084" i="2" s="1"/>
  <c r="M4084" i="2"/>
  <c r="L4084" i="2"/>
  <c r="K4084" i="2"/>
  <c r="J4084" i="2"/>
  <c r="I4084" i="2"/>
  <c r="H4084" i="2"/>
  <c r="N4083" i="2"/>
  <c r="O4083" i="2" s="1"/>
  <c r="M4083" i="2"/>
  <c r="L4083" i="2"/>
  <c r="K4083" i="2"/>
  <c r="J4083" i="2"/>
  <c r="I4083" i="2"/>
  <c r="H4083" i="2"/>
  <c r="N4082" i="2"/>
  <c r="O4082" i="2" s="1"/>
  <c r="M4082" i="2"/>
  <c r="L4082" i="2"/>
  <c r="K4082" i="2"/>
  <c r="J4082" i="2"/>
  <c r="I4082" i="2"/>
  <c r="H4082" i="2"/>
  <c r="N4081" i="2"/>
  <c r="O4081" i="2" s="1"/>
  <c r="M4081" i="2"/>
  <c r="L4081" i="2"/>
  <c r="K4081" i="2"/>
  <c r="J4081" i="2"/>
  <c r="I4081" i="2"/>
  <c r="H4081" i="2"/>
  <c r="N4080" i="2"/>
  <c r="O4080" i="2" s="1"/>
  <c r="M4080" i="2"/>
  <c r="L4080" i="2"/>
  <c r="K4080" i="2"/>
  <c r="J4080" i="2"/>
  <c r="I4080" i="2"/>
  <c r="H4080" i="2"/>
  <c r="N4079" i="2"/>
  <c r="O4079" i="2" s="1"/>
  <c r="M4079" i="2"/>
  <c r="L4079" i="2"/>
  <c r="K4079" i="2"/>
  <c r="J4079" i="2"/>
  <c r="I4079" i="2"/>
  <c r="H4079" i="2"/>
  <c r="N4078" i="2"/>
  <c r="O4078" i="2" s="1"/>
  <c r="M4078" i="2"/>
  <c r="L4078" i="2"/>
  <c r="K4078" i="2"/>
  <c r="J4078" i="2"/>
  <c r="I4078" i="2"/>
  <c r="H4078" i="2"/>
  <c r="N4077" i="2"/>
  <c r="O4077" i="2" s="1"/>
  <c r="M4077" i="2"/>
  <c r="L4077" i="2"/>
  <c r="K4077" i="2"/>
  <c r="J4077" i="2"/>
  <c r="I4077" i="2"/>
  <c r="H4077" i="2"/>
  <c r="N4076" i="2"/>
  <c r="O4076" i="2" s="1"/>
  <c r="M4076" i="2"/>
  <c r="L4076" i="2"/>
  <c r="K4076" i="2"/>
  <c r="J4076" i="2"/>
  <c r="I4076" i="2"/>
  <c r="H4076" i="2"/>
  <c r="N4075" i="2"/>
  <c r="O4075" i="2" s="1"/>
  <c r="M4075" i="2"/>
  <c r="L4075" i="2"/>
  <c r="K4075" i="2"/>
  <c r="J4075" i="2"/>
  <c r="I4075" i="2"/>
  <c r="H4075" i="2"/>
  <c r="N4074" i="2"/>
  <c r="O4074" i="2" s="1"/>
  <c r="M4074" i="2"/>
  <c r="L4074" i="2"/>
  <c r="K4074" i="2"/>
  <c r="J4074" i="2"/>
  <c r="I4074" i="2"/>
  <c r="H4074" i="2"/>
  <c r="N4073" i="2"/>
  <c r="O4073" i="2" s="1"/>
  <c r="M4073" i="2"/>
  <c r="L4073" i="2"/>
  <c r="K4073" i="2"/>
  <c r="J4073" i="2"/>
  <c r="I4073" i="2"/>
  <c r="H4073" i="2"/>
  <c r="N4072" i="2"/>
  <c r="O4072" i="2" s="1"/>
  <c r="M4072" i="2"/>
  <c r="L4072" i="2"/>
  <c r="K4072" i="2"/>
  <c r="J4072" i="2"/>
  <c r="I4072" i="2"/>
  <c r="H4072" i="2"/>
  <c r="N4071" i="2"/>
  <c r="O4071" i="2" s="1"/>
  <c r="M4071" i="2"/>
  <c r="L4071" i="2"/>
  <c r="K4071" i="2"/>
  <c r="J4071" i="2"/>
  <c r="I4071" i="2"/>
  <c r="H4071" i="2"/>
  <c r="N4070" i="2"/>
  <c r="O4070" i="2" s="1"/>
  <c r="M4070" i="2"/>
  <c r="L4070" i="2"/>
  <c r="K4070" i="2"/>
  <c r="J4070" i="2"/>
  <c r="I4070" i="2"/>
  <c r="H4070" i="2"/>
  <c r="N4069" i="2"/>
  <c r="O4069" i="2" s="1"/>
  <c r="M4069" i="2"/>
  <c r="L4069" i="2"/>
  <c r="K4069" i="2"/>
  <c r="J4069" i="2"/>
  <c r="I4069" i="2"/>
  <c r="H4069" i="2"/>
  <c r="N4068" i="2"/>
  <c r="O4068" i="2" s="1"/>
  <c r="M4068" i="2"/>
  <c r="L4068" i="2"/>
  <c r="K4068" i="2"/>
  <c r="J4068" i="2"/>
  <c r="I4068" i="2"/>
  <c r="H4068" i="2"/>
  <c r="N4067" i="2"/>
  <c r="O4067" i="2" s="1"/>
  <c r="M4067" i="2"/>
  <c r="L4067" i="2"/>
  <c r="K4067" i="2"/>
  <c r="J4067" i="2"/>
  <c r="I4067" i="2"/>
  <c r="H4067" i="2"/>
  <c r="N4066" i="2"/>
  <c r="O4066" i="2" s="1"/>
  <c r="M4066" i="2"/>
  <c r="L4066" i="2"/>
  <c r="K4066" i="2"/>
  <c r="J4066" i="2"/>
  <c r="I4066" i="2"/>
  <c r="H4066" i="2"/>
  <c r="N4065" i="2"/>
  <c r="O4065" i="2" s="1"/>
  <c r="M4065" i="2"/>
  <c r="L4065" i="2"/>
  <c r="K4065" i="2"/>
  <c r="J4065" i="2"/>
  <c r="I4065" i="2"/>
  <c r="H4065" i="2"/>
  <c r="N4064" i="2"/>
  <c r="O4064" i="2" s="1"/>
  <c r="M4064" i="2"/>
  <c r="L4064" i="2"/>
  <c r="K4064" i="2"/>
  <c r="J4064" i="2"/>
  <c r="I4064" i="2"/>
  <c r="H4064" i="2"/>
  <c r="N4063" i="2"/>
  <c r="O4063" i="2" s="1"/>
  <c r="M4063" i="2"/>
  <c r="L4063" i="2"/>
  <c r="K4063" i="2"/>
  <c r="J4063" i="2"/>
  <c r="I4063" i="2"/>
  <c r="H4063" i="2"/>
  <c r="N4062" i="2"/>
  <c r="O4062" i="2" s="1"/>
  <c r="M4062" i="2"/>
  <c r="L4062" i="2"/>
  <c r="K4062" i="2"/>
  <c r="J4062" i="2"/>
  <c r="I4062" i="2"/>
  <c r="H4062" i="2"/>
  <c r="N4061" i="2"/>
  <c r="O4061" i="2" s="1"/>
  <c r="M4061" i="2"/>
  <c r="L4061" i="2"/>
  <c r="K4061" i="2"/>
  <c r="J4061" i="2"/>
  <c r="I4061" i="2"/>
  <c r="H4061" i="2"/>
  <c r="N4060" i="2"/>
  <c r="O4060" i="2" s="1"/>
  <c r="M4060" i="2"/>
  <c r="L4060" i="2"/>
  <c r="K4060" i="2"/>
  <c r="J4060" i="2"/>
  <c r="I4060" i="2"/>
  <c r="H4060" i="2"/>
  <c r="N4059" i="2"/>
  <c r="O4059" i="2" s="1"/>
  <c r="M4059" i="2"/>
  <c r="L4059" i="2"/>
  <c r="K4059" i="2"/>
  <c r="J4059" i="2"/>
  <c r="I4059" i="2"/>
  <c r="H4059" i="2"/>
  <c r="N4058" i="2"/>
  <c r="O4058" i="2" s="1"/>
  <c r="M4058" i="2"/>
  <c r="L4058" i="2"/>
  <c r="K4058" i="2"/>
  <c r="J4058" i="2"/>
  <c r="I4058" i="2"/>
  <c r="H4058" i="2"/>
  <c r="N4057" i="2"/>
  <c r="O4057" i="2" s="1"/>
  <c r="M4057" i="2"/>
  <c r="L4057" i="2"/>
  <c r="K4057" i="2"/>
  <c r="J4057" i="2"/>
  <c r="I4057" i="2"/>
  <c r="H4057" i="2"/>
  <c r="N4056" i="2"/>
  <c r="O4056" i="2" s="1"/>
  <c r="M4056" i="2"/>
  <c r="L4056" i="2"/>
  <c r="K4056" i="2"/>
  <c r="J4056" i="2"/>
  <c r="I4056" i="2"/>
  <c r="H4056" i="2"/>
  <c r="N4055" i="2"/>
  <c r="O4055" i="2" s="1"/>
  <c r="M4055" i="2"/>
  <c r="L4055" i="2"/>
  <c r="K4055" i="2"/>
  <c r="J4055" i="2"/>
  <c r="I4055" i="2"/>
  <c r="H4055" i="2"/>
  <c r="N4054" i="2"/>
  <c r="O4054" i="2" s="1"/>
  <c r="M4054" i="2"/>
  <c r="L4054" i="2"/>
  <c r="K4054" i="2"/>
  <c r="J4054" i="2"/>
  <c r="I4054" i="2"/>
  <c r="H4054" i="2"/>
  <c r="N4053" i="2"/>
  <c r="O4053" i="2" s="1"/>
  <c r="M4053" i="2"/>
  <c r="L4053" i="2"/>
  <c r="K4053" i="2"/>
  <c r="J4053" i="2"/>
  <c r="I4053" i="2"/>
  <c r="H4053" i="2"/>
  <c r="N4052" i="2"/>
  <c r="O4052" i="2" s="1"/>
  <c r="M4052" i="2"/>
  <c r="L4052" i="2"/>
  <c r="K4052" i="2"/>
  <c r="J4052" i="2"/>
  <c r="I4052" i="2"/>
  <c r="H4052" i="2"/>
  <c r="N4051" i="2"/>
  <c r="O4051" i="2" s="1"/>
  <c r="M4051" i="2"/>
  <c r="L4051" i="2"/>
  <c r="K4051" i="2"/>
  <c r="J4051" i="2"/>
  <c r="I4051" i="2"/>
  <c r="H4051" i="2"/>
  <c r="N4050" i="2"/>
  <c r="O4050" i="2" s="1"/>
  <c r="M4050" i="2"/>
  <c r="L4050" i="2"/>
  <c r="K4050" i="2"/>
  <c r="J4050" i="2"/>
  <c r="I4050" i="2"/>
  <c r="H4050" i="2"/>
  <c r="N4049" i="2"/>
  <c r="O4049" i="2" s="1"/>
  <c r="M4049" i="2"/>
  <c r="L4049" i="2"/>
  <c r="K4049" i="2"/>
  <c r="J4049" i="2"/>
  <c r="I4049" i="2"/>
  <c r="H4049" i="2"/>
  <c r="N4048" i="2"/>
  <c r="O4048" i="2" s="1"/>
  <c r="M4048" i="2"/>
  <c r="L4048" i="2"/>
  <c r="K4048" i="2"/>
  <c r="J4048" i="2"/>
  <c r="I4048" i="2"/>
  <c r="H4048" i="2"/>
  <c r="N4047" i="2"/>
  <c r="O4047" i="2" s="1"/>
  <c r="M4047" i="2"/>
  <c r="L4047" i="2"/>
  <c r="K4047" i="2"/>
  <c r="J4047" i="2"/>
  <c r="I4047" i="2"/>
  <c r="H4047" i="2"/>
  <c r="N4046" i="2"/>
  <c r="O4046" i="2" s="1"/>
  <c r="M4046" i="2"/>
  <c r="L4046" i="2"/>
  <c r="K4046" i="2"/>
  <c r="J4046" i="2"/>
  <c r="I4046" i="2"/>
  <c r="H4046" i="2"/>
  <c r="N4045" i="2"/>
  <c r="O4045" i="2" s="1"/>
  <c r="M4045" i="2"/>
  <c r="L4045" i="2"/>
  <c r="K4045" i="2"/>
  <c r="J4045" i="2"/>
  <c r="I4045" i="2"/>
  <c r="H4045" i="2"/>
  <c r="N4044" i="2"/>
  <c r="O4044" i="2" s="1"/>
  <c r="M4044" i="2"/>
  <c r="L4044" i="2"/>
  <c r="K4044" i="2"/>
  <c r="J4044" i="2"/>
  <c r="I4044" i="2"/>
  <c r="H4044" i="2"/>
  <c r="N4043" i="2"/>
  <c r="O4043" i="2" s="1"/>
  <c r="M4043" i="2"/>
  <c r="L4043" i="2"/>
  <c r="K4043" i="2"/>
  <c r="J4043" i="2"/>
  <c r="I4043" i="2"/>
  <c r="H4043" i="2"/>
  <c r="N4042" i="2"/>
  <c r="O4042" i="2" s="1"/>
  <c r="M4042" i="2"/>
  <c r="L4042" i="2"/>
  <c r="K4042" i="2"/>
  <c r="J4042" i="2"/>
  <c r="I4042" i="2"/>
  <c r="H4042" i="2"/>
  <c r="N4041" i="2"/>
  <c r="O4041" i="2" s="1"/>
  <c r="M4041" i="2"/>
  <c r="L4041" i="2"/>
  <c r="K4041" i="2"/>
  <c r="J4041" i="2"/>
  <c r="I4041" i="2"/>
  <c r="H4041" i="2"/>
  <c r="N4040" i="2"/>
  <c r="O4040" i="2" s="1"/>
  <c r="M4040" i="2"/>
  <c r="L4040" i="2"/>
  <c r="K4040" i="2"/>
  <c r="J4040" i="2"/>
  <c r="I4040" i="2"/>
  <c r="H4040" i="2"/>
  <c r="N4039" i="2"/>
  <c r="O4039" i="2" s="1"/>
  <c r="M4039" i="2"/>
  <c r="L4039" i="2"/>
  <c r="K4039" i="2"/>
  <c r="J4039" i="2"/>
  <c r="I4039" i="2"/>
  <c r="H4039" i="2"/>
  <c r="N4038" i="2"/>
  <c r="O4038" i="2" s="1"/>
  <c r="M4038" i="2"/>
  <c r="L4038" i="2"/>
  <c r="K4038" i="2"/>
  <c r="J4038" i="2"/>
  <c r="I4038" i="2"/>
  <c r="H4038" i="2"/>
  <c r="N4037" i="2"/>
  <c r="O4037" i="2" s="1"/>
  <c r="M4037" i="2"/>
  <c r="L4037" i="2"/>
  <c r="K4037" i="2"/>
  <c r="J4037" i="2"/>
  <c r="I4037" i="2"/>
  <c r="H4037" i="2"/>
  <c r="N4036" i="2"/>
  <c r="O4036" i="2" s="1"/>
  <c r="M4036" i="2"/>
  <c r="L4036" i="2"/>
  <c r="K4036" i="2"/>
  <c r="J4036" i="2"/>
  <c r="I4036" i="2"/>
  <c r="H4036" i="2"/>
  <c r="N4035" i="2"/>
  <c r="O4035" i="2" s="1"/>
  <c r="M4035" i="2"/>
  <c r="L4035" i="2"/>
  <c r="K4035" i="2"/>
  <c r="J4035" i="2"/>
  <c r="I4035" i="2"/>
  <c r="H4035" i="2"/>
  <c r="N4034" i="2"/>
  <c r="O4034" i="2" s="1"/>
  <c r="M4034" i="2"/>
  <c r="L4034" i="2"/>
  <c r="K4034" i="2"/>
  <c r="J4034" i="2"/>
  <c r="I4034" i="2"/>
  <c r="H4034" i="2"/>
  <c r="N4033" i="2"/>
  <c r="O4033" i="2" s="1"/>
  <c r="M4033" i="2"/>
  <c r="L4033" i="2"/>
  <c r="K4033" i="2"/>
  <c r="J4033" i="2"/>
  <c r="I4033" i="2"/>
  <c r="H4033" i="2"/>
  <c r="N4032" i="2"/>
  <c r="O4032" i="2" s="1"/>
  <c r="M4032" i="2"/>
  <c r="L4032" i="2"/>
  <c r="K4032" i="2"/>
  <c r="J4032" i="2"/>
  <c r="I4032" i="2"/>
  <c r="H4032" i="2"/>
  <c r="N4031" i="2"/>
  <c r="O4031" i="2" s="1"/>
  <c r="M4031" i="2"/>
  <c r="L4031" i="2"/>
  <c r="K4031" i="2"/>
  <c r="J4031" i="2"/>
  <c r="I4031" i="2"/>
  <c r="H4031" i="2"/>
  <c r="N4030" i="2"/>
  <c r="O4030" i="2" s="1"/>
  <c r="M4030" i="2"/>
  <c r="L4030" i="2"/>
  <c r="K4030" i="2"/>
  <c r="J4030" i="2"/>
  <c r="I4030" i="2"/>
  <c r="H4030" i="2"/>
  <c r="N4029" i="2"/>
  <c r="O4029" i="2" s="1"/>
  <c r="M4029" i="2"/>
  <c r="L4029" i="2"/>
  <c r="K4029" i="2"/>
  <c r="J4029" i="2"/>
  <c r="I4029" i="2"/>
  <c r="H4029" i="2"/>
  <c r="N4028" i="2"/>
  <c r="O4028" i="2" s="1"/>
  <c r="M4028" i="2"/>
  <c r="L4028" i="2"/>
  <c r="K4028" i="2"/>
  <c r="J4028" i="2"/>
  <c r="I4028" i="2"/>
  <c r="H4028" i="2"/>
  <c r="N4027" i="2"/>
  <c r="O4027" i="2" s="1"/>
  <c r="M4027" i="2"/>
  <c r="L4027" i="2"/>
  <c r="K4027" i="2"/>
  <c r="J4027" i="2"/>
  <c r="I4027" i="2"/>
  <c r="H4027" i="2"/>
  <c r="N4026" i="2"/>
  <c r="O4026" i="2" s="1"/>
  <c r="M4026" i="2"/>
  <c r="L4026" i="2"/>
  <c r="K4026" i="2"/>
  <c r="J4026" i="2"/>
  <c r="I4026" i="2"/>
  <c r="H4026" i="2"/>
  <c r="N4025" i="2"/>
  <c r="O4025" i="2" s="1"/>
  <c r="M4025" i="2"/>
  <c r="L4025" i="2"/>
  <c r="K4025" i="2"/>
  <c r="J4025" i="2"/>
  <c r="I4025" i="2"/>
  <c r="H4025" i="2"/>
  <c r="N4024" i="2"/>
  <c r="O4024" i="2" s="1"/>
  <c r="M4024" i="2"/>
  <c r="L4024" i="2"/>
  <c r="K4024" i="2"/>
  <c r="J4024" i="2"/>
  <c r="I4024" i="2"/>
  <c r="H4024" i="2"/>
  <c r="N4023" i="2"/>
  <c r="O4023" i="2" s="1"/>
  <c r="M4023" i="2"/>
  <c r="L4023" i="2"/>
  <c r="K4023" i="2"/>
  <c r="J4023" i="2"/>
  <c r="I4023" i="2"/>
  <c r="H4023" i="2"/>
  <c r="N4022" i="2"/>
  <c r="O4022" i="2" s="1"/>
  <c r="M4022" i="2"/>
  <c r="L4022" i="2"/>
  <c r="K4022" i="2"/>
  <c r="J4022" i="2"/>
  <c r="I4022" i="2"/>
  <c r="H4022" i="2"/>
  <c r="N4021" i="2"/>
  <c r="O4021" i="2" s="1"/>
  <c r="M4021" i="2"/>
  <c r="L4021" i="2"/>
  <c r="K4021" i="2"/>
  <c r="J4021" i="2"/>
  <c r="I4021" i="2"/>
  <c r="H4021" i="2"/>
  <c r="N4020" i="2"/>
  <c r="O4020" i="2" s="1"/>
  <c r="M4020" i="2"/>
  <c r="L4020" i="2"/>
  <c r="K4020" i="2"/>
  <c r="J4020" i="2"/>
  <c r="I4020" i="2"/>
  <c r="H4020" i="2"/>
  <c r="N4019" i="2"/>
  <c r="O4019" i="2" s="1"/>
  <c r="M4019" i="2"/>
  <c r="L4019" i="2"/>
  <c r="K4019" i="2"/>
  <c r="J4019" i="2"/>
  <c r="I4019" i="2"/>
  <c r="H4019" i="2"/>
  <c r="N4018" i="2"/>
  <c r="O4018" i="2" s="1"/>
  <c r="M4018" i="2"/>
  <c r="L4018" i="2"/>
  <c r="K4018" i="2"/>
  <c r="J4018" i="2"/>
  <c r="I4018" i="2"/>
  <c r="H4018" i="2"/>
  <c r="N4017" i="2"/>
  <c r="O4017" i="2" s="1"/>
  <c r="M4017" i="2"/>
  <c r="L4017" i="2"/>
  <c r="K4017" i="2"/>
  <c r="J4017" i="2"/>
  <c r="I4017" i="2"/>
  <c r="H4017" i="2"/>
  <c r="N4016" i="2"/>
  <c r="O4016" i="2" s="1"/>
  <c r="M4016" i="2"/>
  <c r="L4016" i="2"/>
  <c r="K4016" i="2"/>
  <c r="J4016" i="2"/>
  <c r="I4016" i="2"/>
  <c r="H4016" i="2"/>
  <c r="N4015" i="2"/>
  <c r="O4015" i="2" s="1"/>
  <c r="M4015" i="2"/>
  <c r="L4015" i="2"/>
  <c r="K4015" i="2"/>
  <c r="J4015" i="2"/>
  <c r="I4015" i="2"/>
  <c r="H4015" i="2"/>
  <c r="N4014" i="2"/>
  <c r="O4014" i="2" s="1"/>
  <c r="M4014" i="2"/>
  <c r="L4014" i="2"/>
  <c r="K4014" i="2"/>
  <c r="J4014" i="2"/>
  <c r="I4014" i="2"/>
  <c r="H4014" i="2"/>
  <c r="N4013" i="2"/>
  <c r="O4013" i="2" s="1"/>
  <c r="M4013" i="2"/>
  <c r="L4013" i="2"/>
  <c r="K4013" i="2"/>
  <c r="J4013" i="2"/>
  <c r="I4013" i="2"/>
  <c r="H4013" i="2"/>
  <c r="N4012" i="2"/>
  <c r="O4012" i="2" s="1"/>
  <c r="M4012" i="2"/>
  <c r="L4012" i="2"/>
  <c r="K4012" i="2"/>
  <c r="J4012" i="2"/>
  <c r="I4012" i="2"/>
  <c r="H4012" i="2"/>
  <c r="N4011" i="2"/>
  <c r="O4011" i="2" s="1"/>
  <c r="M4011" i="2"/>
  <c r="L4011" i="2"/>
  <c r="K4011" i="2"/>
  <c r="J4011" i="2"/>
  <c r="I4011" i="2"/>
  <c r="H4011" i="2"/>
  <c r="N4010" i="2"/>
  <c r="O4010" i="2" s="1"/>
  <c r="M4010" i="2"/>
  <c r="L4010" i="2"/>
  <c r="K4010" i="2"/>
  <c r="J4010" i="2"/>
  <c r="I4010" i="2"/>
  <c r="H4010" i="2"/>
  <c r="N4009" i="2"/>
  <c r="O4009" i="2" s="1"/>
  <c r="M4009" i="2"/>
  <c r="L4009" i="2"/>
  <c r="K4009" i="2"/>
  <c r="J4009" i="2"/>
  <c r="I4009" i="2"/>
  <c r="H4009" i="2"/>
  <c r="N4008" i="2"/>
  <c r="O4008" i="2" s="1"/>
  <c r="M4008" i="2"/>
  <c r="L4008" i="2"/>
  <c r="K4008" i="2"/>
  <c r="J4008" i="2"/>
  <c r="I4008" i="2"/>
  <c r="H4008" i="2"/>
  <c r="N4007" i="2"/>
  <c r="O4007" i="2" s="1"/>
  <c r="M4007" i="2"/>
  <c r="L4007" i="2"/>
  <c r="K4007" i="2"/>
  <c r="J4007" i="2"/>
  <c r="I4007" i="2"/>
  <c r="H4007" i="2"/>
  <c r="N4006" i="2"/>
  <c r="O4006" i="2" s="1"/>
  <c r="M4006" i="2"/>
  <c r="L4006" i="2"/>
  <c r="K4006" i="2"/>
  <c r="J4006" i="2"/>
  <c r="I4006" i="2"/>
  <c r="H4006" i="2"/>
  <c r="N4005" i="2"/>
  <c r="O4005" i="2" s="1"/>
  <c r="M4005" i="2"/>
  <c r="L4005" i="2"/>
  <c r="K4005" i="2"/>
  <c r="J4005" i="2"/>
  <c r="I4005" i="2"/>
  <c r="H4005" i="2"/>
  <c r="N4004" i="2"/>
  <c r="O4004" i="2" s="1"/>
  <c r="M4004" i="2"/>
  <c r="L4004" i="2"/>
  <c r="K4004" i="2"/>
  <c r="J4004" i="2"/>
  <c r="I4004" i="2"/>
  <c r="H4004" i="2"/>
  <c r="N4003" i="2"/>
  <c r="O4003" i="2" s="1"/>
  <c r="M4003" i="2"/>
  <c r="L4003" i="2"/>
  <c r="K4003" i="2"/>
  <c r="J4003" i="2"/>
  <c r="I4003" i="2"/>
  <c r="H4003" i="2"/>
  <c r="N4002" i="2"/>
  <c r="O4002" i="2" s="1"/>
  <c r="M4002" i="2"/>
  <c r="L4002" i="2"/>
  <c r="K4002" i="2"/>
  <c r="J4002" i="2"/>
  <c r="I4002" i="2"/>
  <c r="H4002" i="2"/>
  <c r="N4001" i="2"/>
  <c r="O4001" i="2" s="1"/>
  <c r="M4001" i="2"/>
  <c r="L4001" i="2"/>
  <c r="K4001" i="2"/>
  <c r="J4001" i="2"/>
  <c r="I4001" i="2"/>
  <c r="H4001" i="2"/>
  <c r="N4000" i="2"/>
  <c r="O4000" i="2" s="1"/>
  <c r="M4000" i="2"/>
  <c r="L4000" i="2"/>
  <c r="K4000" i="2"/>
  <c r="J4000" i="2"/>
  <c r="I4000" i="2"/>
  <c r="H4000" i="2"/>
  <c r="N3999" i="2"/>
  <c r="O3999" i="2" s="1"/>
  <c r="M3999" i="2"/>
  <c r="L3999" i="2"/>
  <c r="K3999" i="2"/>
  <c r="J3999" i="2"/>
  <c r="I3999" i="2"/>
  <c r="H3999" i="2"/>
  <c r="N3998" i="2"/>
  <c r="O3998" i="2" s="1"/>
  <c r="M3998" i="2"/>
  <c r="L3998" i="2"/>
  <c r="K3998" i="2"/>
  <c r="J3998" i="2"/>
  <c r="I3998" i="2"/>
  <c r="H3998" i="2"/>
  <c r="N3997" i="2"/>
  <c r="O3997" i="2" s="1"/>
  <c r="M3997" i="2"/>
  <c r="L3997" i="2"/>
  <c r="K3997" i="2"/>
  <c r="J3997" i="2"/>
  <c r="I3997" i="2"/>
  <c r="H3997" i="2"/>
  <c r="N3996" i="2"/>
  <c r="O3996" i="2" s="1"/>
  <c r="M3996" i="2"/>
  <c r="L3996" i="2"/>
  <c r="K3996" i="2"/>
  <c r="J3996" i="2"/>
  <c r="I3996" i="2"/>
  <c r="H3996" i="2"/>
  <c r="N3995" i="2"/>
  <c r="O3995" i="2" s="1"/>
  <c r="M3995" i="2"/>
  <c r="L3995" i="2"/>
  <c r="K3995" i="2"/>
  <c r="J3995" i="2"/>
  <c r="I3995" i="2"/>
  <c r="H3995" i="2"/>
  <c r="N3994" i="2"/>
  <c r="O3994" i="2" s="1"/>
  <c r="M3994" i="2"/>
  <c r="L3994" i="2"/>
  <c r="K3994" i="2"/>
  <c r="J3994" i="2"/>
  <c r="I3994" i="2"/>
  <c r="H3994" i="2"/>
  <c r="N3993" i="2"/>
  <c r="O3993" i="2" s="1"/>
  <c r="M3993" i="2"/>
  <c r="L3993" i="2"/>
  <c r="K3993" i="2"/>
  <c r="J3993" i="2"/>
  <c r="I3993" i="2"/>
  <c r="H3993" i="2"/>
  <c r="N3992" i="2"/>
  <c r="O3992" i="2" s="1"/>
  <c r="M3992" i="2"/>
  <c r="L3992" i="2"/>
  <c r="K3992" i="2"/>
  <c r="J3992" i="2"/>
  <c r="I3992" i="2"/>
  <c r="H3992" i="2"/>
  <c r="N3991" i="2"/>
  <c r="O3991" i="2" s="1"/>
  <c r="M3991" i="2"/>
  <c r="L3991" i="2"/>
  <c r="K3991" i="2"/>
  <c r="J3991" i="2"/>
  <c r="I3991" i="2"/>
  <c r="H3991" i="2"/>
  <c r="N3990" i="2"/>
  <c r="O3990" i="2" s="1"/>
  <c r="M3990" i="2"/>
  <c r="L3990" i="2"/>
  <c r="K3990" i="2"/>
  <c r="J3990" i="2"/>
  <c r="I3990" i="2"/>
  <c r="H3990" i="2"/>
  <c r="N3989" i="2"/>
  <c r="O3989" i="2" s="1"/>
  <c r="M3989" i="2"/>
  <c r="L3989" i="2"/>
  <c r="K3989" i="2"/>
  <c r="J3989" i="2"/>
  <c r="I3989" i="2"/>
  <c r="H3989" i="2"/>
  <c r="N3988" i="2"/>
  <c r="O3988" i="2" s="1"/>
  <c r="M3988" i="2"/>
  <c r="L3988" i="2"/>
  <c r="K3988" i="2"/>
  <c r="J3988" i="2"/>
  <c r="I3988" i="2"/>
  <c r="H3988" i="2"/>
  <c r="N3987" i="2"/>
  <c r="O3987" i="2" s="1"/>
  <c r="M3987" i="2"/>
  <c r="L3987" i="2"/>
  <c r="K3987" i="2"/>
  <c r="J3987" i="2"/>
  <c r="I3987" i="2"/>
  <c r="H3987" i="2"/>
  <c r="N3986" i="2"/>
  <c r="O3986" i="2" s="1"/>
  <c r="M3986" i="2"/>
  <c r="L3986" i="2"/>
  <c r="K3986" i="2"/>
  <c r="J3986" i="2"/>
  <c r="I3986" i="2"/>
  <c r="H3986" i="2"/>
  <c r="N3985" i="2"/>
  <c r="O3985" i="2" s="1"/>
  <c r="M3985" i="2"/>
  <c r="L3985" i="2"/>
  <c r="K3985" i="2"/>
  <c r="J3985" i="2"/>
  <c r="I3985" i="2"/>
  <c r="H3985" i="2"/>
  <c r="N3984" i="2"/>
  <c r="O3984" i="2" s="1"/>
  <c r="M3984" i="2"/>
  <c r="L3984" i="2"/>
  <c r="K3984" i="2"/>
  <c r="J3984" i="2"/>
  <c r="I3984" i="2"/>
  <c r="H3984" i="2"/>
  <c r="N3983" i="2"/>
  <c r="O3983" i="2" s="1"/>
  <c r="M3983" i="2"/>
  <c r="L3983" i="2"/>
  <c r="K3983" i="2"/>
  <c r="J3983" i="2"/>
  <c r="I3983" i="2"/>
  <c r="H3983" i="2"/>
  <c r="N3982" i="2"/>
  <c r="O3982" i="2" s="1"/>
  <c r="M3982" i="2"/>
  <c r="L3982" i="2"/>
  <c r="K3982" i="2"/>
  <c r="J3982" i="2"/>
  <c r="I3982" i="2"/>
  <c r="H3982" i="2"/>
  <c r="N3981" i="2"/>
  <c r="O3981" i="2" s="1"/>
  <c r="M3981" i="2"/>
  <c r="L3981" i="2"/>
  <c r="K3981" i="2"/>
  <c r="J3981" i="2"/>
  <c r="I3981" i="2"/>
  <c r="H3981" i="2"/>
  <c r="N3980" i="2"/>
  <c r="O3980" i="2" s="1"/>
  <c r="M3980" i="2"/>
  <c r="L3980" i="2"/>
  <c r="K3980" i="2"/>
  <c r="J3980" i="2"/>
  <c r="I3980" i="2"/>
  <c r="H3980" i="2"/>
  <c r="N3979" i="2"/>
  <c r="O3979" i="2" s="1"/>
  <c r="M3979" i="2"/>
  <c r="L3979" i="2"/>
  <c r="K3979" i="2"/>
  <c r="J3979" i="2"/>
  <c r="I3979" i="2"/>
  <c r="H3979" i="2"/>
  <c r="N3978" i="2"/>
  <c r="O3978" i="2" s="1"/>
  <c r="M3978" i="2"/>
  <c r="L3978" i="2"/>
  <c r="K3978" i="2"/>
  <c r="J3978" i="2"/>
  <c r="I3978" i="2"/>
  <c r="H3978" i="2"/>
  <c r="N3977" i="2"/>
  <c r="O3977" i="2" s="1"/>
  <c r="M3977" i="2"/>
  <c r="L3977" i="2"/>
  <c r="K3977" i="2"/>
  <c r="J3977" i="2"/>
  <c r="I3977" i="2"/>
  <c r="H3977" i="2"/>
  <c r="N3976" i="2"/>
  <c r="O3976" i="2" s="1"/>
  <c r="M3976" i="2"/>
  <c r="L3976" i="2"/>
  <c r="K3976" i="2"/>
  <c r="J3976" i="2"/>
  <c r="I3976" i="2"/>
  <c r="H3976" i="2"/>
  <c r="N3975" i="2"/>
  <c r="O3975" i="2" s="1"/>
  <c r="M3975" i="2"/>
  <c r="L3975" i="2"/>
  <c r="K3975" i="2"/>
  <c r="J3975" i="2"/>
  <c r="I3975" i="2"/>
  <c r="H3975" i="2"/>
  <c r="N3974" i="2"/>
  <c r="O3974" i="2" s="1"/>
  <c r="M3974" i="2"/>
  <c r="L3974" i="2"/>
  <c r="K3974" i="2"/>
  <c r="J3974" i="2"/>
  <c r="I3974" i="2"/>
  <c r="H3974" i="2"/>
  <c r="N3973" i="2"/>
  <c r="O3973" i="2" s="1"/>
  <c r="M3973" i="2"/>
  <c r="L3973" i="2"/>
  <c r="K3973" i="2"/>
  <c r="J3973" i="2"/>
  <c r="I3973" i="2"/>
  <c r="H3973" i="2"/>
  <c r="N3972" i="2"/>
  <c r="O3972" i="2" s="1"/>
  <c r="M3972" i="2"/>
  <c r="L3972" i="2"/>
  <c r="K3972" i="2"/>
  <c r="J3972" i="2"/>
  <c r="I3972" i="2"/>
  <c r="H3972" i="2"/>
  <c r="N3971" i="2"/>
  <c r="O3971" i="2" s="1"/>
  <c r="M3971" i="2"/>
  <c r="L3971" i="2"/>
  <c r="K3971" i="2"/>
  <c r="J3971" i="2"/>
  <c r="I3971" i="2"/>
  <c r="H3971" i="2"/>
  <c r="N3970" i="2"/>
  <c r="O3970" i="2" s="1"/>
  <c r="M3970" i="2"/>
  <c r="L3970" i="2"/>
  <c r="K3970" i="2"/>
  <c r="J3970" i="2"/>
  <c r="I3970" i="2"/>
  <c r="H3970" i="2"/>
  <c r="N3969" i="2"/>
  <c r="O3969" i="2" s="1"/>
  <c r="M3969" i="2"/>
  <c r="L3969" i="2"/>
  <c r="K3969" i="2"/>
  <c r="J3969" i="2"/>
  <c r="I3969" i="2"/>
  <c r="H3969" i="2"/>
  <c r="N3968" i="2"/>
  <c r="O3968" i="2" s="1"/>
  <c r="M3968" i="2"/>
  <c r="L3968" i="2"/>
  <c r="K3968" i="2"/>
  <c r="J3968" i="2"/>
  <c r="I3968" i="2"/>
  <c r="H3968" i="2"/>
  <c r="N3967" i="2"/>
  <c r="O3967" i="2" s="1"/>
  <c r="M3967" i="2"/>
  <c r="L3967" i="2"/>
  <c r="K3967" i="2"/>
  <c r="J3967" i="2"/>
  <c r="I3967" i="2"/>
  <c r="H3967" i="2"/>
  <c r="N3966" i="2"/>
  <c r="O3966" i="2" s="1"/>
  <c r="M3966" i="2"/>
  <c r="L3966" i="2"/>
  <c r="K3966" i="2"/>
  <c r="J3966" i="2"/>
  <c r="I3966" i="2"/>
  <c r="H3966" i="2"/>
  <c r="N3965" i="2"/>
  <c r="O3965" i="2" s="1"/>
  <c r="M3965" i="2"/>
  <c r="L3965" i="2"/>
  <c r="K3965" i="2"/>
  <c r="J3965" i="2"/>
  <c r="I3965" i="2"/>
  <c r="H3965" i="2"/>
  <c r="N3964" i="2"/>
  <c r="O3964" i="2" s="1"/>
  <c r="M3964" i="2"/>
  <c r="L3964" i="2"/>
  <c r="K3964" i="2"/>
  <c r="J3964" i="2"/>
  <c r="I3964" i="2"/>
  <c r="H3964" i="2"/>
  <c r="N3963" i="2"/>
  <c r="O3963" i="2" s="1"/>
  <c r="M3963" i="2"/>
  <c r="L3963" i="2"/>
  <c r="K3963" i="2"/>
  <c r="J3963" i="2"/>
  <c r="I3963" i="2"/>
  <c r="H3963" i="2"/>
  <c r="N3962" i="2"/>
  <c r="O3962" i="2" s="1"/>
  <c r="M3962" i="2"/>
  <c r="L3962" i="2"/>
  <c r="K3962" i="2"/>
  <c r="J3962" i="2"/>
  <c r="I3962" i="2"/>
  <c r="H3962" i="2"/>
  <c r="N3961" i="2"/>
  <c r="O3961" i="2" s="1"/>
  <c r="M3961" i="2"/>
  <c r="L3961" i="2"/>
  <c r="K3961" i="2"/>
  <c r="J3961" i="2"/>
  <c r="I3961" i="2"/>
  <c r="H3961" i="2"/>
  <c r="N3960" i="2"/>
  <c r="O3960" i="2" s="1"/>
  <c r="M3960" i="2"/>
  <c r="L3960" i="2"/>
  <c r="K3960" i="2"/>
  <c r="J3960" i="2"/>
  <c r="I3960" i="2"/>
  <c r="H3960" i="2"/>
  <c r="N3959" i="2"/>
  <c r="O3959" i="2" s="1"/>
  <c r="M3959" i="2"/>
  <c r="L3959" i="2"/>
  <c r="K3959" i="2"/>
  <c r="J3959" i="2"/>
  <c r="I3959" i="2"/>
  <c r="H3959" i="2"/>
  <c r="N3958" i="2"/>
  <c r="O3958" i="2" s="1"/>
  <c r="M3958" i="2"/>
  <c r="L3958" i="2"/>
  <c r="K3958" i="2"/>
  <c r="J3958" i="2"/>
  <c r="I3958" i="2"/>
  <c r="H3958" i="2"/>
  <c r="N3957" i="2"/>
  <c r="O3957" i="2" s="1"/>
  <c r="M3957" i="2"/>
  <c r="L3957" i="2"/>
  <c r="K3957" i="2"/>
  <c r="J3957" i="2"/>
  <c r="I3957" i="2"/>
  <c r="H3957" i="2"/>
  <c r="N3956" i="2"/>
  <c r="O3956" i="2" s="1"/>
  <c r="M3956" i="2"/>
  <c r="L3956" i="2"/>
  <c r="K3956" i="2"/>
  <c r="J3956" i="2"/>
  <c r="I3956" i="2"/>
  <c r="H3956" i="2"/>
  <c r="N3955" i="2"/>
  <c r="O3955" i="2" s="1"/>
  <c r="M3955" i="2"/>
  <c r="L3955" i="2"/>
  <c r="K3955" i="2"/>
  <c r="J3955" i="2"/>
  <c r="I3955" i="2"/>
  <c r="H3955" i="2"/>
  <c r="N3954" i="2"/>
  <c r="O3954" i="2" s="1"/>
  <c r="M3954" i="2"/>
  <c r="L3954" i="2"/>
  <c r="K3954" i="2"/>
  <c r="J3954" i="2"/>
  <c r="I3954" i="2"/>
  <c r="H3954" i="2"/>
  <c r="N3953" i="2"/>
  <c r="O3953" i="2" s="1"/>
  <c r="M3953" i="2"/>
  <c r="L3953" i="2"/>
  <c r="K3953" i="2"/>
  <c r="J3953" i="2"/>
  <c r="I3953" i="2"/>
  <c r="H3953" i="2"/>
  <c r="N3952" i="2"/>
  <c r="O3952" i="2" s="1"/>
  <c r="M3952" i="2"/>
  <c r="L3952" i="2"/>
  <c r="K3952" i="2"/>
  <c r="J3952" i="2"/>
  <c r="I3952" i="2"/>
  <c r="H3952" i="2"/>
  <c r="N3951" i="2"/>
  <c r="O3951" i="2" s="1"/>
  <c r="M3951" i="2"/>
  <c r="L3951" i="2"/>
  <c r="K3951" i="2"/>
  <c r="J3951" i="2"/>
  <c r="I3951" i="2"/>
  <c r="H3951" i="2"/>
  <c r="N3950" i="2"/>
  <c r="O3950" i="2" s="1"/>
  <c r="M3950" i="2"/>
  <c r="L3950" i="2"/>
  <c r="K3950" i="2"/>
  <c r="J3950" i="2"/>
  <c r="I3950" i="2"/>
  <c r="H3950" i="2"/>
  <c r="N3949" i="2"/>
  <c r="O3949" i="2" s="1"/>
  <c r="M3949" i="2"/>
  <c r="L3949" i="2"/>
  <c r="K3949" i="2"/>
  <c r="J3949" i="2"/>
  <c r="I3949" i="2"/>
  <c r="H3949" i="2"/>
  <c r="N3948" i="2"/>
  <c r="O3948" i="2" s="1"/>
  <c r="M3948" i="2"/>
  <c r="L3948" i="2"/>
  <c r="K3948" i="2"/>
  <c r="J3948" i="2"/>
  <c r="I3948" i="2"/>
  <c r="H3948" i="2"/>
  <c r="N3947" i="2"/>
  <c r="O3947" i="2" s="1"/>
  <c r="M3947" i="2"/>
  <c r="L3947" i="2"/>
  <c r="K3947" i="2"/>
  <c r="J3947" i="2"/>
  <c r="I3947" i="2"/>
  <c r="H3947" i="2"/>
  <c r="N3946" i="2"/>
  <c r="O3946" i="2" s="1"/>
  <c r="M3946" i="2"/>
  <c r="L3946" i="2"/>
  <c r="K3946" i="2"/>
  <c r="J3946" i="2"/>
  <c r="I3946" i="2"/>
  <c r="H3946" i="2"/>
  <c r="N3945" i="2"/>
  <c r="O3945" i="2" s="1"/>
  <c r="M3945" i="2"/>
  <c r="L3945" i="2"/>
  <c r="K3945" i="2"/>
  <c r="J3945" i="2"/>
  <c r="I3945" i="2"/>
  <c r="H3945" i="2"/>
  <c r="N3944" i="2"/>
  <c r="O3944" i="2" s="1"/>
  <c r="M3944" i="2"/>
  <c r="L3944" i="2"/>
  <c r="K3944" i="2"/>
  <c r="J3944" i="2"/>
  <c r="I3944" i="2"/>
  <c r="H3944" i="2"/>
  <c r="N3943" i="2"/>
  <c r="O3943" i="2" s="1"/>
  <c r="M3943" i="2"/>
  <c r="L3943" i="2"/>
  <c r="K3943" i="2"/>
  <c r="J3943" i="2"/>
  <c r="I3943" i="2"/>
  <c r="H3943" i="2"/>
  <c r="N3942" i="2"/>
  <c r="O3942" i="2" s="1"/>
  <c r="M3942" i="2"/>
  <c r="L3942" i="2"/>
  <c r="K3942" i="2"/>
  <c r="J3942" i="2"/>
  <c r="I3942" i="2"/>
  <c r="H3942" i="2"/>
  <c r="N3941" i="2"/>
  <c r="O3941" i="2" s="1"/>
  <c r="M3941" i="2"/>
  <c r="L3941" i="2"/>
  <c r="K3941" i="2"/>
  <c r="J3941" i="2"/>
  <c r="I3941" i="2"/>
  <c r="H3941" i="2"/>
  <c r="N3940" i="2"/>
  <c r="O3940" i="2" s="1"/>
  <c r="M3940" i="2"/>
  <c r="L3940" i="2"/>
  <c r="K3940" i="2"/>
  <c r="J3940" i="2"/>
  <c r="I3940" i="2"/>
  <c r="H3940" i="2"/>
  <c r="N3939" i="2"/>
  <c r="O3939" i="2" s="1"/>
  <c r="M3939" i="2"/>
  <c r="L3939" i="2"/>
  <c r="K3939" i="2"/>
  <c r="J3939" i="2"/>
  <c r="I3939" i="2"/>
  <c r="H3939" i="2"/>
  <c r="N3938" i="2"/>
  <c r="O3938" i="2" s="1"/>
  <c r="M3938" i="2"/>
  <c r="L3938" i="2"/>
  <c r="K3938" i="2"/>
  <c r="J3938" i="2"/>
  <c r="I3938" i="2"/>
  <c r="H3938" i="2"/>
  <c r="N3937" i="2"/>
  <c r="O3937" i="2" s="1"/>
  <c r="M3937" i="2"/>
  <c r="L3937" i="2"/>
  <c r="K3937" i="2"/>
  <c r="J3937" i="2"/>
  <c r="I3937" i="2"/>
  <c r="H3937" i="2"/>
  <c r="N3936" i="2"/>
  <c r="O3936" i="2" s="1"/>
  <c r="M3936" i="2"/>
  <c r="L3936" i="2"/>
  <c r="K3936" i="2"/>
  <c r="J3936" i="2"/>
  <c r="I3936" i="2"/>
  <c r="H3936" i="2"/>
  <c r="N3935" i="2"/>
  <c r="O3935" i="2" s="1"/>
  <c r="M3935" i="2"/>
  <c r="L3935" i="2"/>
  <c r="K3935" i="2"/>
  <c r="J3935" i="2"/>
  <c r="I3935" i="2"/>
  <c r="H3935" i="2"/>
  <c r="N3934" i="2"/>
  <c r="O3934" i="2" s="1"/>
  <c r="M3934" i="2"/>
  <c r="L3934" i="2"/>
  <c r="K3934" i="2"/>
  <c r="J3934" i="2"/>
  <c r="I3934" i="2"/>
  <c r="H3934" i="2"/>
  <c r="N3933" i="2"/>
  <c r="O3933" i="2" s="1"/>
  <c r="M3933" i="2"/>
  <c r="L3933" i="2"/>
  <c r="K3933" i="2"/>
  <c r="J3933" i="2"/>
  <c r="I3933" i="2"/>
  <c r="H3933" i="2"/>
  <c r="N3932" i="2"/>
  <c r="O3932" i="2" s="1"/>
  <c r="M3932" i="2"/>
  <c r="L3932" i="2"/>
  <c r="K3932" i="2"/>
  <c r="J3932" i="2"/>
  <c r="I3932" i="2"/>
  <c r="H3932" i="2"/>
  <c r="N3931" i="2"/>
  <c r="O3931" i="2" s="1"/>
  <c r="M3931" i="2"/>
  <c r="L3931" i="2"/>
  <c r="K3931" i="2"/>
  <c r="J3931" i="2"/>
  <c r="I3931" i="2"/>
  <c r="H3931" i="2"/>
  <c r="N3930" i="2"/>
  <c r="O3930" i="2" s="1"/>
  <c r="M3930" i="2"/>
  <c r="L3930" i="2"/>
  <c r="K3930" i="2"/>
  <c r="J3930" i="2"/>
  <c r="I3930" i="2"/>
  <c r="H3930" i="2"/>
  <c r="N3929" i="2"/>
  <c r="O3929" i="2" s="1"/>
  <c r="M3929" i="2"/>
  <c r="L3929" i="2"/>
  <c r="K3929" i="2"/>
  <c r="J3929" i="2"/>
  <c r="I3929" i="2"/>
  <c r="H3929" i="2"/>
  <c r="N3928" i="2"/>
  <c r="O3928" i="2" s="1"/>
  <c r="M3928" i="2"/>
  <c r="L3928" i="2"/>
  <c r="K3928" i="2"/>
  <c r="J3928" i="2"/>
  <c r="I3928" i="2"/>
  <c r="H3928" i="2"/>
  <c r="N3927" i="2"/>
  <c r="O3927" i="2" s="1"/>
  <c r="M3927" i="2"/>
  <c r="L3927" i="2"/>
  <c r="K3927" i="2"/>
  <c r="J3927" i="2"/>
  <c r="I3927" i="2"/>
  <c r="H3927" i="2"/>
  <c r="N3926" i="2"/>
  <c r="O3926" i="2" s="1"/>
  <c r="M3926" i="2"/>
  <c r="L3926" i="2"/>
  <c r="K3926" i="2"/>
  <c r="J3926" i="2"/>
  <c r="I3926" i="2"/>
  <c r="H3926" i="2"/>
  <c r="N3925" i="2"/>
  <c r="O3925" i="2" s="1"/>
  <c r="M3925" i="2"/>
  <c r="L3925" i="2"/>
  <c r="K3925" i="2"/>
  <c r="J3925" i="2"/>
  <c r="I3925" i="2"/>
  <c r="H3925" i="2"/>
  <c r="N3924" i="2"/>
  <c r="O3924" i="2" s="1"/>
  <c r="M3924" i="2"/>
  <c r="L3924" i="2"/>
  <c r="K3924" i="2"/>
  <c r="J3924" i="2"/>
  <c r="I3924" i="2"/>
  <c r="H3924" i="2"/>
  <c r="N3923" i="2"/>
  <c r="O3923" i="2" s="1"/>
  <c r="M3923" i="2"/>
  <c r="L3923" i="2"/>
  <c r="K3923" i="2"/>
  <c r="J3923" i="2"/>
  <c r="I3923" i="2"/>
  <c r="H3923" i="2"/>
  <c r="N3922" i="2"/>
  <c r="O3922" i="2" s="1"/>
  <c r="M3922" i="2"/>
  <c r="L3922" i="2"/>
  <c r="K3922" i="2"/>
  <c r="J3922" i="2"/>
  <c r="I3922" i="2"/>
  <c r="H3922" i="2"/>
  <c r="N3921" i="2"/>
  <c r="O3921" i="2" s="1"/>
  <c r="M3921" i="2"/>
  <c r="L3921" i="2"/>
  <c r="K3921" i="2"/>
  <c r="J3921" i="2"/>
  <c r="I3921" i="2"/>
  <c r="H3921" i="2"/>
  <c r="N3920" i="2"/>
  <c r="O3920" i="2" s="1"/>
  <c r="M3920" i="2"/>
  <c r="L3920" i="2"/>
  <c r="K3920" i="2"/>
  <c r="J3920" i="2"/>
  <c r="I3920" i="2"/>
  <c r="H3920" i="2"/>
  <c r="N3919" i="2"/>
  <c r="O3919" i="2" s="1"/>
  <c r="M3919" i="2"/>
  <c r="L3919" i="2"/>
  <c r="K3919" i="2"/>
  <c r="J3919" i="2"/>
  <c r="I3919" i="2"/>
  <c r="H3919" i="2"/>
  <c r="N3918" i="2"/>
  <c r="O3918" i="2" s="1"/>
  <c r="M3918" i="2"/>
  <c r="L3918" i="2"/>
  <c r="K3918" i="2"/>
  <c r="J3918" i="2"/>
  <c r="I3918" i="2"/>
  <c r="H3918" i="2"/>
  <c r="N3917" i="2"/>
  <c r="O3917" i="2" s="1"/>
  <c r="M3917" i="2"/>
  <c r="L3917" i="2"/>
  <c r="K3917" i="2"/>
  <c r="J3917" i="2"/>
  <c r="I3917" i="2"/>
  <c r="H3917" i="2"/>
  <c r="N3916" i="2"/>
  <c r="O3916" i="2" s="1"/>
  <c r="M3916" i="2"/>
  <c r="L3916" i="2"/>
  <c r="K3916" i="2"/>
  <c r="J3916" i="2"/>
  <c r="I3916" i="2"/>
  <c r="H3916" i="2"/>
  <c r="N3915" i="2"/>
  <c r="O3915" i="2" s="1"/>
  <c r="M3915" i="2"/>
  <c r="L3915" i="2"/>
  <c r="K3915" i="2"/>
  <c r="J3915" i="2"/>
  <c r="I3915" i="2"/>
  <c r="H3915" i="2"/>
  <c r="N3914" i="2"/>
  <c r="O3914" i="2" s="1"/>
  <c r="M3914" i="2"/>
  <c r="L3914" i="2"/>
  <c r="K3914" i="2"/>
  <c r="J3914" i="2"/>
  <c r="I3914" i="2"/>
  <c r="H3914" i="2"/>
  <c r="N3913" i="2"/>
  <c r="O3913" i="2" s="1"/>
  <c r="M3913" i="2"/>
  <c r="L3913" i="2"/>
  <c r="K3913" i="2"/>
  <c r="J3913" i="2"/>
  <c r="I3913" i="2"/>
  <c r="H3913" i="2"/>
  <c r="N3912" i="2"/>
  <c r="O3912" i="2" s="1"/>
  <c r="M3912" i="2"/>
  <c r="L3912" i="2"/>
  <c r="K3912" i="2"/>
  <c r="J3912" i="2"/>
  <c r="I3912" i="2"/>
  <c r="H3912" i="2"/>
  <c r="N3911" i="2"/>
  <c r="O3911" i="2" s="1"/>
  <c r="M3911" i="2"/>
  <c r="L3911" i="2"/>
  <c r="K3911" i="2"/>
  <c r="J3911" i="2"/>
  <c r="I3911" i="2"/>
  <c r="H3911" i="2"/>
  <c r="N3910" i="2"/>
  <c r="O3910" i="2" s="1"/>
  <c r="M3910" i="2"/>
  <c r="L3910" i="2"/>
  <c r="K3910" i="2"/>
  <c r="J3910" i="2"/>
  <c r="I3910" i="2"/>
  <c r="H3910" i="2"/>
  <c r="N3909" i="2"/>
  <c r="O3909" i="2" s="1"/>
  <c r="M3909" i="2"/>
  <c r="L3909" i="2"/>
  <c r="K3909" i="2"/>
  <c r="J3909" i="2"/>
  <c r="I3909" i="2"/>
  <c r="H3909" i="2"/>
  <c r="N3908" i="2"/>
  <c r="O3908" i="2" s="1"/>
  <c r="M3908" i="2"/>
  <c r="L3908" i="2"/>
  <c r="K3908" i="2"/>
  <c r="J3908" i="2"/>
  <c r="I3908" i="2"/>
  <c r="H3908" i="2"/>
  <c r="N3907" i="2"/>
  <c r="O3907" i="2" s="1"/>
  <c r="M3907" i="2"/>
  <c r="L3907" i="2"/>
  <c r="K3907" i="2"/>
  <c r="J3907" i="2"/>
  <c r="I3907" i="2"/>
  <c r="H3907" i="2"/>
  <c r="N3906" i="2"/>
  <c r="O3906" i="2" s="1"/>
  <c r="M3906" i="2"/>
  <c r="L3906" i="2"/>
  <c r="K3906" i="2"/>
  <c r="J3906" i="2"/>
  <c r="I3906" i="2"/>
  <c r="H3906" i="2"/>
  <c r="N3905" i="2"/>
  <c r="O3905" i="2" s="1"/>
  <c r="M3905" i="2"/>
  <c r="L3905" i="2"/>
  <c r="K3905" i="2"/>
  <c r="J3905" i="2"/>
  <c r="I3905" i="2"/>
  <c r="H3905" i="2"/>
  <c r="N3904" i="2"/>
  <c r="O3904" i="2" s="1"/>
  <c r="M3904" i="2"/>
  <c r="L3904" i="2"/>
  <c r="K3904" i="2"/>
  <c r="J3904" i="2"/>
  <c r="I3904" i="2"/>
  <c r="H3904" i="2"/>
  <c r="N3903" i="2"/>
  <c r="O3903" i="2" s="1"/>
  <c r="M3903" i="2"/>
  <c r="L3903" i="2"/>
  <c r="K3903" i="2"/>
  <c r="J3903" i="2"/>
  <c r="I3903" i="2"/>
  <c r="H3903" i="2"/>
  <c r="N3902" i="2"/>
  <c r="O3902" i="2" s="1"/>
  <c r="M3902" i="2"/>
  <c r="L3902" i="2"/>
  <c r="K3902" i="2"/>
  <c r="J3902" i="2"/>
  <c r="I3902" i="2"/>
  <c r="H3902" i="2"/>
  <c r="N3901" i="2"/>
  <c r="O3901" i="2" s="1"/>
  <c r="M3901" i="2"/>
  <c r="L3901" i="2"/>
  <c r="K3901" i="2"/>
  <c r="J3901" i="2"/>
  <c r="I3901" i="2"/>
  <c r="H3901" i="2"/>
  <c r="N3900" i="2"/>
  <c r="O3900" i="2" s="1"/>
  <c r="M3900" i="2"/>
  <c r="L3900" i="2"/>
  <c r="K3900" i="2"/>
  <c r="J3900" i="2"/>
  <c r="I3900" i="2"/>
  <c r="H3900" i="2"/>
  <c r="N3899" i="2"/>
  <c r="O3899" i="2" s="1"/>
  <c r="M3899" i="2"/>
  <c r="L3899" i="2"/>
  <c r="K3899" i="2"/>
  <c r="J3899" i="2"/>
  <c r="I3899" i="2"/>
  <c r="H3899" i="2"/>
  <c r="N3898" i="2"/>
  <c r="O3898" i="2" s="1"/>
  <c r="M3898" i="2"/>
  <c r="L3898" i="2"/>
  <c r="K3898" i="2"/>
  <c r="J3898" i="2"/>
  <c r="I3898" i="2"/>
  <c r="H3898" i="2"/>
  <c r="N3897" i="2"/>
  <c r="O3897" i="2" s="1"/>
  <c r="M3897" i="2"/>
  <c r="L3897" i="2"/>
  <c r="K3897" i="2"/>
  <c r="J3897" i="2"/>
  <c r="I3897" i="2"/>
  <c r="H3897" i="2"/>
  <c r="N3896" i="2"/>
  <c r="O3896" i="2" s="1"/>
  <c r="M3896" i="2"/>
  <c r="L3896" i="2"/>
  <c r="K3896" i="2"/>
  <c r="J3896" i="2"/>
  <c r="I3896" i="2"/>
  <c r="H3896" i="2"/>
  <c r="N3895" i="2"/>
  <c r="O3895" i="2" s="1"/>
  <c r="M3895" i="2"/>
  <c r="L3895" i="2"/>
  <c r="K3895" i="2"/>
  <c r="J3895" i="2"/>
  <c r="I3895" i="2"/>
  <c r="H3895" i="2"/>
  <c r="N3894" i="2"/>
  <c r="O3894" i="2" s="1"/>
  <c r="M3894" i="2"/>
  <c r="L3894" i="2"/>
  <c r="K3894" i="2"/>
  <c r="J3894" i="2"/>
  <c r="I3894" i="2"/>
  <c r="H3894" i="2"/>
  <c r="N3893" i="2"/>
  <c r="O3893" i="2" s="1"/>
  <c r="M3893" i="2"/>
  <c r="L3893" i="2"/>
  <c r="K3893" i="2"/>
  <c r="J3893" i="2"/>
  <c r="I3893" i="2"/>
  <c r="H3893" i="2"/>
  <c r="N3892" i="2"/>
  <c r="O3892" i="2" s="1"/>
  <c r="M3892" i="2"/>
  <c r="L3892" i="2"/>
  <c r="K3892" i="2"/>
  <c r="J3892" i="2"/>
  <c r="I3892" i="2"/>
  <c r="H3892" i="2"/>
  <c r="N3891" i="2"/>
  <c r="O3891" i="2" s="1"/>
  <c r="M3891" i="2"/>
  <c r="L3891" i="2"/>
  <c r="K3891" i="2"/>
  <c r="J3891" i="2"/>
  <c r="I3891" i="2"/>
  <c r="H3891" i="2"/>
  <c r="N3890" i="2"/>
  <c r="O3890" i="2" s="1"/>
  <c r="M3890" i="2"/>
  <c r="L3890" i="2"/>
  <c r="K3890" i="2"/>
  <c r="J3890" i="2"/>
  <c r="I3890" i="2"/>
  <c r="H3890" i="2"/>
  <c r="N3889" i="2"/>
  <c r="O3889" i="2" s="1"/>
  <c r="M3889" i="2"/>
  <c r="L3889" i="2"/>
  <c r="K3889" i="2"/>
  <c r="J3889" i="2"/>
  <c r="I3889" i="2"/>
  <c r="H3889" i="2"/>
  <c r="N3888" i="2"/>
  <c r="O3888" i="2" s="1"/>
  <c r="M3888" i="2"/>
  <c r="L3888" i="2"/>
  <c r="K3888" i="2"/>
  <c r="J3888" i="2"/>
  <c r="I3888" i="2"/>
  <c r="H3888" i="2"/>
  <c r="N3887" i="2"/>
  <c r="O3887" i="2" s="1"/>
  <c r="M3887" i="2"/>
  <c r="L3887" i="2"/>
  <c r="K3887" i="2"/>
  <c r="J3887" i="2"/>
  <c r="I3887" i="2"/>
  <c r="H3887" i="2"/>
  <c r="N3886" i="2"/>
  <c r="O3886" i="2" s="1"/>
  <c r="M3886" i="2"/>
  <c r="L3886" i="2"/>
  <c r="K3886" i="2"/>
  <c r="J3886" i="2"/>
  <c r="I3886" i="2"/>
  <c r="H3886" i="2"/>
  <c r="N3885" i="2"/>
  <c r="O3885" i="2" s="1"/>
  <c r="M3885" i="2"/>
  <c r="L3885" i="2"/>
  <c r="K3885" i="2"/>
  <c r="J3885" i="2"/>
  <c r="I3885" i="2"/>
  <c r="H3885" i="2"/>
  <c r="N3884" i="2"/>
  <c r="O3884" i="2" s="1"/>
  <c r="M3884" i="2"/>
  <c r="L3884" i="2"/>
  <c r="K3884" i="2"/>
  <c r="J3884" i="2"/>
  <c r="I3884" i="2"/>
  <c r="H3884" i="2"/>
  <c r="N3883" i="2"/>
  <c r="O3883" i="2" s="1"/>
  <c r="M3883" i="2"/>
  <c r="L3883" i="2"/>
  <c r="K3883" i="2"/>
  <c r="J3883" i="2"/>
  <c r="I3883" i="2"/>
  <c r="H3883" i="2"/>
  <c r="N3882" i="2"/>
  <c r="O3882" i="2" s="1"/>
  <c r="M3882" i="2"/>
  <c r="L3882" i="2"/>
  <c r="K3882" i="2"/>
  <c r="J3882" i="2"/>
  <c r="I3882" i="2"/>
  <c r="H3882" i="2"/>
  <c r="N3881" i="2"/>
  <c r="O3881" i="2" s="1"/>
  <c r="M3881" i="2"/>
  <c r="L3881" i="2"/>
  <c r="K3881" i="2"/>
  <c r="J3881" i="2"/>
  <c r="I3881" i="2"/>
  <c r="H3881" i="2"/>
  <c r="N3880" i="2"/>
  <c r="O3880" i="2" s="1"/>
  <c r="M3880" i="2"/>
  <c r="L3880" i="2"/>
  <c r="K3880" i="2"/>
  <c r="J3880" i="2"/>
  <c r="I3880" i="2"/>
  <c r="H3880" i="2"/>
  <c r="N3879" i="2"/>
  <c r="O3879" i="2" s="1"/>
  <c r="M3879" i="2"/>
  <c r="L3879" i="2"/>
  <c r="K3879" i="2"/>
  <c r="J3879" i="2"/>
  <c r="I3879" i="2"/>
  <c r="H3879" i="2"/>
  <c r="N3878" i="2"/>
  <c r="O3878" i="2" s="1"/>
  <c r="M3878" i="2"/>
  <c r="L3878" i="2"/>
  <c r="K3878" i="2"/>
  <c r="J3878" i="2"/>
  <c r="I3878" i="2"/>
  <c r="H3878" i="2"/>
  <c r="N3877" i="2"/>
  <c r="O3877" i="2" s="1"/>
  <c r="M3877" i="2"/>
  <c r="L3877" i="2"/>
  <c r="K3877" i="2"/>
  <c r="J3877" i="2"/>
  <c r="I3877" i="2"/>
  <c r="H3877" i="2"/>
  <c r="N3876" i="2"/>
  <c r="O3876" i="2" s="1"/>
  <c r="M3876" i="2"/>
  <c r="L3876" i="2"/>
  <c r="K3876" i="2"/>
  <c r="J3876" i="2"/>
  <c r="I3876" i="2"/>
  <c r="H3876" i="2"/>
  <c r="N3875" i="2"/>
  <c r="O3875" i="2" s="1"/>
  <c r="M3875" i="2"/>
  <c r="L3875" i="2"/>
  <c r="K3875" i="2"/>
  <c r="J3875" i="2"/>
  <c r="I3875" i="2"/>
  <c r="H3875" i="2"/>
  <c r="N3874" i="2"/>
  <c r="O3874" i="2" s="1"/>
  <c r="M3874" i="2"/>
  <c r="L3874" i="2"/>
  <c r="K3874" i="2"/>
  <c r="J3874" i="2"/>
  <c r="I3874" i="2"/>
  <c r="H3874" i="2"/>
  <c r="N3873" i="2"/>
  <c r="O3873" i="2" s="1"/>
  <c r="M3873" i="2"/>
  <c r="L3873" i="2"/>
  <c r="K3873" i="2"/>
  <c r="J3873" i="2"/>
  <c r="I3873" i="2"/>
  <c r="H3873" i="2"/>
  <c r="N3872" i="2"/>
  <c r="O3872" i="2" s="1"/>
  <c r="M3872" i="2"/>
  <c r="L3872" i="2"/>
  <c r="K3872" i="2"/>
  <c r="J3872" i="2"/>
  <c r="I3872" i="2"/>
  <c r="H3872" i="2"/>
  <c r="N3871" i="2"/>
  <c r="O3871" i="2" s="1"/>
  <c r="M3871" i="2"/>
  <c r="L3871" i="2"/>
  <c r="K3871" i="2"/>
  <c r="J3871" i="2"/>
  <c r="I3871" i="2"/>
  <c r="H3871" i="2"/>
  <c r="N3870" i="2"/>
  <c r="O3870" i="2" s="1"/>
  <c r="M3870" i="2"/>
  <c r="L3870" i="2"/>
  <c r="K3870" i="2"/>
  <c r="J3870" i="2"/>
  <c r="I3870" i="2"/>
  <c r="H3870" i="2"/>
  <c r="N3869" i="2"/>
  <c r="O3869" i="2" s="1"/>
  <c r="M3869" i="2"/>
  <c r="L3869" i="2"/>
  <c r="K3869" i="2"/>
  <c r="J3869" i="2"/>
  <c r="I3869" i="2"/>
  <c r="H3869" i="2"/>
  <c r="N3868" i="2"/>
  <c r="O3868" i="2" s="1"/>
  <c r="M3868" i="2"/>
  <c r="L3868" i="2"/>
  <c r="K3868" i="2"/>
  <c r="J3868" i="2"/>
  <c r="I3868" i="2"/>
  <c r="H3868" i="2"/>
  <c r="N3867" i="2"/>
  <c r="O3867" i="2" s="1"/>
  <c r="M3867" i="2"/>
  <c r="L3867" i="2"/>
  <c r="K3867" i="2"/>
  <c r="J3867" i="2"/>
  <c r="I3867" i="2"/>
  <c r="H3867" i="2"/>
  <c r="N3866" i="2"/>
  <c r="O3866" i="2" s="1"/>
  <c r="M3866" i="2"/>
  <c r="L3866" i="2"/>
  <c r="K3866" i="2"/>
  <c r="J3866" i="2"/>
  <c r="I3866" i="2"/>
  <c r="H3866" i="2"/>
  <c r="N3865" i="2"/>
  <c r="O3865" i="2" s="1"/>
  <c r="M3865" i="2"/>
  <c r="L3865" i="2"/>
  <c r="K3865" i="2"/>
  <c r="J3865" i="2"/>
  <c r="I3865" i="2"/>
  <c r="H3865" i="2"/>
  <c r="N3864" i="2"/>
  <c r="O3864" i="2" s="1"/>
  <c r="M3864" i="2"/>
  <c r="L3864" i="2"/>
  <c r="K3864" i="2"/>
  <c r="J3864" i="2"/>
  <c r="I3864" i="2"/>
  <c r="H3864" i="2"/>
  <c r="N3863" i="2"/>
  <c r="O3863" i="2" s="1"/>
  <c r="M3863" i="2"/>
  <c r="L3863" i="2"/>
  <c r="K3863" i="2"/>
  <c r="J3863" i="2"/>
  <c r="I3863" i="2"/>
  <c r="H3863" i="2"/>
  <c r="N3862" i="2"/>
  <c r="O3862" i="2" s="1"/>
  <c r="M3862" i="2"/>
  <c r="L3862" i="2"/>
  <c r="K3862" i="2"/>
  <c r="J3862" i="2"/>
  <c r="I3862" i="2"/>
  <c r="H3862" i="2"/>
  <c r="N3861" i="2"/>
  <c r="O3861" i="2" s="1"/>
  <c r="M3861" i="2"/>
  <c r="L3861" i="2"/>
  <c r="K3861" i="2"/>
  <c r="J3861" i="2"/>
  <c r="I3861" i="2"/>
  <c r="H3861" i="2"/>
  <c r="N3860" i="2"/>
  <c r="O3860" i="2" s="1"/>
  <c r="M3860" i="2"/>
  <c r="L3860" i="2"/>
  <c r="K3860" i="2"/>
  <c r="J3860" i="2"/>
  <c r="I3860" i="2"/>
  <c r="H3860" i="2"/>
  <c r="N3859" i="2"/>
  <c r="O3859" i="2" s="1"/>
  <c r="M3859" i="2"/>
  <c r="L3859" i="2"/>
  <c r="K3859" i="2"/>
  <c r="J3859" i="2"/>
  <c r="I3859" i="2"/>
  <c r="H3859" i="2"/>
  <c r="N3858" i="2"/>
  <c r="O3858" i="2" s="1"/>
  <c r="M3858" i="2"/>
  <c r="L3858" i="2"/>
  <c r="K3858" i="2"/>
  <c r="J3858" i="2"/>
  <c r="I3858" i="2"/>
  <c r="H3858" i="2"/>
  <c r="N3857" i="2"/>
  <c r="O3857" i="2" s="1"/>
  <c r="M3857" i="2"/>
  <c r="L3857" i="2"/>
  <c r="K3857" i="2"/>
  <c r="J3857" i="2"/>
  <c r="I3857" i="2"/>
  <c r="H3857" i="2"/>
  <c r="N3856" i="2"/>
  <c r="O3856" i="2" s="1"/>
  <c r="M3856" i="2"/>
  <c r="L3856" i="2"/>
  <c r="K3856" i="2"/>
  <c r="J3856" i="2"/>
  <c r="I3856" i="2"/>
  <c r="H3856" i="2"/>
  <c r="N3855" i="2"/>
  <c r="O3855" i="2" s="1"/>
  <c r="M3855" i="2"/>
  <c r="L3855" i="2"/>
  <c r="K3855" i="2"/>
  <c r="J3855" i="2"/>
  <c r="I3855" i="2"/>
  <c r="H3855" i="2"/>
  <c r="N3854" i="2"/>
  <c r="O3854" i="2" s="1"/>
  <c r="M3854" i="2"/>
  <c r="L3854" i="2"/>
  <c r="K3854" i="2"/>
  <c r="J3854" i="2"/>
  <c r="I3854" i="2"/>
  <c r="H3854" i="2"/>
  <c r="N3853" i="2"/>
  <c r="O3853" i="2" s="1"/>
  <c r="M3853" i="2"/>
  <c r="L3853" i="2"/>
  <c r="K3853" i="2"/>
  <c r="J3853" i="2"/>
  <c r="I3853" i="2"/>
  <c r="H3853" i="2"/>
  <c r="N3852" i="2"/>
  <c r="O3852" i="2" s="1"/>
  <c r="M3852" i="2"/>
  <c r="L3852" i="2"/>
  <c r="K3852" i="2"/>
  <c r="J3852" i="2"/>
  <c r="I3852" i="2"/>
  <c r="H3852" i="2"/>
  <c r="N3851" i="2"/>
  <c r="O3851" i="2" s="1"/>
  <c r="M3851" i="2"/>
  <c r="L3851" i="2"/>
  <c r="K3851" i="2"/>
  <c r="J3851" i="2"/>
  <c r="I3851" i="2"/>
  <c r="H3851" i="2"/>
  <c r="N3850" i="2"/>
  <c r="O3850" i="2" s="1"/>
  <c r="M3850" i="2"/>
  <c r="L3850" i="2"/>
  <c r="K3850" i="2"/>
  <c r="J3850" i="2"/>
  <c r="I3850" i="2"/>
  <c r="H3850" i="2"/>
  <c r="N3849" i="2"/>
  <c r="O3849" i="2" s="1"/>
  <c r="M3849" i="2"/>
  <c r="L3849" i="2"/>
  <c r="K3849" i="2"/>
  <c r="J3849" i="2"/>
  <c r="I3849" i="2"/>
  <c r="H3849" i="2"/>
  <c r="N3848" i="2"/>
  <c r="O3848" i="2" s="1"/>
  <c r="M3848" i="2"/>
  <c r="L3848" i="2"/>
  <c r="K3848" i="2"/>
  <c r="J3848" i="2"/>
  <c r="I3848" i="2"/>
  <c r="H3848" i="2"/>
  <c r="N3847" i="2"/>
  <c r="O3847" i="2" s="1"/>
  <c r="M3847" i="2"/>
  <c r="L3847" i="2"/>
  <c r="K3847" i="2"/>
  <c r="J3847" i="2"/>
  <c r="I3847" i="2"/>
  <c r="H3847" i="2"/>
  <c r="N3846" i="2"/>
  <c r="O3846" i="2" s="1"/>
  <c r="M3846" i="2"/>
  <c r="L3846" i="2"/>
  <c r="K3846" i="2"/>
  <c r="J3846" i="2"/>
  <c r="I3846" i="2"/>
  <c r="H3846" i="2"/>
  <c r="N3845" i="2"/>
  <c r="O3845" i="2" s="1"/>
  <c r="M3845" i="2"/>
  <c r="L3845" i="2"/>
  <c r="K3845" i="2"/>
  <c r="J3845" i="2"/>
  <c r="I3845" i="2"/>
  <c r="H3845" i="2"/>
  <c r="N3844" i="2"/>
  <c r="O3844" i="2" s="1"/>
  <c r="M3844" i="2"/>
  <c r="L3844" i="2"/>
  <c r="K3844" i="2"/>
  <c r="J3844" i="2"/>
  <c r="I3844" i="2"/>
  <c r="H3844" i="2"/>
  <c r="N3843" i="2"/>
  <c r="O3843" i="2" s="1"/>
  <c r="M3843" i="2"/>
  <c r="L3843" i="2"/>
  <c r="K3843" i="2"/>
  <c r="J3843" i="2"/>
  <c r="I3843" i="2"/>
  <c r="H3843" i="2"/>
  <c r="N3842" i="2"/>
  <c r="O3842" i="2" s="1"/>
  <c r="M3842" i="2"/>
  <c r="L3842" i="2"/>
  <c r="K3842" i="2"/>
  <c r="J3842" i="2"/>
  <c r="I3842" i="2"/>
  <c r="H3842" i="2"/>
  <c r="N3841" i="2"/>
  <c r="O3841" i="2" s="1"/>
  <c r="M3841" i="2"/>
  <c r="L3841" i="2"/>
  <c r="K3841" i="2"/>
  <c r="J3841" i="2"/>
  <c r="I3841" i="2"/>
  <c r="H3841" i="2"/>
  <c r="N3840" i="2"/>
  <c r="O3840" i="2" s="1"/>
  <c r="M3840" i="2"/>
  <c r="L3840" i="2"/>
  <c r="K3840" i="2"/>
  <c r="J3840" i="2"/>
  <c r="I3840" i="2"/>
  <c r="H3840" i="2"/>
  <c r="N3839" i="2"/>
  <c r="O3839" i="2" s="1"/>
  <c r="M3839" i="2"/>
  <c r="L3839" i="2"/>
  <c r="K3839" i="2"/>
  <c r="J3839" i="2"/>
  <c r="I3839" i="2"/>
  <c r="H3839" i="2"/>
  <c r="N3838" i="2"/>
  <c r="O3838" i="2" s="1"/>
  <c r="M3838" i="2"/>
  <c r="L3838" i="2"/>
  <c r="K3838" i="2"/>
  <c r="J3838" i="2"/>
  <c r="I3838" i="2"/>
  <c r="H3838" i="2"/>
  <c r="N3837" i="2"/>
  <c r="O3837" i="2" s="1"/>
  <c r="M3837" i="2"/>
  <c r="L3837" i="2"/>
  <c r="K3837" i="2"/>
  <c r="J3837" i="2"/>
  <c r="I3837" i="2"/>
  <c r="H3837" i="2"/>
  <c r="N3836" i="2"/>
  <c r="O3836" i="2" s="1"/>
  <c r="M3836" i="2"/>
  <c r="L3836" i="2"/>
  <c r="K3836" i="2"/>
  <c r="J3836" i="2"/>
  <c r="I3836" i="2"/>
  <c r="H3836" i="2"/>
  <c r="N3835" i="2"/>
  <c r="O3835" i="2" s="1"/>
  <c r="M3835" i="2"/>
  <c r="L3835" i="2"/>
  <c r="K3835" i="2"/>
  <c r="J3835" i="2"/>
  <c r="I3835" i="2"/>
  <c r="H3835" i="2"/>
  <c r="N3834" i="2"/>
  <c r="O3834" i="2" s="1"/>
  <c r="M3834" i="2"/>
  <c r="L3834" i="2"/>
  <c r="K3834" i="2"/>
  <c r="J3834" i="2"/>
  <c r="I3834" i="2"/>
  <c r="H3834" i="2"/>
  <c r="N3833" i="2"/>
  <c r="O3833" i="2" s="1"/>
  <c r="M3833" i="2"/>
  <c r="L3833" i="2"/>
  <c r="K3833" i="2"/>
  <c r="J3833" i="2"/>
  <c r="I3833" i="2"/>
  <c r="H3833" i="2"/>
  <c r="N3832" i="2"/>
  <c r="O3832" i="2" s="1"/>
  <c r="M3832" i="2"/>
  <c r="L3832" i="2"/>
  <c r="K3832" i="2"/>
  <c r="J3832" i="2"/>
  <c r="I3832" i="2"/>
  <c r="H3832" i="2"/>
  <c r="N3831" i="2"/>
  <c r="O3831" i="2" s="1"/>
  <c r="M3831" i="2"/>
  <c r="L3831" i="2"/>
  <c r="K3831" i="2"/>
  <c r="J3831" i="2"/>
  <c r="I3831" i="2"/>
  <c r="H3831" i="2"/>
  <c r="N3830" i="2"/>
  <c r="O3830" i="2" s="1"/>
  <c r="M3830" i="2"/>
  <c r="L3830" i="2"/>
  <c r="K3830" i="2"/>
  <c r="J3830" i="2"/>
  <c r="I3830" i="2"/>
  <c r="H3830" i="2"/>
  <c r="N3829" i="2"/>
  <c r="O3829" i="2" s="1"/>
  <c r="M3829" i="2"/>
  <c r="L3829" i="2"/>
  <c r="K3829" i="2"/>
  <c r="J3829" i="2"/>
  <c r="I3829" i="2"/>
  <c r="H3829" i="2"/>
  <c r="N3828" i="2"/>
  <c r="O3828" i="2" s="1"/>
  <c r="M3828" i="2"/>
  <c r="L3828" i="2"/>
  <c r="K3828" i="2"/>
  <c r="J3828" i="2"/>
  <c r="I3828" i="2"/>
  <c r="H3828" i="2"/>
  <c r="N3827" i="2"/>
  <c r="O3827" i="2" s="1"/>
  <c r="M3827" i="2"/>
  <c r="L3827" i="2"/>
  <c r="K3827" i="2"/>
  <c r="J3827" i="2"/>
  <c r="I3827" i="2"/>
  <c r="H3827" i="2"/>
  <c r="N3826" i="2"/>
  <c r="O3826" i="2" s="1"/>
  <c r="M3826" i="2"/>
  <c r="L3826" i="2"/>
  <c r="K3826" i="2"/>
  <c r="J3826" i="2"/>
  <c r="I3826" i="2"/>
  <c r="H3826" i="2"/>
  <c r="N3825" i="2"/>
  <c r="O3825" i="2" s="1"/>
  <c r="M3825" i="2"/>
  <c r="L3825" i="2"/>
  <c r="K3825" i="2"/>
  <c r="J3825" i="2"/>
  <c r="I3825" i="2"/>
  <c r="H3825" i="2"/>
  <c r="N3824" i="2"/>
  <c r="O3824" i="2" s="1"/>
  <c r="M3824" i="2"/>
  <c r="L3824" i="2"/>
  <c r="K3824" i="2"/>
  <c r="J3824" i="2"/>
  <c r="I3824" i="2"/>
  <c r="H3824" i="2"/>
  <c r="N3823" i="2"/>
  <c r="O3823" i="2" s="1"/>
  <c r="M3823" i="2"/>
  <c r="L3823" i="2"/>
  <c r="K3823" i="2"/>
  <c r="J3823" i="2"/>
  <c r="I3823" i="2"/>
  <c r="H3823" i="2"/>
  <c r="N3822" i="2"/>
  <c r="O3822" i="2" s="1"/>
  <c r="M3822" i="2"/>
  <c r="L3822" i="2"/>
  <c r="K3822" i="2"/>
  <c r="J3822" i="2"/>
  <c r="I3822" i="2"/>
  <c r="H3822" i="2"/>
  <c r="N3821" i="2"/>
  <c r="O3821" i="2" s="1"/>
  <c r="M3821" i="2"/>
  <c r="L3821" i="2"/>
  <c r="K3821" i="2"/>
  <c r="J3821" i="2"/>
  <c r="I3821" i="2"/>
  <c r="H3821" i="2"/>
  <c r="N3820" i="2"/>
  <c r="O3820" i="2" s="1"/>
  <c r="M3820" i="2"/>
  <c r="L3820" i="2"/>
  <c r="K3820" i="2"/>
  <c r="J3820" i="2"/>
  <c r="I3820" i="2"/>
  <c r="H3820" i="2"/>
  <c r="N3819" i="2"/>
  <c r="O3819" i="2" s="1"/>
  <c r="M3819" i="2"/>
  <c r="L3819" i="2"/>
  <c r="K3819" i="2"/>
  <c r="J3819" i="2"/>
  <c r="I3819" i="2"/>
  <c r="H3819" i="2"/>
  <c r="N3818" i="2"/>
  <c r="O3818" i="2" s="1"/>
  <c r="M3818" i="2"/>
  <c r="L3818" i="2"/>
  <c r="K3818" i="2"/>
  <c r="J3818" i="2"/>
  <c r="I3818" i="2"/>
  <c r="H3818" i="2"/>
  <c r="N3817" i="2"/>
  <c r="O3817" i="2" s="1"/>
  <c r="M3817" i="2"/>
  <c r="L3817" i="2"/>
  <c r="K3817" i="2"/>
  <c r="J3817" i="2"/>
  <c r="I3817" i="2"/>
  <c r="H3817" i="2"/>
  <c r="N3816" i="2"/>
  <c r="O3816" i="2" s="1"/>
  <c r="M3816" i="2"/>
  <c r="L3816" i="2"/>
  <c r="K3816" i="2"/>
  <c r="J3816" i="2"/>
  <c r="I3816" i="2"/>
  <c r="H3816" i="2"/>
  <c r="N3815" i="2"/>
  <c r="O3815" i="2" s="1"/>
  <c r="M3815" i="2"/>
  <c r="L3815" i="2"/>
  <c r="K3815" i="2"/>
  <c r="J3815" i="2"/>
  <c r="I3815" i="2"/>
  <c r="H3815" i="2"/>
  <c r="N3814" i="2"/>
  <c r="O3814" i="2" s="1"/>
  <c r="M3814" i="2"/>
  <c r="L3814" i="2"/>
  <c r="K3814" i="2"/>
  <c r="J3814" i="2"/>
  <c r="I3814" i="2"/>
  <c r="H3814" i="2"/>
  <c r="N3813" i="2"/>
  <c r="O3813" i="2" s="1"/>
  <c r="M3813" i="2"/>
  <c r="L3813" i="2"/>
  <c r="K3813" i="2"/>
  <c r="J3813" i="2"/>
  <c r="I3813" i="2"/>
  <c r="H3813" i="2"/>
  <c r="N3812" i="2"/>
  <c r="O3812" i="2" s="1"/>
  <c r="M3812" i="2"/>
  <c r="L3812" i="2"/>
  <c r="K3812" i="2"/>
  <c r="J3812" i="2"/>
  <c r="I3812" i="2"/>
  <c r="H3812" i="2"/>
  <c r="N3811" i="2"/>
  <c r="O3811" i="2" s="1"/>
  <c r="M3811" i="2"/>
  <c r="L3811" i="2"/>
  <c r="K3811" i="2"/>
  <c r="J3811" i="2"/>
  <c r="I3811" i="2"/>
  <c r="H3811" i="2"/>
  <c r="N3810" i="2"/>
  <c r="O3810" i="2" s="1"/>
  <c r="M3810" i="2"/>
  <c r="L3810" i="2"/>
  <c r="K3810" i="2"/>
  <c r="J3810" i="2"/>
  <c r="I3810" i="2"/>
  <c r="H3810" i="2"/>
  <c r="N3809" i="2"/>
  <c r="O3809" i="2" s="1"/>
  <c r="M3809" i="2"/>
  <c r="L3809" i="2"/>
  <c r="K3809" i="2"/>
  <c r="J3809" i="2"/>
  <c r="I3809" i="2"/>
  <c r="H3809" i="2"/>
  <c r="N3808" i="2"/>
  <c r="O3808" i="2" s="1"/>
  <c r="M3808" i="2"/>
  <c r="L3808" i="2"/>
  <c r="K3808" i="2"/>
  <c r="J3808" i="2"/>
  <c r="I3808" i="2"/>
  <c r="H3808" i="2"/>
  <c r="N3807" i="2"/>
  <c r="O3807" i="2" s="1"/>
  <c r="M3807" i="2"/>
  <c r="L3807" i="2"/>
  <c r="K3807" i="2"/>
  <c r="J3807" i="2"/>
  <c r="I3807" i="2"/>
  <c r="H3807" i="2"/>
  <c r="N3806" i="2"/>
  <c r="O3806" i="2" s="1"/>
  <c r="M3806" i="2"/>
  <c r="L3806" i="2"/>
  <c r="K3806" i="2"/>
  <c r="J3806" i="2"/>
  <c r="I3806" i="2"/>
  <c r="H3806" i="2"/>
  <c r="N3805" i="2"/>
  <c r="O3805" i="2" s="1"/>
  <c r="M3805" i="2"/>
  <c r="L3805" i="2"/>
  <c r="K3805" i="2"/>
  <c r="J3805" i="2"/>
  <c r="I3805" i="2"/>
  <c r="H3805" i="2"/>
  <c r="N3804" i="2"/>
  <c r="O3804" i="2" s="1"/>
  <c r="M3804" i="2"/>
  <c r="L3804" i="2"/>
  <c r="K3804" i="2"/>
  <c r="J3804" i="2"/>
  <c r="I3804" i="2"/>
  <c r="H3804" i="2"/>
  <c r="N3803" i="2"/>
  <c r="O3803" i="2" s="1"/>
  <c r="M3803" i="2"/>
  <c r="L3803" i="2"/>
  <c r="K3803" i="2"/>
  <c r="J3803" i="2"/>
  <c r="I3803" i="2"/>
  <c r="H3803" i="2"/>
  <c r="N3802" i="2"/>
  <c r="O3802" i="2" s="1"/>
  <c r="M3802" i="2"/>
  <c r="L3802" i="2"/>
  <c r="K3802" i="2"/>
  <c r="J3802" i="2"/>
  <c r="I3802" i="2"/>
  <c r="H3802" i="2"/>
  <c r="N3801" i="2"/>
  <c r="O3801" i="2" s="1"/>
  <c r="M3801" i="2"/>
  <c r="L3801" i="2"/>
  <c r="K3801" i="2"/>
  <c r="J3801" i="2"/>
  <c r="I3801" i="2"/>
  <c r="H3801" i="2"/>
  <c r="N3800" i="2"/>
  <c r="O3800" i="2" s="1"/>
  <c r="M3800" i="2"/>
  <c r="L3800" i="2"/>
  <c r="K3800" i="2"/>
  <c r="J3800" i="2"/>
  <c r="I3800" i="2"/>
  <c r="H3800" i="2"/>
  <c r="N3799" i="2"/>
  <c r="O3799" i="2" s="1"/>
  <c r="M3799" i="2"/>
  <c r="L3799" i="2"/>
  <c r="K3799" i="2"/>
  <c r="J3799" i="2"/>
  <c r="I3799" i="2"/>
  <c r="H3799" i="2"/>
  <c r="N3798" i="2"/>
  <c r="O3798" i="2" s="1"/>
  <c r="M3798" i="2"/>
  <c r="L3798" i="2"/>
  <c r="K3798" i="2"/>
  <c r="J3798" i="2"/>
  <c r="I3798" i="2"/>
  <c r="H3798" i="2"/>
  <c r="N3797" i="2"/>
  <c r="O3797" i="2" s="1"/>
  <c r="M3797" i="2"/>
  <c r="L3797" i="2"/>
  <c r="K3797" i="2"/>
  <c r="J3797" i="2"/>
  <c r="I3797" i="2"/>
  <c r="H3797" i="2"/>
  <c r="N3796" i="2"/>
  <c r="O3796" i="2" s="1"/>
  <c r="M3796" i="2"/>
  <c r="L3796" i="2"/>
  <c r="K3796" i="2"/>
  <c r="J3796" i="2"/>
  <c r="I3796" i="2"/>
  <c r="H3796" i="2"/>
  <c r="N3795" i="2"/>
  <c r="O3795" i="2" s="1"/>
  <c r="M3795" i="2"/>
  <c r="L3795" i="2"/>
  <c r="K3795" i="2"/>
  <c r="J3795" i="2"/>
  <c r="I3795" i="2"/>
  <c r="H3795" i="2"/>
  <c r="N3794" i="2"/>
  <c r="O3794" i="2" s="1"/>
  <c r="M3794" i="2"/>
  <c r="L3794" i="2"/>
  <c r="K3794" i="2"/>
  <c r="J3794" i="2"/>
  <c r="I3794" i="2"/>
  <c r="H3794" i="2"/>
  <c r="N3793" i="2"/>
  <c r="O3793" i="2" s="1"/>
  <c r="M3793" i="2"/>
  <c r="L3793" i="2"/>
  <c r="K3793" i="2"/>
  <c r="J3793" i="2"/>
  <c r="I3793" i="2"/>
  <c r="H3793" i="2"/>
  <c r="N3792" i="2"/>
  <c r="O3792" i="2" s="1"/>
  <c r="M3792" i="2"/>
  <c r="L3792" i="2"/>
  <c r="K3792" i="2"/>
  <c r="J3792" i="2"/>
  <c r="I3792" i="2"/>
  <c r="H3792" i="2"/>
  <c r="N3791" i="2"/>
  <c r="O3791" i="2" s="1"/>
  <c r="M3791" i="2"/>
  <c r="L3791" i="2"/>
  <c r="K3791" i="2"/>
  <c r="J3791" i="2"/>
  <c r="I3791" i="2"/>
  <c r="H3791" i="2"/>
  <c r="N3790" i="2"/>
  <c r="O3790" i="2" s="1"/>
  <c r="M3790" i="2"/>
  <c r="L3790" i="2"/>
  <c r="K3790" i="2"/>
  <c r="J3790" i="2"/>
  <c r="I3790" i="2"/>
  <c r="H3790" i="2"/>
  <c r="N3789" i="2"/>
  <c r="O3789" i="2" s="1"/>
  <c r="M3789" i="2"/>
  <c r="L3789" i="2"/>
  <c r="K3789" i="2"/>
  <c r="J3789" i="2"/>
  <c r="I3789" i="2"/>
  <c r="H3789" i="2"/>
  <c r="N3788" i="2"/>
  <c r="O3788" i="2" s="1"/>
  <c r="M3788" i="2"/>
  <c r="L3788" i="2"/>
  <c r="K3788" i="2"/>
  <c r="J3788" i="2"/>
  <c r="I3788" i="2"/>
  <c r="H3788" i="2"/>
  <c r="N3787" i="2"/>
  <c r="O3787" i="2" s="1"/>
  <c r="M3787" i="2"/>
  <c r="L3787" i="2"/>
  <c r="K3787" i="2"/>
  <c r="J3787" i="2"/>
  <c r="I3787" i="2"/>
  <c r="H3787" i="2"/>
  <c r="N3786" i="2"/>
  <c r="O3786" i="2" s="1"/>
  <c r="M3786" i="2"/>
  <c r="L3786" i="2"/>
  <c r="K3786" i="2"/>
  <c r="J3786" i="2"/>
  <c r="I3786" i="2"/>
  <c r="H3786" i="2"/>
  <c r="N3785" i="2"/>
  <c r="O3785" i="2" s="1"/>
  <c r="M3785" i="2"/>
  <c r="L3785" i="2"/>
  <c r="K3785" i="2"/>
  <c r="J3785" i="2"/>
  <c r="I3785" i="2"/>
  <c r="H3785" i="2"/>
  <c r="N3784" i="2"/>
  <c r="O3784" i="2" s="1"/>
  <c r="M3784" i="2"/>
  <c r="L3784" i="2"/>
  <c r="K3784" i="2"/>
  <c r="J3784" i="2"/>
  <c r="I3784" i="2"/>
  <c r="H3784" i="2"/>
  <c r="N3783" i="2"/>
  <c r="O3783" i="2" s="1"/>
  <c r="M3783" i="2"/>
  <c r="L3783" i="2"/>
  <c r="K3783" i="2"/>
  <c r="J3783" i="2"/>
  <c r="I3783" i="2"/>
  <c r="H3783" i="2"/>
  <c r="N3782" i="2"/>
  <c r="O3782" i="2" s="1"/>
  <c r="M3782" i="2"/>
  <c r="L3782" i="2"/>
  <c r="K3782" i="2"/>
  <c r="J3782" i="2"/>
  <c r="I3782" i="2"/>
  <c r="H3782" i="2"/>
  <c r="N3781" i="2"/>
  <c r="O3781" i="2" s="1"/>
  <c r="M3781" i="2"/>
  <c r="L3781" i="2"/>
  <c r="K3781" i="2"/>
  <c r="J3781" i="2"/>
  <c r="I3781" i="2"/>
  <c r="H3781" i="2"/>
  <c r="N3780" i="2"/>
  <c r="O3780" i="2" s="1"/>
  <c r="M3780" i="2"/>
  <c r="L3780" i="2"/>
  <c r="K3780" i="2"/>
  <c r="J3780" i="2"/>
  <c r="I3780" i="2"/>
  <c r="H3780" i="2"/>
  <c r="N3779" i="2"/>
  <c r="O3779" i="2" s="1"/>
  <c r="M3779" i="2"/>
  <c r="L3779" i="2"/>
  <c r="K3779" i="2"/>
  <c r="J3779" i="2"/>
  <c r="I3779" i="2"/>
  <c r="H3779" i="2"/>
  <c r="N3778" i="2"/>
  <c r="O3778" i="2" s="1"/>
  <c r="M3778" i="2"/>
  <c r="L3778" i="2"/>
  <c r="K3778" i="2"/>
  <c r="J3778" i="2"/>
  <c r="I3778" i="2"/>
  <c r="H3778" i="2"/>
  <c r="N3777" i="2"/>
  <c r="O3777" i="2" s="1"/>
  <c r="M3777" i="2"/>
  <c r="L3777" i="2"/>
  <c r="K3777" i="2"/>
  <c r="J3777" i="2"/>
  <c r="I3777" i="2"/>
  <c r="H3777" i="2"/>
  <c r="N3776" i="2"/>
  <c r="O3776" i="2" s="1"/>
  <c r="M3776" i="2"/>
  <c r="L3776" i="2"/>
  <c r="K3776" i="2"/>
  <c r="J3776" i="2"/>
  <c r="I3776" i="2"/>
  <c r="H3776" i="2"/>
  <c r="N3775" i="2"/>
  <c r="O3775" i="2" s="1"/>
  <c r="M3775" i="2"/>
  <c r="L3775" i="2"/>
  <c r="K3775" i="2"/>
  <c r="J3775" i="2"/>
  <c r="I3775" i="2"/>
  <c r="H3775" i="2"/>
  <c r="N3774" i="2"/>
  <c r="O3774" i="2" s="1"/>
  <c r="M3774" i="2"/>
  <c r="L3774" i="2"/>
  <c r="K3774" i="2"/>
  <c r="J3774" i="2"/>
  <c r="I3774" i="2"/>
  <c r="H3774" i="2"/>
  <c r="N3773" i="2"/>
  <c r="O3773" i="2" s="1"/>
  <c r="M3773" i="2"/>
  <c r="L3773" i="2"/>
  <c r="K3773" i="2"/>
  <c r="J3773" i="2"/>
  <c r="I3773" i="2"/>
  <c r="H3773" i="2"/>
  <c r="N3772" i="2"/>
  <c r="O3772" i="2" s="1"/>
  <c r="M3772" i="2"/>
  <c r="L3772" i="2"/>
  <c r="K3772" i="2"/>
  <c r="J3772" i="2"/>
  <c r="I3772" i="2"/>
  <c r="H3772" i="2"/>
  <c r="N3771" i="2"/>
  <c r="O3771" i="2" s="1"/>
  <c r="M3771" i="2"/>
  <c r="L3771" i="2"/>
  <c r="K3771" i="2"/>
  <c r="J3771" i="2"/>
  <c r="I3771" i="2"/>
  <c r="H3771" i="2"/>
  <c r="N3770" i="2"/>
  <c r="O3770" i="2" s="1"/>
  <c r="M3770" i="2"/>
  <c r="L3770" i="2"/>
  <c r="K3770" i="2"/>
  <c r="J3770" i="2"/>
  <c r="I3770" i="2"/>
  <c r="H3770" i="2"/>
  <c r="N3769" i="2"/>
  <c r="O3769" i="2" s="1"/>
  <c r="M3769" i="2"/>
  <c r="L3769" i="2"/>
  <c r="K3769" i="2"/>
  <c r="J3769" i="2"/>
  <c r="I3769" i="2"/>
  <c r="H3769" i="2"/>
  <c r="N3768" i="2"/>
  <c r="O3768" i="2" s="1"/>
  <c r="M3768" i="2"/>
  <c r="L3768" i="2"/>
  <c r="K3768" i="2"/>
  <c r="J3768" i="2"/>
  <c r="I3768" i="2"/>
  <c r="H3768" i="2"/>
  <c r="N3767" i="2"/>
  <c r="O3767" i="2" s="1"/>
  <c r="M3767" i="2"/>
  <c r="L3767" i="2"/>
  <c r="K3767" i="2"/>
  <c r="J3767" i="2"/>
  <c r="I3767" i="2"/>
  <c r="H3767" i="2"/>
  <c r="N3766" i="2"/>
  <c r="O3766" i="2" s="1"/>
  <c r="M3766" i="2"/>
  <c r="L3766" i="2"/>
  <c r="K3766" i="2"/>
  <c r="J3766" i="2"/>
  <c r="I3766" i="2"/>
  <c r="H3766" i="2"/>
  <c r="N3765" i="2"/>
  <c r="O3765" i="2" s="1"/>
  <c r="M3765" i="2"/>
  <c r="L3765" i="2"/>
  <c r="K3765" i="2"/>
  <c r="J3765" i="2"/>
  <c r="I3765" i="2"/>
  <c r="H3765" i="2"/>
  <c r="N3764" i="2"/>
  <c r="O3764" i="2" s="1"/>
  <c r="M3764" i="2"/>
  <c r="L3764" i="2"/>
  <c r="K3764" i="2"/>
  <c r="J3764" i="2"/>
  <c r="I3764" i="2"/>
  <c r="H3764" i="2"/>
  <c r="N3763" i="2"/>
  <c r="O3763" i="2" s="1"/>
  <c r="M3763" i="2"/>
  <c r="L3763" i="2"/>
  <c r="K3763" i="2"/>
  <c r="J3763" i="2"/>
  <c r="I3763" i="2"/>
  <c r="H3763" i="2"/>
  <c r="N3762" i="2"/>
  <c r="O3762" i="2" s="1"/>
  <c r="M3762" i="2"/>
  <c r="L3762" i="2"/>
  <c r="K3762" i="2"/>
  <c r="J3762" i="2"/>
  <c r="I3762" i="2"/>
  <c r="H3762" i="2"/>
  <c r="N3761" i="2"/>
  <c r="O3761" i="2" s="1"/>
  <c r="M3761" i="2"/>
  <c r="L3761" i="2"/>
  <c r="K3761" i="2"/>
  <c r="J3761" i="2"/>
  <c r="I3761" i="2"/>
  <c r="H3761" i="2"/>
  <c r="N3760" i="2"/>
  <c r="O3760" i="2" s="1"/>
  <c r="M3760" i="2"/>
  <c r="L3760" i="2"/>
  <c r="K3760" i="2"/>
  <c r="J3760" i="2"/>
  <c r="I3760" i="2"/>
  <c r="H3760" i="2"/>
  <c r="N3759" i="2"/>
  <c r="O3759" i="2" s="1"/>
  <c r="M3759" i="2"/>
  <c r="L3759" i="2"/>
  <c r="K3759" i="2"/>
  <c r="J3759" i="2"/>
  <c r="I3759" i="2"/>
  <c r="H3759" i="2"/>
  <c r="N3758" i="2"/>
  <c r="O3758" i="2" s="1"/>
  <c r="M3758" i="2"/>
  <c r="L3758" i="2"/>
  <c r="K3758" i="2"/>
  <c r="J3758" i="2"/>
  <c r="I3758" i="2"/>
  <c r="H3758" i="2"/>
  <c r="N3757" i="2"/>
  <c r="O3757" i="2" s="1"/>
  <c r="M3757" i="2"/>
  <c r="L3757" i="2"/>
  <c r="K3757" i="2"/>
  <c r="J3757" i="2"/>
  <c r="I3757" i="2"/>
  <c r="H3757" i="2"/>
  <c r="N3756" i="2"/>
  <c r="O3756" i="2" s="1"/>
  <c r="M3756" i="2"/>
  <c r="L3756" i="2"/>
  <c r="K3756" i="2"/>
  <c r="J3756" i="2"/>
  <c r="I3756" i="2"/>
  <c r="H3756" i="2"/>
  <c r="N3755" i="2"/>
  <c r="O3755" i="2" s="1"/>
  <c r="M3755" i="2"/>
  <c r="L3755" i="2"/>
  <c r="K3755" i="2"/>
  <c r="J3755" i="2"/>
  <c r="I3755" i="2"/>
  <c r="H3755" i="2"/>
  <c r="N3754" i="2"/>
  <c r="O3754" i="2" s="1"/>
  <c r="M3754" i="2"/>
  <c r="L3754" i="2"/>
  <c r="K3754" i="2"/>
  <c r="J3754" i="2"/>
  <c r="I3754" i="2"/>
  <c r="H3754" i="2"/>
  <c r="N3753" i="2"/>
  <c r="O3753" i="2" s="1"/>
  <c r="M3753" i="2"/>
  <c r="L3753" i="2"/>
  <c r="K3753" i="2"/>
  <c r="J3753" i="2"/>
  <c r="I3753" i="2"/>
  <c r="H3753" i="2"/>
  <c r="N3752" i="2"/>
  <c r="O3752" i="2" s="1"/>
  <c r="M3752" i="2"/>
  <c r="L3752" i="2"/>
  <c r="K3752" i="2"/>
  <c r="J3752" i="2"/>
  <c r="I3752" i="2"/>
  <c r="H3752" i="2"/>
  <c r="N3751" i="2"/>
  <c r="O3751" i="2" s="1"/>
  <c r="M3751" i="2"/>
  <c r="L3751" i="2"/>
  <c r="K3751" i="2"/>
  <c r="J3751" i="2"/>
  <c r="I3751" i="2"/>
  <c r="H3751" i="2"/>
  <c r="N3750" i="2"/>
  <c r="O3750" i="2" s="1"/>
  <c r="M3750" i="2"/>
  <c r="L3750" i="2"/>
  <c r="K3750" i="2"/>
  <c r="J3750" i="2"/>
  <c r="I3750" i="2"/>
  <c r="H3750" i="2"/>
  <c r="N3749" i="2"/>
  <c r="O3749" i="2" s="1"/>
  <c r="M3749" i="2"/>
  <c r="L3749" i="2"/>
  <c r="K3749" i="2"/>
  <c r="J3749" i="2"/>
  <c r="I3749" i="2"/>
  <c r="H3749" i="2"/>
  <c r="N3748" i="2"/>
  <c r="O3748" i="2" s="1"/>
  <c r="M3748" i="2"/>
  <c r="L3748" i="2"/>
  <c r="K3748" i="2"/>
  <c r="J3748" i="2"/>
  <c r="I3748" i="2"/>
  <c r="H3748" i="2"/>
  <c r="N3747" i="2"/>
  <c r="O3747" i="2" s="1"/>
  <c r="M3747" i="2"/>
  <c r="L3747" i="2"/>
  <c r="K3747" i="2"/>
  <c r="J3747" i="2"/>
  <c r="I3747" i="2"/>
  <c r="H3747" i="2"/>
  <c r="N3746" i="2"/>
  <c r="O3746" i="2" s="1"/>
  <c r="M3746" i="2"/>
  <c r="L3746" i="2"/>
  <c r="K3746" i="2"/>
  <c r="J3746" i="2"/>
  <c r="I3746" i="2"/>
  <c r="H3746" i="2"/>
  <c r="N3745" i="2"/>
  <c r="O3745" i="2" s="1"/>
  <c r="M3745" i="2"/>
  <c r="L3745" i="2"/>
  <c r="K3745" i="2"/>
  <c r="J3745" i="2"/>
  <c r="I3745" i="2"/>
  <c r="H3745" i="2"/>
  <c r="N3744" i="2"/>
  <c r="O3744" i="2" s="1"/>
  <c r="M3744" i="2"/>
  <c r="L3744" i="2"/>
  <c r="K3744" i="2"/>
  <c r="J3744" i="2"/>
  <c r="I3744" i="2"/>
  <c r="H3744" i="2"/>
  <c r="N3743" i="2"/>
  <c r="O3743" i="2" s="1"/>
  <c r="M3743" i="2"/>
  <c r="L3743" i="2"/>
  <c r="K3743" i="2"/>
  <c r="J3743" i="2"/>
  <c r="I3743" i="2"/>
  <c r="H3743" i="2"/>
  <c r="N3742" i="2"/>
  <c r="O3742" i="2" s="1"/>
  <c r="M3742" i="2"/>
  <c r="L3742" i="2"/>
  <c r="K3742" i="2"/>
  <c r="J3742" i="2"/>
  <c r="I3742" i="2"/>
  <c r="H3742" i="2"/>
  <c r="N3741" i="2"/>
  <c r="O3741" i="2" s="1"/>
  <c r="M3741" i="2"/>
  <c r="L3741" i="2"/>
  <c r="K3741" i="2"/>
  <c r="J3741" i="2"/>
  <c r="I3741" i="2"/>
  <c r="H3741" i="2"/>
  <c r="N3740" i="2"/>
  <c r="O3740" i="2" s="1"/>
  <c r="M3740" i="2"/>
  <c r="L3740" i="2"/>
  <c r="K3740" i="2"/>
  <c r="J3740" i="2"/>
  <c r="I3740" i="2"/>
  <c r="H3740" i="2"/>
  <c r="N3739" i="2"/>
  <c r="O3739" i="2" s="1"/>
  <c r="M3739" i="2"/>
  <c r="L3739" i="2"/>
  <c r="K3739" i="2"/>
  <c r="J3739" i="2"/>
  <c r="I3739" i="2"/>
  <c r="H3739" i="2"/>
  <c r="N3738" i="2"/>
  <c r="O3738" i="2" s="1"/>
  <c r="M3738" i="2"/>
  <c r="L3738" i="2"/>
  <c r="K3738" i="2"/>
  <c r="J3738" i="2"/>
  <c r="I3738" i="2"/>
  <c r="H3738" i="2"/>
  <c r="N3737" i="2"/>
  <c r="O3737" i="2" s="1"/>
  <c r="M3737" i="2"/>
  <c r="L3737" i="2"/>
  <c r="K3737" i="2"/>
  <c r="J3737" i="2"/>
  <c r="I3737" i="2"/>
  <c r="H3737" i="2"/>
  <c r="N3736" i="2"/>
  <c r="O3736" i="2" s="1"/>
  <c r="M3736" i="2"/>
  <c r="L3736" i="2"/>
  <c r="K3736" i="2"/>
  <c r="J3736" i="2"/>
  <c r="I3736" i="2"/>
  <c r="H3736" i="2"/>
  <c r="N3735" i="2"/>
  <c r="O3735" i="2" s="1"/>
  <c r="M3735" i="2"/>
  <c r="L3735" i="2"/>
  <c r="K3735" i="2"/>
  <c r="J3735" i="2"/>
  <c r="I3735" i="2"/>
  <c r="H3735" i="2"/>
  <c r="N3734" i="2"/>
  <c r="O3734" i="2" s="1"/>
  <c r="M3734" i="2"/>
  <c r="L3734" i="2"/>
  <c r="K3734" i="2"/>
  <c r="J3734" i="2"/>
  <c r="I3734" i="2"/>
  <c r="H3734" i="2"/>
  <c r="N3733" i="2"/>
  <c r="O3733" i="2" s="1"/>
  <c r="M3733" i="2"/>
  <c r="L3733" i="2"/>
  <c r="K3733" i="2"/>
  <c r="J3733" i="2"/>
  <c r="I3733" i="2"/>
  <c r="H3733" i="2"/>
  <c r="N3732" i="2"/>
  <c r="O3732" i="2" s="1"/>
  <c r="M3732" i="2"/>
  <c r="L3732" i="2"/>
  <c r="K3732" i="2"/>
  <c r="J3732" i="2"/>
  <c r="I3732" i="2"/>
  <c r="H3732" i="2"/>
  <c r="N3731" i="2"/>
  <c r="O3731" i="2" s="1"/>
  <c r="M3731" i="2"/>
  <c r="L3731" i="2"/>
  <c r="K3731" i="2"/>
  <c r="J3731" i="2"/>
  <c r="I3731" i="2"/>
  <c r="H3731" i="2"/>
  <c r="N3730" i="2"/>
  <c r="O3730" i="2" s="1"/>
  <c r="M3730" i="2"/>
  <c r="L3730" i="2"/>
  <c r="K3730" i="2"/>
  <c r="J3730" i="2"/>
  <c r="I3730" i="2"/>
  <c r="H3730" i="2"/>
  <c r="N3729" i="2"/>
  <c r="O3729" i="2" s="1"/>
  <c r="M3729" i="2"/>
  <c r="L3729" i="2"/>
  <c r="K3729" i="2"/>
  <c r="J3729" i="2"/>
  <c r="I3729" i="2"/>
  <c r="H3729" i="2"/>
  <c r="N3728" i="2"/>
  <c r="O3728" i="2" s="1"/>
  <c r="M3728" i="2"/>
  <c r="L3728" i="2"/>
  <c r="K3728" i="2"/>
  <c r="J3728" i="2"/>
  <c r="I3728" i="2"/>
  <c r="H3728" i="2"/>
  <c r="N3727" i="2"/>
  <c r="O3727" i="2" s="1"/>
  <c r="M3727" i="2"/>
  <c r="L3727" i="2"/>
  <c r="K3727" i="2"/>
  <c r="J3727" i="2"/>
  <c r="I3727" i="2"/>
  <c r="H3727" i="2"/>
  <c r="N3726" i="2"/>
  <c r="O3726" i="2" s="1"/>
  <c r="M3726" i="2"/>
  <c r="L3726" i="2"/>
  <c r="K3726" i="2"/>
  <c r="J3726" i="2"/>
  <c r="I3726" i="2"/>
  <c r="H3726" i="2"/>
  <c r="N3725" i="2"/>
  <c r="O3725" i="2" s="1"/>
  <c r="M3725" i="2"/>
  <c r="L3725" i="2"/>
  <c r="K3725" i="2"/>
  <c r="J3725" i="2"/>
  <c r="I3725" i="2"/>
  <c r="H3725" i="2"/>
  <c r="N3724" i="2"/>
  <c r="O3724" i="2" s="1"/>
  <c r="M3724" i="2"/>
  <c r="L3724" i="2"/>
  <c r="K3724" i="2"/>
  <c r="J3724" i="2"/>
  <c r="I3724" i="2"/>
  <c r="H3724" i="2"/>
  <c r="N3723" i="2"/>
  <c r="O3723" i="2" s="1"/>
  <c r="M3723" i="2"/>
  <c r="L3723" i="2"/>
  <c r="K3723" i="2"/>
  <c r="J3723" i="2"/>
  <c r="I3723" i="2"/>
  <c r="H3723" i="2"/>
  <c r="N3722" i="2"/>
  <c r="O3722" i="2" s="1"/>
  <c r="M3722" i="2"/>
  <c r="L3722" i="2"/>
  <c r="K3722" i="2"/>
  <c r="J3722" i="2"/>
  <c r="I3722" i="2"/>
  <c r="H3722" i="2"/>
  <c r="N3721" i="2"/>
  <c r="O3721" i="2" s="1"/>
  <c r="M3721" i="2"/>
  <c r="L3721" i="2"/>
  <c r="K3721" i="2"/>
  <c r="J3721" i="2"/>
  <c r="I3721" i="2"/>
  <c r="H3721" i="2"/>
  <c r="N3720" i="2"/>
  <c r="O3720" i="2" s="1"/>
  <c r="M3720" i="2"/>
  <c r="L3720" i="2"/>
  <c r="K3720" i="2"/>
  <c r="J3720" i="2"/>
  <c r="I3720" i="2"/>
  <c r="H3720" i="2"/>
  <c r="N3719" i="2"/>
  <c r="O3719" i="2" s="1"/>
  <c r="M3719" i="2"/>
  <c r="L3719" i="2"/>
  <c r="K3719" i="2"/>
  <c r="J3719" i="2"/>
  <c r="I3719" i="2"/>
  <c r="H3719" i="2"/>
  <c r="N3718" i="2"/>
  <c r="O3718" i="2" s="1"/>
  <c r="M3718" i="2"/>
  <c r="L3718" i="2"/>
  <c r="K3718" i="2"/>
  <c r="J3718" i="2"/>
  <c r="I3718" i="2"/>
  <c r="H3718" i="2"/>
  <c r="N3717" i="2"/>
  <c r="O3717" i="2" s="1"/>
  <c r="M3717" i="2"/>
  <c r="L3717" i="2"/>
  <c r="K3717" i="2"/>
  <c r="J3717" i="2"/>
  <c r="I3717" i="2"/>
  <c r="H3717" i="2"/>
  <c r="N3716" i="2"/>
  <c r="O3716" i="2" s="1"/>
  <c r="M3716" i="2"/>
  <c r="L3716" i="2"/>
  <c r="K3716" i="2"/>
  <c r="J3716" i="2"/>
  <c r="I3716" i="2"/>
  <c r="H3716" i="2"/>
  <c r="N3715" i="2"/>
  <c r="O3715" i="2" s="1"/>
  <c r="M3715" i="2"/>
  <c r="L3715" i="2"/>
  <c r="K3715" i="2"/>
  <c r="J3715" i="2"/>
  <c r="I3715" i="2"/>
  <c r="H3715" i="2"/>
  <c r="N3714" i="2"/>
  <c r="O3714" i="2" s="1"/>
  <c r="M3714" i="2"/>
  <c r="L3714" i="2"/>
  <c r="K3714" i="2"/>
  <c r="J3714" i="2"/>
  <c r="I3714" i="2"/>
  <c r="H3714" i="2"/>
  <c r="N3713" i="2"/>
  <c r="O3713" i="2" s="1"/>
  <c r="M3713" i="2"/>
  <c r="L3713" i="2"/>
  <c r="K3713" i="2"/>
  <c r="J3713" i="2"/>
  <c r="I3713" i="2"/>
  <c r="H3713" i="2"/>
  <c r="N3712" i="2"/>
  <c r="O3712" i="2" s="1"/>
  <c r="M3712" i="2"/>
  <c r="L3712" i="2"/>
  <c r="K3712" i="2"/>
  <c r="J3712" i="2"/>
  <c r="I3712" i="2"/>
  <c r="H3712" i="2"/>
  <c r="N3711" i="2"/>
  <c r="O3711" i="2" s="1"/>
  <c r="M3711" i="2"/>
  <c r="L3711" i="2"/>
  <c r="K3711" i="2"/>
  <c r="J3711" i="2"/>
  <c r="I3711" i="2"/>
  <c r="H3711" i="2"/>
  <c r="N3710" i="2"/>
  <c r="O3710" i="2" s="1"/>
  <c r="M3710" i="2"/>
  <c r="L3710" i="2"/>
  <c r="K3710" i="2"/>
  <c r="J3710" i="2"/>
  <c r="I3710" i="2"/>
  <c r="H3710" i="2"/>
  <c r="N3709" i="2"/>
  <c r="O3709" i="2" s="1"/>
  <c r="M3709" i="2"/>
  <c r="L3709" i="2"/>
  <c r="K3709" i="2"/>
  <c r="J3709" i="2"/>
  <c r="I3709" i="2"/>
  <c r="H3709" i="2"/>
  <c r="N3708" i="2"/>
  <c r="O3708" i="2" s="1"/>
  <c r="M3708" i="2"/>
  <c r="L3708" i="2"/>
  <c r="K3708" i="2"/>
  <c r="J3708" i="2"/>
  <c r="I3708" i="2"/>
  <c r="H3708" i="2"/>
  <c r="N3707" i="2"/>
  <c r="O3707" i="2" s="1"/>
  <c r="M3707" i="2"/>
  <c r="L3707" i="2"/>
  <c r="K3707" i="2"/>
  <c r="J3707" i="2"/>
  <c r="I3707" i="2"/>
  <c r="H3707" i="2"/>
  <c r="N3706" i="2"/>
  <c r="O3706" i="2" s="1"/>
  <c r="M3706" i="2"/>
  <c r="L3706" i="2"/>
  <c r="K3706" i="2"/>
  <c r="J3706" i="2"/>
  <c r="I3706" i="2"/>
  <c r="H3706" i="2"/>
  <c r="N3705" i="2"/>
  <c r="O3705" i="2" s="1"/>
  <c r="M3705" i="2"/>
  <c r="L3705" i="2"/>
  <c r="K3705" i="2"/>
  <c r="J3705" i="2"/>
  <c r="I3705" i="2"/>
  <c r="H3705" i="2"/>
  <c r="N3704" i="2"/>
  <c r="O3704" i="2" s="1"/>
  <c r="M3704" i="2"/>
  <c r="L3704" i="2"/>
  <c r="K3704" i="2"/>
  <c r="J3704" i="2"/>
  <c r="I3704" i="2"/>
  <c r="H3704" i="2"/>
  <c r="N3703" i="2"/>
  <c r="O3703" i="2" s="1"/>
  <c r="M3703" i="2"/>
  <c r="L3703" i="2"/>
  <c r="K3703" i="2"/>
  <c r="J3703" i="2"/>
  <c r="I3703" i="2"/>
  <c r="H3703" i="2"/>
  <c r="N3702" i="2"/>
  <c r="O3702" i="2" s="1"/>
  <c r="M3702" i="2"/>
  <c r="L3702" i="2"/>
  <c r="K3702" i="2"/>
  <c r="J3702" i="2"/>
  <c r="I3702" i="2"/>
  <c r="H3702" i="2"/>
  <c r="N3701" i="2"/>
  <c r="O3701" i="2" s="1"/>
  <c r="M3701" i="2"/>
  <c r="L3701" i="2"/>
  <c r="K3701" i="2"/>
  <c r="J3701" i="2"/>
  <c r="I3701" i="2"/>
  <c r="H3701" i="2"/>
  <c r="N3700" i="2"/>
  <c r="O3700" i="2" s="1"/>
  <c r="M3700" i="2"/>
  <c r="L3700" i="2"/>
  <c r="K3700" i="2"/>
  <c r="J3700" i="2"/>
  <c r="I3700" i="2"/>
  <c r="H3700" i="2"/>
  <c r="N3699" i="2"/>
  <c r="O3699" i="2" s="1"/>
  <c r="M3699" i="2"/>
  <c r="L3699" i="2"/>
  <c r="K3699" i="2"/>
  <c r="J3699" i="2"/>
  <c r="I3699" i="2"/>
  <c r="H3699" i="2"/>
  <c r="N3698" i="2"/>
  <c r="O3698" i="2" s="1"/>
  <c r="M3698" i="2"/>
  <c r="L3698" i="2"/>
  <c r="K3698" i="2"/>
  <c r="J3698" i="2"/>
  <c r="I3698" i="2"/>
  <c r="H3698" i="2"/>
  <c r="N3697" i="2"/>
  <c r="O3697" i="2" s="1"/>
  <c r="M3697" i="2"/>
  <c r="L3697" i="2"/>
  <c r="K3697" i="2"/>
  <c r="J3697" i="2"/>
  <c r="I3697" i="2"/>
  <c r="H3697" i="2"/>
  <c r="N3696" i="2"/>
  <c r="O3696" i="2" s="1"/>
  <c r="M3696" i="2"/>
  <c r="L3696" i="2"/>
  <c r="K3696" i="2"/>
  <c r="J3696" i="2"/>
  <c r="I3696" i="2"/>
  <c r="H3696" i="2"/>
  <c r="N3695" i="2"/>
  <c r="O3695" i="2" s="1"/>
  <c r="M3695" i="2"/>
  <c r="L3695" i="2"/>
  <c r="K3695" i="2"/>
  <c r="J3695" i="2"/>
  <c r="I3695" i="2"/>
  <c r="H3695" i="2"/>
  <c r="N3694" i="2"/>
  <c r="O3694" i="2" s="1"/>
  <c r="M3694" i="2"/>
  <c r="L3694" i="2"/>
  <c r="K3694" i="2"/>
  <c r="J3694" i="2"/>
  <c r="I3694" i="2"/>
  <c r="H3694" i="2"/>
  <c r="N3693" i="2"/>
  <c r="O3693" i="2" s="1"/>
  <c r="M3693" i="2"/>
  <c r="L3693" i="2"/>
  <c r="K3693" i="2"/>
  <c r="J3693" i="2"/>
  <c r="I3693" i="2"/>
  <c r="H3693" i="2"/>
  <c r="N3692" i="2"/>
  <c r="O3692" i="2" s="1"/>
  <c r="M3692" i="2"/>
  <c r="L3692" i="2"/>
  <c r="K3692" i="2"/>
  <c r="J3692" i="2"/>
  <c r="I3692" i="2"/>
  <c r="H3692" i="2"/>
  <c r="N3691" i="2"/>
  <c r="O3691" i="2" s="1"/>
  <c r="M3691" i="2"/>
  <c r="L3691" i="2"/>
  <c r="K3691" i="2"/>
  <c r="J3691" i="2"/>
  <c r="I3691" i="2"/>
  <c r="H3691" i="2"/>
  <c r="N3690" i="2"/>
  <c r="O3690" i="2" s="1"/>
  <c r="M3690" i="2"/>
  <c r="L3690" i="2"/>
  <c r="K3690" i="2"/>
  <c r="J3690" i="2"/>
  <c r="I3690" i="2"/>
  <c r="H3690" i="2"/>
  <c r="N3689" i="2"/>
  <c r="O3689" i="2" s="1"/>
  <c r="M3689" i="2"/>
  <c r="L3689" i="2"/>
  <c r="K3689" i="2"/>
  <c r="J3689" i="2"/>
  <c r="I3689" i="2"/>
  <c r="H3689" i="2"/>
  <c r="N3688" i="2"/>
  <c r="O3688" i="2" s="1"/>
  <c r="M3688" i="2"/>
  <c r="L3688" i="2"/>
  <c r="K3688" i="2"/>
  <c r="J3688" i="2"/>
  <c r="I3688" i="2"/>
  <c r="H3688" i="2"/>
  <c r="N3687" i="2"/>
  <c r="O3687" i="2" s="1"/>
  <c r="M3687" i="2"/>
  <c r="L3687" i="2"/>
  <c r="K3687" i="2"/>
  <c r="J3687" i="2"/>
  <c r="I3687" i="2"/>
  <c r="H3687" i="2"/>
  <c r="N3686" i="2"/>
  <c r="O3686" i="2" s="1"/>
  <c r="M3686" i="2"/>
  <c r="L3686" i="2"/>
  <c r="K3686" i="2"/>
  <c r="J3686" i="2"/>
  <c r="I3686" i="2"/>
  <c r="H3686" i="2"/>
  <c r="N3685" i="2"/>
  <c r="O3685" i="2" s="1"/>
  <c r="M3685" i="2"/>
  <c r="L3685" i="2"/>
  <c r="K3685" i="2"/>
  <c r="J3685" i="2"/>
  <c r="I3685" i="2"/>
  <c r="H3685" i="2"/>
  <c r="N3684" i="2"/>
  <c r="O3684" i="2" s="1"/>
  <c r="M3684" i="2"/>
  <c r="L3684" i="2"/>
  <c r="K3684" i="2"/>
  <c r="J3684" i="2"/>
  <c r="I3684" i="2"/>
  <c r="H3684" i="2"/>
  <c r="N3683" i="2"/>
  <c r="O3683" i="2" s="1"/>
  <c r="M3683" i="2"/>
  <c r="L3683" i="2"/>
  <c r="K3683" i="2"/>
  <c r="J3683" i="2"/>
  <c r="I3683" i="2"/>
  <c r="H3683" i="2"/>
  <c r="N3682" i="2"/>
  <c r="O3682" i="2" s="1"/>
  <c r="M3682" i="2"/>
  <c r="L3682" i="2"/>
  <c r="K3682" i="2"/>
  <c r="J3682" i="2"/>
  <c r="I3682" i="2"/>
  <c r="H3682" i="2"/>
  <c r="N3681" i="2"/>
  <c r="O3681" i="2" s="1"/>
  <c r="M3681" i="2"/>
  <c r="L3681" i="2"/>
  <c r="K3681" i="2"/>
  <c r="J3681" i="2"/>
  <c r="I3681" i="2"/>
  <c r="H3681" i="2"/>
  <c r="N3680" i="2"/>
  <c r="O3680" i="2" s="1"/>
  <c r="M3680" i="2"/>
  <c r="L3680" i="2"/>
  <c r="K3680" i="2"/>
  <c r="J3680" i="2"/>
  <c r="I3680" i="2"/>
  <c r="H3680" i="2"/>
  <c r="N3679" i="2"/>
  <c r="O3679" i="2" s="1"/>
  <c r="M3679" i="2"/>
  <c r="L3679" i="2"/>
  <c r="K3679" i="2"/>
  <c r="J3679" i="2"/>
  <c r="I3679" i="2"/>
  <c r="H3679" i="2"/>
  <c r="N3678" i="2"/>
  <c r="O3678" i="2" s="1"/>
  <c r="M3678" i="2"/>
  <c r="L3678" i="2"/>
  <c r="K3678" i="2"/>
  <c r="J3678" i="2"/>
  <c r="I3678" i="2"/>
  <c r="H3678" i="2"/>
  <c r="N3677" i="2"/>
  <c r="O3677" i="2" s="1"/>
  <c r="M3677" i="2"/>
  <c r="L3677" i="2"/>
  <c r="K3677" i="2"/>
  <c r="J3677" i="2"/>
  <c r="I3677" i="2"/>
  <c r="H3677" i="2"/>
  <c r="N3676" i="2"/>
  <c r="O3676" i="2" s="1"/>
  <c r="M3676" i="2"/>
  <c r="L3676" i="2"/>
  <c r="K3676" i="2"/>
  <c r="J3676" i="2"/>
  <c r="I3676" i="2"/>
  <c r="H3676" i="2"/>
  <c r="N3675" i="2"/>
  <c r="O3675" i="2" s="1"/>
  <c r="M3675" i="2"/>
  <c r="L3675" i="2"/>
  <c r="K3675" i="2"/>
  <c r="J3675" i="2"/>
  <c r="I3675" i="2"/>
  <c r="H3675" i="2"/>
  <c r="N3674" i="2"/>
  <c r="O3674" i="2" s="1"/>
  <c r="M3674" i="2"/>
  <c r="L3674" i="2"/>
  <c r="K3674" i="2"/>
  <c r="J3674" i="2"/>
  <c r="I3674" i="2"/>
  <c r="H3674" i="2"/>
  <c r="N3673" i="2"/>
  <c r="O3673" i="2" s="1"/>
  <c r="M3673" i="2"/>
  <c r="L3673" i="2"/>
  <c r="K3673" i="2"/>
  <c r="J3673" i="2"/>
  <c r="I3673" i="2"/>
  <c r="H3673" i="2"/>
  <c r="N3672" i="2"/>
  <c r="O3672" i="2" s="1"/>
  <c r="M3672" i="2"/>
  <c r="L3672" i="2"/>
  <c r="K3672" i="2"/>
  <c r="J3672" i="2"/>
  <c r="I3672" i="2"/>
  <c r="H3672" i="2"/>
  <c r="N3671" i="2"/>
  <c r="O3671" i="2" s="1"/>
  <c r="M3671" i="2"/>
  <c r="L3671" i="2"/>
  <c r="K3671" i="2"/>
  <c r="J3671" i="2"/>
  <c r="I3671" i="2"/>
  <c r="H3671" i="2"/>
  <c r="N3670" i="2"/>
  <c r="O3670" i="2" s="1"/>
  <c r="M3670" i="2"/>
  <c r="L3670" i="2"/>
  <c r="K3670" i="2"/>
  <c r="J3670" i="2"/>
  <c r="I3670" i="2"/>
  <c r="H3670" i="2"/>
  <c r="N3669" i="2"/>
  <c r="O3669" i="2" s="1"/>
  <c r="M3669" i="2"/>
  <c r="L3669" i="2"/>
  <c r="K3669" i="2"/>
  <c r="J3669" i="2"/>
  <c r="I3669" i="2"/>
  <c r="H3669" i="2"/>
  <c r="N3668" i="2"/>
  <c r="O3668" i="2" s="1"/>
  <c r="M3668" i="2"/>
  <c r="L3668" i="2"/>
  <c r="K3668" i="2"/>
  <c r="J3668" i="2"/>
  <c r="I3668" i="2"/>
  <c r="H3668" i="2"/>
  <c r="N3667" i="2"/>
  <c r="O3667" i="2" s="1"/>
  <c r="M3667" i="2"/>
  <c r="L3667" i="2"/>
  <c r="K3667" i="2"/>
  <c r="J3667" i="2"/>
  <c r="I3667" i="2"/>
  <c r="H3667" i="2"/>
  <c r="N3666" i="2"/>
  <c r="O3666" i="2" s="1"/>
  <c r="M3666" i="2"/>
  <c r="L3666" i="2"/>
  <c r="K3666" i="2"/>
  <c r="J3666" i="2"/>
  <c r="I3666" i="2"/>
  <c r="H3666" i="2"/>
  <c r="N3665" i="2"/>
  <c r="O3665" i="2" s="1"/>
  <c r="M3665" i="2"/>
  <c r="L3665" i="2"/>
  <c r="K3665" i="2"/>
  <c r="J3665" i="2"/>
  <c r="I3665" i="2"/>
  <c r="H3665" i="2"/>
  <c r="N3664" i="2"/>
  <c r="O3664" i="2" s="1"/>
  <c r="M3664" i="2"/>
  <c r="L3664" i="2"/>
  <c r="K3664" i="2"/>
  <c r="J3664" i="2"/>
  <c r="I3664" i="2"/>
  <c r="H3664" i="2"/>
  <c r="N3663" i="2"/>
  <c r="O3663" i="2" s="1"/>
  <c r="M3663" i="2"/>
  <c r="L3663" i="2"/>
  <c r="K3663" i="2"/>
  <c r="J3663" i="2"/>
  <c r="I3663" i="2"/>
  <c r="H3663" i="2"/>
  <c r="N3662" i="2"/>
  <c r="O3662" i="2" s="1"/>
  <c r="M3662" i="2"/>
  <c r="L3662" i="2"/>
  <c r="K3662" i="2"/>
  <c r="J3662" i="2"/>
  <c r="I3662" i="2"/>
  <c r="H3662" i="2"/>
  <c r="N3661" i="2"/>
  <c r="O3661" i="2" s="1"/>
  <c r="M3661" i="2"/>
  <c r="L3661" i="2"/>
  <c r="K3661" i="2"/>
  <c r="J3661" i="2"/>
  <c r="I3661" i="2"/>
  <c r="H3661" i="2"/>
  <c r="N3660" i="2"/>
  <c r="O3660" i="2" s="1"/>
  <c r="M3660" i="2"/>
  <c r="L3660" i="2"/>
  <c r="K3660" i="2"/>
  <c r="J3660" i="2"/>
  <c r="I3660" i="2"/>
  <c r="H3660" i="2"/>
  <c r="N3659" i="2"/>
  <c r="O3659" i="2" s="1"/>
  <c r="M3659" i="2"/>
  <c r="L3659" i="2"/>
  <c r="K3659" i="2"/>
  <c r="J3659" i="2"/>
  <c r="I3659" i="2"/>
  <c r="H3659" i="2"/>
  <c r="N3658" i="2"/>
  <c r="O3658" i="2" s="1"/>
  <c r="M3658" i="2"/>
  <c r="L3658" i="2"/>
  <c r="K3658" i="2"/>
  <c r="J3658" i="2"/>
  <c r="I3658" i="2"/>
  <c r="H3658" i="2"/>
  <c r="N3657" i="2"/>
  <c r="O3657" i="2" s="1"/>
  <c r="M3657" i="2"/>
  <c r="L3657" i="2"/>
  <c r="K3657" i="2"/>
  <c r="J3657" i="2"/>
  <c r="I3657" i="2"/>
  <c r="H3657" i="2"/>
  <c r="N3656" i="2"/>
  <c r="O3656" i="2" s="1"/>
  <c r="M3656" i="2"/>
  <c r="L3656" i="2"/>
  <c r="K3656" i="2"/>
  <c r="J3656" i="2"/>
  <c r="I3656" i="2"/>
  <c r="H3656" i="2"/>
  <c r="N3655" i="2"/>
  <c r="O3655" i="2" s="1"/>
  <c r="M3655" i="2"/>
  <c r="L3655" i="2"/>
  <c r="K3655" i="2"/>
  <c r="J3655" i="2"/>
  <c r="I3655" i="2"/>
  <c r="H3655" i="2"/>
  <c r="N3654" i="2"/>
  <c r="O3654" i="2" s="1"/>
  <c r="M3654" i="2"/>
  <c r="L3654" i="2"/>
  <c r="K3654" i="2"/>
  <c r="J3654" i="2"/>
  <c r="I3654" i="2"/>
  <c r="H3654" i="2"/>
  <c r="N3653" i="2"/>
  <c r="O3653" i="2" s="1"/>
  <c r="M3653" i="2"/>
  <c r="L3653" i="2"/>
  <c r="K3653" i="2"/>
  <c r="J3653" i="2"/>
  <c r="I3653" i="2"/>
  <c r="H3653" i="2"/>
  <c r="N3652" i="2"/>
  <c r="O3652" i="2" s="1"/>
  <c r="M3652" i="2"/>
  <c r="L3652" i="2"/>
  <c r="K3652" i="2"/>
  <c r="J3652" i="2"/>
  <c r="I3652" i="2"/>
  <c r="H3652" i="2"/>
  <c r="N3651" i="2"/>
  <c r="O3651" i="2" s="1"/>
  <c r="M3651" i="2"/>
  <c r="L3651" i="2"/>
  <c r="K3651" i="2"/>
  <c r="J3651" i="2"/>
  <c r="I3651" i="2"/>
  <c r="H3651" i="2"/>
  <c r="N3650" i="2"/>
  <c r="O3650" i="2" s="1"/>
  <c r="M3650" i="2"/>
  <c r="L3650" i="2"/>
  <c r="K3650" i="2"/>
  <c r="J3650" i="2"/>
  <c r="I3650" i="2"/>
  <c r="H3650" i="2"/>
  <c r="N3649" i="2"/>
  <c r="O3649" i="2" s="1"/>
  <c r="M3649" i="2"/>
  <c r="L3649" i="2"/>
  <c r="K3649" i="2"/>
  <c r="J3649" i="2"/>
  <c r="I3649" i="2"/>
  <c r="H3649" i="2"/>
  <c r="N3648" i="2"/>
  <c r="O3648" i="2" s="1"/>
  <c r="M3648" i="2"/>
  <c r="L3648" i="2"/>
  <c r="K3648" i="2"/>
  <c r="J3648" i="2"/>
  <c r="I3648" i="2"/>
  <c r="H3648" i="2"/>
  <c r="N3647" i="2"/>
  <c r="O3647" i="2" s="1"/>
  <c r="M3647" i="2"/>
  <c r="L3647" i="2"/>
  <c r="K3647" i="2"/>
  <c r="J3647" i="2"/>
  <c r="I3647" i="2"/>
  <c r="H3647" i="2"/>
  <c r="N3646" i="2"/>
  <c r="O3646" i="2" s="1"/>
  <c r="M3646" i="2"/>
  <c r="L3646" i="2"/>
  <c r="K3646" i="2"/>
  <c r="J3646" i="2"/>
  <c r="I3646" i="2"/>
  <c r="H3646" i="2"/>
  <c r="N3645" i="2"/>
  <c r="O3645" i="2" s="1"/>
  <c r="M3645" i="2"/>
  <c r="L3645" i="2"/>
  <c r="K3645" i="2"/>
  <c r="J3645" i="2"/>
  <c r="I3645" i="2"/>
  <c r="H3645" i="2"/>
  <c r="N3644" i="2"/>
  <c r="O3644" i="2" s="1"/>
  <c r="M3644" i="2"/>
  <c r="L3644" i="2"/>
  <c r="K3644" i="2"/>
  <c r="J3644" i="2"/>
  <c r="I3644" i="2"/>
  <c r="H3644" i="2"/>
  <c r="N3643" i="2"/>
  <c r="O3643" i="2" s="1"/>
  <c r="M3643" i="2"/>
  <c r="L3643" i="2"/>
  <c r="K3643" i="2"/>
  <c r="J3643" i="2"/>
  <c r="I3643" i="2"/>
  <c r="H3643" i="2"/>
  <c r="N3642" i="2"/>
  <c r="O3642" i="2" s="1"/>
  <c r="M3642" i="2"/>
  <c r="L3642" i="2"/>
  <c r="K3642" i="2"/>
  <c r="J3642" i="2"/>
  <c r="I3642" i="2"/>
  <c r="H3642" i="2"/>
  <c r="N3641" i="2"/>
  <c r="O3641" i="2" s="1"/>
  <c r="M3641" i="2"/>
  <c r="L3641" i="2"/>
  <c r="K3641" i="2"/>
  <c r="J3641" i="2"/>
  <c r="I3641" i="2"/>
  <c r="H3641" i="2"/>
  <c r="N3640" i="2"/>
  <c r="O3640" i="2" s="1"/>
  <c r="M3640" i="2"/>
  <c r="L3640" i="2"/>
  <c r="K3640" i="2"/>
  <c r="J3640" i="2"/>
  <c r="I3640" i="2"/>
  <c r="H3640" i="2"/>
  <c r="N3639" i="2"/>
  <c r="O3639" i="2" s="1"/>
  <c r="M3639" i="2"/>
  <c r="L3639" i="2"/>
  <c r="K3639" i="2"/>
  <c r="J3639" i="2"/>
  <c r="I3639" i="2"/>
  <c r="H3639" i="2"/>
  <c r="N3638" i="2"/>
  <c r="O3638" i="2" s="1"/>
  <c r="M3638" i="2"/>
  <c r="L3638" i="2"/>
  <c r="K3638" i="2"/>
  <c r="J3638" i="2"/>
  <c r="I3638" i="2"/>
  <c r="H3638" i="2"/>
  <c r="N3637" i="2"/>
  <c r="O3637" i="2" s="1"/>
  <c r="M3637" i="2"/>
  <c r="L3637" i="2"/>
  <c r="K3637" i="2"/>
  <c r="J3637" i="2"/>
  <c r="I3637" i="2"/>
  <c r="H3637" i="2"/>
  <c r="N3636" i="2"/>
  <c r="O3636" i="2" s="1"/>
  <c r="M3636" i="2"/>
  <c r="L3636" i="2"/>
  <c r="K3636" i="2"/>
  <c r="J3636" i="2"/>
  <c r="I3636" i="2"/>
  <c r="H3636" i="2"/>
  <c r="N3635" i="2"/>
  <c r="O3635" i="2" s="1"/>
  <c r="M3635" i="2"/>
  <c r="L3635" i="2"/>
  <c r="K3635" i="2"/>
  <c r="J3635" i="2"/>
  <c r="I3635" i="2"/>
  <c r="H3635" i="2"/>
  <c r="N3634" i="2"/>
  <c r="O3634" i="2" s="1"/>
  <c r="M3634" i="2"/>
  <c r="L3634" i="2"/>
  <c r="K3634" i="2"/>
  <c r="J3634" i="2"/>
  <c r="I3634" i="2"/>
  <c r="H3634" i="2"/>
  <c r="N3633" i="2"/>
  <c r="O3633" i="2" s="1"/>
  <c r="M3633" i="2"/>
  <c r="L3633" i="2"/>
  <c r="K3633" i="2"/>
  <c r="J3633" i="2"/>
  <c r="I3633" i="2"/>
  <c r="H3633" i="2"/>
  <c r="N3632" i="2"/>
  <c r="O3632" i="2" s="1"/>
  <c r="M3632" i="2"/>
  <c r="L3632" i="2"/>
  <c r="K3632" i="2"/>
  <c r="J3632" i="2"/>
  <c r="I3632" i="2"/>
  <c r="H3632" i="2"/>
  <c r="N3631" i="2"/>
  <c r="O3631" i="2" s="1"/>
  <c r="M3631" i="2"/>
  <c r="L3631" i="2"/>
  <c r="K3631" i="2"/>
  <c r="J3631" i="2"/>
  <c r="I3631" i="2"/>
  <c r="H3631" i="2"/>
  <c r="N3630" i="2"/>
  <c r="O3630" i="2" s="1"/>
  <c r="M3630" i="2"/>
  <c r="L3630" i="2"/>
  <c r="K3630" i="2"/>
  <c r="J3630" i="2"/>
  <c r="I3630" i="2"/>
  <c r="H3630" i="2"/>
  <c r="N3629" i="2"/>
  <c r="O3629" i="2" s="1"/>
  <c r="M3629" i="2"/>
  <c r="L3629" i="2"/>
  <c r="K3629" i="2"/>
  <c r="J3629" i="2"/>
  <c r="I3629" i="2"/>
  <c r="H3629" i="2"/>
  <c r="N3628" i="2"/>
  <c r="O3628" i="2" s="1"/>
  <c r="M3628" i="2"/>
  <c r="L3628" i="2"/>
  <c r="K3628" i="2"/>
  <c r="J3628" i="2"/>
  <c r="I3628" i="2"/>
  <c r="H3628" i="2"/>
  <c r="N3627" i="2"/>
  <c r="O3627" i="2" s="1"/>
  <c r="M3627" i="2"/>
  <c r="L3627" i="2"/>
  <c r="K3627" i="2"/>
  <c r="J3627" i="2"/>
  <c r="I3627" i="2"/>
  <c r="H3627" i="2"/>
  <c r="N3626" i="2"/>
  <c r="O3626" i="2" s="1"/>
  <c r="M3626" i="2"/>
  <c r="L3626" i="2"/>
  <c r="K3626" i="2"/>
  <c r="J3626" i="2"/>
  <c r="I3626" i="2"/>
  <c r="H3626" i="2"/>
  <c r="N3625" i="2"/>
  <c r="O3625" i="2" s="1"/>
  <c r="M3625" i="2"/>
  <c r="L3625" i="2"/>
  <c r="K3625" i="2"/>
  <c r="J3625" i="2"/>
  <c r="I3625" i="2"/>
  <c r="H3625" i="2"/>
  <c r="N3624" i="2"/>
  <c r="O3624" i="2" s="1"/>
  <c r="M3624" i="2"/>
  <c r="L3624" i="2"/>
  <c r="K3624" i="2"/>
  <c r="J3624" i="2"/>
  <c r="I3624" i="2"/>
  <c r="H3624" i="2"/>
  <c r="N3623" i="2"/>
  <c r="O3623" i="2" s="1"/>
  <c r="M3623" i="2"/>
  <c r="L3623" i="2"/>
  <c r="K3623" i="2"/>
  <c r="J3623" i="2"/>
  <c r="I3623" i="2"/>
  <c r="H3623" i="2"/>
  <c r="N3622" i="2"/>
  <c r="O3622" i="2" s="1"/>
  <c r="M3622" i="2"/>
  <c r="L3622" i="2"/>
  <c r="K3622" i="2"/>
  <c r="J3622" i="2"/>
  <c r="I3622" i="2"/>
  <c r="H3622" i="2"/>
  <c r="N3621" i="2"/>
  <c r="O3621" i="2" s="1"/>
  <c r="M3621" i="2"/>
  <c r="L3621" i="2"/>
  <c r="K3621" i="2"/>
  <c r="J3621" i="2"/>
  <c r="I3621" i="2"/>
  <c r="H3621" i="2"/>
  <c r="N3620" i="2"/>
  <c r="O3620" i="2" s="1"/>
  <c r="M3620" i="2"/>
  <c r="L3620" i="2"/>
  <c r="K3620" i="2"/>
  <c r="J3620" i="2"/>
  <c r="I3620" i="2"/>
  <c r="H3620" i="2"/>
  <c r="N3619" i="2"/>
  <c r="O3619" i="2" s="1"/>
  <c r="M3619" i="2"/>
  <c r="L3619" i="2"/>
  <c r="K3619" i="2"/>
  <c r="J3619" i="2"/>
  <c r="I3619" i="2"/>
  <c r="H3619" i="2"/>
  <c r="N3618" i="2"/>
  <c r="O3618" i="2" s="1"/>
  <c r="M3618" i="2"/>
  <c r="L3618" i="2"/>
  <c r="K3618" i="2"/>
  <c r="J3618" i="2"/>
  <c r="I3618" i="2"/>
  <c r="H3618" i="2"/>
  <c r="N3617" i="2"/>
  <c r="O3617" i="2" s="1"/>
  <c r="M3617" i="2"/>
  <c r="L3617" i="2"/>
  <c r="K3617" i="2"/>
  <c r="J3617" i="2"/>
  <c r="I3617" i="2"/>
  <c r="H3617" i="2"/>
  <c r="N3616" i="2"/>
  <c r="O3616" i="2" s="1"/>
  <c r="M3616" i="2"/>
  <c r="L3616" i="2"/>
  <c r="K3616" i="2"/>
  <c r="J3616" i="2"/>
  <c r="I3616" i="2"/>
  <c r="H3616" i="2"/>
  <c r="N3615" i="2"/>
  <c r="O3615" i="2" s="1"/>
  <c r="M3615" i="2"/>
  <c r="L3615" i="2"/>
  <c r="K3615" i="2"/>
  <c r="J3615" i="2"/>
  <c r="I3615" i="2"/>
  <c r="H3615" i="2"/>
  <c r="N3614" i="2"/>
  <c r="O3614" i="2" s="1"/>
  <c r="M3614" i="2"/>
  <c r="L3614" i="2"/>
  <c r="K3614" i="2"/>
  <c r="J3614" i="2"/>
  <c r="I3614" i="2"/>
  <c r="H3614" i="2"/>
  <c r="N3613" i="2"/>
  <c r="O3613" i="2" s="1"/>
  <c r="M3613" i="2"/>
  <c r="L3613" i="2"/>
  <c r="K3613" i="2"/>
  <c r="J3613" i="2"/>
  <c r="I3613" i="2"/>
  <c r="H3613" i="2"/>
  <c r="N3612" i="2"/>
  <c r="O3612" i="2" s="1"/>
  <c r="M3612" i="2"/>
  <c r="L3612" i="2"/>
  <c r="K3612" i="2"/>
  <c r="J3612" i="2"/>
  <c r="I3612" i="2"/>
  <c r="H3612" i="2"/>
  <c r="N3611" i="2"/>
  <c r="O3611" i="2" s="1"/>
  <c r="M3611" i="2"/>
  <c r="L3611" i="2"/>
  <c r="K3611" i="2"/>
  <c r="J3611" i="2"/>
  <c r="I3611" i="2"/>
  <c r="H3611" i="2"/>
  <c r="N3610" i="2"/>
  <c r="O3610" i="2" s="1"/>
  <c r="M3610" i="2"/>
  <c r="L3610" i="2"/>
  <c r="K3610" i="2"/>
  <c r="J3610" i="2"/>
  <c r="I3610" i="2"/>
  <c r="H3610" i="2"/>
  <c r="N3609" i="2"/>
  <c r="O3609" i="2" s="1"/>
  <c r="M3609" i="2"/>
  <c r="L3609" i="2"/>
  <c r="K3609" i="2"/>
  <c r="J3609" i="2"/>
  <c r="I3609" i="2"/>
  <c r="H3609" i="2"/>
  <c r="N3608" i="2"/>
  <c r="O3608" i="2" s="1"/>
  <c r="M3608" i="2"/>
  <c r="L3608" i="2"/>
  <c r="K3608" i="2"/>
  <c r="J3608" i="2"/>
  <c r="I3608" i="2"/>
  <c r="H3608" i="2"/>
  <c r="N3607" i="2"/>
  <c r="O3607" i="2" s="1"/>
  <c r="M3607" i="2"/>
  <c r="L3607" i="2"/>
  <c r="K3607" i="2"/>
  <c r="J3607" i="2"/>
  <c r="I3607" i="2"/>
  <c r="H3607" i="2"/>
  <c r="N3606" i="2"/>
  <c r="O3606" i="2" s="1"/>
  <c r="M3606" i="2"/>
  <c r="L3606" i="2"/>
  <c r="K3606" i="2"/>
  <c r="J3606" i="2"/>
  <c r="I3606" i="2"/>
  <c r="H3606" i="2"/>
  <c r="N3605" i="2"/>
  <c r="O3605" i="2" s="1"/>
  <c r="M3605" i="2"/>
  <c r="L3605" i="2"/>
  <c r="K3605" i="2"/>
  <c r="J3605" i="2"/>
  <c r="I3605" i="2"/>
  <c r="H3605" i="2"/>
  <c r="N3604" i="2"/>
  <c r="O3604" i="2" s="1"/>
  <c r="M3604" i="2"/>
  <c r="L3604" i="2"/>
  <c r="K3604" i="2"/>
  <c r="J3604" i="2"/>
  <c r="I3604" i="2"/>
  <c r="H3604" i="2"/>
  <c r="N3603" i="2"/>
  <c r="O3603" i="2" s="1"/>
  <c r="M3603" i="2"/>
  <c r="L3603" i="2"/>
  <c r="K3603" i="2"/>
  <c r="J3603" i="2"/>
  <c r="I3603" i="2"/>
  <c r="H3603" i="2"/>
  <c r="N3602" i="2"/>
  <c r="O3602" i="2" s="1"/>
  <c r="M3602" i="2"/>
  <c r="L3602" i="2"/>
  <c r="K3602" i="2"/>
  <c r="J3602" i="2"/>
  <c r="I3602" i="2"/>
  <c r="H3602" i="2"/>
  <c r="N3601" i="2"/>
  <c r="O3601" i="2" s="1"/>
  <c r="M3601" i="2"/>
  <c r="L3601" i="2"/>
  <c r="K3601" i="2"/>
  <c r="J3601" i="2"/>
  <c r="I3601" i="2"/>
  <c r="H3601" i="2"/>
  <c r="N3600" i="2"/>
  <c r="O3600" i="2" s="1"/>
  <c r="M3600" i="2"/>
  <c r="L3600" i="2"/>
  <c r="K3600" i="2"/>
  <c r="J3600" i="2"/>
  <c r="I3600" i="2"/>
  <c r="H3600" i="2"/>
  <c r="N3599" i="2"/>
  <c r="O3599" i="2" s="1"/>
  <c r="M3599" i="2"/>
  <c r="L3599" i="2"/>
  <c r="K3599" i="2"/>
  <c r="J3599" i="2"/>
  <c r="I3599" i="2"/>
  <c r="H3599" i="2"/>
  <c r="N3598" i="2"/>
  <c r="O3598" i="2" s="1"/>
  <c r="M3598" i="2"/>
  <c r="L3598" i="2"/>
  <c r="K3598" i="2"/>
  <c r="J3598" i="2"/>
  <c r="I3598" i="2"/>
  <c r="H3598" i="2"/>
  <c r="N3597" i="2"/>
  <c r="O3597" i="2" s="1"/>
  <c r="M3597" i="2"/>
  <c r="L3597" i="2"/>
  <c r="K3597" i="2"/>
  <c r="J3597" i="2"/>
  <c r="I3597" i="2"/>
  <c r="H3597" i="2"/>
  <c r="N3596" i="2"/>
  <c r="O3596" i="2" s="1"/>
  <c r="M3596" i="2"/>
  <c r="L3596" i="2"/>
  <c r="K3596" i="2"/>
  <c r="J3596" i="2"/>
  <c r="I3596" i="2"/>
  <c r="H3596" i="2"/>
  <c r="N3595" i="2"/>
  <c r="O3595" i="2" s="1"/>
  <c r="M3595" i="2"/>
  <c r="L3595" i="2"/>
  <c r="K3595" i="2"/>
  <c r="J3595" i="2"/>
  <c r="I3595" i="2"/>
  <c r="H3595" i="2"/>
  <c r="N3594" i="2"/>
  <c r="O3594" i="2" s="1"/>
  <c r="M3594" i="2"/>
  <c r="L3594" i="2"/>
  <c r="K3594" i="2"/>
  <c r="J3594" i="2"/>
  <c r="I3594" i="2"/>
  <c r="H3594" i="2"/>
  <c r="N3593" i="2"/>
  <c r="O3593" i="2" s="1"/>
  <c r="M3593" i="2"/>
  <c r="L3593" i="2"/>
  <c r="K3593" i="2"/>
  <c r="J3593" i="2"/>
  <c r="I3593" i="2"/>
  <c r="H3593" i="2"/>
  <c r="N3592" i="2"/>
  <c r="O3592" i="2" s="1"/>
  <c r="M3592" i="2"/>
  <c r="L3592" i="2"/>
  <c r="K3592" i="2"/>
  <c r="J3592" i="2"/>
  <c r="I3592" i="2"/>
  <c r="H3592" i="2"/>
  <c r="N3591" i="2"/>
  <c r="O3591" i="2" s="1"/>
  <c r="M3591" i="2"/>
  <c r="L3591" i="2"/>
  <c r="K3591" i="2"/>
  <c r="J3591" i="2"/>
  <c r="I3591" i="2"/>
  <c r="H3591" i="2"/>
  <c r="N3590" i="2"/>
  <c r="O3590" i="2" s="1"/>
  <c r="M3590" i="2"/>
  <c r="L3590" i="2"/>
  <c r="K3590" i="2"/>
  <c r="J3590" i="2"/>
  <c r="I3590" i="2"/>
  <c r="H3590" i="2"/>
  <c r="N3589" i="2"/>
  <c r="O3589" i="2" s="1"/>
  <c r="M3589" i="2"/>
  <c r="L3589" i="2"/>
  <c r="K3589" i="2"/>
  <c r="J3589" i="2"/>
  <c r="I3589" i="2"/>
  <c r="H3589" i="2"/>
  <c r="N3588" i="2"/>
  <c r="O3588" i="2" s="1"/>
  <c r="M3588" i="2"/>
  <c r="L3588" i="2"/>
  <c r="K3588" i="2"/>
  <c r="J3588" i="2"/>
  <c r="I3588" i="2"/>
  <c r="H3588" i="2"/>
  <c r="N3587" i="2"/>
  <c r="O3587" i="2" s="1"/>
  <c r="M3587" i="2"/>
  <c r="L3587" i="2"/>
  <c r="K3587" i="2"/>
  <c r="J3587" i="2"/>
  <c r="I3587" i="2"/>
  <c r="H3587" i="2"/>
  <c r="N3586" i="2"/>
  <c r="O3586" i="2" s="1"/>
  <c r="M3586" i="2"/>
  <c r="L3586" i="2"/>
  <c r="K3586" i="2"/>
  <c r="J3586" i="2"/>
  <c r="I3586" i="2"/>
  <c r="H3586" i="2"/>
  <c r="N3585" i="2"/>
  <c r="O3585" i="2" s="1"/>
  <c r="M3585" i="2"/>
  <c r="L3585" i="2"/>
  <c r="K3585" i="2"/>
  <c r="J3585" i="2"/>
  <c r="I3585" i="2"/>
  <c r="H3585" i="2"/>
  <c r="N3584" i="2"/>
  <c r="O3584" i="2" s="1"/>
  <c r="M3584" i="2"/>
  <c r="L3584" i="2"/>
  <c r="K3584" i="2"/>
  <c r="J3584" i="2"/>
  <c r="I3584" i="2"/>
  <c r="H3584" i="2"/>
  <c r="N3583" i="2"/>
  <c r="O3583" i="2" s="1"/>
  <c r="M3583" i="2"/>
  <c r="L3583" i="2"/>
  <c r="K3583" i="2"/>
  <c r="J3583" i="2"/>
  <c r="I3583" i="2"/>
  <c r="H3583" i="2"/>
  <c r="N3582" i="2"/>
  <c r="O3582" i="2" s="1"/>
  <c r="M3582" i="2"/>
  <c r="L3582" i="2"/>
  <c r="K3582" i="2"/>
  <c r="J3582" i="2"/>
  <c r="I3582" i="2"/>
  <c r="H3582" i="2"/>
  <c r="N3581" i="2"/>
  <c r="O3581" i="2" s="1"/>
  <c r="M3581" i="2"/>
  <c r="L3581" i="2"/>
  <c r="K3581" i="2"/>
  <c r="J3581" i="2"/>
  <c r="I3581" i="2"/>
  <c r="H3581" i="2"/>
  <c r="N3580" i="2"/>
  <c r="O3580" i="2" s="1"/>
  <c r="M3580" i="2"/>
  <c r="L3580" i="2"/>
  <c r="K3580" i="2"/>
  <c r="J3580" i="2"/>
  <c r="I3580" i="2"/>
  <c r="H3580" i="2"/>
  <c r="N3579" i="2"/>
  <c r="O3579" i="2" s="1"/>
  <c r="M3579" i="2"/>
  <c r="L3579" i="2"/>
  <c r="K3579" i="2"/>
  <c r="J3579" i="2"/>
  <c r="I3579" i="2"/>
  <c r="H3579" i="2"/>
  <c r="N3578" i="2"/>
  <c r="O3578" i="2" s="1"/>
  <c r="M3578" i="2"/>
  <c r="L3578" i="2"/>
  <c r="K3578" i="2"/>
  <c r="J3578" i="2"/>
  <c r="I3578" i="2"/>
  <c r="H3578" i="2"/>
  <c r="N3577" i="2"/>
  <c r="O3577" i="2" s="1"/>
  <c r="M3577" i="2"/>
  <c r="L3577" i="2"/>
  <c r="K3577" i="2"/>
  <c r="J3577" i="2"/>
  <c r="I3577" i="2"/>
  <c r="H3577" i="2"/>
  <c r="N3576" i="2"/>
  <c r="O3576" i="2" s="1"/>
  <c r="M3576" i="2"/>
  <c r="L3576" i="2"/>
  <c r="K3576" i="2"/>
  <c r="J3576" i="2"/>
  <c r="I3576" i="2"/>
  <c r="H3576" i="2"/>
  <c r="N3575" i="2"/>
  <c r="O3575" i="2" s="1"/>
  <c r="M3575" i="2"/>
  <c r="L3575" i="2"/>
  <c r="K3575" i="2"/>
  <c r="J3575" i="2"/>
  <c r="I3575" i="2"/>
  <c r="H3575" i="2"/>
  <c r="N3574" i="2"/>
  <c r="O3574" i="2" s="1"/>
  <c r="M3574" i="2"/>
  <c r="L3574" i="2"/>
  <c r="K3574" i="2"/>
  <c r="J3574" i="2"/>
  <c r="I3574" i="2"/>
  <c r="H3574" i="2"/>
  <c r="N3573" i="2"/>
  <c r="O3573" i="2" s="1"/>
  <c r="M3573" i="2"/>
  <c r="L3573" i="2"/>
  <c r="K3573" i="2"/>
  <c r="J3573" i="2"/>
  <c r="I3573" i="2"/>
  <c r="H3573" i="2"/>
  <c r="N3572" i="2"/>
  <c r="O3572" i="2" s="1"/>
  <c r="M3572" i="2"/>
  <c r="L3572" i="2"/>
  <c r="K3572" i="2"/>
  <c r="J3572" i="2"/>
  <c r="I3572" i="2"/>
  <c r="H3572" i="2"/>
  <c r="N3571" i="2"/>
  <c r="O3571" i="2" s="1"/>
  <c r="M3571" i="2"/>
  <c r="L3571" i="2"/>
  <c r="K3571" i="2"/>
  <c r="J3571" i="2"/>
  <c r="I3571" i="2"/>
  <c r="H3571" i="2"/>
  <c r="N3570" i="2"/>
  <c r="O3570" i="2" s="1"/>
  <c r="M3570" i="2"/>
  <c r="L3570" i="2"/>
  <c r="K3570" i="2"/>
  <c r="J3570" i="2"/>
  <c r="I3570" i="2"/>
  <c r="H3570" i="2"/>
  <c r="N3569" i="2"/>
  <c r="O3569" i="2" s="1"/>
  <c r="M3569" i="2"/>
  <c r="L3569" i="2"/>
  <c r="K3569" i="2"/>
  <c r="J3569" i="2"/>
  <c r="I3569" i="2"/>
  <c r="H3569" i="2"/>
  <c r="N3568" i="2"/>
  <c r="O3568" i="2" s="1"/>
  <c r="M3568" i="2"/>
  <c r="L3568" i="2"/>
  <c r="K3568" i="2"/>
  <c r="J3568" i="2"/>
  <c r="I3568" i="2"/>
  <c r="H3568" i="2"/>
  <c r="N3567" i="2"/>
  <c r="O3567" i="2" s="1"/>
  <c r="M3567" i="2"/>
  <c r="L3567" i="2"/>
  <c r="K3567" i="2"/>
  <c r="J3567" i="2"/>
  <c r="I3567" i="2"/>
  <c r="H3567" i="2"/>
  <c r="N3566" i="2"/>
  <c r="O3566" i="2" s="1"/>
  <c r="M3566" i="2"/>
  <c r="L3566" i="2"/>
  <c r="K3566" i="2"/>
  <c r="J3566" i="2"/>
  <c r="I3566" i="2"/>
  <c r="H3566" i="2"/>
  <c r="N3565" i="2"/>
  <c r="O3565" i="2" s="1"/>
  <c r="M3565" i="2"/>
  <c r="L3565" i="2"/>
  <c r="K3565" i="2"/>
  <c r="J3565" i="2"/>
  <c r="I3565" i="2"/>
  <c r="H3565" i="2"/>
  <c r="N3564" i="2"/>
  <c r="O3564" i="2" s="1"/>
  <c r="M3564" i="2"/>
  <c r="L3564" i="2"/>
  <c r="K3564" i="2"/>
  <c r="J3564" i="2"/>
  <c r="I3564" i="2"/>
  <c r="H3564" i="2"/>
  <c r="N3563" i="2"/>
  <c r="O3563" i="2" s="1"/>
  <c r="M3563" i="2"/>
  <c r="L3563" i="2"/>
  <c r="K3563" i="2"/>
  <c r="J3563" i="2"/>
  <c r="I3563" i="2"/>
  <c r="H3563" i="2"/>
  <c r="N3562" i="2"/>
  <c r="O3562" i="2" s="1"/>
  <c r="M3562" i="2"/>
  <c r="L3562" i="2"/>
  <c r="K3562" i="2"/>
  <c r="J3562" i="2"/>
  <c r="I3562" i="2"/>
  <c r="H3562" i="2"/>
  <c r="N3561" i="2"/>
  <c r="O3561" i="2" s="1"/>
  <c r="M3561" i="2"/>
  <c r="L3561" i="2"/>
  <c r="K3561" i="2"/>
  <c r="J3561" i="2"/>
  <c r="I3561" i="2"/>
  <c r="H3561" i="2"/>
  <c r="N3560" i="2"/>
  <c r="O3560" i="2" s="1"/>
  <c r="M3560" i="2"/>
  <c r="L3560" i="2"/>
  <c r="K3560" i="2"/>
  <c r="J3560" i="2"/>
  <c r="I3560" i="2"/>
  <c r="H3560" i="2"/>
  <c r="N3559" i="2"/>
  <c r="O3559" i="2" s="1"/>
  <c r="M3559" i="2"/>
  <c r="L3559" i="2"/>
  <c r="K3559" i="2"/>
  <c r="J3559" i="2"/>
  <c r="I3559" i="2"/>
  <c r="H3559" i="2"/>
  <c r="N3558" i="2"/>
  <c r="O3558" i="2" s="1"/>
  <c r="M3558" i="2"/>
  <c r="L3558" i="2"/>
  <c r="K3558" i="2"/>
  <c r="J3558" i="2"/>
  <c r="I3558" i="2"/>
  <c r="H3558" i="2"/>
  <c r="N3557" i="2"/>
  <c r="O3557" i="2" s="1"/>
  <c r="M3557" i="2"/>
  <c r="L3557" i="2"/>
  <c r="K3557" i="2"/>
  <c r="J3557" i="2"/>
  <c r="I3557" i="2"/>
  <c r="H3557" i="2"/>
  <c r="N3556" i="2"/>
  <c r="O3556" i="2" s="1"/>
  <c r="M3556" i="2"/>
  <c r="L3556" i="2"/>
  <c r="K3556" i="2"/>
  <c r="J3556" i="2"/>
  <c r="I3556" i="2"/>
  <c r="H3556" i="2"/>
  <c r="N3555" i="2"/>
  <c r="O3555" i="2" s="1"/>
  <c r="M3555" i="2"/>
  <c r="L3555" i="2"/>
  <c r="K3555" i="2"/>
  <c r="J3555" i="2"/>
  <c r="I3555" i="2"/>
  <c r="H3555" i="2"/>
  <c r="N3554" i="2"/>
  <c r="O3554" i="2" s="1"/>
  <c r="M3554" i="2"/>
  <c r="L3554" i="2"/>
  <c r="K3554" i="2"/>
  <c r="J3554" i="2"/>
  <c r="I3554" i="2"/>
  <c r="H3554" i="2"/>
  <c r="N3553" i="2"/>
  <c r="O3553" i="2" s="1"/>
  <c r="M3553" i="2"/>
  <c r="L3553" i="2"/>
  <c r="K3553" i="2"/>
  <c r="J3553" i="2"/>
  <c r="I3553" i="2"/>
  <c r="H3553" i="2"/>
  <c r="N3552" i="2"/>
  <c r="O3552" i="2" s="1"/>
  <c r="M3552" i="2"/>
  <c r="L3552" i="2"/>
  <c r="K3552" i="2"/>
  <c r="J3552" i="2"/>
  <c r="I3552" i="2"/>
  <c r="H3552" i="2"/>
  <c r="N3551" i="2"/>
  <c r="O3551" i="2" s="1"/>
  <c r="M3551" i="2"/>
  <c r="L3551" i="2"/>
  <c r="K3551" i="2"/>
  <c r="J3551" i="2"/>
  <c r="I3551" i="2"/>
  <c r="H3551" i="2"/>
  <c r="N3550" i="2"/>
  <c r="O3550" i="2" s="1"/>
  <c r="M3550" i="2"/>
  <c r="L3550" i="2"/>
  <c r="K3550" i="2"/>
  <c r="J3550" i="2"/>
  <c r="I3550" i="2"/>
  <c r="H3550" i="2"/>
  <c r="N3549" i="2"/>
  <c r="O3549" i="2" s="1"/>
  <c r="M3549" i="2"/>
  <c r="L3549" i="2"/>
  <c r="K3549" i="2"/>
  <c r="J3549" i="2"/>
  <c r="I3549" i="2"/>
  <c r="H3549" i="2"/>
  <c r="N3548" i="2"/>
  <c r="O3548" i="2" s="1"/>
  <c r="M3548" i="2"/>
  <c r="L3548" i="2"/>
  <c r="K3548" i="2"/>
  <c r="J3548" i="2"/>
  <c r="I3548" i="2"/>
  <c r="H3548" i="2"/>
  <c r="N3547" i="2"/>
  <c r="O3547" i="2" s="1"/>
  <c r="M3547" i="2"/>
  <c r="L3547" i="2"/>
  <c r="K3547" i="2"/>
  <c r="J3547" i="2"/>
  <c r="I3547" i="2"/>
  <c r="H3547" i="2"/>
  <c r="N3546" i="2"/>
  <c r="O3546" i="2" s="1"/>
  <c r="M3546" i="2"/>
  <c r="L3546" i="2"/>
  <c r="K3546" i="2"/>
  <c r="J3546" i="2"/>
  <c r="I3546" i="2"/>
  <c r="H3546" i="2"/>
  <c r="N3545" i="2"/>
  <c r="O3545" i="2" s="1"/>
  <c r="M3545" i="2"/>
  <c r="L3545" i="2"/>
  <c r="K3545" i="2"/>
  <c r="J3545" i="2"/>
  <c r="I3545" i="2"/>
  <c r="H3545" i="2"/>
  <c r="N3544" i="2"/>
  <c r="O3544" i="2" s="1"/>
  <c r="M3544" i="2"/>
  <c r="L3544" i="2"/>
  <c r="K3544" i="2"/>
  <c r="J3544" i="2"/>
  <c r="I3544" i="2"/>
  <c r="H3544" i="2"/>
  <c r="N3543" i="2"/>
  <c r="O3543" i="2" s="1"/>
  <c r="M3543" i="2"/>
  <c r="L3543" i="2"/>
  <c r="K3543" i="2"/>
  <c r="J3543" i="2"/>
  <c r="I3543" i="2"/>
  <c r="H3543" i="2"/>
  <c r="N3542" i="2"/>
  <c r="O3542" i="2" s="1"/>
  <c r="M3542" i="2"/>
  <c r="L3542" i="2"/>
  <c r="K3542" i="2"/>
  <c r="J3542" i="2"/>
  <c r="I3542" i="2"/>
  <c r="H3542" i="2"/>
  <c r="N3541" i="2"/>
  <c r="O3541" i="2" s="1"/>
  <c r="M3541" i="2"/>
  <c r="L3541" i="2"/>
  <c r="K3541" i="2"/>
  <c r="J3541" i="2"/>
  <c r="I3541" i="2"/>
  <c r="H3541" i="2"/>
  <c r="N3540" i="2"/>
  <c r="O3540" i="2" s="1"/>
  <c r="M3540" i="2"/>
  <c r="L3540" i="2"/>
  <c r="K3540" i="2"/>
  <c r="J3540" i="2"/>
  <c r="I3540" i="2"/>
  <c r="H3540" i="2"/>
  <c r="N3539" i="2"/>
  <c r="O3539" i="2" s="1"/>
  <c r="M3539" i="2"/>
  <c r="L3539" i="2"/>
  <c r="K3539" i="2"/>
  <c r="J3539" i="2"/>
  <c r="I3539" i="2"/>
  <c r="H3539" i="2"/>
  <c r="N3538" i="2"/>
  <c r="O3538" i="2" s="1"/>
  <c r="M3538" i="2"/>
  <c r="L3538" i="2"/>
  <c r="K3538" i="2"/>
  <c r="J3538" i="2"/>
  <c r="I3538" i="2"/>
  <c r="H3538" i="2"/>
  <c r="N3537" i="2"/>
  <c r="O3537" i="2" s="1"/>
  <c r="M3537" i="2"/>
  <c r="L3537" i="2"/>
  <c r="K3537" i="2"/>
  <c r="J3537" i="2"/>
  <c r="I3537" i="2"/>
  <c r="H3537" i="2"/>
  <c r="N3536" i="2"/>
  <c r="O3536" i="2" s="1"/>
  <c r="M3536" i="2"/>
  <c r="L3536" i="2"/>
  <c r="K3536" i="2"/>
  <c r="J3536" i="2"/>
  <c r="I3536" i="2"/>
  <c r="H3536" i="2"/>
  <c r="N3535" i="2"/>
  <c r="O3535" i="2" s="1"/>
  <c r="M3535" i="2"/>
  <c r="L3535" i="2"/>
  <c r="K3535" i="2"/>
  <c r="J3535" i="2"/>
  <c r="I3535" i="2"/>
  <c r="H3535" i="2"/>
  <c r="N3534" i="2"/>
  <c r="O3534" i="2" s="1"/>
  <c r="M3534" i="2"/>
  <c r="L3534" i="2"/>
  <c r="K3534" i="2"/>
  <c r="J3534" i="2"/>
  <c r="I3534" i="2"/>
  <c r="H3534" i="2"/>
  <c r="N3533" i="2"/>
  <c r="O3533" i="2" s="1"/>
  <c r="M3533" i="2"/>
  <c r="L3533" i="2"/>
  <c r="K3533" i="2"/>
  <c r="J3533" i="2"/>
  <c r="I3533" i="2"/>
  <c r="H3533" i="2"/>
  <c r="N3532" i="2"/>
  <c r="O3532" i="2" s="1"/>
  <c r="M3532" i="2"/>
  <c r="L3532" i="2"/>
  <c r="K3532" i="2"/>
  <c r="J3532" i="2"/>
  <c r="I3532" i="2"/>
  <c r="H3532" i="2"/>
  <c r="N3531" i="2"/>
  <c r="O3531" i="2" s="1"/>
  <c r="M3531" i="2"/>
  <c r="L3531" i="2"/>
  <c r="K3531" i="2"/>
  <c r="J3531" i="2"/>
  <c r="I3531" i="2"/>
  <c r="H3531" i="2"/>
  <c r="N3530" i="2"/>
  <c r="O3530" i="2" s="1"/>
  <c r="M3530" i="2"/>
  <c r="L3530" i="2"/>
  <c r="K3530" i="2"/>
  <c r="J3530" i="2"/>
  <c r="I3530" i="2"/>
  <c r="H3530" i="2"/>
  <c r="N3529" i="2"/>
  <c r="O3529" i="2" s="1"/>
  <c r="M3529" i="2"/>
  <c r="L3529" i="2"/>
  <c r="K3529" i="2"/>
  <c r="J3529" i="2"/>
  <c r="I3529" i="2"/>
  <c r="H3529" i="2"/>
  <c r="N3528" i="2"/>
  <c r="O3528" i="2" s="1"/>
  <c r="M3528" i="2"/>
  <c r="L3528" i="2"/>
  <c r="K3528" i="2"/>
  <c r="J3528" i="2"/>
  <c r="I3528" i="2"/>
  <c r="H3528" i="2"/>
  <c r="N3527" i="2"/>
  <c r="O3527" i="2" s="1"/>
  <c r="M3527" i="2"/>
  <c r="L3527" i="2"/>
  <c r="K3527" i="2"/>
  <c r="J3527" i="2"/>
  <c r="I3527" i="2"/>
  <c r="H3527" i="2"/>
  <c r="N3526" i="2"/>
  <c r="O3526" i="2" s="1"/>
  <c r="M3526" i="2"/>
  <c r="L3526" i="2"/>
  <c r="K3526" i="2"/>
  <c r="J3526" i="2"/>
  <c r="I3526" i="2"/>
  <c r="H3526" i="2"/>
  <c r="N3525" i="2"/>
  <c r="O3525" i="2" s="1"/>
  <c r="M3525" i="2"/>
  <c r="L3525" i="2"/>
  <c r="K3525" i="2"/>
  <c r="J3525" i="2"/>
  <c r="I3525" i="2"/>
  <c r="H3525" i="2"/>
  <c r="N3524" i="2"/>
  <c r="O3524" i="2" s="1"/>
  <c r="M3524" i="2"/>
  <c r="L3524" i="2"/>
  <c r="K3524" i="2"/>
  <c r="J3524" i="2"/>
  <c r="I3524" i="2"/>
  <c r="H3524" i="2"/>
  <c r="N3523" i="2"/>
  <c r="O3523" i="2" s="1"/>
  <c r="M3523" i="2"/>
  <c r="L3523" i="2"/>
  <c r="K3523" i="2"/>
  <c r="J3523" i="2"/>
  <c r="I3523" i="2"/>
  <c r="H3523" i="2"/>
  <c r="N3522" i="2"/>
  <c r="O3522" i="2" s="1"/>
  <c r="M3522" i="2"/>
  <c r="L3522" i="2"/>
  <c r="K3522" i="2"/>
  <c r="J3522" i="2"/>
  <c r="I3522" i="2"/>
  <c r="H3522" i="2"/>
  <c r="N3521" i="2"/>
  <c r="O3521" i="2" s="1"/>
  <c r="M3521" i="2"/>
  <c r="L3521" i="2"/>
  <c r="K3521" i="2"/>
  <c r="J3521" i="2"/>
  <c r="I3521" i="2"/>
  <c r="H3521" i="2"/>
  <c r="N3520" i="2"/>
  <c r="O3520" i="2" s="1"/>
  <c r="M3520" i="2"/>
  <c r="L3520" i="2"/>
  <c r="K3520" i="2"/>
  <c r="J3520" i="2"/>
  <c r="I3520" i="2"/>
  <c r="H3520" i="2"/>
  <c r="N3519" i="2"/>
  <c r="O3519" i="2" s="1"/>
  <c r="M3519" i="2"/>
  <c r="L3519" i="2"/>
  <c r="K3519" i="2"/>
  <c r="J3519" i="2"/>
  <c r="I3519" i="2"/>
  <c r="H3519" i="2"/>
  <c r="N3518" i="2"/>
  <c r="O3518" i="2" s="1"/>
  <c r="M3518" i="2"/>
  <c r="L3518" i="2"/>
  <c r="K3518" i="2"/>
  <c r="J3518" i="2"/>
  <c r="I3518" i="2"/>
  <c r="H3518" i="2"/>
  <c r="N3517" i="2"/>
  <c r="O3517" i="2" s="1"/>
  <c r="M3517" i="2"/>
  <c r="L3517" i="2"/>
  <c r="K3517" i="2"/>
  <c r="J3517" i="2"/>
  <c r="I3517" i="2"/>
  <c r="H3517" i="2"/>
  <c r="N3516" i="2"/>
  <c r="O3516" i="2" s="1"/>
  <c r="M3516" i="2"/>
  <c r="L3516" i="2"/>
  <c r="K3516" i="2"/>
  <c r="J3516" i="2"/>
  <c r="I3516" i="2"/>
  <c r="H3516" i="2"/>
  <c r="N3515" i="2"/>
  <c r="O3515" i="2" s="1"/>
  <c r="M3515" i="2"/>
  <c r="L3515" i="2"/>
  <c r="K3515" i="2"/>
  <c r="J3515" i="2"/>
  <c r="I3515" i="2"/>
  <c r="H3515" i="2"/>
  <c r="N3514" i="2"/>
  <c r="O3514" i="2" s="1"/>
  <c r="M3514" i="2"/>
  <c r="L3514" i="2"/>
  <c r="K3514" i="2"/>
  <c r="J3514" i="2"/>
  <c r="I3514" i="2"/>
  <c r="H3514" i="2"/>
  <c r="N3513" i="2"/>
  <c r="O3513" i="2" s="1"/>
  <c r="M3513" i="2"/>
  <c r="L3513" i="2"/>
  <c r="K3513" i="2"/>
  <c r="J3513" i="2"/>
  <c r="I3513" i="2"/>
  <c r="H3513" i="2"/>
  <c r="N3512" i="2"/>
  <c r="O3512" i="2" s="1"/>
  <c r="M3512" i="2"/>
  <c r="L3512" i="2"/>
  <c r="K3512" i="2"/>
  <c r="J3512" i="2"/>
  <c r="I3512" i="2"/>
  <c r="H3512" i="2"/>
  <c r="N3511" i="2"/>
  <c r="O3511" i="2" s="1"/>
  <c r="M3511" i="2"/>
  <c r="L3511" i="2"/>
  <c r="K3511" i="2"/>
  <c r="J3511" i="2"/>
  <c r="I3511" i="2"/>
  <c r="H3511" i="2"/>
  <c r="N3510" i="2"/>
  <c r="O3510" i="2" s="1"/>
  <c r="M3510" i="2"/>
  <c r="L3510" i="2"/>
  <c r="K3510" i="2"/>
  <c r="J3510" i="2"/>
  <c r="I3510" i="2"/>
  <c r="H3510" i="2"/>
  <c r="N3509" i="2"/>
  <c r="O3509" i="2" s="1"/>
  <c r="M3509" i="2"/>
  <c r="L3509" i="2"/>
  <c r="K3509" i="2"/>
  <c r="J3509" i="2"/>
  <c r="I3509" i="2"/>
  <c r="H3509" i="2"/>
  <c r="N3508" i="2"/>
  <c r="O3508" i="2" s="1"/>
  <c r="M3508" i="2"/>
  <c r="L3508" i="2"/>
  <c r="K3508" i="2"/>
  <c r="J3508" i="2"/>
  <c r="I3508" i="2"/>
  <c r="H3508" i="2"/>
  <c r="N3507" i="2"/>
  <c r="O3507" i="2" s="1"/>
  <c r="M3507" i="2"/>
  <c r="L3507" i="2"/>
  <c r="K3507" i="2"/>
  <c r="J3507" i="2"/>
  <c r="I3507" i="2"/>
  <c r="H3507" i="2"/>
  <c r="N3506" i="2"/>
  <c r="O3506" i="2" s="1"/>
  <c r="M3506" i="2"/>
  <c r="L3506" i="2"/>
  <c r="K3506" i="2"/>
  <c r="J3506" i="2"/>
  <c r="I3506" i="2"/>
  <c r="H3506" i="2"/>
  <c r="N3505" i="2"/>
  <c r="O3505" i="2" s="1"/>
  <c r="M3505" i="2"/>
  <c r="L3505" i="2"/>
  <c r="K3505" i="2"/>
  <c r="J3505" i="2"/>
  <c r="I3505" i="2"/>
  <c r="H3505" i="2"/>
  <c r="N3504" i="2"/>
  <c r="O3504" i="2" s="1"/>
  <c r="M3504" i="2"/>
  <c r="L3504" i="2"/>
  <c r="K3504" i="2"/>
  <c r="J3504" i="2"/>
  <c r="I3504" i="2"/>
  <c r="H3504" i="2"/>
  <c r="N3503" i="2"/>
  <c r="O3503" i="2" s="1"/>
  <c r="M3503" i="2"/>
  <c r="L3503" i="2"/>
  <c r="K3503" i="2"/>
  <c r="J3503" i="2"/>
  <c r="I3503" i="2"/>
  <c r="H3503" i="2"/>
  <c r="N3502" i="2"/>
  <c r="O3502" i="2" s="1"/>
  <c r="M3502" i="2"/>
  <c r="L3502" i="2"/>
  <c r="K3502" i="2"/>
  <c r="J3502" i="2"/>
  <c r="I3502" i="2"/>
  <c r="H3502" i="2"/>
  <c r="N3501" i="2"/>
  <c r="O3501" i="2" s="1"/>
  <c r="M3501" i="2"/>
  <c r="L3501" i="2"/>
  <c r="K3501" i="2"/>
  <c r="J3501" i="2"/>
  <c r="I3501" i="2"/>
  <c r="H3501" i="2"/>
  <c r="N3500" i="2"/>
  <c r="O3500" i="2" s="1"/>
  <c r="M3500" i="2"/>
  <c r="L3500" i="2"/>
  <c r="K3500" i="2"/>
  <c r="J3500" i="2"/>
  <c r="I3500" i="2"/>
  <c r="H3500" i="2"/>
  <c r="N3499" i="2"/>
  <c r="O3499" i="2" s="1"/>
  <c r="M3499" i="2"/>
  <c r="L3499" i="2"/>
  <c r="K3499" i="2"/>
  <c r="J3499" i="2"/>
  <c r="I3499" i="2"/>
  <c r="H3499" i="2"/>
  <c r="N3498" i="2"/>
  <c r="O3498" i="2" s="1"/>
  <c r="M3498" i="2"/>
  <c r="L3498" i="2"/>
  <c r="K3498" i="2"/>
  <c r="J3498" i="2"/>
  <c r="I3498" i="2"/>
  <c r="H3498" i="2"/>
  <c r="N3497" i="2"/>
  <c r="O3497" i="2" s="1"/>
  <c r="M3497" i="2"/>
  <c r="L3497" i="2"/>
  <c r="K3497" i="2"/>
  <c r="J3497" i="2"/>
  <c r="I3497" i="2"/>
  <c r="H3497" i="2"/>
  <c r="N3496" i="2"/>
  <c r="O3496" i="2" s="1"/>
  <c r="M3496" i="2"/>
  <c r="L3496" i="2"/>
  <c r="K3496" i="2"/>
  <c r="J3496" i="2"/>
  <c r="I3496" i="2"/>
  <c r="H3496" i="2"/>
  <c r="N3495" i="2"/>
  <c r="O3495" i="2" s="1"/>
  <c r="M3495" i="2"/>
  <c r="L3495" i="2"/>
  <c r="K3495" i="2"/>
  <c r="J3495" i="2"/>
  <c r="I3495" i="2"/>
  <c r="H3495" i="2"/>
  <c r="N3494" i="2"/>
  <c r="O3494" i="2" s="1"/>
  <c r="M3494" i="2"/>
  <c r="L3494" i="2"/>
  <c r="K3494" i="2"/>
  <c r="J3494" i="2"/>
  <c r="I3494" i="2"/>
  <c r="H3494" i="2"/>
  <c r="N3493" i="2"/>
  <c r="O3493" i="2" s="1"/>
  <c r="M3493" i="2"/>
  <c r="L3493" i="2"/>
  <c r="K3493" i="2"/>
  <c r="J3493" i="2"/>
  <c r="I3493" i="2"/>
  <c r="H3493" i="2"/>
  <c r="N3492" i="2"/>
  <c r="O3492" i="2" s="1"/>
  <c r="M3492" i="2"/>
  <c r="L3492" i="2"/>
  <c r="K3492" i="2"/>
  <c r="J3492" i="2"/>
  <c r="I3492" i="2"/>
  <c r="H3492" i="2"/>
  <c r="N3491" i="2"/>
  <c r="O3491" i="2" s="1"/>
  <c r="M3491" i="2"/>
  <c r="L3491" i="2"/>
  <c r="K3491" i="2"/>
  <c r="J3491" i="2"/>
  <c r="I3491" i="2"/>
  <c r="H3491" i="2"/>
  <c r="N3490" i="2"/>
  <c r="O3490" i="2" s="1"/>
  <c r="M3490" i="2"/>
  <c r="L3490" i="2"/>
  <c r="K3490" i="2"/>
  <c r="J3490" i="2"/>
  <c r="I3490" i="2"/>
  <c r="H3490" i="2"/>
  <c r="N3489" i="2"/>
  <c r="O3489" i="2" s="1"/>
  <c r="M3489" i="2"/>
  <c r="L3489" i="2"/>
  <c r="K3489" i="2"/>
  <c r="J3489" i="2"/>
  <c r="I3489" i="2"/>
  <c r="H3489" i="2"/>
  <c r="N3488" i="2"/>
  <c r="O3488" i="2" s="1"/>
  <c r="M3488" i="2"/>
  <c r="L3488" i="2"/>
  <c r="K3488" i="2"/>
  <c r="J3488" i="2"/>
  <c r="I3488" i="2"/>
  <c r="H3488" i="2"/>
  <c r="N3487" i="2"/>
  <c r="O3487" i="2" s="1"/>
  <c r="M3487" i="2"/>
  <c r="L3487" i="2"/>
  <c r="K3487" i="2"/>
  <c r="J3487" i="2"/>
  <c r="I3487" i="2"/>
  <c r="H3487" i="2"/>
  <c r="N3486" i="2"/>
  <c r="O3486" i="2" s="1"/>
  <c r="M3486" i="2"/>
  <c r="L3486" i="2"/>
  <c r="K3486" i="2"/>
  <c r="J3486" i="2"/>
  <c r="I3486" i="2"/>
  <c r="H3486" i="2"/>
  <c r="N3485" i="2"/>
  <c r="O3485" i="2" s="1"/>
  <c r="M3485" i="2"/>
  <c r="L3485" i="2"/>
  <c r="K3485" i="2"/>
  <c r="J3485" i="2"/>
  <c r="I3485" i="2"/>
  <c r="H3485" i="2"/>
  <c r="N3484" i="2"/>
  <c r="O3484" i="2" s="1"/>
  <c r="M3484" i="2"/>
  <c r="L3484" i="2"/>
  <c r="K3484" i="2"/>
  <c r="J3484" i="2"/>
  <c r="I3484" i="2"/>
  <c r="H3484" i="2"/>
  <c r="N3483" i="2"/>
  <c r="O3483" i="2" s="1"/>
  <c r="M3483" i="2"/>
  <c r="L3483" i="2"/>
  <c r="K3483" i="2"/>
  <c r="J3483" i="2"/>
  <c r="I3483" i="2"/>
  <c r="H3483" i="2"/>
  <c r="N3482" i="2"/>
  <c r="O3482" i="2" s="1"/>
  <c r="M3482" i="2"/>
  <c r="L3482" i="2"/>
  <c r="K3482" i="2"/>
  <c r="J3482" i="2"/>
  <c r="I3482" i="2"/>
  <c r="H3482" i="2"/>
  <c r="N3481" i="2"/>
  <c r="O3481" i="2" s="1"/>
  <c r="M3481" i="2"/>
  <c r="L3481" i="2"/>
  <c r="K3481" i="2"/>
  <c r="J3481" i="2"/>
  <c r="I3481" i="2"/>
  <c r="H3481" i="2"/>
  <c r="N3480" i="2"/>
  <c r="O3480" i="2" s="1"/>
  <c r="M3480" i="2"/>
  <c r="L3480" i="2"/>
  <c r="K3480" i="2"/>
  <c r="J3480" i="2"/>
  <c r="I3480" i="2"/>
  <c r="H3480" i="2"/>
  <c r="N3479" i="2"/>
  <c r="O3479" i="2" s="1"/>
  <c r="M3479" i="2"/>
  <c r="L3479" i="2"/>
  <c r="K3479" i="2"/>
  <c r="J3479" i="2"/>
  <c r="I3479" i="2"/>
  <c r="H3479" i="2"/>
  <c r="N3478" i="2"/>
  <c r="O3478" i="2" s="1"/>
  <c r="M3478" i="2"/>
  <c r="L3478" i="2"/>
  <c r="K3478" i="2"/>
  <c r="J3478" i="2"/>
  <c r="I3478" i="2"/>
  <c r="H3478" i="2"/>
  <c r="N3477" i="2"/>
  <c r="O3477" i="2" s="1"/>
  <c r="M3477" i="2"/>
  <c r="L3477" i="2"/>
  <c r="K3477" i="2"/>
  <c r="J3477" i="2"/>
  <c r="I3477" i="2"/>
  <c r="H3477" i="2"/>
  <c r="N3476" i="2"/>
  <c r="O3476" i="2" s="1"/>
  <c r="M3476" i="2"/>
  <c r="L3476" i="2"/>
  <c r="K3476" i="2"/>
  <c r="J3476" i="2"/>
  <c r="I3476" i="2"/>
  <c r="H3476" i="2"/>
  <c r="N3475" i="2"/>
  <c r="O3475" i="2" s="1"/>
  <c r="M3475" i="2"/>
  <c r="L3475" i="2"/>
  <c r="K3475" i="2"/>
  <c r="J3475" i="2"/>
  <c r="I3475" i="2"/>
  <c r="H3475" i="2"/>
  <c r="N3474" i="2"/>
  <c r="O3474" i="2" s="1"/>
  <c r="M3474" i="2"/>
  <c r="L3474" i="2"/>
  <c r="K3474" i="2"/>
  <c r="J3474" i="2"/>
  <c r="I3474" i="2"/>
  <c r="H3474" i="2"/>
  <c r="N3473" i="2"/>
  <c r="O3473" i="2" s="1"/>
  <c r="M3473" i="2"/>
  <c r="L3473" i="2"/>
  <c r="K3473" i="2"/>
  <c r="J3473" i="2"/>
  <c r="I3473" i="2"/>
  <c r="H3473" i="2"/>
  <c r="N3472" i="2"/>
  <c r="O3472" i="2" s="1"/>
  <c r="M3472" i="2"/>
  <c r="L3472" i="2"/>
  <c r="K3472" i="2"/>
  <c r="J3472" i="2"/>
  <c r="I3472" i="2"/>
  <c r="H3472" i="2"/>
  <c r="N3471" i="2"/>
  <c r="O3471" i="2" s="1"/>
  <c r="M3471" i="2"/>
  <c r="L3471" i="2"/>
  <c r="K3471" i="2"/>
  <c r="J3471" i="2"/>
  <c r="I3471" i="2"/>
  <c r="H3471" i="2"/>
  <c r="N3470" i="2"/>
  <c r="O3470" i="2" s="1"/>
  <c r="M3470" i="2"/>
  <c r="L3470" i="2"/>
  <c r="K3470" i="2"/>
  <c r="J3470" i="2"/>
  <c r="I3470" i="2"/>
  <c r="H3470" i="2"/>
  <c r="N3469" i="2"/>
  <c r="O3469" i="2" s="1"/>
  <c r="M3469" i="2"/>
  <c r="L3469" i="2"/>
  <c r="K3469" i="2"/>
  <c r="J3469" i="2"/>
  <c r="I3469" i="2"/>
  <c r="H3469" i="2"/>
  <c r="N3468" i="2"/>
  <c r="O3468" i="2" s="1"/>
  <c r="M3468" i="2"/>
  <c r="L3468" i="2"/>
  <c r="K3468" i="2"/>
  <c r="J3468" i="2"/>
  <c r="I3468" i="2"/>
  <c r="H3468" i="2"/>
  <c r="N3467" i="2"/>
  <c r="O3467" i="2" s="1"/>
  <c r="M3467" i="2"/>
  <c r="L3467" i="2"/>
  <c r="K3467" i="2"/>
  <c r="J3467" i="2"/>
  <c r="I3467" i="2"/>
  <c r="H3467" i="2"/>
  <c r="N3466" i="2"/>
  <c r="O3466" i="2" s="1"/>
  <c r="M3466" i="2"/>
  <c r="L3466" i="2"/>
  <c r="K3466" i="2"/>
  <c r="J3466" i="2"/>
  <c r="I3466" i="2"/>
  <c r="H3466" i="2"/>
  <c r="N3465" i="2"/>
  <c r="O3465" i="2" s="1"/>
  <c r="M3465" i="2"/>
  <c r="L3465" i="2"/>
  <c r="K3465" i="2"/>
  <c r="J3465" i="2"/>
  <c r="I3465" i="2"/>
  <c r="H3465" i="2"/>
  <c r="N3464" i="2"/>
  <c r="O3464" i="2" s="1"/>
  <c r="M3464" i="2"/>
  <c r="L3464" i="2"/>
  <c r="K3464" i="2"/>
  <c r="J3464" i="2"/>
  <c r="I3464" i="2"/>
  <c r="H3464" i="2"/>
  <c r="N3463" i="2"/>
  <c r="O3463" i="2" s="1"/>
  <c r="M3463" i="2"/>
  <c r="L3463" i="2"/>
  <c r="K3463" i="2"/>
  <c r="J3463" i="2"/>
  <c r="I3463" i="2"/>
  <c r="H3463" i="2"/>
  <c r="N3462" i="2"/>
  <c r="O3462" i="2" s="1"/>
  <c r="M3462" i="2"/>
  <c r="L3462" i="2"/>
  <c r="K3462" i="2"/>
  <c r="J3462" i="2"/>
  <c r="I3462" i="2"/>
  <c r="H3462" i="2"/>
  <c r="N3461" i="2"/>
  <c r="O3461" i="2" s="1"/>
  <c r="M3461" i="2"/>
  <c r="L3461" i="2"/>
  <c r="K3461" i="2"/>
  <c r="J3461" i="2"/>
  <c r="I3461" i="2"/>
  <c r="H3461" i="2"/>
  <c r="N3460" i="2"/>
  <c r="O3460" i="2" s="1"/>
  <c r="M3460" i="2"/>
  <c r="L3460" i="2"/>
  <c r="K3460" i="2"/>
  <c r="J3460" i="2"/>
  <c r="I3460" i="2"/>
  <c r="H3460" i="2"/>
  <c r="N3459" i="2"/>
  <c r="O3459" i="2" s="1"/>
  <c r="M3459" i="2"/>
  <c r="L3459" i="2"/>
  <c r="K3459" i="2"/>
  <c r="J3459" i="2"/>
  <c r="I3459" i="2"/>
  <c r="H3459" i="2"/>
  <c r="N3458" i="2"/>
  <c r="O3458" i="2" s="1"/>
  <c r="M3458" i="2"/>
  <c r="L3458" i="2"/>
  <c r="K3458" i="2"/>
  <c r="J3458" i="2"/>
  <c r="I3458" i="2"/>
  <c r="H3458" i="2"/>
  <c r="N3457" i="2"/>
  <c r="O3457" i="2" s="1"/>
  <c r="M3457" i="2"/>
  <c r="L3457" i="2"/>
  <c r="K3457" i="2"/>
  <c r="J3457" i="2"/>
  <c r="I3457" i="2"/>
  <c r="H3457" i="2"/>
  <c r="N3456" i="2"/>
  <c r="O3456" i="2" s="1"/>
  <c r="M3456" i="2"/>
  <c r="L3456" i="2"/>
  <c r="K3456" i="2"/>
  <c r="J3456" i="2"/>
  <c r="I3456" i="2"/>
  <c r="H3456" i="2"/>
  <c r="N3455" i="2"/>
  <c r="O3455" i="2" s="1"/>
  <c r="M3455" i="2"/>
  <c r="L3455" i="2"/>
  <c r="K3455" i="2"/>
  <c r="J3455" i="2"/>
  <c r="I3455" i="2"/>
  <c r="H3455" i="2"/>
  <c r="N3454" i="2"/>
  <c r="O3454" i="2" s="1"/>
  <c r="M3454" i="2"/>
  <c r="L3454" i="2"/>
  <c r="K3454" i="2"/>
  <c r="J3454" i="2"/>
  <c r="I3454" i="2"/>
  <c r="H3454" i="2"/>
  <c r="N3453" i="2"/>
  <c r="O3453" i="2" s="1"/>
  <c r="M3453" i="2"/>
  <c r="L3453" i="2"/>
  <c r="K3453" i="2"/>
  <c r="J3453" i="2"/>
  <c r="I3453" i="2"/>
  <c r="H3453" i="2"/>
  <c r="N3452" i="2"/>
  <c r="O3452" i="2" s="1"/>
  <c r="M3452" i="2"/>
  <c r="L3452" i="2"/>
  <c r="K3452" i="2"/>
  <c r="J3452" i="2"/>
  <c r="I3452" i="2"/>
  <c r="H3452" i="2"/>
  <c r="N3451" i="2"/>
  <c r="O3451" i="2" s="1"/>
  <c r="M3451" i="2"/>
  <c r="L3451" i="2"/>
  <c r="K3451" i="2"/>
  <c r="J3451" i="2"/>
  <c r="I3451" i="2"/>
  <c r="H3451" i="2"/>
  <c r="N3450" i="2"/>
  <c r="O3450" i="2" s="1"/>
  <c r="M3450" i="2"/>
  <c r="L3450" i="2"/>
  <c r="K3450" i="2"/>
  <c r="J3450" i="2"/>
  <c r="I3450" i="2"/>
  <c r="H3450" i="2"/>
  <c r="N3449" i="2"/>
  <c r="O3449" i="2" s="1"/>
  <c r="M3449" i="2"/>
  <c r="L3449" i="2"/>
  <c r="K3449" i="2"/>
  <c r="J3449" i="2"/>
  <c r="I3449" i="2"/>
  <c r="H3449" i="2"/>
  <c r="N3448" i="2"/>
  <c r="O3448" i="2" s="1"/>
  <c r="M3448" i="2"/>
  <c r="L3448" i="2"/>
  <c r="K3448" i="2"/>
  <c r="J3448" i="2"/>
  <c r="I3448" i="2"/>
  <c r="H3448" i="2"/>
  <c r="N3447" i="2"/>
  <c r="O3447" i="2" s="1"/>
  <c r="M3447" i="2"/>
  <c r="L3447" i="2"/>
  <c r="K3447" i="2"/>
  <c r="J3447" i="2"/>
  <c r="I3447" i="2"/>
  <c r="H3447" i="2"/>
  <c r="N3446" i="2"/>
  <c r="O3446" i="2" s="1"/>
  <c r="M3446" i="2"/>
  <c r="L3446" i="2"/>
  <c r="K3446" i="2"/>
  <c r="J3446" i="2"/>
  <c r="I3446" i="2"/>
  <c r="H3446" i="2"/>
  <c r="N3445" i="2"/>
  <c r="O3445" i="2" s="1"/>
  <c r="M3445" i="2"/>
  <c r="L3445" i="2"/>
  <c r="K3445" i="2"/>
  <c r="J3445" i="2"/>
  <c r="I3445" i="2"/>
  <c r="H3445" i="2"/>
  <c r="N3444" i="2"/>
  <c r="O3444" i="2" s="1"/>
  <c r="M3444" i="2"/>
  <c r="L3444" i="2"/>
  <c r="K3444" i="2"/>
  <c r="J3444" i="2"/>
  <c r="I3444" i="2"/>
  <c r="H3444" i="2"/>
  <c r="N3443" i="2"/>
  <c r="O3443" i="2" s="1"/>
  <c r="M3443" i="2"/>
  <c r="L3443" i="2"/>
  <c r="K3443" i="2"/>
  <c r="J3443" i="2"/>
  <c r="I3443" i="2"/>
  <c r="H3443" i="2"/>
  <c r="N3442" i="2"/>
  <c r="O3442" i="2" s="1"/>
  <c r="M3442" i="2"/>
  <c r="L3442" i="2"/>
  <c r="K3442" i="2"/>
  <c r="J3442" i="2"/>
  <c r="I3442" i="2"/>
  <c r="H3442" i="2"/>
  <c r="N3441" i="2"/>
  <c r="O3441" i="2" s="1"/>
  <c r="M3441" i="2"/>
  <c r="L3441" i="2"/>
  <c r="K3441" i="2"/>
  <c r="J3441" i="2"/>
  <c r="I3441" i="2"/>
  <c r="H3441" i="2"/>
  <c r="N3440" i="2"/>
  <c r="O3440" i="2" s="1"/>
  <c r="M3440" i="2"/>
  <c r="L3440" i="2"/>
  <c r="K3440" i="2"/>
  <c r="J3440" i="2"/>
  <c r="I3440" i="2"/>
  <c r="H3440" i="2"/>
  <c r="N3439" i="2"/>
  <c r="O3439" i="2" s="1"/>
  <c r="M3439" i="2"/>
  <c r="L3439" i="2"/>
  <c r="K3439" i="2"/>
  <c r="J3439" i="2"/>
  <c r="I3439" i="2"/>
  <c r="H3439" i="2"/>
  <c r="N3438" i="2"/>
  <c r="O3438" i="2" s="1"/>
  <c r="M3438" i="2"/>
  <c r="L3438" i="2"/>
  <c r="K3438" i="2"/>
  <c r="J3438" i="2"/>
  <c r="I3438" i="2"/>
  <c r="H3438" i="2"/>
  <c r="N3437" i="2"/>
  <c r="O3437" i="2" s="1"/>
  <c r="M3437" i="2"/>
  <c r="L3437" i="2"/>
  <c r="K3437" i="2"/>
  <c r="J3437" i="2"/>
  <c r="I3437" i="2"/>
  <c r="H3437" i="2"/>
  <c r="N3436" i="2"/>
  <c r="O3436" i="2" s="1"/>
  <c r="M3436" i="2"/>
  <c r="L3436" i="2"/>
  <c r="K3436" i="2"/>
  <c r="J3436" i="2"/>
  <c r="I3436" i="2"/>
  <c r="H3436" i="2"/>
  <c r="N3435" i="2"/>
  <c r="O3435" i="2" s="1"/>
  <c r="M3435" i="2"/>
  <c r="L3435" i="2"/>
  <c r="K3435" i="2"/>
  <c r="J3435" i="2"/>
  <c r="I3435" i="2"/>
  <c r="H3435" i="2"/>
  <c r="N3434" i="2"/>
  <c r="O3434" i="2" s="1"/>
  <c r="M3434" i="2"/>
  <c r="L3434" i="2"/>
  <c r="K3434" i="2"/>
  <c r="J3434" i="2"/>
  <c r="I3434" i="2"/>
  <c r="H3434" i="2"/>
  <c r="N3433" i="2"/>
  <c r="O3433" i="2" s="1"/>
  <c r="M3433" i="2"/>
  <c r="L3433" i="2"/>
  <c r="K3433" i="2"/>
  <c r="J3433" i="2"/>
  <c r="I3433" i="2"/>
  <c r="H3433" i="2"/>
  <c r="N3432" i="2"/>
  <c r="O3432" i="2" s="1"/>
  <c r="M3432" i="2"/>
  <c r="L3432" i="2"/>
  <c r="K3432" i="2"/>
  <c r="J3432" i="2"/>
  <c r="I3432" i="2"/>
  <c r="H3432" i="2"/>
  <c r="N3431" i="2"/>
  <c r="O3431" i="2" s="1"/>
  <c r="M3431" i="2"/>
  <c r="L3431" i="2"/>
  <c r="K3431" i="2"/>
  <c r="J3431" i="2"/>
  <c r="I3431" i="2"/>
  <c r="H3431" i="2"/>
  <c r="N3430" i="2"/>
  <c r="O3430" i="2" s="1"/>
  <c r="M3430" i="2"/>
  <c r="L3430" i="2"/>
  <c r="K3430" i="2"/>
  <c r="J3430" i="2"/>
  <c r="I3430" i="2"/>
  <c r="H3430" i="2"/>
  <c r="N3429" i="2"/>
  <c r="O3429" i="2" s="1"/>
  <c r="M3429" i="2"/>
  <c r="L3429" i="2"/>
  <c r="K3429" i="2"/>
  <c r="J3429" i="2"/>
  <c r="I3429" i="2"/>
  <c r="H3429" i="2"/>
  <c r="N3428" i="2"/>
  <c r="O3428" i="2" s="1"/>
  <c r="M3428" i="2"/>
  <c r="L3428" i="2"/>
  <c r="K3428" i="2"/>
  <c r="J3428" i="2"/>
  <c r="I3428" i="2"/>
  <c r="H3428" i="2"/>
  <c r="N3427" i="2"/>
  <c r="O3427" i="2" s="1"/>
  <c r="M3427" i="2"/>
  <c r="L3427" i="2"/>
  <c r="K3427" i="2"/>
  <c r="J3427" i="2"/>
  <c r="I3427" i="2"/>
  <c r="H3427" i="2"/>
  <c r="N3426" i="2"/>
  <c r="O3426" i="2" s="1"/>
  <c r="M3426" i="2"/>
  <c r="L3426" i="2"/>
  <c r="K3426" i="2"/>
  <c r="J3426" i="2"/>
  <c r="I3426" i="2"/>
  <c r="H3426" i="2"/>
  <c r="N3425" i="2"/>
  <c r="O3425" i="2" s="1"/>
  <c r="M3425" i="2"/>
  <c r="L3425" i="2"/>
  <c r="K3425" i="2"/>
  <c r="J3425" i="2"/>
  <c r="I3425" i="2"/>
  <c r="H3425" i="2"/>
  <c r="N3424" i="2"/>
  <c r="O3424" i="2" s="1"/>
  <c r="M3424" i="2"/>
  <c r="L3424" i="2"/>
  <c r="K3424" i="2"/>
  <c r="J3424" i="2"/>
  <c r="I3424" i="2"/>
  <c r="H3424" i="2"/>
  <c r="N3423" i="2"/>
  <c r="O3423" i="2" s="1"/>
  <c r="M3423" i="2"/>
  <c r="L3423" i="2"/>
  <c r="K3423" i="2"/>
  <c r="J3423" i="2"/>
  <c r="I3423" i="2"/>
  <c r="H3423" i="2"/>
  <c r="N3422" i="2"/>
  <c r="O3422" i="2" s="1"/>
  <c r="M3422" i="2"/>
  <c r="L3422" i="2"/>
  <c r="K3422" i="2"/>
  <c r="J3422" i="2"/>
  <c r="I3422" i="2"/>
  <c r="H3422" i="2"/>
  <c r="N3421" i="2"/>
  <c r="O3421" i="2" s="1"/>
  <c r="M3421" i="2"/>
  <c r="L3421" i="2"/>
  <c r="K3421" i="2"/>
  <c r="J3421" i="2"/>
  <c r="I3421" i="2"/>
  <c r="H3421" i="2"/>
  <c r="N3420" i="2"/>
  <c r="O3420" i="2" s="1"/>
  <c r="M3420" i="2"/>
  <c r="L3420" i="2"/>
  <c r="K3420" i="2"/>
  <c r="J3420" i="2"/>
  <c r="I3420" i="2"/>
  <c r="H3420" i="2"/>
  <c r="N3419" i="2"/>
  <c r="O3419" i="2" s="1"/>
  <c r="M3419" i="2"/>
  <c r="L3419" i="2"/>
  <c r="K3419" i="2"/>
  <c r="J3419" i="2"/>
  <c r="I3419" i="2"/>
  <c r="H3419" i="2"/>
  <c r="N3418" i="2"/>
  <c r="O3418" i="2" s="1"/>
  <c r="M3418" i="2"/>
  <c r="L3418" i="2"/>
  <c r="K3418" i="2"/>
  <c r="J3418" i="2"/>
  <c r="I3418" i="2"/>
  <c r="H3418" i="2"/>
  <c r="N3417" i="2"/>
  <c r="O3417" i="2" s="1"/>
  <c r="M3417" i="2"/>
  <c r="L3417" i="2"/>
  <c r="K3417" i="2"/>
  <c r="J3417" i="2"/>
  <c r="I3417" i="2"/>
  <c r="H3417" i="2"/>
  <c r="N3416" i="2"/>
  <c r="O3416" i="2" s="1"/>
  <c r="M3416" i="2"/>
  <c r="L3416" i="2"/>
  <c r="K3416" i="2"/>
  <c r="J3416" i="2"/>
  <c r="I3416" i="2"/>
  <c r="H3416" i="2"/>
  <c r="N3415" i="2"/>
  <c r="O3415" i="2" s="1"/>
  <c r="M3415" i="2"/>
  <c r="L3415" i="2"/>
  <c r="K3415" i="2"/>
  <c r="J3415" i="2"/>
  <c r="I3415" i="2"/>
  <c r="H3415" i="2"/>
  <c r="N3414" i="2"/>
  <c r="O3414" i="2" s="1"/>
  <c r="M3414" i="2"/>
  <c r="L3414" i="2"/>
  <c r="K3414" i="2"/>
  <c r="J3414" i="2"/>
  <c r="I3414" i="2"/>
  <c r="H3414" i="2"/>
  <c r="N3413" i="2"/>
  <c r="O3413" i="2" s="1"/>
  <c r="M3413" i="2"/>
  <c r="L3413" i="2"/>
  <c r="K3413" i="2"/>
  <c r="J3413" i="2"/>
  <c r="I3413" i="2"/>
  <c r="H3413" i="2"/>
  <c r="N3412" i="2"/>
  <c r="O3412" i="2" s="1"/>
  <c r="M3412" i="2"/>
  <c r="L3412" i="2"/>
  <c r="K3412" i="2"/>
  <c r="J3412" i="2"/>
  <c r="I3412" i="2"/>
  <c r="H3412" i="2"/>
  <c r="N3411" i="2"/>
  <c r="O3411" i="2" s="1"/>
  <c r="M3411" i="2"/>
  <c r="L3411" i="2"/>
  <c r="K3411" i="2"/>
  <c r="J3411" i="2"/>
  <c r="I3411" i="2"/>
  <c r="H3411" i="2"/>
  <c r="N3410" i="2"/>
  <c r="O3410" i="2" s="1"/>
  <c r="M3410" i="2"/>
  <c r="L3410" i="2"/>
  <c r="K3410" i="2"/>
  <c r="J3410" i="2"/>
  <c r="I3410" i="2"/>
  <c r="H3410" i="2"/>
  <c r="N3409" i="2"/>
  <c r="O3409" i="2" s="1"/>
  <c r="M3409" i="2"/>
  <c r="L3409" i="2"/>
  <c r="K3409" i="2"/>
  <c r="J3409" i="2"/>
  <c r="I3409" i="2"/>
  <c r="H3409" i="2"/>
  <c r="N3408" i="2"/>
  <c r="O3408" i="2" s="1"/>
  <c r="M3408" i="2"/>
  <c r="L3408" i="2"/>
  <c r="K3408" i="2"/>
  <c r="J3408" i="2"/>
  <c r="I3408" i="2"/>
  <c r="H3408" i="2"/>
  <c r="N3407" i="2"/>
  <c r="O3407" i="2" s="1"/>
  <c r="M3407" i="2"/>
  <c r="L3407" i="2"/>
  <c r="K3407" i="2"/>
  <c r="J3407" i="2"/>
  <c r="I3407" i="2"/>
  <c r="H3407" i="2"/>
  <c r="N3406" i="2"/>
  <c r="O3406" i="2" s="1"/>
  <c r="M3406" i="2"/>
  <c r="L3406" i="2"/>
  <c r="K3406" i="2"/>
  <c r="J3406" i="2"/>
  <c r="I3406" i="2"/>
  <c r="H3406" i="2"/>
  <c r="N3405" i="2"/>
  <c r="O3405" i="2" s="1"/>
  <c r="M3405" i="2"/>
  <c r="L3405" i="2"/>
  <c r="K3405" i="2"/>
  <c r="J3405" i="2"/>
  <c r="I3405" i="2"/>
  <c r="H3405" i="2"/>
  <c r="N3404" i="2"/>
  <c r="O3404" i="2" s="1"/>
  <c r="M3404" i="2"/>
  <c r="L3404" i="2"/>
  <c r="K3404" i="2"/>
  <c r="J3404" i="2"/>
  <c r="I3404" i="2"/>
  <c r="H3404" i="2"/>
  <c r="N3403" i="2"/>
  <c r="O3403" i="2" s="1"/>
  <c r="M3403" i="2"/>
  <c r="L3403" i="2"/>
  <c r="K3403" i="2"/>
  <c r="J3403" i="2"/>
  <c r="I3403" i="2"/>
  <c r="H3403" i="2"/>
  <c r="N3402" i="2"/>
  <c r="O3402" i="2" s="1"/>
  <c r="M3402" i="2"/>
  <c r="L3402" i="2"/>
  <c r="K3402" i="2"/>
  <c r="J3402" i="2"/>
  <c r="I3402" i="2"/>
  <c r="H3402" i="2"/>
  <c r="N3401" i="2"/>
  <c r="O3401" i="2" s="1"/>
  <c r="M3401" i="2"/>
  <c r="L3401" i="2"/>
  <c r="K3401" i="2"/>
  <c r="J3401" i="2"/>
  <c r="I3401" i="2"/>
  <c r="H3401" i="2"/>
  <c r="N3400" i="2"/>
  <c r="O3400" i="2" s="1"/>
  <c r="M3400" i="2"/>
  <c r="L3400" i="2"/>
  <c r="K3400" i="2"/>
  <c r="J3400" i="2"/>
  <c r="I3400" i="2"/>
  <c r="H3400" i="2"/>
  <c r="N3399" i="2"/>
  <c r="O3399" i="2" s="1"/>
  <c r="M3399" i="2"/>
  <c r="L3399" i="2"/>
  <c r="K3399" i="2"/>
  <c r="J3399" i="2"/>
  <c r="I3399" i="2"/>
  <c r="H3399" i="2"/>
  <c r="N3398" i="2"/>
  <c r="O3398" i="2" s="1"/>
  <c r="M3398" i="2"/>
  <c r="L3398" i="2"/>
  <c r="K3398" i="2"/>
  <c r="J3398" i="2"/>
  <c r="I3398" i="2"/>
  <c r="H3398" i="2"/>
  <c r="N3397" i="2"/>
  <c r="O3397" i="2" s="1"/>
  <c r="M3397" i="2"/>
  <c r="L3397" i="2"/>
  <c r="K3397" i="2"/>
  <c r="J3397" i="2"/>
  <c r="I3397" i="2"/>
  <c r="H3397" i="2"/>
  <c r="N3396" i="2"/>
  <c r="O3396" i="2" s="1"/>
  <c r="M3396" i="2"/>
  <c r="L3396" i="2"/>
  <c r="K3396" i="2"/>
  <c r="J3396" i="2"/>
  <c r="I3396" i="2"/>
  <c r="H3396" i="2"/>
  <c r="N3395" i="2"/>
  <c r="O3395" i="2" s="1"/>
  <c r="M3395" i="2"/>
  <c r="L3395" i="2"/>
  <c r="K3395" i="2"/>
  <c r="J3395" i="2"/>
  <c r="I3395" i="2"/>
  <c r="H3395" i="2"/>
  <c r="N3394" i="2"/>
  <c r="O3394" i="2" s="1"/>
  <c r="M3394" i="2"/>
  <c r="L3394" i="2"/>
  <c r="K3394" i="2"/>
  <c r="J3394" i="2"/>
  <c r="I3394" i="2"/>
  <c r="H3394" i="2"/>
  <c r="N3393" i="2"/>
  <c r="O3393" i="2" s="1"/>
  <c r="M3393" i="2"/>
  <c r="L3393" i="2"/>
  <c r="K3393" i="2"/>
  <c r="J3393" i="2"/>
  <c r="I3393" i="2"/>
  <c r="H3393" i="2"/>
  <c r="N3392" i="2"/>
  <c r="O3392" i="2" s="1"/>
  <c r="M3392" i="2"/>
  <c r="L3392" i="2"/>
  <c r="K3392" i="2"/>
  <c r="J3392" i="2"/>
  <c r="I3392" i="2"/>
  <c r="H3392" i="2"/>
  <c r="N3391" i="2"/>
  <c r="O3391" i="2" s="1"/>
  <c r="M3391" i="2"/>
  <c r="L3391" i="2"/>
  <c r="K3391" i="2"/>
  <c r="J3391" i="2"/>
  <c r="I3391" i="2"/>
  <c r="H3391" i="2"/>
  <c r="N3390" i="2"/>
  <c r="O3390" i="2" s="1"/>
  <c r="M3390" i="2"/>
  <c r="L3390" i="2"/>
  <c r="K3390" i="2"/>
  <c r="J3390" i="2"/>
  <c r="I3390" i="2"/>
  <c r="H3390" i="2"/>
  <c r="N3389" i="2"/>
  <c r="O3389" i="2" s="1"/>
  <c r="M3389" i="2"/>
  <c r="L3389" i="2"/>
  <c r="K3389" i="2"/>
  <c r="J3389" i="2"/>
  <c r="I3389" i="2"/>
  <c r="H3389" i="2"/>
  <c r="N3388" i="2"/>
  <c r="O3388" i="2" s="1"/>
  <c r="M3388" i="2"/>
  <c r="L3388" i="2"/>
  <c r="K3388" i="2"/>
  <c r="J3388" i="2"/>
  <c r="I3388" i="2"/>
  <c r="H3388" i="2"/>
  <c r="N3387" i="2"/>
  <c r="O3387" i="2" s="1"/>
  <c r="M3387" i="2"/>
  <c r="L3387" i="2"/>
  <c r="K3387" i="2"/>
  <c r="J3387" i="2"/>
  <c r="I3387" i="2"/>
  <c r="H3387" i="2"/>
  <c r="N3386" i="2"/>
  <c r="O3386" i="2" s="1"/>
  <c r="M3386" i="2"/>
  <c r="L3386" i="2"/>
  <c r="K3386" i="2"/>
  <c r="J3386" i="2"/>
  <c r="I3386" i="2"/>
  <c r="H3386" i="2"/>
  <c r="N3385" i="2"/>
  <c r="O3385" i="2" s="1"/>
  <c r="M3385" i="2"/>
  <c r="L3385" i="2"/>
  <c r="K3385" i="2"/>
  <c r="J3385" i="2"/>
  <c r="I3385" i="2"/>
  <c r="H3385" i="2"/>
  <c r="N3384" i="2"/>
  <c r="O3384" i="2" s="1"/>
  <c r="M3384" i="2"/>
  <c r="L3384" i="2"/>
  <c r="K3384" i="2"/>
  <c r="J3384" i="2"/>
  <c r="I3384" i="2"/>
  <c r="H3384" i="2"/>
  <c r="N3383" i="2"/>
  <c r="O3383" i="2" s="1"/>
  <c r="M3383" i="2"/>
  <c r="L3383" i="2"/>
  <c r="K3383" i="2"/>
  <c r="J3383" i="2"/>
  <c r="I3383" i="2"/>
  <c r="H3383" i="2"/>
  <c r="N3382" i="2"/>
  <c r="O3382" i="2" s="1"/>
  <c r="M3382" i="2"/>
  <c r="L3382" i="2"/>
  <c r="K3382" i="2"/>
  <c r="J3382" i="2"/>
  <c r="I3382" i="2"/>
  <c r="H3382" i="2"/>
  <c r="N3381" i="2"/>
  <c r="O3381" i="2" s="1"/>
  <c r="M3381" i="2"/>
  <c r="L3381" i="2"/>
  <c r="K3381" i="2"/>
  <c r="J3381" i="2"/>
  <c r="I3381" i="2"/>
  <c r="H3381" i="2"/>
  <c r="N3380" i="2"/>
  <c r="O3380" i="2" s="1"/>
  <c r="M3380" i="2"/>
  <c r="L3380" i="2"/>
  <c r="K3380" i="2"/>
  <c r="J3380" i="2"/>
  <c r="I3380" i="2"/>
  <c r="H3380" i="2"/>
  <c r="N3379" i="2"/>
  <c r="O3379" i="2" s="1"/>
  <c r="M3379" i="2"/>
  <c r="L3379" i="2"/>
  <c r="K3379" i="2"/>
  <c r="J3379" i="2"/>
  <c r="I3379" i="2"/>
  <c r="H3379" i="2"/>
  <c r="N3378" i="2"/>
  <c r="O3378" i="2" s="1"/>
  <c r="M3378" i="2"/>
  <c r="L3378" i="2"/>
  <c r="K3378" i="2"/>
  <c r="J3378" i="2"/>
  <c r="I3378" i="2"/>
  <c r="H3378" i="2"/>
  <c r="N3377" i="2"/>
  <c r="O3377" i="2" s="1"/>
  <c r="M3377" i="2"/>
  <c r="L3377" i="2"/>
  <c r="K3377" i="2"/>
  <c r="J3377" i="2"/>
  <c r="I3377" i="2"/>
  <c r="H3377" i="2"/>
  <c r="N3376" i="2"/>
  <c r="O3376" i="2" s="1"/>
  <c r="M3376" i="2"/>
  <c r="L3376" i="2"/>
  <c r="K3376" i="2"/>
  <c r="J3376" i="2"/>
  <c r="I3376" i="2"/>
  <c r="H3376" i="2"/>
  <c r="N3375" i="2"/>
  <c r="O3375" i="2" s="1"/>
  <c r="M3375" i="2"/>
  <c r="L3375" i="2"/>
  <c r="K3375" i="2"/>
  <c r="J3375" i="2"/>
  <c r="I3375" i="2"/>
  <c r="H3375" i="2"/>
  <c r="N3374" i="2"/>
  <c r="O3374" i="2" s="1"/>
  <c r="M3374" i="2"/>
  <c r="L3374" i="2"/>
  <c r="K3374" i="2"/>
  <c r="J3374" i="2"/>
  <c r="I3374" i="2"/>
  <c r="H3374" i="2"/>
  <c r="N3373" i="2"/>
  <c r="O3373" i="2" s="1"/>
  <c r="M3373" i="2"/>
  <c r="L3373" i="2"/>
  <c r="K3373" i="2"/>
  <c r="J3373" i="2"/>
  <c r="I3373" i="2"/>
  <c r="H3373" i="2"/>
  <c r="N3372" i="2"/>
  <c r="O3372" i="2" s="1"/>
  <c r="M3372" i="2"/>
  <c r="L3372" i="2"/>
  <c r="K3372" i="2"/>
  <c r="J3372" i="2"/>
  <c r="I3372" i="2"/>
  <c r="H3372" i="2"/>
  <c r="N3371" i="2"/>
  <c r="O3371" i="2" s="1"/>
  <c r="M3371" i="2"/>
  <c r="L3371" i="2"/>
  <c r="K3371" i="2"/>
  <c r="J3371" i="2"/>
  <c r="I3371" i="2"/>
  <c r="H3371" i="2"/>
  <c r="N3370" i="2"/>
  <c r="O3370" i="2" s="1"/>
  <c r="M3370" i="2"/>
  <c r="L3370" i="2"/>
  <c r="K3370" i="2"/>
  <c r="J3370" i="2"/>
  <c r="I3370" i="2"/>
  <c r="H3370" i="2"/>
  <c r="N3369" i="2"/>
  <c r="O3369" i="2" s="1"/>
  <c r="M3369" i="2"/>
  <c r="L3369" i="2"/>
  <c r="K3369" i="2"/>
  <c r="J3369" i="2"/>
  <c r="I3369" i="2"/>
  <c r="H3369" i="2"/>
  <c r="N3368" i="2"/>
  <c r="O3368" i="2" s="1"/>
  <c r="M3368" i="2"/>
  <c r="L3368" i="2"/>
  <c r="K3368" i="2"/>
  <c r="J3368" i="2"/>
  <c r="I3368" i="2"/>
  <c r="H3368" i="2"/>
  <c r="N3367" i="2"/>
  <c r="O3367" i="2" s="1"/>
  <c r="M3367" i="2"/>
  <c r="L3367" i="2"/>
  <c r="K3367" i="2"/>
  <c r="J3367" i="2"/>
  <c r="I3367" i="2"/>
  <c r="H3367" i="2"/>
  <c r="N3366" i="2"/>
  <c r="O3366" i="2" s="1"/>
  <c r="M3366" i="2"/>
  <c r="L3366" i="2"/>
  <c r="K3366" i="2"/>
  <c r="J3366" i="2"/>
  <c r="I3366" i="2"/>
  <c r="H3366" i="2"/>
  <c r="N3365" i="2"/>
  <c r="O3365" i="2" s="1"/>
  <c r="M3365" i="2"/>
  <c r="L3365" i="2"/>
  <c r="K3365" i="2"/>
  <c r="J3365" i="2"/>
  <c r="I3365" i="2"/>
  <c r="H3365" i="2"/>
  <c r="N3364" i="2"/>
  <c r="O3364" i="2" s="1"/>
  <c r="M3364" i="2"/>
  <c r="L3364" i="2"/>
  <c r="K3364" i="2"/>
  <c r="J3364" i="2"/>
  <c r="I3364" i="2"/>
  <c r="H3364" i="2"/>
  <c r="N3363" i="2"/>
  <c r="O3363" i="2" s="1"/>
  <c r="M3363" i="2"/>
  <c r="L3363" i="2"/>
  <c r="K3363" i="2"/>
  <c r="J3363" i="2"/>
  <c r="I3363" i="2"/>
  <c r="H3363" i="2"/>
  <c r="N3362" i="2"/>
  <c r="O3362" i="2" s="1"/>
  <c r="M3362" i="2"/>
  <c r="L3362" i="2"/>
  <c r="K3362" i="2"/>
  <c r="J3362" i="2"/>
  <c r="I3362" i="2"/>
  <c r="H3362" i="2"/>
  <c r="N3361" i="2"/>
  <c r="O3361" i="2" s="1"/>
  <c r="M3361" i="2"/>
  <c r="L3361" i="2"/>
  <c r="K3361" i="2"/>
  <c r="J3361" i="2"/>
  <c r="I3361" i="2"/>
  <c r="H3361" i="2"/>
  <c r="N3360" i="2"/>
  <c r="O3360" i="2" s="1"/>
  <c r="M3360" i="2"/>
  <c r="L3360" i="2"/>
  <c r="K3360" i="2"/>
  <c r="J3360" i="2"/>
  <c r="I3360" i="2"/>
  <c r="H3360" i="2"/>
  <c r="N3359" i="2"/>
  <c r="O3359" i="2" s="1"/>
  <c r="M3359" i="2"/>
  <c r="L3359" i="2"/>
  <c r="K3359" i="2"/>
  <c r="J3359" i="2"/>
  <c r="I3359" i="2"/>
  <c r="H3359" i="2"/>
  <c r="N3358" i="2"/>
  <c r="O3358" i="2" s="1"/>
  <c r="M3358" i="2"/>
  <c r="L3358" i="2"/>
  <c r="K3358" i="2"/>
  <c r="J3358" i="2"/>
  <c r="I3358" i="2"/>
  <c r="H3358" i="2"/>
  <c r="N3357" i="2"/>
  <c r="O3357" i="2" s="1"/>
  <c r="M3357" i="2"/>
  <c r="L3357" i="2"/>
  <c r="K3357" i="2"/>
  <c r="J3357" i="2"/>
  <c r="I3357" i="2"/>
  <c r="H3357" i="2"/>
  <c r="N3356" i="2"/>
  <c r="O3356" i="2" s="1"/>
  <c r="M3356" i="2"/>
  <c r="L3356" i="2"/>
  <c r="K3356" i="2"/>
  <c r="J3356" i="2"/>
  <c r="I3356" i="2"/>
  <c r="H3356" i="2"/>
  <c r="N3355" i="2"/>
  <c r="O3355" i="2" s="1"/>
  <c r="M3355" i="2"/>
  <c r="L3355" i="2"/>
  <c r="K3355" i="2"/>
  <c r="J3355" i="2"/>
  <c r="I3355" i="2"/>
  <c r="H3355" i="2"/>
  <c r="N3354" i="2"/>
  <c r="O3354" i="2" s="1"/>
  <c r="M3354" i="2"/>
  <c r="L3354" i="2"/>
  <c r="K3354" i="2"/>
  <c r="J3354" i="2"/>
  <c r="I3354" i="2"/>
  <c r="H3354" i="2"/>
  <c r="N3353" i="2"/>
  <c r="O3353" i="2" s="1"/>
  <c r="M3353" i="2"/>
  <c r="L3353" i="2"/>
  <c r="K3353" i="2"/>
  <c r="J3353" i="2"/>
  <c r="I3353" i="2"/>
  <c r="H3353" i="2"/>
  <c r="N3352" i="2"/>
  <c r="O3352" i="2" s="1"/>
  <c r="M3352" i="2"/>
  <c r="L3352" i="2"/>
  <c r="K3352" i="2"/>
  <c r="J3352" i="2"/>
  <c r="I3352" i="2"/>
  <c r="H3352" i="2"/>
  <c r="N3351" i="2"/>
  <c r="O3351" i="2" s="1"/>
  <c r="M3351" i="2"/>
  <c r="L3351" i="2"/>
  <c r="K3351" i="2"/>
  <c r="J3351" i="2"/>
  <c r="I3351" i="2"/>
  <c r="H3351" i="2"/>
  <c r="N3350" i="2"/>
  <c r="O3350" i="2" s="1"/>
  <c r="M3350" i="2"/>
  <c r="L3350" i="2"/>
  <c r="K3350" i="2"/>
  <c r="J3350" i="2"/>
  <c r="I3350" i="2"/>
  <c r="H3350" i="2"/>
  <c r="N3349" i="2"/>
  <c r="O3349" i="2" s="1"/>
  <c r="M3349" i="2"/>
  <c r="L3349" i="2"/>
  <c r="K3349" i="2"/>
  <c r="J3349" i="2"/>
  <c r="I3349" i="2"/>
  <c r="H3349" i="2"/>
  <c r="N3348" i="2"/>
  <c r="O3348" i="2" s="1"/>
  <c r="M3348" i="2"/>
  <c r="L3348" i="2"/>
  <c r="K3348" i="2"/>
  <c r="J3348" i="2"/>
  <c r="I3348" i="2"/>
  <c r="H3348" i="2"/>
  <c r="N3347" i="2"/>
  <c r="O3347" i="2" s="1"/>
  <c r="M3347" i="2"/>
  <c r="L3347" i="2"/>
  <c r="K3347" i="2"/>
  <c r="J3347" i="2"/>
  <c r="I3347" i="2"/>
  <c r="H3347" i="2"/>
  <c r="N3346" i="2"/>
  <c r="O3346" i="2" s="1"/>
  <c r="M3346" i="2"/>
  <c r="L3346" i="2"/>
  <c r="K3346" i="2"/>
  <c r="J3346" i="2"/>
  <c r="I3346" i="2"/>
  <c r="H3346" i="2"/>
  <c r="N3345" i="2"/>
  <c r="O3345" i="2" s="1"/>
  <c r="M3345" i="2"/>
  <c r="L3345" i="2"/>
  <c r="K3345" i="2"/>
  <c r="J3345" i="2"/>
  <c r="I3345" i="2"/>
  <c r="H3345" i="2"/>
  <c r="N3344" i="2"/>
  <c r="O3344" i="2" s="1"/>
  <c r="M3344" i="2"/>
  <c r="L3344" i="2"/>
  <c r="K3344" i="2"/>
  <c r="J3344" i="2"/>
  <c r="I3344" i="2"/>
  <c r="H3344" i="2"/>
  <c r="N3343" i="2"/>
  <c r="O3343" i="2" s="1"/>
  <c r="M3343" i="2"/>
  <c r="L3343" i="2"/>
  <c r="K3343" i="2"/>
  <c r="J3343" i="2"/>
  <c r="I3343" i="2"/>
  <c r="H3343" i="2"/>
  <c r="N3342" i="2"/>
  <c r="O3342" i="2" s="1"/>
  <c r="M3342" i="2"/>
  <c r="L3342" i="2"/>
  <c r="K3342" i="2"/>
  <c r="J3342" i="2"/>
  <c r="I3342" i="2"/>
  <c r="H3342" i="2"/>
  <c r="N3341" i="2"/>
  <c r="O3341" i="2" s="1"/>
  <c r="M3341" i="2"/>
  <c r="L3341" i="2"/>
  <c r="K3341" i="2"/>
  <c r="J3341" i="2"/>
  <c r="I3341" i="2"/>
  <c r="H3341" i="2"/>
  <c r="N3340" i="2"/>
  <c r="O3340" i="2" s="1"/>
  <c r="M3340" i="2"/>
  <c r="L3340" i="2"/>
  <c r="K3340" i="2"/>
  <c r="J3340" i="2"/>
  <c r="I3340" i="2"/>
  <c r="H3340" i="2"/>
  <c r="N3339" i="2"/>
  <c r="O3339" i="2" s="1"/>
  <c r="M3339" i="2"/>
  <c r="L3339" i="2"/>
  <c r="K3339" i="2"/>
  <c r="J3339" i="2"/>
  <c r="I3339" i="2"/>
  <c r="H3339" i="2"/>
  <c r="N3338" i="2"/>
  <c r="O3338" i="2" s="1"/>
  <c r="M3338" i="2"/>
  <c r="L3338" i="2"/>
  <c r="K3338" i="2"/>
  <c r="J3338" i="2"/>
  <c r="I3338" i="2"/>
  <c r="H3338" i="2"/>
  <c r="N3337" i="2"/>
  <c r="O3337" i="2" s="1"/>
  <c r="M3337" i="2"/>
  <c r="L3337" i="2"/>
  <c r="K3337" i="2"/>
  <c r="J3337" i="2"/>
  <c r="I3337" i="2"/>
  <c r="H3337" i="2"/>
  <c r="N3336" i="2"/>
  <c r="O3336" i="2" s="1"/>
  <c r="M3336" i="2"/>
  <c r="L3336" i="2"/>
  <c r="K3336" i="2"/>
  <c r="J3336" i="2"/>
  <c r="I3336" i="2"/>
  <c r="H3336" i="2"/>
  <c r="N3335" i="2"/>
  <c r="O3335" i="2" s="1"/>
  <c r="M3335" i="2"/>
  <c r="L3335" i="2"/>
  <c r="K3335" i="2"/>
  <c r="J3335" i="2"/>
  <c r="I3335" i="2"/>
  <c r="H3335" i="2"/>
  <c r="N3334" i="2"/>
  <c r="O3334" i="2" s="1"/>
  <c r="M3334" i="2"/>
  <c r="L3334" i="2"/>
  <c r="K3334" i="2"/>
  <c r="J3334" i="2"/>
  <c r="I3334" i="2"/>
  <c r="H3334" i="2"/>
  <c r="N3333" i="2"/>
  <c r="O3333" i="2" s="1"/>
  <c r="M3333" i="2"/>
  <c r="L3333" i="2"/>
  <c r="K3333" i="2"/>
  <c r="J3333" i="2"/>
  <c r="I3333" i="2"/>
  <c r="H3333" i="2"/>
  <c r="N3332" i="2"/>
  <c r="O3332" i="2" s="1"/>
  <c r="M3332" i="2"/>
  <c r="L3332" i="2"/>
  <c r="K3332" i="2"/>
  <c r="J3332" i="2"/>
  <c r="I3332" i="2"/>
  <c r="H3332" i="2"/>
  <c r="N3331" i="2"/>
  <c r="O3331" i="2" s="1"/>
  <c r="M3331" i="2"/>
  <c r="L3331" i="2"/>
  <c r="K3331" i="2"/>
  <c r="J3331" i="2"/>
  <c r="I3331" i="2"/>
  <c r="H3331" i="2"/>
  <c r="N3330" i="2"/>
  <c r="O3330" i="2" s="1"/>
  <c r="M3330" i="2"/>
  <c r="L3330" i="2"/>
  <c r="K3330" i="2"/>
  <c r="J3330" i="2"/>
  <c r="I3330" i="2"/>
  <c r="H3330" i="2"/>
  <c r="N3329" i="2"/>
  <c r="O3329" i="2" s="1"/>
  <c r="M3329" i="2"/>
  <c r="L3329" i="2"/>
  <c r="K3329" i="2"/>
  <c r="J3329" i="2"/>
  <c r="I3329" i="2"/>
  <c r="H3329" i="2"/>
  <c r="N3328" i="2"/>
  <c r="O3328" i="2" s="1"/>
  <c r="M3328" i="2"/>
  <c r="L3328" i="2"/>
  <c r="K3328" i="2"/>
  <c r="J3328" i="2"/>
  <c r="I3328" i="2"/>
  <c r="H3328" i="2"/>
  <c r="N3327" i="2"/>
  <c r="O3327" i="2" s="1"/>
  <c r="M3327" i="2"/>
  <c r="L3327" i="2"/>
  <c r="K3327" i="2"/>
  <c r="J3327" i="2"/>
  <c r="I3327" i="2"/>
  <c r="H3327" i="2"/>
  <c r="N3326" i="2"/>
  <c r="O3326" i="2" s="1"/>
  <c r="M3326" i="2"/>
  <c r="L3326" i="2"/>
  <c r="K3326" i="2"/>
  <c r="J3326" i="2"/>
  <c r="I3326" i="2"/>
  <c r="H3326" i="2"/>
  <c r="N3325" i="2"/>
  <c r="O3325" i="2" s="1"/>
  <c r="M3325" i="2"/>
  <c r="L3325" i="2"/>
  <c r="K3325" i="2"/>
  <c r="J3325" i="2"/>
  <c r="I3325" i="2"/>
  <c r="H3325" i="2"/>
  <c r="N3324" i="2"/>
  <c r="O3324" i="2" s="1"/>
  <c r="M3324" i="2"/>
  <c r="L3324" i="2"/>
  <c r="K3324" i="2"/>
  <c r="J3324" i="2"/>
  <c r="I3324" i="2"/>
  <c r="H3324" i="2"/>
  <c r="N3323" i="2"/>
  <c r="O3323" i="2" s="1"/>
  <c r="M3323" i="2"/>
  <c r="L3323" i="2"/>
  <c r="K3323" i="2"/>
  <c r="J3323" i="2"/>
  <c r="I3323" i="2"/>
  <c r="H3323" i="2"/>
  <c r="N3322" i="2"/>
  <c r="O3322" i="2" s="1"/>
  <c r="M3322" i="2"/>
  <c r="L3322" i="2"/>
  <c r="K3322" i="2"/>
  <c r="J3322" i="2"/>
  <c r="I3322" i="2"/>
  <c r="H3322" i="2"/>
  <c r="N3321" i="2"/>
  <c r="O3321" i="2" s="1"/>
  <c r="M3321" i="2"/>
  <c r="L3321" i="2"/>
  <c r="K3321" i="2"/>
  <c r="J3321" i="2"/>
  <c r="I3321" i="2"/>
  <c r="H3321" i="2"/>
  <c r="N3320" i="2"/>
  <c r="O3320" i="2" s="1"/>
  <c r="M3320" i="2"/>
  <c r="L3320" i="2"/>
  <c r="K3320" i="2"/>
  <c r="J3320" i="2"/>
  <c r="I3320" i="2"/>
  <c r="H3320" i="2"/>
  <c r="N3319" i="2"/>
  <c r="O3319" i="2" s="1"/>
  <c r="M3319" i="2"/>
  <c r="L3319" i="2"/>
  <c r="K3319" i="2"/>
  <c r="J3319" i="2"/>
  <c r="I3319" i="2"/>
  <c r="H3319" i="2"/>
  <c r="N3318" i="2"/>
  <c r="O3318" i="2" s="1"/>
  <c r="M3318" i="2"/>
  <c r="L3318" i="2"/>
  <c r="K3318" i="2"/>
  <c r="J3318" i="2"/>
  <c r="I3318" i="2"/>
  <c r="H3318" i="2"/>
  <c r="N3317" i="2"/>
  <c r="O3317" i="2" s="1"/>
  <c r="M3317" i="2"/>
  <c r="L3317" i="2"/>
  <c r="K3317" i="2"/>
  <c r="J3317" i="2"/>
  <c r="I3317" i="2"/>
  <c r="H3317" i="2"/>
  <c r="N3316" i="2"/>
  <c r="O3316" i="2" s="1"/>
  <c r="M3316" i="2"/>
  <c r="L3316" i="2"/>
  <c r="K3316" i="2"/>
  <c r="J3316" i="2"/>
  <c r="I3316" i="2"/>
  <c r="H3316" i="2"/>
  <c r="N3315" i="2"/>
  <c r="O3315" i="2" s="1"/>
  <c r="M3315" i="2"/>
  <c r="L3315" i="2"/>
  <c r="K3315" i="2"/>
  <c r="J3315" i="2"/>
  <c r="I3315" i="2"/>
  <c r="H3315" i="2"/>
  <c r="N3314" i="2"/>
  <c r="O3314" i="2" s="1"/>
  <c r="M3314" i="2"/>
  <c r="L3314" i="2"/>
  <c r="K3314" i="2"/>
  <c r="J3314" i="2"/>
  <c r="I3314" i="2"/>
  <c r="H3314" i="2"/>
  <c r="N3313" i="2"/>
  <c r="O3313" i="2" s="1"/>
  <c r="M3313" i="2"/>
  <c r="L3313" i="2"/>
  <c r="K3313" i="2"/>
  <c r="J3313" i="2"/>
  <c r="I3313" i="2"/>
  <c r="H3313" i="2"/>
  <c r="N3312" i="2"/>
  <c r="O3312" i="2" s="1"/>
  <c r="M3312" i="2"/>
  <c r="L3312" i="2"/>
  <c r="K3312" i="2"/>
  <c r="J3312" i="2"/>
  <c r="I3312" i="2"/>
  <c r="H3312" i="2"/>
  <c r="N3311" i="2"/>
  <c r="O3311" i="2" s="1"/>
  <c r="M3311" i="2"/>
  <c r="L3311" i="2"/>
  <c r="K3311" i="2"/>
  <c r="J3311" i="2"/>
  <c r="I3311" i="2"/>
  <c r="H3311" i="2"/>
  <c r="N3310" i="2"/>
  <c r="O3310" i="2" s="1"/>
  <c r="M3310" i="2"/>
  <c r="L3310" i="2"/>
  <c r="K3310" i="2"/>
  <c r="J3310" i="2"/>
  <c r="I3310" i="2"/>
  <c r="H3310" i="2"/>
  <c r="N3309" i="2"/>
  <c r="O3309" i="2" s="1"/>
  <c r="M3309" i="2"/>
  <c r="L3309" i="2"/>
  <c r="K3309" i="2"/>
  <c r="J3309" i="2"/>
  <c r="I3309" i="2"/>
  <c r="H3309" i="2"/>
  <c r="N3308" i="2"/>
  <c r="O3308" i="2" s="1"/>
  <c r="M3308" i="2"/>
  <c r="L3308" i="2"/>
  <c r="K3308" i="2"/>
  <c r="J3308" i="2"/>
  <c r="I3308" i="2"/>
  <c r="H3308" i="2"/>
  <c r="N3307" i="2"/>
  <c r="O3307" i="2" s="1"/>
  <c r="M3307" i="2"/>
  <c r="L3307" i="2"/>
  <c r="K3307" i="2"/>
  <c r="J3307" i="2"/>
  <c r="I3307" i="2"/>
  <c r="H3307" i="2"/>
  <c r="N3306" i="2"/>
  <c r="O3306" i="2" s="1"/>
  <c r="M3306" i="2"/>
  <c r="L3306" i="2"/>
  <c r="K3306" i="2"/>
  <c r="J3306" i="2"/>
  <c r="I3306" i="2"/>
  <c r="H3306" i="2"/>
  <c r="N3305" i="2"/>
  <c r="O3305" i="2" s="1"/>
  <c r="M3305" i="2"/>
  <c r="L3305" i="2"/>
  <c r="K3305" i="2"/>
  <c r="J3305" i="2"/>
  <c r="I3305" i="2"/>
  <c r="H3305" i="2"/>
  <c r="N3304" i="2"/>
  <c r="O3304" i="2" s="1"/>
  <c r="M3304" i="2"/>
  <c r="L3304" i="2"/>
  <c r="K3304" i="2"/>
  <c r="J3304" i="2"/>
  <c r="I3304" i="2"/>
  <c r="H3304" i="2"/>
  <c r="N3303" i="2"/>
  <c r="O3303" i="2" s="1"/>
  <c r="M3303" i="2"/>
  <c r="L3303" i="2"/>
  <c r="K3303" i="2"/>
  <c r="J3303" i="2"/>
  <c r="I3303" i="2"/>
  <c r="H3303" i="2"/>
  <c r="N3302" i="2"/>
  <c r="O3302" i="2" s="1"/>
  <c r="M3302" i="2"/>
  <c r="L3302" i="2"/>
  <c r="K3302" i="2"/>
  <c r="J3302" i="2"/>
  <c r="I3302" i="2"/>
  <c r="H3302" i="2"/>
  <c r="N3301" i="2"/>
  <c r="O3301" i="2" s="1"/>
  <c r="M3301" i="2"/>
  <c r="L3301" i="2"/>
  <c r="K3301" i="2"/>
  <c r="J3301" i="2"/>
  <c r="I3301" i="2"/>
  <c r="H3301" i="2"/>
  <c r="N3300" i="2"/>
  <c r="O3300" i="2" s="1"/>
  <c r="M3300" i="2"/>
  <c r="L3300" i="2"/>
  <c r="K3300" i="2"/>
  <c r="J3300" i="2"/>
  <c r="I3300" i="2"/>
  <c r="H3300" i="2"/>
  <c r="N3299" i="2"/>
  <c r="O3299" i="2" s="1"/>
  <c r="M3299" i="2"/>
  <c r="L3299" i="2"/>
  <c r="K3299" i="2"/>
  <c r="J3299" i="2"/>
  <c r="I3299" i="2"/>
  <c r="H3299" i="2"/>
  <c r="N3298" i="2"/>
  <c r="O3298" i="2" s="1"/>
  <c r="M3298" i="2"/>
  <c r="L3298" i="2"/>
  <c r="K3298" i="2"/>
  <c r="J3298" i="2"/>
  <c r="I3298" i="2"/>
  <c r="H3298" i="2"/>
  <c r="N3297" i="2"/>
  <c r="O3297" i="2" s="1"/>
  <c r="M3297" i="2"/>
  <c r="L3297" i="2"/>
  <c r="K3297" i="2"/>
  <c r="J3297" i="2"/>
  <c r="I3297" i="2"/>
  <c r="H3297" i="2"/>
  <c r="N3296" i="2"/>
  <c r="O3296" i="2" s="1"/>
  <c r="M3296" i="2"/>
  <c r="L3296" i="2"/>
  <c r="K3296" i="2"/>
  <c r="J3296" i="2"/>
  <c r="I3296" i="2"/>
  <c r="H3296" i="2"/>
  <c r="N3295" i="2"/>
  <c r="O3295" i="2" s="1"/>
  <c r="M3295" i="2"/>
  <c r="L3295" i="2"/>
  <c r="K3295" i="2"/>
  <c r="J3295" i="2"/>
  <c r="I3295" i="2"/>
  <c r="H3295" i="2"/>
  <c r="N3294" i="2"/>
  <c r="O3294" i="2" s="1"/>
  <c r="M3294" i="2"/>
  <c r="L3294" i="2"/>
  <c r="K3294" i="2"/>
  <c r="J3294" i="2"/>
  <c r="I3294" i="2"/>
  <c r="H3294" i="2"/>
  <c r="N3293" i="2"/>
  <c r="O3293" i="2" s="1"/>
  <c r="M3293" i="2"/>
  <c r="L3293" i="2"/>
  <c r="K3293" i="2"/>
  <c r="J3293" i="2"/>
  <c r="I3293" i="2"/>
  <c r="H3293" i="2"/>
  <c r="N3292" i="2"/>
  <c r="O3292" i="2" s="1"/>
  <c r="M3292" i="2"/>
  <c r="L3292" i="2"/>
  <c r="K3292" i="2"/>
  <c r="J3292" i="2"/>
  <c r="I3292" i="2"/>
  <c r="H3292" i="2"/>
  <c r="N3291" i="2"/>
  <c r="O3291" i="2" s="1"/>
  <c r="M3291" i="2"/>
  <c r="L3291" i="2"/>
  <c r="K3291" i="2"/>
  <c r="J3291" i="2"/>
  <c r="I3291" i="2"/>
  <c r="H3291" i="2"/>
  <c r="N3290" i="2"/>
  <c r="O3290" i="2" s="1"/>
  <c r="M3290" i="2"/>
  <c r="L3290" i="2"/>
  <c r="K3290" i="2"/>
  <c r="J3290" i="2"/>
  <c r="I3290" i="2"/>
  <c r="H3290" i="2"/>
  <c r="N3289" i="2"/>
  <c r="O3289" i="2" s="1"/>
  <c r="M3289" i="2"/>
  <c r="L3289" i="2"/>
  <c r="K3289" i="2"/>
  <c r="J3289" i="2"/>
  <c r="I3289" i="2"/>
  <c r="H3289" i="2"/>
  <c r="N3288" i="2"/>
  <c r="O3288" i="2" s="1"/>
  <c r="M3288" i="2"/>
  <c r="L3288" i="2"/>
  <c r="K3288" i="2"/>
  <c r="J3288" i="2"/>
  <c r="I3288" i="2"/>
  <c r="H3288" i="2"/>
  <c r="N3287" i="2"/>
  <c r="O3287" i="2" s="1"/>
  <c r="M3287" i="2"/>
  <c r="L3287" i="2"/>
  <c r="K3287" i="2"/>
  <c r="J3287" i="2"/>
  <c r="I3287" i="2"/>
  <c r="H3287" i="2"/>
  <c r="N3286" i="2"/>
  <c r="O3286" i="2" s="1"/>
  <c r="M3286" i="2"/>
  <c r="L3286" i="2"/>
  <c r="K3286" i="2"/>
  <c r="J3286" i="2"/>
  <c r="I3286" i="2"/>
  <c r="H3286" i="2"/>
  <c r="N3285" i="2"/>
  <c r="O3285" i="2" s="1"/>
  <c r="M3285" i="2"/>
  <c r="L3285" i="2"/>
  <c r="K3285" i="2"/>
  <c r="J3285" i="2"/>
  <c r="I3285" i="2"/>
  <c r="H3285" i="2"/>
  <c r="N3284" i="2"/>
  <c r="O3284" i="2" s="1"/>
  <c r="M3284" i="2"/>
  <c r="L3284" i="2"/>
  <c r="K3284" i="2"/>
  <c r="J3284" i="2"/>
  <c r="I3284" i="2"/>
  <c r="H3284" i="2"/>
  <c r="N3283" i="2"/>
  <c r="O3283" i="2" s="1"/>
  <c r="M3283" i="2"/>
  <c r="L3283" i="2"/>
  <c r="K3283" i="2"/>
  <c r="J3283" i="2"/>
  <c r="I3283" i="2"/>
  <c r="H3283" i="2"/>
  <c r="N3282" i="2"/>
  <c r="O3282" i="2" s="1"/>
  <c r="M3282" i="2"/>
  <c r="L3282" i="2"/>
  <c r="K3282" i="2"/>
  <c r="J3282" i="2"/>
  <c r="I3282" i="2"/>
  <c r="H3282" i="2"/>
  <c r="N3281" i="2"/>
  <c r="O3281" i="2" s="1"/>
  <c r="M3281" i="2"/>
  <c r="L3281" i="2"/>
  <c r="K3281" i="2"/>
  <c r="J3281" i="2"/>
  <c r="I3281" i="2"/>
  <c r="H3281" i="2"/>
  <c r="N3280" i="2"/>
  <c r="O3280" i="2" s="1"/>
  <c r="M3280" i="2"/>
  <c r="L3280" i="2"/>
  <c r="K3280" i="2"/>
  <c r="J3280" i="2"/>
  <c r="I3280" i="2"/>
  <c r="H3280" i="2"/>
  <c r="N3279" i="2"/>
  <c r="O3279" i="2" s="1"/>
  <c r="M3279" i="2"/>
  <c r="L3279" i="2"/>
  <c r="K3279" i="2"/>
  <c r="J3279" i="2"/>
  <c r="I3279" i="2"/>
  <c r="H3279" i="2"/>
  <c r="N3278" i="2"/>
  <c r="O3278" i="2" s="1"/>
  <c r="M3278" i="2"/>
  <c r="L3278" i="2"/>
  <c r="K3278" i="2"/>
  <c r="J3278" i="2"/>
  <c r="I3278" i="2"/>
  <c r="H3278" i="2"/>
  <c r="N3277" i="2"/>
  <c r="O3277" i="2" s="1"/>
  <c r="M3277" i="2"/>
  <c r="L3277" i="2"/>
  <c r="K3277" i="2"/>
  <c r="J3277" i="2"/>
  <c r="I3277" i="2"/>
  <c r="H3277" i="2"/>
  <c r="N3276" i="2"/>
  <c r="O3276" i="2" s="1"/>
  <c r="M3276" i="2"/>
  <c r="L3276" i="2"/>
  <c r="K3276" i="2"/>
  <c r="J3276" i="2"/>
  <c r="I3276" i="2"/>
  <c r="H3276" i="2"/>
  <c r="N3275" i="2"/>
  <c r="O3275" i="2" s="1"/>
  <c r="M3275" i="2"/>
  <c r="L3275" i="2"/>
  <c r="K3275" i="2"/>
  <c r="J3275" i="2"/>
  <c r="I3275" i="2"/>
  <c r="H3275" i="2"/>
  <c r="N3274" i="2"/>
  <c r="O3274" i="2" s="1"/>
  <c r="M3274" i="2"/>
  <c r="L3274" i="2"/>
  <c r="K3274" i="2"/>
  <c r="J3274" i="2"/>
  <c r="I3274" i="2"/>
  <c r="H3274" i="2"/>
  <c r="N3273" i="2"/>
  <c r="O3273" i="2" s="1"/>
  <c r="M3273" i="2"/>
  <c r="L3273" i="2"/>
  <c r="K3273" i="2"/>
  <c r="J3273" i="2"/>
  <c r="I3273" i="2"/>
  <c r="H3273" i="2"/>
  <c r="N3272" i="2"/>
  <c r="O3272" i="2" s="1"/>
  <c r="M3272" i="2"/>
  <c r="L3272" i="2"/>
  <c r="K3272" i="2"/>
  <c r="J3272" i="2"/>
  <c r="I3272" i="2"/>
  <c r="H3272" i="2"/>
  <c r="N3271" i="2"/>
  <c r="O3271" i="2" s="1"/>
  <c r="M3271" i="2"/>
  <c r="L3271" i="2"/>
  <c r="K3271" i="2"/>
  <c r="J3271" i="2"/>
  <c r="I3271" i="2"/>
  <c r="H3271" i="2"/>
  <c r="N3270" i="2"/>
  <c r="O3270" i="2" s="1"/>
  <c r="M3270" i="2"/>
  <c r="L3270" i="2"/>
  <c r="K3270" i="2"/>
  <c r="J3270" i="2"/>
  <c r="I3270" i="2"/>
  <c r="H3270" i="2"/>
  <c r="N3269" i="2"/>
  <c r="O3269" i="2" s="1"/>
  <c r="M3269" i="2"/>
  <c r="L3269" i="2"/>
  <c r="K3269" i="2"/>
  <c r="J3269" i="2"/>
  <c r="I3269" i="2"/>
  <c r="H3269" i="2"/>
  <c r="N3268" i="2"/>
  <c r="O3268" i="2" s="1"/>
  <c r="M3268" i="2"/>
  <c r="L3268" i="2"/>
  <c r="K3268" i="2"/>
  <c r="J3268" i="2"/>
  <c r="I3268" i="2"/>
  <c r="H3268" i="2"/>
  <c r="N3267" i="2"/>
  <c r="O3267" i="2" s="1"/>
  <c r="M3267" i="2"/>
  <c r="L3267" i="2"/>
  <c r="K3267" i="2"/>
  <c r="J3267" i="2"/>
  <c r="I3267" i="2"/>
  <c r="H3267" i="2"/>
  <c r="N3266" i="2"/>
  <c r="O3266" i="2" s="1"/>
  <c r="M3266" i="2"/>
  <c r="L3266" i="2"/>
  <c r="K3266" i="2"/>
  <c r="J3266" i="2"/>
  <c r="I3266" i="2"/>
  <c r="H3266" i="2"/>
  <c r="N3265" i="2"/>
  <c r="O3265" i="2" s="1"/>
  <c r="M3265" i="2"/>
  <c r="L3265" i="2"/>
  <c r="K3265" i="2"/>
  <c r="J3265" i="2"/>
  <c r="I3265" i="2"/>
  <c r="H3265" i="2"/>
  <c r="N3264" i="2"/>
  <c r="O3264" i="2" s="1"/>
  <c r="M3264" i="2"/>
  <c r="L3264" i="2"/>
  <c r="K3264" i="2"/>
  <c r="J3264" i="2"/>
  <c r="I3264" i="2"/>
  <c r="H3264" i="2"/>
  <c r="N3263" i="2"/>
  <c r="O3263" i="2" s="1"/>
  <c r="M3263" i="2"/>
  <c r="L3263" i="2"/>
  <c r="K3263" i="2"/>
  <c r="J3263" i="2"/>
  <c r="I3263" i="2"/>
  <c r="H3263" i="2"/>
  <c r="N3262" i="2"/>
  <c r="O3262" i="2" s="1"/>
  <c r="M3262" i="2"/>
  <c r="L3262" i="2"/>
  <c r="K3262" i="2"/>
  <c r="J3262" i="2"/>
  <c r="I3262" i="2"/>
  <c r="H3262" i="2"/>
  <c r="N3261" i="2"/>
  <c r="O3261" i="2" s="1"/>
  <c r="M3261" i="2"/>
  <c r="L3261" i="2"/>
  <c r="K3261" i="2"/>
  <c r="J3261" i="2"/>
  <c r="I3261" i="2"/>
  <c r="H3261" i="2"/>
  <c r="N3260" i="2"/>
  <c r="O3260" i="2" s="1"/>
  <c r="M3260" i="2"/>
  <c r="L3260" i="2"/>
  <c r="K3260" i="2"/>
  <c r="J3260" i="2"/>
  <c r="I3260" i="2"/>
  <c r="H3260" i="2"/>
  <c r="N3259" i="2"/>
  <c r="O3259" i="2" s="1"/>
  <c r="M3259" i="2"/>
  <c r="L3259" i="2"/>
  <c r="K3259" i="2"/>
  <c r="J3259" i="2"/>
  <c r="I3259" i="2"/>
  <c r="H3259" i="2"/>
  <c r="N3258" i="2"/>
  <c r="O3258" i="2" s="1"/>
  <c r="M3258" i="2"/>
  <c r="L3258" i="2"/>
  <c r="K3258" i="2"/>
  <c r="J3258" i="2"/>
  <c r="I3258" i="2"/>
  <c r="H3258" i="2"/>
  <c r="N3257" i="2"/>
  <c r="O3257" i="2" s="1"/>
  <c r="M3257" i="2"/>
  <c r="L3257" i="2"/>
  <c r="K3257" i="2"/>
  <c r="J3257" i="2"/>
  <c r="I3257" i="2"/>
  <c r="H3257" i="2"/>
  <c r="N3256" i="2"/>
  <c r="O3256" i="2" s="1"/>
  <c r="M3256" i="2"/>
  <c r="L3256" i="2"/>
  <c r="K3256" i="2"/>
  <c r="J3256" i="2"/>
  <c r="I3256" i="2"/>
  <c r="H3256" i="2"/>
  <c r="N3255" i="2"/>
  <c r="O3255" i="2" s="1"/>
  <c r="M3255" i="2"/>
  <c r="L3255" i="2"/>
  <c r="K3255" i="2"/>
  <c r="J3255" i="2"/>
  <c r="I3255" i="2"/>
  <c r="H3255" i="2"/>
  <c r="N3254" i="2"/>
  <c r="O3254" i="2" s="1"/>
  <c r="M3254" i="2"/>
  <c r="L3254" i="2"/>
  <c r="K3254" i="2"/>
  <c r="J3254" i="2"/>
  <c r="I3254" i="2"/>
  <c r="H3254" i="2"/>
  <c r="N3253" i="2"/>
  <c r="O3253" i="2" s="1"/>
  <c r="M3253" i="2"/>
  <c r="L3253" i="2"/>
  <c r="K3253" i="2"/>
  <c r="J3253" i="2"/>
  <c r="I3253" i="2"/>
  <c r="H3253" i="2"/>
  <c r="N3252" i="2"/>
  <c r="O3252" i="2" s="1"/>
  <c r="M3252" i="2"/>
  <c r="L3252" i="2"/>
  <c r="K3252" i="2"/>
  <c r="J3252" i="2"/>
  <c r="I3252" i="2"/>
  <c r="H3252" i="2"/>
  <c r="N3251" i="2"/>
  <c r="O3251" i="2" s="1"/>
  <c r="M3251" i="2"/>
  <c r="L3251" i="2"/>
  <c r="K3251" i="2"/>
  <c r="J3251" i="2"/>
  <c r="I3251" i="2"/>
  <c r="H3251" i="2"/>
  <c r="N3250" i="2"/>
  <c r="O3250" i="2" s="1"/>
  <c r="M3250" i="2"/>
  <c r="L3250" i="2"/>
  <c r="K3250" i="2"/>
  <c r="J3250" i="2"/>
  <c r="I3250" i="2"/>
  <c r="H3250" i="2"/>
  <c r="N3249" i="2"/>
  <c r="O3249" i="2" s="1"/>
  <c r="M3249" i="2"/>
  <c r="L3249" i="2"/>
  <c r="K3249" i="2"/>
  <c r="J3249" i="2"/>
  <c r="I3249" i="2"/>
  <c r="H3249" i="2"/>
  <c r="N3248" i="2"/>
  <c r="O3248" i="2" s="1"/>
  <c r="M3248" i="2"/>
  <c r="L3248" i="2"/>
  <c r="K3248" i="2"/>
  <c r="J3248" i="2"/>
  <c r="I3248" i="2"/>
  <c r="H3248" i="2"/>
  <c r="N3247" i="2"/>
  <c r="O3247" i="2" s="1"/>
  <c r="M3247" i="2"/>
  <c r="L3247" i="2"/>
  <c r="K3247" i="2"/>
  <c r="J3247" i="2"/>
  <c r="I3247" i="2"/>
  <c r="H3247" i="2"/>
  <c r="N3246" i="2"/>
  <c r="O3246" i="2" s="1"/>
  <c r="M3246" i="2"/>
  <c r="L3246" i="2"/>
  <c r="K3246" i="2"/>
  <c r="J3246" i="2"/>
  <c r="I3246" i="2"/>
  <c r="H3246" i="2"/>
  <c r="N3245" i="2"/>
  <c r="O3245" i="2" s="1"/>
  <c r="M3245" i="2"/>
  <c r="L3245" i="2"/>
  <c r="K3245" i="2"/>
  <c r="J3245" i="2"/>
  <c r="I3245" i="2"/>
  <c r="H3245" i="2"/>
  <c r="N3244" i="2"/>
  <c r="O3244" i="2" s="1"/>
  <c r="M3244" i="2"/>
  <c r="L3244" i="2"/>
  <c r="K3244" i="2"/>
  <c r="J3244" i="2"/>
  <c r="I3244" i="2"/>
  <c r="H3244" i="2"/>
  <c r="N3243" i="2"/>
  <c r="O3243" i="2" s="1"/>
  <c r="M3243" i="2"/>
  <c r="L3243" i="2"/>
  <c r="K3243" i="2"/>
  <c r="J3243" i="2"/>
  <c r="I3243" i="2"/>
  <c r="H3243" i="2"/>
  <c r="N3242" i="2"/>
  <c r="O3242" i="2" s="1"/>
  <c r="M3242" i="2"/>
  <c r="L3242" i="2"/>
  <c r="K3242" i="2"/>
  <c r="J3242" i="2"/>
  <c r="I3242" i="2"/>
  <c r="H3242" i="2"/>
  <c r="N3241" i="2"/>
  <c r="O3241" i="2" s="1"/>
  <c r="M3241" i="2"/>
  <c r="L3241" i="2"/>
  <c r="K3241" i="2"/>
  <c r="J3241" i="2"/>
  <c r="I3241" i="2"/>
  <c r="H3241" i="2"/>
  <c r="N3240" i="2"/>
  <c r="O3240" i="2" s="1"/>
  <c r="M3240" i="2"/>
  <c r="L3240" i="2"/>
  <c r="K3240" i="2"/>
  <c r="J3240" i="2"/>
  <c r="I3240" i="2"/>
  <c r="H3240" i="2"/>
  <c r="N3239" i="2"/>
  <c r="O3239" i="2" s="1"/>
  <c r="M3239" i="2"/>
  <c r="L3239" i="2"/>
  <c r="K3239" i="2"/>
  <c r="J3239" i="2"/>
  <c r="I3239" i="2"/>
  <c r="H3239" i="2"/>
  <c r="N3238" i="2"/>
  <c r="O3238" i="2" s="1"/>
  <c r="M3238" i="2"/>
  <c r="L3238" i="2"/>
  <c r="K3238" i="2"/>
  <c r="J3238" i="2"/>
  <c r="I3238" i="2"/>
  <c r="H3238" i="2"/>
  <c r="N3237" i="2"/>
  <c r="O3237" i="2" s="1"/>
  <c r="M3237" i="2"/>
  <c r="L3237" i="2"/>
  <c r="K3237" i="2"/>
  <c r="J3237" i="2"/>
  <c r="I3237" i="2"/>
  <c r="H3237" i="2"/>
  <c r="N3236" i="2"/>
  <c r="O3236" i="2" s="1"/>
  <c r="M3236" i="2"/>
  <c r="L3236" i="2"/>
  <c r="K3236" i="2"/>
  <c r="J3236" i="2"/>
  <c r="I3236" i="2"/>
  <c r="H3236" i="2"/>
  <c r="N3235" i="2"/>
  <c r="O3235" i="2" s="1"/>
  <c r="M3235" i="2"/>
  <c r="L3235" i="2"/>
  <c r="K3235" i="2"/>
  <c r="J3235" i="2"/>
  <c r="I3235" i="2"/>
  <c r="H3235" i="2"/>
  <c r="N3234" i="2"/>
  <c r="O3234" i="2" s="1"/>
  <c r="M3234" i="2"/>
  <c r="L3234" i="2"/>
  <c r="K3234" i="2"/>
  <c r="J3234" i="2"/>
  <c r="I3234" i="2"/>
  <c r="H3234" i="2"/>
  <c r="N3233" i="2"/>
  <c r="O3233" i="2" s="1"/>
  <c r="M3233" i="2"/>
  <c r="L3233" i="2"/>
  <c r="K3233" i="2"/>
  <c r="J3233" i="2"/>
  <c r="I3233" i="2"/>
  <c r="H3233" i="2"/>
  <c r="N3232" i="2"/>
  <c r="O3232" i="2" s="1"/>
  <c r="M3232" i="2"/>
  <c r="L3232" i="2"/>
  <c r="K3232" i="2"/>
  <c r="J3232" i="2"/>
  <c r="I3232" i="2"/>
  <c r="H3232" i="2"/>
  <c r="N3231" i="2"/>
  <c r="O3231" i="2" s="1"/>
  <c r="M3231" i="2"/>
  <c r="L3231" i="2"/>
  <c r="K3231" i="2"/>
  <c r="J3231" i="2"/>
  <c r="I3231" i="2"/>
  <c r="H3231" i="2"/>
  <c r="N3230" i="2"/>
  <c r="O3230" i="2" s="1"/>
  <c r="M3230" i="2"/>
  <c r="L3230" i="2"/>
  <c r="K3230" i="2"/>
  <c r="J3230" i="2"/>
  <c r="I3230" i="2"/>
  <c r="H3230" i="2"/>
  <c r="N3229" i="2"/>
  <c r="O3229" i="2" s="1"/>
  <c r="M3229" i="2"/>
  <c r="L3229" i="2"/>
  <c r="K3229" i="2"/>
  <c r="J3229" i="2"/>
  <c r="I3229" i="2"/>
  <c r="H3229" i="2"/>
  <c r="N3228" i="2"/>
  <c r="O3228" i="2" s="1"/>
  <c r="M3228" i="2"/>
  <c r="L3228" i="2"/>
  <c r="K3228" i="2"/>
  <c r="J3228" i="2"/>
  <c r="I3228" i="2"/>
  <c r="H3228" i="2"/>
  <c r="N3227" i="2"/>
  <c r="O3227" i="2" s="1"/>
  <c r="M3227" i="2"/>
  <c r="L3227" i="2"/>
  <c r="K3227" i="2"/>
  <c r="J3227" i="2"/>
  <c r="I3227" i="2"/>
  <c r="H3227" i="2"/>
  <c r="N3226" i="2"/>
  <c r="O3226" i="2" s="1"/>
  <c r="M3226" i="2"/>
  <c r="L3226" i="2"/>
  <c r="K3226" i="2"/>
  <c r="J3226" i="2"/>
  <c r="I3226" i="2"/>
  <c r="H3226" i="2"/>
  <c r="N3225" i="2"/>
  <c r="O3225" i="2" s="1"/>
  <c r="M3225" i="2"/>
  <c r="L3225" i="2"/>
  <c r="K3225" i="2"/>
  <c r="J3225" i="2"/>
  <c r="I3225" i="2"/>
  <c r="H3225" i="2"/>
  <c r="N3224" i="2"/>
  <c r="O3224" i="2" s="1"/>
  <c r="M3224" i="2"/>
  <c r="L3224" i="2"/>
  <c r="K3224" i="2"/>
  <c r="J3224" i="2"/>
  <c r="I3224" i="2"/>
  <c r="H3224" i="2"/>
  <c r="N3223" i="2"/>
  <c r="O3223" i="2" s="1"/>
  <c r="M3223" i="2"/>
  <c r="L3223" i="2"/>
  <c r="K3223" i="2"/>
  <c r="J3223" i="2"/>
  <c r="I3223" i="2"/>
  <c r="H3223" i="2"/>
  <c r="N3222" i="2"/>
  <c r="O3222" i="2" s="1"/>
  <c r="M3222" i="2"/>
  <c r="L3222" i="2"/>
  <c r="K3222" i="2"/>
  <c r="J3222" i="2"/>
  <c r="I3222" i="2"/>
  <c r="H3222" i="2"/>
  <c r="N3221" i="2"/>
  <c r="O3221" i="2" s="1"/>
  <c r="M3221" i="2"/>
  <c r="L3221" i="2"/>
  <c r="K3221" i="2"/>
  <c r="J3221" i="2"/>
  <c r="I3221" i="2"/>
  <c r="H3221" i="2"/>
  <c r="N3220" i="2"/>
  <c r="O3220" i="2" s="1"/>
  <c r="M3220" i="2"/>
  <c r="L3220" i="2"/>
  <c r="K3220" i="2"/>
  <c r="J3220" i="2"/>
  <c r="I3220" i="2"/>
  <c r="H3220" i="2"/>
  <c r="N3219" i="2"/>
  <c r="O3219" i="2" s="1"/>
  <c r="M3219" i="2"/>
  <c r="L3219" i="2"/>
  <c r="K3219" i="2"/>
  <c r="J3219" i="2"/>
  <c r="I3219" i="2"/>
  <c r="H3219" i="2"/>
  <c r="N3218" i="2"/>
  <c r="O3218" i="2" s="1"/>
  <c r="M3218" i="2"/>
  <c r="L3218" i="2"/>
  <c r="K3218" i="2"/>
  <c r="J3218" i="2"/>
  <c r="I3218" i="2"/>
  <c r="H3218" i="2"/>
  <c r="N3217" i="2"/>
  <c r="O3217" i="2" s="1"/>
  <c r="M3217" i="2"/>
  <c r="L3217" i="2"/>
  <c r="K3217" i="2"/>
  <c r="J3217" i="2"/>
  <c r="I3217" i="2"/>
  <c r="H3217" i="2"/>
  <c r="N3216" i="2"/>
  <c r="O3216" i="2" s="1"/>
  <c r="M3216" i="2"/>
  <c r="L3216" i="2"/>
  <c r="K3216" i="2"/>
  <c r="J3216" i="2"/>
  <c r="I3216" i="2"/>
  <c r="H3216" i="2"/>
  <c r="N3215" i="2"/>
  <c r="O3215" i="2" s="1"/>
  <c r="M3215" i="2"/>
  <c r="L3215" i="2"/>
  <c r="K3215" i="2"/>
  <c r="J3215" i="2"/>
  <c r="I3215" i="2"/>
  <c r="H3215" i="2"/>
  <c r="N3214" i="2"/>
  <c r="O3214" i="2" s="1"/>
  <c r="M3214" i="2"/>
  <c r="L3214" i="2"/>
  <c r="K3214" i="2"/>
  <c r="J3214" i="2"/>
  <c r="I3214" i="2"/>
  <c r="H3214" i="2"/>
  <c r="N3213" i="2"/>
  <c r="O3213" i="2" s="1"/>
  <c r="M3213" i="2"/>
  <c r="L3213" i="2"/>
  <c r="K3213" i="2"/>
  <c r="J3213" i="2"/>
  <c r="I3213" i="2"/>
  <c r="H3213" i="2"/>
  <c r="N3212" i="2"/>
  <c r="O3212" i="2" s="1"/>
  <c r="M3212" i="2"/>
  <c r="L3212" i="2"/>
  <c r="K3212" i="2"/>
  <c r="J3212" i="2"/>
  <c r="I3212" i="2"/>
  <c r="H3212" i="2"/>
  <c r="N3211" i="2"/>
  <c r="O3211" i="2" s="1"/>
  <c r="M3211" i="2"/>
  <c r="L3211" i="2"/>
  <c r="K3211" i="2"/>
  <c r="J3211" i="2"/>
  <c r="I3211" i="2"/>
  <c r="H3211" i="2"/>
  <c r="N3210" i="2"/>
  <c r="O3210" i="2" s="1"/>
  <c r="M3210" i="2"/>
  <c r="L3210" i="2"/>
  <c r="K3210" i="2"/>
  <c r="J3210" i="2"/>
  <c r="I3210" i="2"/>
  <c r="H3210" i="2"/>
  <c r="N3209" i="2"/>
  <c r="O3209" i="2" s="1"/>
  <c r="M3209" i="2"/>
  <c r="L3209" i="2"/>
  <c r="K3209" i="2"/>
  <c r="J3209" i="2"/>
  <c r="I3209" i="2"/>
  <c r="H3209" i="2"/>
  <c r="N3208" i="2"/>
  <c r="O3208" i="2" s="1"/>
  <c r="M3208" i="2"/>
  <c r="L3208" i="2"/>
  <c r="K3208" i="2"/>
  <c r="J3208" i="2"/>
  <c r="I3208" i="2"/>
  <c r="H3208" i="2"/>
  <c r="N3207" i="2"/>
  <c r="O3207" i="2" s="1"/>
  <c r="M3207" i="2"/>
  <c r="L3207" i="2"/>
  <c r="K3207" i="2"/>
  <c r="J3207" i="2"/>
  <c r="I3207" i="2"/>
  <c r="H3207" i="2"/>
  <c r="N3206" i="2"/>
  <c r="O3206" i="2" s="1"/>
  <c r="M3206" i="2"/>
  <c r="L3206" i="2"/>
  <c r="K3206" i="2"/>
  <c r="J3206" i="2"/>
  <c r="I3206" i="2"/>
  <c r="H3206" i="2"/>
  <c r="N3205" i="2"/>
  <c r="O3205" i="2" s="1"/>
  <c r="M3205" i="2"/>
  <c r="L3205" i="2"/>
  <c r="K3205" i="2"/>
  <c r="J3205" i="2"/>
  <c r="I3205" i="2"/>
  <c r="H3205" i="2"/>
  <c r="N3204" i="2"/>
  <c r="O3204" i="2" s="1"/>
  <c r="M3204" i="2"/>
  <c r="L3204" i="2"/>
  <c r="K3204" i="2"/>
  <c r="J3204" i="2"/>
  <c r="I3204" i="2"/>
  <c r="H3204" i="2"/>
  <c r="N3203" i="2"/>
  <c r="O3203" i="2" s="1"/>
  <c r="M3203" i="2"/>
  <c r="L3203" i="2"/>
  <c r="K3203" i="2"/>
  <c r="J3203" i="2"/>
  <c r="I3203" i="2"/>
  <c r="H3203" i="2"/>
  <c r="N3202" i="2"/>
  <c r="O3202" i="2" s="1"/>
  <c r="M3202" i="2"/>
  <c r="L3202" i="2"/>
  <c r="K3202" i="2"/>
  <c r="J3202" i="2"/>
  <c r="I3202" i="2"/>
  <c r="H3202" i="2"/>
  <c r="N3201" i="2"/>
  <c r="O3201" i="2" s="1"/>
  <c r="M3201" i="2"/>
  <c r="L3201" i="2"/>
  <c r="K3201" i="2"/>
  <c r="J3201" i="2"/>
  <c r="I3201" i="2"/>
  <c r="H3201" i="2"/>
  <c r="N3200" i="2"/>
  <c r="O3200" i="2" s="1"/>
  <c r="M3200" i="2"/>
  <c r="L3200" i="2"/>
  <c r="K3200" i="2"/>
  <c r="J3200" i="2"/>
  <c r="I3200" i="2"/>
  <c r="H3200" i="2"/>
  <c r="N3199" i="2"/>
  <c r="O3199" i="2" s="1"/>
  <c r="M3199" i="2"/>
  <c r="L3199" i="2"/>
  <c r="K3199" i="2"/>
  <c r="J3199" i="2"/>
  <c r="I3199" i="2"/>
  <c r="H3199" i="2"/>
  <c r="N3198" i="2"/>
  <c r="O3198" i="2" s="1"/>
  <c r="M3198" i="2"/>
  <c r="L3198" i="2"/>
  <c r="K3198" i="2"/>
  <c r="J3198" i="2"/>
  <c r="I3198" i="2"/>
  <c r="H3198" i="2"/>
  <c r="N3197" i="2"/>
  <c r="O3197" i="2" s="1"/>
  <c r="M3197" i="2"/>
  <c r="L3197" i="2"/>
  <c r="K3197" i="2"/>
  <c r="J3197" i="2"/>
  <c r="I3197" i="2"/>
  <c r="H3197" i="2"/>
  <c r="N3196" i="2"/>
  <c r="O3196" i="2" s="1"/>
  <c r="M3196" i="2"/>
  <c r="L3196" i="2"/>
  <c r="K3196" i="2"/>
  <c r="J3196" i="2"/>
  <c r="I3196" i="2"/>
  <c r="H3196" i="2"/>
  <c r="N3195" i="2"/>
  <c r="O3195" i="2" s="1"/>
  <c r="M3195" i="2"/>
  <c r="L3195" i="2"/>
  <c r="K3195" i="2"/>
  <c r="J3195" i="2"/>
  <c r="I3195" i="2"/>
  <c r="H3195" i="2"/>
  <c r="N3194" i="2"/>
  <c r="O3194" i="2" s="1"/>
  <c r="M3194" i="2"/>
  <c r="L3194" i="2"/>
  <c r="K3194" i="2"/>
  <c r="J3194" i="2"/>
  <c r="I3194" i="2"/>
  <c r="H3194" i="2"/>
  <c r="N3193" i="2"/>
  <c r="O3193" i="2" s="1"/>
  <c r="M3193" i="2"/>
  <c r="L3193" i="2"/>
  <c r="K3193" i="2"/>
  <c r="J3193" i="2"/>
  <c r="I3193" i="2"/>
  <c r="H3193" i="2"/>
  <c r="N3192" i="2"/>
  <c r="O3192" i="2" s="1"/>
  <c r="M3192" i="2"/>
  <c r="L3192" i="2"/>
  <c r="K3192" i="2"/>
  <c r="J3192" i="2"/>
  <c r="I3192" i="2"/>
  <c r="H3192" i="2"/>
  <c r="N3191" i="2"/>
  <c r="O3191" i="2" s="1"/>
  <c r="M3191" i="2"/>
  <c r="L3191" i="2"/>
  <c r="K3191" i="2"/>
  <c r="J3191" i="2"/>
  <c r="I3191" i="2"/>
  <c r="H3191" i="2"/>
  <c r="N3190" i="2"/>
  <c r="O3190" i="2" s="1"/>
  <c r="M3190" i="2"/>
  <c r="L3190" i="2"/>
  <c r="K3190" i="2"/>
  <c r="J3190" i="2"/>
  <c r="I3190" i="2"/>
  <c r="H3190" i="2"/>
  <c r="N3189" i="2"/>
  <c r="O3189" i="2" s="1"/>
  <c r="M3189" i="2"/>
  <c r="L3189" i="2"/>
  <c r="K3189" i="2"/>
  <c r="J3189" i="2"/>
  <c r="I3189" i="2"/>
  <c r="H3189" i="2"/>
  <c r="N3188" i="2"/>
  <c r="O3188" i="2" s="1"/>
  <c r="M3188" i="2"/>
  <c r="L3188" i="2"/>
  <c r="K3188" i="2"/>
  <c r="J3188" i="2"/>
  <c r="I3188" i="2"/>
  <c r="H3188" i="2"/>
  <c r="N3187" i="2"/>
  <c r="O3187" i="2" s="1"/>
  <c r="M3187" i="2"/>
  <c r="L3187" i="2"/>
  <c r="K3187" i="2"/>
  <c r="J3187" i="2"/>
  <c r="I3187" i="2"/>
  <c r="H3187" i="2"/>
  <c r="N3186" i="2"/>
  <c r="O3186" i="2" s="1"/>
  <c r="M3186" i="2"/>
  <c r="L3186" i="2"/>
  <c r="K3186" i="2"/>
  <c r="J3186" i="2"/>
  <c r="I3186" i="2"/>
  <c r="H3186" i="2"/>
  <c r="N3185" i="2"/>
  <c r="O3185" i="2" s="1"/>
  <c r="M3185" i="2"/>
  <c r="L3185" i="2"/>
  <c r="K3185" i="2"/>
  <c r="J3185" i="2"/>
  <c r="I3185" i="2"/>
  <c r="H3185" i="2"/>
  <c r="N3184" i="2"/>
  <c r="O3184" i="2" s="1"/>
  <c r="M3184" i="2"/>
  <c r="L3184" i="2"/>
  <c r="K3184" i="2"/>
  <c r="J3184" i="2"/>
  <c r="I3184" i="2"/>
  <c r="H3184" i="2"/>
  <c r="N3183" i="2"/>
  <c r="O3183" i="2" s="1"/>
  <c r="M3183" i="2"/>
  <c r="L3183" i="2"/>
  <c r="K3183" i="2"/>
  <c r="J3183" i="2"/>
  <c r="I3183" i="2"/>
  <c r="H3183" i="2"/>
  <c r="N3182" i="2"/>
  <c r="O3182" i="2" s="1"/>
  <c r="M3182" i="2"/>
  <c r="L3182" i="2"/>
  <c r="K3182" i="2"/>
  <c r="J3182" i="2"/>
  <c r="I3182" i="2"/>
  <c r="H3182" i="2"/>
  <c r="N3181" i="2"/>
  <c r="O3181" i="2" s="1"/>
  <c r="M3181" i="2"/>
  <c r="L3181" i="2"/>
  <c r="K3181" i="2"/>
  <c r="J3181" i="2"/>
  <c r="I3181" i="2"/>
  <c r="H3181" i="2"/>
  <c r="N3180" i="2"/>
  <c r="O3180" i="2" s="1"/>
  <c r="M3180" i="2"/>
  <c r="L3180" i="2"/>
  <c r="K3180" i="2"/>
  <c r="J3180" i="2"/>
  <c r="I3180" i="2"/>
  <c r="H3180" i="2"/>
  <c r="N3179" i="2"/>
  <c r="O3179" i="2" s="1"/>
  <c r="M3179" i="2"/>
  <c r="L3179" i="2"/>
  <c r="K3179" i="2"/>
  <c r="J3179" i="2"/>
  <c r="I3179" i="2"/>
  <c r="H3179" i="2"/>
  <c r="N3178" i="2"/>
  <c r="O3178" i="2" s="1"/>
  <c r="M3178" i="2"/>
  <c r="L3178" i="2"/>
  <c r="K3178" i="2"/>
  <c r="J3178" i="2"/>
  <c r="I3178" i="2"/>
  <c r="H3178" i="2"/>
  <c r="N3177" i="2"/>
  <c r="O3177" i="2" s="1"/>
  <c r="M3177" i="2"/>
  <c r="L3177" i="2"/>
  <c r="K3177" i="2"/>
  <c r="J3177" i="2"/>
  <c r="I3177" i="2"/>
  <c r="H3177" i="2"/>
  <c r="N3176" i="2"/>
  <c r="O3176" i="2" s="1"/>
  <c r="M3176" i="2"/>
  <c r="L3176" i="2"/>
  <c r="K3176" i="2"/>
  <c r="J3176" i="2"/>
  <c r="I3176" i="2"/>
  <c r="H3176" i="2"/>
  <c r="N3175" i="2"/>
  <c r="O3175" i="2" s="1"/>
  <c r="M3175" i="2"/>
  <c r="L3175" i="2"/>
  <c r="K3175" i="2"/>
  <c r="J3175" i="2"/>
  <c r="I3175" i="2"/>
  <c r="H3175" i="2"/>
  <c r="N3174" i="2"/>
  <c r="O3174" i="2" s="1"/>
  <c r="M3174" i="2"/>
  <c r="L3174" i="2"/>
  <c r="K3174" i="2"/>
  <c r="J3174" i="2"/>
  <c r="I3174" i="2"/>
  <c r="H3174" i="2"/>
  <c r="N3173" i="2"/>
  <c r="O3173" i="2" s="1"/>
  <c r="M3173" i="2"/>
  <c r="L3173" i="2"/>
  <c r="K3173" i="2"/>
  <c r="J3173" i="2"/>
  <c r="I3173" i="2"/>
  <c r="H3173" i="2"/>
  <c r="N3172" i="2"/>
  <c r="O3172" i="2" s="1"/>
  <c r="M3172" i="2"/>
  <c r="L3172" i="2"/>
  <c r="K3172" i="2"/>
  <c r="J3172" i="2"/>
  <c r="I3172" i="2"/>
  <c r="H3172" i="2"/>
  <c r="N3171" i="2"/>
  <c r="O3171" i="2" s="1"/>
  <c r="M3171" i="2"/>
  <c r="L3171" i="2"/>
  <c r="K3171" i="2"/>
  <c r="J3171" i="2"/>
  <c r="I3171" i="2"/>
  <c r="H3171" i="2"/>
  <c r="N3170" i="2"/>
  <c r="O3170" i="2" s="1"/>
  <c r="M3170" i="2"/>
  <c r="L3170" i="2"/>
  <c r="K3170" i="2"/>
  <c r="J3170" i="2"/>
  <c r="I3170" i="2"/>
  <c r="H3170" i="2"/>
  <c r="N3169" i="2"/>
  <c r="O3169" i="2" s="1"/>
  <c r="M3169" i="2"/>
  <c r="L3169" i="2"/>
  <c r="K3169" i="2"/>
  <c r="J3169" i="2"/>
  <c r="I3169" i="2"/>
  <c r="H3169" i="2"/>
  <c r="N3168" i="2"/>
  <c r="O3168" i="2" s="1"/>
  <c r="M3168" i="2"/>
  <c r="L3168" i="2"/>
  <c r="K3168" i="2"/>
  <c r="J3168" i="2"/>
  <c r="I3168" i="2"/>
  <c r="H3168" i="2"/>
  <c r="N3167" i="2"/>
  <c r="O3167" i="2" s="1"/>
  <c r="M3167" i="2"/>
  <c r="L3167" i="2"/>
  <c r="K3167" i="2"/>
  <c r="J3167" i="2"/>
  <c r="I3167" i="2"/>
  <c r="H3167" i="2"/>
  <c r="N3166" i="2"/>
  <c r="O3166" i="2" s="1"/>
  <c r="M3166" i="2"/>
  <c r="L3166" i="2"/>
  <c r="K3166" i="2"/>
  <c r="J3166" i="2"/>
  <c r="I3166" i="2"/>
  <c r="H3166" i="2"/>
  <c r="N3165" i="2"/>
  <c r="O3165" i="2" s="1"/>
  <c r="M3165" i="2"/>
  <c r="L3165" i="2"/>
  <c r="K3165" i="2"/>
  <c r="J3165" i="2"/>
  <c r="I3165" i="2"/>
  <c r="H3165" i="2"/>
  <c r="N3164" i="2"/>
  <c r="O3164" i="2" s="1"/>
  <c r="M3164" i="2"/>
  <c r="L3164" i="2"/>
  <c r="K3164" i="2"/>
  <c r="J3164" i="2"/>
  <c r="I3164" i="2"/>
  <c r="H3164" i="2"/>
  <c r="N3163" i="2"/>
  <c r="O3163" i="2" s="1"/>
  <c r="M3163" i="2"/>
  <c r="L3163" i="2"/>
  <c r="K3163" i="2"/>
  <c r="J3163" i="2"/>
  <c r="I3163" i="2"/>
  <c r="H3163" i="2"/>
  <c r="N3162" i="2"/>
  <c r="O3162" i="2" s="1"/>
  <c r="M3162" i="2"/>
  <c r="L3162" i="2"/>
  <c r="K3162" i="2"/>
  <c r="J3162" i="2"/>
  <c r="I3162" i="2"/>
  <c r="H3162" i="2"/>
  <c r="N3161" i="2"/>
  <c r="O3161" i="2" s="1"/>
  <c r="M3161" i="2"/>
  <c r="L3161" i="2"/>
  <c r="K3161" i="2"/>
  <c r="J3161" i="2"/>
  <c r="I3161" i="2"/>
  <c r="H3161" i="2"/>
  <c r="N3160" i="2"/>
  <c r="O3160" i="2" s="1"/>
  <c r="M3160" i="2"/>
  <c r="L3160" i="2"/>
  <c r="K3160" i="2"/>
  <c r="J3160" i="2"/>
  <c r="I3160" i="2"/>
  <c r="H3160" i="2"/>
  <c r="N3159" i="2"/>
  <c r="O3159" i="2" s="1"/>
  <c r="M3159" i="2"/>
  <c r="L3159" i="2"/>
  <c r="K3159" i="2"/>
  <c r="J3159" i="2"/>
  <c r="I3159" i="2"/>
  <c r="H3159" i="2"/>
  <c r="N3158" i="2"/>
  <c r="O3158" i="2" s="1"/>
  <c r="M3158" i="2"/>
  <c r="L3158" i="2"/>
  <c r="K3158" i="2"/>
  <c r="J3158" i="2"/>
  <c r="I3158" i="2"/>
  <c r="H3158" i="2"/>
  <c r="N3157" i="2"/>
  <c r="O3157" i="2" s="1"/>
  <c r="M3157" i="2"/>
  <c r="L3157" i="2"/>
  <c r="K3157" i="2"/>
  <c r="J3157" i="2"/>
  <c r="I3157" i="2"/>
  <c r="H3157" i="2"/>
  <c r="N3156" i="2"/>
  <c r="O3156" i="2" s="1"/>
  <c r="M3156" i="2"/>
  <c r="L3156" i="2"/>
  <c r="K3156" i="2"/>
  <c r="J3156" i="2"/>
  <c r="I3156" i="2"/>
  <c r="H3156" i="2"/>
  <c r="N3155" i="2"/>
  <c r="O3155" i="2" s="1"/>
  <c r="M3155" i="2"/>
  <c r="L3155" i="2"/>
  <c r="K3155" i="2"/>
  <c r="J3155" i="2"/>
  <c r="I3155" i="2"/>
  <c r="H3155" i="2"/>
  <c r="N3154" i="2"/>
  <c r="O3154" i="2" s="1"/>
  <c r="M3154" i="2"/>
  <c r="L3154" i="2"/>
  <c r="K3154" i="2"/>
  <c r="J3154" i="2"/>
  <c r="I3154" i="2"/>
  <c r="H3154" i="2"/>
  <c r="N3153" i="2"/>
  <c r="O3153" i="2" s="1"/>
  <c r="M3153" i="2"/>
  <c r="L3153" i="2"/>
  <c r="K3153" i="2"/>
  <c r="J3153" i="2"/>
  <c r="I3153" i="2"/>
  <c r="H3153" i="2"/>
  <c r="N3152" i="2"/>
  <c r="O3152" i="2" s="1"/>
  <c r="M3152" i="2"/>
  <c r="L3152" i="2"/>
  <c r="K3152" i="2"/>
  <c r="J3152" i="2"/>
  <c r="I3152" i="2"/>
  <c r="H3152" i="2"/>
  <c r="N3151" i="2"/>
  <c r="O3151" i="2" s="1"/>
  <c r="M3151" i="2"/>
  <c r="L3151" i="2"/>
  <c r="K3151" i="2"/>
  <c r="J3151" i="2"/>
  <c r="I3151" i="2"/>
  <c r="H3151" i="2"/>
  <c r="N3150" i="2"/>
  <c r="O3150" i="2" s="1"/>
  <c r="M3150" i="2"/>
  <c r="L3150" i="2"/>
  <c r="K3150" i="2"/>
  <c r="J3150" i="2"/>
  <c r="I3150" i="2"/>
  <c r="H3150" i="2"/>
  <c r="N3149" i="2"/>
  <c r="O3149" i="2" s="1"/>
  <c r="M3149" i="2"/>
  <c r="L3149" i="2"/>
  <c r="K3149" i="2"/>
  <c r="J3149" i="2"/>
  <c r="I3149" i="2"/>
  <c r="H3149" i="2"/>
  <c r="N3148" i="2"/>
  <c r="O3148" i="2" s="1"/>
  <c r="M3148" i="2"/>
  <c r="L3148" i="2"/>
  <c r="K3148" i="2"/>
  <c r="J3148" i="2"/>
  <c r="I3148" i="2"/>
  <c r="H3148" i="2"/>
  <c r="N3147" i="2"/>
  <c r="O3147" i="2" s="1"/>
  <c r="M3147" i="2"/>
  <c r="L3147" i="2"/>
  <c r="K3147" i="2"/>
  <c r="J3147" i="2"/>
  <c r="I3147" i="2"/>
  <c r="H3147" i="2"/>
  <c r="N3146" i="2"/>
  <c r="O3146" i="2" s="1"/>
  <c r="M3146" i="2"/>
  <c r="L3146" i="2"/>
  <c r="K3146" i="2"/>
  <c r="J3146" i="2"/>
  <c r="I3146" i="2"/>
  <c r="H3146" i="2"/>
  <c r="N3145" i="2"/>
  <c r="O3145" i="2" s="1"/>
  <c r="M3145" i="2"/>
  <c r="L3145" i="2"/>
  <c r="K3145" i="2"/>
  <c r="J3145" i="2"/>
  <c r="I3145" i="2"/>
  <c r="H3145" i="2"/>
  <c r="N3144" i="2"/>
  <c r="O3144" i="2" s="1"/>
  <c r="M3144" i="2"/>
  <c r="L3144" i="2"/>
  <c r="K3144" i="2"/>
  <c r="J3144" i="2"/>
  <c r="I3144" i="2"/>
  <c r="H3144" i="2"/>
  <c r="N3143" i="2"/>
  <c r="O3143" i="2" s="1"/>
  <c r="M3143" i="2"/>
  <c r="L3143" i="2"/>
  <c r="K3143" i="2"/>
  <c r="J3143" i="2"/>
  <c r="I3143" i="2"/>
  <c r="H3143" i="2"/>
  <c r="N3142" i="2"/>
  <c r="O3142" i="2" s="1"/>
  <c r="M3142" i="2"/>
  <c r="L3142" i="2"/>
  <c r="K3142" i="2"/>
  <c r="J3142" i="2"/>
  <c r="I3142" i="2"/>
  <c r="H3142" i="2"/>
  <c r="N3141" i="2"/>
  <c r="O3141" i="2" s="1"/>
  <c r="M3141" i="2"/>
  <c r="L3141" i="2"/>
  <c r="K3141" i="2"/>
  <c r="J3141" i="2"/>
  <c r="I3141" i="2"/>
  <c r="H3141" i="2"/>
  <c r="N3140" i="2"/>
  <c r="O3140" i="2" s="1"/>
  <c r="M3140" i="2"/>
  <c r="L3140" i="2"/>
  <c r="K3140" i="2"/>
  <c r="J3140" i="2"/>
  <c r="I3140" i="2"/>
  <c r="H3140" i="2"/>
  <c r="N3139" i="2"/>
  <c r="O3139" i="2" s="1"/>
  <c r="M3139" i="2"/>
  <c r="L3139" i="2"/>
  <c r="K3139" i="2"/>
  <c r="J3139" i="2"/>
  <c r="I3139" i="2"/>
  <c r="H3139" i="2"/>
  <c r="N3138" i="2"/>
  <c r="O3138" i="2" s="1"/>
  <c r="M3138" i="2"/>
  <c r="L3138" i="2"/>
  <c r="K3138" i="2"/>
  <c r="J3138" i="2"/>
  <c r="I3138" i="2"/>
  <c r="H3138" i="2"/>
  <c r="N3137" i="2"/>
  <c r="O3137" i="2" s="1"/>
  <c r="M3137" i="2"/>
  <c r="L3137" i="2"/>
  <c r="K3137" i="2"/>
  <c r="J3137" i="2"/>
  <c r="I3137" i="2"/>
  <c r="H3137" i="2"/>
  <c r="N3136" i="2"/>
  <c r="O3136" i="2" s="1"/>
  <c r="M3136" i="2"/>
  <c r="L3136" i="2"/>
  <c r="K3136" i="2"/>
  <c r="J3136" i="2"/>
  <c r="I3136" i="2"/>
  <c r="H3136" i="2"/>
  <c r="N3135" i="2"/>
  <c r="O3135" i="2" s="1"/>
  <c r="M3135" i="2"/>
  <c r="L3135" i="2"/>
  <c r="K3135" i="2"/>
  <c r="J3135" i="2"/>
  <c r="I3135" i="2"/>
  <c r="H3135" i="2"/>
  <c r="N3134" i="2"/>
  <c r="O3134" i="2" s="1"/>
  <c r="M3134" i="2"/>
  <c r="L3134" i="2"/>
  <c r="K3134" i="2"/>
  <c r="J3134" i="2"/>
  <c r="I3134" i="2"/>
  <c r="H3134" i="2"/>
  <c r="N3133" i="2"/>
  <c r="O3133" i="2" s="1"/>
  <c r="M3133" i="2"/>
  <c r="L3133" i="2"/>
  <c r="K3133" i="2"/>
  <c r="J3133" i="2"/>
  <c r="I3133" i="2"/>
  <c r="H3133" i="2"/>
  <c r="N3132" i="2"/>
  <c r="O3132" i="2" s="1"/>
  <c r="M3132" i="2"/>
  <c r="L3132" i="2"/>
  <c r="K3132" i="2"/>
  <c r="J3132" i="2"/>
  <c r="I3132" i="2"/>
  <c r="H3132" i="2"/>
  <c r="N3131" i="2"/>
  <c r="O3131" i="2" s="1"/>
  <c r="M3131" i="2"/>
  <c r="L3131" i="2"/>
  <c r="K3131" i="2"/>
  <c r="J3131" i="2"/>
  <c r="I3131" i="2"/>
  <c r="H3131" i="2"/>
  <c r="N3130" i="2"/>
  <c r="O3130" i="2" s="1"/>
  <c r="M3130" i="2"/>
  <c r="L3130" i="2"/>
  <c r="K3130" i="2"/>
  <c r="J3130" i="2"/>
  <c r="I3130" i="2"/>
  <c r="H3130" i="2"/>
  <c r="N3129" i="2"/>
  <c r="O3129" i="2" s="1"/>
  <c r="M3129" i="2"/>
  <c r="L3129" i="2"/>
  <c r="K3129" i="2"/>
  <c r="J3129" i="2"/>
  <c r="I3129" i="2"/>
  <c r="H3129" i="2"/>
  <c r="N3128" i="2"/>
  <c r="O3128" i="2" s="1"/>
  <c r="M3128" i="2"/>
  <c r="L3128" i="2"/>
  <c r="K3128" i="2"/>
  <c r="J3128" i="2"/>
  <c r="I3128" i="2"/>
  <c r="H3128" i="2"/>
  <c r="N3127" i="2"/>
  <c r="O3127" i="2" s="1"/>
  <c r="M3127" i="2"/>
  <c r="L3127" i="2"/>
  <c r="K3127" i="2"/>
  <c r="J3127" i="2"/>
  <c r="I3127" i="2"/>
  <c r="H3127" i="2"/>
  <c r="N3126" i="2"/>
  <c r="O3126" i="2" s="1"/>
  <c r="M3126" i="2"/>
  <c r="L3126" i="2"/>
  <c r="K3126" i="2"/>
  <c r="J3126" i="2"/>
  <c r="I3126" i="2"/>
  <c r="H3126" i="2"/>
  <c r="N3125" i="2"/>
  <c r="O3125" i="2" s="1"/>
  <c r="M3125" i="2"/>
  <c r="L3125" i="2"/>
  <c r="K3125" i="2"/>
  <c r="J3125" i="2"/>
  <c r="I3125" i="2"/>
  <c r="H3125" i="2"/>
  <c r="N3124" i="2"/>
  <c r="O3124" i="2" s="1"/>
  <c r="M3124" i="2"/>
  <c r="L3124" i="2"/>
  <c r="K3124" i="2"/>
  <c r="J3124" i="2"/>
  <c r="I3124" i="2"/>
  <c r="H3124" i="2"/>
  <c r="N3123" i="2"/>
  <c r="O3123" i="2" s="1"/>
  <c r="M3123" i="2"/>
  <c r="L3123" i="2"/>
  <c r="K3123" i="2"/>
  <c r="J3123" i="2"/>
  <c r="I3123" i="2"/>
  <c r="H3123" i="2"/>
  <c r="N3122" i="2"/>
  <c r="O3122" i="2" s="1"/>
  <c r="M3122" i="2"/>
  <c r="L3122" i="2"/>
  <c r="K3122" i="2"/>
  <c r="J3122" i="2"/>
  <c r="I3122" i="2"/>
  <c r="H3122" i="2"/>
  <c r="N3121" i="2"/>
  <c r="O3121" i="2" s="1"/>
  <c r="M3121" i="2"/>
  <c r="L3121" i="2"/>
  <c r="K3121" i="2"/>
  <c r="J3121" i="2"/>
  <c r="I3121" i="2"/>
  <c r="H3121" i="2"/>
  <c r="N3120" i="2"/>
  <c r="O3120" i="2" s="1"/>
  <c r="M3120" i="2"/>
  <c r="L3120" i="2"/>
  <c r="K3120" i="2"/>
  <c r="J3120" i="2"/>
  <c r="I3120" i="2"/>
  <c r="H3120" i="2"/>
  <c r="N3119" i="2"/>
  <c r="O3119" i="2" s="1"/>
  <c r="M3119" i="2"/>
  <c r="L3119" i="2"/>
  <c r="K3119" i="2"/>
  <c r="J3119" i="2"/>
  <c r="I3119" i="2"/>
  <c r="H3119" i="2"/>
  <c r="N3118" i="2"/>
  <c r="O3118" i="2" s="1"/>
  <c r="M3118" i="2"/>
  <c r="L3118" i="2"/>
  <c r="K3118" i="2"/>
  <c r="J3118" i="2"/>
  <c r="I3118" i="2"/>
  <c r="H3118" i="2"/>
  <c r="N3117" i="2"/>
  <c r="O3117" i="2" s="1"/>
  <c r="M3117" i="2"/>
  <c r="L3117" i="2"/>
  <c r="K3117" i="2"/>
  <c r="J3117" i="2"/>
  <c r="I3117" i="2"/>
  <c r="H3117" i="2"/>
  <c r="N3116" i="2"/>
  <c r="O3116" i="2" s="1"/>
  <c r="M3116" i="2"/>
  <c r="L3116" i="2"/>
  <c r="K3116" i="2"/>
  <c r="J3116" i="2"/>
  <c r="I3116" i="2"/>
  <c r="H3116" i="2"/>
  <c r="N3115" i="2"/>
  <c r="O3115" i="2" s="1"/>
  <c r="M3115" i="2"/>
  <c r="L3115" i="2"/>
  <c r="K3115" i="2"/>
  <c r="J3115" i="2"/>
  <c r="I3115" i="2"/>
  <c r="H3115" i="2"/>
  <c r="N3114" i="2"/>
  <c r="O3114" i="2" s="1"/>
  <c r="M3114" i="2"/>
  <c r="L3114" i="2"/>
  <c r="K3114" i="2"/>
  <c r="J3114" i="2"/>
  <c r="I3114" i="2"/>
  <c r="H3114" i="2"/>
  <c r="N3113" i="2"/>
  <c r="O3113" i="2" s="1"/>
  <c r="M3113" i="2"/>
  <c r="L3113" i="2"/>
  <c r="K3113" i="2"/>
  <c r="J3113" i="2"/>
  <c r="I3113" i="2"/>
  <c r="H3113" i="2"/>
  <c r="N3112" i="2"/>
  <c r="O3112" i="2" s="1"/>
  <c r="M3112" i="2"/>
  <c r="L3112" i="2"/>
  <c r="K3112" i="2"/>
  <c r="J3112" i="2"/>
  <c r="I3112" i="2"/>
  <c r="H3112" i="2"/>
  <c r="N3111" i="2"/>
  <c r="O3111" i="2" s="1"/>
  <c r="M3111" i="2"/>
  <c r="L3111" i="2"/>
  <c r="K3111" i="2"/>
  <c r="J3111" i="2"/>
  <c r="I3111" i="2"/>
  <c r="H3111" i="2"/>
  <c r="N3110" i="2"/>
  <c r="O3110" i="2" s="1"/>
  <c r="M3110" i="2"/>
  <c r="L3110" i="2"/>
  <c r="K3110" i="2"/>
  <c r="J3110" i="2"/>
  <c r="I3110" i="2"/>
  <c r="H3110" i="2"/>
  <c r="N3109" i="2"/>
  <c r="O3109" i="2" s="1"/>
  <c r="M3109" i="2"/>
  <c r="L3109" i="2"/>
  <c r="K3109" i="2"/>
  <c r="J3109" i="2"/>
  <c r="I3109" i="2"/>
  <c r="H3109" i="2"/>
  <c r="N3108" i="2"/>
  <c r="O3108" i="2" s="1"/>
  <c r="M3108" i="2"/>
  <c r="L3108" i="2"/>
  <c r="K3108" i="2"/>
  <c r="J3108" i="2"/>
  <c r="I3108" i="2"/>
  <c r="H3108" i="2"/>
  <c r="N3107" i="2"/>
  <c r="O3107" i="2" s="1"/>
  <c r="M3107" i="2"/>
  <c r="L3107" i="2"/>
  <c r="K3107" i="2"/>
  <c r="J3107" i="2"/>
  <c r="I3107" i="2"/>
  <c r="H3107" i="2"/>
  <c r="N3106" i="2"/>
  <c r="O3106" i="2" s="1"/>
  <c r="M3106" i="2"/>
  <c r="L3106" i="2"/>
  <c r="K3106" i="2"/>
  <c r="J3106" i="2"/>
  <c r="I3106" i="2"/>
  <c r="H3106" i="2"/>
  <c r="N3105" i="2"/>
  <c r="O3105" i="2" s="1"/>
  <c r="M3105" i="2"/>
  <c r="L3105" i="2"/>
  <c r="K3105" i="2"/>
  <c r="J3105" i="2"/>
  <c r="I3105" i="2"/>
  <c r="H3105" i="2"/>
  <c r="N3104" i="2"/>
  <c r="O3104" i="2" s="1"/>
  <c r="M3104" i="2"/>
  <c r="L3104" i="2"/>
  <c r="K3104" i="2"/>
  <c r="J3104" i="2"/>
  <c r="I3104" i="2"/>
  <c r="H3104" i="2"/>
  <c r="N3103" i="2"/>
  <c r="O3103" i="2" s="1"/>
  <c r="M3103" i="2"/>
  <c r="L3103" i="2"/>
  <c r="K3103" i="2"/>
  <c r="J3103" i="2"/>
  <c r="I3103" i="2"/>
  <c r="H3103" i="2"/>
  <c r="N3102" i="2"/>
  <c r="O3102" i="2" s="1"/>
  <c r="M3102" i="2"/>
  <c r="L3102" i="2"/>
  <c r="K3102" i="2"/>
  <c r="J3102" i="2"/>
  <c r="I3102" i="2"/>
  <c r="H3102" i="2"/>
  <c r="N3101" i="2"/>
  <c r="O3101" i="2" s="1"/>
  <c r="M3101" i="2"/>
  <c r="L3101" i="2"/>
  <c r="K3101" i="2"/>
  <c r="J3101" i="2"/>
  <c r="I3101" i="2"/>
  <c r="H3101" i="2"/>
  <c r="N3100" i="2"/>
  <c r="O3100" i="2" s="1"/>
  <c r="M3100" i="2"/>
  <c r="L3100" i="2"/>
  <c r="K3100" i="2"/>
  <c r="J3100" i="2"/>
  <c r="I3100" i="2"/>
  <c r="H3100" i="2"/>
  <c r="N3099" i="2"/>
  <c r="O3099" i="2" s="1"/>
  <c r="M3099" i="2"/>
  <c r="L3099" i="2"/>
  <c r="K3099" i="2"/>
  <c r="J3099" i="2"/>
  <c r="I3099" i="2"/>
  <c r="H3099" i="2"/>
  <c r="N3098" i="2"/>
  <c r="O3098" i="2" s="1"/>
  <c r="M3098" i="2"/>
  <c r="L3098" i="2"/>
  <c r="K3098" i="2"/>
  <c r="J3098" i="2"/>
  <c r="I3098" i="2"/>
  <c r="H3098" i="2"/>
  <c r="N3097" i="2"/>
  <c r="O3097" i="2" s="1"/>
  <c r="M3097" i="2"/>
  <c r="L3097" i="2"/>
  <c r="K3097" i="2"/>
  <c r="J3097" i="2"/>
  <c r="I3097" i="2"/>
  <c r="H3097" i="2"/>
  <c r="N3096" i="2"/>
  <c r="O3096" i="2" s="1"/>
  <c r="M3096" i="2"/>
  <c r="L3096" i="2"/>
  <c r="K3096" i="2"/>
  <c r="J3096" i="2"/>
  <c r="I3096" i="2"/>
  <c r="H3096" i="2"/>
  <c r="N3095" i="2"/>
  <c r="O3095" i="2" s="1"/>
  <c r="M3095" i="2"/>
  <c r="L3095" i="2"/>
  <c r="K3095" i="2"/>
  <c r="J3095" i="2"/>
  <c r="I3095" i="2"/>
  <c r="H3095" i="2"/>
  <c r="N3094" i="2"/>
  <c r="O3094" i="2" s="1"/>
  <c r="M3094" i="2"/>
  <c r="L3094" i="2"/>
  <c r="K3094" i="2"/>
  <c r="J3094" i="2"/>
  <c r="I3094" i="2"/>
  <c r="H3094" i="2"/>
  <c r="N3093" i="2"/>
  <c r="O3093" i="2" s="1"/>
  <c r="M3093" i="2"/>
  <c r="L3093" i="2"/>
  <c r="K3093" i="2"/>
  <c r="J3093" i="2"/>
  <c r="I3093" i="2"/>
  <c r="H3093" i="2"/>
  <c r="N3092" i="2"/>
  <c r="O3092" i="2" s="1"/>
  <c r="M3092" i="2"/>
  <c r="L3092" i="2"/>
  <c r="K3092" i="2"/>
  <c r="J3092" i="2"/>
  <c r="I3092" i="2"/>
  <c r="H3092" i="2"/>
  <c r="N3091" i="2"/>
  <c r="O3091" i="2" s="1"/>
  <c r="M3091" i="2"/>
  <c r="L3091" i="2"/>
  <c r="K3091" i="2"/>
  <c r="J3091" i="2"/>
  <c r="I3091" i="2"/>
  <c r="H3091" i="2"/>
  <c r="N3090" i="2"/>
  <c r="O3090" i="2" s="1"/>
  <c r="M3090" i="2"/>
  <c r="L3090" i="2"/>
  <c r="K3090" i="2"/>
  <c r="J3090" i="2"/>
  <c r="I3090" i="2"/>
  <c r="H3090" i="2"/>
  <c r="N3089" i="2"/>
  <c r="O3089" i="2" s="1"/>
  <c r="M3089" i="2"/>
  <c r="L3089" i="2"/>
  <c r="K3089" i="2"/>
  <c r="J3089" i="2"/>
  <c r="I3089" i="2"/>
  <c r="H3089" i="2"/>
  <c r="N3088" i="2"/>
  <c r="O3088" i="2" s="1"/>
  <c r="M3088" i="2"/>
  <c r="L3088" i="2"/>
  <c r="K3088" i="2"/>
  <c r="J3088" i="2"/>
  <c r="I3088" i="2"/>
  <c r="H3088" i="2"/>
  <c r="N3087" i="2"/>
  <c r="O3087" i="2" s="1"/>
  <c r="M3087" i="2"/>
  <c r="L3087" i="2"/>
  <c r="K3087" i="2"/>
  <c r="J3087" i="2"/>
  <c r="I3087" i="2"/>
  <c r="H3087" i="2"/>
  <c r="N3086" i="2"/>
  <c r="O3086" i="2" s="1"/>
  <c r="M3086" i="2"/>
  <c r="L3086" i="2"/>
  <c r="K3086" i="2"/>
  <c r="J3086" i="2"/>
  <c r="I3086" i="2"/>
  <c r="H3086" i="2"/>
  <c r="N3085" i="2"/>
  <c r="O3085" i="2" s="1"/>
  <c r="M3085" i="2"/>
  <c r="L3085" i="2"/>
  <c r="K3085" i="2"/>
  <c r="J3085" i="2"/>
  <c r="I3085" i="2"/>
  <c r="H3085" i="2"/>
  <c r="N3084" i="2"/>
  <c r="O3084" i="2" s="1"/>
  <c r="M3084" i="2"/>
  <c r="L3084" i="2"/>
  <c r="K3084" i="2"/>
  <c r="J3084" i="2"/>
  <c r="I3084" i="2"/>
  <c r="H3084" i="2"/>
  <c r="N3083" i="2"/>
  <c r="O3083" i="2" s="1"/>
  <c r="M3083" i="2"/>
  <c r="L3083" i="2"/>
  <c r="K3083" i="2"/>
  <c r="J3083" i="2"/>
  <c r="I3083" i="2"/>
  <c r="H3083" i="2"/>
  <c r="N3082" i="2"/>
  <c r="O3082" i="2" s="1"/>
  <c r="M3082" i="2"/>
  <c r="L3082" i="2"/>
  <c r="K3082" i="2"/>
  <c r="J3082" i="2"/>
  <c r="I3082" i="2"/>
  <c r="H3082" i="2"/>
  <c r="N3081" i="2"/>
  <c r="O3081" i="2" s="1"/>
  <c r="M3081" i="2"/>
  <c r="L3081" i="2"/>
  <c r="K3081" i="2"/>
  <c r="J3081" i="2"/>
  <c r="I3081" i="2"/>
  <c r="H3081" i="2"/>
  <c r="N3080" i="2"/>
  <c r="O3080" i="2" s="1"/>
  <c r="M3080" i="2"/>
  <c r="L3080" i="2"/>
  <c r="K3080" i="2"/>
  <c r="J3080" i="2"/>
  <c r="I3080" i="2"/>
  <c r="H3080" i="2"/>
  <c r="N3079" i="2"/>
  <c r="O3079" i="2" s="1"/>
  <c r="M3079" i="2"/>
  <c r="L3079" i="2"/>
  <c r="K3079" i="2"/>
  <c r="J3079" i="2"/>
  <c r="I3079" i="2"/>
  <c r="H3079" i="2"/>
  <c r="N3078" i="2"/>
  <c r="O3078" i="2" s="1"/>
  <c r="M3078" i="2"/>
  <c r="L3078" i="2"/>
  <c r="K3078" i="2"/>
  <c r="J3078" i="2"/>
  <c r="I3078" i="2"/>
  <c r="H3078" i="2"/>
  <c r="N3077" i="2"/>
  <c r="O3077" i="2" s="1"/>
  <c r="M3077" i="2"/>
  <c r="L3077" i="2"/>
  <c r="K3077" i="2"/>
  <c r="J3077" i="2"/>
  <c r="I3077" i="2"/>
  <c r="H3077" i="2"/>
  <c r="N3076" i="2"/>
  <c r="O3076" i="2" s="1"/>
  <c r="M3076" i="2"/>
  <c r="L3076" i="2"/>
  <c r="K3076" i="2"/>
  <c r="J3076" i="2"/>
  <c r="I3076" i="2"/>
  <c r="H3076" i="2"/>
  <c r="N3075" i="2"/>
  <c r="O3075" i="2" s="1"/>
  <c r="M3075" i="2"/>
  <c r="L3075" i="2"/>
  <c r="K3075" i="2"/>
  <c r="J3075" i="2"/>
  <c r="I3075" i="2"/>
  <c r="H3075" i="2"/>
  <c r="N3074" i="2"/>
  <c r="O3074" i="2" s="1"/>
  <c r="M3074" i="2"/>
  <c r="L3074" i="2"/>
  <c r="K3074" i="2"/>
  <c r="J3074" i="2"/>
  <c r="I3074" i="2"/>
  <c r="H3074" i="2"/>
  <c r="N3073" i="2"/>
  <c r="O3073" i="2" s="1"/>
  <c r="M3073" i="2"/>
  <c r="L3073" i="2"/>
  <c r="K3073" i="2"/>
  <c r="J3073" i="2"/>
  <c r="I3073" i="2"/>
  <c r="H3073" i="2"/>
  <c r="N3072" i="2"/>
  <c r="O3072" i="2" s="1"/>
  <c r="M3072" i="2"/>
  <c r="L3072" i="2"/>
  <c r="K3072" i="2"/>
  <c r="J3072" i="2"/>
  <c r="I3072" i="2"/>
  <c r="H3072" i="2"/>
  <c r="N3071" i="2"/>
  <c r="O3071" i="2" s="1"/>
  <c r="M3071" i="2"/>
  <c r="L3071" i="2"/>
  <c r="K3071" i="2"/>
  <c r="J3071" i="2"/>
  <c r="I3071" i="2"/>
  <c r="H3071" i="2"/>
  <c r="N3070" i="2"/>
  <c r="O3070" i="2" s="1"/>
  <c r="M3070" i="2"/>
  <c r="L3070" i="2"/>
  <c r="K3070" i="2"/>
  <c r="J3070" i="2"/>
  <c r="I3070" i="2"/>
  <c r="H3070" i="2"/>
  <c r="N3069" i="2"/>
  <c r="O3069" i="2" s="1"/>
  <c r="M3069" i="2"/>
  <c r="L3069" i="2"/>
  <c r="K3069" i="2"/>
  <c r="J3069" i="2"/>
  <c r="I3069" i="2"/>
  <c r="H3069" i="2"/>
  <c r="N3068" i="2"/>
  <c r="O3068" i="2" s="1"/>
  <c r="M3068" i="2"/>
  <c r="L3068" i="2"/>
  <c r="K3068" i="2"/>
  <c r="J3068" i="2"/>
  <c r="I3068" i="2"/>
  <c r="H3068" i="2"/>
  <c r="N3067" i="2"/>
  <c r="O3067" i="2" s="1"/>
  <c r="M3067" i="2"/>
  <c r="L3067" i="2"/>
  <c r="K3067" i="2"/>
  <c r="J3067" i="2"/>
  <c r="I3067" i="2"/>
  <c r="H3067" i="2"/>
  <c r="N3066" i="2"/>
  <c r="O3066" i="2" s="1"/>
  <c r="M3066" i="2"/>
  <c r="L3066" i="2"/>
  <c r="K3066" i="2"/>
  <c r="J3066" i="2"/>
  <c r="I3066" i="2"/>
  <c r="H3066" i="2"/>
  <c r="N3065" i="2"/>
  <c r="O3065" i="2" s="1"/>
  <c r="M3065" i="2"/>
  <c r="L3065" i="2"/>
  <c r="K3065" i="2"/>
  <c r="J3065" i="2"/>
  <c r="I3065" i="2"/>
  <c r="H3065" i="2"/>
  <c r="N3064" i="2"/>
  <c r="O3064" i="2" s="1"/>
  <c r="M3064" i="2"/>
  <c r="L3064" i="2"/>
  <c r="K3064" i="2"/>
  <c r="J3064" i="2"/>
  <c r="I3064" i="2"/>
  <c r="H3064" i="2"/>
  <c r="N3063" i="2"/>
  <c r="O3063" i="2" s="1"/>
  <c r="M3063" i="2"/>
  <c r="L3063" i="2"/>
  <c r="K3063" i="2"/>
  <c r="J3063" i="2"/>
  <c r="I3063" i="2"/>
  <c r="H3063" i="2"/>
  <c r="N3062" i="2"/>
  <c r="O3062" i="2" s="1"/>
  <c r="M3062" i="2"/>
  <c r="L3062" i="2"/>
  <c r="K3062" i="2"/>
  <c r="J3062" i="2"/>
  <c r="I3062" i="2"/>
  <c r="H3062" i="2"/>
  <c r="N3061" i="2"/>
  <c r="O3061" i="2" s="1"/>
  <c r="M3061" i="2"/>
  <c r="L3061" i="2"/>
  <c r="K3061" i="2"/>
  <c r="J3061" i="2"/>
  <c r="I3061" i="2"/>
  <c r="H3061" i="2"/>
  <c r="N3060" i="2"/>
  <c r="O3060" i="2" s="1"/>
  <c r="M3060" i="2"/>
  <c r="L3060" i="2"/>
  <c r="K3060" i="2"/>
  <c r="J3060" i="2"/>
  <c r="I3060" i="2"/>
  <c r="H3060" i="2"/>
  <c r="N3059" i="2"/>
  <c r="O3059" i="2" s="1"/>
  <c r="M3059" i="2"/>
  <c r="L3059" i="2"/>
  <c r="K3059" i="2"/>
  <c r="J3059" i="2"/>
  <c r="I3059" i="2"/>
  <c r="H3059" i="2"/>
  <c r="N3058" i="2"/>
  <c r="O3058" i="2" s="1"/>
  <c r="M3058" i="2"/>
  <c r="L3058" i="2"/>
  <c r="K3058" i="2"/>
  <c r="J3058" i="2"/>
  <c r="I3058" i="2"/>
  <c r="H3058" i="2"/>
  <c r="N3057" i="2"/>
  <c r="O3057" i="2" s="1"/>
  <c r="M3057" i="2"/>
  <c r="L3057" i="2"/>
  <c r="K3057" i="2"/>
  <c r="J3057" i="2"/>
  <c r="I3057" i="2"/>
  <c r="H3057" i="2"/>
  <c r="N3056" i="2"/>
  <c r="O3056" i="2" s="1"/>
  <c r="M3056" i="2"/>
  <c r="L3056" i="2"/>
  <c r="K3056" i="2"/>
  <c r="J3056" i="2"/>
  <c r="I3056" i="2"/>
  <c r="H3056" i="2"/>
  <c r="N3055" i="2"/>
  <c r="O3055" i="2" s="1"/>
  <c r="M3055" i="2"/>
  <c r="L3055" i="2"/>
  <c r="K3055" i="2"/>
  <c r="J3055" i="2"/>
  <c r="I3055" i="2"/>
  <c r="H3055" i="2"/>
  <c r="N3054" i="2"/>
  <c r="O3054" i="2" s="1"/>
  <c r="M3054" i="2"/>
  <c r="L3054" i="2"/>
  <c r="K3054" i="2"/>
  <c r="J3054" i="2"/>
  <c r="I3054" i="2"/>
  <c r="H3054" i="2"/>
  <c r="N3053" i="2"/>
  <c r="O3053" i="2" s="1"/>
  <c r="M3053" i="2"/>
  <c r="L3053" i="2"/>
  <c r="K3053" i="2"/>
  <c r="J3053" i="2"/>
  <c r="I3053" i="2"/>
  <c r="H3053" i="2"/>
  <c r="N3052" i="2"/>
  <c r="O3052" i="2" s="1"/>
  <c r="M3052" i="2"/>
  <c r="L3052" i="2"/>
  <c r="K3052" i="2"/>
  <c r="J3052" i="2"/>
  <c r="I3052" i="2"/>
  <c r="H3052" i="2"/>
  <c r="N3051" i="2"/>
  <c r="O3051" i="2" s="1"/>
  <c r="M3051" i="2"/>
  <c r="L3051" i="2"/>
  <c r="K3051" i="2"/>
  <c r="J3051" i="2"/>
  <c r="I3051" i="2"/>
  <c r="H3051" i="2"/>
  <c r="N3050" i="2"/>
  <c r="O3050" i="2" s="1"/>
  <c r="M3050" i="2"/>
  <c r="L3050" i="2"/>
  <c r="K3050" i="2"/>
  <c r="J3050" i="2"/>
  <c r="I3050" i="2"/>
  <c r="H3050" i="2"/>
  <c r="N3049" i="2"/>
  <c r="O3049" i="2" s="1"/>
  <c r="M3049" i="2"/>
  <c r="L3049" i="2"/>
  <c r="K3049" i="2"/>
  <c r="J3049" i="2"/>
  <c r="I3049" i="2"/>
  <c r="H3049" i="2"/>
  <c r="N3048" i="2"/>
  <c r="O3048" i="2" s="1"/>
  <c r="M3048" i="2"/>
  <c r="L3048" i="2"/>
  <c r="K3048" i="2"/>
  <c r="J3048" i="2"/>
  <c r="I3048" i="2"/>
  <c r="H3048" i="2"/>
  <c r="N3047" i="2"/>
  <c r="O3047" i="2" s="1"/>
  <c r="M3047" i="2"/>
  <c r="L3047" i="2"/>
  <c r="K3047" i="2"/>
  <c r="J3047" i="2"/>
  <c r="I3047" i="2"/>
  <c r="H3047" i="2"/>
  <c r="N3046" i="2"/>
  <c r="O3046" i="2" s="1"/>
  <c r="M3046" i="2"/>
  <c r="L3046" i="2"/>
  <c r="K3046" i="2"/>
  <c r="J3046" i="2"/>
  <c r="I3046" i="2"/>
  <c r="H3046" i="2"/>
  <c r="N3045" i="2"/>
  <c r="O3045" i="2" s="1"/>
  <c r="M3045" i="2"/>
  <c r="L3045" i="2"/>
  <c r="K3045" i="2"/>
  <c r="J3045" i="2"/>
  <c r="I3045" i="2"/>
  <c r="H3045" i="2"/>
  <c r="N3044" i="2"/>
  <c r="O3044" i="2" s="1"/>
  <c r="M3044" i="2"/>
  <c r="L3044" i="2"/>
  <c r="K3044" i="2"/>
  <c r="J3044" i="2"/>
  <c r="I3044" i="2"/>
  <c r="H3044" i="2"/>
  <c r="N3043" i="2"/>
  <c r="O3043" i="2" s="1"/>
  <c r="M3043" i="2"/>
  <c r="L3043" i="2"/>
  <c r="K3043" i="2"/>
  <c r="J3043" i="2"/>
  <c r="I3043" i="2"/>
  <c r="H3043" i="2"/>
  <c r="N3042" i="2"/>
  <c r="O3042" i="2" s="1"/>
  <c r="M3042" i="2"/>
  <c r="L3042" i="2"/>
  <c r="K3042" i="2"/>
  <c r="J3042" i="2"/>
  <c r="I3042" i="2"/>
  <c r="H3042" i="2"/>
  <c r="N3041" i="2"/>
  <c r="O3041" i="2" s="1"/>
  <c r="M3041" i="2"/>
  <c r="L3041" i="2"/>
  <c r="K3041" i="2"/>
  <c r="J3041" i="2"/>
  <c r="I3041" i="2"/>
  <c r="H3041" i="2"/>
  <c r="N3040" i="2"/>
  <c r="O3040" i="2" s="1"/>
  <c r="M3040" i="2"/>
  <c r="L3040" i="2"/>
  <c r="K3040" i="2"/>
  <c r="J3040" i="2"/>
  <c r="I3040" i="2"/>
  <c r="H3040" i="2"/>
  <c r="N3039" i="2"/>
  <c r="O3039" i="2" s="1"/>
  <c r="M3039" i="2"/>
  <c r="L3039" i="2"/>
  <c r="K3039" i="2"/>
  <c r="J3039" i="2"/>
  <c r="I3039" i="2"/>
  <c r="H3039" i="2"/>
  <c r="N3038" i="2"/>
  <c r="O3038" i="2" s="1"/>
  <c r="M3038" i="2"/>
  <c r="L3038" i="2"/>
  <c r="K3038" i="2"/>
  <c r="J3038" i="2"/>
  <c r="I3038" i="2"/>
  <c r="H3038" i="2"/>
  <c r="N3037" i="2"/>
  <c r="O3037" i="2" s="1"/>
  <c r="M3037" i="2"/>
  <c r="L3037" i="2"/>
  <c r="K3037" i="2"/>
  <c r="J3037" i="2"/>
  <c r="I3037" i="2"/>
  <c r="H3037" i="2"/>
  <c r="N3036" i="2"/>
  <c r="O3036" i="2" s="1"/>
  <c r="M3036" i="2"/>
  <c r="L3036" i="2"/>
  <c r="K3036" i="2"/>
  <c r="J3036" i="2"/>
  <c r="I3036" i="2"/>
  <c r="H3036" i="2"/>
  <c r="N3035" i="2"/>
  <c r="O3035" i="2" s="1"/>
  <c r="M3035" i="2"/>
  <c r="L3035" i="2"/>
  <c r="K3035" i="2"/>
  <c r="J3035" i="2"/>
  <c r="I3035" i="2"/>
  <c r="H3035" i="2"/>
  <c r="N3034" i="2"/>
  <c r="O3034" i="2" s="1"/>
  <c r="M3034" i="2"/>
  <c r="L3034" i="2"/>
  <c r="K3034" i="2"/>
  <c r="J3034" i="2"/>
  <c r="I3034" i="2"/>
  <c r="H3034" i="2"/>
  <c r="N3033" i="2"/>
  <c r="O3033" i="2" s="1"/>
  <c r="M3033" i="2"/>
  <c r="L3033" i="2"/>
  <c r="K3033" i="2"/>
  <c r="J3033" i="2"/>
  <c r="I3033" i="2"/>
  <c r="H3033" i="2"/>
  <c r="N3032" i="2"/>
  <c r="O3032" i="2" s="1"/>
  <c r="M3032" i="2"/>
  <c r="L3032" i="2"/>
  <c r="K3032" i="2"/>
  <c r="J3032" i="2"/>
  <c r="I3032" i="2"/>
  <c r="H3032" i="2"/>
  <c r="N3031" i="2"/>
  <c r="O3031" i="2" s="1"/>
  <c r="M3031" i="2"/>
  <c r="L3031" i="2"/>
  <c r="K3031" i="2"/>
  <c r="J3031" i="2"/>
  <c r="I3031" i="2"/>
  <c r="H3031" i="2"/>
  <c r="N3030" i="2"/>
  <c r="O3030" i="2" s="1"/>
  <c r="M3030" i="2"/>
  <c r="L3030" i="2"/>
  <c r="K3030" i="2"/>
  <c r="J3030" i="2"/>
  <c r="I3030" i="2"/>
  <c r="H3030" i="2"/>
  <c r="N3029" i="2"/>
  <c r="O3029" i="2" s="1"/>
  <c r="M3029" i="2"/>
  <c r="L3029" i="2"/>
  <c r="K3029" i="2"/>
  <c r="J3029" i="2"/>
  <c r="I3029" i="2"/>
  <c r="H3029" i="2"/>
  <c r="N3028" i="2"/>
  <c r="O3028" i="2" s="1"/>
  <c r="M3028" i="2"/>
  <c r="L3028" i="2"/>
  <c r="K3028" i="2"/>
  <c r="J3028" i="2"/>
  <c r="I3028" i="2"/>
  <c r="H3028" i="2"/>
  <c r="N3027" i="2"/>
  <c r="O3027" i="2" s="1"/>
  <c r="M3027" i="2"/>
  <c r="L3027" i="2"/>
  <c r="K3027" i="2"/>
  <c r="J3027" i="2"/>
  <c r="I3027" i="2"/>
  <c r="H3027" i="2"/>
  <c r="N3026" i="2"/>
  <c r="O3026" i="2" s="1"/>
  <c r="M3026" i="2"/>
  <c r="L3026" i="2"/>
  <c r="K3026" i="2"/>
  <c r="J3026" i="2"/>
  <c r="I3026" i="2"/>
  <c r="H3026" i="2"/>
  <c r="N3025" i="2"/>
  <c r="O3025" i="2" s="1"/>
  <c r="M3025" i="2"/>
  <c r="L3025" i="2"/>
  <c r="K3025" i="2"/>
  <c r="J3025" i="2"/>
  <c r="I3025" i="2"/>
  <c r="H3025" i="2"/>
  <c r="N3024" i="2"/>
  <c r="O3024" i="2" s="1"/>
  <c r="M3024" i="2"/>
  <c r="L3024" i="2"/>
  <c r="K3024" i="2"/>
  <c r="J3024" i="2"/>
  <c r="I3024" i="2"/>
  <c r="H3024" i="2"/>
  <c r="N3023" i="2"/>
  <c r="O3023" i="2" s="1"/>
  <c r="M3023" i="2"/>
  <c r="L3023" i="2"/>
  <c r="K3023" i="2"/>
  <c r="J3023" i="2"/>
  <c r="I3023" i="2"/>
  <c r="H3023" i="2"/>
  <c r="N3022" i="2"/>
  <c r="O3022" i="2" s="1"/>
  <c r="M3022" i="2"/>
  <c r="L3022" i="2"/>
  <c r="K3022" i="2"/>
  <c r="J3022" i="2"/>
  <c r="I3022" i="2"/>
  <c r="H3022" i="2"/>
  <c r="N3021" i="2"/>
  <c r="O3021" i="2" s="1"/>
  <c r="M3021" i="2"/>
  <c r="L3021" i="2"/>
  <c r="K3021" i="2"/>
  <c r="J3021" i="2"/>
  <c r="I3021" i="2"/>
  <c r="H3021" i="2"/>
  <c r="N3020" i="2"/>
  <c r="O3020" i="2" s="1"/>
  <c r="M3020" i="2"/>
  <c r="L3020" i="2"/>
  <c r="K3020" i="2"/>
  <c r="J3020" i="2"/>
  <c r="I3020" i="2"/>
  <c r="H3020" i="2"/>
  <c r="N3019" i="2"/>
  <c r="O3019" i="2" s="1"/>
  <c r="M3019" i="2"/>
  <c r="L3019" i="2"/>
  <c r="K3019" i="2"/>
  <c r="J3019" i="2"/>
  <c r="I3019" i="2"/>
  <c r="H3019" i="2"/>
  <c r="N3018" i="2"/>
  <c r="O3018" i="2" s="1"/>
  <c r="M3018" i="2"/>
  <c r="L3018" i="2"/>
  <c r="K3018" i="2"/>
  <c r="J3018" i="2"/>
  <c r="I3018" i="2"/>
  <c r="H3018" i="2"/>
  <c r="N3017" i="2"/>
  <c r="O3017" i="2" s="1"/>
  <c r="M3017" i="2"/>
  <c r="L3017" i="2"/>
  <c r="K3017" i="2"/>
  <c r="J3017" i="2"/>
  <c r="I3017" i="2"/>
  <c r="H3017" i="2"/>
  <c r="N3016" i="2"/>
  <c r="O3016" i="2" s="1"/>
  <c r="M3016" i="2"/>
  <c r="L3016" i="2"/>
  <c r="K3016" i="2"/>
  <c r="J3016" i="2"/>
  <c r="I3016" i="2"/>
  <c r="H3016" i="2"/>
  <c r="N3015" i="2"/>
  <c r="O3015" i="2" s="1"/>
  <c r="M3015" i="2"/>
  <c r="L3015" i="2"/>
  <c r="K3015" i="2"/>
  <c r="J3015" i="2"/>
  <c r="I3015" i="2"/>
  <c r="H3015" i="2"/>
  <c r="N3014" i="2"/>
  <c r="O3014" i="2" s="1"/>
  <c r="M3014" i="2"/>
  <c r="L3014" i="2"/>
  <c r="K3014" i="2"/>
  <c r="J3014" i="2"/>
  <c r="I3014" i="2"/>
  <c r="H3014" i="2"/>
  <c r="N3013" i="2"/>
  <c r="O3013" i="2" s="1"/>
  <c r="M3013" i="2"/>
  <c r="L3013" i="2"/>
  <c r="K3013" i="2"/>
  <c r="J3013" i="2"/>
  <c r="I3013" i="2"/>
  <c r="H3013" i="2"/>
  <c r="N3012" i="2"/>
  <c r="O3012" i="2" s="1"/>
  <c r="M3012" i="2"/>
  <c r="L3012" i="2"/>
  <c r="K3012" i="2"/>
  <c r="J3012" i="2"/>
  <c r="I3012" i="2"/>
  <c r="H3012" i="2"/>
  <c r="N3011" i="2"/>
  <c r="O3011" i="2" s="1"/>
  <c r="M3011" i="2"/>
  <c r="L3011" i="2"/>
  <c r="K3011" i="2"/>
  <c r="J3011" i="2"/>
  <c r="I3011" i="2"/>
  <c r="H3011" i="2"/>
  <c r="N3010" i="2"/>
  <c r="O3010" i="2" s="1"/>
  <c r="M3010" i="2"/>
  <c r="L3010" i="2"/>
  <c r="K3010" i="2"/>
  <c r="J3010" i="2"/>
  <c r="I3010" i="2"/>
  <c r="H3010" i="2"/>
  <c r="N3009" i="2"/>
  <c r="O3009" i="2" s="1"/>
  <c r="M3009" i="2"/>
  <c r="L3009" i="2"/>
  <c r="K3009" i="2"/>
  <c r="J3009" i="2"/>
  <c r="I3009" i="2"/>
  <c r="H3009" i="2"/>
  <c r="N3008" i="2"/>
  <c r="O3008" i="2" s="1"/>
  <c r="M3008" i="2"/>
  <c r="L3008" i="2"/>
  <c r="K3008" i="2"/>
  <c r="J3008" i="2"/>
  <c r="I3008" i="2"/>
  <c r="H3008" i="2"/>
  <c r="N3007" i="2"/>
  <c r="O3007" i="2" s="1"/>
  <c r="M3007" i="2"/>
  <c r="L3007" i="2"/>
  <c r="K3007" i="2"/>
  <c r="J3007" i="2"/>
  <c r="I3007" i="2"/>
  <c r="H3007" i="2"/>
  <c r="N3006" i="2"/>
  <c r="O3006" i="2" s="1"/>
  <c r="M3006" i="2"/>
  <c r="L3006" i="2"/>
  <c r="K3006" i="2"/>
  <c r="J3006" i="2"/>
  <c r="I3006" i="2"/>
  <c r="H3006" i="2"/>
  <c r="N3005" i="2"/>
  <c r="O3005" i="2" s="1"/>
  <c r="M3005" i="2"/>
  <c r="L3005" i="2"/>
  <c r="K3005" i="2"/>
  <c r="J3005" i="2"/>
  <c r="I3005" i="2"/>
  <c r="H3005" i="2"/>
  <c r="N3004" i="2"/>
  <c r="O3004" i="2" s="1"/>
  <c r="M3004" i="2"/>
  <c r="L3004" i="2"/>
  <c r="K3004" i="2"/>
  <c r="J3004" i="2"/>
  <c r="I3004" i="2"/>
  <c r="H3004" i="2"/>
  <c r="N3003" i="2"/>
  <c r="O3003" i="2" s="1"/>
  <c r="M3003" i="2"/>
  <c r="L3003" i="2"/>
  <c r="K3003" i="2"/>
  <c r="J3003" i="2"/>
  <c r="I3003" i="2"/>
  <c r="H3003" i="2"/>
  <c r="N3002" i="2"/>
  <c r="O3002" i="2" s="1"/>
  <c r="M3002" i="2"/>
  <c r="L3002" i="2"/>
  <c r="K3002" i="2"/>
  <c r="J3002" i="2"/>
  <c r="I3002" i="2"/>
  <c r="H3002" i="2"/>
  <c r="N3001" i="2"/>
  <c r="O3001" i="2" s="1"/>
  <c r="M3001" i="2"/>
  <c r="L3001" i="2"/>
  <c r="K3001" i="2"/>
  <c r="J3001" i="2"/>
  <c r="I3001" i="2"/>
  <c r="H3001" i="2"/>
  <c r="N3000" i="2"/>
  <c r="O3000" i="2" s="1"/>
  <c r="M3000" i="2"/>
  <c r="L3000" i="2"/>
  <c r="K3000" i="2"/>
  <c r="J3000" i="2"/>
  <c r="I3000" i="2"/>
  <c r="H3000" i="2"/>
  <c r="N2999" i="2"/>
  <c r="O2999" i="2" s="1"/>
  <c r="M2999" i="2"/>
  <c r="L2999" i="2"/>
  <c r="K2999" i="2"/>
  <c r="J2999" i="2"/>
  <c r="I2999" i="2"/>
  <c r="H2999" i="2"/>
  <c r="N2998" i="2"/>
  <c r="O2998" i="2" s="1"/>
  <c r="M2998" i="2"/>
  <c r="L2998" i="2"/>
  <c r="K2998" i="2"/>
  <c r="J2998" i="2"/>
  <c r="I2998" i="2"/>
  <c r="H2998" i="2"/>
  <c r="N2997" i="2"/>
  <c r="O2997" i="2" s="1"/>
  <c r="M2997" i="2"/>
  <c r="L2997" i="2"/>
  <c r="K2997" i="2"/>
  <c r="J2997" i="2"/>
  <c r="I2997" i="2"/>
  <c r="H2997" i="2"/>
  <c r="N2996" i="2"/>
  <c r="O2996" i="2" s="1"/>
  <c r="M2996" i="2"/>
  <c r="L2996" i="2"/>
  <c r="K2996" i="2"/>
  <c r="J2996" i="2"/>
  <c r="I2996" i="2"/>
  <c r="H2996" i="2"/>
  <c r="N2995" i="2"/>
  <c r="O2995" i="2" s="1"/>
  <c r="M2995" i="2"/>
  <c r="L2995" i="2"/>
  <c r="K2995" i="2"/>
  <c r="J2995" i="2"/>
  <c r="I2995" i="2"/>
  <c r="H2995" i="2"/>
  <c r="N2994" i="2"/>
  <c r="O2994" i="2" s="1"/>
  <c r="M2994" i="2"/>
  <c r="L2994" i="2"/>
  <c r="K2994" i="2"/>
  <c r="J2994" i="2"/>
  <c r="I2994" i="2"/>
  <c r="H2994" i="2"/>
  <c r="N2993" i="2"/>
  <c r="O2993" i="2" s="1"/>
  <c r="M2993" i="2"/>
  <c r="L2993" i="2"/>
  <c r="K2993" i="2"/>
  <c r="J2993" i="2"/>
  <c r="I2993" i="2"/>
  <c r="H2993" i="2"/>
  <c r="N2992" i="2"/>
  <c r="O2992" i="2" s="1"/>
  <c r="M2992" i="2"/>
  <c r="L2992" i="2"/>
  <c r="K2992" i="2"/>
  <c r="J2992" i="2"/>
  <c r="I2992" i="2"/>
  <c r="H2992" i="2"/>
  <c r="N2991" i="2"/>
  <c r="O2991" i="2" s="1"/>
  <c r="M2991" i="2"/>
  <c r="L2991" i="2"/>
  <c r="K2991" i="2"/>
  <c r="J2991" i="2"/>
  <c r="I2991" i="2"/>
  <c r="H2991" i="2"/>
  <c r="N2990" i="2"/>
  <c r="O2990" i="2" s="1"/>
  <c r="M2990" i="2"/>
  <c r="L2990" i="2"/>
  <c r="K2990" i="2"/>
  <c r="J2990" i="2"/>
  <c r="I2990" i="2"/>
  <c r="H2990" i="2"/>
  <c r="N2989" i="2"/>
  <c r="O2989" i="2" s="1"/>
  <c r="M2989" i="2"/>
  <c r="L2989" i="2"/>
  <c r="K2989" i="2"/>
  <c r="J2989" i="2"/>
  <c r="I2989" i="2"/>
  <c r="H2989" i="2"/>
  <c r="N2988" i="2"/>
  <c r="O2988" i="2" s="1"/>
  <c r="M2988" i="2"/>
  <c r="L2988" i="2"/>
  <c r="K2988" i="2"/>
  <c r="J2988" i="2"/>
  <c r="I2988" i="2"/>
  <c r="H2988" i="2"/>
  <c r="N2987" i="2"/>
  <c r="O2987" i="2" s="1"/>
  <c r="M2987" i="2"/>
  <c r="L2987" i="2"/>
  <c r="K2987" i="2"/>
  <c r="J2987" i="2"/>
  <c r="I2987" i="2"/>
  <c r="H2987" i="2"/>
  <c r="N2986" i="2"/>
  <c r="O2986" i="2" s="1"/>
  <c r="M2986" i="2"/>
  <c r="L2986" i="2"/>
  <c r="K2986" i="2"/>
  <c r="J2986" i="2"/>
  <c r="I2986" i="2"/>
  <c r="H2986" i="2"/>
  <c r="N2985" i="2"/>
  <c r="O2985" i="2" s="1"/>
  <c r="M2985" i="2"/>
  <c r="L2985" i="2"/>
  <c r="K2985" i="2"/>
  <c r="J2985" i="2"/>
  <c r="I2985" i="2"/>
  <c r="H2985" i="2"/>
  <c r="N2984" i="2"/>
  <c r="O2984" i="2" s="1"/>
  <c r="M2984" i="2"/>
  <c r="L2984" i="2"/>
  <c r="K2984" i="2"/>
  <c r="J2984" i="2"/>
  <c r="I2984" i="2"/>
  <c r="H2984" i="2"/>
  <c r="N2983" i="2"/>
  <c r="O2983" i="2" s="1"/>
  <c r="M2983" i="2"/>
  <c r="L2983" i="2"/>
  <c r="K2983" i="2"/>
  <c r="J2983" i="2"/>
  <c r="I2983" i="2"/>
  <c r="H2983" i="2"/>
  <c r="N2982" i="2"/>
  <c r="O2982" i="2" s="1"/>
  <c r="M2982" i="2"/>
  <c r="L2982" i="2"/>
  <c r="K2982" i="2"/>
  <c r="J2982" i="2"/>
  <c r="I2982" i="2"/>
  <c r="H2982" i="2"/>
  <c r="N2981" i="2"/>
  <c r="O2981" i="2" s="1"/>
  <c r="M2981" i="2"/>
  <c r="L2981" i="2"/>
  <c r="K2981" i="2"/>
  <c r="J2981" i="2"/>
  <c r="I2981" i="2"/>
  <c r="H2981" i="2"/>
  <c r="N2980" i="2"/>
  <c r="O2980" i="2" s="1"/>
  <c r="M2980" i="2"/>
  <c r="L2980" i="2"/>
  <c r="K2980" i="2"/>
  <c r="J2980" i="2"/>
  <c r="I2980" i="2"/>
  <c r="H2980" i="2"/>
  <c r="N2979" i="2"/>
  <c r="O2979" i="2" s="1"/>
  <c r="M2979" i="2"/>
  <c r="L2979" i="2"/>
  <c r="K2979" i="2"/>
  <c r="J2979" i="2"/>
  <c r="I2979" i="2"/>
  <c r="H2979" i="2"/>
  <c r="N2978" i="2"/>
  <c r="O2978" i="2" s="1"/>
  <c r="M2978" i="2"/>
  <c r="L2978" i="2"/>
  <c r="K2978" i="2"/>
  <c r="J2978" i="2"/>
  <c r="I2978" i="2"/>
  <c r="H2978" i="2"/>
  <c r="N2977" i="2"/>
  <c r="O2977" i="2" s="1"/>
  <c r="M2977" i="2"/>
  <c r="L2977" i="2"/>
  <c r="K2977" i="2"/>
  <c r="J2977" i="2"/>
  <c r="I2977" i="2"/>
  <c r="H2977" i="2"/>
  <c r="N2976" i="2"/>
  <c r="O2976" i="2" s="1"/>
  <c r="M2976" i="2"/>
  <c r="L2976" i="2"/>
  <c r="K2976" i="2"/>
  <c r="J2976" i="2"/>
  <c r="I2976" i="2"/>
  <c r="H2976" i="2"/>
  <c r="N2975" i="2"/>
  <c r="O2975" i="2" s="1"/>
  <c r="M2975" i="2"/>
  <c r="L2975" i="2"/>
  <c r="K2975" i="2"/>
  <c r="J2975" i="2"/>
  <c r="I2975" i="2"/>
  <c r="H2975" i="2"/>
  <c r="N2974" i="2"/>
  <c r="O2974" i="2" s="1"/>
  <c r="M2974" i="2"/>
  <c r="L2974" i="2"/>
  <c r="K2974" i="2"/>
  <c r="J2974" i="2"/>
  <c r="I2974" i="2"/>
  <c r="H2974" i="2"/>
  <c r="N2973" i="2"/>
  <c r="O2973" i="2" s="1"/>
  <c r="M2973" i="2"/>
  <c r="L2973" i="2"/>
  <c r="K2973" i="2"/>
  <c r="J2973" i="2"/>
  <c r="I2973" i="2"/>
  <c r="H2973" i="2"/>
  <c r="N2972" i="2"/>
  <c r="O2972" i="2" s="1"/>
  <c r="M2972" i="2"/>
  <c r="L2972" i="2"/>
  <c r="K2972" i="2"/>
  <c r="J2972" i="2"/>
  <c r="I2972" i="2"/>
  <c r="H2972" i="2"/>
  <c r="N2971" i="2"/>
  <c r="O2971" i="2" s="1"/>
  <c r="M2971" i="2"/>
  <c r="L2971" i="2"/>
  <c r="K2971" i="2"/>
  <c r="J2971" i="2"/>
  <c r="I2971" i="2"/>
  <c r="H2971" i="2"/>
  <c r="N2970" i="2"/>
  <c r="O2970" i="2" s="1"/>
  <c r="M2970" i="2"/>
  <c r="L2970" i="2"/>
  <c r="K2970" i="2"/>
  <c r="J2970" i="2"/>
  <c r="I2970" i="2"/>
  <c r="H2970" i="2"/>
  <c r="N2969" i="2"/>
  <c r="O2969" i="2" s="1"/>
  <c r="M2969" i="2"/>
  <c r="L2969" i="2"/>
  <c r="K2969" i="2"/>
  <c r="J2969" i="2"/>
  <c r="I2969" i="2"/>
  <c r="H2969" i="2"/>
  <c r="N2968" i="2"/>
  <c r="O2968" i="2" s="1"/>
  <c r="M2968" i="2"/>
  <c r="L2968" i="2"/>
  <c r="K2968" i="2"/>
  <c r="J2968" i="2"/>
  <c r="I2968" i="2"/>
  <c r="H2968" i="2"/>
  <c r="N2967" i="2"/>
  <c r="O2967" i="2" s="1"/>
  <c r="M2967" i="2"/>
  <c r="L2967" i="2"/>
  <c r="K2967" i="2"/>
  <c r="J2967" i="2"/>
  <c r="I2967" i="2"/>
  <c r="H2967" i="2"/>
  <c r="N2966" i="2"/>
  <c r="O2966" i="2" s="1"/>
  <c r="M2966" i="2"/>
  <c r="L2966" i="2"/>
  <c r="K2966" i="2"/>
  <c r="J2966" i="2"/>
  <c r="I2966" i="2"/>
  <c r="H2966" i="2"/>
  <c r="N2965" i="2"/>
  <c r="O2965" i="2" s="1"/>
  <c r="M2965" i="2"/>
  <c r="L2965" i="2"/>
  <c r="K2965" i="2"/>
  <c r="J2965" i="2"/>
  <c r="I2965" i="2"/>
  <c r="H2965" i="2"/>
  <c r="N2964" i="2"/>
  <c r="O2964" i="2" s="1"/>
  <c r="M2964" i="2"/>
  <c r="L2964" i="2"/>
  <c r="K2964" i="2"/>
  <c r="J2964" i="2"/>
  <c r="I2964" i="2"/>
  <c r="H2964" i="2"/>
  <c r="N2963" i="2"/>
  <c r="O2963" i="2" s="1"/>
  <c r="M2963" i="2"/>
  <c r="L2963" i="2"/>
  <c r="K2963" i="2"/>
  <c r="J2963" i="2"/>
  <c r="I2963" i="2"/>
  <c r="H2963" i="2"/>
  <c r="N2962" i="2"/>
  <c r="O2962" i="2" s="1"/>
  <c r="M2962" i="2"/>
  <c r="L2962" i="2"/>
  <c r="K2962" i="2"/>
  <c r="J2962" i="2"/>
  <c r="I2962" i="2"/>
  <c r="H2962" i="2"/>
  <c r="N2961" i="2"/>
  <c r="O2961" i="2" s="1"/>
  <c r="M2961" i="2"/>
  <c r="L2961" i="2"/>
  <c r="K2961" i="2"/>
  <c r="J2961" i="2"/>
  <c r="I2961" i="2"/>
  <c r="H2961" i="2"/>
  <c r="N2960" i="2"/>
  <c r="O2960" i="2" s="1"/>
  <c r="M2960" i="2"/>
  <c r="L2960" i="2"/>
  <c r="K2960" i="2"/>
  <c r="J2960" i="2"/>
  <c r="I2960" i="2"/>
  <c r="H2960" i="2"/>
  <c r="N2959" i="2"/>
  <c r="O2959" i="2" s="1"/>
  <c r="M2959" i="2"/>
  <c r="L2959" i="2"/>
  <c r="K2959" i="2"/>
  <c r="J2959" i="2"/>
  <c r="I2959" i="2"/>
  <c r="H2959" i="2"/>
  <c r="N2958" i="2"/>
  <c r="O2958" i="2" s="1"/>
  <c r="M2958" i="2"/>
  <c r="L2958" i="2"/>
  <c r="K2958" i="2"/>
  <c r="J2958" i="2"/>
  <c r="I2958" i="2"/>
  <c r="H2958" i="2"/>
  <c r="N2957" i="2"/>
  <c r="O2957" i="2" s="1"/>
  <c r="M2957" i="2"/>
  <c r="L2957" i="2"/>
  <c r="K2957" i="2"/>
  <c r="J2957" i="2"/>
  <c r="I2957" i="2"/>
  <c r="H2957" i="2"/>
  <c r="N2956" i="2"/>
  <c r="O2956" i="2" s="1"/>
  <c r="M2956" i="2"/>
  <c r="L2956" i="2"/>
  <c r="K2956" i="2"/>
  <c r="J2956" i="2"/>
  <c r="I2956" i="2"/>
  <c r="H2956" i="2"/>
  <c r="N2955" i="2"/>
  <c r="O2955" i="2" s="1"/>
  <c r="M2955" i="2"/>
  <c r="L2955" i="2"/>
  <c r="K2955" i="2"/>
  <c r="J2955" i="2"/>
  <c r="I2955" i="2"/>
  <c r="H2955" i="2"/>
  <c r="N2954" i="2"/>
  <c r="O2954" i="2" s="1"/>
  <c r="M2954" i="2"/>
  <c r="L2954" i="2"/>
  <c r="K2954" i="2"/>
  <c r="J2954" i="2"/>
  <c r="I2954" i="2"/>
  <c r="H2954" i="2"/>
  <c r="N2953" i="2"/>
  <c r="O2953" i="2" s="1"/>
  <c r="M2953" i="2"/>
  <c r="L2953" i="2"/>
  <c r="K2953" i="2"/>
  <c r="J2953" i="2"/>
  <c r="I2953" i="2"/>
  <c r="H2953" i="2"/>
  <c r="N2952" i="2"/>
  <c r="O2952" i="2" s="1"/>
  <c r="M2952" i="2"/>
  <c r="L2952" i="2"/>
  <c r="K2952" i="2"/>
  <c r="J2952" i="2"/>
  <c r="I2952" i="2"/>
  <c r="H2952" i="2"/>
  <c r="N2951" i="2"/>
  <c r="O2951" i="2" s="1"/>
  <c r="M2951" i="2"/>
  <c r="L2951" i="2"/>
  <c r="K2951" i="2"/>
  <c r="J2951" i="2"/>
  <c r="I2951" i="2"/>
  <c r="H2951" i="2"/>
  <c r="N2950" i="2"/>
  <c r="O2950" i="2" s="1"/>
  <c r="M2950" i="2"/>
  <c r="L2950" i="2"/>
  <c r="K2950" i="2"/>
  <c r="J2950" i="2"/>
  <c r="I2950" i="2"/>
  <c r="H2950" i="2"/>
  <c r="N2949" i="2"/>
  <c r="O2949" i="2" s="1"/>
  <c r="M2949" i="2"/>
  <c r="L2949" i="2"/>
  <c r="K2949" i="2"/>
  <c r="J2949" i="2"/>
  <c r="I2949" i="2"/>
  <c r="H2949" i="2"/>
  <c r="N2948" i="2"/>
  <c r="O2948" i="2" s="1"/>
  <c r="M2948" i="2"/>
  <c r="L2948" i="2"/>
  <c r="K2948" i="2"/>
  <c r="J2948" i="2"/>
  <c r="I2948" i="2"/>
  <c r="H2948" i="2"/>
  <c r="N2947" i="2"/>
  <c r="O2947" i="2" s="1"/>
  <c r="M2947" i="2"/>
  <c r="L2947" i="2"/>
  <c r="K2947" i="2"/>
  <c r="J2947" i="2"/>
  <c r="I2947" i="2"/>
  <c r="H2947" i="2"/>
  <c r="N2946" i="2"/>
  <c r="O2946" i="2" s="1"/>
  <c r="M2946" i="2"/>
  <c r="L2946" i="2"/>
  <c r="K2946" i="2"/>
  <c r="J2946" i="2"/>
  <c r="I2946" i="2"/>
  <c r="H2946" i="2"/>
  <c r="N2945" i="2"/>
  <c r="O2945" i="2" s="1"/>
  <c r="M2945" i="2"/>
  <c r="L2945" i="2"/>
  <c r="K2945" i="2"/>
  <c r="J2945" i="2"/>
  <c r="I2945" i="2"/>
  <c r="H2945" i="2"/>
  <c r="N2944" i="2"/>
  <c r="O2944" i="2" s="1"/>
  <c r="M2944" i="2"/>
  <c r="L2944" i="2"/>
  <c r="K2944" i="2"/>
  <c r="J2944" i="2"/>
  <c r="I2944" i="2"/>
  <c r="H2944" i="2"/>
  <c r="N2943" i="2"/>
  <c r="O2943" i="2" s="1"/>
  <c r="M2943" i="2"/>
  <c r="L2943" i="2"/>
  <c r="K2943" i="2"/>
  <c r="J2943" i="2"/>
  <c r="I2943" i="2"/>
  <c r="H2943" i="2"/>
  <c r="N2942" i="2"/>
  <c r="O2942" i="2" s="1"/>
  <c r="M2942" i="2"/>
  <c r="L2942" i="2"/>
  <c r="K2942" i="2"/>
  <c r="J2942" i="2"/>
  <c r="I2942" i="2"/>
  <c r="H2942" i="2"/>
  <c r="N2941" i="2"/>
  <c r="O2941" i="2" s="1"/>
  <c r="M2941" i="2"/>
  <c r="L2941" i="2"/>
  <c r="K2941" i="2"/>
  <c r="J2941" i="2"/>
  <c r="I2941" i="2"/>
  <c r="H2941" i="2"/>
  <c r="N2940" i="2"/>
  <c r="O2940" i="2" s="1"/>
  <c r="M2940" i="2"/>
  <c r="L2940" i="2"/>
  <c r="K2940" i="2"/>
  <c r="J2940" i="2"/>
  <c r="I2940" i="2"/>
  <c r="H2940" i="2"/>
  <c r="N2939" i="2"/>
  <c r="O2939" i="2" s="1"/>
  <c r="M2939" i="2"/>
  <c r="L2939" i="2"/>
  <c r="K2939" i="2"/>
  <c r="J2939" i="2"/>
  <c r="I2939" i="2"/>
  <c r="H2939" i="2"/>
  <c r="N2938" i="2"/>
  <c r="O2938" i="2" s="1"/>
  <c r="M2938" i="2"/>
  <c r="L2938" i="2"/>
  <c r="K2938" i="2"/>
  <c r="J2938" i="2"/>
  <c r="I2938" i="2"/>
  <c r="H2938" i="2"/>
  <c r="N2937" i="2"/>
  <c r="O2937" i="2" s="1"/>
  <c r="M2937" i="2"/>
  <c r="L2937" i="2"/>
  <c r="K2937" i="2"/>
  <c r="J2937" i="2"/>
  <c r="I2937" i="2"/>
  <c r="H2937" i="2"/>
  <c r="N2936" i="2"/>
  <c r="O2936" i="2" s="1"/>
  <c r="M2936" i="2"/>
  <c r="L2936" i="2"/>
  <c r="K2936" i="2"/>
  <c r="J2936" i="2"/>
  <c r="I2936" i="2"/>
  <c r="H2936" i="2"/>
  <c r="N2935" i="2"/>
  <c r="O2935" i="2" s="1"/>
  <c r="M2935" i="2"/>
  <c r="L2935" i="2"/>
  <c r="K2935" i="2"/>
  <c r="J2935" i="2"/>
  <c r="I2935" i="2"/>
  <c r="H2935" i="2"/>
  <c r="N2934" i="2"/>
  <c r="O2934" i="2" s="1"/>
  <c r="M2934" i="2"/>
  <c r="L2934" i="2"/>
  <c r="K2934" i="2"/>
  <c r="J2934" i="2"/>
  <c r="I2934" i="2"/>
  <c r="H2934" i="2"/>
  <c r="N2933" i="2"/>
  <c r="O2933" i="2" s="1"/>
  <c r="M2933" i="2"/>
  <c r="L2933" i="2"/>
  <c r="K2933" i="2"/>
  <c r="J2933" i="2"/>
  <c r="I2933" i="2"/>
  <c r="H2933" i="2"/>
  <c r="N2932" i="2"/>
  <c r="O2932" i="2" s="1"/>
  <c r="M2932" i="2"/>
  <c r="L2932" i="2"/>
  <c r="K2932" i="2"/>
  <c r="J2932" i="2"/>
  <c r="I2932" i="2"/>
  <c r="H2932" i="2"/>
  <c r="N2931" i="2"/>
  <c r="O2931" i="2" s="1"/>
  <c r="M2931" i="2"/>
  <c r="L2931" i="2"/>
  <c r="K2931" i="2"/>
  <c r="J2931" i="2"/>
  <c r="I2931" i="2"/>
  <c r="H2931" i="2"/>
  <c r="N2930" i="2"/>
  <c r="O2930" i="2" s="1"/>
  <c r="M2930" i="2"/>
  <c r="L2930" i="2"/>
  <c r="K2930" i="2"/>
  <c r="J2930" i="2"/>
  <c r="I2930" i="2"/>
  <c r="H2930" i="2"/>
  <c r="N2929" i="2"/>
  <c r="O2929" i="2" s="1"/>
  <c r="M2929" i="2"/>
  <c r="L2929" i="2"/>
  <c r="K2929" i="2"/>
  <c r="J2929" i="2"/>
  <c r="I2929" i="2"/>
  <c r="H2929" i="2"/>
  <c r="N2928" i="2"/>
  <c r="O2928" i="2" s="1"/>
  <c r="M2928" i="2"/>
  <c r="L2928" i="2"/>
  <c r="K2928" i="2"/>
  <c r="J2928" i="2"/>
  <c r="I2928" i="2"/>
  <c r="H2928" i="2"/>
  <c r="N2927" i="2"/>
  <c r="O2927" i="2" s="1"/>
  <c r="M2927" i="2"/>
  <c r="L2927" i="2"/>
  <c r="K2927" i="2"/>
  <c r="J2927" i="2"/>
  <c r="I2927" i="2"/>
  <c r="H2927" i="2"/>
  <c r="N2926" i="2"/>
  <c r="O2926" i="2" s="1"/>
  <c r="M2926" i="2"/>
  <c r="L2926" i="2"/>
  <c r="K2926" i="2"/>
  <c r="J2926" i="2"/>
  <c r="I2926" i="2"/>
  <c r="H2926" i="2"/>
  <c r="N2925" i="2"/>
  <c r="O2925" i="2" s="1"/>
  <c r="M2925" i="2"/>
  <c r="L2925" i="2"/>
  <c r="K2925" i="2"/>
  <c r="J2925" i="2"/>
  <c r="I2925" i="2"/>
  <c r="H2925" i="2"/>
  <c r="N2924" i="2"/>
  <c r="O2924" i="2" s="1"/>
  <c r="M2924" i="2"/>
  <c r="L2924" i="2"/>
  <c r="K2924" i="2"/>
  <c r="J2924" i="2"/>
  <c r="I2924" i="2"/>
  <c r="H2924" i="2"/>
  <c r="N2923" i="2"/>
  <c r="O2923" i="2" s="1"/>
  <c r="M2923" i="2"/>
  <c r="L2923" i="2"/>
  <c r="K2923" i="2"/>
  <c r="J2923" i="2"/>
  <c r="I2923" i="2"/>
  <c r="H2923" i="2"/>
  <c r="N2922" i="2"/>
  <c r="O2922" i="2" s="1"/>
  <c r="M2922" i="2"/>
  <c r="L2922" i="2"/>
  <c r="K2922" i="2"/>
  <c r="J2922" i="2"/>
  <c r="I2922" i="2"/>
  <c r="H2922" i="2"/>
  <c r="N2921" i="2"/>
  <c r="O2921" i="2" s="1"/>
  <c r="M2921" i="2"/>
  <c r="L2921" i="2"/>
  <c r="K2921" i="2"/>
  <c r="J2921" i="2"/>
  <c r="I2921" i="2"/>
  <c r="H2921" i="2"/>
  <c r="N2920" i="2"/>
  <c r="O2920" i="2" s="1"/>
  <c r="M2920" i="2"/>
  <c r="L2920" i="2"/>
  <c r="K2920" i="2"/>
  <c r="J2920" i="2"/>
  <c r="I2920" i="2"/>
  <c r="H2920" i="2"/>
  <c r="N2919" i="2"/>
  <c r="O2919" i="2" s="1"/>
  <c r="M2919" i="2"/>
  <c r="L2919" i="2"/>
  <c r="K2919" i="2"/>
  <c r="J2919" i="2"/>
  <c r="I2919" i="2"/>
  <c r="H2919" i="2"/>
  <c r="N2918" i="2"/>
  <c r="O2918" i="2" s="1"/>
  <c r="M2918" i="2"/>
  <c r="L2918" i="2"/>
  <c r="K2918" i="2"/>
  <c r="J2918" i="2"/>
  <c r="I2918" i="2"/>
  <c r="H2918" i="2"/>
  <c r="N2917" i="2"/>
  <c r="O2917" i="2" s="1"/>
  <c r="M2917" i="2"/>
  <c r="L2917" i="2"/>
  <c r="K2917" i="2"/>
  <c r="J2917" i="2"/>
  <c r="I2917" i="2"/>
  <c r="H2917" i="2"/>
  <c r="N2916" i="2"/>
  <c r="O2916" i="2" s="1"/>
  <c r="M2916" i="2"/>
  <c r="L2916" i="2"/>
  <c r="K2916" i="2"/>
  <c r="J2916" i="2"/>
  <c r="I2916" i="2"/>
  <c r="H2916" i="2"/>
  <c r="N2915" i="2"/>
  <c r="O2915" i="2" s="1"/>
  <c r="M2915" i="2"/>
  <c r="L2915" i="2"/>
  <c r="K2915" i="2"/>
  <c r="J2915" i="2"/>
  <c r="I2915" i="2"/>
  <c r="H2915" i="2"/>
  <c r="N2914" i="2"/>
  <c r="O2914" i="2" s="1"/>
  <c r="M2914" i="2"/>
  <c r="L2914" i="2"/>
  <c r="K2914" i="2"/>
  <c r="J2914" i="2"/>
  <c r="I2914" i="2"/>
  <c r="H2914" i="2"/>
  <c r="N2913" i="2"/>
  <c r="O2913" i="2" s="1"/>
  <c r="M2913" i="2"/>
  <c r="L2913" i="2"/>
  <c r="K2913" i="2"/>
  <c r="J2913" i="2"/>
  <c r="I2913" i="2"/>
  <c r="H2913" i="2"/>
  <c r="N2912" i="2"/>
  <c r="O2912" i="2" s="1"/>
  <c r="M2912" i="2"/>
  <c r="L2912" i="2"/>
  <c r="K2912" i="2"/>
  <c r="J2912" i="2"/>
  <c r="I2912" i="2"/>
  <c r="H2912" i="2"/>
  <c r="N2911" i="2"/>
  <c r="O2911" i="2" s="1"/>
  <c r="M2911" i="2"/>
  <c r="L2911" i="2"/>
  <c r="K2911" i="2"/>
  <c r="J2911" i="2"/>
  <c r="I2911" i="2"/>
  <c r="H2911" i="2"/>
  <c r="N2910" i="2"/>
  <c r="O2910" i="2" s="1"/>
  <c r="M2910" i="2"/>
  <c r="L2910" i="2"/>
  <c r="K2910" i="2"/>
  <c r="J2910" i="2"/>
  <c r="I2910" i="2"/>
  <c r="H2910" i="2"/>
  <c r="N2909" i="2"/>
  <c r="O2909" i="2" s="1"/>
  <c r="M2909" i="2"/>
  <c r="L2909" i="2"/>
  <c r="K2909" i="2"/>
  <c r="J2909" i="2"/>
  <c r="I2909" i="2"/>
  <c r="H2909" i="2"/>
  <c r="N2908" i="2"/>
  <c r="O2908" i="2" s="1"/>
  <c r="M2908" i="2"/>
  <c r="L2908" i="2"/>
  <c r="K2908" i="2"/>
  <c r="J2908" i="2"/>
  <c r="I2908" i="2"/>
  <c r="H2908" i="2"/>
  <c r="N2907" i="2"/>
  <c r="O2907" i="2" s="1"/>
  <c r="M2907" i="2"/>
  <c r="L2907" i="2"/>
  <c r="K2907" i="2"/>
  <c r="J2907" i="2"/>
  <c r="I2907" i="2"/>
  <c r="H2907" i="2"/>
  <c r="N2906" i="2"/>
  <c r="O2906" i="2" s="1"/>
  <c r="M2906" i="2"/>
  <c r="L2906" i="2"/>
  <c r="K2906" i="2"/>
  <c r="J2906" i="2"/>
  <c r="I2906" i="2"/>
  <c r="H2906" i="2"/>
  <c r="N2905" i="2"/>
  <c r="O2905" i="2" s="1"/>
  <c r="M2905" i="2"/>
  <c r="L2905" i="2"/>
  <c r="K2905" i="2"/>
  <c r="J2905" i="2"/>
  <c r="I2905" i="2"/>
  <c r="H2905" i="2"/>
  <c r="N2904" i="2"/>
  <c r="O2904" i="2" s="1"/>
  <c r="M2904" i="2"/>
  <c r="L2904" i="2"/>
  <c r="K2904" i="2"/>
  <c r="J2904" i="2"/>
  <c r="I2904" i="2"/>
  <c r="H2904" i="2"/>
  <c r="N2903" i="2"/>
  <c r="O2903" i="2" s="1"/>
  <c r="M2903" i="2"/>
  <c r="L2903" i="2"/>
  <c r="K2903" i="2"/>
  <c r="J2903" i="2"/>
  <c r="I2903" i="2"/>
  <c r="H2903" i="2"/>
  <c r="N2902" i="2"/>
  <c r="O2902" i="2" s="1"/>
  <c r="M2902" i="2"/>
  <c r="L2902" i="2"/>
  <c r="K2902" i="2"/>
  <c r="J2902" i="2"/>
  <c r="I2902" i="2"/>
  <c r="H2902" i="2"/>
  <c r="N2901" i="2"/>
  <c r="O2901" i="2" s="1"/>
  <c r="M2901" i="2"/>
  <c r="L2901" i="2"/>
  <c r="K2901" i="2"/>
  <c r="J2901" i="2"/>
  <c r="I2901" i="2"/>
  <c r="H2901" i="2"/>
  <c r="N2900" i="2"/>
  <c r="O2900" i="2" s="1"/>
  <c r="M2900" i="2"/>
  <c r="L2900" i="2"/>
  <c r="K2900" i="2"/>
  <c r="J2900" i="2"/>
  <c r="I2900" i="2"/>
  <c r="H2900" i="2"/>
  <c r="N2899" i="2"/>
  <c r="O2899" i="2" s="1"/>
  <c r="M2899" i="2"/>
  <c r="L2899" i="2"/>
  <c r="K2899" i="2"/>
  <c r="J2899" i="2"/>
  <c r="I2899" i="2"/>
  <c r="H2899" i="2"/>
  <c r="N2898" i="2"/>
  <c r="O2898" i="2" s="1"/>
  <c r="M2898" i="2"/>
  <c r="L2898" i="2"/>
  <c r="K2898" i="2"/>
  <c r="J2898" i="2"/>
  <c r="I2898" i="2"/>
  <c r="H2898" i="2"/>
  <c r="N2897" i="2"/>
  <c r="O2897" i="2" s="1"/>
  <c r="M2897" i="2"/>
  <c r="L2897" i="2"/>
  <c r="K2897" i="2"/>
  <c r="J2897" i="2"/>
  <c r="I2897" i="2"/>
  <c r="H2897" i="2"/>
  <c r="N2896" i="2"/>
  <c r="O2896" i="2" s="1"/>
  <c r="M2896" i="2"/>
  <c r="L2896" i="2"/>
  <c r="K2896" i="2"/>
  <c r="J2896" i="2"/>
  <c r="I2896" i="2"/>
  <c r="H2896" i="2"/>
  <c r="N2895" i="2"/>
  <c r="O2895" i="2" s="1"/>
  <c r="M2895" i="2"/>
  <c r="L2895" i="2"/>
  <c r="K2895" i="2"/>
  <c r="J2895" i="2"/>
  <c r="I2895" i="2"/>
  <c r="H2895" i="2"/>
  <c r="N2894" i="2"/>
  <c r="O2894" i="2" s="1"/>
  <c r="M2894" i="2"/>
  <c r="L2894" i="2"/>
  <c r="K2894" i="2"/>
  <c r="J2894" i="2"/>
  <c r="I2894" i="2"/>
  <c r="H2894" i="2"/>
  <c r="N2893" i="2"/>
  <c r="O2893" i="2" s="1"/>
  <c r="M2893" i="2"/>
  <c r="L2893" i="2"/>
  <c r="K2893" i="2"/>
  <c r="J2893" i="2"/>
  <c r="I2893" i="2"/>
  <c r="H2893" i="2"/>
  <c r="N2892" i="2"/>
  <c r="O2892" i="2" s="1"/>
  <c r="M2892" i="2"/>
  <c r="L2892" i="2"/>
  <c r="K2892" i="2"/>
  <c r="J2892" i="2"/>
  <c r="I2892" i="2"/>
  <c r="H2892" i="2"/>
  <c r="N2891" i="2"/>
  <c r="O2891" i="2" s="1"/>
  <c r="M2891" i="2"/>
  <c r="L2891" i="2"/>
  <c r="K2891" i="2"/>
  <c r="J2891" i="2"/>
  <c r="I2891" i="2"/>
  <c r="H2891" i="2"/>
  <c r="N2890" i="2"/>
  <c r="O2890" i="2" s="1"/>
  <c r="M2890" i="2"/>
  <c r="L2890" i="2"/>
  <c r="K2890" i="2"/>
  <c r="J2890" i="2"/>
  <c r="I2890" i="2"/>
  <c r="H2890" i="2"/>
  <c r="N2889" i="2"/>
  <c r="O2889" i="2" s="1"/>
  <c r="M2889" i="2"/>
  <c r="L2889" i="2"/>
  <c r="K2889" i="2"/>
  <c r="J2889" i="2"/>
  <c r="I2889" i="2"/>
  <c r="H2889" i="2"/>
  <c r="N2888" i="2"/>
  <c r="O2888" i="2" s="1"/>
  <c r="M2888" i="2"/>
  <c r="L2888" i="2"/>
  <c r="K2888" i="2"/>
  <c r="J2888" i="2"/>
  <c r="I2888" i="2"/>
  <c r="H2888" i="2"/>
  <c r="N2887" i="2"/>
  <c r="O2887" i="2" s="1"/>
  <c r="M2887" i="2"/>
  <c r="L2887" i="2"/>
  <c r="K2887" i="2"/>
  <c r="J2887" i="2"/>
  <c r="I2887" i="2"/>
  <c r="H2887" i="2"/>
  <c r="N2886" i="2"/>
  <c r="O2886" i="2" s="1"/>
  <c r="M2886" i="2"/>
  <c r="L2886" i="2"/>
  <c r="K2886" i="2"/>
  <c r="J2886" i="2"/>
  <c r="I2886" i="2"/>
  <c r="H2886" i="2"/>
  <c r="N2885" i="2"/>
  <c r="O2885" i="2" s="1"/>
  <c r="M2885" i="2"/>
  <c r="L2885" i="2"/>
  <c r="K2885" i="2"/>
  <c r="J2885" i="2"/>
  <c r="I2885" i="2"/>
  <c r="H2885" i="2"/>
  <c r="N2884" i="2"/>
  <c r="O2884" i="2" s="1"/>
  <c r="M2884" i="2"/>
  <c r="L2884" i="2"/>
  <c r="K2884" i="2"/>
  <c r="J2884" i="2"/>
  <c r="I2884" i="2"/>
  <c r="H2884" i="2"/>
  <c r="N2883" i="2"/>
  <c r="O2883" i="2" s="1"/>
  <c r="M2883" i="2"/>
  <c r="L2883" i="2"/>
  <c r="K2883" i="2"/>
  <c r="J2883" i="2"/>
  <c r="I2883" i="2"/>
  <c r="H2883" i="2"/>
  <c r="N2882" i="2"/>
  <c r="O2882" i="2" s="1"/>
  <c r="M2882" i="2"/>
  <c r="L2882" i="2"/>
  <c r="K2882" i="2"/>
  <c r="J2882" i="2"/>
  <c r="I2882" i="2"/>
  <c r="H2882" i="2"/>
  <c r="N2881" i="2"/>
  <c r="O2881" i="2" s="1"/>
  <c r="M2881" i="2"/>
  <c r="L2881" i="2"/>
  <c r="K2881" i="2"/>
  <c r="J2881" i="2"/>
  <c r="I2881" i="2"/>
  <c r="H2881" i="2"/>
  <c r="N2880" i="2"/>
  <c r="O2880" i="2" s="1"/>
  <c r="M2880" i="2"/>
  <c r="L2880" i="2"/>
  <c r="K2880" i="2"/>
  <c r="J2880" i="2"/>
  <c r="I2880" i="2"/>
  <c r="H2880" i="2"/>
  <c r="N2879" i="2"/>
  <c r="O2879" i="2" s="1"/>
  <c r="M2879" i="2"/>
  <c r="L2879" i="2"/>
  <c r="K2879" i="2"/>
  <c r="J2879" i="2"/>
  <c r="I2879" i="2"/>
  <c r="H2879" i="2"/>
  <c r="N2878" i="2"/>
  <c r="O2878" i="2" s="1"/>
  <c r="M2878" i="2"/>
  <c r="L2878" i="2"/>
  <c r="K2878" i="2"/>
  <c r="J2878" i="2"/>
  <c r="I2878" i="2"/>
  <c r="H2878" i="2"/>
  <c r="N2877" i="2"/>
  <c r="O2877" i="2" s="1"/>
  <c r="M2877" i="2"/>
  <c r="L2877" i="2"/>
  <c r="K2877" i="2"/>
  <c r="J2877" i="2"/>
  <c r="I2877" i="2"/>
  <c r="H2877" i="2"/>
  <c r="N2876" i="2"/>
  <c r="O2876" i="2" s="1"/>
  <c r="M2876" i="2"/>
  <c r="L2876" i="2"/>
  <c r="K2876" i="2"/>
  <c r="J2876" i="2"/>
  <c r="I2876" i="2"/>
  <c r="H2876" i="2"/>
  <c r="N2875" i="2"/>
  <c r="O2875" i="2" s="1"/>
  <c r="M2875" i="2"/>
  <c r="L2875" i="2"/>
  <c r="K2875" i="2"/>
  <c r="J2875" i="2"/>
  <c r="I2875" i="2"/>
  <c r="H2875" i="2"/>
  <c r="N2874" i="2"/>
  <c r="O2874" i="2" s="1"/>
  <c r="M2874" i="2"/>
  <c r="L2874" i="2"/>
  <c r="K2874" i="2"/>
  <c r="J2874" i="2"/>
  <c r="I2874" i="2"/>
  <c r="H2874" i="2"/>
  <c r="N2873" i="2"/>
  <c r="O2873" i="2" s="1"/>
  <c r="M2873" i="2"/>
  <c r="L2873" i="2"/>
  <c r="K2873" i="2"/>
  <c r="J2873" i="2"/>
  <c r="I2873" i="2"/>
  <c r="H2873" i="2"/>
  <c r="N2872" i="2"/>
  <c r="O2872" i="2" s="1"/>
  <c r="M2872" i="2"/>
  <c r="L2872" i="2"/>
  <c r="K2872" i="2"/>
  <c r="J2872" i="2"/>
  <c r="I2872" i="2"/>
  <c r="H2872" i="2"/>
  <c r="N2871" i="2"/>
  <c r="O2871" i="2" s="1"/>
  <c r="M2871" i="2"/>
  <c r="L2871" i="2"/>
  <c r="K2871" i="2"/>
  <c r="J2871" i="2"/>
  <c r="I2871" i="2"/>
  <c r="H2871" i="2"/>
  <c r="N2870" i="2"/>
  <c r="O2870" i="2" s="1"/>
  <c r="M2870" i="2"/>
  <c r="L2870" i="2"/>
  <c r="K2870" i="2"/>
  <c r="J2870" i="2"/>
  <c r="I2870" i="2"/>
  <c r="H2870" i="2"/>
  <c r="N2869" i="2"/>
  <c r="O2869" i="2" s="1"/>
  <c r="M2869" i="2"/>
  <c r="L2869" i="2"/>
  <c r="K2869" i="2"/>
  <c r="J2869" i="2"/>
  <c r="I2869" i="2"/>
  <c r="H2869" i="2"/>
  <c r="N2868" i="2"/>
  <c r="O2868" i="2" s="1"/>
  <c r="M2868" i="2"/>
  <c r="L2868" i="2"/>
  <c r="K2868" i="2"/>
  <c r="J2868" i="2"/>
  <c r="I2868" i="2"/>
  <c r="H2868" i="2"/>
  <c r="N2867" i="2"/>
  <c r="O2867" i="2" s="1"/>
  <c r="M2867" i="2"/>
  <c r="L2867" i="2"/>
  <c r="K2867" i="2"/>
  <c r="J2867" i="2"/>
  <c r="I2867" i="2"/>
  <c r="H2867" i="2"/>
  <c r="N2866" i="2"/>
  <c r="O2866" i="2" s="1"/>
  <c r="M2866" i="2"/>
  <c r="L2866" i="2"/>
  <c r="K2866" i="2"/>
  <c r="J2866" i="2"/>
  <c r="I2866" i="2"/>
  <c r="H2866" i="2"/>
  <c r="N2865" i="2"/>
  <c r="O2865" i="2" s="1"/>
  <c r="M2865" i="2"/>
  <c r="L2865" i="2"/>
  <c r="K2865" i="2"/>
  <c r="J2865" i="2"/>
  <c r="I2865" i="2"/>
  <c r="H2865" i="2"/>
  <c r="N2864" i="2"/>
  <c r="O2864" i="2" s="1"/>
  <c r="M2864" i="2"/>
  <c r="L2864" i="2"/>
  <c r="K2864" i="2"/>
  <c r="J2864" i="2"/>
  <c r="I2864" i="2"/>
  <c r="H2864" i="2"/>
  <c r="N2863" i="2"/>
  <c r="O2863" i="2" s="1"/>
  <c r="M2863" i="2"/>
  <c r="L2863" i="2"/>
  <c r="K2863" i="2"/>
  <c r="J2863" i="2"/>
  <c r="I2863" i="2"/>
  <c r="H2863" i="2"/>
  <c r="N2862" i="2"/>
  <c r="O2862" i="2" s="1"/>
  <c r="M2862" i="2"/>
  <c r="L2862" i="2"/>
  <c r="K2862" i="2"/>
  <c r="J2862" i="2"/>
  <c r="I2862" i="2"/>
  <c r="H2862" i="2"/>
  <c r="N2861" i="2"/>
  <c r="O2861" i="2" s="1"/>
  <c r="M2861" i="2"/>
  <c r="L2861" i="2"/>
  <c r="K2861" i="2"/>
  <c r="J2861" i="2"/>
  <c r="I2861" i="2"/>
  <c r="H2861" i="2"/>
  <c r="N2860" i="2"/>
  <c r="O2860" i="2" s="1"/>
  <c r="M2860" i="2"/>
  <c r="L2860" i="2"/>
  <c r="K2860" i="2"/>
  <c r="J2860" i="2"/>
  <c r="I2860" i="2"/>
  <c r="H2860" i="2"/>
  <c r="N2859" i="2"/>
  <c r="O2859" i="2" s="1"/>
  <c r="M2859" i="2"/>
  <c r="L2859" i="2"/>
  <c r="K2859" i="2"/>
  <c r="J2859" i="2"/>
  <c r="I2859" i="2"/>
  <c r="H2859" i="2"/>
  <c r="N2858" i="2"/>
  <c r="O2858" i="2" s="1"/>
  <c r="M2858" i="2"/>
  <c r="L2858" i="2"/>
  <c r="K2858" i="2"/>
  <c r="J2858" i="2"/>
  <c r="I2858" i="2"/>
  <c r="H2858" i="2"/>
  <c r="N2857" i="2"/>
  <c r="O2857" i="2" s="1"/>
  <c r="M2857" i="2"/>
  <c r="L2857" i="2"/>
  <c r="K2857" i="2"/>
  <c r="J2857" i="2"/>
  <c r="I2857" i="2"/>
  <c r="H2857" i="2"/>
  <c r="N2856" i="2"/>
  <c r="O2856" i="2" s="1"/>
  <c r="M2856" i="2"/>
  <c r="L2856" i="2"/>
  <c r="K2856" i="2"/>
  <c r="J2856" i="2"/>
  <c r="I2856" i="2"/>
  <c r="H2856" i="2"/>
  <c r="N2855" i="2"/>
  <c r="O2855" i="2" s="1"/>
  <c r="M2855" i="2"/>
  <c r="L2855" i="2"/>
  <c r="K2855" i="2"/>
  <c r="J2855" i="2"/>
  <c r="I2855" i="2"/>
  <c r="H2855" i="2"/>
  <c r="N2854" i="2"/>
  <c r="O2854" i="2" s="1"/>
  <c r="M2854" i="2"/>
  <c r="L2854" i="2"/>
  <c r="K2854" i="2"/>
  <c r="J2854" i="2"/>
  <c r="I2854" i="2"/>
  <c r="H2854" i="2"/>
  <c r="N2853" i="2"/>
  <c r="O2853" i="2" s="1"/>
  <c r="M2853" i="2"/>
  <c r="L2853" i="2"/>
  <c r="K2853" i="2"/>
  <c r="J2853" i="2"/>
  <c r="I2853" i="2"/>
  <c r="H2853" i="2"/>
  <c r="N2852" i="2"/>
  <c r="O2852" i="2" s="1"/>
  <c r="M2852" i="2"/>
  <c r="L2852" i="2"/>
  <c r="K2852" i="2"/>
  <c r="J2852" i="2"/>
  <c r="I2852" i="2"/>
  <c r="H2852" i="2"/>
  <c r="N2851" i="2"/>
  <c r="O2851" i="2" s="1"/>
  <c r="M2851" i="2"/>
  <c r="L2851" i="2"/>
  <c r="K2851" i="2"/>
  <c r="J2851" i="2"/>
  <c r="I2851" i="2"/>
  <c r="H2851" i="2"/>
  <c r="N2850" i="2"/>
  <c r="O2850" i="2" s="1"/>
  <c r="M2850" i="2"/>
  <c r="L2850" i="2"/>
  <c r="K2850" i="2"/>
  <c r="J2850" i="2"/>
  <c r="I2850" i="2"/>
  <c r="H2850" i="2"/>
  <c r="N2849" i="2"/>
  <c r="O2849" i="2" s="1"/>
  <c r="M2849" i="2"/>
  <c r="L2849" i="2"/>
  <c r="K2849" i="2"/>
  <c r="J2849" i="2"/>
  <c r="I2849" i="2"/>
  <c r="H2849" i="2"/>
  <c r="N2848" i="2"/>
  <c r="O2848" i="2" s="1"/>
  <c r="M2848" i="2"/>
  <c r="L2848" i="2"/>
  <c r="K2848" i="2"/>
  <c r="J2848" i="2"/>
  <c r="I2848" i="2"/>
  <c r="H2848" i="2"/>
  <c r="N2847" i="2"/>
  <c r="O2847" i="2" s="1"/>
  <c r="M2847" i="2"/>
  <c r="L2847" i="2"/>
  <c r="K2847" i="2"/>
  <c r="J2847" i="2"/>
  <c r="I2847" i="2"/>
  <c r="H2847" i="2"/>
  <c r="N2846" i="2"/>
  <c r="O2846" i="2" s="1"/>
  <c r="M2846" i="2"/>
  <c r="L2846" i="2"/>
  <c r="K2846" i="2"/>
  <c r="J2846" i="2"/>
  <c r="I2846" i="2"/>
  <c r="H2846" i="2"/>
  <c r="N2845" i="2"/>
  <c r="O2845" i="2" s="1"/>
  <c r="M2845" i="2"/>
  <c r="L2845" i="2"/>
  <c r="K2845" i="2"/>
  <c r="J2845" i="2"/>
  <c r="I2845" i="2"/>
  <c r="H2845" i="2"/>
  <c r="N2844" i="2"/>
  <c r="O2844" i="2" s="1"/>
  <c r="M2844" i="2"/>
  <c r="L2844" i="2"/>
  <c r="K2844" i="2"/>
  <c r="J2844" i="2"/>
  <c r="I2844" i="2"/>
  <c r="H2844" i="2"/>
  <c r="N2843" i="2"/>
  <c r="O2843" i="2" s="1"/>
  <c r="M2843" i="2"/>
  <c r="L2843" i="2"/>
  <c r="K2843" i="2"/>
  <c r="J2843" i="2"/>
  <c r="I2843" i="2"/>
  <c r="H2843" i="2"/>
  <c r="N2842" i="2"/>
  <c r="O2842" i="2" s="1"/>
  <c r="M2842" i="2"/>
  <c r="L2842" i="2"/>
  <c r="K2842" i="2"/>
  <c r="J2842" i="2"/>
  <c r="I2842" i="2"/>
  <c r="H2842" i="2"/>
  <c r="N2841" i="2"/>
  <c r="O2841" i="2" s="1"/>
  <c r="M2841" i="2"/>
  <c r="L2841" i="2"/>
  <c r="K2841" i="2"/>
  <c r="J2841" i="2"/>
  <c r="I2841" i="2"/>
  <c r="H2841" i="2"/>
  <c r="N2840" i="2"/>
  <c r="O2840" i="2" s="1"/>
  <c r="M2840" i="2"/>
  <c r="L2840" i="2"/>
  <c r="K2840" i="2"/>
  <c r="J2840" i="2"/>
  <c r="I2840" i="2"/>
  <c r="H2840" i="2"/>
  <c r="N2839" i="2"/>
  <c r="O2839" i="2" s="1"/>
  <c r="M2839" i="2"/>
  <c r="L2839" i="2"/>
  <c r="K2839" i="2"/>
  <c r="J2839" i="2"/>
  <c r="I2839" i="2"/>
  <c r="H2839" i="2"/>
  <c r="N2838" i="2"/>
  <c r="O2838" i="2" s="1"/>
  <c r="M2838" i="2"/>
  <c r="L2838" i="2"/>
  <c r="K2838" i="2"/>
  <c r="J2838" i="2"/>
  <c r="I2838" i="2"/>
  <c r="H2838" i="2"/>
  <c r="N2837" i="2"/>
  <c r="O2837" i="2" s="1"/>
  <c r="M2837" i="2"/>
  <c r="L2837" i="2"/>
  <c r="K2837" i="2"/>
  <c r="J2837" i="2"/>
  <c r="I2837" i="2"/>
  <c r="H2837" i="2"/>
  <c r="N2836" i="2"/>
  <c r="O2836" i="2" s="1"/>
  <c r="M2836" i="2"/>
  <c r="L2836" i="2"/>
  <c r="K2836" i="2"/>
  <c r="J2836" i="2"/>
  <c r="I2836" i="2"/>
  <c r="H2836" i="2"/>
  <c r="N2835" i="2"/>
  <c r="O2835" i="2" s="1"/>
  <c r="M2835" i="2"/>
  <c r="L2835" i="2"/>
  <c r="K2835" i="2"/>
  <c r="J2835" i="2"/>
  <c r="I2835" i="2"/>
  <c r="H2835" i="2"/>
  <c r="N2834" i="2"/>
  <c r="O2834" i="2" s="1"/>
  <c r="M2834" i="2"/>
  <c r="L2834" i="2"/>
  <c r="K2834" i="2"/>
  <c r="J2834" i="2"/>
  <c r="I2834" i="2"/>
  <c r="H2834" i="2"/>
  <c r="N2833" i="2"/>
  <c r="O2833" i="2" s="1"/>
  <c r="M2833" i="2"/>
  <c r="L2833" i="2"/>
  <c r="K2833" i="2"/>
  <c r="J2833" i="2"/>
  <c r="I2833" i="2"/>
  <c r="H2833" i="2"/>
  <c r="N2832" i="2"/>
  <c r="O2832" i="2" s="1"/>
  <c r="M2832" i="2"/>
  <c r="L2832" i="2"/>
  <c r="K2832" i="2"/>
  <c r="J2832" i="2"/>
  <c r="I2832" i="2"/>
  <c r="H2832" i="2"/>
  <c r="N2831" i="2"/>
  <c r="O2831" i="2" s="1"/>
  <c r="M2831" i="2"/>
  <c r="L2831" i="2"/>
  <c r="K2831" i="2"/>
  <c r="J2831" i="2"/>
  <c r="I2831" i="2"/>
  <c r="H2831" i="2"/>
  <c r="N2830" i="2"/>
  <c r="O2830" i="2" s="1"/>
  <c r="M2830" i="2"/>
  <c r="L2830" i="2"/>
  <c r="K2830" i="2"/>
  <c r="J2830" i="2"/>
  <c r="I2830" i="2"/>
  <c r="H2830" i="2"/>
  <c r="N2829" i="2"/>
  <c r="O2829" i="2" s="1"/>
  <c r="M2829" i="2"/>
  <c r="L2829" i="2"/>
  <c r="K2829" i="2"/>
  <c r="J2829" i="2"/>
  <c r="I2829" i="2"/>
  <c r="H2829" i="2"/>
  <c r="N2828" i="2"/>
  <c r="O2828" i="2" s="1"/>
  <c r="M2828" i="2"/>
  <c r="L2828" i="2"/>
  <c r="K2828" i="2"/>
  <c r="J2828" i="2"/>
  <c r="I2828" i="2"/>
  <c r="H2828" i="2"/>
  <c r="N2827" i="2"/>
  <c r="O2827" i="2" s="1"/>
  <c r="M2827" i="2"/>
  <c r="L2827" i="2"/>
  <c r="K2827" i="2"/>
  <c r="J2827" i="2"/>
  <c r="I2827" i="2"/>
  <c r="H2827" i="2"/>
  <c r="N2826" i="2"/>
  <c r="O2826" i="2" s="1"/>
  <c r="M2826" i="2"/>
  <c r="L2826" i="2"/>
  <c r="K2826" i="2"/>
  <c r="J2826" i="2"/>
  <c r="I2826" i="2"/>
  <c r="H2826" i="2"/>
  <c r="N2825" i="2"/>
  <c r="O2825" i="2" s="1"/>
  <c r="M2825" i="2"/>
  <c r="L2825" i="2"/>
  <c r="K2825" i="2"/>
  <c r="J2825" i="2"/>
  <c r="I2825" i="2"/>
  <c r="H2825" i="2"/>
  <c r="N2824" i="2"/>
  <c r="O2824" i="2" s="1"/>
  <c r="M2824" i="2"/>
  <c r="L2824" i="2"/>
  <c r="K2824" i="2"/>
  <c r="J2824" i="2"/>
  <c r="I2824" i="2"/>
  <c r="H2824" i="2"/>
  <c r="N2823" i="2"/>
  <c r="O2823" i="2" s="1"/>
  <c r="M2823" i="2"/>
  <c r="L2823" i="2"/>
  <c r="K2823" i="2"/>
  <c r="J2823" i="2"/>
  <c r="I2823" i="2"/>
  <c r="H2823" i="2"/>
  <c r="N2822" i="2"/>
  <c r="O2822" i="2" s="1"/>
  <c r="M2822" i="2"/>
  <c r="L2822" i="2"/>
  <c r="K2822" i="2"/>
  <c r="J2822" i="2"/>
  <c r="I2822" i="2"/>
  <c r="H2822" i="2"/>
  <c r="N2821" i="2"/>
  <c r="O2821" i="2" s="1"/>
  <c r="M2821" i="2"/>
  <c r="L2821" i="2"/>
  <c r="K2821" i="2"/>
  <c r="J2821" i="2"/>
  <c r="I2821" i="2"/>
  <c r="H2821" i="2"/>
  <c r="N2820" i="2"/>
  <c r="O2820" i="2" s="1"/>
  <c r="M2820" i="2"/>
  <c r="L2820" i="2"/>
  <c r="K2820" i="2"/>
  <c r="J2820" i="2"/>
  <c r="I2820" i="2"/>
  <c r="H2820" i="2"/>
  <c r="N2819" i="2"/>
  <c r="O2819" i="2" s="1"/>
  <c r="M2819" i="2"/>
  <c r="L2819" i="2"/>
  <c r="K2819" i="2"/>
  <c r="J2819" i="2"/>
  <c r="I2819" i="2"/>
  <c r="H2819" i="2"/>
  <c r="N2818" i="2"/>
  <c r="O2818" i="2" s="1"/>
  <c r="M2818" i="2"/>
  <c r="L2818" i="2"/>
  <c r="K2818" i="2"/>
  <c r="J2818" i="2"/>
  <c r="I2818" i="2"/>
  <c r="H2818" i="2"/>
  <c r="N2817" i="2"/>
  <c r="O2817" i="2" s="1"/>
  <c r="M2817" i="2"/>
  <c r="L2817" i="2"/>
  <c r="K2817" i="2"/>
  <c r="J2817" i="2"/>
  <c r="I2817" i="2"/>
  <c r="H2817" i="2"/>
  <c r="N2816" i="2"/>
  <c r="O2816" i="2" s="1"/>
  <c r="M2816" i="2"/>
  <c r="L2816" i="2"/>
  <c r="K2816" i="2"/>
  <c r="J2816" i="2"/>
  <c r="I2816" i="2"/>
  <c r="H2816" i="2"/>
  <c r="N2815" i="2"/>
  <c r="O2815" i="2" s="1"/>
  <c r="M2815" i="2"/>
  <c r="L2815" i="2"/>
  <c r="K2815" i="2"/>
  <c r="J2815" i="2"/>
  <c r="I2815" i="2"/>
  <c r="H2815" i="2"/>
  <c r="N2814" i="2"/>
  <c r="O2814" i="2" s="1"/>
  <c r="M2814" i="2"/>
  <c r="L2814" i="2"/>
  <c r="K2814" i="2"/>
  <c r="J2814" i="2"/>
  <c r="I2814" i="2"/>
  <c r="H2814" i="2"/>
  <c r="N2813" i="2"/>
  <c r="O2813" i="2" s="1"/>
  <c r="M2813" i="2"/>
  <c r="L2813" i="2"/>
  <c r="K2813" i="2"/>
  <c r="J2813" i="2"/>
  <c r="I2813" i="2"/>
  <c r="H2813" i="2"/>
  <c r="N2812" i="2"/>
  <c r="O2812" i="2" s="1"/>
  <c r="M2812" i="2"/>
  <c r="L2812" i="2"/>
  <c r="K2812" i="2"/>
  <c r="J2812" i="2"/>
  <c r="I2812" i="2"/>
  <c r="H2812" i="2"/>
  <c r="N2811" i="2"/>
  <c r="O2811" i="2" s="1"/>
  <c r="M2811" i="2"/>
  <c r="L2811" i="2"/>
  <c r="K2811" i="2"/>
  <c r="J2811" i="2"/>
  <c r="I2811" i="2"/>
  <c r="H2811" i="2"/>
  <c r="N2810" i="2"/>
  <c r="O2810" i="2" s="1"/>
  <c r="M2810" i="2"/>
  <c r="L2810" i="2"/>
  <c r="K2810" i="2"/>
  <c r="J2810" i="2"/>
  <c r="I2810" i="2"/>
  <c r="H2810" i="2"/>
  <c r="N2809" i="2"/>
  <c r="O2809" i="2" s="1"/>
  <c r="M2809" i="2"/>
  <c r="L2809" i="2"/>
  <c r="K2809" i="2"/>
  <c r="J2809" i="2"/>
  <c r="I2809" i="2"/>
  <c r="H2809" i="2"/>
  <c r="N2808" i="2"/>
  <c r="O2808" i="2" s="1"/>
  <c r="M2808" i="2"/>
  <c r="L2808" i="2"/>
  <c r="K2808" i="2"/>
  <c r="J2808" i="2"/>
  <c r="I2808" i="2"/>
  <c r="H2808" i="2"/>
  <c r="N2807" i="2"/>
  <c r="O2807" i="2" s="1"/>
  <c r="M2807" i="2"/>
  <c r="L2807" i="2"/>
  <c r="K2807" i="2"/>
  <c r="J2807" i="2"/>
  <c r="I2807" i="2"/>
  <c r="H2807" i="2"/>
  <c r="N2806" i="2"/>
  <c r="O2806" i="2" s="1"/>
  <c r="M2806" i="2"/>
  <c r="L2806" i="2"/>
  <c r="K2806" i="2"/>
  <c r="J2806" i="2"/>
  <c r="I2806" i="2"/>
  <c r="H2806" i="2"/>
  <c r="N2805" i="2"/>
  <c r="O2805" i="2" s="1"/>
  <c r="M2805" i="2"/>
  <c r="L2805" i="2"/>
  <c r="K2805" i="2"/>
  <c r="J2805" i="2"/>
  <c r="I2805" i="2"/>
  <c r="H2805" i="2"/>
  <c r="N2804" i="2"/>
  <c r="O2804" i="2" s="1"/>
  <c r="M2804" i="2"/>
  <c r="L2804" i="2"/>
  <c r="K2804" i="2"/>
  <c r="J2804" i="2"/>
  <c r="I2804" i="2"/>
  <c r="H2804" i="2"/>
  <c r="N2803" i="2"/>
  <c r="O2803" i="2" s="1"/>
  <c r="M2803" i="2"/>
  <c r="L2803" i="2"/>
  <c r="K2803" i="2"/>
  <c r="J2803" i="2"/>
  <c r="I2803" i="2"/>
  <c r="H2803" i="2"/>
  <c r="N2802" i="2"/>
  <c r="O2802" i="2" s="1"/>
  <c r="M2802" i="2"/>
  <c r="L2802" i="2"/>
  <c r="K2802" i="2"/>
  <c r="J2802" i="2"/>
  <c r="I2802" i="2"/>
  <c r="H2802" i="2"/>
  <c r="N2801" i="2"/>
  <c r="O2801" i="2" s="1"/>
  <c r="M2801" i="2"/>
  <c r="L2801" i="2"/>
  <c r="K2801" i="2"/>
  <c r="J2801" i="2"/>
  <c r="I2801" i="2"/>
  <c r="H2801" i="2"/>
  <c r="N2800" i="2"/>
  <c r="O2800" i="2" s="1"/>
  <c r="M2800" i="2"/>
  <c r="L2800" i="2"/>
  <c r="K2800" i="2"/>
  <c r="J2800" i="2"/>
  <c r="I2800" i="2"/>
  <c r="H2800" i="2"/>
  <c r="N2799" i="2"/>
  <c r="O2799" i="2" s="1"/>
  <c r="M2799" i="2"/>
  <c r="L2799" i="2"/>
  <c r="K2799" i="2"/>
  <c r="J2799" i="2"/>
  <c r="I2799" i="2"/>
  <c r="H2799" i="2"/>
  <c r="N2798" i="2"/>
  <c r="O2798" i="2" s="1"/>
  <c r="M2798" i="2"/>
  <c r="L2798" i="2"/>
  <c r="K2798" i="2"/>
  <c r="J2798" i="2"/>
  <c r="I2798" i="2"/>
  <c r="H2798" i="2"/>
  <c r="N2797" i="2"/>
  <c r="O2797" i="2" s="1"/>
  <c r="M2797" i="2"/>
  <c r="L2797" i="2"/>
  <c r="K2797" i="2"/>
  <c r="J2797" i="2"/>
  <c r="I2797" i="2"/>
  <c r="H2797" i="2"/>
  <c r="N2796" i="2"/>
  <c r="O2796" i="2" s="1"/>
  <c r="M2796" i="2"/>
  <c r="L2796" i="2"/>
  <c r="K2796" i="2"/>
  <c r="J2796" i="2"/>
  <c r="I2796" i="2"/>
  <c r="H2796" i="2"/>
  <c r="N2795" i="2"/>
  <c r="O2795" i="2" s="1"/>
  <c r="M2795" i="2"/>
  <c r="L2795" i="2"/>
  <c r="K2795" i="2"/>
  <c r="J2795" i="2"/>
  <c r="I2795" i="2"/>
  <c r="H2795" i="2"/>
  <c r="N2794" i="2"/>
  <c r="O2794" i="2" s="1"/>
  <c r="M2794" i="2"/>
  <c r="L2794" i="2"/>
  <c r="K2794" i="2"/>
  <c r="J2794" i="2"/>
  <c r="I2794" i="2"/>
  <c r="H2794" i="2"/>
  <c r="N2793" i="2"/>
  <c r="O2793" i="2" s="1"/>
  <c r="M2793" i="2"/>
  <c r="L2793" i="2"/>
  <c r="K2793" i="2"/>
  <c r="J2793" i="2"/>
  <c r="I2793" i="2"/>
  <c r="H2793" i="2"/>
  <c r="N2792" i="2"/>
  <c r="O2792" i="2" s="1"/>
  <c r="M2792" i="2"/>
  <c r="L2792" i="2"/>
  <c r="K2792" i="2"/>
  <c r="J2792" i="2"/>
  <c r="I2792" i="2"/>
  <c r="H2792" i="2"/>
  <c r="N2791" i="2"/>
  <c r="O2791" i="2" s="1"/>
  <c r="M2791" i="2"/>
  <c r="L2791" i="2"/>
  <c r="K2791" i="2"/>
  <c r="J2791" i="2"/>
  <c r="I2791" i="2"/>
  <c r="H2791" i="2"/>
  <c r="N2790" i="2"/>
  <c r="O2790" i="2" s="1"/>
  <c r="M2790" i="2"/>
  <c r="L2790" i="2"/>
  <c r="K2790" i="2"/>
  <c r="J2790" i="2"/>
  <c r="I2790" i="2"/>
  <c r="H2790" i="2"/>
  <c r="N2789" i="2"/>
  <c r="O2789" i="2" s="1"/>
  <c r="M2789" i="2"/>
  <c r="L2789" i="2"/>
  <c r="K2789" i="2"/>
  <c r="J2789" i="2"/>
  <c r="I2789" i="2"/>
  <c r="H2789" i="2"/>
  <c r="N2788" i="2"/>
  <c r="O2788" i="2" s="1"/>
  <c r="M2788" i="2"/>
  <c r="L2788" i="2"/>
  <c r="K2788" i="2"/>
  <c r="J2788" i="2"/>
  <c r="I2788" i="2"/>
  <c r="H2788" i="2"/>
  <c r="N2787" i="2"/>
  <c r="O2787" i="2" s="1"/>
  <c r="M2787" i="2"/>
  <c r="L2787" i="2"/>
  <c r="K2787" i="2"/>
  <c r="J2787" i="2"/>
  <c r="I2787" i="2"/>
  <c r="H2787" i="2"/>
  <c r="N2786" i="2"/>
  <c r="O2786" i="2" s="1"/>
  <c r="M2786" i="2"/>
  <c r="L2786" i="2"/>
  <c r="K2786" i="2"/>
  <c r="J2786" i="2"/>
  <c r="I2786" i="2"/>
  <c r="H2786" i="2"/>
  <c r="N2785" i="2"/>
  <c r="O2785" i="2" s="1"/>
  <c r="M2785" i="2"/>
  <c r="L2785" i="2"/>
  <c r="K2785" i="2"/>
  <c r="J2785" i="2"/>
  <c r="I2785" i="2"/>
  <c r="H2785" i="2"/>
  <c r="N2784" i="2"/>
  <c r="O2784" i="2" s="1"/>
  <c r="M2784" i="2"/>
  <c r="L2784" i="2"/>
  <c r="K2784" i="2"/>
  <c r="J2784" i="2"/>
  <c r="I2784" i="2"/>
  <c r="H2784" i="2"/>
  <c r="N2783" i="2"/>
  <c r="O2783" i="2" s="1"/>
  <c r="M2783" i="2"/>
  <c r="L2783" i="2"/>
  <c r="K2783" i="2"/>
  <c r="J2783" i="2"/>
  <c r="I2783" i="2"/>
  <c r="H2783" i="2"/>
  <c r="N2782" i="2"/>
  <c r="O2782" i="2" s="1"/>
  <c r="M2782" i="2"/>
  <c r="L2782" i="2"/>
  <c r="K2782" i="2"/>
  <c r="J2782" i="2"/>
  <c r="I2782" i="2"/>
  <c r="H2782" i="2"/>
  <c r="N2781" i="2"/>
  <c r="O2781" i="2" s="1"/>
  <c r="M2781" i="2"/>
  <c r="L2781" i="2"/>
  <c r="K2781" i="2"/>
  <c r="J2781" i="2"/>
  <c r="I2781" i="2"/>
  <c r="H2781" i="2"/>
  <c r="N2780" i="2"/>
  <c r="O2780" i="2" s="1"/>
  <c r="M2780" i="2"/>
  <c r="L2780" i="2"/>
  <c r="K2780" i="2"/>
  <c r="J2780" i="2"/>
  <c r="I2780" i="2"/>
  <c r="H2780" i="2"/>
  <c r="N2779" i="2"/>
  <c r="O2779" i="2" s="1"/>
  <c r="M2779" i="2"/>
  <c r="L2779" i="2"/>
  <c r="K2779" i="2"/>
  <c r="J2779" i="2"/>
  <c r="I2779" i="2"/>
  <c r="H2779" i="2"/>
  <c r="N2778" i="2"/>
  <c r="O2778" i="2" s="1"/>
  <c r="M2778" i="2"/>
  <c r="L2778" i="2"/>
  <c r="K2778" i="2"/>
  <c r="J2778" i="2"/>
  <c r="I2778" i="2"/>
  <c r="H2778" i="2"/>
  <c r="N2777" i="2"/>
  <c r="O2777" i="2" s="1"/>
  <c r="M2777" i="2"/>
  <c r="L2777" i="2"/>
  <c r="K2777" i="2"/>
  <c r="J2777" i="2"/>
  <c r="I2777" i="2"/>
  <c r="H2777" i="2"/>
  <c r="N2776" i="2"/>
  <c r="O2776" i="2" s="1"/>
  <c r="M2776" i="2"/>
  <c r="L2776" i="2"/>
  <c r="K2776" i="2"/>
  <c r="J2776" i="2"/>
  <c r="I2776" i="2"/>
  <c r="H2776" i="2"/>
  <c r="N2775" i="2"/>
  <c r="O2775" i="2" s="1"/>
  <c r="M2775" i="2"/>
  <c r="L2775" i="2"/>
  <c r="K2775" i="2"/>
  <c r="J2775" i="2"/>
  <c r="I2775" i="2"/>
  <c r="H2775" i="2"/>
  <c r="N2774" i="2"/>
  <c r="O2774" i="2" s="1"/>
  <c r="M2774" i="2"/>
  <c r="L2774" i="2"/>
  <c r="K2774" i="2"/>
  <c r="J2774" i="2"/>
  <c r="I2774" i="2"/>
  <c r="H2774" i="2"/>
  <c r="N2773" i="2"/>
  <c r="O2773" i="2" s="1"/>
  <c r="M2773" i="2"/>
  <c r="L2773" i="2"/>
  <c r="K2773" i="2"/>
  <c r="J2773" i="2"/>
  <c r="I2773" i="2"/>
  <c r="H2773" i="2"/>
  <c r="N2772" i="2"/>
  <c r="O2772" i="2" s="1"/>
  <c r="M2772" i="2"/>
  <c r="L2772" i="2"/>
  <c r="K2772" i="2"/>
  <c r="J2772" i="2"/>
  <c r="I2772" i="2"/>
  <c r="H2772" i="2"/>
  <c r="N2771" i="2"/>
  <c r="O2771" i="2" s="1"/>
  <c r="M2771" i="2"/>
  <c r="L2771" i="2"/>
  <c r="K2771" i="2"/>
  <c r="J2771" i="2"/>
  <c r="I2771" i="2"/>
  <c r="H2771" i="2"/>
  <c r="N2770" i="2"/>
  <c r="O2770" i="2" s="1"/>
  <c r="M2770" i="2"/>
  <c r="L2770" i="2"/>
  <c r="K2770" i="2"/>
  <c r="J2770" i="2"/>
  <c r="I2770" i="2"/>
  <c r="H2770" i="2"/>
  <c r="N2769" i="2"/>
  <c r="O2769" i="2" s="1"/>
  <c r="M2769" i="2"/>
  <c r="L2769" i="2"/>
  <c r="K2769" i="2"/>
  <c r="J2769" i="2"/>
  <c r="I2769" i="2"/>
  <c r="H2769" i="2"/>
  <c r="N2768" i="2"/>
  <c r="O2768" i="2" s="1"/>
  <c r="M2768" i="2"/>
  <c r="L2768" i="2"/>
  <c r="K2768" i="2"/>
  <c r="J2768" i="2"/>
  <c r="I2768" i="2"/>
  <c r="H2768" i="2"/>
  <c r="N2767" i="2"/>
  <c r="O2767" i="2" s="1"/>
  <c r="M2767" i="2"/>
  <c r="L2767" i="2"/>
  <c r="K2767" i="2"/>
  <c r="J2767" i="2"/>
  <c r="I2767" i="2"/>
  <c r="H2767" i="2"/>
  <c r="N2766" i="2"/>
  <c r="O2766" i="2" s="1"/>
  <c r="M2766" i="2"/>
  <c r="L2766" i="2"/>
  <c r="K2766" i="2"/>
  <c r="J2766" i="2"/>
  <c r="I2766" i="2"/>
  <c r="H2766" i="2"/>
  <c r="N2765" i="2"/>
  <c r="O2765" i="2" s="1"/>
  <c r="M2765" i="2"/>
  <c r="L2765" i="2"/>
  <c r="K2765" i="2"/>
  <c r="J2765" i="2"/>
  <c r="I2765" i="2"/>
  <c r="H2765" i="2"/>
  <c r="N2764" i="2"/>
  <c r="O2764" i="2" s="1"/>
  <c r="M2764" i="2"/>
  <c r="L2764" i="2"/>
  <c r="K2764" i="2"/>
  <c r="J2764" i="2"/>
  <c r="I2764" i="2"/>
  <c r="H2764" i="2"/>
  <c r="N2763" i="2"/>
  <c r="O2763" i="2" s="1"/>
  <c r="M2763" i="2"/>
  <c r="L2763" i="2"/>
  <c r="K2763" i="2"/>
  <c r="J2763" i="2"/>
  <c r="I2763" i="2"/>
  <c r="H2763" i="2"/>
  <c r="N2762" i="2"/>
  <c r="O2762" i="2" s="1"/>
  <c r="M2762" i="2"/>
  <c r="L2762" i="2"/>
  <c r="K2762" i="2"/>
  <c r="J2762" i="2"/>
  <c r="I2762" i="2"/>
  <c r="H2762" i="2"/>
  <c r="N2761" i="2"/>
  <c r="O2761" i="2" s="1"/>
  <c r="M2761" i="2"/>
  <c r="L2761" i="2"/>
  <c r="K2761" i="2"/>
  <c r="J2761" i="2"/>
  <c r="I2761" i="2"/>
  <c r="H2761" i="2"/>
  <c r="N2760" i="2"/>
  <c r="O2760" i="2" s="1"/>
  <c r="M2760" i="2"/>
  <c r="L2760" i="2"/>
  <c r="K2760" i="2"/>
  <c r="J2760" i="2"/>
  <c r="I2760" i="2"/>
  <c r="H2760" i="2"/>
  <c r="N2759" i="2"/>
  <c r="O2759" i="2" s="1"/>
  <c r="M2759" i="2"/>
  <c r="L2759" i="2"/>
  <c r="K2759" i="2"/>
  <c r="J2759" i="2"/>
  <c r="I2759" i="2"/>
  <c r="H2759" i="2"/>
  <c r="N2758" i="2"/>
  <c r="O2758" i="2" s="1"/>
  <c r="M2758" i="2"/>
  <c r="L2758" i="2"/>
  <c r="K2758" i="2"/>
  <c r="J2758" i="2"/>
  <c r="I2758" i="2"/>
  <c r="H2758" i="2"/>
  <c r="N2757" i="2"/>
  <c r="O2757" i="2" s="1"/>
  <c r="M2757" i="2"/>
  <c r="L2757" i="2"/>
  <c r="K2757" i="2"/>
  <c r="J2757" i="2"/>
  <c r="I2757" i="2"/>
  <c r="H2757" i="2"/>
  <c r="N2756" i="2"/>
  <c r="O2756" i="2" s="1"/>
  <c r="M2756" i="2"/>
  <c r="L2756" i="2"/>
  <c r="K2756" i="2"/>
  <c r="J2756" i="2"/>
  <c r="I2756" i="2"/>
  <c r="H2756" i="2"/>
  <c r="N2755" i="2"/>
  <c r="O2755" i="2" s="1"/>
  <c r="M2755" i="2"/>
  <c r="L2755" i="2"/>
  <c r="K2755" i="2"/>
  <c r="J2755" i="2"/>
  <c r="I2755" i="2"/>
  <c r="H2755" i="2"/>
  <c r="N2754" i="2"/>
  <c r="O2754" i="2" s="1"/>
  <c r="M2754" i="2"/>
  <c r="L2754" i="2"/>
  <c r="K2754" i="2"/>
  <c r="J2754" i="2"/>
  <c r="I2754" i="2"/>
  <c r="H2754" i="2"/>
  <c r="N2753" i="2"/>
  <c r="O2753" i="2" s="1"/>
  <c r="M2753" i="2"/>
  <c r="L2753" i="2"/>
  <c r="K2753" i="2"/>
  <c r="J2753" i="2"/>
  <c r="I2753" i="2"/>
  <c r="H2753" i="2"/>
  <c r="N2752" i="2"/>
  <c r="O2752" i="2" s="1"/>
  <c r="M2752" i="2"/>
  <c r="L2752" i="2"/>
  <c r="K2752" i="2"/>
  <c r="J2752" i="2"/>
  <c r="I2752" i="2"/>
  <c r="H2752" i="2"/>
  <c r="N2751" i="2"/>
  <c r="O2751" i="2" s="1"/>
  <c r="M2751" i="2"/>
  <c r="L2751" i="2"/>
  <c r="K2751" i="2"/>
  <c r="J2751" i="2"/>
  <c r="I2751" i="2"/>
  <c r="H2751" i="2"/>
  <c r="N2750" i="2"/>
  <c r="O2750" i="2" s="1"/>
  <c r="M2750" i="2"/>
  <c r="L2750" i="2"/>
  <c r="K2750" i="2"/>
  <c r="J2750" i="2"/>
  <c r="I2750" i="2"/>
  <c r="H2750" i="2"/>
  <c r="N2749" i="2"/>
  <c r="O2749" i="2" s="1"/>
  <c r="M2749" i="2"/>
  <c r="L2749" i="2"/>
  <c r="K2749" i="2"/>
  <c r="J2749" i="2"/>
  <c r="I2749" i="2"/>
  <c r="H2749" i="2"/>
  <c r="N2748" i="2"/>
  <c r="O2748" i="2" s="1"/>
  <c r="M2748" i="2"/>
  <c r="L2748" i="2"/>
  <c r="K2748" i="2"/>
  <c r="J2748" i="2"/>
  <c r="I2748" i="2"/>
  <c r="H2748" i="2"/>
  <c r="N2747" i="2"/>
  <c r="O2747" i="2" s="1"/>
  <c r="M2747" i="2"/>
  <c r="L2747" i="2"/>
  <c r="K2747" i="2"/>
  <c r="J2747" i="2"/>
  <c r="I2747" i="2"/>
  <c r="H2747" i="2"/>
  <c r="N2746" i="2"/>
  <c r="O2746" i="2" s="1"/>
  <c r="M2746" i="2"/>
  <c r="L2746" i="2"/>
  <c r="K2746" i="2"/>
  <c r="J2746" i="2"/>
  <c r="I2746" i="2"/>
  <c r="H2746" i="2"/>
  <c r="N2745" i="2"/>
  <c r="O2745" i="2" s="1"/>
  <c r="M2745" i="2"/>
  <c r="L2745" i="2"/>
  <c r="K2745" i="2"/>
  <c r="J2745" i="2"/>
  <c r="I2745" i="2"/>
  <c r="H2745" i="2"/>
  <c r="N2744" i="2"/>
  <c r="O2744" i="2" s="1"/>
  <c r="M2744" i="2"/>
  <c r="L2744" i="2"/>
  <c r="K2744" i="2"/>
  <c r="J2744" i="2"/>
  <c r="I2744" i="2"/>
  <c r="H2744" i="2"/>
  <c r="N2743" i="2"/>
  <c r="O2743" i="2" s="1"/>
  <c r="M2743" i="2"/>
  <c r="L2743" i="2"/>
  <c r="K2743" i="2"/>
  <c r="J2743" i="2"/>
  <c r="I2743" i="2"/>
  <c r="H2743" i="2"/>
  <c r="N2742" i="2"/>
  <c r="O2742" i="2" s="1"/>
  <c r="M2742" i="2"/>
  <c r="L2742" i="2"/>
  <c r="K2742" i="2"/>
  <c r="J2742" i="2"/>
  <c r="I2742" i="2"/>
  <c r="H2742" i="2"/>
  <c r="N2741" i="2"/>
  <c r="O2741" i="2" s="1"/>
  <c r="M2741" i="2"/>
  <c r="L2741" i="2"/>
  <c r="K2741" i="2"/>
  <c r="J2741" i="2"/>
  <c r="I2741" i="2"/>
  <c r="H2741" i="2"/>
  <c r="N2740" i="2"/>
  <c r="O2740" i="2" s="1"/>
  <c r="M2740" i="2"/>
  <c r="L2740" i="2"/>
  <c r="K2740" i="2"/>
  <c r="J2740" i="2"/>
  <c r="I2740" i="2"/>
  <c r="H2740" i="2"/>
  <c r="N2739" i="2"/>
  <c r="O2739" i="2" s="1"/>
  <c r="M2739" i="2"/>
  <c r="L2739" i="2"/>
  <c r="K2739" i="2"/>
  <c r="J2739" i="2"/>
  <c r="I2739" i="2"/>
  <c r="H2739" i="2"/>
  <c r="N2738" i="2"/>
  <c r="O2738" i="2" s="1"/>
  <c r="M2738" i="2"/>
  <c r="L2738" i="2"/>
  <c r="K2738" i="2"/>
  <c r="J2738" i="2"/>
  <c r="I2738" i="2"/>
  <c r="H2738" i="2"/>
  <c r="N2737" i="2"/>
  <c r="O2737" i="2" s="1"/>
  <c r="M2737" i="2"/>
  <c r="L2737" i="2"/>
  <c r="K2737" i="2"/>
  <c r="J2737" i="2"/>
  <c r="I2737" i="2"/>
  <c r="H2737" i="2"/>
  <c r="N2736" i="2"/>
  <c r="O2736" i="2" s="1"/>
  <c r="M2736" i="2"/>
  <c r="L2736" i="2"/>
  <c r="K2736" i="2"/>
  <c r="J2736" i="2"/>
  <c r="I2736" i="2"/>
  <c r="H2736" i="2"/>
  <c r="N2735" i="2"/>
  <c r="O2735" i="2" s="1"/>
  <c r="M2735" i="2"/>
  <c r="L2735" i="2"/>
  <c r="K2735" i="2"/>
  <c r="J2735" i="2"/>
  <c r="I2735" i="2"/>
  <c r="H2735" i="2"/>
  <c r="N2734" i="2"/>
  <c r="O2734" i="2" s="1"/>
  <c r="M2734" i="2"/>
  <c r="L2734" i="2"/>
  <c r="K2734" i="2"/>
  <c r="J2734" i="2"/>
  <c r="I2734" i="2"/>
  <c r="H2734" i="2"/>
  <c r="N2733" i="2"/>
  <c r="O2733" i="2" s="1"/>
  <c r="M2733" i="2"/>
  <c r="L2733" i="2"/>
  <c r="K2733" i="2"/>
  <c r="J2733" i="2"/>
  <c r="I2733" i="2"/>
  <c r="H2733" i="2"/>
  <c r="N2732" i="2"/>
  <c r="O2732" i="2" s="1"/>
  <c r="M2732" i="2"/>
  <c r="L2732" i="2"/>
  <c r="K2732" i="2"/>
  <c r="J2732" i="2"/>
  <c r="I2732" i="2"/>
  <c r="H2732" i="2"/>
  <c r="N2731" i="2"/>
  <c r="O2731" i="2" s="1"/>
  <c r="M2731" i="2"/>
  <c r="L2731" i="2"/>
  <c r="K2731" i="2"/>
  <c r="J2731" i="2"/>
  <c r="I2731" i="2"/>
  <c r="H2731" i="2"/>
  <c r="N2730" i="2"/>
  <c r="O2730" i="2" s="1"/>
  <c r="M2730" i="2"/>
  <c r="L2730" i="2"/>
  <c r="K2730" i="2"/>
  <c r="J2730" i="2"/>
  <c r="I2730" i="2"/>
  <c r="H2730" i="2"/>
  <c r="N2729" i="2"/>
  <c r="O2729" i="2" s="1"/>
  <c r="M2729" i="2"/>
  <c r="L2729" i="2"/>
  <c r="K2729" i="2"/>
  <c r="J2729" i="2"/>
  <c r="I2729" i="2"/>
  <c r="H2729" i="2"/>
  <c r="N2728" i="2"/>
  <c r="O2728" i="2" s="1"/>
  <c r="M2728" i="2"/>
  <c r="L2728" i="2"/>
  <c r="K2728" i="2"/>
  <c r="J2728" i="2"/>
  <c r="I2728" i="2"/>
  <c r="H2728" i="2"/>
  <c r="N2727" i="2"/>
  <c r="O2727" i="2" s="1"/>
  <c r="M2727" i="2"/>
  <c r="L2727" i="2"/>
  <c r="K2727" i="2"/>
  <c r="J2727" i="2"/>
  <c r="I2727" i="2"/>
  <c r="H2727" i="2"/>
  <c r="N2726" i="2"/>
  <c r="O2726" i="2" s="1"/>
  <c r="M2726" i="2"/>
  <c r="L2726" i="2"/>
  <c r="K2726" i="2"/>
  <c r="J2726" i="2"/>
  <c r="I2726" i="2"/>
  <c r="H2726" i="2"/>
  <c r="N2725" i="2"/>
  <c r="O2725" i="2" s="1"/>
  <c r="M2725" i="2"/>
  <c r="L2725" i="2"/>
  <c r="K2725" i="2"/>
  <c r="J2725" i="2"/>
  <c r="I2725" i="2"/>
  <c r="H2725" i="2"/>
  <c r="N2724" i="2"/>
  <c r="O2724" i="2" s="1"/>
  <c r="M2724" i="2"/>
  <c r="L2724" i="2"/>
  <c r="K2724" i="2"/>
  <c r="J2724" i="2"/>
  <c r="I2724" i="2"/>
  <c r="H2724" i="2"/>
  <c r="N2723" i="2"/>
  <c r="O2723" i="2" s="1"/>
  <c r="M2723" i="2"/>
  <c r="L2723" i="2"/>
  <c r="K2723" i="2"/>
  <c r="J2723" i="2"/>
  <c r="I2723" i="2"/>
  <c r="H2723" i="2"/>
  <c r="N2722" i="2"/>
  <c r="O2722" i="2" s="1"/>
  <c r="M2722" i="2"/>
  <c r="L2722" i="2"/>
  <c r="K2722" i="2"/>
  <c r="J2722" i="2"/>
  <c r="I2722" i="2"/>
  <c r="H2722" i="2"/>
  <c r="N2721" i="2"/>
  <c r="O2721" i="2" s="1"/>
  <c r="M2721" i="2"/>
  <c r="L2721" i="2"/>
  <c r="K2721" i="2"/>
  <c r="J2721" i="2"/>
  <c r="I2721" i="2"/>
  <c r="H2721" i="2"/>
  <c r="N2720" i="2"/>
  <c r="O2720" i="2" s="1"/>
  <c r="M2720" i="2"/>
  <c r="L2720" i="2"/>
  <c r="K2720" i="2"/>
  <c r="J2720" i="2"/>
  <c r="I2720" i="2"/>
  <c r="H2720" i="2"/>
  <c r="N2719" i="2"/>
  <c r="O2719" i="2" s="1"/>
  <c r="M2719" i="2"/>
  <c r="L2719" i="2"/>
  <c r="K2719" i="2"/>
  <c r="J2719" i="2"/>
  <c r="I2719" i="2"/>
  <c r="H2719" i="2"/>
  <c r="N2718" i="2"/>
  <c r="O2718" i="2" s="1"/>
  <c r="M2718" i="2"/>
  <c r="L2718" i="2"/>
  <c r="K2718" i="2"/>
  <c r="J2718" i="2"/>
  <c r="I2718" i="2"/>
  <c r="H2718" i="2"/>
  <c r="N2717" i="2"/>
  <c r="O2717" i="2" s="1"/>
  <c r="M2717" i="2"/>
  <c r="L2717" i="2"/>
  <c r="K2717" i="2"/>
  <c r="J2717" i="2"/>
  <c r="I2717" i="2"/>
  <c r="H2717" i="2"/>
  <c r="N2716" i="2"/>
  <c r="O2716" i="2" s="1"/>
  <c r="M2716" i="2"/>
  <c r="L2716" i="2"/>
  <c r="K2716" i="2"/>
  <c r="J2716" i="2"/>
  <c r="I2716" i="2"/>
  <c r="H2716" i="2"/>
  <c r="N2715" i="2"/>
  <c r="O2715" i="2" s="1"/>
  <c r="M2715" i="2"/>
  <c r="L2715" i="2"/>
  <c r="K2715" i="2"/>
  <c r="J2715" i="2"/>
  <c r="I2715" i="2"/>
  <c r="H2715" i="2"/>
  <c r="N2714" i="2"/>
  <c r="O2714" i="2" s="1"/>
  <c r="M2714" i="2"/>
  <c r="L2714" i="2"/>
  <c r="K2714" i="2"/>
  <c r="J2714" i="2"/>
  <c r="I2714" i="2"/>
  <c r="H2714" i="2"/>
  <c r="N2713" i="2"/>
  <c r="O2713" i="2" s="1"/>
  <c r="M2713" i="2"/>
  <c r="L2713" i="2"/>
  <c r="K2713" i="2"/>
  <c r="J2713" i="2"/>
  <c r="I2713" i="2"/>
  <c r="H2713" i="2"/>
  <c r="N2712" i="2"/>
  <c r="O2712" i="2" s="1"/>
  <c r="M2712" i="2"/>
  <c r="L2712" i="2"/>
  <c r="K2712" i="2"/>
  <c r="J2712" i="2"/>
  <c r="I2712" i="2"/>
  <c r="H2712" i="2"/>
  <c r="N2711" i="2"/>
  <c r="O2711" i="2" s="1"/>
  <c r="M2711" i="2"/>
  <c r="L2711" i="2"/>
  <c r="K2711" i="2"/>
  <c r="J2711" i="2"/>
  <c r="I2711" i="2"/>
  <c r="H2711" i="2"/>
  <c r="N2710" i="2"/>
  <c r="O2710" i="2" s="1"/>
  <c r="M2710" i="2"/>
  <c r="L2710" i="2"/>
  <c r="K2710" i="2"/>
  <c r="J2710" i="2"/>
  <c r="I2710" i="2"/>
  <c r="H2710" i="2"/>
  <c r="N2709" i="2"/>
  <c r="O2709" i="2" s="1"/>
  <c r="M2709" i="2"/>
  <c r="L2709" i="2"/>
  <c r="K2709" i="2"/>
  <c r="J2709" i="2"/>
  <c r="I2709" i="2"/>
  <c r="H2709" i="2"/>
  <c r="N2708" i="2"/>
  <c r="O2708" i="2" s="1"/>
  <c r="M2708" i="2"/>
  <c r="L2708" i="2"/>
  <c r="K2708" i="2"/>
  <c r="J2708" i="2"/>
  <c r="I2708" i="2"/>
  <c r="H2708" i="2"/>
  <c r="N2707" i="2"/>
  <c r="O2707" i="2" s="1"/>
  <c r="M2707" i="2"/>
  <c r="L2707" i="2"/>
  <c r="K2707" i="2"/>
  <c r="J2707" i="2"/>
  <c r="I2707" i="2"/>
  <c r="H2707" i="2"/>
  <c r="N2706" i="2"/>
  <c r="O2706" i="2" s="1"/>
  <c r="M2706" i="2"/>
  <c r="L2706" i="2"/>
  <c r="K2706" i="2"/>
  <c r="J2706" i="2"/>
  <c r="I2706" i="2"/>
  <c r="H2706" i="2"/>
  <c r="N2705" i="2"/>
  <c r="O2705" i="2" s="1"/>
  <c r="M2705" i="2"/>
  <c r="L2705" i="2"/>
  <c r="K2705" i="2"/>
  <c r="J2705" i="2"/>
  <c r="I2705" i="2"/>
  <c r="H2705" i="2"/>
  <c r="N2704" i="2"/>
  <c r="O2704" i="2" s="1"/>
  <c r="M2704" i="2"/>
  <c r="L2704" i="2"/>
  <c r="K2704" i="2"/>
  <c r="J2704" i="2"/>
  <c r="I2704" i="2"/>
  <c r="H2704" i="2"/>
  <c r="N2703" i="2"/>
  <c r="O2703" i="2" s="1"/>
  <c r="M2703" i="2"/>
  <c r="L2703" i="2"/>
  <c r="K2703" i="2"/>
  <c r="J2703" i="2"/>
  <c r="I2703" i="2"/>
  <c r="H2703" i="2"/>
  <c r="N2702" i="2"/>
  <c r="O2702" i="2" s="1"/>
  <c r="M2702" i="2"/>
  <c r="L2702" i="2"/>
  <c r="K2702" i="2"/>
  <c r="J2702" i="2"/>
  <c r="I2702" i="2"/>
  <c r="H2702" i="2"/>
  <c r="N2701" i="2"/>
  <c r="O2701" i="2" s="1"/>
  <c r="M2701" i="2"/>
  <c r="L2701" i="2"/>
  <c r="K2701" i="2"/>
  <c r="J2701" i="2"/>
  <c r="I2701" i="2"/>
  <c r="H2701" i="2"/>
  <c r="N2700" i="2"/>
  <c r="O2700" i="2" s="1"/>
  <c r="M2700" i="2"/>
  <c r="L2700" i="2"/>
  <c r="K2700" i="2"/>
  <c r="J2700" i="2"/>
  <c r="I2700" i="2"/>
  <c r="H2700" i="2"/>
  <c r="N2699" i="2"/>
  <c r="O2699" i="2" s="1"/>
  <c r="M2699" i="2"/>
  <c r="L2699" i="2"/>
  <c r="K2699" i="2"/>
  <c r="J2699" i="2"/>
  <c r="I2699" i="2"/>
  <c r="H2699" i="2"/>
  <c r="N2698" i="2"/>
  <c r="O2698" i="2" s="1"/>
  <c r="M2698" i="2"/>
  <c r="L2698" i="2"/>
  <c r="K2698" i="2"/>
  <c r="J2698" i="2"/>
  <c r="I2698" i="2"/>
  <c r="H2698" i="2"/>
  <c r="N2697" i="2"/>
  <c r="O2697" i="2" s="1"/>
  <c r="M2697" i="2"/>
  <c r="L2697" i="2"/>
  <c r="K2697" i="2"/>
  <c r="J2697" i="2"/>
  <c r="I2697" i="2"/>
  <c r="H2697" i="2"/>
  <c r="N2696" i="2"/>
  <c r="O2696" i="2" s="1"/>
  <c r="M2696" i="2"/>
  <c r="L2696" i="2"/>
  <c r="K2696" i="2"/>
  <c r="J2696" i="2"/>
  <c r="I2696" i="2"/>
  <c r="H2696" i="2"/>
  <c r="N2695" i="2"/>
  <c r="O2695" i="2" s="1"/>
  <c r="M2695" i="2"/>
  <c r="L2695" i="2"/>
  <c r="K2695" i="2"/>
  <c r="J2695" i="2"/>
  <c r="I2695" i="2"/>
  <c r="H2695" i="2"/>
  <c r="N2694" i="2"/>
  <c r="O2694" i="2" s="1"/>
  <c r="M2694" i="2"/>
  <c r="L2694" i="2"/>
  <c r="K2694" i="2"/>
  <c r="J2694" i="2"/>
  <c r="I2694" i="2"/>
  <c r="H2694" i="2"/>
  <c r="N2693" i="2"/>
  <c r="O2693" i="2" s="1"/>
  <c r="M2693" i="2"/>
  <c r="L2693" i="2"/>
  <c r="K2693" i="2"/>
  <c r="J2693" i="2"/>
  <c r="I2693" i="2"/>
  <c r="H2693" i="2"/>
  <c r="N2692" i="2"/>
  <c r="O2692" i="2" s="1"/>
  <c r="M2692" i="2"/>
  <c r="L2692" i="2"/>
  <c r="K2692" i="2"/>
  <c r="J2692" i="2"/>
  <c r="I2692" i="2"/>
  <c r="H2692" i="2"/>
  <c r="N2691" i="2"/>
  <c r="O2691" i="2" s="1"/>
  <c r="M2691" i="2"/>
  <c r="L2691" i="2"/>
  <c r="K2691" i="2"/>
  <c r="J2691" i="2"/>
  <c r="I2691" i="2"/>
  <c r="H2691" i="2"/>
  <c r="N2690" i="2"/>
  <c r="O2690" i="2" s="1"/>
  <c r="M2690" i="2"/>
  <c r="L2690" i="2"/>
  <c r="K2690" i="2"/>
  <c r="J2690" i="2"/>
  <c r="I2690" i="2"/>
  <c r="H2690" i="2"/>
  <c r="N2689" i="2"/>
  <c r="O2689" i="2" s="1"/>
  <c r="M2689" i="2"/>
  <c r="L2689" i="2"/>
  <c r="K2689" i="2"/>
  <c r="J2689" i="2"/>
  <c r="I2689" i="2"/>
  <c r="H2689" i="2"/>
  <c r="N2688" i="2"/>
  <c r="O2688" i="2" s="1"/>
  <c r="M2688" i="2"/>
  <c r="L2688" i="2"/>
  <c r="K2688" i="2"/>
  <c r="J2688" i="2"/>
  <c r="I2688" i="2"/>
  <c r="H2688" i="2"/>
  <c r="N2687" i="2"/>
  <c r="O2687" i="2" s="1"/>
  <c r="M2687" i="2"/>
  <c r="L2687" i="2"/>
  <c r="K2687" i="2"/>
  <c r="J2687" i="2"/>
  <c r="I2687" i="2"/>
  <c r="H2687" i="2"/>
  <c r="N2686" i="2"/>
  <c r="O2686" i="2" s="1"/>
  <c r="M2686" i="2"/>
  <c r="L2686" i="2"/>
  <c r="K2686" i="2"/>
  <c r="J2686" i="2"/>
  <c r="I2686" i="2"/>
  <c r="H2686" i="2"/>
  <c r="N2685" i="2"/>
  <c r="O2685" i="2" s="1"/>
  <c r="M2685" i="2"/>
  <c r="L2685" i="2"/>
  <c r="K2685" i="2"/>
  <c r="J2685" i="2"/>
  <c r="I2685" i="2"/>
  <c r="H2685" i="2"/>
  <c r="N2684" i="2"/>
  <c r="O2684" i="2" s="1"/>
  <c r="M2684" i="2"/>
  <c r="L2684" i="2"/>
  <c r="K2684" i="2"/>
  <c r="J2684" i="2"/>
  <c r="I2684" i="2"/>
  <c r="H2684" i="2"/>
  <c r="N2683" i="2"/>
  <c r="O2683" i="2" s="1"/>
  <c r="M2683" i="2"/>
  <c r="L2683" i="2"/>
  <c r="K2683" i="2"/>
  <c r="J2683" i="2"/>
  <c r="I2683" i="2"/>
  <c r="H2683" i="2"/>
  <c r="N2682" i="2"/>
  <c r="O2682" i="2" s="1"/>
  <c r="M2682" i="2"/>
  <c r="L2682" i="2"/>
  <c r="K2682" i="2"/>
  <c r="J2682" i="2"/>
  <c r="I2682" i="2"/>
  <c r="H2682" i="2"/>
  <c r="N2681" i="2"/>
  <c r="O2681" i="2" s="1"/>
  <c r="M2681" i="2"/>
  <c r="L2681" i="2"/>
  <c r="K2681" i="2"/>
  <c r="J2681" i="2"/>
  <c r="I2681" i="2"/>
  <c r="H2681" i="2"/>
  <c r="N2680" i="2"/>
  <c r="O2680" i="2" s="1"/>
  <c r="M2680" i="2"/>
  <c r="L2680" i="2"/>
  <c r="K2680" i="2"/>
  <c r="J2680" i="2"/>
  <c r="I2680" i="2"/>
  <c r="H2680" i="2"/>
  <c r="N2679" i="2"/>
  <c r="O2679" i="2" s="1"/>
  <c r="M2679" i="2"/>
  <c r="L2679" i="2"/>
  <c r="K2679" i="2"/>
  <c r="J2679" i="2"/>
  <c r="I2679" i="2"/>
  <c r="H2679" i="2"/>
  <c r="N2678" i="2"/>
  <c r="O2678" i="2" s="1"/>
  <c r="M2678" i="2"/>
  <c r="L2678" i="2"/>
  <c r="K2678" i="2"/>
  <c r="J2678" i="2"/>
  <c r="I2678" i="2"/>
  <c r="H2678" i="2"/>
  <c r="N2677" i="2"/>
  <c r="O2677" i="2" s="1"/>
  <c r="M2677" i="2"/>
  <c r="L2677" i="2"/>
  <c r="K2677" i="2"/>
  <c r="J2677" i="2"/>
  <c r="I2677" i="2"/>
  <c r="H2677" i="2"/>
  <c r="N2676" i="2"/>
  <c r="O2676" i="2" s="1"/>
  <c r="M2676" i="2"/>
  <c r="L2676" i="2"/>
  <c r="K2676" i="2"/>
  <c r="J2676" i="2"/>
  <c r="I2676" i="2"/>
  <c r="H2676" i="2"/>
  <c r="N2675" i="2"/>
  <c r="O2675" i="2" s="1"/>
  <c r="M2675" i="2"/>
  <c r="L2675" i="2"/>
  <c r="K2675" i="2"/>
  <c r="J2675" i="2"/>
  <c r="I2675" i="2"/>
  <c r="H2675" i="2"/>
  <c r="N2674" i="2"/>
  <c r="O2674" i="2" s="1"/>
  <c r="M2674" i="2"/>
  <c r="L2674" i="2"/>
  <c r="K2674" i="2"/>
  <c r="J2674" i="2"/>
  <c r="I2674" i="2"/>
  <c r="H2674" i="2"/>
  <c r="N2673" i="2"/>
  <c r="O2673" i="2" s="1"/>
  <c r="M2673" i="2"/>
  <c r="L2673" i="2"/>
  <c r="K2673" i="2"/>
  <c r="J2673" i="2"/>
  <c r="I2673" i="2"/>
  <c r="H2673" i="2"/>
  <c r="N2672" i="2"/>
  <c r="O2672" i="2" s="1"/>
  <c r="M2672" i="2"/>
  <c r="L2672" i="2"/>
  <c r="K2672" i="2"/>
  <c r="J2672" i="2"/>
  <c r="I2672" i="2"/>
  <c r="H2672" i="2"/>
  <c r="N2671" i="2"/>
  <c r="O2671" i="2" s="1"/>
  <c r="M2671" i="2"/>
  <c r="L2671" i="2"/>
  <c r="K2671" i="2"/>
  <c r="J2671" i="2"/>
  <c r="I2671" i="2"/>
  <c r="H2671" i="2"/>
  <c r="N2670" i="2"/>
  <c r="O2670" i="2" s="1"/>
  <c r="M2670" i="2"/>
  <c r="L2670" i="2"/>
  <c r="K2670" i="2"/>
  <c r="J2670" i="2"/>
  <c r="I2670" i="2"/>
  <c r="H2670" i="2"/>
  <c r="N2669" i="2"/>
  <c r="O2669" i="2" s="1"/>
  <c r="M2669" i="2"/>
  <c r="L2669" i="2"/>
  <c r="K2669" i="2"/>
  <c r="J2669" i="2"/>
  <c r="I2669" i="2"/>
  <c r="H2669" i="2"/>
  <c r="N2668" i="2"/>
  <c r="O2668" i="2" s="1"/>
  <c r="M2668" i="2"/>
  <c r="L2668" i="2"/>
  <c r="K2668" i="2"/>
  <c r="J2668" i="2"/>
  <c r="I2668" i="2"/>
  <c r="H2668" i="2"/>
  <c r="N2667" i="2"/>
  <c r="O2667" i="2" s="1"/>
  <c r="M2667" i="2"/>
  <c r="L2667" i="2"/>
  <c r="K2667" i="2"/>
  <c r="J2667" i="2"/>
  <c r="I2667" i="2"/>
  <c r="H2667" i="2"/>
  <c r="N2666" i="2"/>
  <c r="O2666" i="2" s="1"/>
  <c r="M2666" i="2"/>
  <c r="L2666" i="2"/>
  <c r="K2666" i="2"/>
  <c r="J2666" i="2"/>
  <c r="I2666" i="2"/>
  <c r="H2666" i="2"/>
  <c r="N2665" i="2"/>
  <c r="O2665" i="2" s="1"/>
  <c r="M2665" i="2"/>
  <c r="L2665" i="2"/>
  <c r="K2665" i="2"/>
  <c r="J2665" i="2"/>
  <c r="I2665" i="2"/>
  <c r="H2665" i="2"/>
  <c r="N2664" i="2"/>
  <c r="O2664" i="2" s="1"/>
  <c r="M2664" i="2"/>
  <c r="L2664" i="2"/>
  <c r="K2664" i="2"/>
  <c r="J2664" i="2"/>
  <c r="I2664" i="2"/>
  <c r="H2664" i="2"/>
  <c r="N2663" i="2"/>
  <c r="O2663" i="2" s="1"/>
  <c r="M2663" i="2"/>
  <c r="L2663" i="2"/>
  <c r="K2663" i="2"/>
  <c r="J2663" i="2"/>
  <c r="I2663" i="2"/>
  <c r="H2663" i="2"/>
  <c r="N2662" i="2"/>
  <c r="O2662" i="2" s="1"/>
  <c r="M2662" i="2"/>
  <c r="L2662" i="2"/>
  <c r="K2662" i="2"/>
  <c r="J2662" i="2"/>
  <c r="I2662" i="2"/>
  <c r="H2662" i="2"/>
  <c r="N2661" i="2"/>
  <c r="O2661" i="2" s="1"/>
  <c r="M2661" i="2"/>
  <c r="L2661" i="2"/>
  <c r="K2661" i="2"/>
  <c r="J2661" i="2"/>
  <c r="I2661" i="2"/>
  <c r="H2661" i="2"/>
  <c r="N2660" i="2"/>
  <c r="O2660" i="2" s="1"/>
  <c r="M2660" i="2"/>
  <c r="L2660" i="2"/>
  <c r="K2660" i="2"/>
  <c r="J2660" i="2"/>
  <c r="I2660" i="2"/>
  <c r="H2660" i="2"/>
  <c r="N2659" i="2"/>
  <c r="O2659" i="2" s="1"/>
  <c r="M2659" i="2"/>
  <c r="L2659" i="2"/>
  <c r="K2659" i="2"/>
  <c r="J2659" i="2"/>
  <c r="I2659" i="2"/>
  <c r="H2659" i="2"/>
  <c r="N2658" i="2"/>
  <c r="O2658" i="2" s="1"/>
  <c r="M2658" i="2"/>
  <c r="L2658" i="2"/>
  <c r="K2658" i="2"/>
  <c r="J2658" i="2"/>
  <c r="I2658" i="2"/>
  <c r="H2658" i="2"/>
  <c r="N2657" i="2"/>
  <c r="O2657" i="2" s="1"/>
  <c r="M2657" i="2"/>
  <c r="L2657" i="2"/>
  <c r="K2657" i="2"/>
  <c r="J2657" i="2"/>
  <c r="I2657" i="2"/>
  <c r="H2657" i="2"/>
  <c r="N2656" i="2"/>
  <c r="O2656" i="2" s="1"/>
  <c r="M2656" i="2"/>
  <c r="L2656" i="2"/>
  <c r="K2656" i="2"/>
  <c r="J2656" i="2"/>
  <c r="I2656" i="2"/>
  <c r="H2656" i="2"/>
  <c r="N2655" i="2"/>
  <c r="O2655" i="2" s="1"/>
  <c r="M2655" i="2"/>
  <c r="L2655" i="2"/>
  <c r="K2655" i="2"/>
  <c r="J2655" i="2"/>
  <c r="I2655" i="2"/>
  <c r="H2655" i="2"/>
  <c r="N2654" i="2"/>
  <c r="O2654" i="2" s="1"/>
  <c r="M2654" i="2"/>
  <c r="L2654" i="2"/>
  <c r="K2654" i="2"/>
  <c r="J2654" i="2"/>
  <c r="I2654" i="2"/>
  <c r="H2654" i="2"/>
  <c r="N2653" i="2"/>
  <c r="O2653" i="2" s="1"/>
  <c r="M2653" i="2"/>
  <c r="L2653" i="2"/>
  <c r="K2653" i="2"/>
  <c r="J2653" i="2"/>
  <c r="I2653" i="2"/>
  <c r="H2653" i="2"/>
  <c r="N2652" i="2"/>
  <c r="O2652" i="2" s="1"/>
  <c r="M2652" i="2"/>
  <c r="L2652" i="2"/>
  <c r="K2652" i="2"/>
  <c r="J2652" i="2"/>
  <c r="I2652" i="2"/>
  <c r="H2652" i="2"/>
  <c r="N2651" i="2"/>
  <c r="O2651" i="2" s="1"/>
  <c r="M2651" i="2"/>
  <c r="L2651" i="2"/>
  <c r="K2651" i="2"/>
  <c r="J2651" i="2"/>
  <c r="I2651" i="2"/>
  <c r="H2651" i="2"/>
  <c r="N2650" i="2"/>
  <c r="O2650" i="2" s="1"/>
  <c r="M2650" i="2"/>
  <c r="L2650" i="2"/>
  <c r="K2650" i="2"/>
  <c r="J2650" i="2"/>
  <c r="I2650" i="2"/>
  <c r="H2650" i="2"/>
  <c r="N2649" i="2"/>
  <c r="O2649" i="2" s="1"/>
  <c r="M2649" i="2"/>
  <c r="L2649" i="2"/>
  <c r="K2649" i="2"/>
  <c r="J2649" i="2"/>
  <c r="I2649" i="2"/>
  <c r="H2649" i="2"/>
  <c r="N2648" i="2"/>
  <c r="O2648" i="2" s="1"/>
  <c r="M2648" i="2"/>
  <c r="L2648" i="2"/>
  <c r="K2648" i="2"/>
  <c r="J2648" i="2"/>
  <c r="I2648" i="2"/>
  <c r="H2648" i="2"/>
  <c r="N2647" i="2"/>
  <c r="O2647" i="2" s="1"/>
  <c r="M2647" i="2"/>
  <c r="L2647" i="2"/>
  <c r="K2647" i="2"/>
  <c r="J2647" i="2"/>
  <c r="I2647" i="2"/>
  <c r="H2647" i="2"/>
  <c r="N2646" i="2"/>
  <c r="O2646" i="2" s="1"/>
  <c r="M2646" i="2"/>
  <c r="L2646" i="2"/>
  <c r="K2646" i="2"/>
  <c r="J2646" i="2"/>
  <c r="I2646" i="2"/>
  <c r="H2646" i="2"/>
  <c r="N2645" i="2"/>
  <c r="O2645" i="2" s="1"/>
  <c r="M2645" i="2"/>
  <c r="L2645" i="2"/>
  <c r="K2645" i="2"/>
  <c r="J2645" i="2"/>
  <c r="I2645" i="2"/>
  <c r="H2645" i="2"/>
  <c r="N2644" i="2"/>
  <c r="O2644" i="2" s="1"/>
  <c r="M2644" i="2"/>
  <c r="L2644" i="2"/>
  <c r="K2644" i="2"/>
  <c r="J2644" i="2"/>
  <c r="I2644" i="2"/>
  <c r="H2644" i="2"/>
  <c r="N2643" i="2"/>
  <c r="O2643" i="2" s="1"/>
  <c r="M2643" i="2"/>
  <c r="L2643" i="2"/>
  <c r="K2643" i="2"/>
  <c r="J2643" i="2"/>
  <c r="I2643" i="2"/>
  <c r="H2643" i="2"/>
  <c r="N2642" i="2"/>
  <c r="O2642" i="2" s="1"/>
  <c r="M2642" i="2"/>
  <c r="L2642" i="2"/>
  <c r="K2642" i="2"/>
  <c r="J2642" i="2"/>
  <c r="I2642" i="2"/>
  <c r="H2642" i="2"/>
  <c r="N2641" i="2"/>
  <c r="O2641" i="2" s="1"/>
  <c r="M2641" i="2"/>
  <c r="L2641" i="2"/>
  <c r="K2641" i="2"/>
  <c r="J2641" i="2"/>
  <c r="I2641" i="2"/>
  <c r="H2641" i="2"/>
  <c r="N2640" i="2"/>
  <c r="O2640" i="2" s="1"/>
  <c r="M2640" i="2"/>
  <c r="L2640" i="2"/>
  <c r="K2640" i="2"/>
  <c r="J2640" i="2"/>
  <c r="I2640" i="2"/>
  <c r="H2640" i="2"/>
  <c r="N2639" i="2"/>
  <c r="O2639" i="2" s="1"/>
  <c r="M2639" i="2"/>
  <c r="L2639" i="2"/>
  <c r="K2639" i="2"/>
  <c r="J2639" i="2"/>
  <c r="I2639" i="2"/>
  <c r="H2639" i="2"/>
  <c r="N2638" i="2"/>
  <c r="O2638" i="2" s="1"/>
  <c r="M2638" i="2"/>
  <c r="L2638" i="2"/>
  <c r="K2638" i="2"/>
  <c r="J2638" i="2"/>
  <c r="I2638" i="2"/>
  <c r="H2638" i="2"/>
  <c r="N2637" i="2"/>
  <c r="O2637" i="2" s="1"/>
  <c r="M2637" i="2"/>
  <c r="L2637" i="2"/>
  <c r="K2637" i="2"/>
  <c r="J2637" i="2"/>
  <c r="I2637" i="2"/>
  <c r="H2637" i="2"/>
  <c r="N2636" i="2"/>
  <c r="O2636" i="2" s="1"/>
  <c r="M2636" i="2"/>
  <c r="L2636" i="2"/>
  <c r="K2636" i="2"/>
  <c r="J2636" i="2"/>
  <c r="I2636" i="2"/>
  <c r="H2636" i="2"/>
  <c r="N2635" i="2"/>
  <c r="O2635" i="2" s="1"/>
  <c r="M2635" i="2"/>
  <c r="L2635" i="2"/>
  <c r="K2635" i="2"/>
  <c r="J2635" i="2"/>
  <c r="I2635" i="2"/>
  <c r="H2635" i="2"/>
  <c r="N2634" i="2"/>
  <c r="O2634" i="2" s="1"/>
  <c r="M2634" i="2"/>
  <c r="L2634" i="2"/>
  <c r="K2634" i="2"/>
  <c r="J2634" i="2"/>
  <c r="I2634" i="2"/>
  <c r="H2634" i="2"/>
  <c r="N2633" i="2"/>
  <c r="O2633" i="2" s="1"/>
  <c r="M2633" i="2"/>
  <c r="L2633" i="2"/>
  <c r="K2633" i="2"/>
  <c r="J2633" i="2"/>
  <c r="I2633" i="2"/>
  <c r="H2633" i="2"/>
  <c r="N2632" i="2"/>
  <c r="O2632" i="2" s="1"/>
  <c r="M2632" i="2"/>
  <c r="L2632" i="2"/>
  <c r="K2632" i="2"/>
  <c r="J2632" i="2"/>
  <c r="I2632" i="2"/>
  <c r="H2632" i="2"/>
  <c r="N2631" i="2"/>
  <c r="O2631" i="2" s="1"/>
  <c r="M2631" i="2"/>
  <c r="L2631" i="2"/>
  <c r="K2631" i="2"/>
  <c r="J2631" i="2"/>
  <c r="I2631" i="2"/>
  <c r="H2631" i="2"/>
  <c r="N2630" i="2"/>
  <c r="O2630" i="2" s="1"/>
  <c r="M2630" i="2"/>
  <c r="L2630" i="2"/>
  <c r="K2630" i="2"/>
  <c r="J2630" i="2"/>
  <c r="I2630" i="2"/>
  <c r="H2630" i="2"/>
  <c r="N2629" i="2"/>
  <c r="O2629" i="2" s="1"/>
  <c r="M2629" i="2"/>
  <c r="L2629" i="2"/>
  <c r="K2629" i="2"/>
  <c r="J2629" i="2"/>
  <c r="I2629" i="2"/>
  <c r="H2629" i="2"/>
  <c r="N2628" i="2"/>
  <c r="O2628" i="2" s="1"/>
  <c r="M2628" i="2"/>
  <c r="L2628" i="2"/>
  <c r="K2628" i="2"/>
  <c r="J2628" i="2"/>
  <c r="I2628" i="2"/>
  <c r="H2628" i="2"/>
  <c r="N2627" i="2"/>
  <c r="O2627" i="2" s="1"/>
  <c r="M2627" i="2"/>
  <c r="L2627" i="2"/>
  <c r="K2627" i="2"/>
  <c r="J2627" i="2"/>
  <c r="I2627" i="2"/>
  <c r="H2627" i="2"/>
  <c r="N2626" i="2"/>
  <c r="O2626" i="2" s="1"/>
  <c r="M2626" i="2"/>
  <c r="L2626" i="2"/>
  <c r="K2626" i="2"/>
  <c r="J2626" i="2"/>
  <c r="I2626" i="2"/>
  <c r="H2626" i="2"/>
  <c r="N2625" i="2"/>
  <c r="O2625" i="2" s="1"/>
  <c r="M2625" i="2"/>
  <c r="L2625" i="2"/>
  <c r="K2625" i="2"/>
  <c r="J2625" i="2"/>
  <c r="I2625" i="2"/>
  <c r="H2625" i="2"/>
  <c r="N2624" i="2"/>
  <c r="O2624" i="2" s="1"/>
  <c r="M2624" i="2"/>
  <c r="L2624" i="2"/>
  <c r="K2624" i="2"/>
  <c r="J2624" i="2"/>
  <c r="I2624" i="2"/>
  <c r="H2624" i="2"/>
  <c r="N2623" i="2"/>
  <c r="O2623" i="2" s="1"/>
  <c r="M2623" i="2"/>
  <c r="L2623" i="2"/>
  <c r="K2623" i="2"/>
  <c r="J2623" i="2"/>
  <c r="I2623" i="2"/>
  <c r="H2623" i="2"/>
  <c r="N2622" i="2"/>
  <c r="O2622" i="2" s="1"/>
  <c r="M2622" i="2"/>
  <c r="L2622" i="2"/>
  <c r="K2622" i="2"/>
  <c r="J2622" i="2"/>
  <c r="I2622" i="2"/>
  <c r="H2622" i="2"/>
  <c r="N2621" i="2"/>
  <c r="O2621" i="2" s="1"/>
  <c r="M2621" i="2"/>
  <c r="L2621" i="2"/>
  <c r="K2621" i="2"/>
  <c r="J2621" i="2"/>
  <c r="I2621" i="2"/>
  <c r="H2621" i="2"/>
  <c r="N2620" i="2"/>
  <c r="O2620" i="2" s="1"/>
  <c r="M2620" i="2"/>
  <c r="L2620" i="2"/>
  <c r="K2620" i="2"/>
  <c r="J2620" i="2"/>
  <c r="I2620" i="2"/>
  <c r="H2620" i="2"/>
  <c r="N2619" i="2"/>
  <c r="O2619" i="2" s="1"/>
  <c r="M2619" i="2"/>
  <c r="L2619" i="2"/>
  <c r="K2619" i="2"/>
  <c r="J2619" i="2"/>
  <c r="I2619" i="2"/>
  <c r="H2619" i="2"/>
  <c r="N2618" i="2"/>
  <c r="O2618" i="2" s="1"/>
  <c r="M2618" i="2"/>
  <c r="L2618" i="2"/>
  <c r="K2618" i="2"/>
  <c r="J2618" i="2"/>
  <c r="I2618" i="2"/>
  <c r="H2618" i="2"/>
  <c r="N2617" i="2"/>
  <c r="O2617" i="2" s="1"/>
  <c r="M2617" i="2"/>
  <c r="L2617" i="2"/>
  <c r="K2617" i="2"/>
  <c r="J2617" i="2"/>
  <c r="I2617" i="2"/>
  <c r="H2617" i="2"/>
  <c r="N2616" i="2"/>
  <c r="O2616" i="2" s="1"/>
  <c r="M2616" i="2"/>
  <c r="L2616" i="2"/>
  <c r="K2616" i="2"/>
  <c r="J2616" i="2"/>
  <c r="I2616" i="2"/>
  <c r="H2616" i="2"/>
  <c r="N2615" i="2"/>
  <c r="O2615" i="2" s="1"/>
  <c r="M2615" i="2"/>
  <c r="L2615" i="2"/>
  <c r="K2615" i="2"/>
  <c r="J2615" i="2"/>
  <c r="I2615" i="2"/>
  <c r="H2615" i="2"/>
  <c r="N2614" i="2"/>
  <c r="O2614" i="2" s="1"/>
  <c r="M2614" i="2"/>
  <c r="L2614" i="2"/>
  <c r="K2614" i="2"/>
  <c r="J2614" i="2"/>
  <c r="I2614" i="2"/>
  <c r="H2614" i="2"/>
  <c r="N2613" i="2"/>
  <c r="O2613" i="2" s="1"/>
  <c r="M2613" i="2"/>
  <c r="L2613" i="2"/>
  <c r="K2613" i="2"/>
  <c r="J2613" i="2"/>
  <c r="I2613" i="2"/>
  <c r="H2613" i="2"/>
  <c r="N2612" i="2"/>
  <c r="O2612" i="2" s="1"/>
  <c r="M2612" i="2"/>
  <c r="L2612" i="2"/>
  <c r="K2612" i="2"/>
  <c r="J2612" i="2"/>
  <c r="I2612" i="2"/>
  <c r="H2612" i="2"/>
  <c r="N2611" i="2"/>
  <c r="O2611" i="2" s="1"/>
  <c r="M2611" i="2"/>
  <c r="L2611" i="2"/>
  <c r="K2611" i="2"/>
  <c r="J2611" i="2"/>
  <c r="I2611" i="2"/>
  <c r="H2611" i="2"/>
  <c r="N2610" i="2"/>
  <c r="O2610" i="2" s="1"/>
  <c r="M2610" i="2"/>
  <c r="L2610" i="2"/>
  <c r="K2610" i="2"/>
  <c r="J2610" i="2"/>
  <c r="I2610" i="2"/>
  <c r="H2610" i="2"/>
  <c r="N2609" i="2"/>
  <c r="O2609" i="2" s="1"/>
  <c r="M2609" i="2"/>
  <c r="L2609" i="2"/>
  <c r="K2609" i="2"/>
  <c r="J2609" i="2"/>
  <c r="I2609" i="2"/>
  <c r="H2609" i="2"/>
  <c r="N2608" i="2"/>
  <c r="O2608" i="2" s="1"/>
  <c r="M2608" i="2"/>
  <c r="L2608" i="2"/>
  <c r="K2608" i="2"/>
  <c r="J2608" i="2"/>
  <c r="I2608" i="2"/>
  <c r="H2608" i="2"/>
  <c r="N2607" i="2"/>
  <c r="O2607" i="2" s="1"/>
  <c r="M2607" i="2"/>
  <c r="L2607" i="2"/>
  <c r="K2607" i="2"/>
  <c r="J2607" i="2"/>
  <c r="I2607" i="2"/>
  <c r="H2607" i="2"/>
  <c r="N2606" i="2"/>
  <c r="O2606" i="2" s="1"/>
  <c r="M2606" i="2"/>
  <c r="L2606" i="2"/>
  <c r="K2606" i="2"/>
  <c r="J2606" i="2"/>
  <c r="I2606" i="2"/>
  <c r="H2606" i="2"/>
  <c r="N2605" i="2"/>
  <c r="O2605" i="2" s="1"/>
  <c r="M2605" i="2"/>
  <c r="L2605" i="2"/>
  <c r="K2605" i="2"/>
  <c r="J2605" i="2"/>
  <c r="I2605" i="2"/>
  <c r="H2605" i="2"/>
  <c r="N2604" i="2"/>
  <c r="O2604" i="2" s="1"/>
  <c r="M2604" i="2"/>
  <c r="L2604" i="2"/>
  <c r="K2604" i="2"/>
  <c r="J2604" i="2"/>
  <c r="I2604" i="2"/>
  <c r="H2604" i="2"/>
  <c r="N2603" i="2"/>
  <c r="O2603" i="2" s="1"/>
  <c r="M2603" i="2"/>
  <c r="L2603" i="2"/>
  <c r="K2603" i="2"/>
  <c r="J2603" i="2"/>
  <c r="I2603" i="2"/>
  <c r="H2603" i="2"/>
  <c r="N2602" i="2"/>
  <c r="O2602" i="2" s="1"/>
  <c r="M2602" i="2"/>
  <c r="L2602" i="2"/>
  <c r="K2602" i="2"/>
  <c r="J2602" i="2"/>
  <c r="I2602" i="2"/>
  <c r="H2602" i="2"/>
  <c r="N2601" i="2"/>
  <c r="O2601" i="2" s="1"/>
  <c r="M2601" i="2"/>
  <c r="L2601" i="2"/>
  <c r="K2601" i="2"/>
  <c r="J2601" i="2"/>
  <c r="I2601" i="2"/>
  <c r="H2601" i="2"/>
  <c r="N2600" i="2"/>
  <c r="O2600" i="2" s="1"/>
  <c r="M2600" i="2"/>
  <c r="L2600" i="2"/>
  <c r="K2600" i="2"/>
  <c r="J2600" i="2"/>
  <c r="I2600" i="2"/>
  <c r="H2600" i="2"/>
  <c r="N2599" i="2"/>
  <c r="O2599" i="2" s="1"/>
  <c r="M2599" i="2"/>
  <c r="L2599" i="2"/>
  <c r="K2599" i="2"/>
  <c r="J2599" i="2"/>
  <c r="I2599" i="2"/>
  <c r="H2599" i="2"/>
  <c r="N2598" i="2"/>
  <c r="O2598" i="2" s="1"/>
  <c r="M2598" i="2"/>
  <c r="L2598" i="2"/>
  <c r="K2598" i="2"/>
  <c r="J2598" i="2"/>
  <c r="I2598" i="2"/>
  <c r="H2598" i="2"/>
  <c r="N2597" i="2"/>
  <c r="O2597" i="2" s="1"/>
  <c r="M2597" i="2"/>
  <c r="L2597" i="2"/>
  <c r="K2597" i="2"/>
  <c r="J2597" i="2"/>
  <c r="I2597" i="2"/>
  <c r="H2597" i="2"/>
  <c r="N2596" i="2"/>
  <c r="O2596" i="2" s="1"/>
  <c r="M2596" i="2"/>
  <c r="L2596" i="2"/>
  <c r="K2596" i="2"/>
  <c r="J2596" i="2"/>
  <c r="I2596" i="2"/>
  <c r="H2596" i="2"/>
  <c r="N2595" i="2"/>
  <c r="O2595" i="2" s="1"/>
  <c r="M2595" i="2"/>
  <c r="L2595" i="2"/>
  <c r="K2595" i="2"/>
  <c r="J2595" i="2"/>
  <c r="I2595" i="2"/>
  <c r="H2595" i="2"/>
  <c r="N2594" i="2"/>
  <c r="O2594" i="2" s="1"/>
  <c r="M2594" i="2"/>
  <c r="L2594" i="2"/>
  <c r="K2594" i="2"/>
  <c r="J2594" i="2"/>
  <c r="I2594" i="2"/>
  <c r="H2594" i="2"/>
  <c r="N2593" i="2"/>
  <c r="O2593" i="2" s="1"/>
  <c r="M2593" i="2"/>
  <c r="L2593" i="2"/>
  <c r="K2593" i="2"/>
  <c r="J2593" i="2"/>
  <c r="I2593" i="2"/>
  <c r="H2593" i="2"/>
  <c r="N2592" i="2"/>
  <c r="O2592" i="2" s="1"/>
  <c r="M2592" i="2"/>
  <c r="L2592" i="2"/>
  <c r="K2592" i="2"/>
  <c r="J2592" i="2"/>
  <c r="I2592" i="2"/>
  <c r="H2592" i="2"/>
  <c r="N2591" i="2"/>
  <c r="O2591" i="2" s="1"/>
  <c r="M2591" i="2"/>
  <c r="L2591" i="2"/>
  <c r="K2591" i="2"/>
  <c r="J2591" i="2"/>
  <c r="I2591" i="2"/>
  <c r="H2591" i="2"/>
  <c r="N2590" i="2"/>
  <c r="O2590" i="2" s="1"/>
  <c r="M2590" i="2"/>
  <c r="L2590" i="2"/>
  <c r="K2590" i="2"/>
  <c r="J2590" i="2"/>
  <c r="I2590" i="2"/>
  <c r="H2590" i="2"/>
  <c r="N2589" i="2"/>
  <c r="O2589" i="2" s="1"/>
  <c r="M2589" i="2"/>
  <c r="L2589" i="2"/>
  <c r="K2589" i="2"/>
  <c r="J2589" i="2"/>
  <c r="I2589" i="2"/>
  <c r="H2589" i="2"/>
  <c r="N2588" i="2"/>
  <c r="O2588" i="2" s="1"/>
  <c r="M2588" i="2"/>
  <c r="L2588" i="2"/>
  <c r="K2588" i="2"/>
  <c r="J2588" i="2"/>
  <c r="I2588" i="2"/>
  <c r="H2588" i="2"/>
  <c r="N2587" i="2"/>
  <c r="O2587" i="2" s="1"/>
  <c r="M2587" i="2"/>
  <c r="L2587" i="2"/>
  <c r="K2587" i="2"/>
  <c r="J2587" i="2"/>
  <c r="I2587" i="2"/>
  <c r="H2587" i="2"/>
  <c r="N2586" i="2"/>
  <c r="O2586" i="2" s="1"/>
  <c r="M2586" i="2"/>
  <c r="L2586" i="2"/>
  <c r="K2586" i="2"/>
  <c r="J2586" i="2"/>
  <c r="I2586" i="2"/>
  <c r="H2586" i="2"/>
  <c r="N2585" i="2"/>
  <c r="O2585" i="2" s="1"/>
  <c r="M2585" i="2"/>
  <c r="L2585" i="2"/>
  <c r="K2585" i="2"/>
  <c r="J2585" i="2"/>
  <c r="I2585" i="2"/>
  <c r="H2585" i="2"/>
  <c r="N2584" i="2"/>
  <c r="O2584" i="2" s="1"/>
  <c r="M2584" i="2"/>
  <c r="L2584" i="2"/>
  <c r="K2584" i="2"/>
  <c r="J2584" i="2"/>
  <c r="I2584" i="2"/>
  <c r="H2584" i="2"/>
  <c r="N2583" i="2"/>
  <c r="O2583" i="2" s="1"/>
  <c r="M2583" i="2"/>
  <c r="L2583" i="2"/>
  <c r="K2583" i="2"/>
  <c r="J2583" i="2"/>
  <c r="I2583" i="2"/>
  <c r="H2583" i="2"/>
  <c r="N2582" i="2"/>
  <c r="O2582" i="2" s="1"/>
  <c r="M2582" i="2"/>
  <c r="L2582" i="2"/>
  <c r="K2582" i="2"/>
  <c r="J2582" i="2"/>
  <c r="I2582" i="2"/>
  <c r="H2582" i="2"/>
  <c r="N2581" i="2"/>
  <c r="O2581" i="2" s="1"/>
  <c r="M2581" i="2"/>
  <c r="L2581" i="2"/>
  <c r="K2581" i="2"/>
  <c r="J2581" i="2"/>
  <c r="I2581" i="2"/>
  <c r="H2581" i="2"/>
  <c r="N2580" i="2"/>
  <c r="O2580" i="2" s="1"/>
  <c r="M2580" i="2"/>
  <c r="L2580" i="2"/>
  <c r="K2580" i="2"/>
  <c r="J2580" i="2"/>
  <c r="I2580" i="2"/>
  <c r="H2580" i="2"/>
  <c r="N2579" i="2"/>
  <c r="O2579" i="2" s="1"/>
  <c r="M2579" i="2"/>
  <c r="L2579" i="2"/>
  <c r="K2579" i="2"/>
  <c r="J2579" i="2"/>
  <c r="I2579" i="2"/>
  <c r="H2579" i="2"/>
  <c r="N2578" i="2"/>
  <c r="O2578" i="2" s="1"/>
  <c r="M2578" i="2"/>
  <c r="L2578" i="2"/>
  <c r="K2578" i="2"/>
  <c r="J2578" i="2"/>
  <c r="I2578" i="2"/>
  <c r="H2578" i="2"/>
  <c r="A39" i="5"/>
  <c r="A42" i="5"/>
  <c r="A41" i="5"/>
  <c r="A40" i="5"/>
</calcChain>
</file>

<file path=xl/sharedStrings.xml><?xml version="1.0" encoding="utf-8"?>
<sst xmlns="http://schemas.openxmlformats.org/spreadsheetml/2006/main" count="11178" uniqueCount="142">
  <si>
    <t>Registro de cajas</t>
  </si>
  <si>
    <t>Cajas-delagaciones</t>
  </si>
  <si>
    <t>Empleados</t>
  </si>
  <si>
    <t>Fecha</t>
  </si>
  <si>
    <t>Caja</t>
  </si>
  <si>
    <t>Turno</t>
  </si>
  <si>
    <t>CodigoEmpleado</t>
  </si>
  <si>
    <t>Metalico</t>
  </si>
  <si>
    <t>Tarjeta</t>
  </si>
  <si>
    <t>Total</t>
  </si>
  <si>
    <t>Delegación</t>
  </si>
  <si>
    <t>Ciudad</t>
  </si>
  <si>
    <t>Codigo</t>
  </si>
  <si>
    <t>Nombre</t>
  </si>
  <si>
    <t>Apellido1</t>
  </si>
  <si>
    <t>Apellido2</t>
  </si>
  <si>
    <t>01001</t>
  </si>
  <si>
    <t>Tenerife Norte</t>
  </si>
  <si>
    <t>Tenerife</t>
  </si>
  <si>
    <t>Jorge</t>
  </si>
  <si>
    <t>Lopez</t>
  </si>
  <si>
    <t>Perez</t>
  </si>
  <si>
    <t>01004</t>
  </si>
  <si>
    <t>Tenerife Sur</t>
  </si>
  <si>
    <t>01002</t>
  </si>
  <si>
    <t>Ana</t>
  </si>
  <si>
    <t>Hernandez</t>
  </si>
  <si>
    <t>01005</t>
  </si>
  <si>
    <t>Las Canteras</t>
  </si>
  <si>
    <t>Las Palmas</t>
  </si>
  <si>
    <t>01003</t>
  </si>
  <si>
    <t>Juan</t>
  </si>
  <si>
    <t>01006</t>
  </si>
  <si>
    <t>Telde</t>
  </si>
  <si>
    <t>Paco</t>
  </si>
  <si>
    <t>Gaspar</t>
  </si>
  <si>
    <t>Lorenz</t>
  </si>
  <si>
    <t>01007</t>
  </si>
  <si>
    <t>Bea</t>
  </si>
  <si>
    <t>Garcia</t>
  </si>
  <si>
    <t>01008</t>
  </si>
  <si>
    <t>01009</t>
  </si>
  <si>
    <t>Luis</t>
  </si>
  <si>
    <t>01010</t>
  </si>
  <si>
    <t>Pepe</t>
  </si>
  <si>
    <t>Jimenez</t>
  </si>
  <si>
    <t>Casas</t>
  </si>
  <si>
    <t>01011</t>
  </si>
  <si>
    <t>Javi</t>
  </si>
  <si>
    <t>Abad</t>
  </si>
  <si>
    <t>Vallejo</t>
  </si>
  <si>
    <t>Jose</t>
  </si>
  <si>
    <t>Blas</t>
  </si>
  <si>
    <t>Toño</t>
  </si>
  <si>
    <t>Pe</t>
  </si>
  <si>
    <t>Delegacion</t>
  </si>
  <si>
    <t>Empleado</t>
  </si>
  <si>
    <t>Año</t>
  </si>
  <si>
    <t>Mes</t>
  </si>
  <si>
    <t>Dia del Mes</t>
  </si>
  <si>
    <t>Dia de la Semana</t>
  </si>
  <si>
    <t>Diaenletras</t>
  </si>
  <si>
    <t>(Todas)</t>
  </si>
  <si>
    <t>Delegaciones</t>
  </si>
  <si>
    <t>Año mes</t>
  </si>
  <si>
    <t>T Ingresos</t>
  </si>
  <si>
    <t>Total general</t>
  </si>
  <si>
    <t>Definición de nombres</t>
  </si>
  <si>
    <t>Diasemana</t>
  </si>
  <si>
    <t>Lunes</t>
  </si>
  <si>
    <t>Martes</t>
  </si>
  <si>
    <t>Miércoles</t>
  </si>
  <si>
    <t>Jueves</t>
  </si>
  <si>
    <t>Viernes</t>
  </si>
  <si>
    <t>Sábado</t>
  </si>
  <si>
    <t>Domingo</t>
  </si>
  <si>
    <t>Administrador de Nombres:</t>
  </si>
  <si>
    <t>DESREF($B$5;1;0;CONTARA($B:$B)-1;1)</t>
  </si>
  <si>
    <t>DESREF($D$5;1;0;CONTARA($D:$D)-1;1)</t>
  </si>
  <si>
    <t>DESREF($f$5;1;0;CONTARA($f:$f)-1;1)</t>
  </si>
  <si>
    <t>DESREF($h$5;1;0;CONTARA($h:$h)-1;1)</t>
  </si>
  <si>
    <t>DESREF($j$5;1;0;CONTARA($j:$j)-1;1)</t>
  </si>
  <si>
    <t>DESREF($l$5;1;0;CONTARA($l:$l)-1;1)</t>
  </si>
  <si>
    <t>Promedio</t>
  </si>
  <si>
    <t>Dia - Semana</t>
  </si>
  <si>
    <t>Promedio de Ingresos por Turnos</t>
  </si>
  <si>
    <t>Total Las Palmas</t>
  </si>
  <si>
    <t>Total Tenerife</t>
  </si>
  <si>
    <t>Análisis de los Ingresos por Ciudades y Delegaciones</t>
  </si>
  <si>
    <t xml:space="preserve"> %</t>
  </si>
  <si>
    <t>Total T.Ingresos</t>
  </si>
  <si>
    <t>T.Ingresos</t>
  </si>
  <si>
    <t>Total %(1)</t>
  </si>
  <si>
    <t>%(1)</t>
  </si>
  <si>
    <t>Total % (2)</t>
  </si>
  <si>
    <t>% (2)</t>
  </si>
  <si>
    <t>Total Ingres.</t>
  </si>
  <si>
    <t>Ingres.</t>
  </si>
  <si>
    <t>Total Metálico</t>
  </si>
  <si>
    <t>Metálico</t>
  </si>
  <si>
    <t>Total Tarjeta C.</t>
  </si>
  <si>
    <t>Tarjeta C.</t>
  </si>
  <si>
    <t>IMPORTARDATOSDINAMICOS("Ingres.";'TD1'!$B$5;"Ciudad";"Las Palmas";"Año";2011;"Mes";2)</t>
  </si>
  <si>
    <t>IMPORTARDATOSDINAMICOS("Tarjeta C.";'TD1'!$B$5;"Ciudad";"Las Palmas";"Año";2011)</t>
  </si>
  <si>
    <t>IMPORTARDATOSDINAMICOS("Ingres.";'TD1'!$B$5;"Año";2011;"Mes";2)</t>
  </si>
  <si>
    <t>IMPORTARDATOSDINAMICOS("Metálico";'TD1'!$B$5;"Año";2011;"Mes";2)</t>
  </si>
  <si>
    <t>Opción 1</t>
  </si>
  <si>
    <t>Cuadro de Mando -KPI</t>
  </si>
  <si>
    <t>Key Performance Indicators o Indicadores Clave de Desempeño</t>
  </si>
  <si>
    <t>Opción 2</t>
  </si>
  <si>
    <t>Variable Estratégica</t>
  </si>
  <si>
    <t>Ciudades</t>
  </si>
  <si>
    <t>Variación:</t>
  </si>
  <si>
    <t>SI</t>
  </si>
  <si>
    <t>SI(B6="";"";SUMAR.SI(B6:E6;"&lt;&gt;";$B$3:$E$3))</t>
  </si>
  <si>
    <t>IMPORTARDATOSDINAMICOS(NOMPROPIO(B6);'TD1'!$B$3;$C$4;C6;$D$4;D6;$E$4;E6)</t>
  </si>
  <si>
    <t>IMPORTARDATOSDINAMICOS(NOMPROPIO(B6);'TD1'!$B$3;$D$4;D6;$E$4;E6)</t>
  </si>
  <si>
    <t>IMPORTARDATOSDINAMICOS(NOMPROPIO(B6);'TD1'!$B$3;$C$4;C6;$D$4;D6)</t>
  </si>
  <si>
    <t>IMPORTARDATOSDINAMICOS(NOMPROPIO(B6);'TD1'!$B$3;$C$4;C6)</t>
  </si>
  <si>
    <t>IMPORTARDATOSDINAMICOS(NOMPROPIO(B6);'TD1'!$B$3;$D$4;D6)</t>
  </si>
  <si>
    <t>IMPORTARDATOSDINAMICOS(NOMPROPIO(B6);'TD1'!$B$3)</t>
  </si>
  <si>
    <t>Ejemplo</t>
  </si>
  <si>
    <t>Se selecciona la variable estratégica y no se aplica ningún criterio de filtro. El valor de referencia es 1 y por tanto la formula personalizada de la función es la siguiente:</t>
  </si>
  <si>
    <t>Se selecciona la variable estratégica se aplican los tres criterios de filtro, ciudad, año y mes. El valor de referencia es 10 y por tanto la formula personalizada de la función es la siguiente:</t>
  </si>
  <si>
    <t>Valor de referencia</t>
  </si>
  <si>
    <t>Se selecciona la variable estratégica se aplican dos criterios de filtro,en concreto,  año y mes. El valor de referencia es 8 y por tanto la formula personalizada de la función es la siguiente:</t>
  </si>
  <si>
    <t>Se selecciona la variable estratégica se aplican dos criterios de filtro, en concreto,  ciudad y año. El valor de referencia es 6 y por tanto la formula personalizada de la función es la siguiente:</t>
  </si>
  <si>
    <t>Se selecciona la variable estratégica y se aplica un solo criterio de filtro, en concreto año. El valor de referencia es 4 y por tanto la formula personalizada de la función es la siguiente:</t>
  </si>
  <si>
    <t>Se selecciona la variable estratégica se aplica un criterio de filtro, en concreto ciudad. El valor de referencia es 3 y por tanto la formula personalizada de la función es la siguiente:</t>
  </si>
  <si>
    <t xml:space="preserve">En este caso no se ha seleccionado ninguna variable estrategica y por tanto no se podra evaluar nada, lo que implica que el valor de referencia F6 según fórmula es vacio </t>
  </si>
  <si>
    <t xml:space="preserve"> F6, valor de referencia =</t>
  </si>
  <si>
    <t>Valor de Referencia</t>
  </si>
  <si>
    <t>Explicación de la fórmula Valor de Referencia caso celda F6 y similares</t>
  </si>
  <si>
    <r>
      <t>SI(</t>
    </r>
    <r>
      <rPr>
        <b/>
        <sz val="10"/>
        <color rgb="FFFF0000"/>
        <rFont val="Calibri"/>
        <family val="2"/>
        <scheme val="minor"/>
      </rPr>
      <t>F6=8</t>
    </r>
    <r>
      <rPr>
        <sz val="10"/>
        <color theme="1"/>
        <rFont val="Calibri"/>
        <family val="2"/>
        <scheme val="minor"/>
      </rPr>
      <t>;IMPORTARDATOSDINAMICOS(NOMPROPIO(B6);'TD1'!$B$3;$D$4;D6;$E$4;E6);SI(</t>
    </r>
    <r>
      <rPr>
        <b/>
        <sz val="10"/>
        <color rgb="FFFF0000"/>
        <rFont val="Calibri"/>
        <family val="2"/>
        <scheme val="minor"/>
      </rPr>
      <t>F6=10</t>
    </r>
    <r>
      <rPr>
        <sz val="10"/>
        <color theme="1"/>
        <rFont val="Calibri"/>
        <family val="2"/>
        <scheme val="minor"/>
      </rPr>
      <t>;IMPORTARDATOSDINAMICOS(NOMPROPIO(B6);'TD1'!$B$3;$C$4;C6;$D$4;D6;$E$4;E6);SI(</t>
    </r>
    <r>
      <rPr>
        <b/>
        <sz val="10"/>
        <color rgb="FFFF0000"/>
        <rFont val="Calibri"/>
        <family val="2"/>
        <scheme val="minor"/>
      </rPr>
      <t>F6=6</t>
    </r>
    <r>
      <rPr>
        <sz val="10"/>
        <color theme="1"/>
        <rFont val="Calibri"/>
        <family val="2"/>
        <scheme val="minor"/>
      </rPr>
      <t>;IMPORTARDATOSDINAMICOS(NOMPROPIO(B6);'TD1'!$B$3;$C$4;C6;$D$4;D6);SI(</t>
    </r>
    <r>
      <rPr>
        <b/>
        <sz val="10"/>
        <color rgb="FFFF0000"/>
        <rFont val="Calibri"/>
        <family val="2"/>
        <scheme val="minor"/>
      </rPr>
      <t>F6=3</t>
    </r>
    <r>
      <rPr>
        <sz val="10"/>
        <color theme="1"/>
        <rFont val="Calibri"/>
        <family val="2"/>
        <scheme val="minor"/>
      </rPr>
      <t>;IMPORTARDATOSDINAMICOS(NOMPROPIO(B6);'TD1'!$B$3;$C$4;C6);SI(</t>
    </r>
    <r>
      <rPr>
        <b/>
        <sz val="10"/>
        <color rgb="FFFF0000"/>
        <rFont val="Calibri"/>
        <family val="2"/>
        <scheme val="minor"/>
      </rPr>
      <t>F6=4</t>
    </r>
    <r>
      <rPr>
        <sz val="10"/>
        <color theme="1"/>
        <rFont val="Calibri"/>
        <family val="2"/>
        <scheme val="minor"/>
      </rPr>
      <t>;IMPORTARDATOSDINAMICOS(NOMPROPIO(B6);'TD1'!$B$3;$D$4;D6);SI(</t>
    </r>
    <r>
      <rPr>
        <b/>
        <sz val="10"/>
        <color rgb="FFFF0000"/>
        <rFont val="Calibri"/>
        <family val="2"/>
        <scheme val="minor"/>
      </rPr>
      <t>F6=1</t>
    </r>
    <r>
      <rPr>
        <sz val="10"/>
        <color theme="1"/>
        <rFont val="Calibri"/>
        <family val="2"/>
        <scheme val="minor"/>
      </rPr>
      <t>;IMPORTARDATOSDINAMICOS(NOMPROPIO(B6);'TD1'!$B$3);</t>
    </r>
    <r>
      <rPr>
        <b/>
        <sz val="10"/>
        <color rgb="FFFF0000"/>
        <rFont val="Calibri"/>
        <family val="2"/>
        <scheme val="minor"/>
      </rPr>
      <t>0</t>
    </r>
    <r>
      <rPr>
        <sz val="10"/>
        <color theme="1"/>
        <rFont val="Calibri"/>
        <family val="2"/>
        <scheme val="minor"/>
      </rPr>
      <t>))))))</t>
    </r>
  </si>
  <si>
    <r>
      <t xml:space="preserve">Valor de referencia: </t>
    </r>
    <r>
      <rPr>
        <i/>
        <sz val="11"/>
        <color theme="1"/>
        <rFont val="Times New Roman"/>
        <family val="1"/>
      </rPr>
      <t>es el valor que se obtiene de aplicar la formula anterior y que depende de la combinacion de selección de elementos. Se pueden presentar 7 casos como exponemos a continuación</t>
    </r>
  </si>
  <si>
    <t>Al final anidando todas las funciones anteriores con el condcional SI a la formula F8 y por extensión F9 y sucesivas, si se diera el caso.</t>
  </si>
  <si>
    <t>Se selecciona la variable estratégica se aplican los tres criterios de filtro, ciudad, año y mes. El valor de referencia es 10</t>
  </si>
  <si>
    <t>Se selecciona la variable estratégica se aplican dos criterios de filtro,en concreto,  año y mes. El valor de referencia es 8</t>
  </si>
  <si>
    <t xml:space="preserve">Se selecciona la variable estratégica se aplican dos criterios de filtro, en concreto,  ciudad y año. El valor de referencia es 6 </t>
  </si>
  <si>
    <t>Se selecciona la variable estratégica y se aplica un solo criterio de filtro, en concreto año. El valor de referencia es 4</t>
  </si>
  <si>
    <t>Se selecciona la variable estratégica se aplica un criterio de filtro, en concreto ciudad. El valor de referencia es 3.</t>
  </si>
  <si>
    <t>Se selecciona la variable estratégica y no se aplica ningún criterio de filtro. El valor de referencia es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</si>
</sst>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\ &quot;€&quot;"/>
    <numFmt numFmtId="165" formatCode="0.0%"/>
    <numFmt numFmtId="166" formatCode="_-* #,##0\ &quot;€&quot;_-;\-* #,##0\ &quot;€&quot;_-;_-* &quot;-&quot;??\ &quot;€&quot;_-;_-@_-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4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 tint="0.39997558519241921"/>
      <name val="Times New Roman"/>
      <family val="1"/>
    </font>
    <font>
      <sz val="11"/>
      <color rgb="FFFF0000"/>
      <name val="Calibri"/>
      <family val="2"/>
      <scheme val="minor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i/>
      <sz val="8"/>
      <color rgb="FFFF0000"/>
      <name val="Times New Roman"/>
      <family val="1"/>
    </font>
    <font>
      <b/>
      <i/>
      <sz val="11"/>
      <color theme="1"/>
      <name val="Times New Roman"/>
      <family val="1"/>
    </font>
    <font>
      <b/>
      <sz val="10"/>
      <color rgb="FFFF0000"/>
      <name val="Calibri"/>
      <family val="2"/>
      <scheme val="minor"/>
    </font>
    <font>
      <i/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0" fillId="2" borderId="0" xfId="0" applyFill="1"/>
    <xf numFmtId="0" fontId="0" fillId="0" borderId="0" xfId="0" applyAlignment="1">
      <alignment horizontal="center" vertical="center"/>
    </xf>
    <xf numFmtId="14" fontId="0" fillId="0" borderId="0" xfId="0" applyNumberFormat="1" applyAlignment="1" applyProtection="1">
      <alignment vertical="center"/>
    </xf>
    <xf numFmtId="0" fontId="0" fillId="0" borderId="0" xfId="0" applyAlignment="1">
      <alignment horizontal="right" vertical="center"/>
    </xf>
    <xf numFmtId="4" fontId="0" fillId="0" borderId="0" xfId="0" applyNumberFormat="1" applyAlignment="1" applyProtection="1">
      <alignment vertical="center"/>
    </xf>
    <xf numFmtId="0" fontId="2" fillId="3" borderId="0" xfId="0" applyFont="1" applyFill="1"/>
    <xf numFmtId="0" fontId="2" fillId="3" borderId="0" xfId="0" applyFont="1" applyFill="1" applyAlignment="1">
      <alignment horizontal="center" vertical="center"/>
    </xf>
    <xf numFmtId="4" fontId="0" fillId="0" borderId="0" xfId="0" applyNumberFormat="1" applyAlignment="1" applyProtection="1">
      <alignment horizontal="right" vertical="center"/>
    </xf>
    <xf numFmtId="1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" fontId="0" fillId="0" borderId="0" xfId="0" applyNumberFormat="1" applyAlignment="1">
      <alignment horizontal="left"/>
    </xf>
    <xf numFmtId="164" fontId="0" fillId="0" borderId="0" xfId="0" applyNumberFormat="1"/>
    <xf numFmtId="3" fontId="0" fillId="0" borderId="0" xfId="0" applyNumberFormat="1" applyAlignment="1">
      <alignment horizontal="left" indent="1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0" fillId="4" borderId="0" xfId="0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3" fillId="0" borderId="0" xfId="0" applyFont="1" applyAlignment="1">
      <alignment vertical="center"/>
    </xf>
    <xf numFmtId="1" fontId="0" fillId="0" borderId="0" xfId="0" applyNumberFormat="1"/>
    <xf numFmtId="3" fontId="0" fillId="0" borderId="0" xfId="0" applyNumberFormat="1"/>
    <xf numFmtId="10" fontId="0" fillId="0" borderId="0" xfId="0" applyNumberFormat="1"/>
    <xf numFmtId="0" fontId="0" fillId="5" borderId="0" xfId="0" applyFill="1"/>
    <xf numFmtId="0" fontId="0" fillId="0" borderId="0" xfId="0" pivotButton="1" applyAlignment="1">
      <alignment vertical="center"/>
    </xf>
    <xf numFmtId="0" fontId="7" fillId="0" borderId="0" xfId="0" pivotButton="1" applyFont="1"/>
    <xf numFmtId="165" fontId="5" fillId="0" borderId="0" xfId="0" applyNumberFormat="1" applyFont="1"/>
    <xf numFmtId="42" fontId="5" fillId="0" borderId="0" xfId="0" applyNumberFormat="1" applyFont="1"/>
    <xf numFmtId="3" fontId="5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 indent="1"/>
    </xf>
    <xf numFmtId="164" fontId="0" fillId="6" borderId="0" xfId="0" applyNumberFormat="1" applyFill="1"/>
    <xf numFmtId="164" fontId="0" fillId="8" borderId="0" xfId="0" applyNumberFormat="1" applyFill="1"/>
    <xf numFmtId="164" fontId="0" fillId="0" borderId="0" xfId="0" applyNumberFormat="1" applyFill="1"/>
    <xf numFmtId="164" fontId="0" fillId="9" borderId="0" xfId="0" applyNumberFormat="1" applyFill="1"/>
    <xf numFmtId="164" fontId="1" fillId="9" borderId="1" xfId="0" applyNumberFormat="1" applyFont="1" applyFill="1" applyBorder="1"/>
    <xf numFmtId="164" fontId="0" fillId="7" borderId="0" xfId="0" applyNumberFormat="1" applyFill="1"/>
    <xf numFmtId="164" fontId="1" fillId="7" borderId="1" xfId="0" applyNumberFormat="1" applyFont="1" applyFill="1" applyBorder="1"/>
    <xf numFmtId="0" fontId="0" fillId="10" borderId="0" xfId="0" applyFill="1"/>
    <xf numFmtId="0" fontId="9" fillId="10" borderId="0" xfId="0" applyFont="1" applyFill="1" applyAlignment="1">
      <alignment vertical="center"/>
    </xf>
    <xf numFmtId="0" fontId="10" fillId="10" borderId="0" xfId="0" applyFont="1" applyFill="1" applyAlignment="1"/>
    <xf numFmtId="0" fontId="4" fillId="10" borderId="0" xfId="0" applyFont="1" applyFill="1" applyAlignment="1">
      <alignment horizontal="center" vertical="center"/>
    </xf>
    <xf numFmtId="0" fontId="14" fillId="10" borderId="0" xfId="0" applyFont="1" applyFill="1" applyAlignment="1">
      <alignment vertical="center"/>
    </xf>
    <xf numFmtId="0" fontId="0" fillId="10" borderId="0" xfId="0" applyFill="1" applyAlignment="1">
      <alignment horizontal="center" vertical="center"/>
    </xf>
    <xf numFmtId="49" fontId="0" fillId="10" borderId="0" xfId="0" applyNumberFormat="1" applyFill="1" applyAlignment="1">
      <alignment horizontal="center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11" fillId="10" borderId="0" xfId="0" applyFont="1" applyFill="1" applyBorder="1" applyAlignment="1">
      <alignment vertical="center" wrapText="1"/>
    </xf>
    <xf numFmtId="0" fontId="12" fillId="10" borderId="0" xfId="0" applyFont="1" applyFill="1" applyAlignment="1">
      <alignment vertical="center" wrapText="1"/>
    </xf>
    <xf numFmtId="0" fontId="4" fillId="10" borderId="2" xfId="0" applyFont="1" applyFill="1" applyBorder="1" applyAlignment="1">
      <alignment vertical="center"/>
    </xf>
    <xf numFmtId="0" fontId="10" fillId="10" borderId="2" xfId="0" applyFont="1" applyFill="1" applyBorder="1" applyAlignment="1">
      <alignment vertical="center"/>
    </xf>
    <xf numFmtId="0" fontId="13" fillId="10" borderId="0" xfId="0" applyFont="1" applyFill="1"/>
    <xf numFmtId="0" fontId="0" fillId="0" borderId="0" xfId="0" applyFont="1"/>
    <xf numFmtId="0" fontId="0" fillId="0" borderId="5" xfId="0" applyBorder="1"/>
    <xf numFmtId="0" fontId="4" fillId="10" borderId="6" xfId="0" applyFont="1" applyFill="1" applyBorder="1" applyAlignment="1">
      <alignment vertical="center"/>
    </xf>
    <xf numFmtId="0" fontId="4" fillId="10" borderId="0" xfId="0" applyFont="1" applyFill="1" applyBorder="1" applyAlignment="1">
      <alignment vertical="center"/>
    </xf>
    <xf numFmtId="0" fontId="4" fillId="10" borderId="0" xfId="0" applyFont="1" applyFill="1" applyBorder="1" applyAlignment="1">
      <alignment horizontal="center" vertical="center"/>
    </xf>
    <xf numFmtId="0" fontId="4" fillId="0" borderId="8" xfId="0" applyFont="1" applyBorder="1"/>
    <xf numFmtId="0" fontId="0" fillId="0" borderId="2" xfId="0" applyBorder="1"/>
    <xf numFmtId="0" fontId="0" fillId="0" borderId="9" xfId="0" applyBorder="1"/>
    <xf numFmtId="0" fontId="0" fillId="0" borderId="8" xfId="0" applyBorder="1"/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10" borderId="0" xfId="0" applyFont="1" applyFill="1" applyBorder="1" applyAlignment="1">
      <alignment horizontal="center" vertical="center"/>
    </xf>
    <xf numFmtId="166" fontId="4" fillId="0" borderId="7" xfId="1" applyNumberFormat="1" applyFont="1" applyBorder="1"/>
    <xf numFmtId="0" fontId="0" fillId="0" borderId="3" xfId="0" applyBorder="1"/>
    <xf numFmtId="0" fontId="4" fillId="0" borderId="2" xfId="0" applyFont="1" applyBorder="1"/>
    <xf numFmtId="0" fontId="17" fillId="0" borderId="2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0" fillId="0" borderId="4" xfId="0" applyBorder="1"/>
    <xf numFmtId="0" fontId="4" fillId="0" borderId="2" xfId="0" applyFont="1" applyBorder="1" applyAlignment="1">
      <alignment vertical="center"/>
    </xf>
    <xf numFmtId="166" fontId="5" fillId="10" borderId="0" xfId="0" applyNumberFormat="1" applyFont="1" applyFill="1" applyAlignment="1">
      <alignment horizontal="center" vertical="center"/>
    </xf>
    <xf numFmtId="165" fontId="5" fillId="10" borderId="0" xfId="2" applyNumberFormat="1" applyFont="1" applyFill="1" applyAlignment="1"/>
    <xf numFmtId="0" fontId="19" fillId="0" borderId="0" xfId="0" applyFont="1"/>
    <xf numFmtId="0" fontId="17" fillId="0" borderId="6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3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166" fontId="5" fillId="10" borderId="3" xfId="1" applyNumberFormat="1" applyFont="1" applyFill="1" applyBorder="1" applyAlignment="1">
      <alignment horizontal="right" vertical="center"/>
    </xf>
    <xf numFmtId="0" fontId="18" fillId="10" borderId="0" xfId="0" applyFont="1" applyFill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12" xfId="0" applyBorder="1" applyAlignment="1">
      <alignment vertical="center"/>
    </xf>
    <xf numFmtId="0" fontId="17" fillId="0" borderId="8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51">
    <dxf>
      <numFmt numFmtId="32" formatCode="_-* #,##0\ &quot;€&quot;_-;\-* #,##0\ &quot;€&quot;_-;_-* &quot;-&quot;\ &quot;€&quot;_-;_-@_-"/>
    </dxf>
    <dxf>
      <numFmt numFmtId="165" formatCode="0.0%"/>
    </dxf>
    <dxf>
      <numFmt numFmtId="165" formatCode="0.0%"/>
    </dxf>
    <dxf>
      <numFmt numFmtId="1" formatCode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</font>
    </dxf>
    <dxf>
      <font>
        <b/>
      </font>
    </dxf>
    <dxf>
      <font>
        <sz val="8"/>
      </font>
    </dxf>
    <dxf>
      <font>
        <sz val="8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14" formatCode="0.00%"/>
    </dxf>
    <dxf>
      <numFmt numFmtId="164" formatCode="#,##0\ &quot;€&quot;"/>
    </dxf>
    <dxf>
      <numFmt numFmtId="164" formatCode="#,##0\ &quot;€&quot;"/>
    </dxf>
    <dxf>
      <numFmt numFmtId="14" formatCode="0.00%"/>
    </dxf>
    <dxf>
      <numFmt numFmtId="14" formatCode="0.00%"/>
    </dxf>
    <dxf>
      <numFmt numFmtId="14" formatCode="0.00%"/>
    </dxf>
    <dxf>
      <fill>
        <patternFill patternType="none">
          <bgColor auto="1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bgColor rgb="FFFF0000"/>
        </patternFill>
      </fill>
    </dxf>
    <dxf>
      <numFmt numFmtId="164" formatCode="#,##0\ &quot;€&quot;"/>
    </dxf>
    <dxf>
      <fill>
        <patternFill>
          <bgColor theme="2" tint="-9.9978637043366805E-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#,##0\ &quot;€&quot;"/>
    </dxf>
    <dxf>
      <numFmt numFmtId="164" formatCode="#,##0\ &quot;€&quot;"/>
    </dxf>
    <dxf>
      <numFmt numFmtId="3" formatCode="#,##0"/>
      <alignment horizontal="general" vertical="center" textRotation="0" wrapText="0" indent="0" justifyLastLine="0" shrinkToFit="0" readingOrder="0"/>
      <protection locked="1" hidden="0"/>
    </dxf>
    <dxf>
      <numFmt numFmtId="3" formatCode="#,##0"/>
      <alignment horizontal="general" vertical="center" textRotation="0" wrapText="0" indent="0" justifyLastLine="0" shrinkToFit="0" readingOrder="0"/>
      <protection locked="1" hidden="0"/>
    </dxf>
    <dxf>
      <numFmt numFmtId="3" formatCode="#,##0"/>
      <alignment horizontal="general" vertical="center" textRotation="0" wrapText="0" indent="0" justifyLastLine="0" shrinkToFit="0" readingOrder="0"/>
      <protection locked="1" hidden="0"/>
    </dxf>
    <dxf>
      <numFmt numFmtId="3" formatCode="#,##0"/>
      <alignment horizontal="general" vertical="center" textRotation="0" wrapText="0" indent="0" justifyLastLine="0" shrinkToFit="0" readingOrder="0"/>
      <protection locked="1" hidden="0"/>
    </dxf>
    <dxf>
      <numFmt numFmtId="1" formatCode="0"/>
      <alignment horizontal="general" vertical="center" textRotation="0" wrapText="0" indent="0" justifyLastLine="0" shrinkToFit="0" readingOrder="0"/>
      <protection locked="1" hidden="0"/>
    </dxf>
    <dxf>
      <numFmt numFmtId="4" formatCode="#,##0.00"/>
      <alignment horizontal="right" vertical="center" textRotation="0" wrapText="0" indent="0" justifyLastLine="0" shrinkToFit="0" readingOrder="0"/>
      <protection locked="1" hidden="0"/>
    </dxf>
    <dxf>
      <numFmt numFmtId="4" formatCode="#,##0.00"/>
      <alignment horizontal="general" vertical="center" textRotation="0" wrapText="0" indent="0" justifyLastLine="0" shrinkToFit="0" readingOrder="0"/>
      <protection locked="1" hidden="0"/>
    </dxf>
    <dxf>
      <numFmt numFmtId="4" formatCode="#,##0.00"/>
      <alignment horizontal="general" vertical="center" textRotation="0" wrapText="0" indent="0" justifyLastLine="0" shrinkToFit="0" readingOrder="0"/>
      <protection locked="1" hidden="0"/>
    </dxf>
    <dxf>
      <numFmt numFmtId="4" formatCode="#,##0.00"/>
      <alignment horizontal="general" vertical="center" textRotation="0" wrapText="0" indent="0" justifyLastLine="0" shrinkToFit="0" readingOrder="0"/>
      <protection locked="1" hidden="0"/>
    </dxf>
    <dxf>
      <numFmt numFmtId="4" formatCode="#,##0.00"/>
      <alignment horizontal="general" vertical="center" textRotation="0" wrapText="0" indent="0" justifyLastLine="0" shrinkToFit="0" readingOrder="0"/>
      <protection locked="1" hidden="0"/>
    </dxf>
    <dxf>
      <numFmt numFmtId="4" formatCode="#,##0.00"/>
      <alignment horizontal="general" vertical="center" textRotation="0" wrapText="0" indent="0" justifyLastLine="0" shrinkToFit="0" readingOrder="0"/>
      <protection locked="1" hidden="0"/>
    </dxf>
    <dxf>
      <alignment horizontal="right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714375</xdr:colOff>
      <xdr:row>13</xdr:row>
      <xdr:rowOff>47625</xdr:rowOff>
    </xdr:from>
    <xdr:to>
      <xdr:col>8</xdr:col>
      <xdr:colOff>247650</xdr:colOff>
      <xdr:row>18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67125" y="2524125"/>
              <a:ext cx="97155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16</xdr:row>
      <xdr:rowOff>123825</xdr:rowOff>
    </xdr:from>
    <xdr:to>
      <xdr:col>4</xdr:col>
      <xdr:colOff>295275</xdr:colOff>
      <xdr:row>21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" y="3171825"/>
              <a:ext cx="182880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361950</xdr:colOff>
      <xdr:row>16</xdr:row>
      <xdr:rowOff>85725</xdr:rowOff>
    </xdr:from>
    <xdr:to>
      <xdr:col>7</xdr:col>
      <xdr:colOff>238125</xdr:colOff>
      <xdr:row>22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ia - Seman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 - Sema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3675" y="3133725"/>
              <a:ext cx="182880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66676</xdr:rowOff>
    </xdr:from>
    <xdr:to>
      <xdr:col>19</xdr:col>
      <xdr:colOff>133350</xdr:colOff>
      <xdr:row>19</xdr:row>
      <xdr:rowOff>104776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66676"/>
          <a:ext cx="4610100" cy="3657600"/>
        </a:xfrm>
        <a:prstGeom prst="rect">
          <a:avLst/>
        </a:prstGeom>
      </xdr:spPr>
    </xdr:pic>
    <xdr:clientData/>
  </xdr:twoCellAnchor>
  <xdr:twoCellAnchor editAs="oneCell">
    <xdr:from>
      <xdr:col>15</xdr:col>
      <xdr:colOff>133351</xdr:colOff>
      <xdr:row>20</xdr:row>
      <xdr:rowOff>9525</xdr:rowOff>
    </xdr:from>
    <xdr:to>
      <xdr:col>19</xdr:col>
      <xdr:colOff>123826</xdr:colOff>
      <xdr:row>29</xdr:row>
      <xdr:rowOff>85501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5176" y="3819525"/>
          <a:ext cx="2819400" cy="1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71869</xdr:rowOff>
    </xdr:from>
    <xdr:to>
      <xdr:col>8</xdr:col>
      <xdr:colOff>319520</xdr:colOff>
      <xdr:row>36</xdr:row>
      <xdr:rowOff>176740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05494"/>
          <a:ext cx="5501120" cy="46768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tmp/aui%202012/10-05/CMjggomez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TD1"/>
      <sheetName val="CM"/>
      <sheetName val="Hoja1"/>
      <sheetName val="Hoja2"/>
    </sheetNames>
    <sheetDataSet>
      <sheetData sheetId="0">
        <row r="2">
          <cell r="I2" t="str">
            <v>Zonas</v>
          </cell>
          <cell r="O2" t="str">
            <v>Trimestres</v>
          </cell>
        </row>
        <row r="3">
          <cell r="I3" t="str">
            <v>Este</v>
          </cell>
          <cell r="O3" t="str">
            <v>Trim.1</v>
          </cell>
        </row>
        <row r="4">
          <cell r="I4" t="str">
            <v>Norte</v>
          </cell>
          <cell r="O4" t="str">
            <v>Trim.2</v>
          </cell>
        </row>
        <row r="5">
          <cell r="I5" t="str">
            <v>Oeste</v>
          </cell>
          <cell r="O5" t="str">
            <v>Trim.3</v>
          </cell>
        </row>
        <row r="6">
          <cell r="I6" t="str">
            <v>Sur</v>
          </cell>
          <cell r="O6" t="str">
            <v>Trim.4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 Igancio González" refreshedDate="41044.930751851854" missingItemsLimit="0" createdVersion="4" refreshedVersion="4" minRefreshableVersion="3" recordCount="5424">
  <cacheSource type="worksheet">
    <worksheetSource name="Tabla1"/>
  </cacheSource>
  <cacheFields count="15">
    <cacheField name="Fecha" numFmtId="14">
      <sharedItems containsSemiMixedTypes="0" containsNonDate="0" containsDate="1" containsString="0" minDate="2011-01-01T00:00:00" maxDate="2013-01-01T00:00:00"/>
    </cacheField>
    <cacheField name="Caja" numFmtId="0">
      <sharedItems containsSemiMixedTypes="0" containsString="0" containsNumber="1" containsInteger="1" minValue="1" maxValue="4"/>
    </cacheField>
    <cacheField name="Turno" numFmtId="0">
      <sharedItems containsSemiMixedTypes="0" containsString="0" containsNumber="1" containsInteger="1" minValue="1" maxValue="2" count="2">
        <n v="1"/>
        <n v="2"/>
      </sharedItems>
    </cacheField>
    <cacheField name="CodigoEmpleado" numFmtId="0">
      <sharedItems/>
    </cacheField>
    <cacheField name="Metalico" numFmtId="4">
      <sharedItems containsSemiMixedTypes="0" containsString="0" containsNumber="1" minValue="378.34" maxValue="877.88400000000001"/>
    </cacheField>
    <cacheField name="Tarjeta" numFmtId="4">
      <sharedItems containsSemiMixedTypes="0" containsString="0" containsNumber="1" minValue="905.39" maxValue="1537.8405"/>
    </cacheField>
    <cacheField name="Total" numFmtId="4">
      <sharedItems containsSemiMixedTypes="0" containsString="0" containsNumber="1" minValue="1502.63" maxValue="2207.4780000000001"/>
    </cacheField>
    <cacheField name="Delegacion" numFmtId="4">
      <sharedItems count="4">
        <s v="Tenerife Norte"/>
        <s v="Tenerife Sur"/>
        <s v="Las Canteras"/>
        <s v="Telde"/>
      </sharedItems>
    </cacheField>
    <cacheField name="Ciudad" numFmtId="4">
      <sharedItems count="2">
        <s v="Tenerife"/>
        <s v="Las Palmas"/>
      </sharedItems>
    </cacheField>
    <cacheField name="Empleado" numFmtId="4">
      <sharedItems count="10">
        <s v="Juan"/>
        <s v="Jorge"/>
        <s v="Paco"/>
        <s v="Bea"/>
        <s v="Ana"/>
        <s v="Luis"/>
        <s v="Pepe"/>
        <s v="Javi"/>
        <s v="Jose"/>
        <s v="Toño"/>
      </sharedItems>
    </cacheField>
    <cacheField name="Año" numFmtId="1">
      <sharedItems containsSemiMixedTypes="0" containsString="0" containsNumber="1" containsInteger="1" minValue="2011" maxValue="2012" count="2">
        <n v="2011"/>
        <n v="2012"/>
      </sharedItems>
    </cacheField>
    <cacheField name="Mes" numFmtId="3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ia del Mes" numFmtId="3">
      <sharedItems containsSemiMixedTypes="0" containsString="0" containsNumber="1" containsInteger="1" minValue="1" maxValue="31"/>
    </cacheField>
    <cacheField name="Dia de la Semana" numFmtId="3">
      <sharedItems containsSemiMixedTypes="0" containsString="0" containsNumber="1" containsInteger="1" minValue="1" maxValue="7"/>
    </cacheField>
    <cacheField name="Diaenletras" numFmtId="3">
      <sharedItems count="7">
        <s v="Sábado"/>
        <s v="Domingo"/>
        <s v="Lunes"/>
        <s v="Martes"/>
        <s v="Miércoles"/>
        <s v="Jueves"/>
        <s v="Viernes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24">
  <r>
    <d v="2011-01-01T00:00:00"/>
    <n v="1"/>
    <x v="0"/>
    <s v="01003"/>
    <n v="468.36"/>
    <n v="1043.3900000000001"/>
    <n v="1511.75"/>
    <x v="0"/>
    <x v="0"/>
    <x v="0"/>
    <x v="0"/>
    <x v="0"/>
    <n v="1"/>
    <n v="6"/>
    <x v="0"/>
  </r>
  <r>
    <d v="2011-01-01T00:00:00"/>
    <n v="1"/>
    <x v="1"/>
    <s v="01001"/>
    <n v="512"/>
    <n v="1198.69"/>
    <n v="1710.69"/>
    <x v="0"/>
    <x v="0"/>
    <x v="1"/>
    <x v="0"/>
    <x v="0"/>
    <n v="1"/>
    <n v="6"/>
    <x v="0"/>
  </r>
  <r>
    <d v="2011-01-01T00:00:00"/>
    <n v="2"/>
    <x v="0"/>
    <s v="01004"/>
    <n v="577.87"/>
    <n v="1210.03"/>
    <n v="1787.9"/>
    <x v="1"/>
    <x v="0"/>
    <x v="2"/>
    <x v="0"/>
    <x v="0"/>
    <n v="1"/>
    <n v="6"/>
    <x v="0"/>
  </r>
  <r>
    <d v="2011-01-01T00:00:00"/>
    <n v="2"/>
    <x v="1"/>
    <s v="01005"/>
    <n v="766.42"/>
    <n v="1163.1199999999999"/>
    <n v="1929.54"/>
    <x v="1"/>
    <x v="0"/>
    <x v="3"/>
    <x v="0"/>
    <x v="0"/>
    <n v="1"/>
    <n v="6"/>
    <x v="0"/>
  </r>
  <r>
    <d v="2011-01-01T00:00:00"/>
    <n v="3"/>
    <x v="0"/>
    <s v="01006"/>
    <n v="677.93"/>
    <n v="1056.04"/>
    <n v="1733.97"/>
    <x v="2"/>
    <x v="1"/>
    <x v="4"/>
    <x v="0"/>
    <x v="0"/>
    <n v="1"/>
    <n v="6"/>
    <x v="0"/>
  </r>
  <r>
    <d v="2011-01-01T00:00:00"/>
    <n v="3"/>
    <x v="1"/>
    <s v="01007"/>
    <n v="703.23"/>
    <n v="1084.27"/>
    <n v="1787.5"/>
    <x v="2"/>
    <x v="1"/>
    <x v="5"/>
    <x v="0"/>
    <x v="0"/>
    <n v="1"/>
    <n v="6"/>
    <x v="0"/>
  </r>
  <r>
    <d v="2011-01-01T00:00:00"/>
    <n v="4"/>
    <x v="0"/>
    <s v="01008"/>
    <n v="579.86"/>
    <n v="1014.98"/>
    <n v="1594.84"/>
    <x v="3"/>
    <x v="1"/>
    <x v="6"/>
    <x v="0"/>
    <x v="0"/>
    <n v="1"/>
    <n v="6"/>
    <x v="0"/>
  </r>
  <r>
    <d v="2011-01-01T00:00:00"/>
    <n v="4"/>
    <x v="1"/>
    <s v="01009"/>
    <n v="701.75"/>
    <n v="1331.19"/>
    <n v="2032.94"/>
    <x v="3"/>
    <x v="1"/>
    <x v="7"/>
    <x v="0"/>
    <x v="0"/>
    <n v="1"/>
    <n v="6"/>
    <x v="0"/>
  </r>
  <r>
    <d v="2011-01-02T00:00:00"/>
    <n v="1"/>
    <x v="0"/>
    <s v="01010"/>
    <n v="648.77"/>
    <n v="1071.24"/>
    <n v="1720.01"/>
    <x v="0"/>
    <x v="0"/>
    <x v="8"/>
    <x v="0"/>
    <x v="0"/>
    <n v="2"/>
    <n v="7"/>
    <x v="1"/>
  </r>
  <r>
    <d v="2011-01-02T00:00:00"/>
    <n v="1"/>
    <x v="1"/>
    <s v="01011"/>
    <n v="665.22"/>
    <n v="1163.19"/>
    <n v="1828.41"/>
    <x v="0"/>
    <x v="0"/>
    <x v="9"/>
    <x v="0"/>
    <x v="0"/>
    <n v="2"/>
    <n v="7"/>
    <x v="1"/>
  </r>
  <r>
    <d v="2011-01-02T00:00:00"/>
    <n v="2"/>
    <x v="0"/>
    <s v="01002"/>
    <n v="637.96"/>
    <n v="1118.26"/>
    <n v="1756.22"/>
    <x v="1"/>
    <x v="0"/>
    <x v="4"/>
    <x v="0"/>
    <x v="0"/>
    <n v="2"/>
    <n v="7"/>
    <x v="1"/>
  </r>
  <r>
    <d v="2011-01-02T00:00:00"/>
    <n v="2"/>
    <x v="1"/>
    <s v="01003"/>
    <n v="569.16"/>
    <n v="1149.05"/>
    <n v="1718.21"/>
    <x v="1"/>
    <x v="0"/>
    <x v="0"/>
    <x v="0"/>
    <x v="0"/>
    <n v="2"/>
    <n v="7"/>
    <x v="1"/>
  </r>
  <r>
    <d v="2011-01-02T00:00:00"/>
    <n v="3"/>
    <x v="0"/>
    <s v="01001"/>
    <n v="599.97"/>
    <n v="997.22"/>
    <n v="1597.19"/>
    <x v="2"/>
    <x v="1"/>
    <x v="1"/>
    <x v="0"/>
    <x v="0"/>
    <n v="2"/>
    <n v="7"/>
    <x v="1"/>
  </r>
  <r>
    <d v="2011-01-02T00:00:00"/>
    <n v="3"/>
    <x v="1"/>
    <s v="01004"/>
    <n v="568.26"/>
    <n v="935.79"/>
    <n v="1504.05"/>
    <x v="2"/>
    <x v="1"/>
    <x v="2"/>
    <x v="0"/>
    <x v="0"/>
    <n v="2"/>
    <n v="7"/>
    <x v="1"/>
  </r>
  <r>
    <d v="2011-01-02T00:00:00"/>
    <n v="4"/>
    <x v="0"/>
    <s v="01005"/>
    <n v="543.64"/>
    <n v="1151.94"/>
    <n v="1695.58"/>
    <x v="3"/>
    <x v="1"/>
    <x v="3"/>
    <x v="0"/>
    <x v="0"/>
    <n v="2"/>
    <n v="7"/>
    <x v="1"/>
  </r>
  <r>
    <d v="2011-01-02T00:00:00"/>
    <n v="4"/>
    <x v="1"/>
    <s v="01006"/>
    <n v="651.19000000000005"/>
    <n v="987.85"/>
    <n v="1639.04"/>
    <x v="3"/>
    <x v="1"/>
    <x v="4"/>
    <x v="0"/>
    <x v="0"/>
    <n v="2"/>
    <n v="7"/>
    <x v="1"/>
  </r>
  <r>
    <d v="2011-01-03T00:00:00"/>
    <n v="1"/>
    <x v="0"/>
    <s v="01007"/>
    <n v="570.66999999999996"/>
    <n v="996.3"/>
    <n v="1566.97"/>
    <x v="0"/>
    <x v="0"/>
    <x v="5"/>
    <x v="0"/>
    <x v="0"/>
    <n v="3"/>
    <n v="1"/>
    <x v="2"/>
  </r>
  <r>
    <d v="2011-01-03T00:00:00"/>
    <n v="1"/>
    <x v="1"/>
    <s v="01008"/>
    <n v="564.64"/>
    <n v="1119.4100000000001"/>
    <n v="1684.05"/>
    <x v="0"/>
    <x v="0"/>
    <x v="6"/>
    <x v="0"/>
    <x v="0"/>
    <n v="3"/>
    <n v="1"/>
    <x v="2"/>
  </r>
  <r>
    <d v="2011-01-03T00:00:00"/>
    <n v="2"/>
    <x v="0"/>
    <s v="01009"/>
    <n v="495.16"/>
    <n v="1157.53"/>
    <n v="1652.69"/>
    <x v="1"/>
    <x v="0"/>
    <x v="7"/>
    <x v="0"/>
    <x v="0"/>
    <n v="3"/>
    <n v="1"/>
    <x v="2"/>
  </r>
  <r>
    <d v="2011-01-03T00:00:00"/>
    <n v="2"/>
    <x v="1"/>
    <s v="01010"/>
    <n v="730.27"/>
    <n v="1284.17"/>
    <n v="2014.44"/>
    <x v="1"/>
    <x v="0"/>
    <x v="8"/>
    <x v="0"/>
    <x v="0"/>
    <n v="3"/>
    <n v="1"/>
    <x v="2"/>
  </r>
  <r>
    <d v="2011-01-03T00:00:00"/>
    <n v="3"/>
    <x v="0"/>
    <s v="01011"/>
    <n v="570.08000000000004"/>
    <n v="1135.44"/>
    <n v="1705.52"/>
    <x v="2"/>
    <x v="1"/>
    <x v="9"/>
    <x v="0"/>
    <x v="0"/>
    <n v="3"/>
    <n v="1"/>
    <x v="2"/>
  </r>
  <r>
    <d v="2011-01-03T00:00:00"/>
    <n v="3"/>
    <x v="1"/>
    <s v="01002"/>
    <n v="692.5"/>
    <n v="1227.94"/>
    <n v="1920.44"/>
    <x v="2"/>
    <x v="1"/>
    <x v="4"/>
    <x v="0"/>
    <x v="0"/>
    <n v="3"/>
    <n v="1"/>
    <x v="2"/>
  </r>
  <r>
    <d v="2011-01-03T00:00:00"/>
    <n v="4"/>
    <x v="0"/>
    <s v="01003"/>
    <n v="548.82000000000005"/>
    <n v="1238.19"/>
    <n v="1787.01"/>
    <x v="3"/>
    <x v="1"/>
    <x v="0"/>
    <x v="0"/>
    <x v="0"/>
    <n v="3"/>
    <n v="1"/>
    <x v="2"/>
  </r>
  <r>
    <d v="2011-01-03T00:00:00"/>
    <n v="4"/>
    <x v="1"/>
    <s v="01001"/>
    <n v="613.22"/>
    <n v="969.22"/>
    <n v="1582.44"/>
    <x v="3"/>
    <x v="1"/>
    <x v="1"/>
    <x v="0"/>
    <x v="0"/>
    <n v="3"/>
    <n v="1"/>
    <x v="2"/>
  </r>
  <r>
    <d v="2011-01-04T00:00:00"/>
    <n v="1"/>
    <x v="0"/>
    <s v="01004"/>
    <n v="578.71"/>
    <n v="1174.8"/>
    <n v="1753.51"/>
    <x v="0"/>
    <x v="0"/>
    <x v="2"/>
    <x v="0"/>
    <x v="0"/>
    <n v="4"/>
    <n v="2"/>
    <x v="3"/>
  </r>
  <r>
    <d v="2011-01-04T00:00:00"/>
    <n v="1"/>
    <x v="1"/>
    <s v="01005"/>
    <n v="664.01"/>
    <n v="1202.04"/>
    <n v="1866.05"/>
    <x v="0"/>
    <x v="0"/>
    <x v="3"/>
    <x v="0"/>
    <x v="0"/>
    <n v="4"/>
    <n v="2"/>
    <x v="3"/>
  </r>
  <r>
    <d v="2011-01-04T00:00:00"/>
    <n v="2"/>
    <x v="0"/>
    <s v="01006"/>
    <n v="630.41999999999996"/>
    <n v="1068.7"/>
    <n v="1699.12"/>
    <x v="1"/>
    <x v="0"/>
    <x v="4"/>
    <x v="0"/>
    <x v="0"/>
    <n v="4"/>
    <n v="2"/>
    <x v="3"/>
  </r>
  <r>
    <d v="2011-01-04T00:00:00"/>
    <n v="2"/>
    <x v="1"/>
    <s v="01007"/>
    <n v="593.63"/>
    <n v="1233.27"/>
    <n v="1826.9"/>
    <x v="1"/>
    <x v="0"/>
    <x v="5"/>
    <x v="0"/>
    <x v="0"/>
    <n v="4"/>
    <n v="2"/>
    <x v="3"/>
  </r>
  <r>
    <d v="2011-01-04T00:00:00"/>
    <n v="3"/>
    <x v="0"/>
    <s v="01008"/>
    <n v="549.39"/>
    <n v="1038.1099999999999"/>
    <n v="1587.5"/>
    <x v="2"/>
    <x v="1"/>
    <x v="6"/>
    <x v="0"/>
    <x v="0"/>
    <n v="4"/>
    <n v="2"/>
    <x v="3"/>
  </r>
  <r>
    <d v="2011-01-04T00:00:00"/>
    <n v="3"/>
    <x v="1"/>
    <s v="01009"/>
    <n v="591.88"/>
    <n v="1246.0899999999999"/>
    <n v="1837.97"/>
    <x v="2"/>
    <x v="1"/>
    <x v="7"/>
    <x v="0"/>
    <x v="0"/>
    <n v="4"/>
    <n v="2"/>
    <x v="3"/>
  </r>
  <r>
    <d v="2011-01-04T00:00:00"/>
    <n v="4"/>
    <x v="0"/>
    <s v="01010"/>
    <n v="535.15"/>
    <n v="1074.08"/>
    <n v="1609.23"/>
    <x v="3"/>
    <x v="1"/>
    <x v="8"/>
    <x v="0"/>
    <x v="0"/>
    <n v="4"/>
    <n v="2"/>
    <x v="3"/>
  </r>
  <r>
    <d v="2011-01-04T00:00:00"/>
    <n v="4"/>
    <x v="1"/>
    <s v="01011"/>
    <n v="603.98"/>
    <n v="1164.83"/>
    <n v="1768.81"/>
    <x v="3"/>
    <x v="1"/>
    <x v="9"/>
    <x v="0"/>
    <x v="0"/>
    <n v="4"/>
    <n v="2"/>
    <x v="3"/>
  </r>
  <r>
    <d v="2011-01-05T00:00:00"/>
    <n v="1"/>
    <x v="0"/>
    <s v="01002"/>
    <n v="516.61"/>
    <n v="1255.08"/>
    <n v="1771.69"/>
    <x v="0"/>
    <x v="0"/>
    <x v="4"/>
    <x v="0"/>
    <x v="0"/>
    <n v="5"/>
    <n v="3"/>
    <x v="4"/>
  </r>
  <r>
    <d v="2011-01-05T00:00:00"/>
    <n v="1"/>
    <x v="1"/>
    <s v="01003"/>
    <n v="600.76"/>
    <n v="918.59"/>
    <n v="1519.35"/>
    <x v="0"/>
    <x v="0"/>
    <x v="0"/>
    <x v="0"/>
    <x v="0"/>
    <n v="5"/>
    <n v="3"/>
    <x v="4"/>
  </r>
  <r>
    <d v="2011-01-05T00:00:00"/>
    <n v="2"/>
    <x v="0"/>
    <s v="01001"/>
    <n v="630.1"/>
    <n v="1164.5"/>
    <n v="1794.6"/>
    <x v="1"/>
    <x v="0"/>
    <x v="1"/>
    <x v="0"/>
    <x v="0"/>
    <n v="5"/>
    <n v="3"/>
    <x v="4"/>
  </r>
  <r>
    <d v="2011-01-05T00:00:00"/>
    <n v="2"/>
    <x v="1"/>
    <s v="01004"/>
    <n v="672.17"/>
    <n v="1386.17"/>
    <n v="2058.34"/>
    <x v="1"/>
    <x v="0"/>
    <x v="2"/>
    <x v="0"/>
    <x v="0"/>
    <n v="5"/>
    <n v="3"/>
    <x v="4"/>
  </r>
  <r>
    <d v="2011-01-05T00:00:00"/>
    <n v="3"/>
    <x v="0"/>
    <s v="01005"/>
    <n v="434.01"/>
    <n v="1078.44"/>
    <n v="1512.45"/>
    <x v="2"/>
    <x v="1"/>
    <x v="3"/>
    <x v="0"/>
    <x v="0"/>
    <n v="5"/>
    <n v="3"/>
    <x v="4"/>
  </r>
  <r>
    <d v="2011-01-05T00:00:00"/>
    <n v="3"/>
    <x v="1"/>
    <s v="01006"/>
    <n v="688.12"/>
    <n v="1133.54"/>
    <n v="1821.66"/>
    <x v="2"/>
    <x v="1"/>
    <x v="4"/>
    <x v="0"/>
    <x v="0"/>
    <n v="5"/>
    <n v="3"/>
    <x v="4"/>
  </r>
  <r>
    <d v="2011-01-05T00:00:00"/>
    <n v="4"/>
    <x v="0"/>
    <s v="01007"/>
    <n v="500.77"/>
    <n v="1172.54"/>
    <n v="1673.31"/>
    <x v="3"/>
    <x v="1"/>
    <x v="5"/>
    <x v="0"/>
    <x v="0"/>
    <n v="5"/>
    <n v="3"/>
    <x v="4"/>
  </r>
  <r>
    <d v="2011-01-05T00:00:00"/>
    <n v="4"/>
    <x v="1"/>
    <s v="01008"/>
    <n v="490.63"/>
    <n v="1113.81"/>
    <n v="1604.44"/>
    <x v="3"/>
    <x v="1"/>
    <x v="6"/>
    <x v="0"/>
    <x v="0"/>
    <n v="5"/>
    <n v="3"/>
    <x v="4"/>
  </r>
  <r>
    <d v="2011-01-06T00:00:00"/>
    <n v="1"/>
    <x v="0"/>
    <s v="01009"/>
    <n v="575.29"/>
    <n v="1206.46"/>
    <n v="1781.75"/>
    <x v="0"/>
    <x v="0"/>
    <x v="7"/>
    <x v="0"/>
    <x v="0"/>
    <n v="6"/>
    <n v="4"/>
    <x v="5"/>
  </r>
  <r>
    <d v="2011-01-06T00:00:00"/>
    <n v="1"/>
    <x v="1"/>
    <s v="01010"/>
    <n v="593.78"/>
    <n v="1277.92"/>
    <n v="1871.7"/>
    <x v="0"/>
    <x v="0"/>
    <x v="8"/>
    <x v="0"/>
    <x v="0"/>
    <n v="6"/>
    <n v="4"/>
    <x v="5"/>
  </r>
  <r>
    <d v="2011-01-06T00:00:00"/>
    <n v="2"/>
    <x v="0"/>
    <s v="01011"/>
    <n v="626.41"/>
    <n v="965.64"/>
    <n v="1592.05"/>
    <x v="1"/>
    <x v="0"/>
    <x v="9"/>
    <x v="0"/>
    <x v="0"/>
    <n v="6"/>
    <n v="4"/>
    <x v="5"/>
  </r>
  <r>
    <d v="2011-01-06T00:00:00"/>
    <n v="2"/>
    <x v="1"/>
    <s v="01002"/>
    <n v="762.74"/>
    <n v="1244.28"/>
    <n v="2007.02"/>
    <x v="1"/>
    <x v="0"/>
    <x v="4"/>
    <x v="0"/>
    <x v="0"/>
    <n v="6"/>
    <n v="4"/>
    <x v="5"/>
  </r>
  <r>
    <d v="2011-01-06T00:00:00"/>
    <n v="3"/>
    <x v="0"/>
    <s v="01003"/>
    <n v="521.85"/>
    <n v="1235.02"/>
    <n v="1756.87"/>
    <x v="2"/>
    <x v="1"/>
    <x v="0"/>
    <x v="0"/>
    <x v="0"/>
    <n v="6"/>
    <n v="4"/>
    <x v="5"/>
  </r>
  <r>
    <d v="2011-01-06T00:00:00"/>
    <n v="3"/>
    <x v="1"/>
    <s v="01001"/>
    <n v="446.78"/>
    <n v="1062.57"/>
    <n v="1509.35"/>
    <x v="2"/>
    <x v="1"/>
    <x v="1"/>
    <x v="0"/>
    <x v="0"/>
    <n v="6"/>
    <n v="4"/>
    <x v="5"/>
  </r>
  <r>
    <d v="2011-01-06T00:00:00"/>
    <n v="4"/>
    <x v="0"/>
    <s v="01004"/>
    <n v="518.57000000000005"/>
    <n v="1038.25"/>
    <n v="1556.82"/>
    <x v="3"/>
    <x v="1"/>
    <x v="2"/>
    <x v="0"/>
    <x v="0"/>
    <n v="6"/>
    <n v="4"/>
    <x v="5"/>
  </r>
  <r>
    <d v="2011-01-06T00:00:00"/>
    <n v="4"/>
    <x v="1"/>
    <s v="01005"/>
    <n v="440.55"/>
    <n v="1149.83"/>
    <n v="1590.38"/>
    <x v="3"/>
    <x v="1"/>
    <x v="3"/>
    <x v="0"/>
    <x v="0"/>
    <n v="6"/>
    <n v="4"/>
    <x v="5"/>
  </r>
  <r>
    <d v="2011-01-07T00:00:00"/>
    <n v="1"/>
    <x v="0"/>
    <s v="01006"/>
    <n v="624.24"/>
    <n v="1077.21"/>
    <n v="1701.45"/>
    <x v="0"/>
    <x v="0"/>
    <x v="4"/>
    <x v="0"/>
    <x v="0"/>
    <n v="7"/>
    <n v="5"/>
    <x v="6"/>
  </r>
  <r>
    <d v="2011-01-07T00:00:00"/>
    <n v="1"/>
    <x v="1"/>
    <s v="01007"/>
    <n v="566.46"/>
    <n v="1134.54"/>
    <n v="1701"/>
    <x v="0"/>
    <x v="0"/>
    <x v="5"/>
    <x v="0"/>
    <x v="0"/>
    <n v="7"/>
    <n v="5"/>
    <x v="6"/>
  </r>
  <r>
    <d v="2011-01-07T00:00:00"/>
    <n v="2"/>
    <x v="0"/>
    <s v="01008"/>
    <n v="476.61"/>
    <n v="1140.58"/>
    <n v="1617.19"/>
    <x v="1"/>
    <x v="0"/>
    <x v="6"/>
    <x v="0"/>
    <x v="0"/>
    <n v="7"/>
    <n v="5"/>
    <x v="6"/>
  </r>
  <r>
    <d v="2011-01-07T00:00:00"/>
    <n v="2"/>
    <x v="1"/>
    <s v="01009"/>
    <n v="492.9"/>
    <n v="1320.06"/>
    <n v="1812.96"/>
    <x v="1"/>
    <x v="0"/>
    <x v="7"/>
    <x v="0"/>
    <x v="0"/>
    <n v="7"/>
    <n v="5"/>
    <x v="6"/>
  </r>
  <r>
    <d v="2011-01-07T00:00:00"/>
    <n v="3"/>
    <x v="0"/>
    <s v="01010"/>
    <n v="673.86"/>
    <n v="1074.45"/>
    <n v="1748.31"/>
    <x v="2"/>
    <x v="1"/>
    <x v="8"/>
    <x v="0"/>
    <x v="0"/>
    <n v="7"/>
    <n v="5"/>
    <x v="6"/>
  </r>
  <r>
    <d v="2011-01-07T00:00:00"/>
    <n v="3"/>
    <x v="1"/>
    <s v="01011"/>
    <n v="644.12"/>
    <n v="1079.1400000000001"/>
    <n v="1723.26"/>
    <x v="2"/>
    <x v="1"/>
    <x v="9"/>
    <x v="0"/>
    <x v="0"/>
    <n v="7"/>
    <n v="5"/>
    <x v="6"/>
  </r>
  <r>
    <d v="2011-01-07T00:00:00"/>
    <n v="4"/>
    <x v="0"/>
    <s v="01002"/>
    <n v="675.12"/>
    <n v="1021.7"/>
    <n v="1696.82"/>
    <x v="3"/>
    <x v="1"/>
    <x v="4"/>
    <x v="0"/>
    <x v="0"/>
    <n v="7"/>
    <n v="5"/>
    <x v="6"/>
  </r>
  <r>
    <d v="2011-01-07T00:00:00"/>
    <n v="4"/>
    <x v="1"/>
    <s v="01003"/>
    <n v="629.76"/>
    <n v="1163.1400000000001"/>
    <n v="1792.9"/>
    <x v="3"/>
    <x v="1"/>
    <x v="0"/>
    <x v="0"/>
    <x v="0"/>
    <n v="7"/>
    <n v="5"/>
    <x v="6"/>
  </r>
  <r>
    <d v="2011-01-08T00:00:00"/>
    <n v="1"/>
    <x v="0"/>
    <s v="01001"/>
    <n v="559.05999999999995"/>
    <n v="1153.0999999999999"/>
    <n v="1712.16"/>
    <x v="0"/>
    <x v="0"/>
    <x v="1"/>
    <x v="0"/>
    <x v="0"/>
    <n v="8"/>
    <n v="6"/>
    <x v="0"/>
  </r>
  <r>
    <d v="2011-01-08T00:00:00"/>
    <n v="1"/>
    <x v="1"/>
    <s v="01004"/>
    <n v="534.91"/>
    <n v="1317.76"/>
    <n v="1852.67"/>
    <x v="0"/>
    <x v="0"/>
    <x v="2"/>
    <x v="0"/>
    <x v="0"/>
    <n v="8"/>
    <n v="6"/>
    <x v="0"/>
  </r>
  <r>
    <d v="2011-01-08T00:00:00"/>
    <n v="2"/>
    <x v="0"/>
    <s v="01005"/>
    <n v="593.39"/>
    <n v="933.07"/>
    <n v="1526.46"/>
    <x v="1"/>
    <x v="0"/>
    <x v="3"/>
    <x v="0"/>
    <x v="0"/>
    <n v="8"/>
    <n v="6"/>
    <x v="0"/>
  </r>
  <r>
    <d v="2011-01-08T00:00:00"/>
    <n v="2"/>
    <x v="1"/>
    <s v="01006"/>
    <n v="584.49"/>
    <n v="1298.46"/>
    <n v="1882.95"/>
    <x v="1"/>
    <x v="0"/>
    <x v="4"/>
    <x v="0"/>
    <x v="0"/>
    <n v="8"/>
    <n v="6"/>
    <x v="0"/>
  </r>
  <r>
    <d v="2011-01-08T00:00:00"/>
    <n v="3"/>
    <x v="0"/>
    <s v="01007"/>
    <n v="501"/>
    <n v="1134.82"/>
    <n v="1635.82"/>
    <x v="2"/>
    <x v="1"/>
    <x v="5"/>
    <x v="0"/>
    <x v="0"/>
    <n v="8"/>
    <n v="6"/>
    <x v="0"/>
  </r>
  <r>
    <d v="2011-01-08T00:00:00"/>
    <n v="3"/>
    <x v="1"/>
    <s v="01008"/>
    <n v="495.01"/>
    <n v="1034.52"/>
    <n v="1529.53"/>
    <x v="2"/>
    <x v="1"/>
    <x v="6"/>
    <x v="0"/>
    <x v="0"/>
    <n v="8"/>
    <n v="6"/>
    <x v="0"/>
  </r>
  <r>
    <d v="2011-01-08T00:00:00"/>
    <n v="4"/>
    <x v="0"/>
    <s v="01009"/>
    <n v="466.01"/>
    <n v="1224.74"/>
    <n v="1690.75"/>
    <x v="3"/>
    <x v="1"/>
    <x v="7"/>
    <x v="0"/>
    <x v="0"/>
    <n v="8"/>
    <n v="6"/>
    <x v="0"/>
  </r>
  <r>
    <d v="2011-01-08T00:00:00"/>
    <n v="4"/>
    <x v="1"/>
    <s v="01010"/>
    <n v="419.54"/>
    <n v="1103.0899999999999"/>
    <n v="1522.63"/>
    <x v="3"/>
    <x v="1"/>
    <x v="8"/>
    <x v="0"/>
    <x v="0"/>
    <n v="8"/>
    <n v="6"/>
    <x v="0"/>
  </r>
  <r>
    <d v="2011-01-09T00:00:00"/>
    <n v="1"/>
    <x v="0"/>
    <s v="01011"/>
    <n v="579.52"/>
    <n v="1216.18"/>
    <n v="1795.7"/>
    <x v="0"/>
    <x v="0"/>
    <x v="9"/>
    <x v="0"/>
    <x v="0"/>
    <n v="9"/>
    <n v="7"/>
    <x v="1"/>
  </r>
  <r>
    <d v="2011-01-09T00:00:00"/>
    <n v="1"/>
    <x v="1"/>
    <s v="01002"/>
    <n v="609.74"/>
    <n v="1422.23"/>
    <n v="2031.97"/>
    <x v="0"/>
    <x v="0"/>
    <x v="4"/>
    <x v="0"/>
    <x v="0"/>
    <n v="9"/>
    <n v="7"/>
    <x v="1"/>
  </r>
  <r>
    <d v="2011-01-09T00:00:00"/>
    <n v="2"/>
    <x v="0"/>
    <s v="01003"/>
    <n v="585.37"/>
    <n v="1034.8"/>
    <n v="1620.17"/>
    <x v="1"/>
    <x v="0"/>
    <x v="0"/>
    <x v="0"/>
    <x v="0"/>
    <n v="9"/>
    <n v="7"/>
    <x v="1"/>
  </r>
  <r>
    <d v="2011-01-09T00:00:00"/>
    <n v="2"/>
    <x v="1"/>
    <s v="01001"/>
    <n v="676.82"/>
    <n v="1303.42"/>
    <n v="1980.24"/>
    <x v="1"/>
    <x v="0"/>
    <x v="1"/>
    <x v="0"/>
    <x v="0"/>
    <n v="9"/>
    <n v="7"/>
    <x v="1"/>
  </r>
  <r>
    <d v="2011-01-09T00:00:00"/>
    <n v="3"/>
    <x v="0"/>
    <s v="01004"/>
    <n v="612.83000000000004"/>
    <n v="1045.07"/>
    <n v="1657.9"/>
    <x v="2"/>
    <x v="1"/>
    <x v="2"/>
    <x v="0"/>
    <x v="0"/>
    <n v="9"/>
    <n v="7"/>
    <x v="1"/>
  </r>
  <r>
    <d v="2011-01-09T00:00:00"/>
    <n v="3"/>
    <x v="1"/>
    <s v="01005"/>
    <n v="683.89"/>
    <n v="1306.1400000000001"/>
    <n v="1990.03"/>
    <x v="2"/>
    <x v="1"/>
    <x v="3"/>
    <x v="0"/>
    <x v="0"/>
    <n v="9"/>
    <n v="7"/>
    <x v="1"/>
  </r>
  <r>
    <d v="2011-01-09T00:00:00"/>
    <n v="4"/>
    <x v="0"/>
    <s v="01006"/>
    <n v="466.34"/>
    <n v="1286.53"/>
    <n v="1752.87"/>
    <x v="3"/>
    <x v="1"/>
    <x v="4"/>
    <x v="0"/>
    <x v="0"/>
    <n v="9"/>
    <n v="7"/>
    <x v="1"/>
  </r>
  <r>
    <d v="2011-01-09T00:00:00"/>
    <n v="4"/>
    <x v="1"/>
    <s v="01007"/>
    <n v="469.9"/>
    <n v="1158.3"/>
    <n v="1628.2"/>
    <x v="3"/>
    <x v="1"/>
    <x v="5"/>
    <x v="0"/>
    <x v="0"/>
    <n v="9"/>
    <n v="7"/>
    <x v="1"/>
  </r>
  <r>
    <d v="2011-01-10T00:00:00"/>
    <n v="1"/>
    <x v="0"/>
    <s v="01001"/>
    <n v="753.4905"/>
    <n v="1130.367"/>
    <n v="1883.8575000000001"/>
    <x v="0"/>
    <x v="0"/>
    <x v="1"/>
    <x v="0"/>
    <x v="0"/>
    <n v="10"/>
    <n v="1"/>
    <x v="2"/>
  </r>
  <r>
    <d v="2011-01-10T00:00:00"/>
    <n v="1"/>
    <x v="1"/>
    <s v="01004"/>
    <n v="767.23500000000001"/>
    <n v="1168.1144999999999"/>
    <n v="1935.3495"/>
    <x v="0"/>
    <x v="0"/>
    <x v="2"/>
    <x v="0"/>
    <x v="0"/>
    <n v="10"/>
    <n v="1"/>
    <x v="2"/>
  </r>
  <r>
    <d v="2011-01-10T00:00:00"/>
    <n v="2"/>
    <x v="0"/>
    <s v="01005"/>
    <n v="706.72349999999994"/>
    <n v="1076.0505000000001"/>
    <n v="1782.7739999999999"/>
    <x v="1"/>
    <x v="0"/>
    <x v="3"/>
    <x v="0"/>
    <x v="0"/>
    <n v="10"/>
    <n v="1"/>
    <x v="2"/>
  </r>
  <r>
    <d v="2011-01-10T00:00:00"/>
    <n v="2"/>
    <x v="1"/>
    <s v="01006"/>
    <n v="756.98699999999997"/>
    <n v="1146.3375000000001"/>
    <n v="1903.3244999999999"/>
    <x v="1"/>
    <x v="0"/>
    <x v="4"/>
    <x v="0"/>
    <x v="0"/>
    <n v="10"/>
    <n v="1"/>
    <x v="2"/>
  </r>
  <r>
    <d v="2011-01-10T00:00:00"/>
    <n v="3"/>
    <x v="0"/>
    <s v="01007"/>
    <n v="649.78200000000004"/>
    <n v="992.81700000000001"/>
    <n v="1642.5989999999999"/>
    <x v="2"/>
    <x v="1"/>
    <x v="5"/>
    <x v="0"/>
    <x v="0"/>
    <n v="10"/>
    <n v="1"/>
    <x v="2"/>
  </r>
  <r>
    <d v="2011-01-10T00:00:00"/>
    <n v="3"/>
    <x v="1"/>
    <s v="01008"/>
    <n v="711.97349999999994"/>
    <n v="1087.338"/>
    <n v="1799.3115"/>
    <x v="2"/>
    <x v="1"/>
    <x v="6"/>
    <x v="0"/>
    <x v="0"/>
    <n v="10"/>
    <n v="1"/>
    <x v="2"/>
  </r>
  <r>
    <d v="2011-01-10T00:00:00"/>
    <n v="4"/>
    <x v="0"/>
    <s v="01009"/>
    <n v="723.93299999999999"/>
    <n v="1089.5640000000001"/>
    <n v="1813.4970000000001"/>
    <x v="3"/>
    <x v="1"/>
    <x v="7"/>
    <x v="0"/>
    <x v="0"/>
    <n v="10"/>
    <n v="1"/>
    <x v="2"/>
  </r>
  <r>
    <d v="2011-01-10T00:00:00"/>
    <n v="4"/>
    <x v="1"/>
    <s v="01010"/>
    <n v="842.16300000000001"/>
    <n v="1274.49"/>
    <n v="2116.6529999999998"/>
    <x v="3"/>
    <x v="1"/>
    <x v="8"/>
    <x v="0"/>
    <x v="0"/>
    <n v="10"/>
    <n v="1"/>
    <x v="2"/>
  </r>
  <r>
    <d v="2011-01-11T00:00:00"/>
    <n v="1"/>
    <x v="0"/>
    <s v="01011"/>
    <n v="651.6825"/>
    <n v="996.08249999999998"/>
    <n v="1647.7650000000001"/>
    <x v="0"/>
    <x v="0"/>
    <x v="9"/>
    <x v="0"/>
    <x v="0"/>
    <n v="11"/>
    <n v="2"/>
    <x v="3"/>
  </r>
  <r>
    <d v="2011-01-11T00:00:00"/>
    <n v="1"/>
    <x v="1"/>
    <s v="01002"/>
    <n v="777.49350000000004"/>
    <n v="1181.7855"/>
    <n v="1959.279"/>
    <x v="0"/>
    <x v="0"/>
    <x v="4"/>
    <x v="0"/>
    <x v="0"/>
    <n v="11"/>
    <n v="2"/>
    <x v="3"/>
  </r>
  <r>
    <d v="2011-01-11T00:00:00"/>
    <n v="2"/>
    <x v="0"/>
    <s v="01003"/>
    <n v="689.24099999999999"/>
    <n v="1040.3085000000001"/>
    <n v="1729.5495000000001"/>
    <x v="1"/>
    <x v="0"/>
    <x v="0"/>
    <x v="0"/>
    <x v="0"/>
    <n v="11"/>
    <n v="2"/>
    <x v="3"/>
  </r>
  <r>
    <d v="2011-01-11T00:00:00"/>
    <n v="2"/>
    <x v="1"/>
    <s v="01001"/>
    <n v="830.95950000000005"/>
    <n v="1256.3775000000001"/>
    <n v="2087.337"/>
    <x v="1"/>
    <x v="0"/>
    <x v="1"/>
    <x v="0"/>
    <x v="0"/>
    <n v="11"/>
    <n v="2"/>
    <x v="3"/>
  </r>
  <r>
    <d v="2011-01-11T00:00:00"/>
    <n v="3"/>
    <x v="0"/>
    <s v="01004"/>
    <n v="690.07050000000004"/>
    <n v="1052.2574999999999"/>
    <n v="1742.328"/>
    <x v="2"/>
    <x v="1"/>
    <x v="2"/>
    <x v="0"/>
    <x v="0"/>
    <n v="11"/>
    <n v="2"/>
    <x v="3"/>
  </r>
  <r>
    <d v="2011-01-11T00:00:00"/>
    <n v="3"/>
    <x v="1"/>
    <s v="01005"/>
    <n v="682.35299999999995"/>
    <n v="1051.596"/>
    <n v="1733.9490000000001"/>
    <x v="2"/>
    <x v="1"/>
    <x v="3"/>
    <x v="0"/>
    <x v="0"/>
    <n v="11"/>
    <n v="2"/>
    <x v="3"/>
  </r>
  <r>
    <d v="2011-01-11T00:00:00"/>
    <n v="4"/>
    <x v="0"/>
    <s v="01006"/>
    <n v="670.50900000000001"/>
    <n v="1030.1025"/>
    <n v="1700.6115"/>
    <x v="3"/>
    <x v="1"/>
    <x v="4"/>
    <x v="0"/>
    <x v="0"/>
    <n v="11"/>
    <n v="2"/>
    <x v="3"/>
  </r>
  <r>
    <d v="2011-01-11T00:00:00"/>
    <n v="4"/>
    <x v="1"/>
    <s v="01007"/>
    <n v="857.94449999999995"/>
    <n v="1298.787"/>
    <n v="2156.7314999999999"/>
    <x v="3"/>
    <x v="1"/>
    <x v="5"/>
    <x v="0"/>
    <x v="0"/>
    <n v="11"/>
    <n v="2"/>
    <x v="3"/>
  </r>
  <r>
    <d v="2011-01-12T00:00:00"/>
    <n v="1"/>
    <x v="0"/>
    <s v="01008"/>
    <n v="683.928"/>
    <n v="1029.0735"/>
    <n v="1713.0015000000001"/>
    <x v="0"/>
    <x v="0"/>
    <x v="6"/>
    <x v="0"/>
    <x v="0"/>
    <n v="12"/>
    <n v="3"/>
    <x v="4"/>
  </r>
  <r>
    <d v="2011-01-12T00:00:00"/>
    <n v="1"/>
    <x v="1"/>
    <s v="01009"/>
    <n v="825.048"/>
    <n v="1254.057"/>
    <n v="2079.105"/>
    <x v="0"/>
    <x v="0"/>
    <x v="7"/>
    <x v="0"/>
    <x v="0"/>
    <n v="12"/>
    <n v="3"/>
    <x v="4"/>
  </r>
  <r>
    <d v="2011-01-12T00:00:00"/>
    <n v="2"/>
    <x v="0"/>
    <s v="01010"/>
    <n v="713.82150000000001"/>
    <n v="1075.326"/>
    <n v="1789.1475"/>
    <x v="1"/>
    <x v="0"/>
    <x v="8"/>
    <x v="0"/>
    <x v="0"/>
    <n v="12"/>
    <n v="3"/>
    <x v="4"/>
  </r>
  <r>
    <d v="2011-01-12T00:00:00"/>
    <n v="2"/>
    <x v="1"/>
    <s v="01011"/>
    <n v="810.77850000000001"/>
    <n v="1231.7760000000001"/>
    <n v="2042.5545"/>
    <x v="1"/>
    <x v="0"/>
    <x v="9"/>
    <x v="0"/>
    <x v="0"/>
    <n v="12"/>
    <n v="3"/>
    <x v="4"/>
  </r>
  <r>
    <d v="2011-01-12T00:00:00"/>
    <n v="3"/>
    <x v="0"/>
    <s v="01002"/>
    <n v="703.24800000000005"/>
    <n v="1107.645"/>
    <n v="1810.893"/>
    <x v="2"/>
    <x v="1"/>
    <x v="4"/>
    <x v="0"/>
    <x v="0"/>
    <n v="12"/>
    <n v="3"/>
    <x v="4"/>
  </r>
  <r>
    <d v="2011-01-12T00:00:00"/>
    <n v="3"/>
    <x v="1"/>
    <s v="01003"/>
    <n v="730.64250000000004"/>
    <n v="1136.6355000000001"/>
    <n v="1867.278"/>
    <x v="2"/>
    <x v="1"/>
    <x v="0"/>
    <x v="0"/>
    <x v="0"/>
    <n v="12"/>
    <n v="3"/>
    <x v="4"/>
  </r>
  <r>
    <d v="2011-01-12T00:00:00"/>
    <n v="4"/>
    <x v="0"/>
    <s v="01001"/>
    <n v="612.01350000000002"/>
    <n v="966.84"/>
    <n v="1578.8534999999999"/>
    <x v="3"/>
    <x v="1"/>
    <x v="1"/>
    <x v="0"/>
    <x v="0"/>
    <n v="12"/>
    <n v="3"/>
    <x v="4"/>
  </r>
  <r>
    <d v="2011-01-12T00:00:00"/>
    <n v="4"/>
    <x v="1"/>
    <s v="01004"/>
    <n v="779.84550000000002"/>
    <n v="1177.9425000000001"/>
    <n v="1957.788"/>
    <x v="3"/>
    <x v="1"/>
    <x v="2"/>
    <x v="0"/>
    <x v="0"/>
    <n v="12"/>
    <n v="3"/>
    <x v="4"/>
  </r>
  <r>
    <d v="2011-01-13T00:00:00"/>
    <n v="1"/>
    <x v="0"/>
    <s v="01005"/>
    <n v="633.38099999999997"/>
    <n v="966.08399999999995"/>
    <n v="1599.4649999999999"/>
    <x v="0"/>
    <x v="0"/>
    <x v="3"/>
    <x v="0"/>
    <x v="0"/>
    <n v="13"/>
    <n v="4"/>
    <x v="5"/>
  </r>
  <r>
    <d v="2011-01-13T00:00:00"/>
    <n v="1"/>
    <x v="1"/>
    <s v="01006"/>
    <n v="649.48800000000006"/>
    <n v="1026.2384999999999"/>
    <n v="1675.7265"/>
    <x v="0"/>
    <x v="0"/>
    <x v="4"/>
    <x v="0"/>
    <x v="0"/>
    <n v="13"/>
    <n v="4"/>
    <x v="5"/>
  </r>
  <r>
    <d v="2011-01-13T00:00:00"/>
    <n v="2"/>
    <x v="0"/>
    <s v="01007"/>
    <n v="613.04250000000002"/>
    <n v="996.50250000000005"/>
    <n v="1609.5450000000001"/>
    <x v="1"/>
    <x v="0"/>
    <x v="5"/>
    <x v="0"/>
    <x v="0"/>
    <n v="13"/>
    <n v="4"/>
    <x v="5"/>
  </r>
  <r>
    <d v="2011-01-13T00:00:00"/>
    <n v="2"/>
    <x v="1"/>
    <s v="01008"/>
    <n v="748.39800000000002"/>
    <n v="1161.7935"/>
    <n v="1910.1914999999999"/>
    <x v="1"/>
    <x v="0"/>
    <x v="6"/>
    <x v="0"/>
    <x v="0"/>
    <n v="13"/>
    <n v="4"/>
    <x v="5"/>
  </r>
  <r>
    <d v="2011-01-13T00:00:00"/>
    <n v="3"/>
    <x v="0"/>
    <s v="01009"/>
    <n v="623.40599999999995"/>
    <n v="954.40800000000002"/>
    <n v="1577.8140000000001"/>
    <x v="2"/>
    <x v="1"/>
    <x v="7"/>
    <x v="0"/>
    <x v="0"/>
    <n v="13"/>
    <n v="4"/>
    <x v="5"/>
  </r>
  <r>
    <d v="2011-01-13T00:00:00"/>
    <n v="3"/>
    <x v="1"/>
    <s v="01010"/>
    <n v="662.24549999999999"/>
    <n v="1008.1155"/>
    <n v="1670.3610000000001"/>
    <x v="2"/>
    <x v="1"/>
    <x v="8"/>
    <x v="0"/>
    <x v="0"/>
    <n v="13"/>
    <n v="4"/>
    <x v="5"/>
  </r>
  <r>
    <d v="2011-01-13T00:00:00"/>
    <n v="4"/>
    <x v="0"/>
    <s v="01011"/>
    <n v="662.46600000000001"/>
    <n v="1005.942"/>
    <n v="1668.4079999999999"/>
    <x v="3"/>
    <x v="1"/>
    <x v="9"/>
    <x v="0"/>
    <x v="0"/>
    <n v="13"/>
    <n v="4"/>
    <x v="5"/>
  </r>
  <r>
    <d v="2011-01-13T00:00:00"/>
    <n v="4"/>
    <x v="1"/>
    <s v="01002"/>
    <n v="685.57650000000001"/>
    <n v="1042.6185"/>
    <n v="1728.1949999999999"/>
    <x v="3"/>
    <x v="1"/>
    <x v="4"/>
    <x v="0"/>
    <x v="0"/>
    <n v="13"/>
    <n v="4"/>
    <x v="5"/>
  </r>
  <r>
    <d v="2011-01-14T00:00:00"/>
    <n v="1"/>
    <x v="0"/>
    <s v="01003"/>
    <n v="699.3"/>
    <n v="1118.3025"/>
    <n v="1817.6025"/>
    <x v="0"/>
    <x v="0"/>
    <x v="0"/>
    <x v="0"/>
    <x v="0"/>
    <n v="14"/>
    <n v="5"/>
    <x v="6"/>
  </r>
  <r>
    <d v="2011-01-14T00:00:00"/>
    <n v="1"/>
    <x v="1"/>
    <s v="01001"/>
    <n v="664.94399999999996"/>
    <n v="1081.9935"/>
    <n v="1746.9375"/>
    <x v="0"/>
    <x v="0"/>
    <x v="1"/>
    <x v="0"/>
    <x v="0"/>
    <n v="14"/>
    <n v="5"/>
    <x v="6"/>
  </r>
  <r>
    <d v="2011-01-14T00:00:00"/>
    <n v="2"/>
    <x v="0"/>
    <s v="01004"/>
    <n v="705.2115"/>
    <n v="1090.7505000000001"/>
    <n v="1795.962"/>
    <x v="1"/>
    <x v="0"/>
    <x v="2"/>
    <x v="0"/>
    <x v="0"/>
    <n v="14"/>
    <n v="5"/>
    <x v="6"/>
  </r>
  <r>
    <d v="2011-01-14T00:00:00"/>
    <n v="2"/>
    <x v="1"/>
    <s v="01005"/>
    <n v="787.03800000000001"/>
    <n v="1276.5060000000001"/>
    <n v="2063.5439999999999"/>
    <x v="1"/>
    <x v="0"/>
    <x v="3"/>
    <x v="0"/>
    <x v="0"/>
    <n v="14"/>
    <n v="5"/>
    <x v="6"/>
  </r>
  <r>
    <d v="2011-01-14T00:00:00"/>
    <n v="3"/>
    <x v="0"/>
    <s v="01006"/>
    <n v="692.44349999999997"/>
    <n v="1136.0160000000001"/>
    <n v="1828.4594999999999"/>
    <x v="2"/>
    <x v="1"/>
    <x v="4"/>
    <x v="0"/>
    <x v="0"/>
    <n v="14"/>
    <n v="5"/>
    <x v="6"/>
  </r>
  <r>
    <d v="2011-01-14T00:00:00"/>
    <n v="3"/>
    <x v="1"/>
    <s v="01007"/>
    <n v="729.97050000000002"/>
    <n v="1174.845"/>
    <n v="1904.8154999999999"/>
    <x v="2"/>
    <x v="1"/>
    <x v="5"/>
    <x v="0"/>
    <x v="0"/>
    <n v="14"/>
    <n v="5"/>
    <x v="6"/>
  </r>
  <r>
    <d v="2011-01-14T00:00:00"/>
    <n v="4"/>
    <x v="0"/>
    <s v="01008"/>
    <n v="607.62450000000001"/>
    <n v="980.16449999999998"/>
    <n v="1587.789"/>
    <x v="3"/>
    <x v="1"/>
    <x v="6"/>
    <x v="0"/>
    <x v="0"/>
    <n v="14"/>
    <n v="5"/>
    <x v="6"/>
  </r>
  <r>
    <d v="2011-01-14T00:00:00"/>
    <n v="4"/>
    <x v="1"/>
    <s v="01009"/>
    <n v="649.63499999999999"/>
    <n v="983.33550000000002"/>
    <n v="1632.9704999999999"/>
    <x v="3"/>
    <x v="1"/>
    <x v="7"/>
    <x v="0"/>
    <x v="0"/>
    <n v="14"/>
    <n v="5"/>
    <x v="6"/>
  </r>
  <r>
    <d v="2011-01-15T00:00:00"/>
    <n v="1"/>
    <x v="0"/>
    <s v="01010"/>
    <n v="662.94899999999996"/>
    <n v="1093.8689999999999"/>
    <n v="1756.818"/>
    <x v="0"/>
    <x v="0"/>
    <x v="8"/>
    <x v="0"/>
    <x v="0"/>
    <n v="15"/>
    <n v="6"/>
    <x v="0"/>
  </r>
  <r>
    <d v="2011-01-15T00:00:00"/>
    <n v="1"/>
    <x v="1"/>
    <s v="01011"/>
    <n v="775.04700000000003"/>
    <n v="1168.2719999999999"/>
    <n v="1943.319"/>
    <x v="0"/>
    <x v="0"/>
    <x v="9"/>
    <x v="0"/>
    <x v="0"/>
    <n v="15"/>
    <n v="6"/>
    <x v="0"/>
  </r>
  <r>
    <d v="2011-01-15T00:00:00"/>
    <n v="2"/>
    <x v="0"/>
    <s v="01002"/>
    <n v="602.77350000000001"/>
    <n v="977.48699999999997"/>
    <n v="1580.2605000000001"/>
    <x v="1"/>
    <x v="0"/>
    <x v="4"/>
    <x v="0"/>
    <x v="0"/>
    <n v="15"/>
    <n v="6"/>
    <x v="0"/>
  </r>
  <r>
    <d v="2011-01-15T00:00:00"/>
    <n v="2"/>
    <x v="1"/>
    <s v="01003"/>
    <n v="660.40800000000002"/>
    <n v="1044.6134999999999"/>
    <n v="1705.0215000000001"/>
    <x v="1"/>
    <x v="0"/>
    <x v="0"/>
    <x v="0"/>
    <x v="0"/>
    <n v="15"/>
    <n v="6"/>
    <x v="0"/>
  </r>
  <r>
    <d v="2011-01-15T00:00:00"/>
    <n v="3"/>
    <x v="0"/>
    <s v="01001"/>
    <n v="629.62199999999996"/>
    <n v="1037.5260000000001"/>
    <n v="1667.1479999999999"/>
    <x v="2"/>
    <x v="1"/>
    <x v="1"/>
    <x v="0"/>
    <x v="0"/>
    <n v="15"/>
    <n v="6"/>
    <x v="0"/>
  </r>
  <r>
    <d v="2011-01-15T00:00:00"/>
    <n v="3"/>
    <x v="1"/>
    <s v="01004"/>
    <n v="680.05349999999999"/>
    <n v="1118.355"/>
    <n v="1798.4085"/>
    <x v="2"/>
    <x v="1"/>
    <x v="2"/>
    <x v="0"/>
    <x v="0"/>
    <n v="15"/>
    <n v="6"/>
    <x v="0"/>
  </r>
  <r>
    <d v="2011-01-15T00:00:00"/>
    <n v="4"/>
    <x v="0"/>
    <s v="01005"/>
    <n v="650.94749999999999"/>
    <n v="994.10850000000005"/>
    <n v="1645.056"/>
    <x v="3"/>
    <x v="1"/>
    <x v="3"/>
    <x v="0"/>
    <x v="0"/>
    <n v="15"/>
    <n v="6"/>
    <x v="0"/>
  </r>
  <r>
    <d v="2011-01-15T00:00:00"/>
    <n v="4"/>
    <x v="1"/>
    <s v="01006"/>
    <n v="636.51"/>
    <n v="970.50450000000001"/>
    <n v="1607.0145"/>
    <x v="3"/>
    <x v="1"/>
    <x v="4"/>
    <x v="0"/>
    <x v="0"/>
    <n v="15"/>
    <n v="6"/>
    <x v="0"/>
  </r>
  <r>
    <d v="2011-01-16T00:00:00"/>
    <n v="1"/>
    <x v="0"/>
    <s v="01007"/>
    <n v="662.38199999999995"/>
    <n v="1016.085"/>
    <n v="1678.4670000000001"/>
    <x v="0"/>
    <x v="0"/>
    <x v="5"/>
    <x v="0"/>
    <x v="0"/>
    <n v="16"/>
    <n v="7"/>
    <x v="1"/>
  </r>
  <r>
    <d v="2011-01-16T00:00:00"/>
    <n v="1"/>
    <x v="1"/>
    <s v="01008"/>
    <n v="678.19500000000005"/>
    <n v="1143.2190000000001"/>
    <n v="1821.414"/>
    <x v="0"/>
    <x v="0"/>
    <x v="6"/>
    <x v="0"/>
    <x v="0"/>
    <n v="16"/>
    <n v="7"/>
    <x v="1"/>
  </r>
  <r>
    <d v="2011-01-16T00:00:00"/>
    <n v="2"/>
    <x v="0"/>
    <s v="01009"/>
    <n v="587.07600000000002"/>
    <n v="1006.761"/>
    <n v="1593.837"/>
    <x v="1"/>
    <x v="0"/>
    <x v="7"/>
    <x v="0"/>
    <x v="0"/>
    <n v="16"/>
    <n v="7"/>
    <x v="1"/>
  </r>
  <r>
    <d v="2011-01-16T00:00:00"/>
    <n v="2"/>
    <x v="1"/>
    <s v="01010"/>
    <n v="598.97249999999997"/>
    <n v="1021.188"/>
    <n v="1620.1605"/>
    <x v="1"/>
    <x v="0"/>
    <x v="8"/>
    <x v="0"/>
    <x v="0"/>
    <n v="16"/>
    <n v="7"/>
    <x v="1"/>
  </r>
  <r>
    <d v="2011-01-16T00:00:00"/>
    <n v="3"/>
    <x v="0"/>
    <s v="01011"/>
    <n v="681.97500000000002"/>
    <n v="1133.2545"/>
    <n v="1815.2294999999999"/>
    <x v="2"/>
    <x v="1"/>
    <x v="9"/>
    <x v="0"/>
    <x v="0"/>
    <n v="16"/>
    <n v="7"/>
    <x v="1"/>
  </r>
  <r>
    <d v="2011-01-16T00:00:00"/>
    <n v="3"/>
    <x v="1"/>
    <s v="01002"/>
    <n v="772.25400000000002"/>
    <n v="1251.096"/>
    <n v="2023.35"/>
    <x v="2"/>
    <x v="1"/>
    <x v="4"/>
    <x v="0"/>
    <x v="0"/>
    <n v="16"/>
    <n v="7"/>
    <x v="1"/>
  </r>
  <r>
    <d v="2011-01-16T00:00:00"/>
    <n v="4"/>
    <x v="0"/>
    <s v="01003"/>
    <n v="687.36149999999998"/>
    <n v="1156.1969999999999"/>
    <n v="1843.5585000000001"/>
    <x v="3"/>
    <x v="1"/>
    <x v="0"/>
    <x v="0"/>
    <x v="0"/>
    <n v="16"/>
    <n v="7"/>
    <x v="1"/>
  </r>
  <r>
    <d v="2011-01-16T00:00:00"/>
    <n v="4"/>
    <x v="1"/>
    <s v="01001"/>
    <n v="805.08749999999998"/>
    <n v="1320.06"/>
    <n v="2125.1475"/>
    <x v="3"/>
    <x v="1"/>
    <x v="1"/>
    <x v="0"/>
    <x v="0"/>
    <n v="16"/>
    <n v="7"/>
    <x v="1"/>
  </r>
  <r>
    <d v="2011-01-17T00:00:00"/>
    <n v="1"/>
    <x v="0"/>
    <s v="01004"/>
    <n v="696.59100000000001"/>
    <n v="1056.5730000000001"/>
    <n v="1753.164"/>
    <x v="0"/>
    <x v="0"/>
    <x v="2"/>
    <x v="0"/>
    <x v="0"/>
    <n v="17"/>
    <n v="1"/>
    <x v="2"/>
  </r>
  <r>
    <d v="2011-01-17T00:00:00"/>
    <n v="1"/>
    <x v="1"/>
    <s v="01005"/>
    <n v="730.29600000000005"/>
    <n v="1126.818"/>
    <n v="1857.114"/>
    <x v="0"/>
    <x v="0"/>
    <x v="3"/>
    <x v="0"/>
    <x v="0"/>
    <n v="17"/>
    <n v="1"/>
    <x v="2"/>
  </r>
  <r>
    <d v="2011-01-17T00:00:00"/>
    <n v="2"/>
    <x v="0"/>
    <s v="01006"/>
    <n v="618.21900000000005"/>
    <n v="997.41600000000005"/>
    <n v="1615.635"/>
    <x v="1"/>
    <x v="0"/>
    <x v="4"/>
    <x v="0"/>
    <x v="0"/>
    <n v="17"/>
    <n v="1"/>
    <x v="2"/>
  </r>
  <r>
    <d v="2011-01-17T00:00:00"/>
    <n v="2"/>
    <x v="1"/>
    <s v="01007"/>
    <n v="639.91200000000003"/>
    <n v="1029.441"/>
    <n v="1669.3530000000001"/>
    <x v="1"/>
    <x v="0"/>
    <x v="5"/>
    <x v="0"/>
    <x v="0"/>
    <n v="17"/>
    <n v="1"/>
    <x v="2"/>
  </r>
  <r>
    <d v="2011-01-17T00:00:00"/>
    <n v="3"/>
    <x v="0"/>
    <s v="01008"/>
    <n v="644.65800000000002"/>
    <n v="1119.8040000000001"/>
    <n v="1764.462"/>
    <x v="2"/>
    <x v="1"/>
    <x v="6"/>
    <x v="0"/>
    <x v="0"/>
    <n v="17"/>
    <n v="1"/>
    <x v="2"/>
  </r>
  <r>
    <d v="2011-01-17T00:00:00"/>
    <n v="3"/>
    <x v="1"/>
    <s v="01009"/>
    <n v="767.39250000000004"/>
    <n v="1265.2919999999999"/>
    <n v="2032.6845000000001"/>
    <x v="2"/>
    <x v="1"/>
    <x v="7"/>
    <x v="0"/>
    <x v="0"/>
    <n v="17"/>
    <n v="1"/>
    <x v="2"/>
  </r>
  <r>
    <d v="2011-01-17T00:00:00"/>
    <n v="4"/>
    <x v="0"/>
    <s v="01010"/>
    <n v="711.57449999999994"/>
    <n v="1075.9034999999999"/>
    <n v="1787.4780000000001"/>
    <x v="3"/>
    <x v="1"/>
    <x v="8"/>
    <x v="0"/>
    <x v="0"/>
    <n v="17"/>
    <n v="1"/>
    <x v="2"/>
  </r>
  <r>
    <d v="2011-01-17T00:00:00"/>
    <n v="4"/>
    <x v="1"/>
    <s v="01011"/>
    <n v="617.17949999999996"/>
    <n v="1082.991"/>
    <n v="1700.1704999999999"/>
    <x v="3"/>
    <x v="1"/>
    <x v="9"/>
    <x v="0"/>
    <x v="0"/>
    <n v="17"/>
    <n v="1"/>
    <x v="2"/>
  </r>
  <r>
    <d v="2011-01-18T00:00:00"/>
    <n v="1"/>
    <x v="0"/>
    <s v="01002"/>
    <n v="671.27549999999997"/>
    <n v="1040.4659999999999"/>
    <n v="1711.7415000000001"/>
    <x v="0"/>
    <x v="0"/>
    <x v="4"/>
    <x v="0"/>
    <x v="0"/>
    <n v="18"/>
    <n v="2"/>
    <x v="3"/>
  </r>
  <r>
    <d v="2011-01-18T00:00:00"/>
    <n v="1"/>
    <x v="1"/>
    <s v="01003"/>
    <n v="740.1345"/>
    <n v="1269.4185"/>
    <n v="2009.5530000000001"/>
    <x v="0"/>
    <x v="0"/>
    <x v="0"/>
    <x v="0"/>
    <x v="0"/>
    <n v="18"/>
    <n v="2"/>
    <x v="3"/>
  </r>
  <r>
    <d v="2011-01-18T00:00:00"/>
    <n v="2"/>
    <x v="0"/>
    <s v="01001"/>
    <n v="681.99599999999998"/>
    <n v="1058.0535"/>
    <n v="1740.0495000000001"/>
    <x v="1"/>
    <x v="0"/>
    <x v="1"/>
    <x v="0"/>
    <x v="0"/>
    <n v="18"/>
    <n v="2"/>
    <x v="3"/>
  </r>
  <r>
    <d v="2011-01-18T00:00:00"/>
    <n v="2"/>
    <x v="1"/>
    <s v="01004"/>
    <n v="583.11749999999995"/>
    <n v="1061.3505"/>
    <n v="1644.4680000000001"/>
    <x v="1"/>
    <x v="0"/>
    <x v="2"/>
    <x v="0"/>
    <x v="0"/>
    <n v="18"/>
    <n v="2"/>
    <x v="3"/>
  </r>
  <r>
    <d v="2011-01-18T00:00:00"/>
    <n v="3"/>
    <x v="0"/>
    <s v="01005"/>
    <n v="718.27350000000001"/>
    <n v="1089.3119999999999"/>
    <n v="1807.5854999999999"/>
    <x v="2"/>
    <x v="1"/>
    <x v="3"/>
    <x v="0"/>
    <x v="0"/>
    <n v="18"/>
    <n v="2"/>
    <x v="3"/>
  </r>
  <r>
    <d v="2011-01-18T00:00:00"/>
    <n v="3"/>
    <x v="1"/>
    <s v="01006"/>
    <n v="678.94050000000004"/>
    <n v="1144.9095"/>
    <n v="1823.85"/>
    <x v="2"/>
    <x v="1"/>
    <x v="4"/>
    <x v="0"/>
    <x v="0"/>
    <n v="18"/>
    <n v="2"/>
    <x v="3"/>
  </r>
  <r>
    <d v="2011-01-18T00:00:00"/>
    <n v="4"/>
    <x v="0"/>
    <s v="01007"/>
    <n v="701.94600000000003"/>
    <n v="1109.9549999999999"/>
    <n v="1811.9010000000001"/>
    <x v="3"/>
    <x v="1"/>
    <x v="5"/>
    <x v="0"/>
    <x v="0"/>
    <n v="18"/>
    <n v="2"/>
    <x v="3"/>
  </r>
  <r>
    <d v="2011-01-18T00:00:00"/>
    <n v="4"/>
    <x v="1"/>
    <s v="01008"/>
    <n v="673.53300000000002"/>
    <n v="1173.711"/>
    <n v="1847.2439999999999"/>
    <x v="3"/>
    <x v="1"/>
    <x v="6"/>
    <x v="0"/>
    <x v="0"/>
    <n v="18"/>
    <n v="2"/>
    <x v="3"/>
  </r>
  <r>
    <d v="2011-01-19T00:00:00"/>
    <n v="1"/>
    <x v="0"/>
    <s v="01009"/>
    <n v="624.03599999999994"/>
    <n v="1070.1600000000001"/>
    <n v="1694.1959999999999"/>
    <x v="0"/>
    <x v="0"/>
    <x v="7"/>
    <x v="0"/>
    <x v="0"/>
    <n v="19"/>
    <n v="3"/>
    <x v="4"/>
  </r>
  <r>
    <d v="2011-01-19T00:00:00"/>
    <n v="1"/>
    <x v="1"/>
    <s v="01010"/>
    <n v="620.36099999999999"/>
    <n v="1070.412"/>
    <n v="1690.7729999999999"/>
    <x v="0"/>
    <x v="0"/>
    <x v="8"/>
    <x v="0"/>
    <x v="0"/>
    <n v="19"/>
    <n v="3"/>
    <x v="4"/>
  </r>
  <r>
    <d v="2011-01-19T00:00:00"/>
    <n v="2"/>
    <x v="0"/>
    <s v="01011"/>
    <n v="642.14850000000001"/>
    <n v="1171.2855"/>
    <n v="1813.434"/>
    <x v="1"/>
    <x v="0"/>
    <x v="9"/>
    <x v="0"/>
    <x v="0"/>
    <n v="19"/>
    <n v="3"/>
    <x v="4"/>
  </r>
  <r>
    <d v="2011-01-19T00:00:00"/>
    <n v="2"/>
    <x v="1"/>
    <s v="01002"/>
    <n v="780.47550000000001"/>
    <n v="1343.7795000000001"/>
    <n v="2124.2550000000001"/>
    <x v="1"/>
    <x v="0"/>
    <x v="4"/>
    <x v="0"/>
    <x v="0"/>
    <n v="19"/>
    <n v="3"/>
    <x v="4"/>
  </r>
  <r>
    <d v="2011-01-19T00:00:00"/>
    <n v="3"/>
    <x v="0"/>
    <s v="01003"/>
    <n v="701.96699999999998"/>
    <n v="1182.0165"/>
    <n v="1883.9835"/>
    <x v="2"/>
    <x v="1"/>
    <x v="0"/>
    <x v="0"/>
    <x v="0"/>
    <n v="19"/>
    <n v="3"/>
    <x v="4"/>
  </r>
  <r>
    <d v="2011-01-19T00:00:00"/>
    <n v="3"/>
    <x v="1"/>
    <s v="01001"/>
    <n v="680.20050000000003"/>
    <n v="1033.662"/>
    <n v="1713.8625"/>
    <x v="2"/>
    <x v="1"/>
    <x v="1"/>
    <x v="0"/>
    <x v="0"/>
    <n v="19"/>
    <n v="3"/>
    <x v="4"/>
  </r>
  <r>
    <d v="2011-01-19T00:00:00"/>
    <n v="4"/>
    <x v="0"/>
    <s v="01004"/>
    <n v="710.25149999999996"/>
    <n v="1152.7425000000001"/>
    <n v="1862.9939999999999"/>
    <x v="3"/>
    <x v="1"/>
    <x v="2"/>
    <x v="0"/>
    <x v="0"/>
    <n v="19"/>
    <n v="3"/>
    <x v="4"/>
  </r>
  <r>
    <d v="2011-01-19T00:00:00"/>
    <n v="4"/>
    <x v="1"/>
    <s v="01005"/>
    <n v="678.85649999999998"/>
    <n v="1116.8325"/>
    <n v="1795.6890000000001"/>
    <x v="3"/>
    <x v="1"/>
    <x v="3"/>
    <x v="0"/>
    <x v="0"/>
    <n v="19"/>
    <n v="3"/>
    <x v="4"/>
  </r>
  <r>
    <d v="2011-01-20T00:00:00"/>
    <n v="1"/>
    <x v="0"/>
    <s v="01006"/>
    <n v="667.38"/>
    <n v="1179.2339999999999"/>
    <n v="1846.614"/>
    <x v="0"/>
    <x v="0"/>
    <x v="4"/>
    <x v="0"/>
    <x v="0"/>
    <n v="20"/>
    <n v="4"/>
    <x v="5"/>
  </r>
  <r>
    <d v="2011-01-20T00:00:00"/>
    <n v="1"/>
    <x v="1"/>
    <s v="01007"/>
    <n v="618.00900000000001"/>
    <n v="991.26300000000003"/>
    <n v="1609.2719999999999"/>
    <x v="0"/>
    <x v="0"/>
    <x v="5"/>
    <x v="0"/>
    <x v="0"/>
    <n v="20"/>
    <n v="4"/>
    <x v="5"/>
  </r>
  <r>
    <d v="2011-01-20T00:00:00"/>
    <n v="2"/>
    <x v="0"/>
    <s v="01008"/>
    <n v="696.423"/>
    <n v="1154.6220000000001"/>
    <n v="1851.0450000000001"/>
    <x v="1"/>
    <x v="0"/>
    <x v="6"/>
    <x v="0"/>
    <x v="0"/>
    <n v="20"/>
    <n v="4"/>
    <x v="5"/>
  </r>
  <r>
    <d v="2011-01-20T00:00:00"/>
    <n v="2"/>
    <x v="1"/>
    <s v="01009"/>
    <n v="689.60850000000005"/>
    <n v="1182.2370000000001"/>
    <n v="1871.8454999999999"/>
    <x v="1"/>
    <x v="0"/>
    <x v="7"/>
    <x v="0"/>
    <x v="0"/>
    <n v="20"/>
    <n v="4"/>
    <x v="5"/>
  </r>
  <r>
    <d v="2011-01-20T00:00:00"/>
    <n v="3"/>
    <x v="0"/>
    <s v="01010"/>
    <n v="663.52650000000006"/>
    <n v="1049.8634999999999"/>
    <n v="1713.39"/>
    <x v="2"/>
    <x v="1"/>
    <x v="8"/>
    <x v="0"/>
    <x v="0"/>
    <n v="20"/>
    <n v="4"/>
    <x v="5"/>
  </r>
  <r>
    <d v="2011-01-20T00:00:00"/>
    <n v="3"/>
    <x v="1"/>
    <s v="01011"/>
    <n v="657.279"/>
    <n v="1180.9665"/>
    <n v="1838.2455"/>
    <x v="2"/>
    <x v="1"/>
    <x v="9"/>
    <x v="0"/>
    <x v="0"/>
    <n v="20"/>
    <n v="4"/>
    <x v="5"/>
  </r>
  <r>
    <d v="2011-01-20T00:00:00"/>
    <n v="4"/>
    <x v="0"/>
    <s v="01002"/>
    <n v="682.88850000000002"/>
    <n v="1039.4265"/>
    <n v="1722.3150000000001"/>
    <x v="3"/>
    <x v="1"/>
    <x v="4"/>
    <x v="0"/>
    <x v="0"/>
    <n v="20"/>
    <n v="4"/>
    <x v="5"/>
  </r>
  <r>
    <d v="2011-01-20T00:00:00"/>
    <n v="4"/>
    <x v="1"/>
    <s v="01003"/>
    <n v="724.84649999999999"/>
    <n v="1093.6275000000001"/>
    <n v="1818.4739999999999"/>
    <x v="3"/>
    <x v="1"/>
    <x v="0"/>
    <x v="0"/>
    <x v="0"/>
    <n v="20"/>
    <n v="4"/>
    <x v="5"/>
  </r>
  <r>
    <d v="2011-01-21T00:00:00"/>
    <n v="1"/>
    <x v="0"/>
    <s v="01001"/>
    <n v="670.35149999999999"/>
    <n v="1110.837"/>
    <n v="1781.1885"/>
    <x v="0"/>
    <x v="0"/>
    <x v="1"/>
    <x v="0"/>
    <x v="0"/>
    <n v="21"/>
    <n v="5"/>
    <x v="6"/>
  </r>
  <r>
    <d v="2011-01-21T00:00:00"/>
    <n v="1"/>
    <x v="1"/>
    <s v="01004"/>
    <n v="718.27350000000001"/>
    <n v="1152.0074999999999"/>
    <n v="1870.2809999999999"/>
    <x v="0"/>
    <x v="0"/>
    <x v="2"/>
    <x v="0"/>
    <x v="0"/>
    <n v="21"/>
    <n v="5"/>
    <x v="6"/>
  </r>
  <r>
    <d v="2011-01-21T00:00:00"/>
    <n v="2"/>
    <x v="0"/>
    <s v="01005"/>
    <n v="604.01250000000005"/>
    <n v="1112.874"/>
    <n v="1716.8865000000001"/>
    <x v="1"/>
    <x v="0"/>
    <x v="3"/>
    <x v="0"/>
    <x v="0"/>
    <n v="21"/>
    <n v="5"/>
    <x v="6"/>
  </r>
  <r>
    <d v="2011-01-21T00:00:00"/>
    <n v="2"/>
    <x v="1"/>
    <s v="01006"/>
    <n v="700.31849999999997"/>
    <n v="1208.088"/>
    <n v="1908.4065000000001"/>
    <x v="1"/>
    <x v="0"/>
    <x v="4"/>
    <x v="0"/>
    <x v="0"/>
    <n v="21"/>
    <n v="5"/>
    <x v="6"/>
  </r>
  <r>
    <d v="2011-01-21T00:00:00"/>
    <n v="3"/>
    <x v="0"/>
    <s v="01007"/>
    <n v="616.48649999999998"/>
    <n v="1074.9165"/>
    <n v="1691.403"/>
    <x v="2"/>
    <x v="1"/>
    <x v="5"/>
    <x v="0"/>
    <x v="0"/>
    <n v="21"/>
    <n v="5"/>
    <x v="6"/>
  </r>
  <r>
    <d v="2011-01-21T00:00:00"/>
    <n v="3"/>
    <x v="1"/>
    <s v="01008"/>
    <n v="671.80050000000006"/>
    <n v="1097.2184999999999"/>
    <n v="1769.019"/>
    <x v="2"/>
    <x v="1"/>
    <x v="6"/>
    <x v="0"/>
    <x v="0"/>
    <n v="21"/>
    <n v="5"/>
    <x v="6"/>
  </r>
  <r>
    <d v="2011-01-21T00:00:00"/>
    <n v="4"/>
    <x v="0"/>
    <s v="01009"/>
    <n v="557.65499999999997"/>
    <n v="1034.1555000000001"/>
    <n v="1591.8105"/>
    <x v="3"/>
    <x v="1"/>
    <x v="7"/>
    <x v="0"/>
    <x v="0"/>
    <n v="21"/>
    <n v="5"/>
    <x v="6"/>
  </r>
  <r>
    <d v="2011-01-21T00:00:00"/>
    <n v="4"/>
    <x v="1"/>
    <s v="01010"/>
    <n v="570.84299999999996"/>
    <n v="1007.538"/>
    <n v="1578.3810000000001"/>
    <x v="3"/>
    <x v="1"/>
    <x v="8"/>
    <x v="0"/>
    <x v="0"/>
    <n v="21"/>
    <n v="5"/>
    <x v="6"/>
  </r>
  <r>
    <d v="2011-01-22T00:00:00"/>
    <n v="1"/>
    <x v="0"/>
    <s v="01011"/>
    <n v="738.45450000000005"/>
    <n v="1112.433"/>
    <n v="1850.8875"/>
    <x v="0"/>
    <x v="0"/>
    <x v="9"/>
    <x v="0"/>
    <x v="0"/>
    <n v="22"/>
    <n v="6"/>
    <x v="0"/>
  </r>
  <r>
    <d v="2011-01-22T00:00:00"/>
    <n v="1"/>
    <x v="1"/>
    <s v="01002"/>
    <n v="637.05600000000004"/>
    <n v="972.83550000000002"/>
    <n v="1609.8915"/>
    <x v="0"/>
    <x v="0"/>
    <x v="4"/>
    <x v="0"/>
    <x v="0"/>
    <n v="22"/>
    <n v="6"/>
    <x v="0"/>
  </r>
  <r>
    <d v="2011-01-22T00:00:00"/>
    <n v="2"/>
    <x v="0"/>
    <s v="01003"/>
    <n v="529.62"/>
    <n v="1058.7570000000001"/>
    <n v="1588.377"/>
    <x v="1"/>
    <x v="0"/>
    <x v="0"/>
    <x v="0"/>
    <x v="0"/>
    <n v="22"/>
    <n v="6"/>
    <x v="0"/>
  </r>
  <r>
    <d v="2011-01-22T00:00:00"/>
    <n v="2"/>
    <x v="1"/>
    <s v="01001"/>
    <n v="685.51350000000002"/>
    <n v="1103.1614999999999"/>
    <n v="1788.675"/>
    <x v="1"/>
    <x v="0"/>
    <x v="1"/>
    <x v="0"/>
    <x v="0"/>
    <n v="22"/>
    <n v="6"/>
    <x v="0"/>
  </r>
  <r>
    <d v="2011-01-22T00:00:00"/>
    <n v="3"/>
    <x v="0"/>
    <s v="01004"/>
    <n v="647.0625"/>
    <n v="1146.2745"/>
    <n v="1793.337"/>
    <x v="2"/>
    <x v="1"/>
    <x v="2"/>
    <x v="0"/>
    <x v="0"/>
    <n v="22"/>
    <n v="6"/>
    <x v="0"/>
  </r>
  <r>
    <d v="2011-01-22T00:00:00"/>
    <n v="3"/>
    <x v="1"/>
    <s v="01005"/>
    <n v="608.29650000000004"/>
    <n v="1056.174"/>
    <n v="1664.4704999999999"/>
    <x v="2"/>
    <x v="1"/>
    <x v="3"/>
    <x v="0"/>
    <x v="0"/>
    <n v="22"/>
    <n v="6"/>
    <x v="0"/>
  </r>
  <r>
    <d v="2011-01-22T00:00:00"/>
    <n v="4"/>
    <x v="0"/>
    <s v="01006"/>
    <n v="563.08349999999996"/>
    <n v="1034.0925"/>
    <n v="1597.1759999999999"/>
    <x v="3"/>
    <x v="1"/>
    <x v="4"/>
    <x v="0"/>
    <x v="0"/>
    <n v="22"/>
    <n v="6"/>
    <x v="0"/>
  </r>
  <r>
    <d v="2011-01-22T00:00:00"/>
    <n v="4"/>
    <x v="1"/>
    <s v="01007"/>
    <n v="795.24900000000002"/>
    <n v="1371.4680000000001"/>
    <n v="2166.7170000000001"/>
    <x v="3"/>
    <x v="1"/>
    <x v="5"/>
    <x v="0"/>
    <x v="0"/>
    <n v="22"/>
    <n v="6"/>
    <x v="0"/>
  </r>
  <r>
    <d v="2011-01-23T00:00:00"/>
    <n v="1"/>
    <x v="0"/>
    <s v="01008"/>
    <n v="563.90250000000003"/>
    <n v="1061.9175"/>
    <n v="1625.82"/>
    <x v="0"/>
    <x v="0"/>
    <x v="6"/>
    <x v="0"/>
    <x v="0"/>
    <n v="23"/>
    <n v="7"/>
    <x v="1"/>
  </r>
  <r>
    <d v="2011-01-23T00:00:00"/>
    <n v="1"/>
    <x v="1"/>
    <s v="01009"/>
    <n v="713.92650000000003"/>
    <n v="1167.4635000000001"/>
    <n v="1881.39"/>
    <x v="0"/>
    <x v="0"/>
    <x v="7"/>
    <x v="0"/>
    <x v="0"/>
    <n v="23"/>
    <n v="7"/>
    <x v="1"/>
  </r>
  <r>
    <d v="2011-01-23T00:00:00"/>
    <n v="2"/>
    <x v="0"/>
    <s v="01010"/>
    <n v="634.9665"/>
    <n v="1174.0889999999999"/>
    <n v="1809.0554999999999"/>
    <x v="1"/>
    <x v="0"/>
    <x v="8"/>
    <x v="0"/>
    <x v="0"/>
    <n v="23"/>
    <n v="7"/>
    <x v="1"/>
  </r>
  <r>
    <d v="2011-01-23T00:00:00"/>
    <n v="2"/>
    <x v="1"/>
    <s v="01011"/>
    <n v="739.14750000000004"/>
    <n v="1119.4259999999999"/>
    <n v="1858.5735"/>
    <x v="1"/>
    <x v="0"/>
    <x v="9"/>
    <x v="0"/>
    <x v="0"/>
    <n v="23"/>
    <n v="7"/>
    <x v="1"/>
  </r>
  <r>
    <d v="2011-01-23T00:00:00"/>
    <n v="3"/>
    <x v="0"/>
    <s v="01002"/>
    <n v="661.47900000000004"/>
    <n v="1035.4994999999999"/>
    <n v="1696.9784999999999"/>
    <x v="2"/>
    <x v="1"/>
    <x v="4"/>
    <x v="0"/>
    <x v="0"/>
    <n v="23"/>
    <n v="7"/>
    <x v="1"/>
  </r>
  <r>
    <d v="2011-01-23T00:00:00"/>
    <n v="3"/>
    <x v="1"/>
    <s v="01003"/>
    <n v="713.05499999999995"/>
    <n v="1157.751"/>
    <n v="1870.806"/>
    <x v="2"/>
    <x v="1"/>
    <x v="0"/>
    <x v="0"/>
    <x v="0"/>
    <n v="23"/>
    <n v="7"/>
    <x v="1"/>
  </r>
  <r>
    <d v="2011-01-23T00:00:00"/>
    <n v="4"/>
    <x v="0"/>
    <s v="01001"/>
    <n v="674.226"/>
    <n v="1070.9475"/>
    <n v="1745.1735000000001"/>
    <x v="3"/>
    <x v="1"/>
    <x v="1"/>
    <x v="0"/>
    <x v="0"/>
    <n v="23"/>
    <n v="7"/>
    <x v="1"/>
  </r>
  <r>
    <d v="2011-01-23T00:00:00"/>
    <n v="4"/>
    <x v="1"/>
    <s v="01004"/>
    <n v="780.43349999999998"/>
    <n v="1381.086"/>
    <n v="2161.5194999999999"/>
    <x v="3"/>
    <x v="1"/>
    <x v="2"/>
    <x v="0"/>
    <x v="0"/>
    <n v="23"/>
    <n v="7"/>
    <x v="1"/>
  </r>
  <r>
    <d v="2011-01-24T00:00:00"/>
    <n v="1"/>
    <x v="0"/>
    <s v="01005"/>
    <n v="695.85599999999999"/>
    <n v="1088.598"/>
    <n v="1784.454"/>
    <x v="0"/>
    <x v="0"/>
    <x v="3"/>
    <x v="0"/>
    <x v="0"/>
    <n v="24"/>
    <n v="1"/>
    <x v="2"/>
  </r>
  <r>
    <d v="2011-01-24T00:00:00"/>
    <n v="1"/>
    <x v="1"/>
    <s v="01006"/>
    <n v="636.83550000000002"/>
    <n v="1012.914"/>
    <n v="1649.7494999999999"/>
    <x v="0"/>
    <x v="0"/>
    <x v="4"/>
    <x v="0"/>
    <x v="0"/>
    <n v="24"/>
    <n v="1"/>
    <x v="2"/>
  </r>
  <r>
    <d v="2011-01-24T00:00:00"/>
    <n v="2"/>
    <x v="0"/>
    <s v="01007"/>
    <n v="715.22850000000005"/>
    <n v="1172.2725"/>
    <n v="1887.501"/>
    <x v="1"/>
    <x v="0"/>
    <x v="5"/>
    <x v="0"/>
    <x v="0"/>
    <n v="24"/>
    <n v="1"/>
    <x v="2"/>
  </r>
  <r>
    <d v="2011-01-24T00:00:00"/>
    <n v="2"/>
    <x v="1"/>
    <s v="01008"/>
    <n v="758.47799999999995"/>
    <n v="1358.8889999999999"/>
    <n v="2117.3670000000002"/>
    <x v="1"/>
    <x v="0"/>
    <x v="6"/>
    <x v="0"/>
    <x v="0"/>
    <n v="24"/>
    <n v="1"/>
    <x v="2"/>
  </r>
  <r>
    <d v="2011-01-24T00:00:00"/>
    <n v="3"/>
    <x v="0"/>
    <s v="01009"/>
    <n v="608.96849999999995"/>
    <n v="975.00900000000001"/>
    <n v="1583.9775"/>
    <x v="2"/>
    <x v="1"/>
    <x v="7"/>
    <x v="0"/>
    <x v="0"/>
    <n v="24"/>
    <n v="1"/>
    <x v="2"/>
  </r>
  <r>
    <d v="2011-01-24T00:00:00"/>
    <n v="3"/>
    <x v="1"/>
    <s v="01010"/>
    <n v="615.83550000000002"/>
    <n v="1109.3040000000001"/>
    <n v="1725.1395"/>
    <x v="2"/>
    <x v="1"/>
    <x v="8"/>
    <x v="0"/>
    <x v="0"/>
    <n v="24"/>
    <n v="1"/>
    <x v="2"/>
  </r>
  <r>
    <d v="2011-01-24T00:00:00"/>
    <n v="4"/>
    <x v="0"/>
    <s v="01011"/>
    <n v="636.09"/>
    <n v="1152.4590000000001"/>
    <n v="1788.549"/>
    <x v="3"/>
    <x v="1"/>
    <x v="9"/>
    <x v="0"/>
    <x v="0"/>
    <n v="24"/>
    <n v="1"/>
    <x v="2"/>
  </r>
  <r>
    <d v="2011-01-24T00:00:00"/>
    <n v="4"/>
    <x v="1"/>
    <s v="01002"/>
    <n v="835.61099999999999"/>
    <n v="1334.8755000000001"/>
    <n v="2170.4865"/>
    <x v="3"/>
    <x v="1"/>
    <x v="4"/>
    <x v="0"/>
    <x v="0"/>
    <n v="24"/>
    <n v="1"/>
    <x v="2"/>
  </r>
  <r>
    <d v="2011-01-25T00:00:00"/>
    <n v="1"/>
    <x v="0"/>
    <s v="01003"/>
    <n v="618.64949999999999"/>
    <n v="1171.002"/>
    <n v="1789.6514999999999"/>
    <x v="0"/>
    <x v="0"/>
    <x v="0"/>
    <x v="0"/>
    <x v="0"/>
    <n v="25"/>
    <n v="2"/>
    <x v="3"/>
  </r>
  <r>
    <d v="2011-01-25T00:00:00"/>
    <n v="1"/>
    <x v="1"/>
    <s v="01001"/>
    <n v="752.52449999999999"/>
    <n v="1241.835"/>
    <n v="1994.3595"/>
    <x v="0"/>
    <x v="0"/>
    <x v="1"/>
    <x v="0"/>
    <x v="0"/>
    <n v="25"/>
    <n v="2"/>
    <x v="3"/>
  </r>
  <r>
    <d v="2011-01-25T00:00:00"/>
    <n v="2"/>
    <x v="0"/>
    <s v="01004"/>
    <n v="687.43499999999995"/>
    <n v="1041.558"/>
    <n v="1728.9929999999999"/>
    <x v="1"/>
    <x v="0"/>
    <x v="2"/>
    <x v="0"/>
    <x v="0"/>
    <n v="25"/>
    <n v="2"/>
    <x v="3"/>
  </r>
  <r>
    <d v="2011-01-25T00:00:00"/>
    <n v="2"/>
    <x v="1"/>
    <s v="01005"/>
    <n v="596.82000000000005"/>
    <n v="999.08550000000002"/>
    <n v="1595.9055000000001"/>
    <x v="1"/>
    <x v="0"/>
    <x v="3"/>
    <x v="0"/>
    <x v="0"/>
    <n v="25"/>
    <n v="2"/>
    <x v="3"/>
  </r>
  <r>
    <d v="2011-01-25T00:00:00"/>
    <n v="3"/>
    <x v="0"/>
    <s v="01006"/>
    <n v="691.26750000000004"/>
    <n v="1053.4124999999999"/>
    <n v="1744.68"/>
    <x v="2"/>
    <x v="1"/>
    <x v="4"/>
    <x v="0"/>
    <x v="0"/>
    <n v="25"/>
    <n v="2"/>
    <x v="3"/>
  </r>
  <r>
    <d v="2011-01-25T00:00:00"/>
    <n v="3"/>
    <x v="1"/>
    <s v="01007"/>
    <n v="678.74099999999999"/>
    <n v="1348.3050000000001"/>
    <n v="2027.046"/>
    <x v="2"/>
    <x v="1"/>
    <x v="5"/>
    <x v="0"/>
    <x v="0"/>
    <n v="25"/>
    <n v="2"/>
    <x v="3"/>
  </r>
  <r>
    <d v="2011-01-25T00:00:00"/>
    <n v="4"/>
    <x v="0"/>
    <s v="01008"/>
    <n v="578.32950000000005"/>
    <n v="1093.8795"/>
    <n v="1672.2090000000001"/>
    <x v="3"/>
    <x v="1"/>
    <x v="6"/>
    <x v="0"/>
    <x v="0"/>
    <n v="25"/>
    <n v="2"/>
    <x v="3"/>
  </r>
  <r>
    <d v="2011-01-25T00:00:00"/>
    <n v="4"/>
    <x v="1"/>
    <s v="01009"/>
    <n v="529.53599999999994"/>
    <n v="1118.5229999999999"/>
    <n v="1648.059"/>
    <x v="3"/>
    <x v="1"/>
    <x v="7"/>
    <x v="0"/>
    <x v="0"/>
    <n v="25"/>
    <n v="2"/>
    <x v="3"/>
  </r>
  <r>
    <d v="2011-01-26T00:00:00"/>
    <n v="1"/>
    <x v="0"/>
    <s v="01010"/>
    <n v="617.00099999999998"/>
    <n v="1245.8040000000001"/>
    <n v="1862.8050000000001"/>
    <x v="0"/>
    <x v="0"/>
    <x v="8"/>
    <x v="0"/>
    <x v="0"/>
    <n v="26"/>
    <n v="3"/>
    <x v="4"/>
  </r>
  <r>
    <d v="2011-01-26T00:00:00"/>
    <n v="1"/>
    <x v="1"/>
    <s v="01011"/>
    <n v="724.43700000000001"/>
    <n v="1385.559"/>
    <n v="2109.9960000000001"/>
    <x v="0"/>
    <x v="0"/>
    <x v="9"/>
    <x v="0"/>
    <x v="0"/>
    <n v="26"/>
    <n v="3"/>
    <x v="4"/>
  </r>
  <r>
    <d v="2011-01-26T00:00:00"/>
    <n v="2"/>
    <x v="0"/>
    <s v="01002"/>
    <n v="610.47"/>
    <n v="1049.6010000000001"/>
    <n v="1660.0709999999999"/>
    <x v="1"/>
    <x v="0"/>
    <x v="4"/>
    <x v="0"/>
    <x v="0"/>
    <n v="26"/>
    <n v="3"/>
    <x v="4"/>
  </r>
  <r>
    <d v="2011-01-26T00:00:00"/>
    <n v="2"/>
    <x v="1"/>
    <s v="01003"/>
    <n v="624.65549999999996"/>
    <n v="1256.4614999999999"/>
    <n v="1881.117"/>
    <x v="1"/>
    <x v="0"/>
    <x v="0"/>
    <x v="0"/>
    <x v="0"/>
    <n v="26"/>
    <n v="3"/>
    <x v="4"/>
  </r>
  <r>
    <d v="2011-01-26T00:00:00"/>
    <n v="3"/>
    <x v="0"/>
    <s v="01001"/>
    <n v="637.30799999999999"/>
    <n v="964.43550000000005"/>
    <n v="1601.7435"/>
    <x v="2"/>
    <x v="1"/>
    <x v="1"/>
    <x v="0"/>
    <x v="0"/>
    <n v="26"/>
    <n v="3"/>
    <x v="4"/>
  </r>
  <r>
    <d v="2011-01-26T00:00:00"/>
    <n v="3"/>
    <x v="1"/>
    <s v="01004"/>
    <n v="732.11249999999995"/>
    <n v="1379.0385000000001"/>
    <n v="2111.1509999999998"/>
    <x v="2"/>
    <x v="1"/>
    <x v="2"/>
    <x v="0"/>
    <x v="0"/>
    <n v="26"/>
    <n v="3"/>
    <x v="4"/>
  </r>
  <r>
    <d v="2011-01-26T00:00:00"/>
    <n v="4"/>
    <x v="0"/>
    <s v="01005"/>
    <n v="644.92049999999995"/>
    <n v="1183.182"/>
    <n v="1828.1025"/>
    <x v="3"/>
    <x v="1"/>
    <x v="3"/>
    <x v="0"/>
    <x v="0"/>
    <n v="26"/>
    <n v="3"/>
    <x v="4"/>
  </r>
  <r>
    <d v="2011-01-26T00:00:00"/>
    <n v="4"/>
    <x v="1"/>
    <s v="01006"/>
    <n v="796.49850000000004"/>
    <n v="1283.4465"/>
    <n v="2079.9450000000002"/>
    <x v="3"/>
    <x v="1"/>
    <x v="4"/>
    <x v="0"/>
    <x v="0"/>
    <n v="26"/>
    <n v="3"/>
    <x v="4"/>
  </r>
  <r>
    <d v="2011-01-27T00:00:00"/>
    <n v="1"/>
    <x v="0"/>
    <s v="01007"/>
    <n v="559.49249999999995"/>
    <n v="1066.2329999999999"/>
    <n v="1625.7255"/>
    <x v="0"/>
    <x v="0"/>
    <x v="5"/>
    <x v="0"/>
    <x v="0"/>
    <n v="27"/>
    <n v="4"/>
    <x v="5"/>
  </r>
  <r>
    <d v="2011-01-27T00:00:00"/>
    <n v="1"/>
    <x v="1"/>
    <s v="01008"/>
    <n v="739.84050000000002"/>
    <n v="1367.2470000000001"/>
    <n v="2107.0875000000001"/>
    <x v="0"/>
    <x v="0"/>
    <x v="6"/>
    <x v="0"/>
    <x v="0"/>
    <n v="27"/>
    <n v="4"/>
    <x v="5"/>
  </r>
  <r>
    <d v="2011-01-27T00:00:00"/>
    <n v="2"/>
    <x v="0"/>
    <s v="01009"/>
    <n v="677.23950000000002"/>
    <n v="1173.4380000000001"/>
    <n v="1850.6775"/>
    <x v="1"/>
    <x v="0"/>
    <x v="7"/>
    <x v="0"/>
    <x v="0"/>
    <n v="27"/>
    <n v="4"/>
    <x v="5"/>
  </r>
  <r>
    <d v="2011-01-27T00:00:00"/>
    <n v="2"/>
    <x v="1"/>
    <s v="01010"/>
    <n v="737.79300000000001"/>
    <n v="1254.4455"/>
    <n v="1992.2384999999999"/>
    <x v="1"/>
    <x v="0"/>
    <x v="8"/>
    <x v="0"/>
    <x v="0"/>
    <n v="27"/>
    <n v="4"/>
    <x v="5"/>
  </r>
  <r>
    <d v="2011-01-27T00:00:00"/>
    <n v="3"/>
    <x v="0"/>
    <s v="01011"/>
    <n v="617.57849999999996"/>
    <n v="1136.2995000000001"/>
    <n v="1753.8779999999999"/>
    <x v="2"/>
    <x v="1"/>
    <x v="9"/>
    <x v="0"/>
    <x v="0"/>
    <n v="27"/>
    <n v="4"/>
    <x v="5"/>
  </r>
  <r>
    <d v="2011-01-27T00:00:00"/>
    <n v="3"/>
    <x v="1"/>
    <s v="01002"/>
    <n v="678.43650000000002"/>
    <n v="1148.3430000000001"/>
    <n v="1826.7795000000001"/>
    <x v="2"/>
    <x v="1"/>
    <x v="4"/>
    <x v="0"/>
    <x v="0"/>
    <n v="27"/>
    <n v="4"/>
    <x v="5"/>
  </r>
  <r>
    <d v="2011-01-27T00:00:00"/>
    <n v="4"/>
    <x v="0"/>
    <s v="01003"/>
    <n v="680.57849999999996"/>
    <n v="1189.5450000000001"/>
    <n v="1870.1234999999999"/>
    <x v="3"/>
    <x v="1"/>
    <x v="0"/>
    <x v="0"/>
    <x v="0"/>
    <n v="27"/>
    <n v="4"/>
    <x v="5"/>
  </r>
  <r>
    <d v="2011-01-27T00:00:00"/>
    <n v="4"/>
    <x v="1"/>
    <s v="01001"/>
    <n v="636.279"/>
    <n v="1140.7829999999999"/>
    <n v="1777.0619999999999"/>
    <x v="3"/>
    <x v="1"/>
    <x v="1"/>
    <x v="0"/>
    <x v="0"/>
    <n v="27"/>
    <n v="4"/>
    <x v="5"/>
  </r>
  <r>
    <d v="2011-01-28T00:00:00"/>
    <n v="1"/>
    <x v="0"/>
    <s v="01004"/>
    <n v="512.86199999999997"/>
    <n v="1099.6755000000001"/>
    <n v="1612.5374999999999"/>
    <x v="0"/>
    <x v="0"/>
    <x v="2"/>
    <x v="0"/>
    <x v="0"/>
    <n v="28"/>
    <n v="5"/>
    <x v="6"/>
  </r>
  <r>
    <d v="2011-01-28T00:00:00"/>
    <n v="1"/>
    <x v="1"/>
    <s v="01005"/>
    <n v="628.0575"/>
    <n v="1339.0440000000001"/>
    <n v="1967.1015"/>
    <x v="0"/>
    <x v="0"/>
    <x v="3"/>
    <x v="0"/>
    <x v="0"/>
    <n v="28"/>
    <n v="5"/>
    <x v="6"/>
  </r>
  <r>
    <d v="2011-01-28T00:00:00"/>
    <n v="2"/>
    <x v="0"/>
    <s v="01006"/>
    <n v="556.62599999999998"/>
    <n v="1213.4849999999999"/>
    <n v="1770.1110000000001"/>
    <x v="1"/>
    <x v="0"/>
    <x v="4"/>
    <x v="0"/>
    <x v="0"/>
    <n v="28"/>
    <n v="5"/>
    <x v="6"/>
  </r>
  <r>
    <d v="2011-01-28T00:00:00"/>
    <n v="2"/>
    <x v="1"/>
    <s v="01007"/>
    <n v="782.58600000000001"/>
    <n v="1408.617"/>
    <n v="2191.203"/>
    <x v="1"/>
    <x v="0"/>
    <x v="5"/>
    <x v="0"/>
    <x v="0"/>
    <n v="28"/>
    <n v="5"/>
    <x v="6"/>
  </r>
  <r>
    <d v="2011-01-28T00:00:00"/>
    <n v="3"/>
    <x v="0"/>
    <s v="01008"/>
    <n v="660.95399999999995"/>
    <n v="1038.2085"/>
    <n v="1699.1624999999999"/>
    <x v="2"/>
    <x v="1"/>
    <x v="6"/>
    <x v="0"/>
    <x v="0"/>
    <n v="28"/>
    <n v="5"/>
    <x v="6"/>
  </r>
  <r>
    <d v="2011-01-28T00:00:00"/>
    <n v="3"/>
    <x v="1"/>
    <s v="01009"/>
    <n v="718.58849999999995"/>
    <n v="1264.5464999999999"/>
    <n v="1983.135"/>
    <x v="2"/>
    <x v="1"/>
    <x v="7"/>
    <x v="0"/>
    <x v="0"/>
    <n v="28"/>
    <n v="5"/>
    <x v="6"/>
  </r>
  <r>
    <d v="2011-01-28T00:00:00"/>
    <n v="4"/>
    <x v="0"/>
    <s v="01010"/>
    <n v="718.02149999999995"/>
    <n v="1171.6320000000001"/>
    <n v="1889.6534999999999"/>
    <x v="3"/>
    <x v="1"/>
    <x v="8"/>
    <x v="0"/>
    <x v="0"/>
    <n v="28"/>
    <n v="5"/>
    <x v="6"/>
  </r>
  <r>
    <d v="2011-01-28T00:00:00"/>
    <n v="4"/>
    <x v="1"/>
    <s v="01011"/>
    <n v="758.08950000000004"/>
    <n v="1410.4335000000001"/>
    <n v="2168.5230000000001"/>
    <x v="3"/>
    <x v="1"/>
    <x v="9"/>
    <x v="0"/>
    <x v="0"/>
    <n v="28"/>
    <n v="5"/>
    <x v="6"/>
  </r>
  <r>
    <d v="2011-01-29T00:00:00"/>
    <n v="1"/>
    <x v="0"/>
    <s v="01002"/>
    <n v="630.37800000000004"/>
    <n v="1169.133"/>
    <n v="1799.511"/>
    <x v="0"/>
    <x v="0"/>
    <x v="4"/>
    <x v="0"/>
    <x v="0"/>
    <n v="29"/>
    <n v="6"/>
    <x v="0"/>
  </r>
  <r>
    <d v="2011-01-29T00:00:00"/>
    <n v="1"/>
    <x v="1"/>
    <s v="01003"/>
    <n v="522.85799999999995"/>
    <n v="1079.7570000000001"/>
    <n v="1602.615"/>
    <x v="0"/>
    <x v="0"/>
    <x v="0"/>
    <x v="0"/>
    <x v="0"/>
    <n v="29"/>
    <n v="6"/>
    <x v="0"/>
  </r>
  <r>
    <d v="2011-01-29T00:00:00"/>
    <n v="2"/>
    <x v="0"/>
    <s v="01001"/>
    <n v="602.08050000000003"/>
    <n v="1120.2135000000001"/>
    <n v="1722.2940000000001"/>
    <x v="1"/>
    <x v="0"/>
    <x v="1"/>
    <x v="0"/>
    <x v="0"/>
    <n v="29"/>
    <n v="6"/>
    <x v="0"/>
  </r>
  <r>
    <d v="2011-01-29T00:00:00"/>
    <n v="2"/>
    <x v="1"/>
    <s v="01004"/>
    <n v="699.87750000000005"/>
    <n v="1416.03"/>
    <n v="2115.9074999999998"/>
    <x v="1"/>
    <x v="0"/>
    <x v="2"/>
    <x v="0"/>
    <x v="0"/>
    <n v="29"/>
    <n v="6"/>
    <x v="0"/>
  </r>
  <r>
    <d v="2011-01-29T00:00:00"/>
    <n v="3"/>
    <x v="0"/>
    <s v="01005"/>
    <n v="504.76650000000001"/>
    <n v="1098.93"/>
    <n v="1603.6965"/>
    <x v="2"/>
    <x v="1"/>
    <x v="3"/>
    <x v="0"/>
    <x v="0"/>
    <n v="29"/>
    <n v="6"/>
    <x v="0"/>
  </r>
  <r>
    <d v="2011-01-29T00:00:00"/>
    <n v="3"/>
    <x v="1"/>
    <s v="01006"/>
    <n v="584.52449999999999"/>
    <n v="1254.6975"/>
    <n v="1839.222"/>
    <x v="2"/>
    <x v="1"/>
    <x v="4"/>
    <x v="0"/>
    <x v="0"/>
    <n v="29"/>
    <n v="6"/>
    <x v="0"/>
  </r>
  <r>
    <d v="2011-01-29T00:00:00"/>
    <n v="4"/>
    <x v="0"/>
    <s v="01007"/>
    <n v="575.52599999999995"/>
    <n v="1079.9565"/>
    <n v="1655.4825000000001"/>
    <x v="3"/>
    <x v="1"/>
    <x v="5"/>
    <x v="0"/>
    <x v="0"/>
    <n v="29"/>
    <n v="6"/>
    <x v="0"/>
  </r>
  <r>
    <d v="2011-01-29T00:00:00"/>
    <n v="4"/>
    <x v="1"/>
    <s v="01008"/>
    <n v="517.87049999999999"/>
    <n v="1192.0754999999999"/>
    <n v="1709.9459999999999"/>
    <x v="3"/>
    <x v="1"/>
    <x v="6"/>
    <x v="0"/>
    <x v="0"/>
    <n v="29"/>
    <n v="6"/>
    <x v="0"/>
  </r>
  <r>
    <d v="2011-01-30T00:00:00"/>
    <n v="1"/>
    <x v="0"/>
    <s v="01009"/>
    <n v="551.9325"/>
    <n v="1101.6285"/>
    <n v="1653.5609999999999"/>
    <x v="0"/>
    <x v="0"/>
    <x v="7"/>
    <x v="0"/>
    <x v="0"/>
    <n v="30"/>
    <n v="7"/>
    <x v="1"/>
  </r>
  <r>
    <d v="2011-01-30T00:00:00"/>
    <n v="1"/>
    <x v="1"/>
    <s v="01010"/>
    <n v="464.57249999999999"/>
    <n v="1125.537"/>
    <n v="1590.1095"/>
    <x v="0"/>
    <x v="0"/>
    <x v="8"/>
    <x v="0"/>
    <x v="0"/>
    <n v="30"/>
    <n v="7"/>
    <x v="1"/>
  </r>
  <r>
    <d v="2011-01-30T00:00:00"/>
    <n v="2"/>
    <x v="0"/>
    <s v="01011"/>
    <n v="641.67600000000004"/>
    <n v="1190.049"/>
    <n v="1831.7249999999999"/>
    <x v="1"/>
    <x v="0"/>
    <x v="9"/>
    <x v="0"/>
    <x v="0"/>
    <n v="30"/>
    <n v="7"/>
    <x v="1"/>
  </r>
  <r>
    <d v="2011-01-30T00:00:00"/>
    <n v="2"/>
    <x v="1"/>
    <s v="01002"/>
    <n v="786.68100000000004"/>
    <n v="1325.7194999999999"/>
    <n v="2112.4005000000002"/>
    <x v="1"/>
    <x v="0"/>
    <x v="4"/>
    <x v="0"/>
    <x v="0"/>
    <n v="30"/>
    <n v="7"/>
    <x v="1"/>
  </r>
  <r>
    <d v="2011-01-30T00:00:00"/>
    <n v="3"/>
    <x v="0"/>
    <s v="01003"/>
    <n v="660.53399999999999"/>
    <n v="1132.194"/>
    <n v="1792.7280000000001"/>
    <x v="2"/>
    <x v="1"/>
    <x v="0"/>
    <x v="0"/>
    <x v="0"/>
    <n v="30"/>
    <n v="7"/>
    <x v="1"/>
  </r>
  <r>
    <d v="2011-01-30T00:00:00"/>
    <n v="3"/>
    <x v="1"/>
    <s v="01001"/>
    <n v="636.01649999999995"/>
    <n v="1334.088"/>
    <n v="1970.1044999999999"/>
    <x v="2"/>
    <x v="1"/>
    <x v="1"/>
    <x v="0"/>
    <x v="0"/>
    <n v="30"/>
    <n v="7"/>
    <x v="1"/>
  </r>
  <r>
    <d v="2011-01-30T00:00:00"/>
    <n v="4"/>
    <x v="0"/>
    <s v="01004"/>
    <n v="649.45650000000001"/>
    <n v="1239.6195"/>
    <n v="1889.076"/>
    <x v="3"/>
    <x v="1"/>
    <x v="2"/>
    <x v="0"/>
    <x v="0"/>
    <n v="30"/>
    <n v="7"/>
    <x v="1"/>
  </r>
  <r>
    <d v="2011-01-30T00:00:00"/>
    <n v="4"/>
    <x v="1"/>
    <s v="01005"/>
    <n v="671.76900000000001"/>
    <n v="1126.797"/>
    <n v="1798.566"/>
    <x v="3"/>
    <x v="1"/>
    <x v="3"/>
    <x v="0"/>
    <x v="0"/>
    <n v="30"/>
    <n v="7"/>
    <x v="1"/>
  </r>
  <r>
    <d v="2011-01-31T00:00:00"/>
    <n v="1"/>
    <x v="0"/>
    <s v="01006"/>
    <n v="614.21849999999995"/>
    <n v="1184.5889999999999"/>
    <n v="1798.8074999999999"/>
    <x v="0"/>
    <x v="0"/>
    <x v="4"/>
    <x v="0"/>
    <x v="0"/>
    <n v="31"/>
    <n v="1"/>
    <x v="2"/>
  </r>
  <r>
    <d v="2011-01-31T00:00:00"/>
    <n v="1"/>
    <x v="1"/>
    <s v="01007"/>
    <n v="597.51300000000003"/>
    <n v="1177.4280000000001"/>
    <n v="1774.941"/>
    <x v="0"/>
    <x v="0"/>
    <x v="5"/>
    <x v="0"/>
    <x v="0"/>
    <n v="31"/>
    <n v="1"/>
    <x v="2"/>
  </r>
  <r>
    <d v="2011-01-31T00:00:00"/>
    <n v="2"/>
    <x v="0"/>
    <s v="01008"/>
    <n v="633.40200000000004"/>
    <n v="1154.4014999999999"/>
    <n v="1787.8035"/>
    <x v="1"/>
    <x v="0"/>
    <x v="6"/>
    <x v="0"/>
    <x v="0"/>
    <n v="31"/>
    <n v="1"/>
    <x v="2"/>
  </r>
  <r>
    <d v="2011-01-31T00:00:00"/>
    <n v="2"/>
    <x v="1"/>
    <s v="01009"/>
    <n v="654.61199999999997"/>
    <n v="1370.5545"/>
    <n v="2025.1665"/>
    <x v="1"/>
    <x v="0"/>
    <x v="7"/>
    <x v="0"/>
    <x v="0"/>
    <n v="31"/>
    <n v="1"/>
    <x v="2"/>
  </r>
  <r>
    <d v="2011-01-31T00:00:00"/>
    <n v="3"/>
    <x v="0"/>
    <s v="01010"/>
    <n v="604.62149999999997"/>
    <n v="1172.682"/>
    <n v="1777.3035"/>
    <x v="2"/>
    <x v="1"/>
    <x v="8"/>
    <x v="0"/>
    <x v="0"/>
    <n v="31"/>
    <n v="1"/>
    <x v="2"/>
  </r>
  <r>
    <d v="2011-01-31T00:00:00"/>
    <n v="3"/>
    <x v="1"/>
    <s v="01011"/>
    <n v="768.66300000000001"/>
    <n v="1348.8824999999999"/>
    <n v="2117.5455000000002"/>
    <x v="2"/>
    <x v="1"/>
    <x v="9"/>
    <x v="0"/>
    <x v="0"/>
    <n v="31"/>
    <n v="1"/>
    <x v="2"/>
  </r>
  <r>
    <d v="2011-01-31T00:00:00"/>
    <n v="4"/>
    <x v="0"/>
    <s v="01002"/>
    <n v="481.82400000000001"/>
    <n v="1136.8454999999999"/>
    <n v="1618.6695"/>
    <x v="3"/>
    <x v="1"/>
    <x v="4"/>
    <x v="0"/>
    <x v="0"/>
    <n v="31"/>
    <n v="1"/>
    <x v="2"/>
  </r>
  <r>
    <d v="2011-01-31T00:00:00"/>
    <n v="4"/>
    <x v="1"/>
    <s v="01003"/>
    <n v="571.95600000000002"/>
    <n v="1274.9835"/>
    <n v="1846.9395"/>
    <x v="3"/>
    <x v="1"/>
    <x v="0"/>
    <x v="0"/>
    <x v="0"/>
    <n v="31"/>
    <n v="1"/>
    <x v="2"/>
  </r>
  <r>
    <d v="2011-02-01T00:00:00"/>
    <n v="1"/>
    <x v="0"/>
    <s v="01001"/>
    <n v="572.04"/>
    <n v="1266.6044999999999"/>
    <n v="1838.6445000000001"/>
    <x v="0"/>
    <x v="0"/>
    <x v="1"/>
    <x v="0"/>
    <x v="1"/>
    <n v="1"/>
    <n v="2"/>
    <x v="3"/>
  </r>
  <r>
    <d v="2011-02-01T00:00:00"/>
    <n v="1"/>
    <x v="1"/>
    <s v="01004"/>
    <n v="695.98199999999997"/>
    <n v="1093.0709999999999"/>
    <n v="1789.0530000000001"/>
    <x v="0"/>
    <x v="0"/>
    <x v="2"/>
    <x v="0"/>
    <x v="1"/>
    <n v="1"/>
    <n v="2"/>
    <x v="3"/>
  </r>
  <r>
    <d v="2011-02-01T00:00:00"/>
    <n v="2"/>
    <x v="0"/>
    <s v="01005"/>
    <n v="601.755"/>
    <n v="1255.0650000000001"/>
    <n v="1856.82"/>
    <x v="1"/>
    <x v="0"/>
    <x v="3"/>
    <x v="0"/>
    <x v="1"/>
    <n v="1"/>
    <n v="2"/>
    <x v="3"/>
  </r>
  <r>
    <d v="2011-02-01T00:00:00"/>
    <n v="2"/>
    <x v="1"/>
    <s v="01006"/>
    <n v="620.91750000000002"/>
    <n v="1133.076"/>
    <n v="1753.9935"/>
    <x v="1"/>
    <x v="0"/>
    <x v="4"/>
    <x v="0"/>
    <x v="1"/>
    <n v="1"/>
    <n v="2"/>
    <x v="3"/>
  </r>
  <r>
    <d v="2011-02-01T00:00:00"/>
    <n v="3"/>
    <x v="0"/>
    <s v="01007"/>
    <n v="681.303"/>
    <n v="1061.9069999999999"/>
    <n v="1743.21"/>
    <x v="2"/>
    <x v="1"/>
    <x v="5"/>
    <x v="0"/>
    <x v="1"/>
    <n v="1"/>
    <n v="2"/>
    <x v="3"/>
  </r>
  <r>
    <d v="2011-02-01T00:00:00"/>
    <n v="3"/>
    <x v="1"/>
    <s v="01008"/>
    <n v="627.22799999999995"/>
    <n v="971.22900000000004"/>
    <n v="1598.4570000000001"/>
    <x v="2"/>
    <x v="1"/>
    <x v="6"/>
    <x v="0"/>
    <x v="1"/>
    <n v="1"/>
    <n v="2"/>
    <x v="3"/>
  </r>
  <r>
    <d v="2011-02-01T00:00:00"/>
    <n v="4"/>
    <x v="0"/>
    <s v="01009"/>
    <n v="552.66750000000002"/>
    <n v="1312.395"/>
    <n v="1865.0625"/>
    <x v="3"/>
    <x v="1"/>
    <x v="7"/>
    <x v="0"/>
    <x v="1"/>
    <n v="1"/>
    <n v="2"/>
    <x v="3"/>
  </r>
  <r>
    <d v="2011-02-01T00:00:00"/>
    <n v="4"/>
    <x v="1"/>
    <s v="01010"/>
    <n v="599.0145"/>
    <n v="1303.1655000000001"/>
    <n v="1902.18"/>
    <x v="3"/>
    <x v="1"/>
    <x v="8"/>
    <x v="0"/>
    <x v="1"/>
    <n v="1"/>
    <n v="2"/>
    <x v="3"/>
  </r>
  <r>
    <d v="2011-02-02T00:00:00"/>
    <n v="1"/>
    <x v="0"/>
    <s v="01011"/>
    <n v="481.58249999999998"/>
    <n v="1166.0355"/>
    <n v="1647.6179999999999"/>
    <x v="0"/>
    <x v="0"/>
    <x v="9"/>
    <x v="0"/>
    <x v="1"/>
    <n v="2"/>
    <n v="3"/>
    <x v="4"/>
  </r>
  <r>
    <d v="2011-02-02T00:00:00"/>
    <n v="1"/>
    <x v="1"/>
    <s v="01002"/>
    <n v="743.08500000000004"/>
    <n v="1309.434"/>
    <n v="2052.5189999999998"/>
    <x v="0"/>
    <x v="0"/>
    <x v="4"/>
    <x v="0"/>
    <x v="1"/>
    <n v="2"/>
    <n v="3"/>
    <x v="4"/>
  </r>
  <r>
    <d v="2011-02-02T00:00:00"/>
    <n v="2"/>
    <x v="0"/>
    <s v="01003"/>
    <n v="566.69550000000004"/>
    <n v="1265.6489999999999"/>
    <n v="1832.3444999999999"/>
    <x v="1"/>
    <x v="0"/>
    <x v="0"/>
    <x v="0"/>
    <x v="1"/>
    <n v="2"/>
    <n v="3"/>
    <x v="4"/>
  </r>
  <r>
    <d v="2011-02-02T00:00:00"/>
    <n v="2"/>
    <x v="1"/>
    <s v="01001"/>
    <n v="610.33349999999996"/>
    <n v="1100.904"/>
    <n v="1711.2375"/>
    <x v="1"/>
    <x v="0"/>
    <x v="1"/>
    <x v="0"/>
    <x v="1"/>
    <n v="2"/>
    <n v="3"/>
    <x v="4"/>
  </r>
  <r>
    <d v="2011-02-02T00:00:00"/>
    <n v="3"/>
    <x v="0"/>
    <s v="01004"/>
    <n v="532.58100000000002"/>
    <n v="1275.7394999999999"/>
    <n v="1808.3205"/>
    <x v="2"/>
    <x v="1"/>
    <x v="2"/>
    <x v="0"/>
    <x v="1"/>
    <n v="2"/>
    <n v="3"/>
    <x v="4"/>
  </r>
  <r>
    <d v="2011-02-02T00:00:00"/>
    <n v="3"/>
    <x v="1"/>
    <s v="01005"/>
    <n v="714.95550000000003"/>
    <n v="1226.3895"/>
    <n v="1941.345"/>
    <x v="2"/>
    <x v="1"/>
    <x v="3"/>
    <x v="0"/>
    <x v="1"/>
    <n v="2"/>
    <n v="3"/>
    <x v="4"/>
  </r>
  <r>
    <d v="2011-02-02T00:00:00"/>
    <n v="4"/>
    <x v="0"/>
    <s v="01006"/>
    <n v="475.66050000000001"/>
    <n v="1107.183"/>
    <n v="1582.8434999999999"/>
    <x v="3"/>
    <x v="1"/>
    <x v="4"/>
    <x v="0"/>
    <x v="1"/>
    <n v="2"/>
    <n v="3"/>
    <x v="4"/>
  </r>
  <r>
    <d v="2011-02-02T00:00:00"/>
    <n v="4"/>
    <x v="1"/>
    <s v="01007"/>
    <n v="838.64549999999997"/>
    <n v="1350.5309999999999"/>
    <n v="2189.1765"/>
    <x v="3"/>
    <x v="1"/>
    <x v="5"/>
    <x v="0"/>
    <x v="1"/>
    <n v="2"/>
    <n v="3"/>
    <x v="4"/>
  </r>
  <r>
    <d v="2011-02-03T00:00:00"/>
    <n v="1"/>
    <x v="0"/>
    <s v="01008"/>
    <n v="571.18949999999995"/>
    <n v="1269.7335"/>
    <n v="1840.923"/>
    <x v="0"/>
    <x v="0"/>
    <x v="6"/>
    <x v="0"/>
    <x v="1"/>
    <n v="3"/>
    <n v="4"/>
    <x v="5"/>
  </r>
  <r>
    <d v="2011-02-03T00:00:00"/>
    <n v="1"/>
    <x v="1"/>
    <s v="01009"/>
    <n v="630.55650000000003"/>
    <n v="1030.6904999999999"/>
    <n v="1661.2470000000001"/>
    <x v="0"/>
    <x v="0"/>
    <x v="7"/>
    <x v="0"/>
    <x v="1"/>
    <n v="3"/>
    <n v="4"/>
    <x v="5"/>
  </r>
  <r>
    <d v="2011-02-03T00:00:00"/>
    <n v="2"/>
    <x v="0"/>
    <s v="01010"/>
    <n v="747.20100000000002"/>
    <n v="1142.2215000000001"/>
    <n v="1889.4224999999999"/>
    <x v="1"/>
    <x v="0"/>
    <x v="8"/>
    <x v="0"/>
    <x v="1"/>
    <n v="3"/>
    <n v="4"/>
    <x v="5"/>
  </r>
  <r>
    <d v="2011-02-03T00:00:00"/>
    <n v="2"/>
    <x v="1"/>
    <s v="01011"/>
    <n v="605.70299999999997"/>
    <n v="1042.6289999999999"/>
    <n v="1648.3320000000001"/>
    <x v="1"/>
    <x v="0"/>
    <x v="9"/>
    <x v="0"/>
    <x v="1"/>
    <n v="3"/>
    <n v="4"/>
    <x v="5"/>
  </r>
  <r>
    <d v="2011-02-03T00:00:00"/>
    <n v="3"/>
    <x v="0"/>
    <s v="01002"/>
    <n v="554.19000000000005"/>
    <n v="1299.3015"/>
    <n v="1853.4915000000001"/>
    <x v="2"/>
    <x v="1"/>
    <x v="4"/>
    <x v="0"/>
    <x v="1"/>
    <n v="3"/>
    <n v="4"/>
    <x v="5"/>
  </r>
  <r>
    <d v="2011-02-03T00:00:00"/>
    <n v="3"/>
    <x v="1"/>
    <s v="01003"/>
    <n v="543.05999999999995"/>
    <n v="1286.4704999999999"/>
    <n v="1829.5305000000001"/>
    <x v="2"/>
    <x v="1"/>
    <x v="0"/>
    <x v="0"/>
    <x v="1"/>
    <n v="3"/>
    <n v="4"/>
    <x v="5"/>
  </r>
  <r>
    <d v="2011-02-03T00:00:00"/>
    <n v="4"/>
    <x v="0"/>
    <s v="01001"/>
    <n v="617.42100000000005"/>
    <n v="1181.6279999999999"/>
    <n v="1799.049"/>
    <x v="3"/>
    <x v="1"/>
    <x v="1"/>
    <x v="0"/>
    <x v="1"/>
    <n v="3"/>
    <n v="4"/>
    <x v="5"/>
  </r>
  <r>
    <d v="2011-02-03T00:00:00"/>
    <n v="4"/>
    <x v="1"/>
    <s v="01004"/>
    <n v="727.76549999999997"/>
    <n v="1133.2545"/>
    <n v="1861.02"/>
    <x v="3"/>
    <x v="1"/>
    <x v="2"/>
    <x v="0"/>
    <x v="1"/>
    <n v="3"/>
    <n v="4"/>
    <x v="5"/>
  </r>
  <r>
    <d v="2011-02-04T00:00:00"/>
    <n v="1"/>
    <x v="0"/>
    <s v="01005"/>
    <n v="601.47149999999999"/>
    <n v="1104.8520000000001"/>
    <n v="1706.3235"/>
    <x v="0"/>
    <x v="0"/>
    <x v="3"/>
    <x v="0"/>
    <x v="1"/>
    <n v="4"/>
    <n v="5"/>
    <x v="6"/>
  </r>
  <r>
    <d v="2011-02-04T00:00:00"/>
    <n v="1"/>
    <x v="1"/>
    <s v="01006"/>
    <n v="505.14449999999999"/>
    <n v="1089.6795"/>
    <n v="1594.8240000000001"/>
    <x v="0"/>
    <x v="0"/>
    <x v="4"/>
    <x v="0"/>
    <x v="1"/>
    <n v="4"/>
    <n v="5"/>
    <x v="6"/>
  </r>
  <r>
    <d v="2011-02-04T00:00:00"/>
    <n v="2"/>
    <x v="0"/>
    <s v="01007"/>
    <n v="495.37950000000001"/>
    <n v="1128.8444999999999"/>
    <n v="1624.2239999999999"/>
    <x v="1"/>
    <x v="0"/>
    <x v="5"/>
    <x v="0"/>
    <x v="1"/>
    <n v="4"/>
    <n v="5"/>
    <x v="6"/>
  </r>
  <r>
    <d v="2011-02-04T00:00:00"/>
    <n v="2"/>
    <x v="1"/>
    <s v="01008"/>
    <n v="672.92399999999998"/>
    <n v="1270.3005000000001"/>
    <n v="1943.2245"/>
    <x v="1"/>
    <x v="0"/>
    <x v="6"/>
    <x v="0"/>
    <x v="1"/>
    <n v="4"/>
    <n v="5"/>
    <x v="6"/>
  </r>
  <r>
    <d v="2011-02-04T00:00:00"/>
    <n v="3"/>
    <x v="0"/>
    <s v="01009"/>
    <n v="520.89449999999999"/>
    <n v="1237.7505000000001"/>
    <n v="1758.645"/>
    <x v="2"/>
    <x v="1"/>
    <x v="7"/>
    <x v="0"/>
    <x v="1"/>
    <n v="4"/>
    <n v="5"/>
    <x v="6"/>
  </r>
  <r>
    <d v="2011-02-04T00:00:00"/>
    <n v="3"/>
    <x v="1"/>
    <s v="01010"/>
    <n v="599.54999999999995"/>
    <n v="1378.1355000000001"/>
    <n v="1977.6855"/>
    <x v="2"/>
    <x v="1"/>
    <x v="8"/>
    <x v="0"/>
    <x v="1"/>
    <n v="4"/>
    <n v="5"/>
    <x v="6"/>
  </r>
  <r>
    <d v="2011-02-04T00:00:00"/>
    <n v="4"/>
    <x v="0"/>
    <s v="01011"/>
    <n v="564.43799999999999"/>
    <n v="1068.5744999999999"/>
    <n v="1633.0125"/>
    <x v="3"/>
    <x v="1"/>
    <x v="9"/>
    <x v="0"/>
    <x v="1"/>
    <n v="4"/>
    <n v="5"/>
    <x v="6"/>
  </r>
  <r>
    <d v="2011-02-04T00:00:00"/>
    <n v="4"/>
    <x v="1"/>
    <s v="01002"/>
    <n v="435.80250000000001"/>
    <n v="1176.5250000000001"/>
    <n v="1612.3275000000001"/>
    <x v="3"/>
    <x v="1"/>
    <x v="4"/>
    <x v="0"/>
    <x v="1"/>
    <n v="4"/>
    <n v="5"/>
    <x v="6"/>
  </r>
  <r>
    <d v="2011-02-05T00:00:00"/>
    <n v="1"/>
    <x v="0"/>
    <s v="01003"/>
    <n v="542.60850000000005"/>
    <n v="1198.5645"/>
    <n v="1741.173"/>
    <x v="0"/>
    <x v="0"/>
    <x v="0"/>
    <x v="0"/>
    <x v="1"/>
    <n v="5"/>
    <n v="6"/>
    <x v="0"/>
  </r>
  <r>
    <d v="2011-02-05T00:00:00"/>
    <n v="1"/>
    <x v="1"/>
    <s v="01001"/>
    <n v="635.89049999999997"/>
    <n v="1311.135"/>
    <n v="1947.0255"/>
    <x v="0"/>
    <x v="0"/>
    <x v="1"/>
    <x v="0"/>
    <x v="1"/>
    <n v="5"/>
    <n v="6"/>
    <x v="0"/>
  </r>
  <r>
    <d v="2011-02-05T00:00:00"/>
    <n v="2"/>
    <x v="0"/>
    <s v="01004"/>
    <n v="532.51800000000003"/>
    <n v="1214.9445000000001"/>
    <n v="1747.4625000000001"/>
    <x v="1"/>
    <x v="0"/>
    <x v="2"/>
    <x v="0"/>
    <x v="1"/>
    <n v="5"/>
    <n v="6"/>
    <x v="0"/>
  </r>
  <r>
    <d v="2011-02-05T00:00:00"/>
    <n v="2"/>
    <x v="1"/>
    <s v="01005"/>
    <n v="639.12450000000001"/>
    <n v="1211.049"/>
    <n v="1850.1735000000001"/>
    <x v="1"/>
    <x v="0"/>
    <x v="3"/>
    <x v="0"/>
    <x v="1"/>
    <n v="5"/>
    <n v="6"/>
    <x v="0"/>
  </r>
  <r>
    <d v="2011-02-05T00:00:00"/>
    <n v="3"/>
    <x v="0"/>
    <s v="01006"/>
    <n v="617.45249999999999"/>
    <n v="1220.058"/>
    <n v="1837.5105000000001"/>
    <x v="2"/>
    <x v="1"/>
    <x v="4"/>
    <x v="0"/>
    <x v="1"/>
    <n v="5"/>
    <n v="6"/>
    <x v="0"/>
  </r>
  <r>
    <d v="2011-02-05T00:00:00"/>
    <n v="3"/>
    <x v="1"/>
    <s v="01007"/>
    <n v="732.30150000000003"/>
    <n v="1340.01"/>
    <n v="2072.3114999999998"/>
    <x v="2"/>
    <x v="1"/>
    <x v="5"/>
    <x v="0"/>
    <x v="1"/>
    <n v="5"/>
    <n v="6"/>
    <x v="0"/>
  </r>
  <r>
    <d v="2011-02-05T00:00:00"/>
    <n v="4"/>
    <x v="0"/>
    <s v="01008"/>
    <n v="619.27949999999998"/>
    <n v="974.59950000000003"/>
    <n v="1593.8789999999999"/>
    <x v="3"/>
    <x v="1"/>
    <x v="6"/>
    <x v="0"/>
    <x v="1"/>
    <n v="5"/>
    <n v="6"/>
    <x v="0"/>
  </r>
  <r>
    <d v="2011-02-05T00:00:00"/>
    <n v="4"/>
    <x v="1"/>
    <s v="01009"/>
    <n v="783.21600000000001"/>
    <n v="1422.0464999999999"/>
    <n v="2205.2624999999998"/>
    <x v="3"/>
    <x v="1"/>
    <x v="7"/>
    <x v="0"/>
    <x v="1"/>
    <n v="5"/>
    <n v="6"/>
    <x v="0"/>
  </r>
  <r>
    <d v="2011-02-06T00:00:00"/>
    <n v="1"/>
    <x v="0"/>
    <s v="01010"/>
    <n v="650.63250000000005"/>
    <n v="992.61749999999995"/>
    <n v="1643.25"/>
    <x v="0"/>
    <x v="0"/>
    <x v="8"/>
    <x v="0"/>
    <x v="1"/>
    <n v="6"/>
    <n v="7"/>
    <x v="1"/>
  </r>
  <r>
    <d v="2011-02-06T00:00:00"/>
    <n v="1"/>
    <x v="1"/>
    <s v="01011"/>
    <n v="605.48249999999996"/>
    <n v="1079.8724999999999"/>
    <n v="1685.355"/>
    <x v="0"/>
    <x v="0"/>
    <x v="9"/>
    <x v="0"/>
    <x v="1"/>
    <n v="6"/>
    <n v="7"/>
    <x v="1"/>
  </r>
  <r>
    <d v="2011-02-06T00:00:00"/>
    <n v="2"/>
    <x v="0"/>
    <s v="01002"/>
    <n v="626.73450000000003"/>
    <n v="1035.6044999999999"/>
    <n v="1662.3389999999999"/>
    <x v="1"/>
    <x v="0"/>
    <x v="4"/>
    <x v="0"/>
    <x v="1"/>
    <n v="6"/>
    <n v="7"/>
    <x v="1"/>
  </r>
  <r>
    <d v="2011-02-06T00:00:00"/>
    <n v="2"/>
    <x v="1"/>
    <s v="01003"/>
    <n v="736.41750000000002"/>
    <n v="1305.6224999999999"/>
    <n v="2042.04"/>
    <x v="1"/>
    <x v="0"/>
    <x v="0"/>
    <x v="0"/>
    <x v="1"/>
    <n v="6"/>
    <n v="7"/>
    <x v="1"/>
  </r>
  <r>
    <d v="2011-02-06T00:00:00"/>
    <n v="3"/>
    <x v="0"/>
    <s v="01001"/>
    <n v="611.75099999999998"/>
    <n v="1198.26"/>
    <n v="1810.011"/>
    <x v="2"/>
    <x v="1"/>
    <x v="1"/>
    <x v="0"/>
    <x v="1"/>
    <n v="6"/>
    <n v="7"/>
    <x v="1"/>
  </r>
  <r>
    <d v="2011-02-06T00:00:00"/>
    <n v="3"/>
    <x v="1"/>
    <s v="01004"/>
    <n v="629.601"/>
    <n v="1349.8064999999999"/>
    <n v="1979.4075"/>
    <x v="2"/>
    <x v="1"/>
    <x v="2"/>
    <x v="0"/>
    <x v="1"/>
    <n v="6"/>
    <n v="7"/>
    <x v="1"/>
  </r>
  <r>
    <d v="2011-02-06T00:00:00"/>
    <n v="4"/>
    <x v="0"/>
    <s v="01005"/>
    <n v="604.87350000000004"/>
    <n v="1042.3979999999999"/>
    <n v="1647.2715000000001"/>
    <x v="3"/>
    <x v="1"/>
    <x v="3"/>
    <x v="0"/>
    <x v="1"/>
    <n v="6"/>
    <n v="7"/>
    <x v="1"/>
  </r>
  <r>
    <d v="2011-02-06T00:00:00"/>
    <n v="4"/>
    <x v="1"/>
    <s v="01006"/>
    <n v="593.649"/>
    <n v="1417.269"/>
    <n v="2012.9179999999999"/>
    <x v="3"/>
    <x v="1"/>
    <x v="4"/>
    <x v="0"/>
    <x v="1"/>
    <n v="6"/>
    <n v="7"/>
    <x v="1"/>
  </r>
  <r>
    <d v="2011-02-07T00:00:00"/>
    <n v="1"/>
    <x v="0"/>
    <s v="01007"/>
    <n v="625.51649999999995"/>
    <n v="1001.7"/>
    <n v="1627.2165"/>
    <x v="0"/>
    <x v="0"/>
    <x v="5"/>
    <x v="0"/>
    <x v="1"/>
    <n v="7"/>
    <n v="1"/>
    <x v="2"/>
  </r>
  <r>
    <d v="2011-02-07T00:00:00"/>
    <n v="1"/>
    <x v="1"/>
    <s v="01008"/>
    <n v="630.63"/>
    <n v="1232.4690000000001"/>
    <n v="1863.0989999999999"/>
    <x v="0"/>
    <x v="0"/>
    <x v="6"/>
    <x v="0"/>
    <x v="1"/>
    <n v="7"/>
    <n v="1"/>
    <x v="2"/>
  </r>
  <r>
    <d v="2011-02-07T00:00:00"/>
    <n v="2"/>
    <x v="0"/>
    <s v="01009"/>
    <n v="463.89"/>
    <n v="1122.6389999999999"/>
    <n v="1586.529"/>
    <x v="1"/>
    <x v="0"/>
    <x v="7"/>
    <x v="0"/>
    <x v="1"/>
    <n v="7"/>
    <n v="1"/>
    <x v="2"/>
  </r>
  <r>
    <d v="2011-02-07T00:00:00"/>
    <n v="2"/>
    <x v="1"/>
    <s v="01010"/>
    <n v="518.14350000000002"/>
    <n v="1317.5505000000001"/>
    <n v="1835.694"/>
    <x v="1"/>
    <x v="0"/>
    <x v="8"/>
    <x v="0"/>
    <x v="1"/>
    <n v="7"/>
    <n v="1"/>
    <x v="2"/>
  </r>
  <r>
    <d v="2011-02-07T00:00:00"/>
    <n v="3"/>
    <x v="0"/>
    <s v="01011"/>
    <n v="506.00549999999998"/>
    <n v="1116.549"/>
    <n v="1622.5545"/>
    <x v="2"/>
    <x v="1"/>
    <x v="9"/>
    <x v="0"/>
    <x v="1"/>
    <n v="7"/>
    <n v="1"/>
    <x v="2"/>
  </r>
  <r>
    <d v="2011-02-07T00:00:00"/>
    <n v="3"/>
    <x v="1"/>
    <s v="01002"/>
    <n v="520.97850000000005"/>
    <n v="1257.837"/>
    <n v="1778.8154999999999"/>
    <x v="2"/>
    <x v="1"/>
    <x v="4"/>
    <x v="0"/>
    <x v="1"/>
    <n v="7"/>
    <n v="1"/>
    <x v="2"/>
  </r>
  <r>
    <d v="2011-02-07T00:00:00"/>
    <n v="4"/>
    <x v="0"/>
    <s v="01003"/>
    <n v="454.06200000000001"/>
    <n v="1240.134"/>
    <n v="1694.1959999999999"/>
    <x v="3"/>
    <x v="1"/>
    <x v="0"/>
    <x v="0"/>
    <x v="1"/>
    <n v="7"/>
    <n v="1"/>
    <x v="2"/>
  </r>
  <r>
    <d v="2011-02-07T00:00:00"/>
    <n v="4"/>
    <x v="1"/>
    <s v="01001"/>
    <n v="729.75"/>
    <n v="1097.46"/>
    <n v="1827.21"/>
    <x v="3"/>
    <x v="1"/>
    <x v="1"/>
    <x v="0"/>
    <x v="1"/>
    <n v="7"/>
    <n v="1"/>
    <x v="2"/>
  </r>
  <r>
    <d v="2011-02-08T00:00:00"/>
    <n v="1"/>
    <x v="0"/>
    <s v="01004"/>
    <n v="505.34399999999999"/>
    <n v="1365.21"/>
    <n v="1870.5540000000001"/>
    <x v="0"/>
    <x v="0"/>
    <x v="2"/>
    <x v="0"/>
    <x v="1"/>
    <n v="8"/>
    <n v="2"/>
    <x v="3"/>
  </r>
  <r>
    <d v="2011-02-08T00:00:00"/>
    <n v="1"/>
    <x v="1"/>
    <s v="01005"/>
    <n v="664.4085"/>
    <n v="1395.8385000000001"/>
    <n v="2060.2469999999998"/>
    <x v="0"/>
    <x v="0"/>
    <x v="3"/>
    <x v="0"/>
    <x v="1"/>
    <n v="8"/>
    <n v="2"/>
    <x v="3"/>
  </r>
  <r>
    <d v="2011-02-08T00:00:00"/>
    <n v="2"/>
    <x v="0"/>
    <s v="01006"/>
    <n v="571.50450000000001"/>
    <n v="1060.8254999999999"/>
    <n v="1632.33"/>
    <x v="1"/>
    <x v="0"/>
    <x v="4"/>
    <x v="0"/>
    <x v="1"/>
    <n v="8"/>
    <n v="2"/>
    <x v="3"/>
  </r>
  <r>
    <d v="2011-02-08T00:00:00"/>
    <n v="2"/>
    <x v="1"/>
    <s v="01007"/>
    <n v="610.07100000000003"/>
    <n v="1122.7650000000001"/>
    <n v="1732.836"/>
    <x v="1"/>
    <x v="0"/>
    <x v="5"/>
    <x v="0"/>
    <x v="1"/>
    <n v="8"/>
    <n v="2"/>
    <x v="3"/>
  </r>
  <r>
    <d v="2011-02-08T00:00:00"/>
    <n v="3"/>
    <x v="0"/>
    <s v="01008"/>
    <n v="736.596"/>
    <n v="1143.597"/>
    <n v="1880.193"/>
    <x v="2"/>
    <x v="1"/>
    <x v="6"/>
    <x v="0"/>
    <x v="1"/>
    <n v="8"/>
    <n v="2"/>
    <x v="3"/>
  </r>
  <r>
    <d v="2011-02-08T00:00:00"/>
    <n v="3"/>
    <x v="1"/>
    <s v="01009"/>
    <n v="624.76049999999998"/>
    <n v="1274.511"/>
    <n v="1899.2715000000001"/>
    <x v="2"/>
    <x v="1"/>
    <x v="7"/>
    <x v="0"/>
    <x v="1"/>
    <n v="8"/>
    <n v="2"/>
    <x v="3"/>
  </r>
  <r>
    <d v="2011-02-08T00:00:00"/>
    <n v="4"/>
    <x v="0"/>
    <s v="01010"/>
    <n v="685.60799999999995"/>
    <n v="1052.3520000000001"/>
    <n v="1737.96"/>
    <x v="3"/>
    <x v="1"/>
    <x v="8"/>
    <x v="0"/>
    <x v="1"/>
    <n v="8"/>
    <n v="2"/>
    <x v="3"/>
  </r>
  <r>
    <d v="2011-02-08T00:00:00"/>
    <n v="4"/>
    <x v="1"/>
    <s v="01011"/>
    <n v="665.74199999999996"/>
    <n v="1323.5564999999999"/>
    <n v="1989.2985000000001"/>
    <x v="3"/>
    <x v="1"/>
    <x v="9"/>
    <x v="0"/>
    <x v="1"/>
    <n v="8"/>
    <n v="2"/>
    <x v="3"/>
  </r>
  <r>
    <d v="2011-02-09T00:00:00"/>
    <n v="1"/>
    <x v="0"/>
    <s v="01002"/>
    <n v="705.48450000000003"/>
    <n v="1186.8254999999999"/>
    <n v="1892.31"/>
    <x v="0"/>
    <x v="0"/>
    <x v="4"/>
    <x v="0"/>
    <x v="1"/>
    <n v="9"/>
    <n v="3"/>
    <x v="4"/>
  </r>
  <r>
    <d v="2011-02-09T00:00:00"/>
    <n v="1"/>
    <x v="1"/>
    <s v="01003"/>
    <n v="819.47249999999997"/>
    <n v="1380.8235"/>
    <n v="2200.2959999999998"/>
    <x v="0"/>
    <x v="0"/>
    <x v="0"/>
    <x v="0"/>
    <x v="1"/>
    <n v="9"/>
    <n v="3"/>
    <x v="4"/>
  </r>
  <r>
    <d v="2011-02-09T00:00:00"/>
    <n v="2"/>
    <x v="0"/>
    <s v="01001"/>
    <n v="575.47349999999994"/>
    <n v="1171.6005"/>
    <n v="1747.0740000000001"/>
    <x v="1"/>
    <x v="0"/>
    <x v="1"/>
    <x v="0"/>
    <x v="1"/>
    <n v="9"/>
    <n v="3"/>
    <x v="4"/>
  </r>
  <r>
    <d v="2011-02-09T00:00:00"/>
    <n v="2"/>
    <x v="1"/>
    <s v="01004"/>
    <n v="738.26549999999997"/>
    <n v="1249.5419999999999"/>
    <n v="1987.8074999999999"/>
    <x v="1"/>
    <x v="0"/>
    <x v="2"/>
    <x v="0"/>
    <x v="1"/>
    <n v="9"/>
    <n v="3"/>
    <x v="4"/>
  </r>
  <r>
    <d v="2011-02-09T00:00:00"/>
    <n v="3"/>
    <x v="0"/>
    <s v="01005"/>
    <n v="617.904"/>
    <n v="984.16499999999996"/>
    <n v="1602.069"/>
    <x v="2"/>
    <x v="1"/>
    <x v="3"/>
    <x v="0"/>
    <x v="1"/>
    <n v="9"/>
    <n v="3"/>
    <x v="4"/>
  </r>
  <r>
    <d v="2011-02-09T00:00:00"/>
    <n v="3"/>
    <x v="1"/>
    <s v="01006"/>
    <n v="537.76800000000003"/>
    <n v="1288.203"/>
    <n v="1825.971"/>
    <x v="2"/>
    <x v="1"/>
    <x v="4"/>
    <x v="0"/>
    <x v="1"/>
    <n v="9"/>
    <n v="3"/>
    <x v="4"/>
  </r>
  <r>
    <d v="2011-02-09T00:00:00"/>
    <n v="4"/>
    <x v="0"/>
    <s v="01007"/>
    <n v="577.6155"/>
    <n v="1242.6224999999999"/>
    <n v="1820.2380000000001"/>
    <x v="3"/>
    <x v="1"/>
    <x v="5"/>
    <x v="0"/>
    <x v="1"/>
    <n v="9"/>
    <n v="3"/>
    <x v="4"/>
  </r>
  <r>
    <d v="2011-02-09T00:00:00"/>
    <n v="4"/>
    <x v="1"/>
    <s v="01008"/>
    <n v="397.25700000000001"/>
    <n v="1238.7795000000001"/>
    <n v="1636.0364999999999"/>
    <x v="3"/>
    <x v="1"/>
    <x v="6"/>
    <x v="0"/>
    <x v="1"/>
    <n v="9"/>
    <n v="3"/>
    <x v="4"/>
  </r>
  <r>
    <d v="2011-02-10T00:00:00"/>
    <n v="1"/>
    <x v="0"/>
    <s v="01009"/>
    <n v="689.16750000000002"/>
    <n v="1044.1514999999999"/>
    <n v="1733.319"/>
    <x v="0"/>
    <x v="0"/>
    <x v="7"/>
    <x v="0"/>
    <x v="1"/>
    <n v="10"/>
    <n v="4"/>
    <x v="5"/>
  </r>
  <r>
    <d v="2011-02-10T00:00:00"/>
    <n v="1"/>
    <x v="1"/>
    <s v="01010"/>
    <n v="756.50400000000002"/>
    <n v="1155.462"/>
    <n v="1911.9659999999999"/>
    <x v="0"/>
    <x v="0"/>
    <x v="8"/>
    <x v="0"/>
    <x v="1"/>
    <n v="10"/>
    <n v="4"/>
    <x v="5"/>
  </r>
  <r>
    <d v="2011-02-10T00:00:00"/>
    <n v="2"/>
    <x v="0"/>
    <s v="01011"/>
    <n v="744.46050000000002"/>
    <n v="1128.5505000000001"/>
    <n v="1873.011"/>
    <x v="1"/>
    <x v="0"/>
    <x v="9"/>
    <x v="0"/>
    <x v="1"/>
    <n v="10"/>
    <n v="4"/>
    <x v="5"/>
  </r>
  <r>
    <d v="2011-02-10T00:00:00"/>
    <n v="2"/>
    <x v="1"/>
    <s v="01002"/>
    <n v="715.91099999999994"/>
    <n v="1088.5350000000001"/>
    <n v="1804.4459999999999"/>
    <x v="1"/>
    <x v="0"/>
    <x v="4"/>
    <x v="0"/>
    <x v="1"/>
    <n v="10"/>
    <n v="4"/>
    <x v="5"/>
  </r>
  <r>
    <d v="2011-02-10T00:00:00"/>
    <n v="3"/>
    <x v="0"/>
    <s v="01003"/>
    <n v="677.19749999999999"/>
    <n v="1027.7190000000001"/>
    <n v="1704.9165"/>
    <x v="2"/>
    <x v="1"/>
    <x v="0"/>
    <x v="0"/>
    <x v="1"/>
    <n v="10"/>
    <n v="4"/>
    <x v="5"/>
  </r>
  <r>
    <d v="2011-02-10T00:00:00"/>
    <n v="3"/>
    <x v="1"/>
    <s v="01001"/>
    <n v="780.40200000000004"/>
    <n v="1183.3920000000001"/>
    <n v="1963.7940000000001"/>
    <x v="2"/>
    <x v="1"/>
    <x v="1"/>
    <x v="0"/>
    <x v="1"/>
    <n v="10"/>
    <n v="4"/>
    <x v="5"/>
  </r>
  <r>
    <d v="2011-02-10T00:00:00"/>
    <n v="4"/>
    <x v="0"/>
    <s v="01004"/>
    <n v="709.85249999999996"/>
    <n v="1072.8795"/>
    <n v="1782.732"/>
    <x v="3"/>
    <x v="1"/>
    <x v="2"/>
    <x v="0"/>
    <x v="1"/>
    <n v="10"/>
    <n v="4"/>
    <x v="5"/>
  </r>
  <r>
    <d v="2011-02-10T00:00:00"/>
    <n v="4"/>
    <x v="1"/>
    <s v="01005"/>
    <n v="645.67650000000003"/>
    <n v="982.25400000000002"/>
    <n v="1627.9304999999999"/>
    <x v="3"/>
    <x v="1"/>
    <x v="3"/>
    <x v="0"/>
    <x v="1"/>
    <n v="10"/>
    <n v="4"/>
    <x v="5"/>
  </r>
  <r>
    <d v="2011-02-11T00:00:00"/>
    <n v="1"/>
    <x v="0"/>
    <s v="01006"/>
    <n v="638.03250000000003"/>
    <n v="977.34"/>
    <n v="1615.3724999999999"/>
    <x v="0"/>
    <x v="0"/>
    <x v="4"/>
    <x v="0"/>
    <x v="1"/>
    <n v="11"/>
    <n v="5"/>
    <x v="6"/>
  </r>
  <r>
    <d v="2011-02-11T00:00:00"/>
    <n v="1"/>
    <x v="1"/>
    <s v="01007"/>
    <n v="713.79"/>
    <n v="1097.9849999999999"/>
    <n v="1811.7750000000001"/>
    <x v="0"/>
    <x v="0"/>
    <x v="5"/>
    <x v="0"/>
    <x v="1"/>
    <n v="11"/>
    <n v="5"/>
    <x v="6"/>
  </r>
  <r>
    <d v="2011-02-11T00:00:00"/>
    <n v="2"/>
    <x v="0"/>
    <s v="01008"/>
    <n v="628.49850000000004"/>
    <n v="982.13850000000002"/>
    <n v="1610.6369999999999"/>
    <x v="1"/>
    <x v="0"/>
    <x v="6"/>
    <x v="0"/>
    <x v="1"/>
    <n v="11"/>
    <n v="5"/>
    <x v="6"/>
  </r>
  <r>
    <d v="2011-02-11T00:00:00"/>
    <n v="2"/>
    <x v="1"/>
    <s v="01009"/>
    <n v="663.64200000000005"/>
    <n v="1000.0410000000001"/>
    <n v="1663.683"/>
    <x v="1"/>
    <x v="0"/>
    <x v="7"/>
    <x v="0"/>
    <x v="1"/>
    <n v="11"/>
    <n v="5"/>
    <x v="6"/>
  </r>
  <r>
    <d v="2011-02-11T00:00:00"/>
    <n v="3"/>
    <x v="0"/>
    <s v="01010"/>
    <n v="671.52750000000003"/>
    <n v="1048.3515"/>
    <n v="1719.8789999999999"/>
    <x v="2"/>
    <x v="1"/>
    <x v="8"/>
    <x v="0"/>
    <x v="1"/>
    <n v="11"/>
    <n v="5"/>
    <x v="6"/>
  </r>
  <r>
    <d v="2011-02-11T00:00:00"/>
    <n v="3"/>
    <x v="1"/>
    <s v="01011"/>
    <n v="765.93299999999999"/>
    <n v="1186.5630000000001"/>
    <n v="1952.4960000000001"/>
    <x v="2"/>
    <x v="1"/>
    <x v="9"/>
    <x v="0"/>
    <x v="1"/>
    <n v="11"/>
    <n v="5"/>
    <x v="6"/>
  </r>
  <r>
    <d v="2011-02-11T00:00:00"/>
    <n v="4"/>
    <x v="0"/>
    <s v="01002"/>
    <n v="632.96100000000001"/>
    <n v="991.41"/>
    <n v="1624.3710000000001"/>
    <x v="3"/>
    <x v="1"/>
    <x v="4"/>
    <x v="0"/>
    <x v="1"/>
    <n v="11"/>
    <n v="5"/>
    <x v="6"/>
  </r>
  <r>
    <d v="2011-02-11T00:00:00"/>
    <n v="4"/>
    <x v="1"/>
    <s v="01003"/>
    <n v="746.44500000000005"/>
    <n v="1120.2135000000001"/>
    <n v="1866.6585"/>
    <x v="3"/>
    <x v="1"/>
    <x v="0"/>
    <x v="0"/>
    <x v="1"/>
    <n v="11"/>
    <n v="5"/>
    <x v="6"/>
  </r>
  <r>
    <d v="2011-02-12T00:00:00"/>
    <n v="1"/>
    <x v="0"/>
    <s v="01001"/>
    <n v="714.25199999999995"/>
    <n v="1123.6155000000001"/>
    <n v="1837.8675000000001"/>
    <x v="0"/>
    <x v="0"/>
    <x v="1"/>
    <x v="0"/>
    <x v="1"/>
    <n v="12"/>
    <n v="6"/>
    <x v="0"/>
  </r>
  <r>
    <d v="2011-02-12T00:00:00"/>
    <n v="1"/>
    <x v="1"/>
    <s v="01004"/>
    <n v="807.471"/>
    <n v="1269.4290000000001"/>
    <n v="2076.9"/>
    <x v="0"/>
    <x v="0"/>
    <x v="2"/>
    <x v="0"/>
    <x v="1"/>
    <n v="12"/>
    <n v="6"/>
    <x v="0"/>
  </r>
  <r>
    <d v="2011-02-12T00:00:00"/>
    <n v="2"/>
    <x v="0"/>
    <s v="01005"/>
    <n v="702.95399999999995"/>
    <n v="1061.9069999999999"/>
    <n v="1764.8610000000001"/>
    <x v="1"/>
    <x v="0"/>
    <x v="3"/>
    <x v="0"/>
    <x v="1"/>
    <n v="12"/>
    <n v="6"/>
    <x v="0"/>
  </r>
  <r>
    <d v="2011-02-12T00:00:00"/>
    <n v="2"/>
    <x v="1"/>
    <s v="01006"/>
    <n v="711.58500000000004"/>
    <n v="1080.366"/>
    <n v="1791.951"/>
    <x v="1"/>
    <x v="0"/>
    <x v="4"/>
    <x v="0"/>
    <x v="1"/>
    <n v="12"/>
    <n v="6"/>
    <x v="0"/>
  </r>
  <r>
    <d v="2011-02-12T00:00:00"/>
    <n v="3"/>
    <x v="0"/>
    <s v="01007"/>
    <n v="654.99"/>
    <n v="984.69"/>
    <n v="1639.68"/>
    <x v="2"/>
    <x v="1"/>
    <x v="5"/>
    <x v="0"/>
    <x v="1"/>
    <n v="12"/>
    <n v="6"/>
    <x v="0"/>
  </r>
  <r>
    <d v="2011-02-12T00:00:00"/>
    <n v="3"/>
    <x v="1"/>
    <s v="01008"/>
    <n v="654.70650000000001"/>
    <n v="1032.087"/>
    <n v="1686.7935"/>
    <x v="2"/>
    <x v="1"/>
    <x v="6"/>
    <x v="0"/>
    <x v="1"/>
    <n v="12"/>
    <n v="6"/>
    <x v="0"/>
  </r>
  <r>
    <d v="2011-02-12T00:00:00"/>
    <n v="4"/>
    <x v="0"/>
    <s v="01009"/>
    <n v="714.03150000000005"/>
    <n v="1084.2194999999999"/>
    <n v="1798.251"/>
    <x v="3"/>
    <x v="1"/>
    <x v="7"/>
    <x v="0"/>
    <x v="1"/>
    <n v="12"/>
    <n v="6"/>
    <x v="0"/>
  </r>
  <r>
    <d v="2011-02-12T00:00:00"/>
    <n v="4"/>
    <x v="1"/>
    <s v="01010"/>
    <n v="766.71"/>
    <n v="1164.4185"/>
    <n v="1931.1285"/>
    <x v="3"/>
    <x v="1"/>
    <x v="8"/>
    <x v="0"/>
    <x v="1"/>
    <n v="12"/>
    <n v="6"/>
    <x v="0"/>
  </r>
  <r>
    <d v="2011-02-13T00:00:00"/>
    <n v="1"/>
    <x v="0"/>
    <s v="01011"/>
    <n v="649.35149999999999"/>
    <n v="987.45150000000001"/>
    <n v="1636.8030000000001"/>
    <x v="0"/>
    <x v="0"/>
    <x v="9"/>
    <x v="0"/>
    <x v="1"/>
    <n v="13"/>
    <n v="7"/>
    <x v="1"/>
  </r>
  <r>
    <d v="2011-02-13T00:00:00"/>
    <n v="1"/>
    <x v="1"/>
    <s v="01002"/>
    <n v="768.89400000000001"/>
    <n v="1208.1405"/>
    <n v="1977.0345"/>
    <x v="0"/>
    <x v="0"/>
    <x v="4"/>
    <x v="0"/>
    <x v="1"/>
    <n v="13"/>
    <n v="7"/>
    <x v="1"/>
  </r>
  <r>
    <d v="2011-02-13T00:00:00"/>
    <n v="2"/>
    <x v="0"/>
    <s v="01003"/>
    <n v="661.01700000000005"/>
    <n v="1045.7474999999999"/>
    <n v="1706.7645"/>
    <x v="1"/>
    <x v="0"/>
    <x v="0"/>
    <x v="0"/>
    <x v="1"/>
    <n v="13"/>
    <n v="7"/>
    <x v="1"/>
  </r>
  <r>
    <d v="2011-02-13T00:00:00"/>
    <n v="2"/>
    <x v="1"/>
    <s v="01001"/>
    <n v="710.976"/>
    <n v="1116.8534999999999"/>
    <n v="1827.8295000000001"/>
    <x v="1"/>
    <x v="0"/>
    <x v="1"/>
    <x v="0"/>
    <x v="1"/>
    <n v="13"/>
    <n v="7"/>
    <x v="1"/>
  </r>
  <r>
    <d v="2011-02-13T00:00:00"/>
    <n v="3"/>
    <x v="0"/>
    <s v="01004"/>
    <n v="636.75149999999996"/>
    <n v="1012.725"/>
    <n v="1649.4765"/>
    <x v="2"/>
    <x v="1"/>
    <x v="2"/>
    <x v="0"/>
    <x v="1"/>
    <n v="13"/>
    <n v="7"/>
    <x v="1"/>
  </r>
  <r>
    <d v="2011-02-13T00:00:00"/>
    <n v="3"/>
    <x v="1"/>
    <s v="01005"/>
    <n v="849.00900000000001"/>
    <n v="1322.7165"/>
    <n v="2171.7255"/>
    <x v="2"/>
    <x v="1"/>
    <x v="3"/>
    <x v="0"/>
    <x v="1"/>
    <n v="13"/>
    <n v="7"/>
    <x v="1"/>
  </r>
  <r>
    <d v="2011-02-13T00:00:00"/>
    <n v="4"/>
    <x v="0"/>
    <s v="01006"/>
    <n v="635.47050000000002"/>
    <n v="1014.7095"/>
    <n v="1650.18"/>
    <x v="3"/>
    <x v="1"/>
    <x v="4"/>
    <x v="0"/>
    <x v="1"/>
    <n v="13"/>
    <n v="7"/>
    <x v="1"/>
  </r>
  <r>
    <d v="2011-02-13T00:00:00"/>
    <n v="4"/>
    <x v="1"/>
    <s v="01007"/>
    <n v="745.86749999999995"/>
    <n v="1192.3064999999999"/>
    <n v="1938.174"/>
    <x v="3"/>
    <x v="1"/>
    <x v="5"/>
    <x v="0"/>
    <x v="1"/>
    <n v="13"/>
    <n v="7"/>
    <x v="1"/>
  </r>
  <r>
    <d v="2011-02-14T00:00:00"/>
    <n v="1"/>
    <x v="0"/>
    <s v="01008"/>
    <n v="610.50149999999996"/>
    <n v="980.37450000000001"/>
    <n v="1590.876"/>
    <x v="0"/>
    <x v="0"/>
    <x v="6"/>
    <x v="0"/>
    <x v="1"/>
    <n v="14"/>
    <n v="1"/>
    <x v="2"/>
  </r>
  <r>
    <d v="2011-02-14T00:00:00"/>
    <n v="1"/>
    <x v="1"/>
    <s v="01009"/>
    <n v="687.52949999999998"/>
    <n v="1125.0854999999999"/>
    <n v="1812.615"/>
    <x v="0"/>
    <x v="0"/>
    <x v="7"/>
    <x v="0"/>
    <x v="1"/>
    <n v="14"/>
    <n v="1"/>
    <x v="2"/>
  </r>
  <r>
    <d v="2011-02-14T00:00:00"/>
    <n v="2"/>
    <x v="0"/>
    <s v="01010"/>
    <n v="629.50649999999996"/>
    <n v="1012.9349999999999"/>
    <n v="1642.4414999999999"/>
    <x v="1"/>
    <x v="0"/>
    <x v="8"/>
    <x v="0"/>
    <x v="1"/>
    <n v="14"/>
    <n v="1"/>
    <x v="2"/>
  </r>
  <r>
    <d v="2011-02-14T00:00:00"/>
    <n v="2"/>
    <x v="1"/>
    <s v="01011"/>
    <n v="661.48950000000002"/>
    <n v="1056.3315"/>
    <n v="1717.8209999999999"/>
    <x v="1"/>
    <x v="0"/>
    <x v="9"/>
    <x v="0"/>
    <x v="1"/>
    <n v="14"/>
    <n v="1"/>
    <x v="2"/>
  </r>
  <r>
    <d v="2011-02-14T00:00:00"/>
    <n v="3"/>
    <x v="0"/>
    <s v="01002"/>
    <n v="659.75699999999995"/>
    <n v="1017.0405"/>
    <n v="1676.7974999999999"/>
    <x v="2"/>
    <x v="1"/>
    <x v="4"/>
    <x v="0"/>
    <x v="1"/>
    <n v="14"/>
    <n v="1"/>
    <x v="2"/>
  </r>
  <r>
    <d v="2011-02-14T00:00:00"/>
    <n v="3"/>
    <x v="1"/>
    <s v="01003"/>
    <n v="746.11950000000002"/>
    <n v="1130.3879999999999"/>
    <n v="1876.5074999999999"/>
    <x v="2"/>
    <x v="1"/>
    <x v="0"/>
    <x v="0"/>
    <x v="1"/>
    <n v="14"/>
    <n v="1"/>
    <x v="2"/>
  </r>
  <r>
    <d v="2011-02-14T00:00:00"/>
    <n v="4"/>
    <x v="0"/>
    <s v="01001"/>
    <n v="628.19399999999996"/>
    <n v="1019.1825"/>
    <n v="1647.3765000000001"/>
    <x v="3"/>
    <x v="1"/>
    <x v="1"/>
    <x v="0"/>
    <x v="1"/>
    <n v="14"/>
    <n v="1"/>
    <x v="2"/>
  </r>
  <r>
    <d v="2011-02-14T00:00:00"/>
    <n v="4"/>
    <x v="1"/>
    <s v="01004"/>
    <n v="832.51350000000002"/>
    <n v="1301.9369999999999"/>
    <n v="2134.4504999999999"/>
    <x v="3"/>
    <x v="1"/>
    <x v="2"/>
    <x v="0"/>
    <x v="1"/>
    <n v="14"/>
    <n v="1"/>
    <x v="2"/>
  </r>
  <r>
    <d v="2011-02-15T00:00:00"/>
    <n v="1"/>
    <x v="0"/>
    <s v="01005"/>
    <n v="689.47199999999998"/>
    <n v="1092.819"/>
    <n v="1782.2909999999999"/>
    <x v="0"/>
    <x v="0"/>
    <x v="3"/>
    <x v="0"/>
    <x v="1"/>
    <n v="15"/>
    <n v="2"/>
    <x v="3"/>
  </r>
  <r>
    <d v="2011-02-15T00:00:00"/>
    <n v="1"/>
    <x v="1"/>
    <s v="01006"/>
    <n v="614.07150000000001"/>
    <n v="1017.0825"/>
    <n v="1631.154"/>
    <x v="0"/>
    <x v="0"/>
    <x v="4"/>
    <x v="0"/>
    <x v="1"/>
    <n v="15"/>
    <n v="2"/>
    <x v="3"/>
  </r>
  <r>
    <d v="2011-02-15T00:00:00"/>
    <n v="2"/>
    <x v="0"/>
    <s v="01007"/>
    <n v="622.07249999999999"/>
    <n v="1020.621"/>
    <n v="1642.6935000000001"/>
    <x v="1"/>
    <x v="0"/>
    <x v="5"/>
    <x v="0"/>
    <x v="1"/>
    <n v="15"/>
    <n v="2"/>
    <x v="3"/>
  </r>
  <r>
    <d v="2011-02-15T00:00:00"/>
    <n v="2"/>
    <x v="1"/>
    <s v="01008"/>
    <n v="877.88400000000001"/>
    <n v="1318.5374999999999"/>
    <n v="2196.4214999999999"/>
    <x v="1"/>
    <x v="0"/>
    <x v="6"/>
    <x v="0"/>
    <x v="1"/>
    <n v="15"/>
    <n v="2"/>
    <x v="3"/>
  </r>
  <r>
    <d v="2011-02-15T00:00:00"/>
    <n v="3"/>
    <x v="0"/>
    <s v="01009"/>
    <n v="650.18100000000004"/>
    <n v="997.57349999999997"/>
    <n v="1647.7545"/>
    <x v="2"/>
    <x v="1"/>
    <x v="7"/>
    <x v="0"/>
    <x v="1"/>
    <n v="15"/>
    <n v="2"/>
    <x v="3"/>
  </r>
  <r>
    <d v="2011-02-15T00:00:00"/>
    <n v="3"/>
    <x v="1"/>
    <s v="01010"/>
    <n v="716.71950000000004"/>
    <n v="1137.0554999999999"/>
    <n v="1853.7750000000001"/>
    <x v="2"/>
    <x v="1"/>
    <x v="8"/>
    <x v="0"/>
    <x v="1"/>
    <n v="15"/>
    <n v="2"/>
    <x v="3"/>
  </r>
  <r>
    <d v="2011-02-15T00:00:00"/>
    <n v="4"/>
    <x v="0"/>
    <s v="01011"/>
    <n v="656.23950000000002"/>
    <n v="1082.7494999999999"/>
    <n v="1738.989"/>
    <x v="3"/>
    <x v="1"/>
    <x v="9"/>
    <x v="0"/>
    <x v="1"/>
    <n v="15"/>
    <n v="2"/>
    <x v="3"/>
  </r>
  <r>
    <d v="2011-02-15T00:00:00"/>
    <n v="4"/>
    <x v="1"/>
    <s v="01002"/>
    <n v="763.90650000000005"/>
    <n v="1149.2774999999999"/>
    <n v="1913.184"/>
    <x v="3"/>
    <x v="1"/>
    <x v="4"/>
    <x v="0"/>
    <x v="1"/>
    <n v="15"/>
    <n v="2"/>
    <x v="3"/>
  </r>
  <r>
    <d v="2011-02-16T00:00:00"/>
    <n v="1"/>
    <x v="0"/>
    <s v="01003"/>
    <n v="660.33450000000005"/>
    <n v="1123.2059999999999"/>
    <n v="1783.5405000000001"/>
    <x v="0"/>
    <x v="0"/>
    <x v="0"/>
    <x v="0"/>
    <x v="1"/>
    <n v="16"/>
    <n v="3"/>
    <x v="4"/>
  </r>
  <r>
    <d v="2011-02-16T00:00:00"/>
    <n v="1"/>
    <x v="1"/>
    <s v="01001"/>
    <n v="631.87950000000001"/>
    <n v="996.40800000000002"/>
    <n v="1628.2874999999999"/>
    <x v="0"/>
    <x v="0"/>
    <x v="1"/>
    <x v="0"/>
    <x v="1"/>
    <n v="16"/>
    <n v="3"/>
    <x v="4"/>
  </r>
  <r>
    <d v="2011-02-16T00:00:00"/>
    <n v="2"/>
    <x v="0"/>
    <s v="01004"/>
    <n v="612.49649999999997"/>
    <n v="1041.1590000000001"/>
    <n v="1653.6555000000001"/>
    <x v="1"/>
    <x v="0"/>
    <x v="2"/>
    <x v="0"/>
    <x v="1"/>
    <n v="16"/>
    <n v="3"/>
    <x v="4"/>
  </r>
  <r>
    <d v="2011-02-16T00:00:00"/>
    <n v="2"/>
    <x v="1"/>
    <s v="01005"/>
    <n v="736.28099999999995"/>
    <n v="1188.306"/>
    <n v="1924.587"/>
    <x v="1"/>
    <x v="0"/>
    <x v="3"/>
    <x v="0"/>
    <x v="1"/>
    <n v="16"/>
    <n v="3"/>
    <x v="4"/>
  </r>
  <r>
    <d v="2011-02-16T00:00:00"/>
    <n v="3"/>
    <x v="0"/>
    <s v="01006"/>
    <n v="622.03049999999996"/>
    <n v="1059.45"/>
    <n v="1681.4804999999999"/>
    <x v="2"/>
    <x v="1"/>
    <x v="4"/>
    <x v="0"/>
    <x v="1"/>
    <n v="16"/>
    <n v="3"/>
    <x v="4"/>
  </r>
  <r>
    <d v="2011-02-16T00:00:00"/>
    <n v="3"/>
    <x v="1"/>
    <s v="01007"/>
    <n v="669.00750000000005"/>
    <n v="1093.0815"/>
    <n v="1762.0889999999999"/>
    <x v="2"/>
    <x v="1"/>
    <x v="5"/>
    <x v="0"/>
    <x v="1"/>
    <n v="16"/>
    <n v="3"/>
    <x v="4"/>
  </r>
  <r>
    <d v="2011-02-16T00:00:00"/>
    <n v="4"/>
    <x v="0"/>
    <s v="01008"/>
    <n v="606.91049999999996"/>
    <n v="989.94"/>
    <n v="1596.8505"/>
    <x v="3"/>
    <x v="1"/>
    <x v="6"/>
    <x v="0"/>
    <x v="1"/>
    <n v="16"/>
    <n v="3"/>
    <x v="4"/>
  </r>
  <r>
    <d v="2011-02-16T00:00:00"/>
    <n v="4"/>
    <x v="1"/>
    <s v="01009"/>
    <n v="647.50350000000003"/>
    <n v="1039.8465000000001"/>
    <n v="1687.35"/>
    <x v="3"/>
    <x v="1"/>
    <x v="7"/>
    <x v="0"/>
    <x v="1"/>
    <n v="16"/>
    <n v="3"/>
    <x v="4"/>
  </r>
  <r>
    <d v="2011-02-17T00:00:00"/>
    <n v="1"/>
    <x v="0"/>
    <s v="01010"/>
    <n v="632.54100000000005"/>
    <n v="1114.3230000000001"/>
    <n v="1746.864"/>
    <x v="0"/>
    <x v="0"/>
    <x v="8"/>
    <x v="0"/>
    <x v="1"/>
    <n v="17"/>
    <n v="4"/>
    <x v="5"/>
  </r>
  <r>
    <d v="2011-02-17T00:00:00"/>
    <n v="1"/>
    <x v="1"/>
    <s v="01011"/>
    <n v="678.5625"/>
    <n v="1104.0854999999999"/>
    <n v="1782.6479999999999"/>
    <x v="0"/>
    <x v="0"/>
    <x v="9"/>
    <x v="0"/>
    <x v="1"/>
    <n v="17"/>
    <n v="4"/>
    <x v="5"/>
  </r>
  <r>
    <d v="2011-02-17T00:00:00"/>
    <n v="2"/>
    <x v="0"/>
    <s v="01002"/>
    <n v="627.81600000000003"/>
    <n v="1051.9845"/>
    <n v="1679.8005000000001"/>
    <x v="1"/>
    <x v="0"/>
    <x v="4"/>
    <x v="0"/>
    <x v="1"/>
    <n v="17"/>
    <n v="4"/>
    <x v="5"/>
  </r>
  <r>
    <d v="2011-02-17T00:00:00"/>
    <n v="2"/>
    <x v="1"/>
    <s v="01003"/>
    <n v="586.84500000000003"/>
    <n v="1015.9065000000001"/>
    <n v="1602.7515000000001"/>
    <x v="1"/>
    <x v="0"/>
    <x v="0"/>
    <x v="0"/>
    <x v="1"/>
    <n v="17"/>
    <n v="4"/>
    <x v="5"/>
  </r>
  <r>
    <d v="2011-02-17T00:00:00"/>
    <n v="3"/>
    <x v="0"/>
    <s v="01001"/>
    <n v="602.02800000000002"/>
    <n v="984.59550000000002"/>
    <n v="1586.6234999999999"/>
    <x v="2"/>
    <x v="1"/>
    <x v="1"/>
    <x v="0"/>
    <x v="1"/>
    <n v="17"/>
    <n v="4"/>
    <x v="5"/>
  </r>
  <r>
    <d v="2011-02-17T00:00:00"/>
    <n v="3"/>
    <x v="1"/>
    <s v="01004"/>
    <n v="599.21400000000006"/>
    <n v="1009.7535"/>
    <n v="1608.9675"/>
    <x v="2"/>
    <x v="1"/>
    <x v="2"/>
    <x v="0"/>
    <x v="1"/>
    <n v="17"/>
    <n v="4"/>
    <x v="5"/>
  </r>
  <r>
    <d v="2011-02-17T00:00:00"/>
    <n v="4"/>
    <x v="0"/>
    <s v="01005"/>
    <n v="693.30449999999996"/>
    <n v="1167.222"/>
    <n v="1860.5264999999999"/>
    <x v="3"/>
    <x v="1"/>
    <x v="3"/>
    <x v="0"/>
    <x v="1"/>
    <n v="17"/>
    <n v="4"/>
    <x v="5"/>
  </r>
  <r>
    <d v="2011-02-17T00:00:00"/>
    <n v="4"/>
    <x v="1"/>
    <s v="01006"/>
    <n v="798.65099999999995"/>
    <n v="1355.865"/>
    <n v="2154.5160000000001"/>
    <x v="3"/>
    <x v="1"/>
    <x v="4"/>
    <x v="0"/>
    <x v="1"/>
    <n v="17"/>
    <n v="4"/>
    <x v="5"/>
  </r>
  <r>
    <d v="2011-02-18T00:00:00"/>
    <n v="1"/>
    <x v="0"/>
    <s v="01007"/>
    <n v="654.822"/>
    <n v="1119.4994999999999"/>
    <n v="1774.3215"/>
    <x v="0"/>
    <x v="0"/>
    <x v="5"/>
    <x v="0"/>
    <x v="1"/>
    <n v="18"/>
    <n v="5"/>
    <x v="6"/>
  </r>
  <r>
    <d v="2011-02-18T00:00:00"/>
    <n v="1"/>
    <x v="1"/>
    <s v="01008"/>
    <n v="805.57050000000004"/>
    <n v="1321.4984999999999"/>
    <n v="2127.069"/>
    <x v="0"/>
    <x v="0"/>
    <x v="6"/>
    <x v="0"/>
    <x v="1"/>
    <n v="18"/>
    <n v="5"/>
    <x v="6"/>
  </r>
  <r>
    <d v="2011-02-18T00:00:00"/>
    <n v="2"/>
    <x v="0"/>
    <s v="01009"/>
    <n v="624.54"/>
    <n v="1039.164"/>
    <n v="1663.704"/>
    <x v="1"/>
    <x v="0"/>
    <x v="7"/>
    <x v="0"/>
    <x v="1"/>
    <n v="18"/>
    <n v="5"/>
    <x v="6"/>
  </r>
  <r>
    <d v="2011-02-18T00:00:00"/>
    <n v="2"/>
    <x v="1"/>
    <s v="01010"/>
    <n v="596.51549999999997"/>
    <n v="995.62049999999999"/>
    <n v="1592.136"/>
    <x v="1"/>
    <x v="0"/>
    <x v="8"/>
    <x v="0"/>
    <x v="1"/>
    <n v="18"/>
    <n v="5"/>
    <x v="6"/>
  </r>
  <r>
    <d v="2011-02-18T00:00:00"/>
    <n v="3"/>
    <x v="0"/>
    <s v="01011"/>
    <n v="580.4085"/>
    <n v="1032.99"/>
    <n v="1613.3985"/>
    <x v="2"/>
    <x v="1"/>
    <x v="9"/>
    <x v="0"/>
    <x v="1"/>
    <n v="18"/>
    <n v="5"/>
    <x v="6"/>
  </r>
  <r>
    <d v="2011-02-18T00:00:00"/>
    <n v="3"/>
    <x v="1"/>
    <s v="01002"/>
    <n v="813.12"/>
    <n v="1259.2964999999999"/>
    <n v="2072.4164999999998"/>
    <x v="2"/>
    <x v="1"/>
    <x v="4"/>
    <x v="0"/>
    <x v="1"/>
    <n v="18"/>
    <n v="5"/>
    <x v="6"/>
  </r>
  <r>
    <d v="2011-02-18T00:00:00"/>
    <n v="4"/>
    <x v="0"/>
    <s v="01003"/>
    <n v="634.62"/>
    <n v="1008.609"/>
    <n v="1643.229"/>
    <x v="3"/>
    <x v="1"/>
    <x v="0"/>
    <x v="0"/>
    <x v="1"/>
    <n v="18"/>
    <n v="5"/>
    <x v="6"/>
  </r>
  <r>
    <d v="2011-02-18T00:00:00"/>
    <n v="4"/>
    <x v="1"/>
    <s v="01001"/>
    <n v="635.97450000000003"/>
    <n v="1126.6500000000001"/>
    <n v="1762.6244999999999"/>
    <x v="3"/>
    <x v="1"/>
    <x v="1"/>
    <x v="0"/>
    <x v="1"/>
    <n v="18"/>
    <n v="5"/>
    <x v="6"/>
  </r>
  <r>
    <d v="2011-02-19T00:00:00"/>
    <n v="1"/>
    <x v="0"/>
    <s v="01004"/>
    <n v="663.89400000000001"/>
    <n v="1007.0865"/>
    <n v="1670.9804999999999"/>
    <x v="0"/>
    <x v="0"/>
    <x v="2"/>
    <x v="0"/>
    <x v="1"/>
    <n v="19"/>
    <n v="6"/>
    <x v="0"/>
  </r>
  <r>
    <d v="2011-02-19T00:00:00"/>
    <n v="1"/>
    <x v="1"/>
    <s v="01005"/>
    <n v="679.22400000000005"/>
    <n v="1143.3240000000001"/>
    <n v="1822.548"/>
    <x v="0"/>
    <x v="0"/>
    <x v="3"/>
    <x v="0"/>
    <x v="1"/>
    <n v="19"/>
    <n v="6"/>
    <x v="0"/>
  </r>
  <r>
    <d v="2011-02-19T00:00:00"/>
    <n v="2"/>
    <x v="0"/>
    <s v="01006"/>
    <n v="631.9425"/>
    <n v="978.95699999999999"/>
    <n v="1610.8995"/>
    <x v="1"/>
    <x v="0"/>
    <x v="4"/>
    <x v="0"/>
    <x v="1"/>
    <n v="19"/>
    <n v="6"/>
    <x v="0"/>
  </r>
  <r>
    <d v="2011-02-19T00:00:00"/>
    <n v="2"/>
    <x v="1"/>
    <s v="01007"/>
    <n v="838.69799999999998"/>
    <n v="1307.7539999999999"/>
    <n v="2146.4520000000002"/>
    <x v="1"/>
    <x v="0"/>
    <x v="5"/>
    <x v="0"/>
    <x v="1"/>
    <n v="19"/>
    <n v="6"/>
    <x v="0"/>
  </r>
  <r>
    <d v="2011-02-19T00:00:00"/>
    <n v="3"/>
    <x v="0"/>
    <s v="01008"/>
    <n v="746.529"/>
    <n v="1121.8515"/>
    <n v="1868.3805"/>
    <x v="2"/>
    <x v="1"/>
    <x v="6"/>
    <x v="0"/>
    <x v="1"/>
    <n v="19"/>
    <n v="6"/>
    <x v="0"/>
  </r>
  <r>
    <d v="2011-02-19T00:00:00"/>
    <n v="3"/>
    <x v="1"/>
    <s v="01009"/>
    <n v="833.47950000000003"/>
    <n v="1362.018"/>
    <n v="2195.4974999999999"/>
    <x v="2"/>
    <x v="1"/>
    <x v="7"/>
    <x v="0"/>
    <x v="1"/>
    <n v="19"/>
    <n v="6"/>
    <x v="0"/>
  </r>
  <r>
    <d v="2011-02-19T00:00:00"/>
    <n v="4"/>
    <x v="0"/>
    <s v="01010"/>
    <n v="703.44749999999999"/>
    <n v="1186.6994999999999"/>
    <n v="1890.1469999999999"/>
    <x v="3"/>
    <x v="1"/>
    <x v="8"/>
    <x v="0"/>
    <x v="1"/>
    <n v="19"/>
    <n v="6"/>
    <x v="0"/>
  </r>
  <r>
    <d v="2011-02-19T00:00:00"/>
    <n v="4"/>
    <x v="1"/>
    <s v="01011"/>
    <n v="623.49"/>
    <n v="1054.809"/>
    <n v="1678.299"/>
    <x v="3"/>
    <x v="1"/>
    <x v="9"/>
    <x v="0"/>
    <x v="1"/>
    <n v="19"/>
    <n v="6"/>
    <x v="0"/>
  </r>
  <r>
    <d v="2011-02-20T00:00:00"/>
    <n v="1"/>
    <x v="0"/>
    <s v="01002"/>
    <n v="573.48900000000003"/>
    <n v="1018.4055"/>
    <n v="1591.8945000000001"/>
    <x v="0"/>
    <x v="0"/>
    <x v="4"/>
    <x v="0"/>
    <x v="1"/>
    <n v="20"/>
    <n v="7"/>
    <x v="1"/>
  </r>
  <r>
    <d v="2011-02-20T00:00:00"/>
    <n v="1"/>
    <x v="1"/>
    <s v="01003"/>
    <n v="763.61249999999995"/>
    <n v="1341.6165000000001"/>
    <n v="2105.2289999999998"/>
    <x v="0"/>
    <x v="0"/>
    <x v="0"/>
    <x v="0"/>
    <x v="1"/>
    <n v="20"/>
    <n v="7"/>
    <x v="1"/>
  </r>
  <r>
    <d v="2011-02-20T00:00:00"/>
    <n v="2"/>
    <x v="0"/>
    <s v="01001"/>
    <n v="619.66800000000001"/>
    <n v="1026.2070000000001"/>
    <n v="1645.875"/>
    <x v="1"/>
    <x v="0"/>
    <x v="1"/>
    <x v="0"/>
    <x v="1"/>
    <n v="20"/>
    <n v="7"/>
    <x v="1"/>
  </r>
  <r>
    <d v="2011-02-20T00:00:00"/>
    <n v="2"/>
    <x v="1"/>
    <s v="01004"/>
    <n v="709.78949999999998"/>
    <n v="1294.9545000000001"/>
    <n v="2004.7439999999999"/>
    <x v="1"/>
    <x v="0"/>
    <x v="2"/>
    <x v="0"/>
    <x v="1"/>
    <n v="20"/>
    <n v="7"/>
    <x v="1"/>
  </r>
  <r>
    <d v="2011-02-20T00:00:00"/>
    <n v="3"/>
    <x v="0"/>
    <s v="01005"/>
    <n v="625.52700000000004"/>
    <n v="1098.6780000000001"/>
    <n v="1724.2049999999999"/>
    <x v="2"/>
    <x v="1"/>
    <x v="3"/>
    <x v="0"/>
    <x v="1"/>
    <n v="20"/>
    <n v="7"/>
    <x v="1"/>
  </r>
  <r>
    <d v="2011-02-20T00:00:00"/>
    <n v="3"/>
    <x v="1"/>
    <s v="01006"/>
    <n v="569.27850000000001"/>
    <n v="1055.3865000000001"/>
    <n v="1624.665"/>
    <x v="2"/>
    <x v="1"/>
    <x v="4"/>
    <x v="0"/>
    <x v="1"/>
    <n v="20"/>
    <n v="7"/>
    <x v="1"/>
  </r>
  <r>
    <d v="2011-02-20T00:00:00"/>
    <n v="4"/>
    <x v="0"/>
    <s v="01007"/>
    <n v="726.57899999999995"/>
    <n v="1116.087"/>
    <n v="1842.6659999999999"/>
    <x v="3"/>
    <x v="1"/>
    <x v="5"/>
    <x v="0"/>
    <x v="1"/>
    <n v="20"/>
    <n v="7"/>
    <x v="1"/>
  </r>
  <r>
    <d v="2011-02-20T00:00:00"/>
    <n v="4"/>
    <x v="1"/>
    <s v="01008"/>
    <n v="840.26250000000005"/>
    <n v="1294.482"/>
    <n v="2134.7444999999998"/>
    <x v="3"/>
    <x v="1"/>
    <x v="6"/>
    <x v="0"/>
    <x v="1"/>
    <n v="20"/>
    <n v="7"/>
    <x v="1"/>
  </r>
  <r>
    <d v="2011-02-21T00:00:00"/>
    <n v="1"/>
    <x v="0"/>
    <s v="01009"/>
    <n v="686.19600000000003"/>
    <n v="1196.4224999999999"/>
    <n v="1882.6185"/>
    <x v="0"/>
    <x v="0"/>
    <x v="7"/>
    <x v="0"/>
    <x v="1"/>
    <n v="21"/>
    <n v="1"/>
    <x v="2"/>
  </r>
  <r>
    <d v="2011-02-21T00:00:00"/>
    <n v="1"/>
    <x v="1"/>
    <s v="01010"/>
    <n v="719.62800000000004"/>
    <n v="1299.6375"/>
    <n v="2019.2655"/>
    <x v="0"/>
    <x v="0"/>
    <x v="8"/>
    <x v="0"/>
    <x v="1"/>
    <n v="21"/>
    <n v="1"/>
    <x v="2"/>
  </r>
  <r>
    <d v="2011-02-21T00:00:00"/>
    <n v="2"/>
    <x v="0"/>
    <s v="01011"/>
    <n v="601.38750000000005"/>
    <n v="1142.5785000000001"/>
    <n v="1743.9659999999999"/>
    <x v="1"/>
    <x v="0"/>
    <x v="9"/>
    <x v="0"/>
    <x v="1"/>
    <n v="21"/>
    <n v="1"/>
    <x v="2"/>
  </r>
  <r>
    <d v="2011-02-21T00:00:00"/>
    <n v="2"/>
    <x v="1"/>
    <s v="01002"/>
    <n v="777.37800000000004"/>
    <n v="1318.779"/>
    <n v="2096.1570000000002"/>
    <x v="1"/>
    <x v="0"/>
    <x v="4"/>
    <x v="0"/>
    <x v="1"/>
    <n v="21"/>
    <n v="1"/>
    <x v="2"/>
  </r>
  <r>
    <d v="2011-02-21T00:00:00"/>
    <n v="3"/>
    <x v="0"/>
    <s v="01003"/>
    <n v="675.66449999999998"/>
    <n v="1076.9639999999999"/>
    <n v="1752.6285"/>
    <x v="2"/>
    <x v="1"/>
    <x v="0"/>
    <x v="0"/>
    <x v="1"/>
    <n v="21"/>
    <n v="1"/>
    <x v="2"/>
  </r>
  <r>
    <d v="2011-02-21T00:00:00"/>
    <n v="3"/>
    <x v="1"/>
    <s v="01001"/>
    <n v="761.48099999999999"/>
    <n v="1328.3340000000001"/>
    <n v="2089.8150000000001"/>
    <x v="2"/>
    <x v="1"/>
    <x v="1"/>
    <x v="0"/>
    <x v="1"/>
    <n v="21"/>
    <n v="1"/>
    <x v="2"/>
  </r>
  <r>
    <d v="2011-02-21T00:00:00"/>
    <n v="4"/>
    <x v="0"/>
    <s v="01004"/>
    <n v="597.54449999999997"/>
    <n v="1024.0335"/>
    <n v="1621.578"/>
    <x v="3"/>
    <x v="1"/>
    <x v="2"/>
    <x v="0"/>
    <x v="1"/>
    <n v="21"/>
    <n v="1"/>
    <x v="2"/>
  </r>
  <r>
    <d v="2011-02-21T00:00:00"/>
    <n v="4"/>
    <x v="1"/>
    <s v="01005"/>
    <n v="611.21550000000002"/>
    <n v="969.51750000000004"/>
    <n v="1580.7329999999999"/>
    <x v="3"/>
    <x v="1"/>
    <x v="3"/>
    <x v="0"/>
    <x v="1"/>
    <n v="21"/>
    <n v="1"/>
    <x v="2"/>
  </r>
  <r>
    <d v="2011-02-22T00:00:00"/>
    <n v="1"/>
    <x v="0"/>
    <s v="01006"/>
    <n v="590.26800000000003"/>
    <n v="1120.0035"/>
    <n v="1710.2715000000001"/>
    <x v="0"/>
    <x v="0"/>
    <x v="4"/>
    <x v="0"/>
    <x v="1"/>
    <n v="22"/>
    <n v="2"/>
    <x v="3"/>
  </r>
  <r>
    <d v="2011-02-22T00:00:00"/>
    <n v="1"/>
    <x v="1"/>
    <s v="01007"/>
    <n v="760.80899999999997"/>
    <n v="1264.4625000000001"/>
    <n v="2025.2715000000001"/>
    <x v="0"/>
    <x v="0"/>
    <x v="5"/>
    <x v="0"/>
    <x v="1"/>
    <n v="22"/>
    <n v="2"/>
    <x v="3"/>
  </r>
  <r>
    <d v="2011-02-22T00:00:00"/>
    <n v="2"/>
    <x v="0"/>
    <s v="01008"/>
    <n v="625.60050000000001"/>
    <n v="1068.4065000000001"/>
    <n v="1694.0070000000001"/>
    <x v="1"/>
    <x v="0"/>
    <x v="6"/>
    <x v="0"/>
    <x v="1"/>
    <n v="22"/>
    <n v="2"/>
    <x v="3"/>
  </r>
  <r>
    <d v="2011-02-22T00:00:00"/>
    <n v="2"/>
    <x v="1"/>
    <s v="01009"/>
    <n v="654.49649999999997"/>
    <n v="1086.057"/>
    <n v="1740.5535"/>
    <x v="1"/>
    <x v="0"/>
    <x v="7"/>
    <x v="0"/>
    <x v="1"/>
    <n v="22"/>
    <n v="2"/>
    <x v="3"/>
  </r>
  <r>
    <d v="2011-02-22T00:00:00"/>
    <n v="3"/>
    <x v="0"/>
    <s v="01010"/>
    <n v="594.35249999999996"/>
    <n v="994.31849999999997"/>
    <n v="1588.671"/>
    <x v="2"/>
    <x v="1"/>
    <x v="8"/>
    <x v="0"/>
    <x v="1"/>
    <n v="22"/>
    <n v="2"/>
    <x v="3"/>
  </r>
  <r>
    <d v="2011-02-22T00:00:00"/>
    <n v="3"/>
    <x v="1"/>
    <s v="01011"/>
    <n v="807.03"/>
    <n v="1217.0550000000001"/>
    <n v="2024.085"/>
    <x v="2"/>
    <x v="1"/>
    <x v="9"/>
    <x v="0"/>
    <x v="1"/>
    <n v="22"/>
    <n v="2"/>
    <x v="3"/>
  </r>
  <r>
    <d v="2011-02-22T00:00:00"/>
    <n v="4"/>
    <x v="0"/>
    <s v="01002"/>
    <n v="631.74300000000005"/>
    <n v="1111.404"/>
    <n v="1743.1469999999999"/>
    <x v="3"/>
    <x v="1"/>
    <x v="4"/>
    <x v="0"/>
    <x v="1"/>
    <n v="22"/>
    <n v="2"/>
    <x v="3"/>
  </r>
  <r>
    <d v="2011-02-22T00:00:00"/>
    <n v="4"/>
    <x v="1"/>
    <s v="01003"/>
    <n v="686.7"/>
    <n v="1293.1065000000001"/>
    <n v="1979.8064999999999"/>
    <x v="3"/>
    <x v="1"/>
    <x v="0"/>
    <x v="0"/>
    <x v="1"/>
    <n v="22"/>
    <n v="2"/>
    <x v="3"/>
  </r>
  <r>
    <d v="2011-02-23T00:00:00"/>
    <n v="1"/>
    <x v="0"/>
    <s v="01001"/>
    <n v="655.68299999999999"/>
    <n v="1012.431"/>
    <n v="1668.114"/>
    <x v="0"/>
    <x v="0"/>
    <x v="1"/>
    <x v="0"/>
    <x v="1"/>
    <n v="23"/>
    <n v="3"/>
    <x v="4"/>
  </r>
  <r>
    <d v="2011-02-23T00:00:00"/>
    <n v="1"/>
    <x v="1"/>
    <s v="01004"/>
    <n v="616.3605"/>
    <n v="984.87900000000002"/>
    <n v="1601.2394999999999"/>
    <x v="0"/>
    <x v="0"/>
    <x v="2"/>
    <x v="0"/>
    <x v="1"/>
    <n v="23"/>
    <n v="3"/>
    <x v="4"/>
  </r>
  <r>
    <d v="2011-02-23T00:00:00"/>
    <n v="2"/>
    <x v="0"/>
    <s v="01005"/>
    <n v="553.61249999999995"/>
    <n v="1101.1980000000001"/>
    <n v="1654.8105"/>
    <x v="1"/>
    <x v="0"/>
    <x v="3"/>
    <x v="0"/>
    <x v="1"/>
    <n v="23"/>
    <n v="3"/>
    <x v="4"/>
  </r>
  <r>
    <d v="2011-02-23T00:00:00"/>
    <n v="2"/>
    <x v="1"/>
    <s v="01006"/>
    <n v="573.42600000000004"/>
    <n v="1065.7605000000001"/>
    <n v="1639.1865"/>
    <x v="1"/>
    <x v="0"/>
    <x v="4"/>
    <x v="0"/>
    <x v="1"/>
    <n v="23"/>
    <n v="3"/>
    <x v="4"/>
  </r>
  <r>
    <d v="2011-02-23T00:00:00"/>
    <n v="3"/>
    <x v="0"/>
    <s v="01007"/>
    <n v="594.41549999999995"/>
    <n v="1141.749"/>
    <n v="1736.1645000000001"/>
    <x v="2"/>
    <x v="1"/>
    <x v="5"/>
    <x v="0"/>
    <x v="1"/>
    <n v="23"/>
    <n v="3"/>
    <x v="4"/>
  </r>
  <r>
    <d v="2011-02-23T00:00:00"/>
    <n v="3"/>
    <x v="1"/>
    <s v="01008"/>
    <n v="788.43449999999996"/>
    <n v="1255.7265"/>
    <n v="2044.1610000000001"/>
    <x v="2"/>
    <x v="1"/>
    <x v="6"/>
    <x v="0"/>
    <x v="1"/>
    <n v="23"/>
    <n v="3"/>
    <x v="4"/>
  </r>
  <r>
    <d v="2011-02-23T00:00:00"/>
    <n v="4"/>
    <x v="0"/>
    <s v="01009"/>
    <n v="570.43349999999998"/>
    <n v="1147.2929999999999"/>
    <n v="1717.7265"/>
    <x v="3"/>
    <x v="1"/>
    <x v="7"/>
    <x v="0"/>
    <x v="1"/>
    <n v="23"/>
    <n v="3"/>
    <x v="4"/>
  </r>
  <r>
    <d v="2011-02-23T00:00:00"/>
    <n v="4"/>
    <x v="1"/>
    <s v="01010"/>
    <n v="873.10649999999998"/>
    <n v="1312.9725000000001"/>
    <n v="2186.0790000000002"/>
    <x v="3"/>
    <x v="1"/>
    <x v="8"/>
    <x v="0"/>
    <x v="1"/>
    <n v="23"/>
    <n v="3"/>
    <x v="4"/>
  </r>
  <r>
    <d v="2011-02-24T00:00:00"/>
    <n v="1"/>
    <x v="0"/>
    <s v="01011"/>
    <n v="650.01300000000003"/>
    <n v="1150.1385"/>
    <n v="1800.1514999999999"/>
    <x v="0"/>
    <x v="0"/>
    <x v="9"/>
    <x v="0"/>
    <x v="1"/>
    <n v="24"/>
    <n v="4"/>
    <x v="5"/>
  </r>
  <r>
    <d v="2011-02-24T00:00:00"/>
    <n v="1"/>
    <x v="1"/>
    <s v="01002"/>
    <n v="763.94849999999997"/>
    <n v="1279.761"/>
    <n v="2043.7094999999999"/>
    <x v="0"/>
    <x v="0"/>
    <x v="4"/>
    <x v="0"/>
    <x v="1"/>
    <n v="24"/>
    <n v="4"/>
    <x v="5"/>
  </r>
  <r>
    <d v="2011-02-24T00:00:00"/>
    <n v="2"/>
    <x v="0"/>
    <s v="01003"/>
    <n v="627.97349999999994"/>
    <n v="1191.6555000000001"/>
    <n v="1819.6289999999999"/>
    <x v="1"/>
    <x v="0"/>
    <x v="0"/>
    <x v="0"/>
    <x v="1"/>
    <n v="24"/>
    <n v="4"/>
    <x v="5"/>
  </r>
  <r>
    <d v="2011-02-24T00:00:00"/>
    <n v="2"/>
    <x v="1"/>
    <s v="01001"/>
    <n v="811.39800000000002"/>
    <n v="1273.7445"/>
    <n v="2085.1424999999999"/>
    <x v="1"/>
    <x v="0"/>
    <x v="1"/>
    <x v="0"/>
    <x v="1"/>
    <n v="24"/>
    <n v="4"/>
    <x v="5"/>
  </r>
  <r>
    <d v="2011-02-24T00:00:00"/>
    <n v="3"/>
    <x v="0"/>
    <s v="01004"/>
    <n v="548.60400000000004"/>
    <n v="1103.1824999999999"/>
    <n v="1651.7864999999999"/>
    <x v="2"/>
    <x v="1"/>
    <x v="2"/>
    <x v="0"/>
    <x v="1"/>
    <n v="24"/>
    <n v="4"/>
    <x v="5"/>
  </r>
  <r>
    <d v="2011-02-24T00:00:00"/>
    <n v="3"/>
    <x v="1"/>
    <s v="01005"/>
    <n v="805.86450000000002"/>
    <n v="1376.1510000000001"/>
    <n v="2182.0155"/>
    <x v="2"/>
    <x v="1"/>
    <x v="3"/>
    <x v="0"/>
    <x v="1"/>
    <n v="24"/>
    <n v="4"/>
    <x v="5"/>
  </r>
  <r>
    <d v="2011-02-24T00:00:00"/>
    <n v="4"/>
    <x v="0"/>
    <s v="01006"/>
    <n v="617.23199999999997"/>
    <n v="1004.976"/>
    <n v="1622.2080000000001"/>
    <x v="3"/>
    <x v="1"/>
    <x v="4"/>
    <x v="0"/>
    <x v="1"/>
    <n v="24"/>
    <n v="4"/>
    <x v="5"/>
  </r>
  <r>
    <d v="2011-02-24T00:00:00"/>
    <n v="4"/>
    <x v="1"/>
    <s v="01007"/>
    <n v="643.05150000000003"/>
    <n v="965.74800000000005"/>
    <n v="1608.7995000000001"/>
    <x v="3"/>
    <x v="1"/>
    <x v="5"/>
    <x v="0"/>
    <x v="1"/>
    <n v="24"/>
    <n v="4"/>
    <x v="5"/>
  </r>
  <r>
    <d v="2011-02-25T00:00:00"/>
    <n v="1"/>
    <x v="0"/>
    <s v="01008"/>
    <n v="654.70650000000001"/>
    <n v="1151.3145"/>
    <n v="1806.021"/>
    <x v="0"/>
    <x v="0"/>
    <x v="6"/>
    <x v="0"/>
    <x v="1"/>
    <n v="25"/>
    <n v="5"/>
    <x v="6"/>
  </r>
  <r>
    <d v="2011-02-25T00:00:00"/>
    <n v="1"/>
    <x v="1"/>
    <s v="01009"/>
    <n v="568.24950000000001"/>
    <n v="1038.5340000000001"/>
    <n v="1606.7835"/>
    <x v="0"/>
    <x v="0"/>
    <x v="7"/>
    <x v="0"/>
    <x v="1"/>
    <n v="25"/>
    <n v="5"/>
    <x v="6"/>
  </r>
  <r>
    <d v="2011-02-25T00:00:00"/>
    <n v="2"/>
    <x v="0"/>
    <s v="01010"/>
    <n v="647.85"/>
    <n v="1055.7329999999999"/>
    <n v="1703.5830000000001"/>
    <x v="1"/>
    <x v="0"/>
    <x v="8"/>
    <x v="0"/>
    <x v="1"/>
    <n v="25"/>
    <n v="5"/>
    <x v="6"/>
  </r>
  <r>
    <d v="2011-02-25T00:00:00"/>
    <n v="2"/>
    <x v="1"/>
    <s v="01011"/>
    <n v="634.16849999999999"/>
    <n v="961.27499999999998"/>
    <n v="1595.4435000000001"/>
    <x v="1"/>
    <x v="0"/>
    <x v="9"/>
    <x v="0"/>
    <x v="1"/>
    <n v="25"/>
    <n v="5"/>
    <x v="6"/>
  </r>
  <r>
    <d v="2011-02-25T00:00:00"/>
    <n v="3"/>
    <x v="0"/>
    <s v="01002"/>
    <n v="685.44"/>
    <n v="1115.9190000000001"/>
    <n v="1801.3589999999999"/>
    <x v="2"/>
    <x v="1"/>
    <x v="4"/>
    <x v="0"/>
    <x v="1"/>
    <n v="25"/>
    <n v="5"/>
    <x v="6"/>
  </r>
  <r>
    <d v="2011-02-25T00:00:00"/>
    <n v="3"/>
    <x v="1"/>
    <s v="01003"/>
    <n v="723.06150000000002"/>
    <n v="1414.896"/>
    <n v="2137.9575"/>
    <x v="2"/>
    <x v="1"/>
    <x v="0"/>
    <x v="0"/>
    <x v="1"/>
    <n v="25"/>
    <n v="5"/>
    <x v="6"/>
  </r>
  <r>
    <d v="2011-02-25T00:00:00"/>
    <n v="4"/>
    <x v="0"/>
    <s v="01001"/>
    <n v="637.90650000000005"/>
    <n v="1071.7560000000001"/>
    <n v="1709.6624999999999"/>
    <x v="3"/>
    <x v="1"/>
    <x v="1"/>
    <x v="0"/>
    <x v="1"/>
    <n v="25"/>
    <n v="5"/>
    <x v="6"/>
  </r>
  <r>
    <d v="2011-02-25T00:00:00"/>
    <n v="4"/>
    <x v="1"/>
    <s v="01004"/>
    <n v="796.38300000000004"/>
    <n v="1290.1244999999999"/>
    <n v="2086.5075000000002"/>
    <x v="3"/>
    <x v="1"/>
    <x v="2"/>
    <x v="0"/>
    <x v="1"/>
    <n v="25"/>
    <n v="5"/>
    <x v="6"/>
  </r>
  <r>
    <d v="2011-02-26T00:00:00"/>
    <n v="1"/>
    <x v="0"/>
    <s v="01005"/>
    <n v="575.76750000000004"/>
    <n v="1090.509"/>
    <n v="1666.2764999999999"/>
    <x v="0"/>
    <x v="0"/>
    <x v="3"/>
    <x v="0"/>
    <x v="1"/>
    <n v="26"/>
    <n v="6"/>
    <x v="0"/>
  </r>
  <r>
    <d v="2011-02-26T00:00:00"/>
    <n v="1"/>
    <x v="1"/>
    <s v="01006"/>
    <n v="668.59799999999996"/>
    <n v="1120.5915"/>
    <n v="1789.1895"/>
    <x v="0"/>
    <x v="0"/>
    <x v="4"/>
    <x v="0"/>
    <x v="1"/>
    <n v="26"/>
    <n v="6"/>
    <x v="0"/>
  </r>
  <r>
    <d v="2011-02-26T00:00:00"/>
    <n v="2"/>
    <x v="0"/>
    <s v="01007"/>
    <n v="612.66449999999998"/>
    <n v="1112.6534999999999"/>
    <n v="1725.318"/>
    <x v="1"/>
    <x v="0"/>
    <x v="5"/>
    <x v="0"/>
    <x v="1"/>
    <n v="26"/>
    <n v="6"/>
    <x v="0"/>
  </r>
  <r>
    <d v="2011-02-26T00:00:00"/>
    <n v="2"/>
    <x v="1"/>
    <s v="01008"/>
    <n v="698.83799999999997"/>
    <n v="1315.0830000000001"/>
    <n v="2013.921"/>
    <x v="1"/>
    <x v="0"/>
    <x v="6"/>
    <x v="0"/>
    <x v="1"/>
    <n v="26"/>
    <n v="6"/>
    <x v="0"/>
  </r>
  <r>
    <d v="2011-02-26T00:00:00"/>
    <n v="3"/>
    <x v="0"/>
    <s v="01009"/>
    <n v="565.87649999999996"/>
    <n v="1058.883"/>
    <n v="1624.7594999999999"/>
    <x v="2"/>
    <x v="1"/>
    <x v="7"/>
    <x v="0"/>
    <x v="1"/>
    <n v="26"/>
    <n v="6"/>
    <x v="0"/>
  </r>
  <r>
    <d v="2011-02-26T00:00:00"/>
    <n v="3"/>
    <x v="1"/>
    <s v="01010"/>
    <n v="702.19799999999998"/>
    <n v="1207.3530000000001"/>
    <n v="1909.5509999999999"/>
    <x v="2"/>
    <x v="1"/>
    <x v="8"/>
    <x v="0"/>
    <x v="1"/>
    <n v="26"/>
    <n v="6"/>
    <x v="0"/>
  </r>
  <r>
    <d v="2011-02-26T00:00:00"/>
    <n v="4"/>
    <x v="0"/>
    <s v="01011"/>
    <n v="666.94949999999994"/>
    <n v="1191.9704999999999"/>
    <n v="1858.92"/>
    <x v="3"/>
    <x v="1"/>
    <x v="9"/>
    <x v="0"/>
    <x v="1"/>
    <n v="26"/>
    <n v="6"/>
    <x v="0"/>
  </r>
  <r>
    <d v="2011-02-26T00:00:00"/>
    <n v="4"/>
    <x v="1"/>
    <s v="01002"/>
    <n v="801.5385"/>
    <n v="1294.0934999999999"/>
    <n v="2095.6320000000001"/>
    <x v="3"/>
    <x v="1"/>
    <x v="4"/>
    <x v="0"/>
    <x v="1"/>
    <n v="26"/>
    <n v="6"/>
    <x v="0"/>
  </r>
  <r>
    <d v="2011-02-27T00:00:00"/>
    <n v="1"/>
    <x v="0"/>
    <s v="01003"/>
    <n v="632.61450000000002"/>
    <n v="1177.2075"/>
    <n v="1809.8219999999999"/>
    <x v="0"/>
    <x v="0"/>
    <x v="0"/>
    <x v="0"/>
    <x v="1"/>
    <n v="27"/>
    <n v="7"/>
    <x v="1"/>
  </r>
  <r>
    <d v="2011-02-27T00:00:00"/>
    <n v="1"/>
    <x v="1"/>
    <s v="01001"/>
    <n v="676.90350000000001"/>
    <n v="1016.1375"/>
    <n v="1693.0409999999999"/>
    <x v="0"/>
    <x v="0"/>
    <x v="1"/>
    <x v="0"/>
    <x v="1"/>
    <n v="27"/>
    <n v="7"/>
    <x v="1"/>
  </r>
  <r>
    <d v="2011-02-27T00:00:00"/>
    <n v="2"/>
    <x v="0"/>
    <s v="01004"/>
    <n v="533.79899999999998"/>
    <n v="1144.143"/>
    <n v="1677.942"/>
    <x v="1"/>
    <x v="0"/>
    <x v="2"/>
    <x v="0"/>
    <x v="1"/>
    <n v="27"/>
    <n v="7"/>
    <x v="1"/>
  </r>
  <r>
    <d v="2011-02-27T00:00:00"/>
    <n v="2"/>
    <x v="1"/>
    <s v="01005"/>
    <n v="596.10599999999999"/>
    <n v="1081.9935"/>
    <n v="1678.0995"/>
    <x v="1"/>
    <x v="0"/>
    <x v="3"/>
    <x v="0"/>
    <x v="1"/>
    <n v="27"/>
    <n v="7"/>
    <x v="1"/>
  </r>
  <r>
    <d v="2011-02-27T00:00:00"/>
    <n v="3"/>
    <x v="0"/>
    <s v="01006"/>
    <n v="573.53099999999995"/>
    <n v="1043.385"/>
    <n v="1616.9159999999999"/>
    <x v="2"/>
    <x v="1"/>
    <x v="4"/>
    <x v="0"/>
    <x v="1"/>
    <n v="27"/>
    <n v="7"/>
    <x v="1"/>
  </r>
  <r>
    <d v="2011-02-27T00:00:00"/>
    <n v="3"/>
    <x v="1"/>
    <s v="01007"/>
    <n v="599.91750000000002"/>
    <n v="985.88699999999994"/>
    <n v="1585.8045"/>
    <x v="2"/>
    <x v="1"/>
    <x v="5"/>
    <x v="0"/>
    <x v="1"/>
    <n v="27"/>
    <n v="7"/>
    <x v="1"/>
  </r>
  <r>
    <d v="2011-02-27T00:00:00"/>
    <n v="4"/>
    <x v="0"/>
    <s v="01008"/>
    <n v="560.84699999999998"/>
    <n v="1069.4775"/>
    <n v="1630.3244999999999"/>
    <x v="3"/>
    <x v="1"/>
    <x v="6"/>
    <x v="0"/>
    <x v="1"/>
    <n v="27"/>
    <n v="7"/>
    <x v="1"/>
  </r>
  <r>
    <d v="2011-02-27T00:00:00"/>
    <n v="4"/>
    <x v="1"/>
    <s v="01009"/>
    <n v="582.68700000000001"/>
    <n v="1198.05"/>
    <n v="1780.7370000000001"/>
    <x v="3"/>
    <x v="1"/>
    <x v="7"/>
    <x v="0"/>
    <x v="1"/>
    <n v="27"/>
    <n v="7"/>
    <x v="1"/>
  </r>
  <r>
    <d v="2011-02-28T00:00:00"/>
    <n v="1"/>
    <x v="0"/>
    <s v="01010"/>
    <n v="675.19200000000001"/>
    <n v="1034.0505000000001"/>
    <n v="1709.2425000000001"/>
    <x v="0"/>
    <x v="0"/>
    <x v="8"/>
    <x v="0"/>
    <x v="1"/>
    <n v="28"/>
    <n v="1"/>
    <x v="2"/>
  </r>
  <r>
    <d v="2011-02-28T00:00:00"/>
    <n v="1"/>
    <x v="1"/>
    <s v="01011"/>
    <n v="670.60350000000005"/>
    <n v="1296.7919999999999"/>
    <n v="1967.3955000000001"/>
    <x v="0"/>
    <x v="0"/>
    <x v="9"/>
    <x v="0"/>
    <x v="1"/>
    <n v="28"/>
    <n v="1"/>
    <x v="2"/>
  </r>
  <r>
    <d v="2011-02-28T00:00:00"/>
    <n v="2"/>
    <x v="0"/>
    <s v="01002"/>
    <n v="569.02650000000006"/>
    <n v="1092.3045"/>
    <n v="1661.3309999999999"/>
    <x v="1"/>
    <x v="0"/>
    <x v="4"/>
    <x v="0"/>
    <x v="1"/>
    <n v="28"/>
    <n v="1"/>
    <x v="2"/>
  </r>
  <r>
    <d v="2011-02-28T00:00:00"/>
    <n v="2"/>
    <x v="1"/>
    <s v="01003"/>
    <n v="728.97299999999996"/>
    <n v="1156.722"/>
    <n v="1885.6949999999999"/>
    <x v="1"/>
    <x v="0"/>
    <x v="0"/>
    <x v="0"/>
    <x v="1"/>
    <n v="28"/>
    <n v="1"/>
    <x v="2"/>
  </r>
  <r>
    <d v="2011-02-28T00:00:00"/>
    <n v="3"/>
    <x v="0"/>
    <s v="01001"/>
    <n v="658.64400000000001"/>
    <n v="1121.0535"/>
    <n v="1779.6975"/>
    <x v="2"/>
    <x v="1"/>
    <x v="1"/>
    <x v="0"/>
    <x v="1"/>
    <n v="28"/>
    <n v="1"/>
    <x v="2"/>
  </r>
  <r>
    <d v="2011-02-28T00:00:00"/>
    <n v="3"/>
    <x v="1"/>
    <s v="01004"/>
    <n v="708.81299999999999"/>
    <n v="1181.1975"/>
    <n v="1890.0105000000001"/>
    <x v="2"/>
    <x v="1"/>
    <x v="2"/>
    <x v="0"/>
    <x v="1"/>
    <n v="28"/>
    <n v="1"/>
    <x v="2"/>
  </r>
  <r>
    <d v="2011-02-28T00:00:00"/>
    <n v="4"/>
    <x v="0"/>
    <s v="01005"/>
    <n v="531.33150000000001"/>
    <n v="1159.4939999999999"/>
    <n v="1690.8254999999999"/>
    <x v="3"/>
    <x v="1"/>
    <x v="3"/>
    <x v="0"/>
    <x v="1"/>
    <n v="28"/>
    <n v="1"/>
    <x v="2"/>
  </r>
  <r>
    <d v="2011-02-28T00:00:00"/>
    <n v="4"/>
    <x v="1"/>
    <s v="01006"/>
    <n v="643.53449999999998"/>
    <n v="1251.8309999999999"/>
    <n v="1895.3655000000001"/>
    <x v="3"/>
    <x v="1"/>
    <x v="4"/>
    <x v="0"/>
    <x v="1"/>
    <n v="28"/>
    <n v="1"/>
    <x v="2"/>
  </r>
  <r>
    <d v="2011-03-01T00:00:00"/>
    <n v="1"/>
    <x v="0"/>
    <s v="01007"/>
    <n v="712.71900000000005"/>
    <n v="1176.5775000000001"/>
    <n v="1889.2964999999999"/>
    <x v="0"/>
    <x v="0"/>
    <x v="5"/>
    <x v="0"/>
    <x v="2"/>
    <n v="1"/>
    <n v="2"/>
    <x v="3"/>
  </r>
  <r>
    <d v="2011-03-01T00:00:00"/>
    <n v="1"/>
    <x v="1"/>
    <s v="01008"/>
    <n v="662.82299999999998"/>
    <n v="1309.1505"/>
    <n v="1971.9735000000001"/>
    <x v="0"/>
    <x v="0"/>
    <x v="6"/>
    <x v="0"/>
    <x v="2"/>
    <n v="1"/>
    <n v="2"/>
    <x v="3"/>
  </r>
  <r>
    <d v="2011-03-01T00:00:00"/>
    <n v="2"/>
    <x v="0"/>
    <s v="01009"/>
    <n v="611.61450000000002"/>
    <n v="1155.4095"/>
    <n v="1767.0239999999999"/>
    <x v="1"/>
    <x v="0"/>
    <x v="7"/>
    <x v="0"/>
    <x v="2"/>
    <n v="1"/>
    <n v="2"/>
    <x v="3"/>
  </r>
  <r>
    <d v="2011-03-01T00:00:00"/>
    <n v="2"/>
    <x v="1"/>
    <s v="01010"/>
    <n v="746.57100000000003"/>
    <n v="1287.825"/>
    <n v="2034.396"/>
    <x v="1"/>
    <x v="0"/>
    <x v="8"/>
    <x v="0"/>
    <x v="2"/>
    <n v="1"/>
    <n v="2"/>
    <x v="3"/>
  </r>
  <r>
    <d v="2011-03-01T00:00:00"/>
    <n v="3"/>
    <x v="0"/>
    <s v="01011"/>
    <n v="522.45899999999995"/>
    <n v="1093.0920000000001"/>
    <n v="1615.5509999999999"/>
    <x v="2"/>
    <x v="1"/>
    <x v="9"/>
    <x v="0"/>
    <x v="2"/>
    <n v="1"/>
    <n v="2"/>
    <x v="3"/>
  </r>
  <r>
    <d v="2011-03-01T00:00:00"/>
    <n v="3"/>
    <x v="1"/>
    <s v="01002"/>
    <n v="794.56650000000002"/>
    <n v="1270.8465000000001"/>
    <n v="2065.413"/>
    <x v="2"/>
    <x v="1"/>
    <x v="4"/>
    <x v="0"/>
    <x v="2"/>
    <n v="1"/>
    <n v="2"/>
    <x v="3"/>
  </r>
  <r>
    <d v="2011-03-01T00:00:00"/>
    <n v="4"/>
    <x v="0"/>
    <s v="01003"/>
    <n v="506.45699999999999"/>
    <n v="1124.0355"/>
    <n v="1630.4925000000001"/>
    <x v="3"/>
    <x v="1"/>
    <x v="0"/>
    <x v="0"/>
    <x v="2"/>
    <n v="1"/>
    <n v="2"/>
    <x v="3"/>
  </r>
  <r>
    <d v="2011-03-01T00:00:00"/>
    <n v="4"/>
    <x v="1"/>
    <s v="01001"/>
    <n v="752.39850000000001"/>
    <n v="1259.8320000000001"/>
    <n v="2012.2304999999999"/>
    <x v="3"/>
    <x v="1"/>
    <x v="1"/>
    <x v="0"/>
    <x v="2"/>
    <n v="1"/>
    <n v="2"/>
    <x v="3"/>
  </r>
  <r>
    <d v="2011-03-02T00:00:00"/>
    <n v="1"/>
    <x v="0"/>
    <s v="01004"/>
    <n v="622.125"/>
    <n v="1178.5619999999999"/>
    <n v="1800.6869999999999"/>
    <x v="0"/>
    <x v="0"/>
    <x v="2"/>
    <x v="0"/>
    <x v="2"/>
    <n v="2"/>
    <n v="3"/>
    <x v="4"/>
  </r>
  <r>
    <d v="2011-03-02T00:00:00"/>
    <n v="1"/>
    <x v="1"/>
    <s v="01005"/>
    <n v="608.51700000000005"/>
    <n v="1273.7445"/>
    <n v="1882.2615000000001"/>
    <x v="0"/>
    <x v="0"/>
    <x v="3"/>
    <x v="0"/>
    <x v="2"/>
    <n v="2"/>
    <n v="3"/>
    <x v="4"/>
  </r>
  <r>
    <d v="2011-03-02T00:00:00"/>
    <n v="2"/>
    <x v="0"/>
    <s v="01006"/>
    <n v="649.43550000000005"/>
    <n v="1062.2535"/>
    <n v="1711.6890000000001"/>
    <x v="1"/>
    <x v="0"/>
    <x v="4"/>
    <x v="0"/>
    <x v="2"/>
    <n v="2"/>
    <n v="3"/>
    <x v="4"/>
  </r>
  <r>
    <d v="2011-03-02T00:00:00"/>
    <n v="2"/>
    <x v="1"/>
    <s v="01007"/>
    <n v="676.38900000000001"/>
    <n v="1302.6405"/>
    <n v="1979.0295000000001"/>
    <x v="1"/>
    <x v="0"/>
    <x v="5"/>
    <x v="0"/>
    <x v="2"/>
    <n v="2"/>
    <n v="3"/>
    <x v="4"/>
  </r>
  <r>
    <d v="2011-03-02T00:00:00"/>
    <n v="3"/>
    <x v="0"/>
    <s v="01008"/>
    <n v="599.42399999999998"/>
    <n v="1135.6695"/>
    <n v="1735.0934999999999"/>
    <x v="2"/>
    <x v="1"/>
    <x v="6"/>
    <x v="0"/>
    <x v="2"/>
    <n v="2"/>
    <n v="3"/>
    <x v="4"/>
  </r>
  <r>
    <d v="2011-03-02T00:00:00"/>
    <n v="3"/>
    <x v="1"/>
    <s v="01009"/>
    <n v="741.65700000000004"/>
    <n v="1406.874"/>
    <n v="2148.5309999999999"/>
    <x v="2"/>
    <x v="1"/>
    <x v="7"/>
    <x v="0"/>
    <x v="2"/>
    <n v="2"/>
    <n v="3"/>
    <x v="4"/>
  </r>
  <r>
    <d v="2011-03-02T00:00:00"/>
    <n v="4"/>
    <x v="0"/>
    <s v="01010"/>
    <n v="551.86950000000002"/>
    <n v="1122.6704999999999"/>
    <n v="1674.54"/>
    <x v="3"/>
    <x v="1"/>
    <x v="8"/>
    <x v="0"/>
    <x v="2"/>
    <n v="2"/>
    <n v="3"/>
    <x v="4"/>
  </r>
  <r>
    <d v="2011-03-02T00:00:00"/>
    <n v="4"/>
    <x v="1"/>
    <s v="01011"/>
    <n v="705.23249999999996"/>
    <n v="1299.48"/>
    <n v="2004.7125000000001"/>
    <x v="3"/>
    <x v="1"/>
    <x v="9"/>
    <x v="0"/>
    <x v="2"/>
    <n v="2"/>
    <n v="3"/>
    <x v="4"/>
  </r>
  <r>
    <d v="2011-03-03T00:00:00"/>
    <n v="1"/>
    <x v="0"/>
    <s v="01002"/>
    <n v="565.69799999999998"/>
    <n v="1098.5205000000001"/>
    <n v="1664.2184999999999"/>
    <x v="0"/>
    <x v="0"/>
    <x v="4"/>
    <x v="0"/>
    <x v="2"/>
    <n v="3"/>
    <n v="4"/>
    <x v="5"/>
  </r>
  <r>
    <d v="2011-03-03T00:00:00"/>
    <n v="1"/>
    <x v="1"/>
    <s v="01003"/>
    <n v="699.43650000000002"/>
    <n v="1422.2460000000001"/>
    <n v="2121.6824999999999"/>
    <x v="0"/>
    <x v="0"/>
    <x v="0"/>
    <x v="0"/>
    <x v="2"/>
    <n v="3"/>
    <n v="4"/>
    <x v="5"/>
  </r>
  <r>
    <d v="2011-03-03T00:00:00"/>
    <n v="2"/>
    <x v="0"/>
    <s v="01001"/>
    <n v="538.50300000000004"/>
    <n v="1059.6914999999999"/>
    <n v="1598.1945000000001"/>
    <x v="1"/>
    <x v="0"/>
    <x v="1"/>
    <x v="0"/>
    <x v="2"/>
    <n v="3"/>
    <n v="4"/>
    <x v="5"/>
  </r>
  <r>
    <d v="2011-03-03T00:00:00"/>
    <n v="2"/>
    <x v="1"/>
    <s v="01004"/>
    <n v="709.24350000000004"/>
    <n v="1485.12"/>
    <n v="2194.3634999999999"/>
    <x v="1"/>
    <x v="0"/>
    <x v="2"/>
    <x v="0"/>
    <x v="2"/>
    <n v="3"/>
    <n v="4"/>
    <x v="5"/>
  </r>
  <r>
    <d v="2011-03-03T00:00:00"/>
    <n v="3"/>
    <x v="0"/>
    <s v="01005"/>
    <n v="555.303"/>
    <n v="1293.537"/>
    <n v="1848.84"/>
    <x v="2"/>
    <x v="1"/>
    <x v="3"/>
    <x v="0"/>
    <x v="2"/>
    <n v="3"/>
    <n v="4"/>
    <x v="5"/>
  </r>
  <r>
    <d v="2011-03-03T00:00:00"/>
    <n v="3"/>
    <x v="1"/>
    <s v="01006"/>
    <n v="638.59950000000003"/>
    <n v="1171.3485000000001"/>
    <n v="1809.9480000000001"/>
    <x v="2"/>
    <x v="1"/>
    <x v="4"/>
    <x v="0"/>
    <x v="2"/>
    <n v="3"/>
    <n v="4"/>
    <x v="5"/>
  </r>
  <r>
    <d v="2011-03-03T00:00:00"/>
    <n v="4"/>
    <x v="0"/>
    <s v="01007"/>
    <n v="474.26400000000001"/>
    <n v="1164.0615"/>
    <n v="1638.3254999999999"/>
    <x v="3"/>
    <x v="1"/>
    <x v="5"/>
    <x v="0"/>
    <x v="2"/>
    <n v="3"/>
    <n v="4"/>
    <x v="5"/>
  </r>
  <r>
    <d v="2011-03-03T00:00:00"/>
    <n v="4"/>
    <x v="1"/>
    <s v="01008"/>
    <n v="676.02149999999995"/>
    <n v="1205.2529999999999"/>
    <n v="1881.2745"/>
    <x v="3"/>
    <x v="1"/>
    <x v="6"/>
    <x v="0"/>
    <x v="2"/>
    <n v="3"/>
    <n v="4"/>
    <x v="5"/>
  </r>
  <r>
    <d v="2011-03-04T00:00:00"/>
    <n v="1"/>
    <x v="0"/>
    <s v="01009"/>
    <n v="565.83450000000005"/>
    <n v="1301.1600000000001"/>
    <n v="1866.9945"/>
    <x v="0"/>
    <x v="0"/>
    <x v="7"/>
    <x v="0"/>
    <x v="2"/>
    <n v="4"/>
    <n v="5"/>
    <x v="6"/>
  </r>
  <r>
    <d v="2011-03-04T00:00:00"/>
    <n v="1"/>
    <x v="1"/>
    <s v="01010"/>
    <n v="799.89"/>
    <n v="1203.258"/>
    <n v="2003.1479999999999"/>
    <x v="0"/>
    <x v="0"/>
    <x v="8"/>
    <x v="0"/>
    <x v="2"/>
    <n v="4"/>
    <n v="5"/>
    <x v="6"/>
  </r>
  <r>
    <d v="2011-03-04T00:00:00"/>
    <n v="2"/>
    <x v="0"/>
    <s v="01011"/>
    <n v="607.61400000000003"/>
    <n v="1140.51"/>
    <n v="1748.124"/>
    <x v="1"/>
    <x v="0"/>
    <x v="9"/>
    <x v="0"/>
    <x v="2"/>
    <n v="4"/>
    <n v="5"/>
    <x v="6"/>
  </r>
  <r>
    <d v="2011-03-04T00:00:00"/>
    <n v="2"/>
    <x v="1"/>
    <s v="01002"/>
    <n v="687.76049999999998"/>
    <n v="1218"/>
    <n v="1905.7605000000001"/>
    <x v="1"/>
    <x v="0"/>
    <x v="4"/>
    <x v="0"/>
    <x v="2"/>
    <n v="4"/>
    <n v="5"/>
    <x v="6"/>
  </r>
  <r>
    <d v="2011-03-04T00:00:00"/>
    <n v="3"/>
    <x v="0"/>
    <s v="01003"/>
    <n v="567.9135"/>
    <n v="1069.404"/>
    <n v="1637.3175000000001"/>
    <x v="2"/>
    <x v="1"/>
    <x v="0"/>
    <x v="0"/>
    <x v="2"/>
    <n v="4"/>
    <n v="5"/>
    <x v="6"/>
  </r>
  <r>
    <d v="2011-03-04T00:00:00"/>
    <n v="3"/>
    <x v="1"/>
    <s v="01001"/>
    <n v="663.77850000000001"/>
    <n v="1401.3615"/>
    <n v="2065.14"/>
    <x v="2"/>
    <x v="1"/>
    <x v="1"/>
    <x v="0"/>
    <x v="2"/>
    <n v="4"/>
    <n v="5"/>
    <x v="6"/>
  </r>
  <r>
    <d v="2011-03-04T00:00:00"/>
    <n v="4"/>
    <x v="0"/>
    <s v="01004"/>
    <n v="505.64850000000001"/>
    <n v="1170.4034999999999"/>
    <n v="1676.0519999999999"/>
    <x v="3"/>
    <x v="1"/>
    <x v="2"/>
    <x v="0"/>
    <x v="2"/>
    <n v="4"/>
    <n v="5"/>
    <x v="6"/>
  </r>
  <r>
    <d v="2011-03-04T00:00:00"/>
    <n v="4"/>
    <x v="1"/>
    <s v="01005"/>
    <n v="641.08799999999997"/>
    <n v="1002.288"/>
    <n v="1643.376"/>
    <x v="3"/>
    <x v="1"/>
    <x v="3"/>
    <x v="0"/>
    <x v="2"/>
    <n v="4"/>
    <n v="5"/>
    <x v="6"/>
  </r>
  <r>
    <d v="2011-03-05T00:00:00"/>
    <n v="1"/>
    <x v="0"/>
    <s v="01006"/>
    <n v="577.40549999999996"/>
    <n v="1122.9435000000001"/>
    <n v="1700.3489999999999"/>
    <x v="0"/>
    <x v="0"/>
    <x v="4"/>
    <x v="0"/>
    <x v="2"/>
    <n v="5"/>
    <n v="6"/>
    <x v="0"/>
  </r>
  <r>
    <d v="2011-03-05T00:00:00"/>
    <n v="1"/>
    <x v="1"/>
    <s v="01007"/>
    <n v="599.298"/>
    <n v="1198.7745"/>
    <n v="1798.0725"/>
    <x v="0"/>
    <x v="0"/>
    <x v="5"/>
    <x v="0"/>
    <x v="2"/>
    <n v="5"/>
    <n v="6"/>
    <x v="0"/>
  </r>
  <r>
    <d v="2011-03-05T00:00:00"/>
    <n v="2"/>
    <x v="0"/>
    <s v="01008"/>
    <n v="544.95000000000005"/>
    <n v="1213.0440000000001"/>
    <n v="1757.9939999999999"/>
    <x v="1"/>
    <x v="0"/>
    <x v="6"/>
    <x v="0"/>
    <x v="2"/>
    <n v="5"/>
    <n v="6"/>
    <x v="0"/>
  </r>
  <r>
    <d v="2011-03-05T00:00:00"/>
    <n v="2"/>
    <x v="1"/>
    <s v="01009"/>
    <n v="478.35899999999998"/>
    <n v="1193.7974999999999"/>
    <n v="1672.1565000000001"/>
    <x v="1"/>
    <x v="0"/>
    <x v="7"/>
    <x v="0"/>
    <x v="2"/>
    <n v="5"/>
    <n v="6"/>
    <x v="0"/>
  </r>
  <r>
    <d v="2011-03-05T00:00:00"/>
    <n v="3"/>
    <x v="0"/>
    <s v="01010"/>
    <n v="569.30999999999995"/>
    <n v="1280.6745000000001"/>
    <n v="1849.9845"/>
    <x v="2"/>
    <x v="1"/>
    <x v="8"/>
    <x v="0"/>
    <x v="2"/>
    <n v="5"/>
    <n v="6"/>
    <x v="0"/>
  </r>
  <r>
    <d v="2011-03-05T00:00:00"/>
    <n v="3"/>
    <x v="1"/>
    <s v="01011"/>
    <n v="573.62549999999999"/>
    <n v="1178.961"/>
    <n v="1752.5864999999999"/>
    <x v="2"/>
    <x v="1"/>
    <x v="9"/>
    <x v="0"/>
    <x v="2"/>
    <n v="5"/>
    <n v="6"/>
    <x v="0"/>
  </r>
  <r>
    <d v="2011-03-05T00:00:00"/>
    <n v="4"/>
    <x v="0"/>
    <s v="01002"/>
    <n v="539.10149999999999"/>
    <n v="1175.0129999999999"/>
    <n v="1714.1144999999999"/>
    <x v="3"/>
    <x v="1"/>
    <x v="4"/>
    <x v="0"/>
    <x v="2"/>
    <n v="5"/>
    <n v="6"/>
    <x v="0"/>
  </r>
  <r>
    <d v="2011-03-05T00:00:00"/>
    <n v="4"/>
    <x v="1"/>
    <s v="01003"/>
    <n v="569.67750000000001"/>
    <n v="1036.4549999999999"/>
    <n v="1606.1324999999999"/>
    <x v="3"/>
    <x v="1"/>
    <x v="0"/>
    <x v="0"/>
    <x v="2"/>
    <n v="5"/>
    <n v="6"/>
    <x v="0"/>
  </r>
  <r>
    <d v="2011-03-06T00:00:00"/>
    <n v="1"/>
    <x v="0"/>
    <s v="01001"/>
    <n v="625.88400000000001"/>
    <n v="1116.402"/>
    <n v="1742.2860000000001"/>
    <x v="0"/>
    <x v="0"/>
    <x v="1"/>
    <x v="0"/>
    <x v="2"/>
    <n v="6"/>
    <n v="7"/>
    <x v="1"/>
  </r>
  <r>
    <d v="2011-03-06T00:00:00"/>
    <n v="1"/>
    <x v="1"/>
    <s v="01004"/>
    <n v="563.88149999999996"/>
    <n v="1356.18"/>
    <n v="1920.0615"/>
    <x v="0"/>
    <x v="0"/>
    <x v="2"/>
    <x v="0"/>
    <x v="2"/>
    <n v="6"/>
    <n v="7"/>
    <x v="1"/>
  </r>
  <r>
    <d v="2011-03-06T00:00:00"/>
    <n v="2"/>
    <x v="0"/>
    <s v="01005"/>
    <n v="642.71550000000002"/>
    <n v="1001.889"/>
    <n v="1644.6044999999999"/>
    <x v="1"/>
    <x v="0"/>
    <x v="3"/>
    <x v="0"/>
    <x v="2"/>
    <n v="6"/>
    <n v="7"/>
    <x v="1"/>
  </r>
  <r>
    <d v="2011-03-06T00:00:00"/>
    <n v="2"/>
    <x v="1"/>
    <s v="01006"/>
    <n v="712.18349999999998"/>
    <n v="1170.624"/>
    <n v="1882.8074999999999"/>
    <x v="1"/>
    <x v="0"/>
    <x v="4"/>
    <x v="0"/>
    <x v="2"/>
    <n v="6"/>
    <n v="7"/>
    <x v="1"/>
  </r>
  <r>
    <d v="2011-03-06T00:00:00"/>
    <n v="3"/>
    <x v="0"/>
    <s v="01007"/>
    <n v="644.50049999999999"/>
    <n v="1184.2004999999999"/>
    <n v="1828.701"/>
    <x v="2"/>
    <x v="1"/>
    <x v="5"/>
    <x v="0"/>
    <x v="2"/>
    <n v="6"/>
    <n v="7"/>
    <x v="1"/>
  </r>
  <r>
    <d v="2011-03-06T00:00:00"/>
    <n v="3"/>
    <x v="1"/>
    <s v="01008"/>
    <n v="568.61699999999996"/>
    <n v="1039.5"/>
    <n v="1608.117"/>
    <x v="2"/>
    <x v="1"/>
    <x v="6"/>
    <x v="0"/>
    <x v="2"/>
    <n v="6"/>
    <n v="7"/>
    <x v="1"/>
  </r>
  <r>
    <d v="2011-03-06T00:00:00"/>
    <n v="4"/>
    <x v="0"/>
    <s v="01009"/>
    <n v="524.50649999999996"/>
    <n v="1164.0615"/>
    <n v="1688.568"/>
    <x v="3"/>
    <x v="1"/>
    <x v="7"/>
    <x v="0"/>
    <x v="2"/>
    <n v="6"/>
    <n v="7"/>
    <x v="1"/>
  </r>
  <r>
    <d v="2011-03-06T00:00:00"/>
    <n v="4"/>
    <x v="1"/>
    <s v="01010"/>
    <n v="558.6"/>
    <n v="1273.0934999999999"/>
    <n v="1831.6935000000001"/>
    <x v="3"/>
    <x v="1"/>
    <x v="8"/>
    <x v="0"/>
    <x v="2"/>
    <n v="6"/>
    <n v="7"/>
    <x v="1"/>
  </r>
  <r>
    <d v="2011-03-07T00:00:00"/>
    <n v="1"/>
    <x v="0"/>
    <s v="01011"/>
    <n v="535.73099999999999"/>
    <n v="1192.4849999999999"/>
    <n v="1728.2159999999999"/>
    <x v="0"/>
    <x v="0"/>
    <x v="9"/>
    <x v="0"/>
    <x v="2"/>
    <n v="7"/>
    <n v="1"/>
    <x v="2"/>
  </r>
  <r>
    <d v="2011-03-07T00:00:00"/>
    <n v="1"/>
    <x v="1"/>
    <s v="01002"/>
    <n v="567.94500000000005"/>
    <n v="1231.2929999999999"/>
    <n v="1799.2380000000001"/>
    <x v="0"/>
    <x v="0"/>
    <x v="4"/>
    <x v="0"/>
    <x v="2"/>
    <n v="7"/>
    <n v="1"/>
    <x v="2"/>
  </r>
  <r>
    <d v="2011-03-07T00:00:00"/>
    <n v="2"/>
    <x v="0"/>
    <s v="01003"/>
    <n v="644.8365"/>
    <n v="1082.7284999999999"/>
    <n v="1727.5650000000001"/>
    <x v="1"/>
    <x v="0"/>
    <x v="0"/>
    <x v="0"/>
    <x v="2"/>
    <n v="7"/>
    <n v="1"/>
    <x v="2"/>
  </r>
  <r>
    <d v="2011-03-07T00:00:00"/>
    <n v="2"/>
    <x v="1"/>
    <s v="01001"/>
    <n v="759.3075"/>
    <n v="1397.9594999999999"/>
    <n v="2157.2669999999998"/>
    <x v="1"/>
    <x v="0"/>
    <x v="1"/>
    <x v="0"/>
    <x v="2"/>
    <n v="7"/>
    <n v="1"/>
    <x v="2"/>
  </r>
  <r>
    <d v="2011-03-07T00:00:00"/>
    <n v="3"/>
    <x v="0"/>
    <s v="01004"/>
    <n v="562.49549999999999"/>
    <n v="1280.4224999999999"/>
    <n v="1842.9179999999999"/>
    <x v="2"/>
    <x v="1"/>
    <x v="2"/>
    <x v="0"/>
    <x v="2"/>
    <n v="7"/>
    <n v="1"/>
    <x v="2"/>
  </r>
  <r>
    <d v="2011-03-07T00:00:00"/>
    <n v="3"/>
    <x v="1"/>
    <s v="01005"/>
    <n v="752.35649999999998"/>
    <n v="1277.8605"/>
    <n v="2030.2170000000001"/>
    <x v="2"/>
    <x v="1"/>
    <x v="3"/>
    <x v="0"/>
    <x v="2"/>
    <n v="7"/>
    <n v="1"/>
    <x v="2"/>
  </r>
  <r>
    <d v="2011-03-07T00:00:00"/>
    <n v="4"/>
    <x v="0"/>
    <s v="01006"/>
    <n v="635.91150000000005"/>
    <n v="1155.105"/>
    <n v="1791.0165"/>
    <x v="3"/>
    <x v="1"/>
    <x v="4"/>
    <x v="0"/>
    <x v="2"/>
    <n v="7"/>
    <n v="1"/>
    <x v="2"/>
  </r>
  <r>
    <d v="2011-03-07T00:00:00"/>
    <n v="4"/>
    <x v="1"/>
    <s v="01007"/>
    <n v="718.64099999999996"/>
    <n v="1462.6605"/>
    <n v="2181.3015"/>
    <x v="3"/>
    <x v="1"/>
    <x v="5"/>
    <x v="0"/>
    <x v="2"/>
    <n v="7"/>
    <n v="1"/>
    <x v="2"/>
  </r>
  <r>
    <d v="2011-03-08T00:00:00"/>
    <n v="1"/>
    <x v="0"/>
    <s v="01008"/>
    <n v="489.78300000000002"/>
    <n v="1153.1415"/>
    <n v="1642.9245000000001"/>
    <x v="0"/>
    <x v="0"/>
    <x v="6"/>
    <x v="0"/>
    <x v="2"/>
    <n v="8"/>
    <n v="2"/>
    <x v="3"/>
  </r>
  <r>
    <d v="2011-03-08T00:00:00"/>
    <n v="1"/>
    <x v="1"/>
    <s v="01009"/>
    <n v="590.69849999999997"/>
    <n v="1117.347"/>
    <n v="1708.0454999999999"/>
    <x v="0"/>
    <x v="0"/>
    <x v="7"/>
    <x v="0"/>
    <x v="2"/>
    <n v="8"/>
    <n v="2"/>
    <x v="3"/>
  </r>
  <r>
    <d v="2011-03-08T00:00:00"/>
    <n v="2"/>
    <x v="0"/>
    <s v="01010"/>
    <n v="720.95100000000002"/>
    <n v="1109.5139999999999"/>
    <n v="1830.4649999999999"/>
    <x v="1"/>
    <x v="0"/>
    <x v="8"/>
    <x v="0"/>
    <x v="2"/>
    <n v="8"/>
    <n v="2"/>
    <x v="3"/>
  </r>
  <r>
    <d v="2011-03-08T00:00:00"/>
    <n v="2"/>
    <x v="1"/>
    <s v="01011"/>
    <n v="765.46050000000002"/>
    <n v="1326.633"/>
    <n v="2092.0934999999999"/>
    <x v="1"/>
    <x v="0"/>
    <x v="9"/>
    <x v="0"/>
    <x v="2"/>
    <n v="8"/>
    <n v="2"/>
    <x v="3"/>
  </r>
  <r>
    <d v="2011-03-08T00:00:00"/>
    <n v="3"/>
    <x v="0"/>
    <s v="01002"/>
    <n v="681.84900000000005"/>
    <n v="1119.153"/>
    <n v="1801.002"/>
    <x v="2"/>
    <x v="1"/>
    <x v="4"/>
    <x v="0"/>
    <x v="2"/>
    <n v="8"/>
    <n v="2"/>
    <x v="3"/>
  </r>
  <r>
    <d v="2011-03-08T00:00:00"/>
    <n v="3"/>
    <x v="1"/>
    <s v="01003"/>
    <n v="786.28200000000004"/>
    <n v="1371.6044999999999"/>
    <n v="2157.8865000000001"/>
    <x v="2"/>
    <x v="1"/>
    <x v="0"/>
    <x v="0"/>
    <x v="2"/>
    <n v="8"/>
    <n v="2"/>
    <x v="3"/>
  </r>
  <r>
    <d v="2011-03-08T00:00:00"/>
    <n v="4"/>
    <x v="0"/>
    <s v="01001"/>
    <n v="513.08249999999998"/>
    <n v="1165.1745000000001"/>
    <n v="1678.2570000000001"/>
    <x v="3"/>
    <x v="1"/>
    <x v="1"/>
    <x v="0"/>
    <x v="2"/>
    <n v="8"/>
    <n v="2"/>
    <x v="3"/>
  </r>
  <r>
    <d v="2011-03-08T00:00:00"/>
    <n v="4"/>
    <x v="1"/>
    <s v="01004"/>
    <n v="659.35799999999995"/>
    <n v="1516.0530000000001"/>
    <n v="2175.4110000000001"/>
    <x v="3"/>
    <x v="1"/>
    <x v="2"/>
    <x v="0"/>
    <x v="2"/>
    <n v="8"/>
    <n v="2"/>
    <x v="3"/>
  </r>
  <r>
    <d v="2011-03-09T00:00:00"/>
    <n v="1"/>
    <x v="0"/>
    <s v="01005"/>
    <n v="616.67550000000006"/>
    <n v="1036.539"/>
    <n v="1653.2145"/>
    <x v="0"/>
    <x v="0"/>
    <x v="3"/>
    <x v="0"/>
    <x v="2"/>
    <n v="9"/>
    <n v="3"/>
    <x v="4"/>
  </r>
  <r>
    <d v="2011-03-09T00:00:00"/>
    <n v="1"/>
    <x v="1"/>
    <s v="01006"/>
    <n v="656.85900000000004"/>
    <n v="1437.7125000000001"/>
    <n v="2094.5715"/>
    <x v="0"/>
    <x v="0"/>
    <x v="4"/>
    <x v="0"/>
    <x v="2"/>
    <n v="9"/>
    <n v="3"/>
    <x v="4"/>
  </r>
  <r>
    <d v="2011-03-09T00:00:00"/>
    <n v="2"/>
    <x v="0"/>
    <s v="01007"/>
    <n v="600.62099999999998"/>
    <n v="995.37900000000002"/>
    <n v="1596"/>
    <x v="1"/>
    <x v="0"/>
    <x v="5"/>
    <x v="0"/>
    <x v="2"/>
    <n v="9"/>
    <n v="3"/>
    <x v="4"/>
  </r>
  <r>
    <d v="2011-03-09T00:00:00"/>
    <n v="2"/>
    <x v="1"/>
    <s v="01008"/>
    <n v="755.87400000000002"/>
    <n v="1434.6044999999999"/>
    <n v="2190.4785000000002"/>
    <x v="1"/>
    <x v="0"/>
    <x v="6"/>
    <x v="0"/>
    <x v="2"/>
    <n v="9"/>
    <n v="3"/>
    <x v="4"/>
  </r>
  <r>
    <d v="2011-03-09T00:00:00"/>
    <n v="3"/>
    <x v="0"/>
    <s v="01009"/>
    <n v="682.63649999999996"/>
    <n v="1131.1125"/>
    <n v="1813.749"/>
    <x v="2"/>
    <x v="1"/>
    <x v="7"/>
    <x v="0"/>
    <x v="2"/>
    <n v="9"/>
    <n v="3"/>
    <x v="4"/>
  </r>
  <r>
    <d v="2011-03-09T00:00:00"/>
    <n v="3"/>
    <x v="1"/>
    <s v="01010"/>
    <n v="814.99950000000001"/>
    <n v="1370.0084999999999"/>
    <n v="2185.0079999999998"/>
    <x v="2"/>
    <x v="1"/>
    <x v="8"/>
    <x v="0"/>
    <x v="2"/>
    <n v="9"/>
    <n v="3"/>
    <x v="4"/>
  </r>
  <r>
    <d v="2011-03-09T00:00:00"/>
    <n v="4"/>
    <x v="0"/>
    <s v="01011"/>
    <n v="708.89700000000005"/>
    <n v="1087.3800000000001"/>
    <n v="1796.277"/>
    <x v="3"/>
    <x v="1"/>
    <x v="9"/>
    <x v="0"/>
    <x v="2"/>
    <n v="9"/>
    <n v="3"/>
    <x v="4"/>
  </r>
  <r>
    <d v="2011-03-09T00:00:00"/>
    <n v="4"/>
    <x v="1"/>
    <s v="01002"/>
    <n v="676.79849999999999"/>
    <n v="1402.7159999999999"/>
    <n v="2079.5145000000002"/>
    <x v="3"/>
    <x v="1"/>
    <x v="4"/>
    <x v="0"/>
    <x v="2"/>
    <n v="9"/>
    <n v="3"/>
    <x v="4"/>
  </r>
  <r>
    <d v="2011-03-10T00:00:00"/>
    <n v="1"/>
    <x v="0"/>
    <s v="01003"/>
    <n v="725.11950000000002"/>
    <n v="1099.5809999999999"/>
    <n v="1824.7004999999999"/>
    <x v="0"/>
    <x v="0"/>
    <x v="0"/>
    <x v="0"/>
    <x v="2"/>
    <n v="10"/>
    <n v="4"/>
    <x v="5"/>
  </r>
  <r>
    <d v="2011-03-10T00:00:00"/>
    <n v="1"/>
    <x v="1"/>
    <s v="01001"/>
    <n v="718.98749999999995"/>
    <n v="1088.6610000000001"/>
    <n v="1807.6485"/>
    <x v="0"/>
    <x v="0"/>
    <x v="1"/>
    <x v="0"/>
    <x v="2"/>
    <n v="10"/>
    <n v="4"/>
    <x v="5"/>
  </r>
  <r>
    <d v="2011-03-10T00:00:00"/>
    <n v="2"/>
    <x v="0"/>
    <s v="01004"/>
    <n v="753.82650000000001"/>
    <n v="1136.3309999999999"/>
    <n v="1890.1575"/>
    <x v="1"/>
    <x v="0"/>
    <x v="2"/>
    <x v="0"/>
    <x v="2"/>
    <n v="10"/>
    <n v="4"/>
    <x v="5"/>
  </r>
  <r>
    <d v="2011-03-10T00:00:00"/>
    <n v="2"/>
    <x v="1"/>
    <s v="01005"/>
    <n v="840.40949999999998"/>
    <n v="1268.7255"/>
    <n v="2109.1350000000002"/>
    <x v="1"/>
    <x v="0"/>
    <x v="3"/>
    <x v="0"/>
    <x v="2"/>
    <n v="10"/>
    <n v="4"/>
    <x v="5"/>
  </r>
  <r>
    <d v="2011-03-10T00:00:00"/>
    <n v="3"/>
    <x v="0"/>
    <s v="01006"/>
    <n v="699.21600000000001"/>
    <n v="1055.0505000000001"/>
    <n v="1754.2665"/>
    <x v="2"/>
    <x v="1"/>
    <x v="4"/>
    <x v="0"/>
    <x v="2"/>
    <n v="10"/>
    <n v="4"/>
    <x v="5"/>
  </r>
  <r>
    <d v="2011-03-10T00:00:00"/>
    <n v="3"/>
    <x v="1"/>
    <s v="01007"/>
    <n v="730.15949999999998"/>
    <n v="1108.8525"/>
    <n v="1839.0119999999999"/>
    <x v="2"/>
    <x v="1"/>
    <x v="5"/>
    <x v="0"/>
    <x v="2"/>
    <n v="10"/>
    <n v="4"/>
    <x v="5"/>
  </r>
  <r>
    <d v="2011-03-10T00:00:00"/>
    <n v="4"/>
    <x v="0"/>
    <s v="01008"/>
    <n v="717.03449999999998"/>
    <n v="1093.0184999999999"/>
    <n v="1810.0530000000001"/>
    <x v="3"/>
    <x v="1"/>
    <x v="6"/>
    <x v="0"/>
    <x v="2"/>
    <n v="10"/>
    <n v="4"/>
    <x v="5"/>
  </r>
  <r>
    <d v="2011-03-10T00:00:00"/>
    <n v="4"/>
    <x v="1"/>
    <s v="01009"/>
    <n v="751.149"/>
    <n v="1144.5419999999999"/>
    <n v="1895.691"/>
    <x v="3"/>
    <x v="1"/>
    <x v="7"/>
    <x v="0"/>
    <x v="2"/>
    <n v="10"/>
    <n v="4"/>
    <x v="5"/>
  </r>
  <r>
    <d v="2011-03-11T00:00:00"/>
    <n v="1"/>
    <x v="0"/>
    <s v="01010"/>
    <n v="645.96"/>
    <n v="978.83100000000002"/>
    <n v="1624.7909999999999"/>
    <x v="0"/>
    <x v="0"/>
    <x v="8"/>
    <x v="0"/>
    <x v="2"/>
    <n v="11"/>
    <n v="5"/>
    <x v="6"/>
  </r>
  <r>
    <d v="2011-03-11T00:00:00"/>
    <n v="1"/>
    <x v="1"/>
    <s v="01011"/>
    <n v="651.52499999999998"/>
    <n v="1010.7195"/>
    <n v="1662.2445"/>
    <x v="0"/>
    <x v="0"/>
    <x v="9"/>
    <x v="0"/>
    <x v="2"/>
    <n v="11"/>
    <n v="5"/>
    <x v="6"/>
  </r>
  <r>
    <d v="2011-03-11T00:00:00"/>
    <n v="2"/>
    <x v="0"/>
    <s v="01002"/>
    <n v="628.66650000000004"/>
    <n v="951.45749999999998"/>
    <n v="1580.124"/>
    <x v="1"/>
    <x v="0"/>
    <x v="4"/>
    <x v="0"/>
    <x v="2"/>
    <n v="11"/>
    <n v="5"/>
    <x v="6"/>
  </r>
  <r>
    <d v="2011-03-11T00:00:00"/>
    <n v="2"/>
    <x v="1"/>
    <s v="01003"/>
    <n v="815.04150000000004"/>
    <n v="1262.3834999999999"/>
    <n v="2077.4250000000002"/>
    <x v="1"/>
    <x v="0"/>
    <x v="0"/>
    <x v="0"/>
    <x v="2"/>
    <n v="11"/>
    <n v="5"/>
    <x v="6"/>
  </r>
  <r>
    <d v="2011-03-11T00:00:00"/>
    <n v="3"/>
    <x v="0"/>
    <s v="01001"/>
    <n v="704.49749999999995"/>
    <n v="1077.4680000000001"/>
    <n v="1781.9655"/>
    <x v="2"/>
    <x v="1"/>
    <x v="1"/>
    <x v="0"/>
    <x v="2"/>
    <n v="11"/>
    <n v="5"/>
    <x v="6"/>
  </r>
  <r>
    <d v="2011-03-11T00:00:00"/>
    <n v="3"/>
    <x v="1"/>
    <s v="01004"/>
    <n v="852.06449999999995"/>
    <n v="1313.6969999999999"/>
    <n v="2165.7615000000001"/>
    <x v="2"/>
    <x v="1"/>
    <x v="2"/>
    <x v="0"/>
    <x v="2"/>
    <n v="11"/>
    <n v="5"/>
    <x v="6"/>
  </r>
  <r>
    <d v="2011-03-11T00:00:00"/>
    <n v="4"/>
    <x v="0"/>
    <s v="01005"/>
    <n v="701.07449999999994"/>
    <n v="1058.0219999999999"/>
    <n v="1759.0965000000001"/>
    <x v="3"/>
    <x v="1"/>
    <x v="3"/>
    <x v="0"/>
    <x v="2"/>
    <n v="11"/>
    <n v="5"/>
    <x v="6"/>
  </r>
  <r>
    <d v="2011-03-11T00:00:00"/>
    <n v="4"/>
    <x v="1"/>
    <s v="01006"/>
    <n v="758.07899999999995"/>
    <n v="1147.6605"/>
    <n v="1905.7394999999999"/>
    <x v="3"/>
    <x v="1"/>
    <x v="4"/>
    <x v="0"/>
    <x v="2"/>
    <n v="11"/>
    <n v="5"/>
    <x v="6"/>
  </r>
  <r>
    <d v="2011-03-12T00:00:00"/>
    <n v="1"/>
    <x v="0"/>
    <s v="01007"/>
    <n v="668.31449999999995"/>
    <n v="1048.635"/>
    <n v="1716.9494999999999"/>
    <x v="0"/>
    <x v="0"/>
    <x v="5"/>
    <x v="0"/>
    <x v="2"/>
    <n v="12"/>
    <n v="6"/>
    <x v="0"/>
  </r>
  <r>
    <d v="2011-03-12T00:00:00"/>
    <n v="1"/>
    <x v="1"/>
    <s v="01008"/>
    <n v="646.49549999999999"/>
    <n v="1021.5345"/>
    <n v="1668.03"/>
    <x v="0"/>
    <x v="0"/>
    <x v="6"/>
    <x v="0"/>
    <x v="2"/>
    <n v="12"/>
    <n v="6"/>
    <x v="0"/>
  </r>
  <r>
    <d v="2011-03-12T00:00:00"/>
    <n v="2"/>
    <x v="0"/>
    <s v="01009"/>
    <n v="715.00800000000004"/>
    <n v="1079.9775"/>
    <n v="1794.9855"/>
    <x v="1"/>
    <x v="0"/>
    <x v="7"/>
    <x v="0"/>
    <x v="2"/>
    <n v="12"/>
    <n v="6"/>
    <x v="0"/>
  </r>
  <r>
    <d v="2011-03-12T00:00:00"/>
    <n v="2"/>
    <x v="1"/>
    <s v="01010"/>
    <n v="722.31600000000003"/>
    <n v="1090.5615"/>
    <n v="1812.8775000000001"/>
    <x v="1"/>
    <x v="0"/>
    <x v="8"/>
    <x v="0"/>
    <x v="2"/>
    <n v="12"/>
    <n v="6"/>
    <x v="0"/>
  </r>
  <r>
    <d v="2011-03-12T00:00:00"/>
    <n v="3"/>
    <x v="0"/>
    <s v="01011"/>
    <n v="671.76900000000001"/>
    <n v="1061.7180000000001"/>
    <n v="1733.4870000000001"/>
    <x v="2"/>
    <x v="1"/>
    <x v="9"/>
    <x v="0"/>
    <x v="2"/>
    <n v="12"/>
    <n v="6"/>
    <x v="0"/>
  </r>
  <r>
    <d v="2011-03-12T00:00:00"/>
    <n v="3"/>
    <x v="1"/>
    <s v="01002"/>
    <n v="620.43449999999996"/>
    <n v="966.30449999999996"/>
    <n v="1586.739"/>
    <x v="2"/>
    <x v="1"/>
    <x v="4"/>
    <x v="0"/>
    <x v="2"/>
    <n v="12"/>
    <n v="6"/>
    <x v="0"/>
  </r>
  <r>
    <d v="2011-03-12T00:00:00"/>
    <n v="4"/>
    <x v="0"/>
    <s v="01003"/>
    <n v="713.38049999999998"/>
    <n v="1111.5405000000001"/>
    <n v="1824.921"/>
    <x v="3"/>
    <x v="1"/>
    <x v="0"/>
    <x v="0"/>
    <x v="2"/>
    <n v="12"/>
    <n v="6"/>
    <x v="0"/>
  </r>
  <r>
    <d v="2011-03-12T00:00:00"/>
    <n v="4"/>
    <x v="1"/>
    <s v="01001"/>
    <n v="715.69050000000004"/>
    <n v="1110.4590000000001"/>
    <n v="1826.1495"/>
    <x v="3"/>
    <x v="1"/>
    <x v="1"/>
    <x v="0"/>
    <x v="2"/>
    <n v="12"/>
    <n v="6"/>
    <x v="0"/>
  </r>
  <r>
    <d v="2011-03-13T00:00:00"/>
    <n v="1"/>
    <x v="0"/>
    <s v="01004"/>
    <n v="687.80250000000001"/>
    <n v="1104.7470000000001"/>
    <n v="1792.5495000000001"/>
    <x v="0"/>
    <x v="0"/>
    <x v="2"/>
    <x v="0"/>
    <x v="2"/>
    <n v="13"/>
    <n v="7"/>
    <x v="1"/>
  </r>
  <r>
    <d v="2011-03-13T00:00:00"/>
    <n v="1"/>
    <x v="1"/>
    <s v="01005"/>
    <n v="861.17849999999999"/>
    <n v="1341.1334999999999"/>
    <n v="2202.3119999999999"/>
    <x v="0"/>
    <x v="0"/>
    <x v="3"/>
    <x v="0"/>
    <x v="2"/>
    <n v="13"/>
    <n v="7"/>
    <x v="1"/>
  </r>
  <r>
    <d v="2011-03-13T00:00:00"/>
    <n v="2"/>
    <x v="0"/>
    <s v="01006"/>
    <n v="711.10199999999998"/>
    <n v="1138.473"/>
    <n v="1849.575"/>
    <x v="1"/>
    <x v="0"/>
    <x v="4"/>
    <x v="0"/>
    <x v="2"/>
    <n v="13"/>
    <n v="7"/>
    <x v="1"/>
  </r>
  <r>
    <d v="2011-03-13T00:00:00"/>
    <n v="2"/>
    <x v="1"/>
    <s v="01007"/>
    <n v="658.61249999999995"/>
    <n v="995.04300000000001"/>
    <n v="1653.6555000000001"/>
    <x v="1"/>
    <x v="0"/>
    <x v="5"/>
    <x v="0"/>
    <x v="2"/>
    <n v="13"/>
    <n v="7"/>
    <x v="1"/>
  </r>
  <r>
    <d v="2011-03-13T00:00:00"/>
    <n v="3"/>
    <x v="0"/>
    <s v="01008"/>
    <n v="743.07449999999994"/>
    <n v="1124.277"/>
    <n v="1867.3515"/>
    <x v="2"/>
    <x v="1"/>
    <x v="6"/>
    <x v="0"/>
    <x v="2"/>
    <n v="13"/>
    <n v="7"/>
    <x v="1"/>
  </r>
  <r>
    <d v="2011-03-13T00:00:00"/>
    <n v="3"/>
    <x v="1"/>
    <s v="01009"/>
    <n v="729.37199999999996"/>
    <n v="1153.845"/>
    <n v="1883.2170000000001"/>
    <x v="2"/>
    <x v="1"/>
    <x v="7"/>
    <x v="0"/>
    <x v="2"/>
    <n v="13"/>
    <n v="7"/>
    <x v="1"/>
  </r>
  <r>
    <d v="2011-03-13T00:00:00"/>
    <n v="4"/>
    <x v="0"/>
    <s v="01010"/>
    <n v="654.78"/>
    <n v="1010.8455"/>
    <n v="1665.6255000000001"/>
    <x v="3"/>
    <x v="1"/>
    <x v="8"/>
    <x v="0"/>
    <x v="2"/>
    <n v="13"/>
    <n v="7"/>
    <x v="1"/>
  </r>
  <r>
    <d v="2011-03-13T00:00:00"/>
    <n v="4"/>
    <x v="1"/>
    <s v="01011"/>
    <n v="873.24300000000005"/>
    <n v="1317.729"/>
    <n v="2190.9720000000002"/>
    <x v="3"/>
    <x v="1"/>
    <x v="9"/>
    <x v="0"/>
    <x v="2"/>
    <n v="13"/>
    <n v="7"/>
    <x v="1"/>
  </r>
  <r>
    <d v="2011-03-14T00:00:00"/>
    <n v="1"/>
    <x v="0"/>
    <s v="01002"/>
    <n v="646.33799999999997"/>
    <n v="1054.2629999999999"/>
    <n v="1700.6010000000001"/>
    <x v="0"/>
    <x v="0"/>
    <x v="4"/>
    <x v="0"/>
    <x v="2"/>
    <n v="14"/>
    <n v="1"/>
    <x v="2"/>
  </r>
  <r>
    <d v="2011-03-14T00:00:00"/>
    <n v="1"/>
    <x v="1"/>
    <s v="01003"/>
    <n v="737.20500000000004"/>
    <n v="1121.1165000000001"/>
    <n v="1858.3215"/>
    <x v="0"/>
    <x v="0"/>
    <x v="0"/>
    <x v="0"/>
    <x v="2"/>
    <n v="14"/>
    <n v="1"/>
    <x v="2"/>
  </r>
  <r>
    <d v="2011-03-14T00:00:00"/>
    <n v="2"/>
    <x v="0"/>
    <s v="01001"/>
    <n v="746.07749999999999"/>
    <n v="1139.355"/>
    <n v="1885.4324999999999"/>
    <x v="1"/>
    <x v="0"/>
    <x v="1"/>
    <x v="0"/>
    <x v="2"/>
    <n v="14"/>
    <n v="1"/>
    <x v="2"/>
  </r>
  <r>
    <d v="2011-03-14T00:00:00"/>
    <n v="2"/>
    <x v="1"/>
    <s v="01004"/>
    <n v="655.55700000000002"/>
    <n v="1050.8820000000001"/>
    <n v="1706.4390000000001"/>
    <x v="1"/>
    <x v="0"/>
    <x v="2"/>
    <x v="0"/>
    <x v="2"/>
    <n v="14"/>
    <n v="1"/>
    <x v="2"/>
  </r>
  <r>
    <d v="2011-03-14T00:00:00"/>
    <n v="3"/>
    <x v="0"/>
    <s v="01005"/>
    <n v="724.46849999999995"/>
    <n v="1162.4970000000001"/>
    <n v="1886.9655"/>
    <x v="2"/>
    <x v="1"/>
    <x v="3"/>
    <x v="0"/>
    <x v="2"/>
    <n v="14"/>
    <n v="1"/>
    <x v="2"/>
  </r>
  <r>
    <d v="2011-03-14T00:00:00"/>
    <n v="3"/>
    <x v="1"/>
    <s v="01006"/>
    <n v="668.41949999999997"/>
    <n v="1017.2505"/>
    <n v="1685.67"/>
    <x v="2"/>
    <x v="1"/>
    <x v="4"/>
    <x v="0"/>
    <x v="2"/>
    <n v="14"/>
    <n v="1"/>
    <x v="2"/>
  </r>
  <r>
    <d v="2011-03-14T00:00:00"/>
    <n v="4"/>
    <x v="0"/>
    <s v="01007"/>
    <n v="723.87"/>
    <n v="1160.5965000000001"/>
    <n v="1884.4665"/>
    <x v="3"/>
    <x v="1"/>
    <x v="5"/>
    <x v="0"/>
    <x v="2"/>
    <n v="14"/>
    <n v="1"/>
    <x v="2"/>
  </r>
  <r>
    <d v="2011-03-14T00:00:00"/>
    <n v="4"/>
    <x v="1"/>
    <s v="01008"/>
    <n v="732.95249999999999"/>
    <n v="1179.0029999999999"/>
    <n v="1911.9555"/>
    <x v="3"/>
    <x v="1"/>
    <x v="6"/>
    <x v="0"/>
    <x v="2"/>
    <n v="14"/>
    <n v="1"/>
    <x v="2"/>
  </r>
  <r>
    <d v="2011-03-15T00:00:00"/>
    <n v="1"/>
    <x v="0"/>
    <s v="01009"/>
    <n v="714.50400000000002"/>
    <n v="1084.9649999999999"/>
    <n v="1799.4690000000001"/>
    <x v="0"/>
    <x v="0"/>
    <x v="7"/>
    <x v="0"/>
    <x v="2"/>
    <n v="15"/>
    <n v="2"/>
    <x v="3"/>
  </r>
  <r>
    <d v="2011-03-15T00:00:00"/>
    <n v="1"/>
    <x v="1"/>
    <s v="01010"/>
    <n v="776.29650000000004"/>
    <n v="1207.2059999999999"/>
    <n v="1983.5025000000001"/>
    <x v="0"/>
    <x v="0"/>
    <x v="8"/>
    <x v="0"/>
    <x v="2"/>
    <n v="15"/>
    <n v="2"/>
    <x v="3"/>
  </r>
  <r>
    <d v="2011-03-15T00:00:00"/>
    <n v="2"/>
    <x v="0"/>
    <s v="01011"/>
    <n v="721.06650000000002"/>
    <n v="1152.9735000000001"/>
    <n v="1874.04"/>
    <x v="1"/>
    <x v="0"/>
    <x v="9"/>
    <x v="0"/>
    <x v="2"/>
    <n v="15"/>
    <n v="2"/>
    <x v="3"/>
  </r>
  <r>
    <d v="2011-03-15T00:00:00"/>
    <n v="2"/>
    <x v="1"/>
    <s v="01002"/>
    <n v="820.43849999999998"/>
    <n v="1307.4075"/>
    <n v="2127.846"/>
    <x v="1"/>
    <x v="0"/>
    <x v="4"/>
    <x v="0"/>
    <x v="2"/>
    <n v="15"/>
    <n v="2"/>
    <x v="3"/>
  </r>
  <r>
    <d v="2011-03-15T00:00:00"/>
    <n v="3"/>
    <x v="0"/>
    <s v="01003"/>
    <n v="701.94600000000003"/>
    <n v="1117.1265000000001"/>
    <n v="1819.0725"/>
    <x v="2"/>
    <x v="1"/>
    <x v="0"/>
    <x v="0"/>
    <x v="2"/>
    <n v="15"/>
    <n v="2"/>
    <x v="3"/>
  </r>
  <r>
    <d v="2011-03-15T00:00:00"/>
    <n v="3"/>
    <x v="1"/>
    <s v="01001"/>
    <n v="635.42849999999999"/>
    <n v="974.22149999999999"/>
    <n v="1609.65"/>
    <x v="2"/>
    <x v="1"/>
    <x v="1"/>
    <x v="0"/>
    <x v="2"/>
    <n v="15"/>
    <n v="2"/>
    <x v="3"/>
  </r>
  <r>
    <d v="2011-03-15T00:00:00"/>
    <n v="4"/>
    <x v="0"/>
    <s v="01004"/>
    <n v="652.61699999999996"/>
    <n v="1005.585"/>
    <n v="1658.202"/>
    <x v="3"/>
    <x v="1"/>
    <x v="2"/>
    <x v="0"/>
    <x v="2"/>
    <n v="15"/>
    <n v="2"/>
    <x v="3"/>
  </r>
  <r>
    <d v="2011-03-15T00:00:00"/>
    <n v="4"/>
    <x v="1"/>
    <s v="01005"/>
    <n v="642.30600000000004"/>
    <n v="1012.0214999999999"/>
    <n v="1654.3275000000001"/>
    <x v="3"/>
    <x v="1"/>
    <x v="3"/>
    <x v="0"/>
    <x v="2"/>
    <n v="15"/>
    <n v="2"/>
    <x v="3"/>
  </r>
  <r>
    <d v="2011-03-16T00:00:00"/>
    <n v="1"/>
    <x v="0"/>
    <s v="01006"/>
    <n v="618.57600000000002"/>
    <n v="1027.8765000000001"/>
    <n v="1646.4525000000001"/>
    <x v="0"/>
    <x v="0"/>
    <x v="4"/>
    <x v="0"/>
    <x v="2"/>
    <n v="16"/>
    <n v="3"/>
    <x v="4"/>
  </r>
  <r>
    <d v="2011-03-16T00:00:00"/>
    <n v="1"/>
    <x v="1"/>
    <s v="01007"/>
    <n v="717.59100000000001"/>
    <n v="1121.463"/>
    <n v="1839.0540000000001"/>
    <x v="0"/>
    <x v="0"/>
    <x v="5"/>
    <x v="0"/>
    <x v="2"/>
    <n v="16"/>
    <n v="3"/>
    <x v="4"/>
  </r>
  <r>
    <d v="2011-03-16T00:00:00"/>
    <n v="2"/>
    <x v="0"/>
    <s v="01008"/>
    <n v="634.41"/>
    <n v="1067.3354999999999"/>
    <n v="1701.7455"/>
    <x v="1"/>
    <x v="0"/>
    <x v="6"/>
    <x v="0"/>
    <x v="2"/>
    <n v="16"/>
    <n v="3"/>
    <x v="4"/>
  </r>
  <r>
    <d v="2011-03-16T00:00:00"/>
    <n v="2"/>
    <x v="1"/>
    <s v="01009"/>
    <n v="728.04899999999998"/>
    <n v="1149.6344999999999"/>
    <n v="1877.6835000000001"/>
    <x v="1"/>
    <x v="0"/>
    <x v="7"/>
    <x v="0"/>
    <x v="2"/>
    <n v="16"/>
    <n v="3"/>
    <x v="4"/>
  </r>
  <r>
    <d v="2011-03-16T00:00:00"/>
    <n v="3"/>
    <x v="0"/>
    <s v="01010"/>
    <n v="632.12099999999998"/>
    <n v="1035.7304999999999"/>
    <n v="1667.8515"/>
    <x v="2"/>
    <x v="1"/>
    <x v="8"/>
    <x v="0"/>
    <x v="2"/>
    <n v="16"/>
    <n v="3"/>
    <x v="4"/>
  </r>
  <r>
    <d v="2011-03-16T00:00:00"/>
    <n v="3"/>
    <x v="1"/>
    <s v="01011"/>
    <n v="842.04750000000001"/>
    <n v="1305.5595000000001"/>
    <n v="2147.607"/>
    <x v="2"/>
    <x v="1"/>
    <x v="9"/>
    <x v="0"/>
    <x v="2"/>
    <n v="16"/>
    <n v="3"/>
    <x v="4"/>
  </r>
  <r>
    <d v="2011-03-16T00:00:00"/>
    <n v="4"/>
    <x v="0"/>
    <s v="01002"/>
    <n v="596.72550000000001"/>
    <n v="998.928"/>
    <n v="1595.6534999999999"/>
    <x v="3"/>
    <x v="1"/>
    <x v="4"/>
    <x v="0"/>
    <x v="2"/>
    <n v="16"/>
    <n v="3"/>
    <x v="4"/>
  </r>
  <r>
    <d v="2011-03-16T00:00:00"/>
    <n v="4"/>
    <x v="1"/>
    <s v="01003"/>
    <n v="719.5335"/>
    <n v="1180.9034999999999"/>
    <n v="1900.4369999999999"/>
    <x v="3"/>
    <x v="1"/>
    <x v="0"/>
    <x v="0"/>
    <x v="2"/>
    <n v="16"/>
    <n v="3"/>
    <x v="4"/>
  </r>
  <r>
    <d v="2011-03-17T00:00:00"/>
    <n v="1"/>
    <x v="0"/>
    <s v="01001"/>
    <n v="675.21299999999997"/>
    <n v="1179.528"/>
    <n v="1854.741"/>
    <x v="0"/>
    <x v="0"/>
    <x v="1"/>
    <x v="0"/>
    <x v="2"/>
    <n v="17"/>
    <n v="4"/>
    <x v="5"/>
  </r>
  <r>
    <d v="2011-03-17T00:00:00"/>
    <n v="1"/>
    <x v="1"/>
    <s v="01004"/>
    <n v="679.98"/>
    <n v="1041.663"/>
    <n v="1721.643"/>
    <x v="0"/>
    <x v="0"/>
    <x v="2"/>
    <x v="0"/>
    <x v="2"/>
    <n v="17"/>
    <n v="4"/>
    <x v="5"/>
  </r>
  <r>
    <d v="2011-03-17T00:00:00"/>
    <n v="2"/>
    <x v="0"/>
    <s v="01005"/>
    <n v="687.39300000000003"/>
    <n v="1049.328"/>
    <n v="1736.721"/>
    <x v="1"/>
    <x v="0"/>
    <x v="3"/>
    <x v="0"/>
    <x v="2"/>
    <n v="17"/>
    <n v="4"/>
    <x v="5"/>
  </r>
  <r>
    <d v="2011-03-17T00:00:00"/>
    <n v="2"/>
    <x v="1"/>
    <s v="01006"/>
    <n v="782.88"/>
    <n v="1243.7985000000001"/>
    <n v="2026.6785"/>
    <x v="1"/>
    <x v="0"/>
    <x v="4"/>
    <x v="0"/>
    <x v="2"/>
    <n v="17"/>
    <n v="4"/>
    <x v="5"/>
  </r>
  <r>
    <d v="2011-03-17T00:00:00"/>
    <n v="3"/>
    <x v="0"/>
    <s v="01007"/>
    <n v="632.78250000000003"/>
    <n v="1089.585"/>
    <n v="1722.3675000000001"/>
    <x v="2"/>
    <x v="1"/>
    <x v="5"/>
    <x v="0"/>
    <x v="2"/>
    <n v="17"/>
    <n v="4"/>
    <x v="5"/>
  </r>
  <r>
    <d v="2011-03-17T00:00:00"/>
    <n v="3"/>
    <x v="1"/>
    <s v="01008"/>
    <n v="645.28800000000001"/>
    <n v="1084.0409999999999"/>
    <n v="1729.329"/>
    <x v="2"/>
    <x v="1"/>
    <x v="6"/>
    <x v="0"/>
    <x v="2"/>
    <n v="17"/>
    <n v="4"/>
    <x v="5"/>
  </r>
  <r>
    <d v="2011-03-17T00:00:00"/>
    <n v="4"/>
    <x v="0"/>
    <s v="01009"/>
    <n v="665.46900000000005"/>
    <n v="1063.923"/>
    <n v="1729.3920000000001"/>
    <x v="3"/>
    <x v="1"/>
    <x v="7"/>
    <x v="0"/>
    <x v="2"/>
    <n v="17"/>
    <n v="4"/>
    <x v="5"/>
  </r>
  <r>
    <d v="2011-03-17T00:00:00"/>
    <n v="4"/>
    <x v="1"/>
    <s v="01010"/>
    <n v="745.76250000000005"/>
    <n v="1183.7070000000001"/>
    <n v="1929.4694999999999"/>
    <x v="3"/>
    <x v="1"/>
    <x v="8"/>
    <x v="0"/>
    <x v="2"/>
    <n v="17"/>
    <n v="4"/>
    <x v="5"/>
  </r>
  <r>
    <d v="2011-03-18T00:00:00"/>
    <n v="1"/>
    <x v="0"/>
    <s v="01011"/>
    <n v="699.72"/>
    <n v="1146.348"/>
    <n v="1846.068"/>
    <x v="0"/>
    <x v="0"/>
    <x v="9"/>
    <x v="0"/>
    <x v="2"/>
    <n v="18"/>
    <n v="5"/>
    <x v="6"/>
  </r>
  <r>
    <d v="2011-03-18T00:00:00"/>
    <n v="1"/>
    <x v="1"/>
    <s v="01002"/>
    <n v="858.2595"/>
    <n v="1287.8565000000001"/>
    <n v="2146.116"/>
    <x v="0"/>
    <x v="0"/>
    <x v="4"/>
    <x v="0"/>
    <x v="2"/>
    <n v="18"/>
    <n v="5"/>
    <x v="6"/>
  </r>
  <r>
    <d v="2011-03-18T00:00:00"/>
    <n v="2"/>
    <x v="0"/>
    <s v="01003"/>
    <n v="713.65350000000001"/>
    <n v="1137.0975000000001"/>
    <n v="1850.751"/>
    <x v="1"/>
    <x v="0"/>
    <x v="0"/>
    <x v="0"/>
    <x v="2"/>
    <n v="18"/>
    <n v="5"/>
    <x v="6"/>
  </r>
  <r>
    <d v="2011-03-18T00:00:00"/>
    <n v="2"/>
    <x v="1"/>
    <s v="01001"/>
    <n v="608.46450000000004"/>
    <n v="1047.4169999999999"/>
    <n v="1655.8815"/>
    <x v="1"/>
    <x v="0"/>
    <x v="1"/>
    <x v="0"/>
    <x v="2"/>
    <n v="18"/>
    <n v="5"/>
    <x v="6"/>
  </r>
  <r>
    <d v="2011-03-18T00:00:00"/>
    <n v="3"/>
    <x v="0"/>
    <s v="01004"/>
    <n v="692.30700000000002"/>
    <n v="1104.915"/>
    <n v="1797.222"/>
    <x v="2"/>
    <x v="1"/>
    <x v="2"/>
    <x v="0"/>
    <x v="2"/>
    <n v="18"/>
    <n v="5"/>
    <x v="6"/>
  </r>
  <r>
    <d v="2011-03-18T00:00:00"/>
    <n v="3"/>
    <x v="1"/>
    <s v="01005"/>
    <n v="768.56849999999997"/>
    <n v="1211.7945"/>
    <n v="1980.3630000000001"/>
    <x v="2"/>
    <x v="1"/>
    <x v="3"/>
    <x v="0"/>
    <x v="2"/>
    <n v="18"/>
    <n v="5"/>
    <x v="6"/>
  </r>
  <r>
    <d v="2011-03-18T00:00:00"/>
    <n v="4"/>
    <x v="0"/>
    <s v="01006"/>
    <n v="570.37049999999999"/>
    <n v="1027.425"/>
    <n v="1597.7954999999999"/>
    <x v="3"/>
    <x v="1"/>
    <x v="4"/>
    <x v="0"/>
    <x v="2"/>
    <n v="18"/>
    <n v="5"/>
    <x v="6"/>
  </r>
  <r>
    <d v="2011-03-18T00:00:00"/>
    <n v="4"/>
    <x v="1"/>
    <s v="01007"/>
    <n v="611.55150000000003"/>
    <n v="1082.2560000000001"/>
    <n v="1693.8074999999999"/>
    <x v="3"/>
    <x v="1"/>
    <x v="5"/>
    <x v="0"/>
    <x v="2"/>
    <n v="18"/>
    <n v="5"/>
    <x v="6"/>
  </r>
  <r>
    <d v="2011-03-19T00:00:00"/>
    <n v="1"/>
    <x v="0"/>
    <s v="01008"/>
    <n v="682.99350000000004"/>
    <n v="1093.6590000000001"/>
    <n v="1776.6524999999999"/>
    <x v="0"/>
    <x v="0"/>
    <x v="6"/>
    <x v="0"/>
    <x v="2"/>
    <n v="19"/>
    <n v="6"/>
    <x v="0"/>
  </r>
  <r>
    <d v="2011-03-19T00:00:00"/>
    <n v="1"/>
    <x v="1"/>
    <s v="01009"/>
    <n v="683.76"/>
    <n v="1216.635"/>
    <n v="1900.395"/>
    <x v="0"/>
    <x v="0"/>
    <x v="7"/>
    <x v="0"/>
    <x v="2"/>
    <n v="19"/>
    <n v="6"/>
    <x v="0"/>
  </r>
  <r>
    <d v="2011-03-19T00:00:00"/>
    <n v="2"/>
    <x v="0"/>
    <s v="01010"/>
    <n v="695.24699999999996"/>
    <n v="1090.9185"/>
    <n v="1786.1655000000001"/>
    <x v="1"/>
    <x v="0"/>
    <x v="8"/>
    <x v="0"/>
    <x v="2"/>
    <n v="19"/>
    <n v="6"/>
    <x v="0"/>
  </r>
  <r>
    <d v="2011-03-19T00:00:00"/>
    <n v="2"/>
    <x v="1"/>
    <s v="01011"/>
    <n v="697.44150000000002"/>
    <n v="1252.3035"/>
    <n v="1949.7449999999999"/>
    <x v="1"/>
    <x v="0"/>
    <x v="9"/>
    <x v="0"/>
    <x v="2"/>
    <n v="19"/>
    <n v="6"/>
    <x v="0"/>
  </r>
  <r>
    <d v="2011-03-19T00:00:00"/>
    <n v="3"/>
    <x v="0"/>
    <s v="01002"/>
    <n v="615.99300000000005"/>
    <n v="1133.0235"/>
    <n v="1749.0165"/>
    <x v="2"/>
    <x v="1"/>
    <x v="4"/>
    <x v="0"/>
    <x v="2"/>
    <n v="19"/>
    <n v="6"/>
    <x v="0"/>
  </r>
  <r>
    <d v="2011-03-19T00:00:00"/>
    <n v="3"/>
    <x v="1"/>
    <s v="01003"/>
    <n v="722.61"/>
    <n v="1154.0340000000001"/>
    <n v="1876.644"/>
    <x v="2"/>
    <x v="1"/>
    <x v="0"/>
    <x v="0"/>
    <x v="2"/>
    <n v="19"/>
    <n v="6"/>
    <x v="0"/>
  </r>
  <r>
    <d v="2011-03-19T00:00:00"/>
    <n v="4"/>
    <x v="0"/>
    <s v="01001"/>
    <n v="718.15800000000002"/>
    <n v="1151.5035"/>
    <n v="1869.6614999999999"/>
    <x v="3"/>
    <x v="1"/>
    <x v="1"/>
    <x v="0"/>
    <x v="2"/>
    <n v="19"/>
    <n v="6"/>
    <x v="0"/>
  </r>
  <r>
    <d v="2011-03-19T00:00:00"/>
    <n v="4"/>
    <x v="1"/>
    <s v="01004"/>
    <n v="684.22199999999998"/>
    <n v="1057.9169999999999"/>
    <n v="1742.1389999999999"/>
    <x v="3"/>
    <x v="1"/>
    <x v="2"/>
    <x v="0"/>
    <x v="2"/>
    <n v="19"/>
    <n v="6"/>
    <x v="0"/>
  </r>
  <r>
    <d v="2011-03-20T00:00:00"/>
    <n v="1"/>
    <x v="0"/>
    <s v="01005"/>
    <n v="667.71600000000001"/>
    <n v="1142.4525000000001"/>
    <n v="1810.1685"/>
    <x v="0"/>
    <x v="0"/>
    <x v="3"/>
    <x v="0"/>
    <x v="2"/>
    <n v="20"/>
    <n v="7"/>
    <x v="1"/>
  </r>
  <r>
    <d v="2011-03-20T00:00:00"/>
    <n v="1"/>
    <x v="1"/>
    <s v="01006"/>
    <n v="770.8365"/>
    <n v="1184.316"/>
    <n v="1955.1524999999999"/>
    <x v="0"/>
    <x v="0"/>
    <x v="4"/>
    <x v="0"/>
    <x v="2"/>
    <n v="20"/>
    <n v="7"/>
    <x v="1"/>
  </r>
  <r>
    <d v="2011-03-20T00:00:00"/>
    <n v="2"/>
    <x v="0"/>
    <s v="01007"/>
    <n v="560.12249999999995"/>
    <n v="1057.9275"/>
    <n v="1618.05"/>
    <x v="1"/>
    <x v="0"/>
    <x v="5"/>
    <x v="0"/>
    <x v="2"/>
    <n v="20"/>
    <n v="7"/>
    <x v="1"/>
  </r>
  <r>
    <d v="2011-03-20T00:00:00"/>
    <n v="2"/>
    <x v="1"/>
    <s v="01008"/>
    <n v="639.29250000000002"/>
    <n v="1083.789"/>
    <n v="1723.0815"/>
    <x v="1"/>
    <x v="0"/>
    <x v="6"/>
    <x v="0"/>
    <x v="2"/>
    <n v="20"/>
    <n v="7"/>
    <x v="1"/>
  </r>
  <r>
    <d v="2011-03-20T00:00:00"/>
    <n v="3"/>
    <x v="0"/>
    <s v="01009"/>
    <n v="638.86199999999997"/>
    <n v="1030.029"/>
    <n v="1668.8910000000001"/>
    <x v="2"/>
    <x v="1"/>
    <x v="7"/>
    <x v="0"/>
    <x v="2"/>
    <n v="20"/>
    <n v="7"/>
    <x v="1"/>
  </r>
  <r>
    <d v="2011-03-20T00:00:00"/>
    <n v="3"/>
    <x v="1"/>
    <s v="01010"/>
    <n v="817.83450000000005"/>
    <n v="1288.3920000000001"/>
    <n v="2106.2265000000002"/>
    <x v="2"/>
    <x v="1"/>
    <x v="8"/>
    <x v="0"/>
    <x v="2"/>
    <n v="20"/>
    <n v="7"/>
    <x v="1"/>
  </r>
  <r>
    <d v="2011-03-20T00:00:00"/>
    <n v="4"/>
    <x v="0"/>
    <s v="01011"/>
    <n v="678.19500000000005"/>
    <n v="1171.758"/>
    <n v="1849.953"/>
    <x v="3"/>
    <x v="1"/>
    <x v="9"/>
    <x v="0"/>
    <x v="2"/>
    <n v="20"/>
    <n v="7"/>
    <x v="1"/>
  </r>
  <r>
    <d v="2011-03-20T00:00:00"/>
    <n v="4"/>
    <x v="1"/>
    <s v="01002"/>
    <n v="692.86350000000004"/>
    <n v="1176.0840000000001"/>
    <n v="1868.9475"/>
    <x v="3"/>
    <x v="1"/>
    <x v="4"/>
    <x v="0"/>
    <x v="2"/>
    <n v="20"/>
    <n v="7"/>
    <x v="1"/>
  </r>
  <r>
    <d v="2011-03-21T00:00:00"/>
    <n v="1"/>
    <x v="0"/>
    <s v="01003"/>
    <n v="598.05899999999997"/>
    <n v="1026.9314999999999"/>
    <n v="1624.9905000000001"/>
    <x v="0"/>
    <x v="0"/>
    <x v="0"/>
    <x v="0"/>
    <x v="2"/>
    <n v="21"/>
    <n v="1"/>
    <x v="2"/>
  </r>
  <r>
    <d v="2011-03-21T00:00:00"/>
    <n v="1"/>
    <x v="1"/>
    <s v="01001"/>
    <n v="553.7595"/>
    <n v="1058.7570000000001"/>
    <n v="1612.5165"/>
    <x v="0"/>
    <x v="0"/>
    <x v="1"/>
    <x v="0"/>
    <x v="2"/>
    <n v="21"/>
    <n v="1"/>
    <x v="2"/>
  </r>
  <r>
    <d v="2011-03-21T00:00:00"/>
    <n v="2"/>
    <x v="0"/>
    <s v="01004"/>
    <n v="571.18949999999995"/>
    <n v="1053.3285000000001"/>
    <n v="1624.518"/>
    <x v="1"/>
    <x v="0"/>
    <x v="2"/>
    <x v="0"/>
    <x v="2"/>
    <n v="21"/>
    <n v="1"/>
    <x v="2"/>
  </r>
  <r>
    <d v="2011-03-21T00:00:00"/>
    <n v="2"/>
    <x v="1"/>
    <s v="01005"/>
    <n v="765.24"/>
    <n v="1388.1945000000001"/>
    <n v="2153.4344999999998"/>
    <x v="1"/>
    <x v="0"/>
    <x v="3"/>
    <x v="0"/>
    <x v="2"/>
    <n v="21"/>
    <n v="1"/>
    <x v="2"/>
  </r>
  <r>
    <d v="2011-03-21T00:00:00"/>
    <n v="3"/>
    <x v="0"/>
    <s v="01006"/>
    <n v="707.96249999999998"/>
    <n v="1183.56"/>
    <n v="1891.5225"/>
    <x v="2"/>
    <x v="1"/>
    <x v="4"/>
    <x v="0"/>
    <x v="2"/>
    <n v="21"/>
    <n v="1"/>
    <x v="2"/>
  </r>
  <r>
    <d v="2011-03-21T00:00:00"/>
    <n v="3"/>
    <x v="1"/>
    <s v="01007"/>
    <n v="620.70749999999998"/>
    <n v="1152.6479999999999"/>
    <n v="1773.3554999999999"/>
    <x v="2"/>
    <x v="1"/>
    <x v="5"/>
    <x v="0"/>
    <x v="2"/>
    <n v="21"/>
    <n v="1"/>
    <x v="2"/>
  </r>
  <r>
    <d v="2011-03-21T00:00:00"/>
    <n v="4"/>
    <x v="0"/>
    <s v="01008"/>
    <n v="601.47149999999999"/>
    <n v="1045.422"/>
    <n v="1646.8934999999999"/>
    <x v="3"/>
    <x v="1"/>
    <x v="6"/>
    <x v="0"/>
    <x v="2"/>
    <n v="21"/>
    <n v="1"/>
    <x v="2"/>
  </r>
  <r>
    <d v="2011-03-21T00:00:00"/>
    <n v="4"/>
    <x v="1"/>
    <s v="01009"/>
    <n v="611.53049999999996"/>
    <n v="1119.0899999999999"/>
    <n v="1730.6205"/>
    <x v="3"/>
    <x v="1"/>
    <x v="7"/>
    <x v="0"/>
    <x v="2"/>
    <n v="21"/>
    <n v="1"/>
    <x v="2"/>
  </r>
  <r>
    <d v="2011-03-22T00:00:00"/>
    <n v="1"/>
    <x v="0"/>
    <s v="01010"/>
    <n v="605.07299999999998"/>
    <n v="995.29499999999996"/>
    <n v="1600.3679999999999"/>
    <x v="0"/>
    <x v="0"/>
    <x v="8"/>
    <x v="0"/>
    <x v="2"/>
    <n v="22"/>
    <n v="2"/>
    <x v="3"/>
  </r>
  <r>
    <d v="2011-03-22T00:00:00"/>
    <n v="1"/>
    <x v="1"/>
    <s v="01011"/>
    <n v="640.98299999999995"/>
    <n v="961.90499999999997"/>
    <n v="1602.8879999999999"/>
    <x v="0"/>
    <x v="0"/>
    <x v="9"/>
    <x v="0"/>
    <x v="2"/>
    <n v="22"/>
    <n v="2"/>
    <x v="3"/>
  </r>
  <r>
    <d v="2011-03-22T00:00:00"/>
    <n v="2"/>
    <x v="0"/>
    <s v="01002"/>
    <n v="628.14149999999995"/>
    <n v="1134.2625"/>
    <n v="1762.404"/>
    <x v="1"/>
    <x v="0"/>
    <x v="4"/>
    <x v="0"/>
    <x v="2"/>
    <n v="22"/>
    <n v="2"/>
    <x v="3"/>
  </r>
  <r>
    <d v="2011-03-22T00:00:00"/>
    <n v="2"/>
    <x v="1"/>
    <s v="01003"/>
    <n v="802.17899999999997"/>
    <n v="1205.1375"/>
    <n v="2007.3164999999999"/>
    <x v="1"/>
    <x v="0"/>
    <x v="0"/>
    <x v="0"/>
    <x v="2"/>
    <n v="22"/>
    <n v="2"/>
    <x v="3"/>
  </r>
  <r>
    <d v="2011-03-22T00:00:00"/>
    <n v="3"/>
    <x v="0"/>
    <s v="01001"/>
    <n v="615.78300000000002"/>
    <n v="982.55849999999998"/>
    <n v="1598.3415"/>
    <x v="2"/>
    <x v="1"/>
    <x v="1"/>
    <x v="0"/>
    <x v="2"/>
    <n v="22"/>
    <n v="2"/>
    <x v="3"/>
  </r>
  <r>
    <d v="2011-03-22T00:00:00"/>
    <n v="3"/>
    <x v="1"/>
    <s v="01004"/>
    <n v="807.75450000000001"/>
    <n v="1359.6659999999999"/>
    <n v="2167.4205000000002"/>
    <x v="2"/>
    <x v="1"/>
    <x v="2"/>
    <x v="0"/>
    <x v="2"/>
    <n v="22"/>
    <n v="2"/>
    <x v="3"/>
  </r>
  <r>
    <d v="2011-03-22T00:00:00"/>
    <n v="4"/>
    <x v="0"/>
    <s v="01005"/>
    <n v="681.72299999999996"/>
    <n v="1103.3610000000001"/>
    <n v="1785.0840000000001"/>
    <x v="3"/>
    <x v="1"/>
    <x v="3"/>
    <x v="0"/>
    <x v="2"/>
    <n v="22"/>
    <n v="2"/>
    <x v="3"/>
  </r>
  <r>
    <d v="2011-03-22T00:00:00"/>
    <n v="4"/>
    <x v="1"/>
    <s v="01006"/>
    <n v="663.39"/>
    <n v="1032.6120000000001"/>
    <n v="1696.002"/>
    <x v="3"/>
    <x v="1"/>
    <x v="4"/>
    <x v="0"/>
    <x v="2"/>
    <n v="22"/>
    <n v="2"/>
    <x v="3"/>
  </r>
  <r>
    <d v="2011-03-23T00:00:00"/>
    <n v="1"/>
    <x v="0"/>
    <s v="01007"/>
    <n v="628.49850000000004"/>
    <n v="1190.8679999999999"/>
    <n v="1819.3665000000001"/>
    <x v="0"/>
    <x v="0"/>
    <x v="5"/>
    <x v="0"/>
    <x v="2"/>
    <n v="23"/>
    <n v="3"/>
    <x v="4"/>
  </r>
  <r>
    <d v="2011-03-23T00:00:00"/>
    <n v="1"/>
    <x v="1"/>
    <s v="01008"/>
    <n v="659.43150000000003"/>
    <n v="1162.9905000000001"/>
    <n v="1822.422"/>
    <x v="0"/>
    <x v="0"/>
    <x v="6"/>
    <x v="0"/>
    <x v="2"/>
    <n v="23"/>
    <n v="3"/>
    <x v="4"/>
  </r>
  <r>
    <d v="2011-03-23T00:00:00"/>
    <n v="2"/>
    <x v="0"/>
    <s v="01009"/>
    <n v="594.34199999999998"/>
    <n v="1181.145"/>
    <n v="1775.4870000000001"/>
    <x v="1"/>
    <x v="0"/>
    <x v="7"/>
    <x v="0"/>
    <x v="2"/>
    <n v="23"/>
    <n v="3"/>
    <x v="4"/>
  </r>
  <r>
    <d v="2011-03-23T00:00:00"/>
    <n v="2"/>
    <x v="1"/>
    <s v="01010"/>
    <n v="634.12649999999996"/>
    <n v="1024.5585000000001"/>
    <n v="1658.6849999999999"/>
    <x v="1"/>
    <x v="0"/>
    <x v="8"/>
    <x v="0"/>
    <x v="2"/>
    <n v="23"/>
    <n v="3"/>
    <x v="4"/>
  </r>
  <r>
    <d v="2011-03-23T00:00:00"/>
    <n v="3"/>
    <x v="0"/>
    <s v="01011"/>
    <n v="642.16949999999997"/>
    <n v="1142.0429999999999"/>
    <n v="1784.2125000000001"/>
    <x v="2"/>
    <x v="1"/>
    <x v="9"/>
    <x v="0"/>
    <x v="2"/>
    <n v="23"/>
    <n v="3"/>
    <x v="4"/>
  </r>
  <r>
    <d v="2011-03-23T00:00:00"/>
    <n v="3"/>
    <x v="1"/>
    <s v="01002"/>
    <n v="636.279"/>
    <n v="1211.3534999999999"/>
    <n v="1847.6324999999999"/>
    <x v="2"/>
    <x v="1"/>
    <x v="4"/>
    <x v="0"/>
    <x v="2"/>
    <n v="23"/>
    <n v="3"/>
    <x v="4"/>
  </r>
  <r>
    <d v="2011-03-23T00:00:00"/>
    <n v="4"/>
    <x v="0"/>
    <s v="01003"/>
    <n v="671.06550000000004"/>
    <n v="1102.5105000000001"/>
    <n v="1773.576"/>
    <x v="3"/>
    <x v="1"/>
    <x v="0"/>
    <x v="0"/>
    <x v="2"/>
    <n v="23"/>
    <n v="3"/>
    <x v="4"/>
  </r>
  <r>
    <d v="2011-03-23T00:00:00"/>
    <n v="4"/>
    <x v="1"/>
    <s v="01001"/>
    <n v="749.87850000000003"/>
    <n v="1319.934"/>
    <n v="2069.8125"/>
    <x v="3"/>
    <x v="1"/>
    <x v="1"/>
    <x v="0"/>
    <x v="2"/>
    <n v="23"/>
    <n v="3"/>
    <x v="4"/>
  </r>
  <r>
    <d v="2011-03-24T00:00:00"/>
    <n v="1"/>
    <x v="0"/>
    <s v="01004"/>
    <n v="700.83299999999997"/>
    <n v="1186.2795000000001"/>
    <n v="1887.1125"/>
    <x v="0"/>
    <x v="0"/>
    <x v="2"/>
    <x v="0"/>
    <x v="2"/>
    <n v="24"/>
    <n v="4"/>
    <x v="5"/>
  </r>
  <r>
    <d v="2011-03-24T00:00:00"/>
    <n v="1"/>
    <x v="1"/>
    <s v="01005"/>
    <n v="575.46299999999997"/>
    <n v="1149.183"/>
    <n v="1724.646"/>
    <x v="0"/>
    <x v="0"/>
    <x v="3"/>
    <x v="0"/>
    <x v="2"/>
    <n v="24"/>
    <n v="4"/>
    <x v="5"/>
  </r>
  <r>
    <d v="2011-03-24T00:00:00"/>
    <n v="2"/>
    <x v="0"/>
    <s v="01006"/>
    <n v="681.89099999999996"/>
    <n v="1051.0709999999999"/>
    <n v="1732.962"/>
    <x v="1"/>
    <x v="0"/>
    <x v="4"/>
    <x v="0"/>
    <x v="2"/>
    <n v="24"/>
    <n v="4"/>
    <x v="5"/>
  </r>
  <r>
    <d v="2011-03-24T00:00:00"/>
    <n v="2"/>
    <x v="1"/>
    <s v="01007"/>
    <n v="831.47400000000005"/>
    <n v="1321.0155"/>
    <n v="2152.4895000000001"/>
    <x v="1"/>
    <x v="0"/>
    <x v="5"/>
    <x v="0"/>
    <x v="2"/>
    <n v="24"/>
    <n v="4"/>
    <x v="5"/>
  </r>
  <r>
    <d v="2011-03-24T00:00:00"/>
    <n v="3"/>
    <x v="0"/>
    <s v="01008"/>
    <n v="604.07550000000003"/>
    <n v="1144.2584999999999"/>
    <n v="1748.3340000000001"/>
    <x v="2"/>
    <x v="1"/>
    <x v="6"/>
    <x v="0"/>
    <x v="2"/>
    <n v="24"/>
    <n v="4"/>
    <x v="5"/>
  </r>
  <r>
    <d v="2011-03-24T00:00:00"/>
    <n v="3"/>
    <x v="1"/>
    <s v="01009"/>
    <n v="739.9665"/>
    <n v="1282.0395000000001"/>
    <n v="2022.0060000000001"/>
    <x v="2"/>
    <x v="1"/>
    <x v="7"/>
    <x v="0"/>
    <x v="2"/>
    <n v="24"/>
    <n v="4"/>
    <x v="5"/>
  </r>
  <r>
    <d v="2011-03-24T00:00:00"/>
    <n v="4"/>
    <x v="0"/>
    <s v="01010"/>
    <n v="598.19550000000004"/>
    <n v="1065.1514999999999"/>
    <n v="1663.347"/>
    <x v="3"/>
    <x v="1"/>
    <x v="8"/>
    <x v="0"/>
    <x v="2"/>
    <n v="24"/>
    <n v="4"/>
    <x v="5"/>
  </r>
  <r>
    <d v="2011-03-24T00:00:00"/>
    <n v="4"/>
    <x v="1"/>
    <s v="01011"/>
    <n v="811.27200000000005"/>
    <n v="1249.1324999999999"/>
    <n v="2060.4045000000001"/>
    <x v="3"/>
    <x v="1"/>
    <x v="9"/>
    <x v="0"/>
    <x v="2"/>
    <n v="24"/>
    <n v="4"/>
    <x v="5"/>
  </r>
  <r>
    <d v="2011-03-25T00:00:00"/>
    <n v="1"/>
    <x v="0"/>
    <s v="01002"/>
    <n v="644.23800000000006"/>
    <n v="1035.7725"/>
    <n v="1680.0105000000001"/>
    <x v="0"/>
    <x v="0"/>
    <x v="4"/>
    <x v="0"/>
    <x v="2"/>
    <n v="25"/>
    <n v="5"/>
    <x v="6"/>
  </r>
  <r>
    <d v="2011-03-25T00:00:00"/>
    <n v="1"/>
    <x v="1"/>
    <s v="01003"/>
    <n v="692.32799999999997"/>
    <n v="1294.8599999999999"/>
    <n v="1987.1880000000001"/>
    <x v="0"/>
    <x v="0"/>
    <x v="0"/>
    <x v="0"/>
    <x v="2"/>
    <n v="25"/>
    <n v="5"/>
    <x v="6"/>
  </r>
  <r>
    <d v="2011-03-25T00:00:00"/>
    <n v="2"/>
    <x v="0"/>
    <s v="01001"/>
    <n v="670.41449999999998"/>
    <n v="1107.33"/>
    <n v="1777.7445"/>
    <x v="1"/>
    <x v="0"/>
    <x v="1"/>
    <x v="0"/>
    <x v="2"/>
    <n v="25"/>
    <n v="5"/>
    <x v="6"/>
  </r>
  <r>
    <d v="2011-03-25T00:00:00"/>
    <n v="2"/>
    <x v="1"/>
    <s v="01004"/>
    <n v="757.97400000000005"/>
    <n v="1329.0585000000001"/>
    <n v="2087.0324999999998"/>
    <x v="1"/>
    <x v="0"/>
    <x v="2"/>
    <x v="0"/>
    <x v="2"/>
    <n v="25"/>
    <n v="5"/>
    <x v="6"/>
  </r>
  <r>
    <d v="2011-03-25T00:00:00"/>
    <n v="3"/>
    <x v="0"/>
    <s v="01005"/>
    <n v="595.89599999999996"/>
    <n v="1208.4135000000001"/>
    <n v="1804.3095000000001"/>
    <x v="2"/>
    <x v="1"/>
    <x v="3"/>
    <x v="0"/>
    <x v="2"/>
    <n v="25"/>
    <n v="5"/>
    <x v="6"/>
  </r>
  <r>
    <d v="2011-03-25T00:00:00"/>
    <n v="3"/>
    <x v="1"/>
    <s v="01006"/>
    <n v="728.11199999999997"/>
    <n v="1178.8035"/>
    <n v="1906.9155000000001"/>
    <x v="2"/>
    <x v="1"/>
    <x v="4"/>
    <x v="0"/>
    <x v="2"/>
    <n v="25"/>
    <n v="5"/>
    <x v="6"/>
  </r>
  <r>
    <d v="2011-03-25T00:00:00"/>
    <n v="4"/>
    <x v="0"/>
    <s v="01007"/>
    <n v="586.09950000000003"/>
    <n v="1101.8910000000001"/>
    <n v="1687.9905000000001"/>
    <x v="3"/>
    <x v="1"/>
    <x v="5"/>
    <x v="0"/>
    <x v="2"/>
    <n v="25"/>
    <n v="5"/>
    <x v="6"/>
  </r>
  <r>
    <d v="2011-03-25T00:00:00"/>
    <n v="4"/>
    <x v="1"/>
    <s v="01008"/>
    <n v="738.51750000000004"/>
    <n v="1255.527"/>
    <n v="1994.0445"/>
    <x v="3"/>
    <x v="1"/>
    <x v="6"/>
    <x v="0"/>
    <x v="2"/>
    <n v="25"/>
    <n v="5"/>
    <x v="6"/>
  </r>
  <r>
    <d v="2011-03-26T00:00:00"/>
    <n v="1"/>
    <x v="0"/>
    <s v="01009"/>
    <n v="695.20500000000004"/>
    <n v="1080.8910000000001"/>
    <n v="1776.096"/>
    <x v="0"/>
    <x v="0"/>
    <x v="7"/>
    <x v="0"/>
    <x v="2"/>
    <n v="26"/>
    <n v="6"/>
    <x v="0"/>
  </r>
  <r>
    <d v="2011-03-26T00:00:00"/>
    <n v="1"/>
    <x v="1"/>
    <s v="01010"/>
    <n v="778.52250000000004"/>
    <n v="1342.8240000000001"/>
    <n v="2121.3465000000001"/>
    <x v="0"/>
    <x v="0"/>
    <x v="8"/>
    <x v="0"/>
    <x v="2"/>
    <n v="26"/>
    <n v="6"/>
    <x v="0"/>
  </r>
  <r>
    <d v="2011-03-26T00:00:00"/>
    <n v="2"/>
    <x v="0"/>
    <s v="01011"/>
    <n v="556.98299999999995"/>
    <n v="1091.4014999999999"/>
    <n v="1648.3844999999999"/>
    <x v="1"/>
    <x v="0"/>
    <x v="9"/>
    <x v="0"/>
    <x v="2"/>
    <n v="26"/>
    <n v="6"/>
    <x v="0"/>
  </r>
  <r>
    <d v="2011-03-26T00:00:00"/>
    <n v="2"/>
    <x v="1"/>
    <s v="01002"/>
    <n v="741.54150000000004"/>
    <n v="1370.4285"/>
    <n v="2111.9699999999998"/>
    <x v="1"/>
    <x v="0"/>
    <x v="4"/>
    <x v="0"/>
    <x v="2"/>
    <n v="26"/>
    <n v="6"/>
    <x v="0"/>
  </r>
  <r>
    <d v="2011-03-26T00:00:00"/>
    <n v="3"/>
    <x v="0"/>
    <s v="01003"/>
    <n v="634.59900000000005"/>
    <n v="1195.9815000000001"/>
    <n v="1830.5805"/>
    <x v="2"/>
    <x v="1"/>
    <x v="0"/>
    <x v="0"/>
    <x v="2"/>
    <n v="26"/>
    <n v="6"/>
    <x v="0"/>
  </r>
  <r>
    <d v="2011-03-26T00:00:00"/>
    <n v="3"/>
    <x v="1"/>
    <s v="01001"/>
    <n v="689.58749999999998"/>
    <n v="1242.654"/>
    <n v="1932.2415000000001"/>
    <x v="2"/>
    <x v="1"/>
    <x v="1"/>
    <x v="0"/>
    <x v="2"/>
    <n v="26"/>
    <n v="6"/>
    <x v="0"/>
  </r>
  <r>
    <d v="2011-03-26T00:00:00"/>
    <n v="4"/>
    <x v="0"/>
    <s v="01004"/>
    <n v="525.9135"/>
    <n v="1129.8315"/>
    <n v="1655.7449999999999"/>
    <x v="3"/>
    <x v="1"/>
    <x v="2"/>
    <x v="0"/>
    <x v="2"/>
    <n v="26"/>
    <n v="6"/>
    <x v="0"/>
  </r>
  <r>
    <d v="2011-03-26T00:00:00"/>
    <n v="4"/>
    <x v="1"/>
    <s v="01005"/>
    <n v="702.13499999999999"/>
    <n v="1114.491"/>
    <n v="1816.626"/>
    <x v="3"/>
    <x v="1"/>
    <x v="3"/>
    <x v="0"/>
    <x v="2"/>
    <n v="26"/>
    <n v="6"/>
    <x v="0"/>
  </r>
  <r>
    <d v="2011-03-27T00:00:00"/>
    <n v="1"/>
    <x v="0"/>
    <s v="01006"/>
    <n v="612.79049999999995"/>
    <n v="1074.675"/>
    <n v="1687.4655"/>
    <x v="0"/>
    <x v="0"/>
    <x v="4"/>
    <x v="0"/>
    <x v="2"/>
    <n v="27"/>
    <n v="7"/>
    <x v="1"/>
  </r>
  <r>
    <d v="2011-03-27T00:00:00"/>
    <n v="1"/>
    <x v="1"/>
    <s v="01007"/>
    <n v="508.11599999999999"/>
    <n v="1109.8710000000001"/>
    <n v="1617.9870000000001"/>
    <x v="0"/>
    <x v="0"/>
    <x v="5"/>
    <x v="0"/>
    <x v="2"/>
    <n v="27"/>
    <n v="7"/>
    <x v="1"/>
  </r>
  <r>
    <d v="2011-03-27T00:00:00"/>
    <n v="2"/>
    <x v="0"/>
    <s v="01008"/>
    <n v="648.43799999999999"/>
    <n v="1078.9694999999999"/>
    <n v="1727.4075"/>
    <x v="1"/>
    <x v="0"/>
    <x v="6"/>
    <x v="0"/>
    <x v="2"/>
    <n v="27"/>
    <n v="7"/>
    <x v="1"/>
  </r>
  <r>
    <d v="2011-03-27T00:00:00"/>
    <n v="2"/>
    <x v="1"/>
    <s v="01009"/>
    <n v="715.65899999999999"/>
    <n v="1393.056"/>
    <n v="2108.7150000000001"/>
    <x v="1"/>
    <x v="0"/>
    <x v="7"/>
    <x v="0"/>
    <x v="2"/>
    <n v="27"/>
    <n v="7"/>
    <x v="1"/>
  </r>
  <r>
    <d v="2011-03-27T00:00:00"/>
    <n v="3"/>
    <x v="0"/>
    <s v="01010"/>
    <n v="662.32950000000005"/>
    <n v="1227.5864999999999"/>
    <n v="1889.9159999999999"/>
    <x v="2"/>
    <x v="1"/>
    <x v="8"/>
    <x v="0"/>
    <x v="2"/>
    <n v="27"/>
    <n v="7"/>
    <x v="1"/>
  </r>
  <r>
    <d v="2011-03-27T00:00:00"/>
    <n v="3"/>
    <x v="1"/>
    <s v="01011"/>
    <n v="756.24149999999997"/>
    <n v="1316.07"/>
    <n v="2072.3114999999998"/>
    <x v="2"/>
    <x v="1"/>
    <x v="9"/>
    <x v="0"/>
    <x v="2"/>
    <n v="27"/>
    <n v="7"/>
    <x v="1"/>
  </r>
  <r>
    <d v="2011-03-27T00:00:00"/>
    <n v="4"/>
    <x v="0"/>
    <s v="01002"/>
    <n v="550.88250000000005"/>
    <n v="1027.1099999999999"/>
    <n v="1577.9925000000001"/>
    <x v="3"/>
    <x v="1"/>
    <x v="4"/>
    <x v="0"/>
    <x v="2"/>
    <n v="27"/>
    <n v="7"/>
    <x v="1"/>
  </r>
  <r>
    <d v="2011-03-27T00:00:00"/>
    <n v="4"/>
    <x v="1"/>
    <s v="01003"/>
    <n v="550.88250000000005"/>
    <n v="1039.1849999999999"/>
    <n v="1590.0675000000001"/>
    <x v="3"/>
    <x v="1"/>
    <x v="0"/>
    <x v="0"/>
    <x v="2"/>
    <n v="27"/>
    <n v="7"/>
    <x v="1"/>
  </r>
  <r>
    <d v="2011-03-28T00:00:00"/>
    <n v="1"/>
    <x v="0"/>
    <s v="01001"/>
    <n v="564.30150000000003"/>
    <n v="1125.2954999999999"/>
    <n v="1689.597"/>
    <x v="0"/>
    <x v="0"/>
    <x v="1"/>
    <x v="0"/>
    <x v="2"/>
    <n v="28"/>
    <n v="1"/>
    <x v="2"/>
  </r>
  <r>
    <d v="2011-03-28T00:00:00"/>
    <n v="1"/>
    <x v="1"/>
    <s v="01004"/>
    <n v="606.45899999999995"/>
    <n v="989.44650000000001"/>
    <n v="1595.9055000000001"/>
    <x v="0"/>
    <x v="0"/>
    <x v="2"/>
    <x v="0"/>
    <x v="2"/>
    <n v="28"/>
    <n v="1"/>
    <x v="2"/>
  </r>
  <r>
    <d v="2011-03-28T00:00:00"/>
    <n v="2"/>
    <x v="0"/>
    <s v="01005"/>
    <n v="681.92250000000001"/>
    <n v="1188.1590000000001"/>
    <n v="1870.0815"/>
    <x v="1"/>
    <x v="0"/>
    <x v="3"/>
    <x v="0"/>
    <x v="2"/>
    <n v="28"/>
    <n v="1"/>
    <x v="2"/>
  </r>
  <r>
    <d v="2011-03-28T00:00:00"/>
    <n v="2"/>
    <x v="1"/>
    <s v="01006"/>
    <n v="685.41899999999998"/>
    <n v="1080.7545"/>
    <n v="1766.1735000000001"/>
    <x v="1"/>
    <x v="0"/>
    <x v="4"/>
    <x v="0"/>
    <x v="2"/>
    <n v="28"/>
    <n v="1"/>
    <x v="2"/>
  </r>
  <r>
    <d v="2011-03-28T00:00:00"/>
    <n v="3"/>
    <x v="0"/>
    <s v="01007"/>
    <n v="683.43449999999996"/>
    <n v="1107.8969999999999"/>
    <n v="1791.3315"/>
    <x v="2"/>
    <x v="1"/>
    <x v="5"/>
    <x v="0"/>
    <x v="2"/>
    <n v="28"/>
    <n v="1"/>
    <x v="2"/>
  </r>
  <r>
    <d v="2011-03-28T00:00:00"/>
    <n v="3"/>
    <x v="1"/>
    <s v="01008"/>
    <n v="676.04250000000002"/>
    <n v="1138.3364999999999"/>
    <n v="1814.3789999999999"/>
    <x v="2"/>
    <x v="1"/>
    <x v="6"/>
    <x v="0"/>
    <x v="2"/>
    <n v="28"/>
    <n v="1"/>
    <x v="2"/>
  </r>
  <r>
    <d v="2011-03-28T00:00:00"/>
    <n v="4"/>
    <x v="0"/>
    <s v="01009"/>
    <n v="729.93899999999996"/>
    <n v="1106.5005000000001"/>
    <n v="1836.4395"/>
    <x v="3"/>
    <x v="1"/>
    <x v="7"/>
    <x v="0"/>
    <x v="2"/>
    <n v="28"/>
    <n v="1"/>
    <x v="2"/>
  </r>
  <r>
    <d v="2011-03-28T00:00:00"/>
    <n v="4"/>
    <x v="1"/>
    <s v="01010"/>
    <n v="573.53099999999995"/>
    <n v="1109.7239999999999"/>
    <n v="1683.2550000000001"/>
    <x v="3"/>
    <x v="1"/>
    <x v="8"/>
    <x v="0"/>
    <x v="2"/>
    <n v="28"/>
    <n v="1"/>
    <x v="2"/>
  </r>
  <r>
    <d v="2011-03-29T00:00:00"/>
    <n v="1"/>
    <x v="0"/>
    <s v="01011"/>
    <n v="644.02800000000002"/>
    <n v="1030.5435"/>
    <n v="1674.5715"/>
    <x v="0"/>
    <x v="0"/>
    <x v="9"/>
    <x v="0"/>
    <x v="2"/>
    <n v="29"/>
    <n v="2"/>
    <x v="3"/>
  </r>
  <r>
    <d v="2011-03-29T00:00:00"/>
    <n v="1"/>
    <x v="1"/>
    <s v="01002"/>
    <n v="742.7595"/>
    <n v="1312.4684999999999"/>
    <n v="2055.2280000000001"/>
    <x v="0"/>
    <x v="0"/>
    <x v="4"/>
    <x v="0"/>
    <x v="2"/>
    <n v="29"/>
    <n v="2"/>
    <x v="3"/>
  </r>
  <r>
    <d v="2011-03-29T00:00:00"/>
    <n v="2"/>
    <x v="0"/>
    <s v="01003"/>
    <n v="497.7525"/>
    <n v="1118.502"/>
    <n v="1616.2545"/>
    <x v="1"/>
    <x v="0"/>
    <x v="0"/>
    <x v="0"/>
    <x v="2"/>
    <n v="29"/>
    <n v="2"/>
    <x v="3"/>
  </r>
  <r>
    <d v="2011-03-29T00:00:00"/>
    <n v="2"/>
    <x v="1"/>
    <s v="01001"/>
    <n v="744.43949999999995"/>
    <n v="1398.5055"/>
    <n v="2142.9450000000002"/>
    <x v="1"/>
    <x v="0"/>
    <x v="1"/>
    <x v="0"/>
    <x v="2"/>
    <n v="29"/>
    <n v="2"/>
    <x v="3"/>
  </r>
  <r>
    <d v="2011-03-29T00:00:00"/>
    <n v="3"/>
    <x v="0"/>
    <s v="01004"/>
    <n v="681.17700000000002"/>
    <n v="1125.8309999999999"/>
    <n v="1807.008"/>
    <x v="2"/>
    <x v="1"/>
    <x v="2"/>
    <x v="0"/>
    <x v="2"/>
    <n v="29"/>
    <n v="2"/>
    <x v="3"/>
  </r>
  <r>
    <d v="2011-03-29T00:00:00"/>
    <n v="3"/>
    <x v="1"/>
    <s v="01005"/>
    <n v="739.97699999999998"/>
    <n v="1152.585"/>
    <n v="1892.5619999999999"/>
    <x v="2"/>
    <x v="1"/>
    <x v="3"/>
    <x v="0"/>
    <x v="2"/>
    <n v="29"/>
    <n v="2"/>
    <x v="3"/>
  </r>
  <r>
    <d v="2011-03-29T00:00:00"/>
    <n v="4"/>
    <x v="0"/>
    <s v="01006"/>
    <n v="494.74950000000001"/>
    <n v="1133.8425"/>
    <n v="1628.5920000000001"/>
    <x v="3"/>
    <x v="1"/>
    <x v="4"/>
    <x v="0"/>
    <x v="2"/>
    <n v="29"/>
    <n v="2"/>
    <x v="3"/>
  </r>
  <r>
    <d v="2011-03-29T00:00:00"/>
    <n v="4"/>
    <x v="1"/>
    <s v="01007"/>
    <n v="631.15499999999997"/>
    <n v="1103.088"/>
    <n v="1734.2429999999999"/>
    <x v="3"/>
    <x v="1"/>
    <x v="5"/>
    <x v="0"/>
    <x v="2"/>
    <n v="29"/>
    <n v="2"/>
    <x v="3"/>
  </r>
  <r>
    <d v="2011-03-30T00:00:00"/>
    <n v="1"/>
    <x v="0"/>
    <s v="01008"/>
    <n v="609.12599999999998"/>
    <n v="1005.7635"/>
    <n v="1614.8895"/>
    <x v="0"/>
    <x v="0"/>
    <x v="6"/>
    <x v="0"/>
    <x v="2"/>
    <n v="30"/>
    <n v="3"/>
    <x v="4"/>
  </r>
  <r>
    <d v="2011-03-30T00:00:00"/>
    <n v="1"/>
    <x v="1"/>
    <s v="01009"/>
    <n v="664.27200000000005"/>
    <n v="1001.322"/>
    <n v="1665.5940000000001"/>
    <x v="0"/>
    <x v="0"/>
    <x v="7"/>
    <x v="0"/>
    <x v="2"/>
    <n v="30"/>
    <n v="3"/>
    <x v="4"/>
  </r>
  <r>
    <d v="2011-03-30T00:00:00"/>
    <n v="2"/>
    <x v="0"/>
    <s v="01010"/>
    <n v="584.77650000000006"/>
    <n v="1112.8844999999999"/>
    <n v="1697.6610000000001"/>
    <x v="1"/>
    <x v="0"/>
    <x v="8"/>
    <x v="0"/>
    <x v="2"/>
    <n v="30"/>
    <n v="3"/>
    <x v="4"/>
  </r>
  <r>
    <d v="2011-03-30T00:00:00"/>
    <n v="2"/>
    <x v="1"/>
    <s v="01011"/>
    <n v="690.94200000000001"/>
    <n v="1464.75"/>
    <n v="2155.692"/>
    <x v="1"/>
    <x v="0"/>
    <x v="9"/>
    <x v="0"/>
    <x v="2"/>
    <n v="30"/>
    <n v="3"/>
    <x v="4"/>
  </r>
  <r>
    <d v="2011-03-30T00:00:00"/>
    <n v="3"/>
    <x v="0"/>
    <s v="01002"/>
    <n v="653.84550000000002"/>
    <n v="996.27149999999995"/>
    <n v="1650.117"/>
    <x v="2"/>
    <x v="1"/>
    <x v="4"/>
    <x v="0"/>
    <x v="2"/>
    <n v="30"/>
    <n v="3"/>
    <x v="4"/>
  </r>
  <r>
    <d v="2011-03-30T00:00:00"/>
    <n v="3"/>
    <x v="1"/>
    <s v="01003"/>
    <n v="783.76199999999994"/>
    <n v="1192.5165"/>
    <n v="1976.2784999999999"/>
    <x v="2"/>
    <x v="1"/>
    <x v="0"/>
    <x v="0"/>
    <x v="2"/>
    <n v="30"/>
    <n v="3"/>
    <x v="4"/>
  </r>
  <r>
    <d v="2011-03-30T00:00:00"/>
    <n v="4"/>
    <x v="0"/>
    <s v="01001"/>
    <n v="663.71550000000002"/>
    <n v="1009.155"/>
    <n v="1672.8705"/>
    <x v="3"/>
    <x v="1"/>
    <x v="1"/>
    <x v="0"/>
    <x v="2"/>
    <n v="30"/>
    <n v="3"/>
    <x v="4"/>
  </r>
  <r>
    <d v="2011-03-30T00:00:00"/>
    <n v="4"/>
    <x v="1"/>
    <s v="01004"/>
    <n v="551.07150000000001"/>
    <n v="1208.8440000000001"/>
    <n v="1759.9155000000001"/>
    <x v="3"/>
    <x v="1"/>
    <x v="2"/>
    <x v="0"/>
    <x v="2"/>
    <n v="30"/>
    <n v="3"/>
    <x v="4"/>
  </r>
  <r>
    <d v="2011-03-31T00:00:00"/>
    <n v="1"/>
    <x v="0"/>
    <s v="01005"/>
    <n v="560.93100000000004"/>
    <n v="1029.126"/>
    <n v="1590.057"/>
    <x v="0"/>
    <x v="0"/>
    <x v="3"/>
    <x v="0"/>
    <x v="2"/>
    <n v="31"/>
    <n v="4"/>
    <x v="5"/>
  </r>
  <r>
    <d v="2011-03-31T00:00:00"/>
    <n v="1"/>
    <x v="1"/>
    <s v="01006"/>
    <n v="630.29399999999998"/>
    <n v="1065.0045"/>
    <n v="1695.2985000000001"/>
    <x v="0"/>
    <x v="0"/>
    <x v="4"/>
    <x v="0"/>
    <x v="2"/>
    <n v="31"/>
    <n v="4"/>
    <x v="5"/>
  </r>
  <r>
    <d v="2011-03-31T00:00:00"/>
    <n v="2"/>
    <x v="0"/>
    <s v="01007"/>
    <n v="521.28300000000002"/>
    <n v="1223.481"/>
    <n v="1744.7639999999999"/>
    <x v="1"/>
    <x v="0"/>
    <x v="5"/>
    <x v="0"/>
    <x v="2"/>
    <n v="31"/>
    <n v="4"/>
    <x v="5"/>
  </r>
  <r>
    <d v="2011-03-31T00:00:00"/>
    <n v="2"/>
    <x v="1"/>
    <s v="01008"/>
    <n v="829.27949999999998"/>
    <n v="1300.2570000000001"/>
    <n v="2129.5365000000002"/>
    <x v="1"/>
    <x v="0"/>
    <x v="6"/>
    <x v="0"/>
    <x v="2"/>
    <n v="31"/>
    <n v="4"/>
    <x v="5"/>
  </r>
  <r>
    <d v="2011-03-31T00:00:00"/>
    <n v="3"/>
    <x v="0"/>
    <s v="01009"/>
    <n v="617.97749999999996"/>
    <n v="1202.9535000000001"/>
    <n v="1820.931"/>
    <x v="2"/>
    <x v="1"/>
    <x v="7"/>
    <x v="0"/>
    <x v="2"/>
    <n v="31"/>
    <n v="4"/>
    <x v="5"/>
  </r>
  <r>
    <d v="2011-03-31T00:00:00"/>
    <n v="3"/>
    <x v="1"/>
    <s v="01010"/>
    <n v="485.709"/>
    <n v="1105.482"/>
    <n v="1591.191"/>
    <x v="2"/>
    <x v="1"/>
    <x v="8"/>
    <x v="0"/>
    <x v="2"/>
    <n v="31"/>
    <n v="4"/>
    <x v="5"/>
  </r>
  <r>
    <d v="2011-03-31T00:00:00"/>
    <n v="4"/>
    <x v="0"/>
    <s v="01011"/>
    <n v="479.18849999999998"/>
    <n v="1145.3505"/>
    <n v="1624.539"/>
    <x v="3"/>
    <x v="1"/>
    <x v="9"/>
    <x v="0"/>
    <x v="2"/>
    <n v="31"/>
    <n v="4"/>
    <x v="5"/>
  </r>
  <r>
    <d v="2011-03-31T00:00:00"/>
    <n v="4"/>
    <x v="1"/>
    <s v="01002"/>
    <n v="798"/>
    <n v="1208.3505"/>
    <n v="2006.3505"/>
    <x v="3"/>
    <x v="1"/>
    <x v="4"/>
    <x v="0"/>
    <x v="2"/>
    <n v="31"/>
    <n v="4"/>
    <x v="5"/>
  </r>
  <r>
    <d v="2011-04-01T00:00:00"/>
    <n v="1"/>
    <x v="0"/>
    <s v="01003"/>
    <n v="525.48299999999995"/>
    <n v="1052.2784999999999"/>
    <n v="1577.7615000000001"/>
    <x v="0"/>
    <x v="0"/>
    <x v="0"/>
    <x v="0"/>
    <x v="3"/>
    <n v="1"/>
    <n v="5"/>
    <x v="6"/>
  </r>
  <r>
    <d v="2011-04-01T00:00:00"/>
    <n v="1"/>
    <x v="1"/>
    <s v="01001"/>
    <n v="649.005"/>
    <n v="1063.1355000000001"/>
    <n v="1712.1405"/>
    <x v="0"/>
    <x v="0"/>
    <x v="1"/>
    <x v="0"/>
    <x v="3"/>
    <n v="1"/>
    <n v="5"/>
    <x v="6"/>
  </r>
  <r>
    <d v="2011-04-01T00:00:00"/>
    <n v="2"/>
    <x v="0"/>
    <s v="01004"/>
    <n v="578.78099999999995"/>
    <n v="1137.9690000000001"/>
    <n v="1716.75"/>
    <x v="1"/>
    <x v="0"/>
    <x v="2"/>
    <x v="0"/>
    <x v="3"/>
    <n v="1"/>
    <n v="5"/>
    <x v="6"/>
  </r>
  <r>
    <d v="2011-04-01T00:00:00"/>
    <n v="2"/>
    <x v="1"/>
    <s v="01005"/>
    <n v="817.23599999999999"/>
    <n v="1306.1369999999999"/>
    <n v="2123.373"/>
    <x v="1"/>
    <x v="0"/>
    <x v="3"/>
    <x v="0"/>
    <x v="3"/>
    <n v="1"/>
    <n v="5"/>
    <x v="6"/>
  </r>
  <r>
    <d v="2011-04-01T00:00:00"/>
    <n v="3"/>
    <x v="0"/>
    <s v="01006"/>
    <n v="586.6875"/>
    <n v="1017.5655"/>
    <n v="1604.2529999999999"/>
    <x v="2"/>
    <x v="1"/>
    <x v="4"/>
    <x v="0"/>
    <x v="3"/>
    <n v="1"/>
    <n v="5"/>
    <x v="6"/>
  </r>
  <r>
    <d v="2011-04-01T00:00:00"/>
    <n v="3"/>
    <x v="1"/>
    <s v="01007"/>
    <n v="823.42049999999995"/>
    <n v="1263.8430000000001"/>
    <n v="2087.2635"/>
    <x v="2"/>
    <x v="1"/>
    <x v="5"/>
    <x v="0"/>
    <x v="3"/>
    <n v="1"/>
    <n v="5"/>
    <x v="6"/>
  </r>
  <r>
    <d v="2011-04-01T00:00:00"/>
    <n v="4"/>
    <x v="0"/>
    <s v="01008"/>
    <n v="507.46499999999997"/>
    <n v="1144.0695000000001"/>
    <n v="1651.5345"/>
    <x v="3"/>
    <x v="1"/>
    <x v="6"/>
    <x v="0"/>
    <x v="3"/>
    <n v="1"/>
    <n v="5"/>
    <x v="6"/>
  </r>
  <r>
    <d v="2011-04-01T00:00:00"/>
    <n v="4"/>
    <x v="1"/>
    <s v="01009"/>
    <n v="623.0385"/>
    <n v="1120.7280000000001"/>
    <n v="1743.7665"/>
    <x v="3"/>
    <x v="1"/>
    <x v="7"/>
    <x v="0"/>
    <x v="3"/>
    <n v="1"/>
    <n v="5"/>
    <x v="6"/>
  </r>
  <r>
    <d v="2011-04-02T00:00:00"/>
    <n v="1"/>
    <x v="0"/>
    <s v="01010"/>
    <n v="577.20600000000002"/>
    <n v="1041.768"/>
    <n v="1618.9739999999999"/>
    <x v="0"/>
    <x v="0"/>
    <x v="8"/>
    <x v="0"/>
    <x v="3"/>
    <n v="2"/>
    <n v="6"/>
    <x v="0"/>
  </r>
  <r>
    <d v="2011-04-02T00:00:00"/>
    <n v="1"/>
    <x v="1"/>
    <s v="01011"/>
    <n v="630.93449999999996"/>
    <n v="1228.3109999999999"/>
    <n v="1859.2455"/>
    <x v="0"/>
    <x v="0"/>
    <x v="9"/>
    <x v="0"/>
    <x v="3"/>
    <n v="2"/>
    <n v="6"/>
    <x v="0"/>
  </r>
  <r>
    <d v="2011-04-02T00:00:00"/>
    <n v="2"/>
    <x v="0"/>
    <s v="01002"/>
    <n v="724.00649999999996"/>
    <n v="1162.0350000000001"/>
    <n v="1886.0415"/>
    <x v="1"/>
    <x v="0"/>
    <x v="4"/>
    <x v="0"/>
    <x v="3"/>
    <n v="2"/>
    <n v="6"/>
    <x v="0"/>
  </r>
  <r>
    <d v="2011-04-02T00:00:00"/>
    <n v="2"/>
    <x v="1"/>
    <s v="01003"/>
    <n v="582.21450000000004"/>
    <n v="1171.0754999999999"/>
    <n v="1753.29"/>
    <x v="1"/>
    <x v="0"/>
    <x v="0"/>
    <x v="0"/>
    <x v="3"/>
    <n v="2"/>
    <n v="6"/>
    <x v="0"/>
  </r>
  <r>
    <d v="2011-04-02T00:00:00"/>
    <n v="3"/>
    <x v="0"/>
    <s v="01001"/>
    <n v="547.44899999999996"/>
    <n v="1200.633"/>
    <n v="1748.0820000000001"/>
    <x v="2"/>
    <x v="1"/>
    <x v="1"/>
    <x v="0"/>
    <x v="3"/>
    <n v="2"/>
    <n v="6"/>
    <x v="0"/>
  </r>
  <r>
    <d v="2011-04-02T00:00:00"/>
    <n v="3"/>
    <x v="1"/>
    <s v="01004"/>
    <n v="705.30600000000004"/>
    <n v="1475.6175000000001"/>
    <n v="2180.9234999999999"/>
    <x v="2"/>
    <x v="1"/>
    <x v="2"/>
    <x v="0"/>
    <x v="3"/>
    <n v="2"/>
    <n v="6"/>
    <x v="0"/>
  </r>
  <r>
    <d v="2011-04-02T00:00:00"/>
    <n v="4"/>
    <x v="0"/>
    <s v="01005"/>
    <n v="443.9085"/>
    <n v="1147.5450000000001"/>
    <n v="1591.4535000000001"/>
    <x v="3"/>
    <x v="1"/>
    <x v="3"/>
    <x v="0"/>
    <x v="3"/>
    <n v="2"/>
    <n v="6"/>
    <x v="0"/>
  </r>
  <r>
    <d v="2011-04-02T00:00:00"/>
    <n v="4"/>
    <x v="1"/>
    <s v="01006"/>
    <n v="771.47699999999998"/>
    <n v="1184.5785000000001"/>
    <n v="1956.0554999999999"/>
    <x v="3"/>
    <x v="1"/>
    <x v="4"/>
    <x v="0"/>
    <x v="3"/>
    <n v="2"/>
    <n v="6"/>
    <x v="0"/>
  </r>
  <r>
    <d v="2011-04-03T00:00:00"/>
    <n v="1"/>
    <x v="0"/>
    <s v="01007"/>
    <n v="538.90200000000004"/>
    <n v="1172.577"/>
    <n v="1711.479"/>
    <x v="0"/>
    <x v="0"/>
    <x v="5"/>
    <x v="0"/>
    <x v="3"/>
    <n v="3"/>
    <n v="7"/>
    <x v="1"/>
  </r>
  <r>
    <d v="2011-04-03T00:00:00"/>
    <n v="1"/>
    <x v="1"/>
    <s v="01008"/>
    <n v="502.55099999999999"/>
    <n v="1208.991"/>
    <n v="1711.5419999999999"/>
    <x v="0"/>
    <x v="0"/>
    <x v="6"/>
    <x v="0"/>
    <x v="3"/>
    <n v="3"/>
    <n v="7"/>
    <x v="1"/>
  </r>
  <r>
    <d v="2011-04-03T00:00:00"/>
    <n v="2"/>
    <x v="0"/>
    <s v="01009"/>
    <n v="688.73699999999997"/>
    <n v="1034.9639999999999"/>
    <n v="1723.701"/>
    <x v="1"/>
    <x v="0"/>
    <x v="7"/>
    <x v="0"/>
    <x v="3"/>
    <n v="3"/>
    <n v="7"/>
    <x v="1"/>
  </r>
  <r>
    <d v="2011-04-03T00:00:00"/>
    <n v="2"/>
    <x v="1"/>
    <s v="01010"/>
    <n v="802.59900000000005"/>
    <n v="1350.153"/>
    <n v="2152.752"/>
    <x v="1"/>
    <x v="0"/>
    <x v="8"/>
    <x v="0"/>
    <x v="3"/>
    <n v="3"/>
    <n v="7"/>
    <x v="1"/>
  </r>
  <r>
    <d v="2011-04-03T00:00:00"/>
    <n v="3"/>
    <x v="0"/>
    <s v="01011"/>
    <n v="692.56949999999995"/>
    <n v="1060.4580000000001"/>
    <n v="1753.0274999999999"/>
    <x v="2"/>
    <x v="1"/>
    <x v="9"/>
    <x v="0"/>
    <x v="3"/>
    <n v="3"/>
    <n v="7"/>
    <x v="1"/>
  </r>
  <r>
    <d v="2011-04-03T00:00:00"/>
    <n v="3"/>
    <x v="1"/>
    <s v="01002"/>
    <n v="839.19150000000002"/>
    <n v="1265.6804999999999"/>
    <n v="2104.8719999999998"/>
    <x v="2"/>
    <x v="1"/>
    <x v="4"/>
    <x v="0"/>
    <x v="3"/>
    <n v="3"/>
    <n v="7"/>
    <x v="1"/>
  </r>
  <r>
    <d v="2011-04-03T00:00:00"/>
    <n v="4"/>
    <x v="0"/>
    <s v="01003"/>
    <n v="587.46450000000004"/>
    <n v="992.56500000000005"/>
    <n v="1580.0295000000001"/>
    <x v="3"/>
    <x v="1"/>
    <x v="0"/>
    <x v="0"/>
    <x v="3"/>
    <n v="3"/>
    <n v="7"/>
    <x v="1"/>
  </r>
  <r>
    <d v="2011-04-03T00:00:00"/>
    <n v="4"/>
    <x v="1"/>
    <s v="01001"/>
    <n v="822.71699999999998"/>
    <n v="1300.404"/>
    <n v="2123.1210000000001"/>
    <x v="3"/>
    <x v="1"/>
    <x v="1"/>
    <x v="0"/>
    <x v="3"/>
    <n v="3"/>
    <n v="7"/>
    <x v="1"/>
  </r>
  <r>
    <d v="2011-04-04T00:00:00"/>
    <n v="1"/>
    <x v="0"/>
    <s v="01004"/>
    <n v="592.27350000000001"/>
    <n v="1218.9974999999999"/>
    <n v="1811.271"/>
    <x v="0"/>
    <x v="0"/>
    <x v="2"/>
    <x v="0"/>
    <x v="3"/>
    <n v="4"/>
    <n v="1"/>
    <x v="2"/>
  </r>
  <r>
    <d v="2011-04-04T00:00:00"/>
    <n v="1"/>
    <x v="1"/>
    <s v="01005"/>
    <n v="687.30899999999997"/>
    <n v="1271.9804999999999"/>
    <n v="1959.2895000000001"/>
    <x v="0"/>
    <x v="0"/>
    <x v="3"/>
    <x v="0"/>
    <x v="3"/>
    <n v="4"/>
    <n v="1"/>
    <x v="2"/>
  </r>
  <r>
    <d v="2011-04-04T00:00:00"/>
    <n v="2"/>
    <x v="0"/>
    <s v="01006"/>
    <n v="622.76549999999997"/>
    <n v="1268.7465"/>
    <n v="1891.5119999999999"/>
    <x v="1"/>
    <x v="0"/>
    <x v="4"/>
    <x v="0"/>
    <x v="3"/>
    <n v="4"/>
    <n v="1"/>
    <x v="2"/>
  </r>
  <r>
    <d v="2011-04-04T00:00:00"/>
    <n v="2"/>
    <x v="1"/>
    <s v="01007"/>
    <n v="542.45100000000002"/>
    <n v="1343.874"/>
    <n v="1886.325"/>
    <x v="1"/>
    <x v="0"/>
    <x v="5"/>
    <x v="0"/>
    <x v="3"/>
    <n v="4"/>
    <n v="1"/>
    <x v="2"/>
  </r>
  <r>
    <d v="2011-04-04T00:00:00"/>
    <n v="3"/>
    <x v="0"/>
    <s v="01008"/>
    <n v="633.43349999999998"/>
    <n v="1246.7384999999999"/>
    <n v="1880.172"/>
    <x v="2"/>
    <x v="1"/>
    <x v="6"/>
    <x v="0"/>
    <x v="3"/>
    <n v="4"/>
    <n v="1"/>
    <x v="2"/>
  </r>
  <r>
    <d v="2011-04-04T00:00:00"/>
    <n v="3"/>
    <x v="1"/>
    <s v="01009"/>
    <n v="681.74400000000003"/>
    <n v="1486.59"/>
    <n v="2168.3339999999998"/>
    <x v="2"/>
    <x v="1"/>
    <x v="7"/>
    <x v="0"/>
    <x v="3"/>
    <n v="4"/>
    <n v="1"/>
    <x v="2"/>
  </r>
  <r>
    <d v="2011-04-04T00:00:00"/>
    <n v="4"/>
    <x v="0"/>
    <s v="01010"/>
    <n v="615.05849999999998"/>
    <n v="1237.173"/>
    <n v="1852.2315000000001"/>
    <x v="3"/>
    <x v="1"/>
    <x v="8"/>
    <x v="0"/>
    <x v="3"/>
    <n v="4"/>
    <n v="1"/>
    <x v="2"/>
  </r>
  <r>
    <d v="2011-04-04T00:00:00"/>
    <n v="4"/>
    <x v="1"/>
    <s v="01011"/>
    <n v="597.702"/>
    <n v="1129.422"/>
    <n v="1727.124"/>
    <x v="3"/>
    <x v="1"/>
    <x v="9"/>
    <x v="0"/>
    <x v="3"/>
    <n v="4"/>
    <n v="1"/>
    <x v="2"/>
  </r>
  <r>
    <d v="2011-04-05T00:00:00"/>
    <n v="1"/>
    <x v="0"/>
    <s v="01002"/>
    <n v="598.66800000000001"/>
    <n v="1191.1095"/>
    <n v="1789.7774999999999"/>
    <x v="0"/>
    <x v="0"/>
    <x v="4"/>
    <x v="0"/>
    <x v="3"/>
    <n v="5"/>
    <n v="2"/>
    <x v="3"/>
  </r>
  <r>
    <d v="2011-04-05T00:00:00"/>
    <n v="1"/>
    <x v="1"/>
    <s v="01003"/>
    <n v="709.00199999999995"/>
    <n v="1276.296"/>
    <n v="1985.298"/>
    <x v="0"/>
    <x v="0"/>
    <x v="0"/>
    <x v="0"/>
    <x v="3"/>
    <n v="5"/>
    <n v="2"/>
    <x v="3"/>
  </r>
  <r>
    <d v="2011-04-05T00:00:00"/>
    <n v="2"/>
    <x v="0"/>
    <s v="01001"/>
    <n v="736.01850000000002"/>
    <n v="1105.335"/>
    <n v="1841.3534999999999"/>
    <x v="1"/>
    <x v="0"/>
    <x v="1"/>
    <x v="0"/>
    <x v="3"/>
    <n v="5"/>
    <n v="2"/>
    <x v="3"/>
  </r>
  <r>
    <d v="2011-04-05T00:00:00"/>
    <n v="2"/>
    <x v="1"/>
    <s v="01004"/>
    <n v="716.15250000000003"/>
    <n v="1438.626"/>
    <n v="2154.7784999999999"/>
    <x v="1"/>
    <x v="0"/>
    <x v="2"/>
    <x v="0"/>
    <x v="3"/>
    <n v="5"/>
    <n v="2"/>
    <x v="3"/>
  </r>
  <r>
    <d v="2011-04-05T00:00:00"/>
    <n v="3"/>
    <x v="0"/>
    <s v="01005"/>
    <n v="587.0865"/>
    <n v="1079.9459999999999"/>
    <n v="1667.0325"/>
    <x v="2"/>
    <x v="1"/>
    <x v="3"/>
    <x v="0"/>
    <x v="3"/>
    <n v="5"/>
    <n v="2"/>
    <x v="3"/>
  </r>
  <r>
    <d v="2011-04-05T00:00:00"/>
    <n v="3"/>
    <x v="1"/>
    <s v="01006"/>
    <n v="711.01800000000003"/>
    <n v="1383.0809999999999"/>
    <n v="2094.0990000000002"/>
    <x v="2"/>
    <x v="1"/>
    <x v="4"/>
    <x v="0"/>
    <x v="3"/>
    <n v="5"/>
    <n v="2"/>
    <x v="3"/>
  </r>
  <r>
    <d v="2011-04-05T00:00:00"/>
    <n v="4"/>
    <x v="0"/>
    <s v="01007"/>
    <n v="715.05"/>
    <n v="1139.796"/>
    <n v="1854.846"/>
    <x v="3"/>
    <x v="1"/>
    <x v="5"/>
    <x v="0"/>
    <x v="3"/>
    <n v="5"/>
    <n v="2"/>
    <x v="3"/>
  </r>
  <r>
    <d v="2011-04-05T00:00:00"/>
    <n v="4"/>
    <x v="1"/>
    <s v="01008"/>
    <n v="758.99249999999995"/>
    <n v="1230.1590000000001"/>
    <n v="1989.1514999999999"/>
    <x v="3"/>
    <x v="1"/>
    <x v="6"/>
    <x v="0"/>
    <x v="3"/>
    <n v="5"/>
    <n v="2"/>
    <x v="3"/>
  </r>
  <r>
    <d v="2011-04-06T00:00:00"/>
    <n v="1"/>
    <x v="0"/>
    <s v="01009"/>
    <n v="474.06450000000001"/>
    <n v="1184.8305"/>
    <n v="1658.895"/>
    <x v="0"/>
    <x v="0"/>
    <x v="7"/>
    <x v="0"/>
    <x v="3"/>
    <n v="6"/>
    <n v="3"/>
    <x v="4"/>
  </r>
  <r>
    <d v="2011-04-06T00:00:00"/>
    <n v="1"/>
    <x v="1"/>
    <s v="01010"/>
    <n v="558.79949999999997"/>
    <n v="1188.3900000000001"/>
    <n v="1747.1895"/>
    <x v="0"/>
    <x v="0"/>
    <x v="8"/>
    <x v="0"/>
    <x v="3"/>
    <n v="6"/>
    <n v="3"/>
    <x v="4"/>
  </r>
  <r>
    <d v="2011-04-06T00:00:00"/>
    <n v="2"/>
    <x v="0"/>
    <s v="01011"/>
    <n v="430.75200000000001"/>
    <n v="1217.307"/>
    <n v="1648.059"/>
    <x v="1"/>
    <x v="0"/>
    <x v="9"/>
    <x v="0"/>
    <x v="3"/>
    <n v="6"/>
    <n v="3"/>
    <x v="4"/>
  </r>
  <r>
    <d v="2011-04-06T00:00:00"/>
    <n v="2"/>
    <x v="1"/>
    <s v="01002"/>
    <n v="516.24300000000005"/>
    <n v="1110.837"/>
    <n v="1627.08"/>
    <x v="1"/>
    <x v="0"/>
    <x v="4"/>
    <x v="0"/>
    <x v="3"/>
    <n v="6"/>
    <n v="3"/>
    <x v="4"/>
  </r>
  <r>
    <d v="2011-04-06T00:00:00"/>
    <n v="3"/>
    <x v="0"/>
    <s v="01003"/>
    <n v="681.12450000000001"/>
    <n v="1109.0519999999999"/>
    <n v="1790.1765"/>
    <x v="2"/>
    <x v="1"/>
    <x v="0"/>
    <x v="0"/>
    <x v="3"/>
    <n v="6"/>
    <n v="3"/>
    <x v="4"/>
  </r>
  <r>
    <d v="2011-04-06T00:00:00"/>
    <n v="3"/>
    <x v="1"/>
    <s v="01001"/>
    <n v="752.89200000000005"/>
    <n v="1424.3565000000001"/>
    <n v="2177.2485000000001"/>
    <x v="2"/>
    <x v="1"/>
    <x v="1"/>
    <x v="0"/>
    <x v="3"/>
    <n v="6"/>
    <n v="3"/>
    <x v="4"/>
  </r>
  <r>
    <d v="2011-04-06T00:00:00"/>
    <n v="4"/>
    <x v="0"/>
    <s v="01004"/>
    <n v="552.94050000000004"/>
    <n v="1090.7715000000001"/>
    <n v="1643.712"/>
    <x v="3"/>
    <x v="1"/>
    <x v="2"/>
    <x v="0"/>
    <x v="3"/>
    <n v="6"/>
    <n v="3"/>
    <x v="4"/>
  </r>
  <r>
    <d v="2011-04-06T00:00:00"/>
    <n v="4"/>
    <x v="1"/>
    <s v="01005"/>
    <n v="635.75400000000002"/>
    <n v="1072.155"/>
    <n v="1707.9090000000001"/>
    <x v="3"/>
    <x v="1"/>
    <x v="3"/>
    <x v="0"/>
    <x v="3"/>
    <n v="6"/>
    <n v="3"/>
    <x v="4"/>
  </r>
  <r>
    <d v="2011-04-07T00:00:00"/>
    <n v="1"/>
    <x v="0"/>
    <s v="01006"/>
    <n v="638.28449999999998"/>
    <n v="1087.8209999999999"/>
    <n v="1726.1054999999999"/>
    <x v="0"/>
    <x v="0"/>
    <x v="4"/>
    <x v="0"/>
    <x v="3"/>
    <n v="7"/>
    <n v="4"/>
    <x v="5"/>
  </r>
  <r>
    <d v="2011-04-07T00:00:00"/>
    <n v="1"/>
    <x v="1"/>
    <s v="01007"/>
    <n v="626.48249999999996"/>
    <n v="1260.0105000000001"/>
    <n v="1886.4929999999999"/>
    <x v="0"/>
    <x v="0"/>
    <x v="5"/>
    <x v="0"/>
    <x v="3"/>
    <n v="7"/>
    <n v="4"/>
    <x v="5"/>
  </r>
  <r>
    <d v="2011-04-07T00:00:00"/>
    <n v="2"/>
    <x v="0"/>
    <s v="01008"/>
    <n v="555.61800000000005"/>
    <n v="1218.5775000000001"/>
    <n v="1774.1955"/>
    <x v="1"/>
    <x v="0"/>
    <x v="6"/>
    <x v="0"/>
    <x v="3"/>
    <n v="7"/>
    <n v="4"/>
    <x v="5"/>
  </r>
  <r>
    <d v="2011-04-07T00:00:00"/>
    <n v="2"/>
    <x v="1"/>
    <s v="01009"/>
    <n v="563.82899999999995"/>
    <n v="1077.5730000000001"/>
    <n v="1641.402"/>
    <x v="1"/>
    <x v="0"/>
    <x v="7"/>
    <x v="0"/>
    <x v="3"/>
    <n v="7"/>
    <n v="4"/>
    <x v="5"/>
  </r>
  <r>
    <d v="2011-04-07T00:00:00"/>
    <n v="3"/>
    <x v="0"/>
    <s v="01010"/>
    <n v="496.0095"/>
    <n v="1242.654"/>
    <n v="1738.6635000000001"/>
    <x v="2"/>
    <x v="1"/>
    <x v="8"/>
    <x v="0"/>
    <x v="3"/>
    <n v="7"/>
    <n v="4"/>
    <x v="5"/>
  </r>
  <r>
    <d v="2011-04-07T00:00:00"/>
    <n v="3"/>
    <x v="1"/>
    <s v="01011"/>
    <n v="805.5915"/>
    <n v="1344.84"/>
    <n v="2150.4315000000001"/>
    <x v="2"/>
    <x v="1"/>
    <x v="9"/>
    <x v="0"/>
    <x v="3"/>
    <n v="7"/>
    <n v="4"/>
    <x v="5"/>
  </r>
  <r>
    <d v="2011-04-07T00:00:00"/>
    <n v="4"/>
    <x v="0"/>
    <s v="01002"/>
    <n v="482.7165"/>
    <n v="1121.9984999999999"/>
    <n v="1604.7149999999999"/>
    <x v="3"/>
    <x v="1"/>
    <x v="4"/>
    <x v="0"/>
    <x v="3"/>
    <n v="7"/>
    <n v="4"/>
    <x v="5"/>
  </r>
  <r>
    <d v="2011-04-07T00:00:00"/>
    <n v="4"/>
    <x v="1"/>
    <s v="01003"/>
    <n v="568.34400000000005"/>
    <n v="1211.9939999999999"/>
    <n v="1780.338"/>
    <x v="3"/>
    <x v="1"/>
    <x v="0"/>
    <x v="0"/>
    <x v="3"/>
    <n v="7"/>
    <n v="4"/>
    <x v="5"/>
  </r>
  <r>
    <d v="2011-04-08T00:00:00"/>
    <n v="1"/>
    <x v="0"/>
    <s v="01001"/>
    <n v="483.74549999999999"/>
    <n v="1246.7280000000001"/>
    <n v="1730.4735000000001"/>
    <x v="0"/>
    <x v="0"/>
    <x v="1"/>
    <x v="0"/>
    <x v="3"/>
    <n v="8"/>
    <n v="5"/>
    <x v="6"/>
  </r>
  <r>
    <d v="2011-04-08T00:00:00"/>
    <n v="1"/>
    <x v="1"/>
    <s v="01004"/>
    <n v="618.04049999999995"/>
    <n v="1051.2915"/>
    <n v="1669.3320000000001"/>
    <x v="0"/>
    <x v="0"/>
    <x v="2"/>
    <x v="0"/>
    <x v="3"/>
    <n v="8"/>
    <n v="5"/>
    <x v="6"/>
  </r>
  <r>
    <d v="2011-04-08T00:00:00"/>
    <n v="2"/>
    <x v="0"/>
    <s v="01005"/>
    <n v="453.53699999999998"/>
    <n v="1273.335"/>
    <n v="1726.8720000000001"/>
    <x v="1"/>
    <x v="0"/>
    <x v="3"/>
    <x v="0"/>
    <x v="3"/>
    <n v="8"/>
    <n v="5"/>
    <x v="6"/>
  </r>
  <r>
    <d v="2011-04-08T00:00:00"/>
    <n v="2"/>
    <x v="1"/>
    <s v="01006"/>
    <n v="598.09050000000002"/>
    <n v="1237.0574999999999"/>
    <n v="1835.1479999999999"/>
    <x v="1"/>
    <x v="0"/>
    <x v="4"/>
    <x v="0"/>
    <x v="3"/>
    <n v="8"/>
    <n v="5"/>
    <x v="6"/>
  </r>
  <r>
    <d v="2011-04-08T00:00:00"/>
    <n v="3"/>
    <x v="0"/>
    <s v="01007"/>
    <n v="563.33550000000002"/>
    <n v="1071.4095"/>
    <n v="1634.7449999999999"/>
    <x v="2"/>
    <x v="1"/>
    <x v="5"/>
    <x v="0"/>
    <x v="3"/>
    <n v="8"/>
    <n v="5"/>
    <x v="6"/>
  </r>
  <r>
    <d v="2011-04-08T00:00:00"/>
    <n v="3"/>
    <x v="1"/>
    <s v="01008"/>
    <n v="728.92049999999995"/>
    <n v="1367.94"/>
    <n v="2096.8604999999998"/>
    <x v="2"/>
    <x v="1"/>
    <x v="6"/>
    <x v="0"/>
    <x v="3"/>
    <n v="8"/>
    <n v="5"/>
    <x v="6"/>
  </r>
  <r>
    <d v="2011-04-08T00:00:00"/>
    <n v="4"/>
    <x v="0"/>
    <s v="01009"/>
    <n v="491.4"/>
    <n v="1107.4665"/>
    <n v="1598.8665000000001"/>
    <x v="3"/>
    <x v="1"/>
    <x v="7"/>
    <x v="0"/>
    <x v="3"/>
    <n v="8"/>
    <n v="5"/>
    <x v="6"/>
  </r>
  <r>
    <d v="2011-04-08T00:00:00"/>
    <n v="4"/>
    <x v="1"/>
    <s v="01010"/>
    <n v="593.25"/>
    <n v="1155.5985000000001"/>
    <n v="1748.8485000000001"/>
    <x v="3"/>
    <x v="1"/>
    <x v="8"/>
    <x v="0"/>
    <x v="3"/>
    <n v="8"/>
    <n v="5"/>
    <x v="6"/>
  </r>
  <r>
    <d v="2011-04-09T00:00:00"/>
    <n v="1"/>
    <x v="0"/>
    <s v="01011"/>
    <n v="662.28750000000002"/>
    <n v="1093.8689999999999"/>
    <n v="1756.1565000000001"/>
    <x v="0"/>
    <x v="0"/>
    <x v="9"/>
    <x v="0"/>
    <x v="3"/>
    <n v="9"/>
    <n v="6"/>
    <x v="0"/>
  </r>
  <r>
    <d v="2011-04-09T00:00:00"/>
    <n v="1"/>
    <x v="1"/>
    <s v="01002"/>
    <n v="641.24549999999999"/>
    <n v="1462.125"/>
    <n v="2103.3705"/>
    <x v="0"/>
    <x v="0"/>
    <x v="4"/>
    <x v="0"/>
    <x v="3"/>
    <n v="9"/>
    <n v="6"/>
    <x v="0"/>
  </r>
  <r>
    <d v="2011-04-09T00:00:00"/>
    <n v="2"/>
    <x v="0"/>
    <s v="01003"/>
    <n v="643.87049999999999"/>
    <n v="1022.028"/>
    <n v="1665.8985"/>
    <x v="1"/>
    <x v="0"/>
    <x v="0"/>
    <x v="0"/>
    <x v="3"/>
    <n v="9"/>
    <n v="6"/>
    <x v="0"/>
  </r>
  <r>
    <d v="2011-04-09T00:00:00"/>
    <n v="2"/>
    <x v="1"/>
    <s v="01001"/>
    <n v="712.51949999999999"/>
    <n v="1422.96"/>
    <n v="2135.4794999999999"/>
    <x v="1"/>
    <x v="0"/>
    <x v="1"/>
    <x v="0"/>
    <x v="3"/>
    <n v="9"/>
    <n v="6"/>
    <x v="0"/>
  </r>
  <r>
    <d v="2011-04-09T00:00:00"/>
    <n v="3"/>
    <x v="0"/>
    <s v="01004"/>
    <n v="483.18900000000002"/>
    <n v="1190.931"/>
    <n v="1674.12"/>
    <x v="2"/>
    <x v="1"/>
    <x v="2"/>
    <x v="0"/>
    <x v="3"/>
    <n v="9"/>
    <n v="6"/>
    <x v="0"/>
  </r>
  <r>
    <d v="2011-04-09T00:00:00"/>
    <n v="3"/>
    <x v="1"/>
    <s v="01005"/>
    <n v="775.03650000000005"/>
    <n v="1303.1655000000001"/>
    <n v="2078.2020000000002"/>
    <x v="2"/>
    <x v="1"/>
    <x v="3"/>
    <x v="0"/>
    <x v="3"/>
    <n v="9"/>
    <n v="6"/>
    <x v="0"/>
  </r>
  <r>
    <d v="2011-04-09T00:00:00"/>
    <n v="4"/>
    <x v="0"/>
    <s v="01006"/>
    <n v="640.98299999999995"/>
    <n v="1243.1790000000001"/>
    <n v="1884.162"/>
    <x v="3"/>
    <x v="1"/>
    <x v="4"/>
    <x v="0"/>
    <x v="3"/>
    <n v="9"/>
    <n v="6"/>
    <x v="0"/>
  </r>
  <r>
    <d v="2011-04-09T00:00:00"/>
    <n v="4"/>
    <x v="1"/>
    <s v="01007"/>
    <n v="640.65750000000003"/>
    <n v="1419.6524999999999"/>
    <n v="2060.31"/>
    <x v="3"/>
    <x v="1"/>
    <x v="5"/>
    <x v="0"/>
    <x v="3"/>
    <n v="9"/>
    <n v="6"/>
    <x v="0"/>
  </r>
  <r>
    <d v="2011-04-10T00:00:00"/>
    <n v="1"/>
    <x v="0"/>
    <s v="01008"/>
    <n v="731.30399999999997"/>
    <n v="1105.2090000000001"/>
    <n v="1836.5129999999999"/>
    <x v="0"/>
    <x v="0"/>
    <x v="6"/>
    <x v="0"/>
    <x v="3"/>
    <n v="10"/>
    <n v="7"/>
    <x v="1"/>
  </r>
  <r>
    <d v="2011-04-10T00:00:00"/>
    <n v="1"/>
    <x v="1"/>
    <s v="01009"/>
    <n v="792.90750000000003"/>
    <n v="1192.002"/>
    <n v="1984.9095"/>
    <x v="0"/>
    <x v="0"/>
    <x v="7"/>
    <x v="0"/>
    <x v="3"/>
    <n v="10"/>
    <n v="7"/>
    <x v="1"/>
  </r>
  <r>
    <d v="2011-04-10T00:00:00"/>
    <n v="2"/>
    <x v="0"/>
    <s v="01010"/>
    <n v="742.28700000000003"/>
    <n v="1129.8945000000001"/>
    <n v="1872.1814999999999"/>
    <x v="1"/>
    <x v="0"/>
    <x v="8"/>
    <x v="0"/>
    <x v="3"/>
    <n v="10"/>
    <n v="7"/>
    <x v="1"/>
  </r>
  <r>
    <d v="2011-04-10T00:00:00"/>
    <n v="2"/>
    <x v="1"/>
    <s v="01011"/>
    <n v="784.50750000000005"/>
    <n v="1190.7945"/>
    <n v="1975.3019999999999"/>
    <x v="1"/>
    <x v="0"/>
    <x v="9"/>
    <x v="0"/>
    <x v="3"/>
    <n v="10"/>
    <n v="7"/>
    <x v="1"/>
  </r>
  <r>
    <d v="2011-04-10T00:00:00"/>
    <n v="3"/>
    <x v="0"/>
    <s v="01002"/>
    <n v="738.52800000000002"/>
    <n v="1119.1949999999999"/>
    <n v="1857.723"/>
    <x v="2"/>
    <x v="1"/>
    <x v="4"/>
    <x v="0"/>
    <x v="3"/>
    <n v="10"/>
    <n v="7"/>
    <x v="1"/>
  </r>
  <r>
    <d v="2011-04-10T00:00:00"/>
    <n v="3"/>
    <x v="1"/>
    <s v="01003"/>
    <n v="781.69349999999997"/>
    <n v="1175.3175000000001"/>
    <n v="1957.011"/>
    <x v="2"/>
    <x v="1"/>
    <x v="0"/>
    <x v="0"/>
    <x v="3"/>
    <n v="10"/>
    <n v="7"/>
    <x v="1"/>
  </r>
  <r>
    <d v="2011-04-10T00:00:00"/>
    <n v="4"/>
    <x v="0"/>
    <s v="01001"/>
    <n v="743.7885"/>
    <n v="1127.2065"/>
    <n v="1870.9949999999999"/>
    <x v="3"/>
    <x v="1"/>
    <x v="1"/>
    <x v="0"/>
    <x v="3"/>
    <n v="10"/>
    <n v="7"/>
    <x v="1"/>
  </r>
  <r>
    <d v="2011-04-10T00:00:00"/>
    <n v="4"/>
    <x v="1"/>
    <s v="01004"/>
    <n v="661.899"/>
    <n v="1002.4455"/>
    <n v="1664.3444999999999"/>
    <x v="3"/>
    <x v="1"/>
    <x v="2"/>
    <x v="0"/>
    <x v="3"/>
    <n v="10"/>
    <n v="7"/>
    <x v="1"/>
  </r>
  <r>
    <d v="2011-04-11T00:00:00"/>
    <n v="1"/>
    <x v="0"/>
    <s v="01005"/>
    <n v="697.67250000000001"/>
    <n v="1082.7915"/>
    <n v="1780.4639999999999"/>
    <x v="0"/>
    <x v="0"/>
    <x v="3"/>
    <x v="0"/>
    <x v="3"/>
    <n v="11"/>
    <n v="1"/>
    <x v="2"/>
  </r>
  <r>
    <d v="2011-04-11T00:00:00"/>
    <n v="1"/>
    <x v="1"/>
    <s v="01006"/>
    <n v="692.3175"/>
    <n v="1064.4480000000001"/>
    <n v="1756.7655"/>
    <x v="0"/>
    <x v="0"/>
    <x v="4"/>
    <x v="0"/>
    <x v="3"/>
    <n v="11"/>
    <n v="1"/>
    <x v="2"/>
  </r>
  <r>
    <d v="2011-04-11T00:00:00"/>
    <n v="2"/>
    <x v="0"/>
    <s v="01007"/>
    <n v="658.93799999999999"/>
    <n v="1025.3040000000001"/>
    <n v="1684.242"/>
    <x v="1"/>
    <x v="0"/>
    <x v="5"/>
    <x v="0"/>
    <x v="3"/>
    <n v="11"/>
    <n v="1"/>
    <x v="2"/>
  </r>
  <r>
    <d v="2011-04-11T00:00:00"/>
    <n v="2"/>
    <x v="1"/>
    <s v="01008"/>
    <n v="738.50699999999995"/>
    <n v="1121.106"/>
    <n v="1859.6130000000001"/>
    <x v="1"/>
    <x v="0"/>
    <x v="6"/>
    <x v="0"/>
    <x v="3"/>
    <n v="11"/>
    <n v="1"/>
    <x v="2"/>
  </r>
  <r>
    <d v="2011-04-11T00:00:00"/>
    <n v="3"/>
    <x v="0"/>
    <s v="01009"/>
    <n v="665.553"/>
    <n v="1035.8354999999999"/>
    <n v="1701.3885"/>
    <x v="2"/>
    <x v="1"/>
    <x v="7"/>
    <x v="0"/>
    <x v="3"/>
    <n v="11"/>
    <n v="1"/>
    <x v="2"/>
  </r>
  <r>
    <d v="2011-04-11T00:00:00"/>
    <n v="3"/>
    <x v="1"/>
    <s v="01010"/>
    <n v="851.13"/>
    <n v="1309.623"/>
    <n v="2160.7530000000002"/>
    <x v="2"/>
    <x v="1"/>
    <x v="8"/>
    <x v="0"/>
    <x v="3"/>
    <n v="11"/>
    <n v="1"/>
    <x v="2"/>
  </r>
  <r>
    <d v="2011-04-11T00:00:00"/>
    <n v="4"/>
    <x v="0"/>
    <s v="01011"/>
    <n v="630.87149999999997"/>
    <n v="986.92650000000003"/>
    <n v="1617.798"/>
    <x v="3"/>
    <x v="1"/>
    <x v="9"/>
    <x v="0"/>
    <x v="3"/>
    <n v="11"/>
    <n v="1"/>
    <x v="2"/>
  </r>
  <r>
    <d v="2011-04-11T00:00:00"/>
    <n v="4"/>
    <x v="1"/>
    <s v="01002"/>
    <n v="768.16949999999997"/>
    <n v="1164.7545"/>
    <n v="1932.924"/>
    <x v="3"/>
    <x v="1"/>
    <x v="4"/>
    <x v="0"/>
    <x v="3"/>
    <n v="11"/>
    <n v="1"/>
    <x v="2"/>
  </r>
  <r>
    <d v="2011-04-12T00:00:00"/>
    <n v="1"/>
    <x v="0"/>
    <s v="01003"/>
    <n v="640.37400000000002"/>
    <n v="1021.1775"/>
    <n v="1661.5515"/>
    <x v="0"/>
    <x v="0"/>
    <x v="0"/>
    <x v="0"/>
    <x v="3"/>
    <n v="12"/>
    <n v="2"/>
    <x v="3"/>
  </r>
  <r>
    <d v="2011-04-12T00:00:00"/>
    <n v="1"/>
    <x v="1"/>
    <s v="01001"/>
    <n v="790.17750000000001"/>
    <n v="1242.402"/>
    <n v="2032.5795000000001"/>
    <x v="0"/>
    <x v="0"/>
    <x v="1"/>
    <x v="0"/>
    <x v="3"/>
    <n v="12"/>
    <n v="2"/>
    <x v="3"/>
  </r>
  <r>
    <d v="2011-04-12T00:00:00"/>
    <n v="2"/>
    <x v="0"/>
    <s v="01004"/>
    <n v="723.06150000000002"/>
    <n v="1136.1105"/>
    <n v="1859.172"/>
    <x v="1"/>
    <x v="0"/>
    <x v="2"/>
    <x v="0"/>
    <x v="3"/>
    <n v="12"/>
    <n v="2"/>
    <x v="3"/>
  </r>
  <r>
    <d v="2011-04-12T00:00:00"/>
    <n v="2"/>
    <x v="1"/>
    <s v="01005"/>
    <n v="756.07349999999997"/>
    <n v="1158.4124999999999"/>
    <n v="1914.4860000000001"/>
    <x v="1"/>
    <x v="0"/>
    <x v="3"/>
    <x v="0"/>
    <x v="3"/>
    <n v="12"/>
    <n v="2"/>
    <x v="3"/>
  </r>
  <r>
    <d v="2011-04-12T00:00:00"/>
    <n v="3"/>
    <x v="0"/>
    <s v="01006"/>
    <n v="736.11300000000006"/>
    <n v="1154.6745000000001"/>
    <n v="1890.7874999999999"/>
    <x v="2"/>
    <x v="1"/>
    <x v="4"/>
    <x v="0"/>
    <x v="3"/>
    <n v="12"/>
    <n v="2"/>
    <x v="3"/>
  </r>
  <r>
    <d v="2011-04-12T00:00:00"/>
    <n v="3"/>
    <x v="1"/>
    <s v="01007"/>
    <n v="742.11900000000003"/>
    <n v="1171.2539999999999"/>
    <n v="1913.373"/>
    <x v="2"/>
    <x v="1"/>
    <x v="5"/>
    <x v="0"/>
    <x v="3"/>
    <n v="12"/>
    <n v="2"/>
    <x v="3"/>
  </r>
  <r>
    <d v="2011-04-12T00:00:00"/>
    <n v="4"/>
    <x v="0"/>
    <s v="01008"/>
    <n v="723.66"/>
    <n v="1092.5039999999999"/>
    <n v="1816.164"/>
    <x v="3"/>
    <x v="1"/>
    <x v="6"/>
    <x v="0"/>
    <x v="3"/>
    <n v="12"/>
    <n v="2"/>
    <x v="3"/>
  </r>
  <r>
    <d v="2011-04-12T00:00:00"/>
    <n v="4"/>
    <x v="1"/>
    <s v="01009"/>
    <n v="840.58799999999997"/>
    <n v="1318.884"/>
    <n v="2159.4720000000002"/>
    <x v="3"/>
    <x v="1"/>
    <x v="7"/>
    <x v="0"/>
    <x v="3"/>
    <n v="12"/>
    <n v="2"/>
    <x v="3"/>
  </r>
  <r>
    <d v="2011-04-13T00:00:00"/>
    <n v="1"/>
    <x v="0"/>
    <s v="01010"/>
    <n v="739.00049999999999"/>
    <n v="1116.3915"/>
    <n v="1855.3920000000001"/>
    <x v="0"/>
    <x v="0"/>
    <x v="8"/>
    <x v="0"/>
    <x v="3"/>
    <n v="13"/>
    <n v="3"/>
    <x v="4"/>
  </r>
  <r>
    <d v="2011-04-13T00:00:00"/>
    <n v="1"/>
    <x v="1"/>
    <s v="01011"/>
    <n v="651.64049999999997"/>
    <n v="998.17200000000003"/>
    <n v="1649.8125"/>
    <x v="0"/>
    <x v="0"/>
    <x v="9"/>
    <x v="0"/>
    <x v="3"/>
    <n v="13"/>
    <n v="3"/>
    <x v="4"/>
  </r>
  <r>
    <d v="2011-04-13T00:00:00"/>
    <n v="2"/>
    <x v="0"/>
    <s v="01002"/>
    <n v="654.70650000000001"/>
    <n v="1023.0255"/>
    <n v="1677.732"/>
    <x v="1"/>
    <x v="0"/>
    <x v="4"/>
    <x v="0"/>
    <x v="3"/>
    <n v="13"/>
    <n v="3"/>
    <x v="4"/>
  </r>
  <r>
    <d v="2011-04-13T00:00:00"/>
    <n v="2"/>
    <x v="1"/>
    <s v="01003"/>
    <n v="759.64350000000002"/>
    <n v="1198.2494999999999"/>
    <n v="1957.893"/>
    <x v="1"/>
    <x v="0"/>
    <x v="0"/>
    <x v="0"/>
    <x v="3"/>
    <n v="13"/>
    <n v="3"/>
    <x v="4"/>
  </r>
  <r>
    <d v="2011-04-13T00:00:00"/>
    <n v="3"/>
    <x v="0"/>
    <s v="01001"/>
    <n v="652.197"/>
    <n v="1041.579"/>
    <n v="1693.7760000000001"/>
    <x v="2"/>
    <x v="1"/>
    <x v="1"/>
    <x v="0"/>
    <x v="3"/>
    <n v="13"/>
    <n v="3"/>
    <x v="4"/>
  </r>
  <r>
    <d v="2011-04-13T00:00:00"/>
    <n v="3"/>
    <x v="1"/>
    <s v="01004"/>
    <n v="679.01400000000001"/>
    <n v="1026.4380000000001"/>
    <n v="1705.452"/>
    <x v="2"/>
    <x v="1"/>
    <x v="2"/>
    <x v="0"/>
    <x v="3"/>
    <n v="13"/>
    <n v="3"/>
    <x v="4"/>
  </r>
  <r>
    <d v="2011-04-13T00:00:00"/>
    <n v="4"/>
    <x v="0"/>
    <s v="01005"/>
    <n v="718.27350000000001"/>
    <n v="1082.1824999999999"/>
    <n v="1800.4559999999999"/>
    <x v="3"/>
    <x v="1"/>
    <x v="3"/>
    <x v="0"/>
    <x v="3"/>
    <n v="13"/>
    <n v="3"/>
    <x v="4"/>
  </r>
  <r>
    <d v="2011-04-13T00:00:00"/>
    <n v="4"/>
    <x v="1"/>
    <s v="01006"/>
    <n v="646.779"/>
    <n v="991.98749999999995"/>
    <n v="1638.7665"/>
    <x v="3"/>
    <x v="1"/>
    <x v="4"/>
    <x v="0"/>
    <x v="3"/>
    <n v="13"/>
    <n v="3"/>
    <x v="4"/>
  </r>
  <r>
    <d v="2011-04-14T00:00:00"/>
    <n v="1"/>
    <x v="0"/>
    <s v="01007"/>
    <n v="699.01649999999995"/>
    <n v="1055.9745"/>
    <n v="1754.991"/>
    <x v="0"/>
    <x v="0"/>
    <x v="5"/>
    <x v="0"/>
    <x v="3"/>
    <n v="14"/>
    <n v="4"/>
    <x v="5"/>
  </r>
  <r>
    <d v="2011-04-14T00:00:00"/>
    <n v="1"/>
    <x v="1"/>
    <s v="01008"/>
    <n v="636.38400000000001"/>
    <n v="989.01599999999996"/>
    <n v="1625.4"/>
    <x v="0"/>
    <x v="0"/>
    <x v="6"/>
    <x v="0"/>
    <x v="3"/>
    <n v="14"/>
    <n v="4"/>
    <x v="5"/>
  </r>
  <r>
    <d v="2011-04-14T00:00:00"/>
    <n v="2"/>
    <x v="0"/>
    <s v="01009"/>
    <n v="683.98050000000001"/>
    <n v="1096.9034999999999"/>
    <n v="1780.884"/>
    <x v="1"/>
    <x v="0"/>
    <x v="7"/>
    <x v="0"/>
    <x v="3"/>
    <n v="14"/>
    <n v="4"/>
    <x v="5"/>
  </r>
  <r>
    <d v="2011-04-14T00:00:00"/>
    <n v="2"/>
    <x v="1"/>
    <s v="01010"/>
    <n v="802.221"/>
    <n v="1212.9494999999999"/>
    <n v="2015.1704999999999"/>
    <x v="1"/>
    <x v="0"/>
    <x v="8"/>
    <x v="0"/>
    <x v="3"/>
    <n v="14"/>
    <n v="4"/>
    <x v="5"/>
  </r>
  <r>
    <d v="2011-04-14T00:00:00"/>
    <n v="3"/>
    <x v="0"/>
    <s v="01011"/>
    <n v="697.90350000000001"/>
    <n v="1099.5809999999999"/>
    <n v="1797.4845"/>
    <x v="2"/>
    <x v="1"/>
    <x v="9"/>
    <x v="0"/>
    <x v="3"/>
    <n v="14"/>
    <n v="4"/>
    <x v="5"/>
  </r>
  <r>
    <d v="2011-04-14T00:00:00"/>
    <n v="3"/>
    <x v="1"/>
    <s v="01002"/>
    <n v="835.86300000000006"/>
    <n v="1280.769"/>
    <n v="2116.6320000000001"/>
    <x v="2"/>
    <x v="1"/>
    <x v="4"/>
    <x v="0"/>
    <x v="3"/>
    <n v="14"/>
    <n v="4"/>
    <x v="5"/>
  </r>
  <r>
    <d v="2011-04-14T00:00:00"/>
    <n v="4"/>
    <x v="0"/>
    <s v="01003"/>
    <n v="620.03549999999996"/>
    <n v="964.55100000000004"/>
    <n v="1584.5864999999999"/>
    <x v="3"/>
    <x v="1"/>
    <x v="0"/>
    <x v="0"/>
    <x v="3"/>
    <n v="14"/>
    <n v="4"/>
    <x v="5"/>
  </r>
  <r>
    <d v="2011-04-14T00:00:00"/>
    <n v="4"/>
    <x v="1"/>
    <s v="01001"/>
    <n v="812.57399999999996"/>
    <n v="1220.6985"/>
    <n v="2033.2725"/>
    <x v="3"/>
    <x v="1"/>
    <x v="1"/>
    <x v="0"/>
    <x v="3"/>
    <n v="14"/>
    <n v="4"/>
    <x v="5"/>
  </r>
  <r>
    <d v="2011-04-15T00:00:00"/>
    <n v="1"/>
    <x v="0"/>
    <s v="01004"/>
    <n v="592.60950000000003"/>
    <n v="991.38900000000001"/>
    <n v="1583.9984999999999"/>
    <x v="0"/>
    <x v="0"/>
    <x v="2"/>
    <x v="0"/>
    <x v="3"/>
    <n v="15"/>
    <n v="5"/>
    <x v="6"/>
  </r>
  <r>
    <d v="2011-04-15T00:00:00"/>
    <n v="1"/>
    <x v="1"/>
    <s v="01005"/>
    <n v="859.50900000000001"/>
    <n v="1310.9670000000001"/>
    <n v="2170.4760000000001"/>
    <x v="0"/>
    <x v="0"/>
    <x v="3"/>
    <x v="0"/>
    <x v="3"/>
    <n v="15"/>
    <n v="5"/>
    <x v="6"/>
  </r>
  <r>
    <d v="2011-04-15T00:00:00"/>
    <n v="2"/>
    <x v="0"/>
    <s v="01006"/>
    <n v="653.60400000000004"/>
    <n v="1028.9894999999999"/>
    <n v="1682.5934999999999"/>
    <x v="1"/>
    <x v="0"/>
    <x v="4"/>
    <x v="0"/>
    <x v="3"/>
    <n v="15"/>
    <n v="5"/>
    <x v="6"/>
  </r>
  <r>
    <d v="2011-04-15T00:00:00"/>
    <n v="2"/>
    <x v="1"/>
    <s v="01007"/>
    <n v="652.56449999999995"/>
    <n v="1090.3305"/>
    <n v="1742.895"/>
    <x v="1"/>
    <x v="0"/>
    <x v="5"/>
    <x v="0"/>
    <x v="3"/>
    <n v="15"/>
    <n v="5"/>
    <x v="6"/>
  </r>
  <r>
    <d v="2011-04-15T00:00:00"/>
    <n v="3"/>
    <x v="0"/>
    <s v="01008"/>
    <n v="678.18449999999996"/>
    <n v="1027.4670000000001"/>
    <n v="1705.6514999999999"/>
    <x v="2"/>
    <x v="1"/>
    <x v="6"/>
    <x v="0"/>
    <x v="3"/>
    <n v="15"/>
    <n v="5"/>
    <x v="6"/>
  </r>
  <r>
    <d v="2011-04-15T00:00:00"/>
    <n v="3"/>
    <x v="1"/>
    <s v="01009"/>
    <n v="662.22450000000003"/>
    <n v="1000.944"/>
    <n v="1663.1685"/>
    <x v="2"/>
    <x v="1"/>
    <x v="7"/>
    <x v="0"/>
    <x v="3"/>
    <n v="15"/>
    <n v="5"/>
    <x v="6"/>
  </r>
  <r>
    <d v="2011-04-15T00:00:00"/>
    <n v="4"/>
    <x v="0"/>
    <s v="01010"/>
    <n v="746.10900000000004"/>
    <n v="1119.2055"/>
    <n v="1865.3145"/>
    <x v="3"/>
    <x v="1"/>
    <x v="8"/>
    <x v="0"/>
    <x v="3"/>
    <n v="15"/>
    <n v="5"/>
    <x v="6"/>
  </r>
  <r>
    <d v="2011-04-15T00:00:00"/>
    <n v="4"/>
    <x v="1"/>
    <s v="01011"/>
    <n v="809.77049999999997"/>
    <n v="1303.9425000000001"/>
    <n v="2113.7130000000002"/>
    <x v="3"/>
    <x v="1"/>
    <x v="9"/>
    <x v="0"/>
    <x v="3"/>
    <n v="15"/>
    <n v="5"/>
    <x v="6"/>
  </r>
  <r>
    <d v="2011-04-16T00:00:00"/>
    <n v="1"/>
    <x v="0"/>
    <s v="01002"/>
    <n v="645.02549999999997"/>
    <n v="986.13900000000001"/>
    <n v="1631.1645000000001"/>
    <x v="0"/>
    <x v="0"/>
    <x v="4"/>
    <x v="0"/>
    <x v="3"/>
    <n v="16"/>
    <n v="6"/>
    <x v="0"/>
  </r>
  <r>
    <d v="2011-04-16T00:00:00"/>
    <n v="1"/>
    <x v="1"/>
    <s v="01003"/>
    <n v="835.85249999999996"/>
    <n v="1337.9939999999999"/>
    <n v="2173.8465000000001"/>
    <x v="0"/>
    <x v="0"/>
    <x v="0"/>
    <x v="0"/>
    <x v="3"/>
    <n v="16"/>
    <n v="6"/>
    <x v="0"/>
  </r>
  <r>
    <d v="2011-04-16T00:00:00"/>
    <n v="2"/>
    <x v="0"/>
    <s v="01001"/>
    <n v="616.12950000000001"/>
    <n v="1027.8135"/>
    <n v="1643.943"/>
    <x v="1"/>
    <x v="0"/>
    <x v="1"/>
    <x v="0"/>
    <x v="3"/>
    <n v="16"/>
    <n v="6"/>
    <x v="0"/>
  </r>
  <r>
    <d v="2011-04-16T00:00:00"/>
    <n v="2"/>
    <x v="1"/>
    <s v="01004"/>
    <n v="689.44050000000004"/>
    <n v="1129.7895000000001"/>
    <n v="1819.23"/>
    <x v="1"/>
    <x v="0"/>
    <x v="2"/>
    <x v="0"/>
    <x v="3"/>
    <n v="16"/>
    <n v="6"/>
    <x v="0"/>
  </r>
  <r>
    <d v="2011-04-16T00:00:00"/>
    <n v="3"/>
    <x v="0"/>
    <s v="01005"/>
    <n v="650.55899999999997"/>
    <n v="1066.9994999999999"/>
    <n v="1717.5585000000001"/>
    <x v="2"/>
    <x v="1"/>
    <x v="3"/>
    <x v="0"/>
    <x v="3"/>
    <n v="16"/>
    <n v="6"/>
    <x v="0"/>
  </r>
  <r>
    <d v="2011-04-16T00:00:00"/>
    <n v="3"/>
    <x v="1"/>
    <s v="01006"/>
    <n v="741.36300000000006"/>
    <n v="1118.355"/>
    <n v="1859.7180000000001"/>
    <x v="2"/>
    <x v="1"/>
    <x v="4"/>
    <x v="0"/>
    <x v="3"/>
    <n v="16"/>
    <n v="6"/>
    <x v="0"/>
  </r>
  <r>
    <d v="2011-04-16T00:00:00"/>
    <n v="4"/>
    <x v="0"/>
    <s v="01007"/>
    <n v="689.38800000000003"/>
    <n v="1148.4585"/>
    <n v="1837.8465000000001"/>
    <x v="3"/>
    <x v="1"/>
    <x v="5"/>
    <x v="0"/>
    <x v="3"/>
    <n v="16"/>
    <n v="6"/>
    <x v="0"/>
  </r>
  <r>
    <d v="2011-04-16T00:00:00"/>
    <n v="4"/>
    <x v="1"/>
    <s v="01008"/>
    <n v="669.39599999999996"/>
    <n v="1123.941"/>
    <n v="1793.337"/>
    <x v="3"/>
    <x v="1"/>
    <x v="6"/>
    <x v="0"/>
    <x v="3"/>
    <n v="16"/>
    <n v="6"/>
    <x v="0"/>
  </r>
  <r>
    <d v="2011-04-17T00:00:00"/>
    <n v="1"/>
    <x v="0"/>
    <s v="01009"/>
    <n v="651.71400000000006"/>
    <n v="993.20550000000003"/>
    <n v="1644.9195"/>
    <x v="0"/>
    <x v="0"/>
    <x v="7"/>
    <x v="0"/>
    <x v="3"/>
    <n v="17"/>
    <n v="7"/>
    <x v="1"/>
  </r>
  <r>
    <d v="2011-04-17T00:00:00"/>
    <n v="1"/>
    <x v="1"/>
    <s v="01010"/>
    <n v="738.18150000000003"/>
    <n v="1155.0419999999999"/>
    <n v="1893.2235000000001"/>
    <x v="0"/>
    <x v="0"/>
    <x v="8"/>
    <x v="0"/>
    <x v="3"/>
    <n v="17"/>
    <n v="7"/>
    <x v="1"/>
  </r>
  <r>
    <d v="2011-04-17T00:00:00"/>
    <n v="2"/>
    <x v="0"/>
    <s v="01011"/>
    <n v="616.22400000000005"/>
    <n v="1035.7304999999999"/>
    <n v="1651.9545000000001"/>
    <x v="1"/>
    <x v="0"/>
    <x v="9"/>
    <x v="0"/>
    <x v="3"/>
    <n v="17"/>
    <n v="7"/>
    <x v="1"/>
  </r>
  <r>
    <d v="2011-04-17T00:00:00"/>
    <n v="2"/>
    <x v="1"/>
    <s v="01002"/>
    <n v="832.14599999999996"/>
    <n v="1370.4285"/>
    <n v="2202.5745000000002"/>
    <x v="1"/>
    <x v="0"/>
    <x v="4"/>
    <x v="0"/>
    <x v="3"/>
    <n v="17"/>
    <n v="7"/>
    <x v="1"/>
  </r>
  <r>
    <d v="2011-04-17T00:00:00"/>
    <n v="3"/>
    <x v="0"/>
    <s v="01003"/>
    <n v="698.57550000000003"/>
    <n v="1077.2474999999999"/>
    <n v="1775.8230000000001"/>
    <x v="2"/>
    <x v="1"/>
    <x v="0"/>
    <x v="0"/>
    <x v="3"/>
    <n v="17"/>
    <n v="7"/>
    <x v="1"/>
  </r>
  <r>
    <d v="2011-04-17T00:00:00"/>
    <n v="3"/>
    <x v="1"/>
    <s v="01001"/>
    <n v="719.49149999999997"/>
    <n v="1160.25"/>
    <n v="1879.7415000000001"/>
    <x v="2"/>
    <x v="1"/>
    <x v="1"/>
    <x v="0"/>
    <x v="3"/>
    <n v="17"/>
    <n v="7"/>
    <x v="1"/>
  </r>
  <r>
    <d v="2011-04-17T00:00:00"/>
    <n v="4"/>
    <x v="0"/>
    <s v="01004"/>
    <n v="706.524"/>
    <n v="1077.5730000000001"/>
    <n v="1784.097"/>
    <x v="3"/>
    <x v="1"/>
    <x v="2"/>
    <x v="0"/>
    <x v="3"/>
    <n v="17"/>
    <n v="7"/>
    <x v="1"/>
  </r>
  <r>
    <d v="2011-04-17T00:00:00"/>
    <n v="4"/>
    <x v="1"/>
    <s v="01005"/>
    <n v="823.18949999999995"/>
    <n v="1324.1865"/>
    <n v="2147.3760000000002"/>
    <x v="3"/>
    <x v="1"/>
    <x v="3"/>
    <x v="0"/>
    <x v="3"/>
    <n v="17"/>
    <n v="7"/>
    <x v="1"/>
  </r>
  <r>
    <d v="2011-04-18T00:00:00"/>
    <n v="1"/>
    <x v="0"/>
    <s v="01006"/>
    <n v="647.80799999999999"/>
    <n v="1107.078"/>
    <n v="1754.886"/>
    <x v="0"/>
    <x v="0"/>
    <x v="4"/>
    <x v="0"/>
    <x v="3"/>
    <n v="18"/>
    <n v="1"/>
    <x v="2"/>
  </r>
  <r>
    <d v="2011-04-18T00:00:00"/>
    <n v="1"/>
    <x v="1"/>
    <s v="01007"/>
    <n v="670.15200000000004"/>
    <n v="1159.998"/>
    <n v="1830.15"/>
    <x v="0"/>
    <x v="0"/>
    <x v="5"/>
    <x v="0"/>
    <x v="3"/>
    <n v="18"/>
    <n v="1"/>
    <x v="2"/>
  </r>
  <r>
    <d v="2011-04-18T00:00:00"/>
    <n v="2"/>
    <x v="0"/>
    <s v="01008"/>
    <n v="662.66549999999995"/>
    <n v="1079.0744999999999"/>
    <n v="1741.74"/>
    <x v="1"/>
    <x v="0"/>
    <x v="6"/>
    <x v="0"/>
    <x v="3"/>
    <n v="18"/>
    <n v="1"/>
    <x v="2"/>
  </r>
  <r>
    <d v="2011-04-18T00:00:00"/>
    <n v="2"/>
    <x v="1"/>
    <s v="01009"/>
    <n v="721.80150000000003"/>
    <n v="1106.1855"/>
    <n v="1827.9870000000001"/>
    <x v="1"/>
    <x v="0"/>
    <x v="7"/>
    <x v="0"/>
    <x v="3"/>
    <n v="18"/>
    <n v="1"/>
    <x v="2"/>
  </r>
  <r>
    <d v="2011-04-18T00:00:00"/>
    <n v="3"/>
    <x v="0"/>
    <s v="01010"/>
    <n v="737.28899999999999"/>
    <n v="1121.1585"/>
    <n v="1858.4475"/>
    <x v="2"/>
    <x v="1"/>
    <x v="8"/>
    <x v="0"/>
    <x v="3"/>
    <n v="18"/>
    <n v="1"/>
    <x v="2"/>
  </r>
  <r>
    <d v="2011-04-18T00:00:00"/>
    <n v="3"/>
    <x v="1"/>
    <s v="01011"/>
    <n v="710.07299999999998"/>
    <n v="1244.8695"/>
    <n v="1954.9425000000001"/>
    <x v="2"/>
    <x v="1"/>
    <x v="9"/>
    <x v="0"/>
    <x v="3"/>
    <n v="18"/>
    <n v="1"/>
    <x v="2"/>
  </r>
  <r>
    <d v="2011-04-18T00:00:00"/>
    <n v="4"/>
    <x v="0"/>
    <s v="01002"/>
    <n v="631.32299999999998"/>
    <n v="1092.7874999999999"/>
    <n v="1724.1105"/>
    <x v="3"/>
    <x v="1"/>
    <x v="4"/>
    <x v="0"/>
    <x v="3"/>
    <n v="18"/>
    <n v="1"/>
    <x v="2"/>
  </r>
  <r>
    <d v="2011-04-18T00:00:00"/>
    <n v="4"/>
    <x v="1"/>
    <s v="01003"/>
    <n v="638.33699999999999"/>
    <n v="1008.21"/>
    <n v="1646.547"/>
    <x v="3"/>
    <x v="1"/>
    <x v="0"/>
    <x v="0"/>
    <x v="3"/>
    <n v="18"/>
    <n v="1"/>
    <x v="2"/>
  </r>
  <r>
    <d v="2011-04-19T00:00:00"/>
    <n v="1"/>
    <x v="0"/>
    <s v="01001"/>
    <n v="632.95050000000003"/>
    <n v="1108.086"/>
    <n v="1741.0364999999999"/>
    <x v="0"/>
    <x v="0"/>
    <x v="1"/>
    <x v="0"/>
    <x v="3"/>
    <n v="19"/>
    <n v="2"/>
    <x v="3"/>
  </r>
  <r>
    <d v="2011-04-19T00:00:00"/>
    <n v="1"/>
    <x v="1"/>
    <s v="01004"/>
    <n v="561.00450000000001"/>
    <n v="1021.5135"/>
    <n v="1582.518"/>
    <x v="0"/>
    <x v="0"/>
    <x v="2"/>
    <x v="0"/>
    <x v="3"/>
    <n v="19"/>
    <n v="2"/>
    <x v="3"/>
  </r>
  <r>
    <d v="2011-04-19T00:00:00"/>
    <n v="2"/>
    <x v="0"/>
    <s v="01005"/>
    <n v="669.95249999999999"/>
    <n v="1082.1300000000001"/>
    <n v="1752.0825"/>
    <x v="1"/>
    <x v="0"/>
    <x v="3"/>
    <x v="0"/>
    <x v="3"/>
    <n v="19"/>
    <n v="2"/>
    <x v="3"/>
  </r>
  <r>
    <d v="2011-04-19T00:00:00"/>
    <n v="2"/>
    <x v="1"/>
    <s v="01006"/>
    <n v="616.92750000000001"/>
    <n v="1100.0640000000001"/>
    <n v="1716.9915000000001"/>
    <x v="1"/>
    <x v="0"/>
    <x v="4"/>
    <x v="0"/>
    <x v="3"/>
    <n v="19"/>
    <n v="2"/>
    <x v="3"/>
  </r>
  <r>
    <d v="2011-04-19T00:00:00"/>
    <n v="3"/>
    <x v="0"/>
    <s v="01007"/>
    <n v="669.70050000000003"/>
    <n v="1075.347"/>
    <n v="1745.0474999999999"/>
    <x v="2"/>
    <x v="1"/>
    <x v="5"/>
    <x v="0"/>
    <x v="3"/>
    <n v="19"/>
    <n v="2"/>
    <x v="3"/>
  </r>
  <r>
    <d v="2011-04-19T00:00:00"/>
    <n v="3"/>
    <x v="1"/>
    <s v="01008"/>
    <n v="642.01199999999994"/>
    <n v="1033.578"/>
    <n v="1675.59"/>
    <x v="2"/>
    <x v="1"/>
    <x v="6"/>
    <x v="0"/>
    <x v="3"/>
    <n v="19"/>
    <n v="2"/>
    <x v="3"/>
  </r>
  <r>
    <d v="2011-04-19T00:00:00"/>
    <n v="4"/>
    <x v="0"/>
    <s v="01009"/>
    <n v="657.72"/>
    <n v="998.11950000000002"/>
    <n v="1655.8395"/>
    <x v="3"/>
    <x v="1"/>
    <x v="7"/>
    <x v="0"/>
    <x v="3"/>
    <n v="19"/>
    <n v="2"/>
    <x v="3"/>
  </r>
  <r>
    <d v="2011-04-19T00:00:00"/>
    <n v="4"/>
    <x v="1"/>
    <s v="01010"/>
    <n v="716.80349999999999"/>
    <n v="1108.3589999999999"/>
    <n v="1825.1624999999999"/>
    <x v="3"/>
    <x v="1"/>
    <x v="8"/>
    <x v="0"/>
    <x v="3"/>
    <n v="19"/>
    <n v="2"/>
    <x v="3"/>
  </r>
  <r>
    <d v="2011-04-20T00:00:00"/>
    <n v="1"/>
    <x v="0"/>
    <s v="01011"/>
    <n v="616.476"/>
    <n v="1018.164"/>
    <n v="1634.64"/>
    <x v="0"/>
    <x v="0"/>
    <x v="9"/>
    <x v="0"/>
    <x v="3"/>
    <n v="20"/>
    <n v="3"/>
    <x v="4"/>
  </r>
  <r>
    <d v="2011-04-20T00:00:00"/>
    <n v="1"/>
    <x v="1"/>
    <s v="01002"/>
    <n v="688.33799999999997"/>
    <n v="1141.9905000000001"/>
    <n v="1830.3285000000001"/>
    <x v="0"/>
    <x v="0"/>
    <x v="4"/>
    <x v="0"/>
    <x v="3"/>
    <n v="20"/>
    <n v="3"/>
    <x v="4"/>
  </r>
  <r>
    <d v="2011-04-20T00:00:00"/>
    <n v="2"/>
    <x v="0"/>
    <s v="01003"/>
    <n v="667.30650000000003"/>
    <n v="1211.1855"/>
    <n v="1878.492"/>
    <x v="1"/>
    <x v="0"/>
    <x v="0"/>
    <x v="0"/>
    <x v="3"/>
    <n v="20"/>
    <n v="3"/>
    <x v="4"/>
  </r>
  <r>
    <d v="2011-04-20T00:00:00"/>
    <n v="2"/>
    <x v="1"/>
    <s v="01001"/>
    <n v="666.29849999999999"/>
    <n v="1002.9075"/>
    <n v="1669.2059999999999"/>
    <x v="1"/>
    <x v="0"/>
    <x v="1"/>
    <x v="0"/>
    <x v="3"/>
    <n v="20"/>
    <n v="3"/>
    <x v="4"/>
  </r>
  <r>
    <d v="2011-04-20T00:00:00"/>
    <n v="3"/>
    <x v="0"/>
    <s v="01004"/>
    <n v="667.97850000000005"/>
    <n v="1093.8689999999999"/>
    <n v="1761.8475000000001"/>
    <x v="2"/>
    <x v="1"/>
    <x v="2"/>
    <x v="0"/>
    <x v="3"/>
    <n v="20"/>
    <n v="3"/>
    <x v="4"/>
  </r>
  <r>
    <d v="2011-04-20T00:00:00"/>
    <n v="3"/>
    <x v="1"/>
    <s v="01005"/>
    <n v="606.38549999999998"/>
    <n v="1122.954"/>
    <n v="1729.3395"/>
    <x v="2"/>
    <x v="1"/>
    <x v="3"/>
    <x v="0"/>
    <x v="3"/>
    <n v="20"/>
    <n v="3"/>
    <x v="4"/>
  </r>
  <r>
    <d v="2011-04-20T00:00:00"/>
    <n v="4"/>
    <x v="0"/>
    <s v="01006"/>
    <n v="739.38900000000001"/>
    <n v="1113.777"/>
    <n v="1853.1659999999999"/>
    <x v="3"/>
    <x v="1"/>
    <x v="4"/>
    <x v="0"/>
    <x v="3"/>
    <n v="20"/>
    <n v="3"/>
    <x v="4"/>
  </r>
  <r>
    <d v="2011-04-20T00:00:00"/>
    <n v="4"/>
    <x v="1"/>
    <s v="01007"/>
    <n v="708.45600000000002"/>
    <n v="1172.3775000000001"/>
    <n v="1880.8335"/>
    <x v="3"/>
    <x v="1"/>
    <x v="5"/>
    <x v="0"/>
    <x v="3"/>
    <n v="20"/>
    <n v="3"/>
    <x v="4"/>
  </r>
  <r>
    <d v="2011-04-21T00:00:00"/>
    <n v="1"/>
    <x v="0"/>
    <s v="01008"/>
    <n v="736.12350000000004"/>
    <n v="1143.0825"/>
    <n v="1879.2059999999999"/>
    <x v="0"/>
    <x v="0"/>
    <x v="6"/>
    <x v="0"/>
    <x v="3"/>
    <n v="21"/>
    <n v="4"/>
    <x v="5"/>
  </r>
  <r>
    <d v="2011-04-21T00:00:00"/>
    <n v="1"/>
    <x v="1"/>
    <s v="01009"/>
    <n v="743.45249999999999"/>
    <n v="1365.2625"/>
    <n v="2108.7150000000001"/>
    <x v="0"/>
    <x v="0"/>
    <x v="7"/>
    <x v="0"/>
    <x v="3"/>
    <n v="21"/>
    <n v="4"/>
    <x v="5"/>
  </r>
  <r>
    <d v="2011-04-21T00:00:00"/>
    <n v="2"/>
    <x v="0"/>
    <s v="01010"/>
    <n v="569.75099999999998"/>
    <n v="1077.4155000000001"/>
    <n v="1647.1665"/>
    <x v="1"/>
    <x v="0"/>
    <x v="8"/>
    <x v="0"/>
    <x v="3"/>
    <n v="21"/>
    <n v="4"/>
    <x v="5"/>
  </r>
  <r>
    <d v="2011-04-21T00:00:00"/>
    <n v="2"/>
    <x v="1"/>
    <s v="01011"/>
    <n v="605.20950000000005"/>
    <n v="1084.923"/>
    <n v="1690.1324999999999"/>
    <x v="1"/>
    <x v="0"/>
    <x v="9"/>
    <x v="0"/>
    <x v="3"/>
    <n v="21"/>
    <n v="4"/>
    <x v="5"/>
  </r>
  <r>
    <d v="2011-04-21T00:00:00"/>
    <n v="3"/>
    <x v="0"/>
    <s v="01002"/>
    <n v="562.27499999999998"/>
    <n v="1017.3869999999999"/>
    <n v="1579.662"/>
    <x v="2"/>
    <x v="1"/>
    <x v="4"/>
    <x v="0"/>
    <x v="3"/>
    <n v="21"/>
    <n v="4"/>
    <x v="5"/>
  </r>
  <r>
    <d v="2011-04-21T00:00:00"/>
    <n v="3"/>
    <x v="1"/>
    <s v="01003"/>
    <n v="585.71100000000001"/>
    <n v="1054.3575000000001"/>
    <n v="1640.0685000000001"/>
    <x v="2"/>
    <x v="1"/>
    <x v="0"/>
    <x v="0"/>
    <x v="3"/>
    <n v="21"/>
    <n v="4"/>
    <x v="5"/>
  </r>
  <r>
    <d v="2011-04-21T00:00:00"/>
    <n v="4"/>
    <x v="0"/>
    <s v="01001"/>
    <n v="643.56600000000003"/>
    <n v="1002.8339999999999"/>
    <n v="1646.4"/>
    <x v="3"/>
    <x v="1"/>
    <x v="1"/>
    <x v="0"/>
    <x v="3"/>
    <n v="21"/>
    <n v="4"/>
    <x v="5"/>
  </r>
  <r>
    <d v="2011-04-21T00:00:00"/>
    <n v="4"/>
    <x v="1"/>
    <s v="01004"/>
    <n v="757.62750000000005"/>
    <n v="1243.3575000000001"/>
    <n v="2000.9849999999999"/>
    <x v="3"/>
    <x v="1"/>
    <x v="2"/>
    <x v="0"/>
    <x v="3"/>
    <n v="21"/>
    <n v="4"/>
    <x v="5"/>
  </r>
  <r>
    <d v="2011-04-22T00:00:00"/>
    <n v="1"/>
    <x v="0"/>
    <s v="01005"/>
    <n v="633.96900000000005"/>
    <n v="966.99749999999995"/>
    <n v="1600.9665"/>
    <x v="0"/>
    <x v="0"/>
    <x v="3"/>
    <x v="0"/>
    <x v="3"/>
    <n v="22"/>
    <n v="5"/>
    <x v="6"/>
  </r>
  <r>
    <d v="2011-04-22T00:00:00"/>
    <n v="1"/>
    <x v="1"/>
    <s v="01006"/>
    <n v="785.12699999999995"/>
    <n v="1321.8240000000001"/>
    <n v="2106.951"/>
    <x v="0"/>
    <x v="0"/>
    <x v="4"/>
    <x v="0"/>
    <x v="3"/>
    <n v="22"/>
    <n v="5"/>
    <x v="6"/>
  </r>
  <r>
    <d v="2011-04-22T00:00:00"/>
    <n v="2"/>
    <x v="0"/>
    <s v="01007"/>
    <n v="691.38300000000004"/>
    <n v="1045.653"/>
    <n v="1737.0360000000001"/>
    <x v="1"/>
    <x v="0"/>
    <x v="5"/>
    <x v="0"/>
    <x v="3"/>
    <n v="22"/>
    <n v="5"/>
    <x v="6"/>
  </r>
  <r>
    <d v="2011-04-22T00:00:00"/>
    <n v="2"/>
    <x v="1"/>
    <s v="01008"/>
    <n v="701.13750000000005"/>
    <n v="1231.44"/>
    <n v="1932.5775000000001"/>
    <x v="1"/>
    <x v="0"/>
    <x v="6"/>
    <x v="0"/>
    <x v="3"/>
    <n v="22"/>
    <n v="5"/>
    <x v="6"/>
  </r>
  <r>
    <d v="2011-04-22T00:00:00"/>
    <n v="3"/>
    <x v="0"/>
    <s v="01009"/>
    <n v="534.38699999999994"/>
    <n v="1062.663"/>
    <n v="1597.05"/>
    <x v="2"/>
    <x v="1"/>
    <x v="7"/>
    <x v="0"/>
    <x v="3"/>
    <n v="22"/>
    <n v="5"/>
    <x v="6"/>
  </r>
  <r>
    <d v="2011-04-22T00:00:00"/>
    <n v="3"/>
    <x v="1"/>
    <s v="01010"/>
    <n v="853.83900000000006"/>
    <n v="1336.4295"/>
    <n v="2190.2685000000001"/>
    <x v="2"/>
    <x v="1"/>
    <x v="8"/>
    <x v="0"/>
    <x v="3"/>
    <n v="22"/>
    <n v="5"/>
    <x v="6"/>
  </r>
  <r>
    <d v="2011-04-22T00:00:00"/>
    <n v="4"/>
    <x v="0"/>
    <s v="01011"/>
    <n v="611.1105"/>
    <n v="1155.1575"/>
    <n v="1766.268"/>
    <x v="3"/>
    <x v="1"/>
    <x v="9"/>
    <x v="0"/>
    <x v="3"/>
    <n v="22"/>
    <n v="5"/>
    <x v="6"/>
  </r>
  <r>
    <d v="2011-04-22T00:00:00"/>
    <n v="4"/>
    <x v="1"/>
    <s v="01002"/>
    <n v="623.58450000000005"/>
    <n v="1040.8230000000001"/>
    <n v="1664.4075"/>
    <x v="3"/>
    <x v="1"/>
    <x v="4"/>
    <x v="0"/>
    <x v="3"/>
    <n v="22"/>
    <n v="5"/>
    <x v="6"/>
  </r>
  <r>
    <d v="2011-04-23T00:00:00"/>
    <n v="1"/>
    <x v="0"/>
    <s v="01003"/>
    <n v="632.97149999999999"/>
    <n v="1057.9905000000001"/>
    <n v="1690.962"/>
    <x v="0"/>
    <x v="0"/>
    <x v="0"/>
    <x v="0"/>
    <x v="3"/>
    <n v="23"/>
    <n v="6"/>
    <x v="0"/>
  </r>
  <r>
    <d v="2011-04-23T00:00:00"/>
    <n v="1"/>
    <x v="1"/>
    <s v="01001"/>
    <n v="710.8605"/>
    <n v="1109.934"/>
    <n v="1820.7945"/>
    <x v="0"/>
    <x v="0"/>
    <x v="1"/>
    <x v="0"/>
    <x v="3"/>
    <n v="23"/>
    <n v="6"/>
    <x v="0"/>
  </r>
  <r>
    <d v="2011-04-23T00:00:00"/>
    <n v="2"/>
    <x v="0"/>
    <s v="01004"/>
    <n v="625.30650000000003"/>
    <n v="1143.0719999999999"/>
    <n v="1768.3785"/>
    <x v="1"/>
    <x v="0"/>
    <x v="2"/>
    <x v="0"/>
    <x v="3"/>
    <n v="23"/>
    <n v="6"/>
    <x v="0"/>
  </r>
  <r>
    <d v="2011-04-23T00:00:00"/>
    <n v="2"/>
    <x v="1"/>
    <s v="01005"/>
    <n v="669.04949999999997"/>
    <n v="1188.8415"/>
    <n v="1857.8910000000001"/>
    <x v="1"/>
    <x v="0"/>
    <x v="3"/>
    <x v="0"/>
    <x v="3"/>
    <n v="23"/>
    <n v="6"/>
    <x v="0"/>
  </r>
  <r>
    <d v="2011-04-23T00:00:00"/>
    <n v="3"/>
    <x v="0"/>
    <s v="01006"/>
    <n v="648.98400000000004"/>
    <n v="1104.894"/>
    <n v="1753.8779999999999"/>
    <x v="2"/>
    <x v="1"/>
    <x v="4"/>
    <x v="0"/>
    <x v="3"/>
    <n v="23"/>
    <n v="6"/>
    <x v="0"/>
  </r>
  <r>
    <d v="2011-04-23T00:00:00"/>
    <n v="3"/>
    <x v="1"/>
    <s v="01007"/>
    <n v="852.70500000000004"/>
    <n v="1320.8475000000001"/>
    <n v="2173.5524999999998"/>
    <x v="2"/>
    <x v="1"/>
    <x v="5"/>
    <x v="0"/>
    <x v="3"/>
    <n v="23"/>
    <n v="6"/>
    <x v="0"/>
  </r>
  <r>
    <d v="2011-04-23T00:00:00"/>
    <n v="4"/>
    <x v="0"/>
    <s v="01008"/>
    <n v="686.92049999999995"/>
    <n v="1176.357"/>
    <n v="1863.2774999999999"/>
    <x v="3"/>
    <x v="1"/>
    <x v="6"/>
    <x v="0"/>
    <x v="3"/>
    <n v="23"/>
    <n v="6"/>
    <x v="0"/>
  </r>
  <r>
    <d v="2011-04-23T00:00:00"/>
    <n v="4"/>
    <x v="1"/>
    <s v="01009"/>
    <n v="544.87649999999996"/>
    <n v="1086.729"/>
    <n v="1631.6054999999999"/>
    <x v="3"/>
    <x v="1"/>
    <x v="7"/>
    <x v="0"/>
    <x v="3"/>
    <n v="23"/>
    <n v="6"/>
    <x v="0"/>
  </r>
  <r>
    <d v="2011-04-24T00:00:00"/>
    <n v="1"/>
    <x v="0"/>
    <s v="01010"/>
    <n v="613.91399999999999"/>
    <n v="1178.73"/>
    <n v="1792.644"/>
    <x v="0"/>
    <x v="0"/>
    <x v="8"/>
    <x v="0"/>
    <x v="3"/>
    <n v="24"/>
    <n v="7"/>
    <x v="1"/>
  </r>
  <r>
    <d v="2011-04-24T00:00:00"/>
    <n v="1"/>
    <x v="1"/>
    <s v="01011"/>
    <n v="644.553"/>
    <n v="1189.5135"/>
    <n v="1834.0664999999999"/>
    <x v="0"/>
    <x v="0"/>
    <x v="9"/>
    <x v="0"/>
    <x v="3"/>
    <n v="24"/>
    <n v="7"/>
    <x v="1"/>
  </r>
  <r>
    <d v="2011-04-24T00:00:00"/>
    <n v="2"/>
    <x v="0"/>
    <s v="01002"/>
    <n v="627.59550000000002"/>
    <n v="1009.7430000000001"/>
    <n v="1637.3385000000001"/>
    <x v="1"/>
    <x v="0"/>
    <x v="4"/>
    <x v="0"/>
    <x v="3"/>
    <n v="24"/>
    <n v="7"/>
    <x v="1"/>
  </r>
  <r>
    <d v="2011-04-24T00:00:00"/>
    <n v="2"/>
    <x v="1"/>
    <s v="01003"/>
    <n v="751.23299999999995"/>
    <n v="1188.3164999999999"/>
    <n v="1939.5495000000001"/>
    <x v="1"/>
    <x v="0"/>
    <x v="0"/>
    <x v="0"/>
    <x v="3"/>
    <n v="24"/>
    <n v="7"/>
    <x v="1"/>
  </r>
  <r>
    <d v="2011-04-24T00:00:00"/>
    <n v="3"/>
    <x v="0"/>
    <s v="01001"/>
    <n v="694.9425"/>
    <n v="1062.7260000000001"/>
    <n v="1757.6685"/>
    <x v="2"/>
    <x v="1"/>
    <x v="1"/>
    <x v="0"/>
    <x v="3"/>
    <n v="24"/>
    <n v="7"/>
    <x v="1"/>
  </r>
  <r>
    <d v="2011-04-24T00:00:00"/>
    <n v="3"/>
    <x v="1"/>
    <s v="01004"/>
    <n v="634.84050000000002"/>
    <n v="1160.607"/>
    <n v="1795.4475"/>
    <x v="2"/>
    <x v="1"/>
    <x v="2"/>
    <x v="0"/>
    <x v="3"/>
    <n v="24"/>
    <n v="7"/>
    <x v="1"/>
  </r>
  <r>
    <d v="2011-04-24T00:00:00"/>
    <n v="4"/>
    <x v="0"/>
    <s v="01005"/>
    <n v="630.78750000000002"/>
    <n v="1003.3695"/>
    <n v="1634.1569999999999"/>
    <x v="3"/>
    <x v="1"/>
    <x v="3"/>
    <x v="0"/>
    <x v="3"/>
    <n v="24"/>
    <n v="7"/>
    <x v="1"/>
  </r>
  <r>
    <d v="2011-04-24T00:00:00"/>
    <n v="4"/>
    <x v="1"/>
    <s v="01006"/>
    <n v="779.59349999999995"/>
    <n v="1424.3354999999999"/>
    <n v="2203.9290000000001"/>
    <x v="3"/>
    <x v="1"/>
    <x v="4"/>
    <x v="0"/>
    <x v="3"/>
    <n v="24"/>
    <n v="7"/>
    <x v="1"/>
  </r>
  <r>
    <d v="2011-04-25T00:00:00"/>
    <n v="1"/>
    <x v="0"/>
    <s v="01007"/>
    <n v="592.47299999999996"/>
    <n v="1199.856"/>
    <n v="1792.329"/>
    <x v="0"/>
    <x v="0"/>
    <x v="5"/>
    <x v="0"/>
    <x v="3"/>
    <n v="25"/>
    <n v="1"/>
    <x v="2"/>
  </r>
  <r>
    <d v="2011-04-25T00:00:00"/>
    <n v="1"/>
    <x v="1"/>
    <s v="01008"/>
    <n v="630.04200000000003"/>
    <n v="1207.5630000000001"/>
    <n v="1837.605"/>
    <x v="0"/>
    <x v="0"/>
    <x v="6"/>
    <x v="0"/>
    <x v="3"/>
    <n v="25"/>
    <n v="1"/>
    <x v="2"/>
  </r>
  <r>
    <d v="2011-04-25T00:00:00"/>
    <n v="2"/>
    <x v="0"/>
    <s v="01009"/>
    <n v="709.85249999999996"/>
    <n v="1127.4585"/>
    <n v="1837.3109999999999"/>
    <x v="1"/>
    <x v="0"/>
    <x v="7"/>
    <x v="0"/>
    <x v="3"/>
    <n v="25"/>
    <n v="1"/>
    <x v="2"/>
  </r>
  <r>
    <d v="2011-04-25T00:00:00"/>
    <n v="2"/>
    <x v="1"/>
    <s v="01010"/>
    <n v="625.45349999999996"/>
    <n v="972.36300000000006"/>
    <n v="1597.8164999999999"/>
    <x v="1"/>
    <x v="0"/>
    <x v="8"/>
    <x v="0"/>
    <x v="3"/>
    <n v="25"/>
    <n v="1"/>
    <x v="2"/>
  </r>
  <r>
    <d v="2011-04-25T00:00:00"/>
    <n v="3"/>
    <x v="0"/>
    <s v="01011"/>
    <n v="720.55200000000002"/>
    <n v="1152.6375"/>
    <n v="1873.1895"/>
    <x v="2"/>
    <x v="1"/>
    <x v="9"/>
    <x v="0"/>
    <x v="3"/>
    <n v="25"/>
    <n v="1"/>
    <x v="2"/>
  </r>
  <r>
    <d v="2011-04-25T00:00:00"/>
    <n v="3"/>
    <x v="1"/>
    <s v="01002"/>
    <n v="679.68600000000004"/>
    <n v="1223.6385"/>
    <n v="1903.3244999999999"/>
    <x v="2"/>
    <x v="1"/>
    <x v="4"/>
    <x v="0"/>
    <x v="3"/>
    <n v="25"/>
    <n v="1"/>
    <x v="2"/>
  </r>
  <r>
    <d v="2011-04-25T00:00:00"/>
    <n v="4"/>
    <x v="0"/>
    <s v="01003"/>
    <n v="631.66949999999997"/>
    <n v="1022.616"/>
    <n v="1654.2855"/>
    <x v="3"/>
    <x v="1"/>
    <x v="0"/>
    <x v="0"/>
    <x v="3"/>
    <n v="25"/>
    <n v="1"/>
    <x v="2"/>
  </r>
  <r>
    <d v="2011-04-25T00:00:00"/>
    <n v="4"/>
    <x v="1"/>
    <s v="01001"/>
    <n v="825.64649999999995"/>
    <n v="1342.8554999999999"/>
    <n v="2168.502"/>
    <x v="3"/>
    <x v="1"/>
    <x v="1"/>
    <x v="0"/>
    <x v="3"/>
    <n v="25"/>
    <n v="1"/>
    <x v="2"/>
  </r>
  <r>
    <d v="2011-04-26T00:00:00"/>
    <n v="1"/>
    <x v="0"/>
    <s v="01004"/>
    <n v="560.45849999999996"/>
    <n v="1017.3975"/>
    <n v="1577.856"/>
    <x v="0"/>
    <x v="0"/>
    <x v="2"/>
    <x v="0"/>
    <x v="3"/>
    <n v="26"/>
    <n v="2"/>
    <x v="3"/>
  </r>
  <r>
    <d v="2011-04-26T00:00:00"/>
    <n v="1"/>
    <x v="1"/>
    <s v="01005"/>
    <n v="572.86950000000002"/>
    <n v="1113.6089999999999"/>
    <n v="1686.4784999999999"/>
    <x v="0"/>
    <x v="0"/>
    <x v="3"/>
    <x v="0"/>
    <x v="3"/>
    <n v="26"/>
    <n v="2"/>
    <x v="3"/>
  </r>
  <r>
    <d v="2011-04-26T00:00:00"/>
    <n v="2"/>
    <x v="0"/>
    <s v="01006"/>
    <n v="613.86149999999998"/>
    <n v="1026.8685"/>
    <n v="1640.73"/>
    <x v="1"/>
    <x v="0"/>
    <x v="4"/>
    <x v="0"/>
    <x v="3"/>
    <n v="26"/>
    <n v="2"/>
    <x v="3"/>
  </r>
  <r>
    <d v="2011-04-26T00:00:00"/>
    <n v="2"/>
    <x v="1"/>
    <s v="01007"/>
    <n v="718.48350000000005"/>
    <n v="1132.5719999999999"/>
    <n v="1851.0554999999999"/>
    <x v="1"/>
    <x v="0"/>
    <x v="5"/>
    <x v="0"/>
    <x v="3"/>
    <n v="26"/>
    <n v="2"/>
    <x v="3"/>
  </r>
  <r>
    <d v="2011-04-26T00:00:00"/>
    <n v="3"/>
    <x v="0"/>
    <s v="01008"/>
    <n v="665.09100000000001"/>
    <n v="1078.3395"/>
    <n v="1743.4304999999999"/>
    <x v="2"/>
    <x v="1"/>
    <x v="6"/>
    <x v="0"/>
    <x v="3"/>
    <n v="26"/>
    <n v="2"/>
    <x v="3"/>
  </r>
  <r>
    <d v="2011-04-26T00:00:00"/>
    <n v="3"/>
    <x v="1"/>
    <s v="01009"/>
    <n v="615.9615"/>
    <n v="1178.394"/>
    <n v="1794.3554999999999"/>
    <x v="2"/>
    <x v="1"/>
    <x v="7"/>
    <x v="0"/>
    <x v="3"/>
    <n v="26"/>
    <n v="2"/>
    <x v="3"/>
  </r>
  <r>
    <d v="2011-04-26T00:00:00"/>
    <n v="4"/>
    <x v="0"/>
    <s v="01010"/>
    <n v="542.85"/>
    <n v="1143.2294999999999"/>
    <n v="1686.0795000000001"/>
    <x v="3"/>
    <x v="1"/>
    <x v="8"/>
    <x v="0"/>
    <x v="3"/>
    <n v="26"/>
    <n v="2"/>
    <x v="3"/>
  </r>
  <r>
    <d v="2011-04-26T00:00:00"/>
    <n v="4"/>
    <x v="1"/>
    <s v="01011"/>
    <n v="614.07150000000001"/>
    <n v="1195.068"/>
    <n v="1809.1395"/>
    <x v="3"/>
    <x v="1"/>
    <x v="9"/>
    <x v="0"/>
    <x v="3"/>
    <n v="26"/>
    <n v="2"/>
    <x v="3"/>
  </r>
  <r>
    <d v="2011-04-27T00:00:00"/>
    <n v="1"/>
    <x v="0"/>
    <s v="01002"/>
    <n v="605.54549999999995"/>
    <n v="1063.0619999999999"/>
    <n v="1668.6075000000001"/>
    <x v="0"/>
    <x v="0"/>
    <x v="4"/>
    <x v="0"/>
    <x v="3"/>
    <n v="27"/>
    <n v="3"/>
    <x v="4"/>
  </r>
  <r>
    <d v="2011-04-27T00:00:00"/>
    <n v="1"/>
    <x v="1"/>
    <s v="01003"/>
    <n v="761.51250000000005"/>
    <n v="1246.2135000000001"/>
    <n v="2007.7260000000001"/>
    <x v="0"/>
    <x v="0"/>
    <x v="0"/>
    <x v="0"/>
    <x v="3"/>
    <n v="27"/>
    <n v="3"/>
    <x v="4"/>
  </r>
  <r>
    <d v="2011-04-27T00:00:00"/>
    <n v="2"/>
    <x v="0"/>
    <s v="01001"/>
    <n v="606.79499999999996"/>
    <n v="1045.5899999999999"/>
    <n v="1652.385"/>
    <x v="1"/>
    <x v="0"/>
    <x v="1"/>
    <x v="0"/>
    <x v="3"/>
    <n v="27"/>
    <n v="3"/>
    <x v="4"/>
  </r>
  <r>
    <d v="2011-04-27T00:00:00"/>
    <n v="2"/>
    <x v="1"/>
    <s v="01004"/>
    <n v="582.51900000000001"/>
    <n v="1217.433"/>
    <n v="1799.952"/>
    <x v="1"/>
    <x v="0"/>
    <x v="2"/>
    <x v="0"/>
    <x v="3"/>
    <n v="27"/>
    <n v="3"/>
    <x v="4"/>
  </r>
  <r>
    <d v="2011-04-27T00:00:00"/>
    <n v="3"/>
    <x v="0"/>
    <s v="01005"/>
    <n v="597.36599999999999"/>
    <n v="1176.7665"/>
    <n v="1774.1324999999999"/>
    <x v="2"/>
    <x v="1"/>
    <x v="3"/>
    <x v="0"/>
    <x v="3"/>
    <n v="27"/>
    <n v="3"/>
    <x v="4"/>
  </r>
  <r>
    <d v="2011-04-27T00:00:00"/>
    <n v="3"/>
    <x v="1"/>
    <s v="01006"/>
    <n v="720.25800000000004"/>
    <n v="1120.0035"/>
    <n v="1840.2615000000001"/>
    <x v="2"/>
    <x v="1"/>
    <x v="4"/>
    <x v="0"/>
    <x v="3"/>
    <n v="27"/>
    <n v="3"/>
    <x v="4"/>
  </r>
  <r>
    <d v="2011-04-27T00:00:00"/>
    <n v="4"/>
    <x v="0"/>
    <s v="01007"/>
    <n v="640.83600000000001"/>
    <n v="1167.9045000000001"/>
    <n v="1808.7405000000001"/>
    <x v="3"/>
    <x v="1"/>
    <x v="5"/>
    <x v="0"/>
    <x v="3"/>
    <n v="27"/>
    <n v="3"/>
    <x v="4"/>
  </r>
  <r>
    <d v="2011-04-27T00:00:00"/>
    <n v="4"/>
    <x v="1"/>
    <s v="01008"/>
    <n v="662.40300000000002"/>
    <n v="1118.1765"/>
    <n v="1780.5795000000001"/>
    <x v="3"/>
    <x v="1"/>
    <x v="6"/>
    <x v="0"/>
    <x v="3"/>
    <n v="27"/>
    <n v="3"/>
    <x v="4"/>
  </r>
  <r>
    <d v="2011-04-28T00:00:00"/>
    <n v="1"/>
    <x v="0"/>
    <s v="01009"/>
    <n v="561.351"/>
    <n v="1071.441"/>
    <n v="1632.7919999999999"/>
    <x v="0"/>
    <x v="0"/>
    <x v="7"/>
    <x v="0"/>
    <x v="3"/>
    <n v="28"/>
    <n v="4"/>
    <x v="5"/>
  </r>
  <r>
    <d v="2011-04-28T00:00:00"/>
    <n v="1"/>
    <x v="1"/>
    <s v="01010"/>
    <n v="759.58050000000003"/>
    <n v="1212.7919999999999"/>
    <n v="1972.3724999999999"/>
    <x v="0"/>
    <x v="0"/>
    <x v="8"/>
    <x v="0"/>
    <x v="3"/>
    <n v="28"/>
    <n v="4"/>
    <x v="5"/>
  </r>
  <r>
    <d v="2011-04-28T00:00:00"/>
    <n v="2"/>
    <x v="0"/>
    <s v="01011"/>
    <n v="584.09400000000005"/>
    <n v="1092.5775000000001"/>
    <n v="1676.6714999999999"/>
    <x v="1"/>
    <x v="0"/>
    <x v="9"/>
    <x v="0"/>
    <x v="3"/>
    <n v="28"/>
    <n v="4"/>
    <x v="5"/>
  </r>
  <r>
    <d v="2011-04-28T00:00:00"/>
    <n v="2"/>
    <x v="1"/>
    <s v="01002"/>
    <n v="687.22500000000002"/>
    <n v="1133.58"/>
    <n v="1820.8050000000001"/>
    <x v="1"/>
    <x v="0"/>
    <x v="4"/>
    <x v="0"/>
    <x v="3"/>
    <n v="28"/>
    <n v="4"/>
    <x v="5"/>
  </r>
  <r>
    <d v="2011-04-28T00:00:00"/>
    <n v="3"/>
    <x v="0"/>
    <s v="01003"/>
    <n v="717.18150000000003"/>
    <n v="1174.1099999999999"/>
    <n v="1891.2915"/>
    <x v="2"/>
    <x v="1"/>
    <x v="0"/>
    <x v="0"/>
    <x v="3"/>
    <n v="28"/>
    <n v="4"/>
    <x v="5"/>
  </r>
  <r>
    <d v="2011-04-28T00:00:00"/>
    <n v="3"/>
    <x v="1"/>
    <s v="01001"/>
    <n v="776.82150000000001"/>
    <n v="1200.9480000000001"/>
    <n v="1977.7695000000001"/>
    <x v="2"/>
    <x v="1"/>
    <x v="1"/>
    <x v="0"/>
    <x v="3"/>
    <n v="28"/>
    <n v="4"/>
    <x v="5"/>
  </r>
  <r>
    <d v="2011-04-28T00:00:00"/>
    <n v="4"/>
    <x v="0"/>
    <s v="01004"/>
    <n v="637.69650000000001"/>
    <n v="1171.3485000000001"/>
    <n v="1809.0450000000001"/>
    <x v="3"/>
    <x v="1"/>
    <x v="2"/>
    <x v="0"/>
    <x v="3"/>
    <n v="28"/>
    <n v="4"/>
    <x v="5"/>
  </r>
  <r>
    <d v="2011-04-28T00:00:00"/>
    <n v="4"/>
    <x v="1"/>
    <s v="01005"/>
    <n v="664.30349999999999"/>
    <n v="1034.0820000000001"/>
    <n v="1698.3855000000001"/>
    <x v="3"/>
    <x v="1"/>
    <x v="3"/>
    <x v="0"/>
    <x v="3"/>
    <n v="28"/>
    <n v="4"/>
    <x v="5"/>
  </r>
  <r>
    <d v="2011-04-29T00:00:00"/>
    <n v="1"/>
    <x v="0"/>
    <s v="01006"/>
    <n v="596.70450000000005"/>
    <n v="1242.5595000000001"/>
    <n v="1839.2639999999999"/>
    <x v="0"/>
    <x v="0"/>
    <x v="4"/>
    <x v="0"/>
    <x v="3"/>
    <n v="29"/>
    <n v="5"/>
    <x v="6"/>
  </r>
  <r>
    <d v="2011-04-29T00:00:00"/>
    <n v="1"/>
    <x v="1"/>
    <s v="01007"/>
    <n v="613.12649999999996"/>
    <n v="1137.0135"/>
    <n v="1750.14"/>
    <x v="0"/>
    <x v="0"/>
    <x v="5"/>
    <x v="0"/>
    <x v="3"/>
    <n v="29"/>
    <n v="5"/>
    <x v="6"/>
  </r>
  <r>
    <d v="2011-04-29T00:00:00"/>
    <n v="2"/>
    <x v="0"/>
    <s v="01008"/>
    <n v="617.08500000000004"/>
    <n v="1069.74"/>
    <n v="1686.825"/>
    <x v="1"/>
    <x v="0"/>
    <x v="6"/>
    <x v="0"/>
    <x v="3"/>
    <n v="29"/>
    <n v="5"/>
    <x v="6"/>
  </r>
  <r>
    <d v="2011-04-29T00:00:00"/>
    <n v="2"/>
    <x v="1"/>
    <s v="01009"/>
    <n v="559.06200000000001"/>
    <n v="1164.681"/>
    <n v="1723.7429999999999"/>
    <x v="1"/>
    <x v="0"/>
    <x v="7"/>
    <x v="0"/>
    <x v="3"/>
    <n v="29"/>
    <n v="5"/>
    <x v="6"/>
  </r>
  <r>
    <d v="2011-04-29T00:00:00"/>
    <n v="3"/>
    <x v="0"/>
    <s v="01010"/>
    <n v="570.39149999999995"/>
    <n v="1131.1545000000001"/>
    <n v="1701.546"/>
    <x v="2"/>
    <x v="1"/>
    <x v="8"/>
    <x v="0"/>
    <x v="3"/>
    <n v="29"/>
    <n v="5"/>
    <x v="6"/>
  </r>
  <r>
    <d v="2011-04-29T00:00:00"/>
    <n v="3"/>
    <x v="1"/>
    <s v="01011"/>
    <n v="790.41899999999998"/>
    <n v="1407.5250000000001"/>
    <n v="2197.944"/>
    <x v="2"/>
    <x v="1"/>
    <x v="9"/>
    <x v="0"/>
    <x v="3"/>
    <n v="29"/>
    <n v="5"/>
    <x v="6"/>
  </r>
  <r>
    <d v="2011-04-29T00:00:00"/>
    <n v="4"/>
    <x v="0"/>
    <s v="01002"/>
    <n v="509.39699999999999"/>
    <n v="1084.7550000000001"/>
    <n v="1594.152"/>
    <x v="3"/>
    <x v="1"/>
    <x v="4"/>
    <x v="0"/>
    <x v="3"/>
    <n v="29"/>
    <n v="5"/>
    <x v="6"/>
  </r>
  <r>
    <d v="2011-04-29T00:00:00"/>
    <n v="4"/>
    <x v="1"/>
    <s v="01003"/>
    <n v="686.41650000000004"/>
    <n v="1359.7080000000001"/>
    <n v="2046.1244999999999"/>
    <x v="3"/>
    <x v="1"/>
    <x v="0"/>
    <x v="0"/>
    <x v="3"/>
    <n v="29"/>
    <n v="5"/>
    <x v="6"/>
  </r>
  <r>
    <d v="2011-04-30T00:00:00"/>
    <n v="1"/>
    <x v="0"/>
    <s v="01001"/>
    <n v="672.95550000000003"/>
    <n v="1134.9870000000001"/>
    <n v="1807.9425000000001"/>
    <x v="0"/>
    <x v="0"/>
    <x v="1"/>
    <x v="0"/>
    <x v="3"/>
    <n v="30"/>
    <n v="6"/>
    <x v="0"/>
  </r>
  <r>
    <d v="2011-04-30T00:00:00"/>
    <n v="1"/>
    <x v="1"/>
    <s v="01004"/>
    <n v="732.50099999999998"/>
    <n v="1285.3785"/>
    <n v="2017.8795"/>
    <x v="0"/>
    <x v="0"/>
    <x v="2"/>
    <x v="0"/>
    <x v="3"/>
    <n v="30"/>
    <n v="6"/>
    <x v="0"/>
  </r>
  <r>
    <d v="2011-04-30T00:00:00"/>
    <n v="2"/>
    <x v="0"/>
    <s v="01005"/>
    <n v="569.35199999999998"/>
    <n v="1131.1965"/>
    <n v="1700.5485000000001"/>
    <x v="1"/>
    <x v="0"/>
    <x v="3"/>
    <x v="0"/>
    <x v="3"/>
    <n v="30"/>
    <n v="6"/>
    <x v="0"/>
  </r>
  <r>
    <d v="2011-04-30T00:00:00"/>
    <n v="2"/>
    <x v="1"/>
    <s v="01006"/>
    <n v="657.05849999999998"/>
    <n v="1145.3610000000001"/>
    <n v="1802.4195"/>
    <x v="1"/>
    <x v="0"/>
    <x v="4"/>
    <x v="0"/>
    <x v="3"/>
    <n v="30"/>
    <n v="6"/>
    <x v="0"/>
  </r>
  <r>
    <d v="2011-04-30T00:00:00"/>
    <n v="3"/>
    <x v="0"/>
    <s v="01007"/>
    <n v="620.36099999999999"/>
    <n v="1008.693"/>
    <n v="1629.0540000000001"/>
    <x v="2"/>
    <x v="1"/>
    <x v="5"/>
    <x v="0"/>
    <x v="3"/>
    <n v="30"/>
    <n v="6"/>
    <x v="0"/>
  </r>
  <r>
    <d v="2011-04-30T00:00:00"/>
    <n v="3"/>
    <x v="1"/>
    <s v="01008"/>
    <n v="756.9135"/>
    <n v="1187.4449999999999"/>
    <n v="1944.3585"/>
    <x v="2"/>
    <x v="1"/>
    <x v="6"/>
    <x v="0"/>
    <x v="3"/>
    <n v="30"/>
    <n v="6"/>
    <x v="0"/>
  </r>
  <r>
    <d v="2011-04-30T00:00:00"/>
    <n v="4"/>
    <x v="0"/>
    <s v="01009"/>
    <n v="614.14499999999998"/>
    <n v="1266.5205000000001"/>
    <n v="1880.6655000000001"/>
    <x v="3"/>
    <x v="1"/>
    <x v="7"/>
    <x v="0"/>
    <x v="3"/>
    <n v="30"/>
    <n v="6"/>
    <x v="0"/>
  </r>
  <r>
    <d v="2011-04-30T00:00:00"/>
    <n v="4"/>
    <x v="1"/>
    <s v="01010"/>
    <n v="578.94899999999996"/>
    <n v="1164.576"/>
    <n v="1743.5250000000001"/>
    <x v="3"/>
    <x v="1"/>
    <x v="8"/>
    <x v="0"/>
    <x v="3"/>
    <n v="30"/>
    <n v="6"/>
    <x v="0"/>
  </r>
  <r>
    <d v="2011-05-01T00:00:00"/>
    <n v="1"/>
    <x v="0"/>
    <s v="01011"/>
    <n v="597.08249999999998"/>
    <n v="1054.3995"/>
    <n v="1651.482"/>
    <x v="0"/>
    <x v="0"/>
    <x v="9"/>
    <x v="0"/>
    <x v="4"/>
    <n v="1"/>
    <n v="7"/>
    <x v="1"/>
  </r>
  <r>
    <d v="2011-05-01T00:00:00"/>
    <n v="1"/>
    <x v="1"/>
    <s v="01002"/>
    <n v="651.70349999999996"/>
    <n v="1305.6015"/>
    <n v="1957.3050000000001"/>
    <x v="0"/>
    <x v="0"/>
    <x v="4"/>
    <x v="0"/>
    <x v="4"/>
    <n v="1"/>
    <n v="7"/>
    <x v="1"/>
  </r>
  <r>
    <d v="2011-05-01T00:00:00"/>
    <n v="2"/>
    <x v="0"/>
    <s v="01003"/>
    <n v="713.45399999999995"/>
    <n v="1129.1175000000001"/>
    <n v="1842.5715"/>
    <x v="1"/>
    <x v="0"/>
    <x v="0"/>
    <x v="0"/>
    <x v="4"/>
    <n v="1"/>
    <n v="7"/>
    <x v="1"/>
  </r>
  <r>
    <d v="2011-05-01T00:00:00"/>
    <n v="2"/>
    <x v="1"/>
    <s v="01001"/>
    <n v="482.30700000000002"/>
    <n v="1179.1814999999999"/>
    <n v="1661.4884999999999"/>
    <x v="1"/>
    <x v="0"/>
    <x v="1"/>
    <x v="0"/>
    <x v="4"/>
    <n v="1"/>
    <n v="7"/>
    <x v="1"/>
  </r>
  <r>
    <d v="2011-05-01T00:00:00"/>
    <n v="3"/>
    <x v="0"/>
    <s v="01004"/>
    <n v="650.28599999999994"/>
    <n v="1017.933"/>
    <n v="1668.2190000000001"/>
    <x v="2"/>
    <x v="1"/>
    <x v="2"/>
    <x v="0"/>
    <x v="4"/>
    <n v="1"/>
    <n v="7"/>
    <x v="1"/>
  </r>
  <r>
    <d v="2011-05-01T00:00:00"/>
    <n v="3"/>
    <x v="1"/>
    <s v="01005"/>
    <n v="625.00199999999995"/>
    <n v="1123.7204999999999"/>
    <n v="1748.7225000000001"/>
    <x v="2"/>
    <x v="1"/>
    <x v="3"/>
    <x v="0"/>
    <x v="4"/>
    <n v="1"/>
    <n v="7"/>
    <x v="1"/>
  </r>
  <r>
    <d v="2011-05-01T00:00:00"/>
    <n v="4"/>
    <x v="0"/>
    <s v="01006"/>
    <n v="632.35199999999998"/>
    <n v="1011.5069999999999"/>
    <n v="1643.8589999999999"/>
    <x v="3"/>
    <x v="1"/>
    <x v="4"/>
    <x v="0"/>
    <x v="4"/>
    <n v="1"/>
    <n v="7"/>
    <x v="1"/>
  </r>
  <r>
    <d v="2011-05-01T00:00:00"/>
    <n v="4"/>
    <x v="1"/>
    <s v="01007"/>
    <n v="653.625"/>
    <n v="1396.8045"/>
    <n v="2050.4295000000002"/>
    <x v="3"/>
    <x v="1"/>
    <x v="5"/>
    <x v="0"/>
    <x v="4"/>
    <n v="1"/>
    <n v="7"/>
    <x v="1"/>
  </r>
  <r>
    <d v="2011-05-02T00:00:00"/>
    <n v="1"/>
    <x v="0"/>
    <s v="01008"/>
    <n v="634.50450000000001"/>
    <n v="1251.8415"/>
    <n v="1886.346"/>
    <x v="0"/>
    <x v="0"/>
    <x v="6"/>
    <x v="0"/>
    <x v="4"/>
    <n v="2"/>
    <n v="1"/>
    <x v="2"/>
  </r>
  <r>
    <d v="2011-05-02T00:00:00"/>
    <n v="1"/>
    <x v="1"/>
    <s v="01009"/>
    <n v="675.43349999999998"/>
    <n v="1248.3240000000001"/>
    <n v="1923.7574999999999"/>
    <x v="0"/>
    <x v="0"/>
    <x v="7"/>
    <x v="0"/>
    <x v="4"/>
    <n v="2"/>
    <n v="1"/>
    <x v="2"/>
  </r>
  <r>
    <d v="2011-05-02T00:00:00"/>
    <n v="2"/>
    <x v="0"/>
    <s v="01010"/>
    <n v="521.14649999999995"/>
    <n v="1090.068"/>
    <n v="1611.2145"/>
    <x v="1"/>
    <x v="0"/>
    <x v="8"/>
    <x v="0"/>
    <x v="4"/>
    <n v="2"/>
    <n v="1"/>
    <x v="2"/>
  </r>
  <r>
    <d v="2011-05-02T00:00:00"/>
    <n v="2"/>
    <x v="1"/>
    <s v="01011"/>
    <n v="708.44550000000004"/>
    <n v="1112.5905"/>
    <n v="1821.0360000000001"/>
    <x v="1"/>
    <x v="0"/>
    <x v="9"/>
    <x v="0"/>
    <x v="4"/>
    <n v="2"/>
    <n v="1"/>
    <x v="2"/>
  </r>
  <r>
    <d v="2011-05-02T00:00:00"/>
    <n v="3"/>
    <x v="0"/>
    <s v="01002"/>
    <n v="566.38049999999998"/>
    <n v="1198.4385"/>
    <n v="1764.819"/>
    <x v="2"/>
    <x v="1"/>
    <x v="4"/>
    <x v="0"/>
    <x v="4"/>
    <n v="2"/>
    <n v="1"/>
    <x v="2"/>
  </r>
  <r>
    <d v="2011-05-02T00:00:00"/>
    <n v="3"/>
    <x v="1"/>
    <s v="01003"/>
    <n v="866.08199999999999"/>
    <n v="1322.895"/>
    <n v="2188.9769999999999"/>
    <x v="2"/>
    <x v="1"/>
    <x v="0"/>
    <x v="0"/>
    <x v="4"/>
    <n v="2"/>
    <n v="1"/>
    <x v="2"/>
  </r>
  <r>
    <d v="2011-05-02T00:00:00"/>
    <n v="4"/>
    <x v="0"/>
    <s v="01001"/>
    <n v="662.82299999999998"/>
    <n v="1177.155"/>
    <n v="1839.9780000000001"/>
    <x v="3"/>
    <x v="1"/>
    <x v="1"/>
    <x v="0"/>
    <x v="4"/>
    <n v="2"/>
    <n v="1"/>
    <x v="2"/>
  </r>
  <r>
    <d v="2011-05-02T00:00:00"/>
    <n v="4"/>
    <x v="1"/>
    <s v="01004"/>
    <n v="639.75450000000001"/>
    <n v="1254.3824999999999"/>
    <n v="1894.1369999999999"/>
    <x v="3"/>
    <x v="1"/>
    <x v="2"/>
    <x v="0"/>
    <x v="4"/>
    <n v="2"/>
    <n v="1"/>
    <x v="2"/>
  </r>
  <r>
    <d v="2011-05-03T00:00:00"/>
    <n v="1"/>
    <x v="0"/>
    <s v="01005"/>
    <n v="511.92750000000001"/>
    <n v="1159.3364999999999"/>
    <n v="1671.2639999999999"/>
    <x v="0"/>
    <x v="0"/>
    <x v="3"/>
    <x v="0"/>
    <x v="4"/>
    <n v="3"/>
    <n v="2"/>
    <x v="3"/>
  </r>
  <r>
    <d v="2011-05-03T00:00:00"/>
    <n v="1"/>
    <x v="1"/>
    <s v="01006"/>
    <n v="573.52049999999997"/>
    <n v="1066.2750000000001"/>
    <n v="1639.7954999999999"/>
    <x v="0"/>
    <x v="0"/>
    <x v="4"/>
    <x v="0"/>
    <x v="4"/>
    <n v="3"/>
    <n v="2"/>
    <x v="3"/>
  </r>
  <r>
    <d v="2011-05-03T00:00:00"/>
    <n v="2"/>
    <x v="0"/>
    <s v="01007"/>
    <n v="542.33550000000002"/>
    <n v="1180.431"/>
    <n v="1722.7665"/>
    <x v="1"/>
    <x v="0"/>
    <x v="5"/>
    <x v="0"/>
    <x v="4"/>
    <n v="3"/>
    <n v="2"/>
    <x v="3"/>
  </r>
  <r>
    <d v="2011-05-03T00:00:00"/>
    <n v="2"/>
    <x v="1"/>
    <s v="01008"/>
    <n v="549.5385"/>
    <n v="1105.9545000000001"/>
    <n v="1655.4929999999999"/>
    <x v="1"/>
    <x v="0"/>
    <x v="6"/>
    <x v="0"/>
    <x v="4"/>
    <n v="3"/>
    <n v="2"/>
    <x v="3"/>
  </r>
  <r>
    <d v="2011-05-03T00:00:00"/>
    <n v="3"/>
    <x v="0"/>
    <s v="01009"/>
    <n v="570.44399999999996"/>
    <n v="1085.931"/>
    <n v="1656.375"/>
    <x v="2"/>
    <x v="1"/>
    <x v="7"/>
    <x v="0"/>
    <x v="4"/>
    <n v="3"/>
    <n v="2"/>
    <x v="3"/>
  </r>
  <r>
    <d v="2011-05-03T00:00:00"/>
    <n v="3"/>
    <x v="1"/>
    <s v="01010"/>
    <n v="593.27099999999996"/>
    <n v="1250.4974999999999"/>
    <n v="1843.7684999999999"/>
    <x v="2"/>
    <x v="1"/>
    <x v="8"/>
    <x v="0"/>
    <x v="4"/>
    <n v="3"/>
    <n v="2"/>
    <x v="3"/>
  </r>
  <r>
    <d v="2011-05-03T00:00:00"/>
    <n v="4"/>
    <x v="0"/>
    <s v="01011"/>
    <n v="596.5575"/>
    <n v="1244.3025"/>
    <n v="1840.86"/>
    <x v="3"/>
    <x v="1"/>
    <x v="9"/>
    <x v="0"/>
    <x v="4"/>
    <n v="3"/>
    <n v="2"/>
    <x v="3"/>
  </r>
  <r>
    <d v="2011-05-03T00:00:00"/>
    <n v="4"/>
    <x v="1"/>
    <s v="01002"/>
    <n v="503.12849999999997"/>
    <n v="1253.3955000000001"/>
    <n v="1756.5239999999999"/>
    <x v="3"/>
    <x v="1"/>
    <x v="4"/>
    <x v="0"/>
    <x v="4"/>
    <n v="3"/>
    <n v="2"/>
    <x v="3"/>
  </r>
  <r>
    <d v="2011-05-04T00:00:00"/>
    <n v="1"/>
    <x v="0"/>
    <s v="01003"/>
    <n v="524.18100000000004"/>
    <n v="1293.3900000000001"/>
    <n v="1817.5709999999999"/>
    <x v="0"/>
    <x v="0"/>
    <x v="0"/>
    <x v="0"/>
    <x v="4"/>
    <n v="4"/>
    <n v="3"/>
    <x v="4"/>
  </r>
  <r>
    <d v="2011-05-04T00:00:00"/>
    <n v="1"/>
    <x v="1"/>
    <s v="01001"/>
    <n v="693.16800000000001"/>
    <n v="1373.316"/>
    <n v="2066.4839999999999"/>
    <x v="0"/>
    <x v="0"/>
    <x v="1"/>
    <x v="0"/>
    <x v="4"/>
    <n v="4"/>
    <n v="3"/>
    <x v="4"/>
  </r>
  <r>
    <d v="2011-05-04T00:00:00"/>
    <n v="2"/>
    <x v="0"/>
    <s v="01004"/>
    <n v="695.82449999999994"/>
    <n v="1048.0889999999999"/>
    <n v="1743.9135000000001"/>
    <x v="1"/>
    <x v="0"/>
    <x v="2"/>
    <x v="0"/>
    <x v="4"/>
    <n v="4"/>
    <n v="3"/>
    <x v="4"/>
  </r>
  <r>
    <d v="2011-05-04T00:00:00"/>
    <n v="2"/>
    <x v="1"/>
    <s v="01005"/>
    <n v="732.99450000000002"/>
    <n v="1195.8765000000001"/>
    <n v="1928.8710000000001"/>
    <x v="1"/>
    <x v="0"/>
    <x v="3"/>
    <x v="0"/>
    <x v="4"/>
    <n v="4"/>
    <n v="3"/>
    <x v="4"/>
  </r>
  <r>
    <d v="2011-05-04T00:00:00"/>
    <n v="3"/>
    <x v="0"/>
    <s v="01006"/>
    <n v="471.04050000000001"/>
    <n v="1127.8995"/>
    <n v="1598.94"/>
    <x v="2"/>
    <x v="1"/>
    <x v="4"/>
    <x v="0"/>
    <x v="4"/>
    <n v="4"/>
    <n v="3"/>
    <x v="4"/>
  </r>
  <r>
    <d v="2011-05-04T00:00:00"/>
    <n v="3"/>
    <x v="1"/>
    <s v="01007"/>
    <n v="747.65250000000003"/>
    <n v="1294.5764999999999"/>
    <n v="2042.229"/>
    <x v="2"/>
    <x v="1"/>
    <x v="5"/>
    <x v="0"/>
    <x v="4"/>
    <n v="4"/>
    <n v="3"/>
    <x v="4"/>
  </r>
  <r>
    <d v="2011-05-04T00:00:00"/>
    <n v="4"/>
    <x v="0"/>
    <s v="01008"/>
    <n v="547.35450000000003"/>
    <n v="1047.3644999999999"/>
    <n v="1594.7190000000001"/>
    <x v="3"/>
    <x v="1"/>
    <x v="6"/>
    <x v="0"/>
    <x v="4"/>
    <n v="4"/>
    <n v="3"/>
    <x v="4"/>
  </r>
  <r>
    <d v="2011-05-04T00:00:00"/>
    <n v="4"/>
    <x v="1"/>
    <s v="01009"/>
    <n v="652.72199999999998"/>
    <n v="1039.0274999999999"/>
    <n v="1691.7494999999999"/>
    <x v="3"/>
    <x v="1"/>
    <x v="7"/>
    <x v="0"/>
    <x v="4"/>
    <n v="4"/>
    <n v="3"/>
    <x v="4"/>
  </r>
  <r>
    <d v="2011-05-05T00:00:00"/>
    <n v="1"/>
    <x v="0"/>
    <s v="01010"/>
    <n v="682.02750000000003"/>
    <n v="1067.1885"/>
    <n v="1749.2159999999999"/>
    <x v="0"/>
    <x v="0"/>
    <x v="8"/>
    <x v="0"/>
    <x v="4"/>
    <n v="5"/>
    <n v="4"/>
    <x v="5"/>
  </r>
  <r>
    <d v="2011-05-05T00:00:00"/>
    <n v="1"/>
    <x v="1"/>
    <s v="01011"/>
    <n v="765.26099999999997"/>
    <n v="1308.1949999999999"/>
    <n v="2073.4560000000001"/>
    <x v="0"/>
    <x v="0"/>
    <x v="9"/>
    <x v="0"/>
    <x v="4"/>
    <n v="5"/>
    <n v="4"/>
    <x v="5"/>
  </r>
  <r>
    <d v="2011-05-05T00:00:00"/>
    <n v="2"/>
    <x v="0"/>
    <s v="01002"/>
    <n v="666.08849999999995"/>
    <n v="1078.9169999999999"/>
    <n v="1745.0055"/>
    <x v="1"/>
    <x v="0"/>
    <x v="4"/>
    <x v="0"/>
    <x v="4"/>
    <n v="5"/>
    <n v="4"/>
    <x v="5"/>
  </r>
  <r>
    <d v="2011-05-05T00:00:00"/>
    <n v="2"/>
    <x v="1"/>
    <s v="01003"/>
    <n v="732.01800000000003"/>
    <n v="1397.4974999999999"/>
    <n v="2129.5155"/>
    <x v="1"/>
    <x v="0"/>
    <x v="0"/>
    <x v="0"/>
    <x v="4"/>
    <n v="5"/>
    <n v="4"/>
    <x v="5"/>
  </r>
  <r>
    <d v="2011-05-05T00:00:00"/>
    <n v="3"/>
    <x v="0"/>
    <s v="01001"/>
    <n v="633.75900000000001"/>
    <n v="1207.5105000000001"/>
    <n v="1841.2695000000001"/>
    <x v="2"/>
    <x v="1"/>
    <x v="1"/>
    <x v="0"/>
    <x v="4"/>
    <n v="5"/>
    <n v="4"/>
    <x v="5"/>
  </r>
  <r>
    <d v="2011-05-05T00:00:00"/>
    <n v="3"/>
    <x v="1"/>
    <s v="01004"/>
    <n v="770.84699999999998"/>
    <n v="1339.6845000000001"/>
    <n v="2110.5315000000001"/>
    <x v="2"/>
    <x v="1"/>
    <x v="2"/>
    <x v="0"/>
    <x v="4"/>
    <n v="5"/>
    <n v="4"/>
    <x v="5"/>
  </r>
  <r>
    <d v="2011-05-05T00:00:00"/>
    <n v="4"/>
    <x v="0"/>
    <s v="01005"/>
    <n v="722.12699999999995"/>
    <n v="1131.0809999999999"/>
    <n v="1853.2080000000001"/>
    <x v="3"/>
    <x v="1"/>
    <x v="3"/>
    <x v="0"/>
    <x v="4"/>
    <n v="5"/>
    <n v="4"/>
    <x v="5"/>
  </r>
  <r>
    <d v="2011-05-05T00:00:00"/>
    <n v="4"/>
    <x v="1"/>
    <s v="01006"/>
    <n v="686.88900000000001"/>
    <n v="1087.8209999999999"/>
    <n v="1774.71"/>
    <x v="3"/>
    <x v="1"/>
    <x v="4"/>
    <x v="0"/>
    <x v="4"/>
    <n v="5"/>
    <n v="4"/>
    <x v="5"/>
  </r>
  <r>
    <d v="2011-05-06T00:00:00"/>
    <n v="1"/>
    <x v="0"/>
    <s v="01007"/>
    <n v="572.1345"/>
    <n v="1157.2784999999999"/>
    <n v="1729.413"/>
    <x v="0"/>
    <x v="0"/>
    <x v="5"/>
    <x v="0"/>
    <x v="4"/>
    <n v="6"/>
    <n v="5"/>
    <x v="6"/>
  </r>
  <r>
    <d v="2011-05-06T00:00:00"/>
    <n v="1"/>
    <x v="1"/>
    <s v="01008"/>
    <n v="632.66700000000003"/>
    <n v="1405.6769999999999"/>
    <n v="2038.3440000000001"/>
    <x v="0"/>
    <x v="0"/>
    <x v="6"/>
    <x v="0"/>
    <x v="4"/>
    <n v="6"/>
    <n v="5"/>
    <x v="6"/>
  </r>
  <r>
    <d v="2011-05-06T00:00:00"/>
    <n v="2"/>
    <x v="0"/>
    <s v="01009"/>
    <n v="629.7165"/>
    <n v="1242.5909999999999"/>
    <n v="1872.3074999999999"/>
    <x v="1"/>
    <x v="0"/>
    <x v="7"/>
    <x v="0"/>
    <x v="4"/>
    <n v="6"/>
    <n v="5"/>
    <x v="6"/>
  </r>
  <r>
    <d v="2011-05-06T00:00:00"/>
    <n v="2"/>
    <x v="1"/>
    <s v="01010"/>
    <n v="755.70600000000002"/>
    <n v="1187.9490000000001"/>
    <n v="1943.655"/>
    <x v="1"/>
    <x v="0"/>
    <x v="8"/>
    <x v="0"/>
    <x v="4"/>
    <n v="6"/>
    <n v="5"/>
    <x v="6"/>
  </r>
  <r>
    <d v="2011-05-06T00:00:00"/>
    <n v="3"/>
    <x v="0"/>
    <s v="01011"/>
    <n v="695.9085"/>
    <n v="1070.4855"/>
    <n v="1766.394"/>
    <x v="2"/>
    <x v="1"/>
    <x v="9"/>
    <x v="0"/>
    <x v="4"/>
    <n v="6"/>
    <n v="5"/>
    <x v="6"/>
  </r>
  <r>
    <d v="2011-05-06T00:00:00"/>
    <n v="3"/>
    <x v="1"/>
    <s v="01002"/>
    <n v="637.31849999999997"/>
    <n v="1218.8399999999999"/>
    <n v="1856.1585"/>
    <x v="2"/>
    <x v="1"/>
    <x v="4"/>
    <x v="0"/>
    <x v="4"/>
    <n v="6"/>
    <n v="5"/>
    <x v="6"/>
  </r>
  <r>
    <d v="2011-05-06T00:00:00"/>
    <n v="4"/>
    <x v="0"/>
    <s v="01003"/>
    <n v="602.60550000000001"/>
    <n v="1170.4559999999999"/>
    <n v="1773.0615"/>
    <x v="3"/>
    <x v="1"/>
    <x v="0"/>
    <x v="0"/>
    <x v="4"/>
    <n v="6"/>
    <n v="5"/>
    <x v="6"/>
  </r>
  <r>
    <d v="2011-05-06T00:00:00"/>
    <n v="4"/>
    <x v="1"/>
    <s v="01001"/>
    <n v="461.22300000000001"/>
    <n v="1246.7909999999999"/>
    <n v="1708.0139999999999"/>
    <x v="3"/>
    <x v="1"/>
    <x v="1"/>
    <x v="0"/>
    <x v="4"/>
    <n v="6"/>
    <n v="5"/>
    <x v="6"/>
  </r>
  <r>
    <d v="2011-05-07T00:00:00"/>
    <n v="1"/>
    <x v="0"/>
    <s v="01004"/>
    <n v="663.48450000000003"/>
    <n v="1013.6595"/>
    <n v="1677.144"/>
    <x v="0"/>
    <x v="0"/>
    <x v="2"/>
    <x v="0"/>
    <x v="4"/>
    <n v="7"/>
    <n v="6"/>
    <x v="0"/>
  </r>
  <r>
    <d v="2011-05-07T00:00:00"/>
    <n v="1"/>
    <x v="1"/>
    <s v="01005"/>
    <n v="717.55949999999996"/>
    <n v="1086.9075"/>
    <n v="1804.4670000000001"/>
    <x v="0"/>
    <x v="0"/>
    <x v="3"/>
    <x v="0"/>
    <x v="4"/>
    <n v="7"/>
    <n v="6"/>
    <x v="0"/>
  </r>
  <r>
    <d v="2011-05-07T00:00:00"/>
    <n v="2"/>
    <x v="0"/>
    <s v="01006"/>
    <n v="550.29449999999997"/>
    <n v="1103.088"/>
    <n v="1653.3824999999999"/>
    <x v="1"/>
    <x v="0"/>
    <x v="4"/>
    <x v="0"/>
    <x v="4"/>
    <n v="7"/>
    <n v="6"/>
    <x v="0"/>
  </r>
  <r>
    <d v="2011-05-07T00:00:00"/>
    <n v="2"/>
    <x v="1"/>
    <s v="01007"/>
    <n v="607.18349999999998"/>
    <n v="1459.1849999999999"/>
    <n v="2066.3685"/>
    <x v="1"/>
    <x v="0"/>
    <x v="5"/>
    <x v="0"/>
    <x v="4"/>
    <n v="7"/>
    <n v="6"/>
    <x v="0"/>
  </r>
  <r>
    <d v="2011-05-07T00:00:00"/>
    <n v="3"/>
    <x v="0"/>
    <s v="01008"/>
    <n v="550.04250000000002"/>
    <n v="1155.3989999999999"/>
    <n v="1705.4414999999999"/>
    <x v="2"/>
    <x v="1"/>
    <x v="6"/>
    <x v="0"/>
    <x v="4"/>
    <n v="7"/>
    <n v="6"/>
    <x v="0"/>
  </r>
  <r>
    <d v="2011-05-07T00:00:00"/>
    <n v="3"/>
    <x v="1"/>
    <s v="01009"/>
    <n v="556.18499999999995"/>
    <n v="1226.337"/>
    <n v="1782.5219999999999"/>
    <x v="2"/>
    <x v="1"/>
    <x v="7"/>
    <x v="0"/>
    <x v="4"/>
    <n v="7"/>
    <n v="6"/>
    <x v="0"/>
  </r>
  <r>
    <d v="2011-05-07T00:00:00"/>
    <n v="4"/>
    <x v="0"/>
    <s v="01010"/>
    <n v="501.21749999999997"/>
    <n v="1217.1389999999999"/>
    <n v="1718.3565000000001"/>
    <x v="3"/>
    <x v="1"/>
    <x v="8"/>
    <x v="0"/>
    <x v="4"/>
    <n v="7"/>
    <n v="6"/>
    <x v="0"/>
  </r>
  <r>
    <d v="2011-05-07T00:00:00"/>
    <n v="4"/>
    <x v="1"/>
    <s v="01011"/>
    <n v="761.17650000000003"/>
    <n v="1443.2565"/>
    <n v="2204.433"/>
    <x v="3"/>
    <x v="1"/>
    <x v="9"/>
    <x v="0"/>
    <x v="4"/>
    <n v="7"/>
    <n v="6"/>
    <x v="0"/>
  </r>
  <r>
    <d v="2011-05-08T00:00:00"/>
    <n v="1"/>
    <x v="0"/>
    <s v="01002"/>
    <n v="618.84900000000005"/>
    <n v="1085.3534999999999"/>
    <n v="1704.2025000000001"/>
    <x v="0"/>
    <x v="0"/>
    <x v="4"/>
    <x v="0"/>
    <x v="4"/>
    <n v="8"/>
    <n v="7"/>
    <x v="1"/>
  </r>
  <r>
    <d v="2011-05-08T00:00:00"/>
    <n v="1"/>
    <x v="1"/>
    <s v="01003"/>
    <n v="860.0865"/>
    <n v="1326.3915"/>
    <n v="2186.4780000000001"/>
    <x v="0"/>
    <x v="0"/>
    <x v="0"/>
    <x v="0"/>
    <x v="4"/>
    <n v="8"/>
    <n v="7"/>
    <x v="1"/>
  </r>
  <r>
    <d v="2011-05-08T00:00:00"/>
    <n v="2"/>
    <x v="0"/>
    <s v="01001"/>
    <n v="539.73149999999998"/>
    <n v="1339.107"/>
    <n v="1878.8385000000001"/>
    <x v="1"/>
    <x v="0"/>
    <x v="1"/>
    <x v="0"/>
    <x v="4"/>
    <n v="8"/>
    <n v="7"/>
    <x v="1"/>
  </r>
  <r>
    <d v="2011-05-08T00:00:00"/>
    <n v="2"/>
    <x v="1"/>
    <s v="01004"/>
    <n v="814.70550000000003"/>
    <n v="1291.8254999999999"/>
    <n v="2106.5309999999999"/>
    <x v="1"/>
    <x v="0"/>
    <x v="2"/>
    <x v="0"/>
    <x v="4"/>
    <n v="8"/>
    <n v="7"/>
    <x v="1"/>
  </r>
  <r>
    <d v="2011-05-08T00:00:00"/>
    <n v="3"/>
    <x v="0"/>
    <s v="01005"/>
    <n v="578.68650000000002"/>
    <n v="1121.568"/>
    <n v="1700.2545"/>
    <x v="2"/>
    <x v="1"/>
    <x v="3"/>
    <x v="0"/>
    <x v="4"/>
    <n v="8"/>
    <n v="7"/>
    <x v="1"/>
  </r>
  <r>
    <d v="2011-05-08T00:00:00"/>
    <n v="3"/>
    <x v="1"/>
    <s v="01006"/>
    <n v="843.94799999999998"/>
    <n v="1319.85"/>
    <n v="2163.7979999999998"/>
    <x v="2"/>
    <x v="1"/>
    <x v="4"/>
    <x v="0"/>
    <x v="4"/>
    <n v="8"/>
    <n v="7"/>
    <x v="1"/>
  </r>
  <r>
    <d v="2011-05-08T00:00:00"/>
    <n v="4"/>
    <x v="0"/>
    <s v="01007"/>
    <n v="484.78500000000003"/>
    <n v="1245.3"/>
    <n v="1730.085"/>
    <x v="3"/>
    <x v="1"/>
    <x v="5"/>
    <x v="0"/>
    <x v="4"/>
    <n v="8"/>
    <n v="7"/>
    <x v="1"/>
  </r>
  <r>
    <d v="2011-05-08T00:00:00"/>
    <n v="4"/>
    <x v="1"/>
    <s v="01008"/>
    <n v="547.08150000000001"/>
    <n v="1308.9614999999999"/>
    <n v="1856.0429999999999"/>
    <x v="3"/>
    <x v="1"/>
    <x v="6"/>
    <x v="0"/>
    <x v="4"/>
    <n v="8"/>
    <n v="7"/>
    <x v="1"/>
  </r>
  <r>
    <d v="2011-05-09T00:00:00"/>
    <n v="1"/>
    <x v="0"/>
    <s v="01009"/>
    <n v="452.298"/>
    <n v="1156.701"/>
    <n v="1608.999"/>
    <x v="0"/>
    <x v="0"/>
    <x v="7"/>
    <x v="0"/>
    <x v="4"/>
    <n v="9"/>
    <n v="1"/>
    <x v="2"/>
  </r>
  <r>
    <d v="2011-05-09T00:00:00"/>
    <n v="1"/>
    <x v="1"/>
    <s v="01010"/>
    <n v="617.07449999999994"/>
    <n v="1052.9085"/>
    <n v="1669.9829999999999"/>
    <x v="0"/>
    <x v="0"/>
    <x v="8"/>
    <x v="0"/>
    <x v="4"/>
    <n v="9"/>
    <n v="1"/>
    <x v="2"/>
  </r>
  <r>
    <d v="2011-05-09T00:00:00"/>
    <n v="2"/>
    <x v="0"/>
    <s v="01011"/>
    <n v="476.88900000000001"/>
    <n v="1152.627"/>
    <n v="1629.5160000000001"/>
    <x v="1"/>
    <x v="0"/>
    <x v="9"/>
    <x v="0"/>
    <x v="4"/>
    <n v="9"/>
    <n v="1"/>
    <x v="2"/>
  </r>
  <r>
    <d v="2011-05-09T00:00:00"/>
    <n v="2"/>
    <x v="1"/>
    <s v="01002"/>
    <n v="530.79600000000005"/>
    <n v="1391.9010000000001"/>
    <n v="1922.6969999999999"/>
    <x v="1"/>
    <x v="0"/>
    <x v="4"/>
    <x v="0"/>
    <x v="4"/>
    <n v="9"/>
    <n v="1"/>
    <x v="2"/>
  </r>
  <r>
    <d v="2011-05-09T00:00:00"/>
    <n v="3"/>
    <x v="0"/>
    <s v="01003"/>
    <n v="729.351"/>
    <n v="1126.335"/>
    <n v="1855.6859999999999"/>
    <x v="2"/>
    <x v="1"/>
    <x v="0"/>
    <x v="0"/>
    <x v="4"/>
    <n v="9"/>
    <n v="1"/>
    <x v="2"/>
  </r>
  <r>
    <d v="2011-05-09T00:00:00"/>
    <n v="3"/>
    <x v="1"/>
    <s v="01001"/>
    <n v="703.18499999999995"/>
    <n v="1431.087"/>
    <n v="2134.2719999999999"/>
    <x v="2"/>
    <x v="1"/>
    <x v="1"/>
    <x v="0"/>
    <x v="4"/>
    <n v="9"/>
    <n v="1"/>
    <x v="2"/>
  </r>
  <r>
    <d v="2011-05-09T00:00:00"/>
    <n v="4"/>
    <x v="0"/>
    <s v="01004"/>
    <n v="672.82950000000005"/>
    <n v="1130.325"/>
    <n v="1803.1545000000001"/>
    <x v="3"/>
    <x v="1"/>
    <x v="2"/>
    <x v="0"/>
    <x v="4"/>
    <n v="9"/>
    <n v="1"/>
    <x v="2"/>
  </r>
  <r>
    <d v="2011-05-09T00:00:00"/>
    <n v="4"/>
    <x v="1"/>
    <s v="01005"/>
    <n v="643.6395"/>
    <n v="1197.9870000000001"/>
    <n v="1841.6265000000001"/>
    <x v="3"/>
    <x v="1"/>
    <x v="3"/>
    <x v="0"/>
    <x v="4"/>
    <n v="9"/>
    <n v="1"/>
    <x v="2"/>
  </r>
  <r>
    <d v="2011-05-10T00:00:00"/>
    <n v="1"/>
    <x v="0"/>
    <s v="01006"/>
    <n v="740.23950000000002"/>
    <n v="1111.8135"/>
    <n v="1852.0530000000001"/>
    <x v="0"/>
    <x v="0"/>
    <x v="4"/>
    <x v="0"/>
    <x v="4"/>
    <n v="10"/>
    <n v="2"/>
    <x v="3"/>
  </r>
  <r>
    <d v="2011-05-10T00:00:00"/>
    <n v="1"/>
    <x v="1"/>
    <s v="01007"/>
    <n v="847.44449999999995"/>
    <n v="1286.502"/>
    <n v="2133.9465"/>
    <x v="0"/>
    <x v="0"/>
    <x v="5"/>
    <x v="0"/>
    <x v="4"/>
    <n v="10"/>
    <n v="2"/>
    <x v="3"/>
  </r>
  <r>
    <d v="2011-05-10T00:00:00"/>
    <n v="2"/>
    <x v="0"/>
    <s v="01008"/>
    <n v="649.06799999999998"/>
    <n v="977.38199999999995"/>
    <n v="1626.45"/>
    <x v="1"/>
    <x v="0"/>
    <x v="6"/>
    <x v="0"/>
    <x v="4"/>
    <n v="10"/>
    <n v="2"/>
    <x v="3"/>
  </r>
  <r>
    <d v="2011-05-10T00:00:00"/>
    <n v="2"/>
    <x v="1"/>
    <s v="01009"/>
    <n v="817.14149999999995"/>
    <n v="1237.4355"/>
    <n v="2054.5770000000002"/>
    <x v="1"/>
    <x v="0"/>
    <x v="7"/>
    <x v="0"/>
    <x v="4"/>
    <n v="10"/>
    <n v="2"/>
    <x v="3"/>
  </r>
  <r>
    <d v="2011-05-10T00:00:00"/>
    <n v="3"/>
    <x v="0"/>
    <s v="01010"/>
    <n v="744.10350000000005"/>
    <n v="1134.903"/>
    <n v="1879.0065"/>
    <x v="2"/>
    <x v="1"/>
    <x v="8"/>
    <x v="0"/>
    <x v="4"/>
    <n v="10"/>
    <n v="2"/>
    <x v="3"/>
  </r>
  <r>
    <d v="2011-05-10T00:00:00"/>
    <n v="3"/>
    <x v="1"/>
    <s v="01011"/>
    <n v="689.85"/>
    <n v="1040.865"/>
    <n v="1730.7149999999999"/>
    <x v="2"/>
    <x v="1"/>
    <x v="9"/>
    <x v="0"/>
    <x v="4"/>
    <n v="10"/>
    <n v="2"/>
    <x v="3"/>
  </r>
  <r>
    <d v="2011-05-10T00:00:00"/>
    <n v="4"/>
    <x v="0"/>
    <s v="01002"/>
    <n v="746.15099999999995"/>
    <n v="1132.9079999999999"/>
    <n v="1879.059"/>
    <x v="3"/>
    <x v="1"/>
    <x v="4"/>
    <x v="0"/>
    <x v="4"/>
    <n v="10"/>
    <n v="2"/>
    <x v="3"/>
  </r>
  <r>
    <d v="2011-05-10T00:00:00"/>
    <n v="4"/>
    <x v="1"/>
    <s v="01003"/>
    <n v="682.58399999999995"/>
    <n v="1029.4935"/>
    <n v="1712.0775000000001"/>
    <x v="3"/>
    <x v="1"/>
    <x v="0"/>
    <x v="0"/>
    <x v="4"/>
    <n v="10"/>
    <n v="2"/>
    <x v="3"/>
  </r>
  <r>
    <d v="2011-05-11T00:00:00"/>
    <n v="1"/>
    <x v="0"/>
    <s v="01001"/>
    <n v="726.05399999999997"/>
    <n v="1094.0055"/>
    <n v="1820.0595000000001"/>
    <x v="0"/>
    <x v="0"/>
    <x v="1"/>
    <x v="0"/>
    <x v="4"/>
    <n v="11"/>
    <n v="3"/>
    <x v="4"/>
  </r>
  <r>
    <d v="2011-05-11T00:00:00"/>
    <n v="1"/>
    <x v="1"/>
    <s v="01004"/>
    <n v="868.53899999999999"/>
    <n v="1333.7835"/>
    <n v="2202.3225000000002"/>
    <x v="0"/>
    <x v="0"/>
    <x v="2"/>
    <x v="0"/>
    <x v="4"/>
    <n v="11"/>
    <n v="3"/>
    <x v="4"/>
  </r>
  <r>
    <d v="2011-05-11T00:00:00"/>
    <n v="2"/>
    <x v="0"/>
    <s v="01005"/>
    <n v="692.06550000000004"/>
    <n v="1061.4345000000001"/>
    <n v="1753.5"/>
    <x v="1"/>
    <x v="0"/>
    <x v="3"/>
    <x v="0"/>
    <x v="4"/>
    <n v="11"/>
    <n v="3"/>
    <x v="4"/>
  </r>
  <r>
    <d v="2011-05-11T00:00:00"/>
    <n v="2"/>
    <x v="1"/>
    <s v="01006"/>
    <n v="817.67700000000002"/>
    <n v="1261.3965000000001"/>
    <n v="2079.0735"/>
    <x v="1"/>
    <x v="0"/>
    <x v="4"/>
    <x v="0"/>
    <x v="4"/>
    <n v="11"/>
    <n v="3"/>
    <x v="4"/>
  </r>
  <r>
    <d v="2011-05-11T00:00:00"/>
    <n v="3"/>
    <x v="0"/>
    <s v="01007"/>
    <n v="664.02"/>
    <n v="1021.461"/>
    <n v="1685.481"/>
    <x v="2"/>
    <x v="1"/>
    <x v="5"/>
    <x v="0"/>
    <x v="4"/>
    <n v="11"/>
    <n v="3"/>
    <x v="4"/>
  </r>
  <r>
    <d v="2011-05-11T00:00:00"/>
    <n v="3"/>
    <x v="1"/>
    <s v="01008"/>
    <n v="769.4085"/>
    <n v="1170.6659999999999"/>
    <n v="1940.0744999999999"/>
    <x v="2"/>
    <x v="1"/>
    <x v="6"/>
    <x v="0"/>
    <x v="4"/>
    <n v="11"/>
    <n v="3"/>
    <x v="4"/>
  </r>
  <r>
    <d v="2011-05-11T00:00:00"/>
    <n v="4"/>
    <x v="0"/>
    <s v="01009"/>
    <n v="750.351"/>
    <n v="1133.6115"/>
    <n v="1883.9625000000001"/>
    <x v="3"/>
    <x v="1"/>
    <x v="7"/>
    <x v="0"/>
    <x v="4"/>
    <n v="11"/>
    <n v="3"/>
    <x v="4"/>
  </r>
  <r>
    <d v="2011-05-11T00:00:00"/>
    <n v="4"/>
    <x v="1"/>
    <s v="01010"/>
    <n v="696.66449999999998"/>
    <n v="1051.5854999999999"/>
    <n v="1748.25"/>
    <x v="3"/>
    <x v="1"/>
    <x v="8"/>
    <x v="0"/>
    <x v="4"/>
    <n v="11"/>
    <n v="3"/>
    <x v="4"/>
  </r>
  <r>
    <d v="2011-05-12T00:00:00"/>
    <n v="1"/>
    <x v="0"/>
    <s v="01011"/>
    <n v="710.37750000000005"/>
    <n v="1069.2885000000001"/>
    <n v="1779.6659999999999"/>
    <x v="0"/>
    <x v="0"/>
    <x v="9"/>
    <x v="0"/>
    <x v="4"/>
    <n v="12"/>
    <n v="4"/>
    <x v="5"/>
  </r>
  <r>
    <d v="2011-05-12T00:00:00"/>
    <n v="1"/>
    <x v="1"/>
    <s v="01002"/>
    <n v="657.75149999999996"/>
    <n v="1012.6305"/>
    <n v="1670.3820000000001"/>
    <x v="0"/>
    <x v="0"/>
    <x v="4"/>
    <x v="0"/>
    <x v="4"/>
    <n v="12"/>
    <n v="4"/>
    <x v="5"/>
  </r>
  <r>
    <d v="2011-05-12T00:00:00"/>
    <n v="2"/>
    <x v="0"/>
    <s v="01003"/>
    <n v="639.06150000000002"/>
    <n v="1020.5685"/>
    <n v="1659.63"/>
    <x v="1"/>
    <x v="0"/>
    <x v="0"/>
    <x v="0"/>
    <x v="4"/>
    <n v="12"/>
    <n v="4"/>
    <x v="5"/>
  </r>
  <r>
    <d v="2011-05-12T00:00:00"/>
    <n v="2"/>
    <x v="1"/>
    <s v="01001"/>
    <n v="813.94949999999994"/>
    <n v="1277.9865"/>
    <n v="2091.9360000000001"/>
    <x v="1"/>
    <x v="0"/>
    <x v="1"/>
    <x v="0"/>
    <x v="4"/>
    <n v="12"/>
    <n v="4"/>
    <x v="5"/>
  </r>
  <r>
    <d v="2011-05-12T00:00:00"/>
    <n v="3"/>
    <x v="0"/>
    <s v="01004"/>
    <n v="738.95849999999996"/>
    <n v="1152.7635"/>
    <n v="1891.722"/>
    <x v="2"/>
    <x v="1"/>
    <x v="2"/>
    <x v="0"/>
    <x v="4"/>
    <n v="12"/>
    <n v="4"/>
    <x v="5"/>
  </r>
  <r>
    <d v="2011-05-12T00:00:00"/>
    <n v="3"/>
    <x v="1"/>
    <s v="01005"/>
    <n v="714.71400000000006"/>
    <n v="1109.9655"/>
    <n v="1824.6795"/>
    <x v="2"/>
    <x v="1"/>
    <x v="3"/>
    <x v="0"/>
    <x v="4"/>
    <n v="12"/>
    <n v="4"/>
    <x v="5"/>
  </r>
  <r>
    <d v="2011-05-12T00:00:00"/>
    <n v="4"/>
    <x v="0"/>
    <s v="01006"/>
    <n v="694.97400000000005"/>
    <n v="1046.1990000000001"/>
    <n v="1741.173"/>
    <x v="3"/>
    <x v="1"/>
    <x v="4"/>
    <x v="0"/>
    <x v="4"/>
    <n v="12"/>
    <n v="4"/>
    <x v="5"/>
  </r>
  <r>
    <d v="2011-05-12T00:00:00"/>
    <n v="4"/>
    <x v="1"/>
    <s v="01007"/>
    <n v="816.50099999999998"/>
    <n v="1250.9280000000001"/>
    <n v="2067.4290000000001"/>
    <x v="3"/>
    <x v="1"/>
    <x v="5"/>
    <x v="0"/>
    <x v="4"/>
    <n v="12"/>
    <n v="4"/>
    <x v="5"/>
  </r>
  <r>
    <d v="2011-05-13T00:00:00"/>
    <n v="1"/>
    <x v="0"/>
    <s v="01008"/>
    <n v="702.87"/>
    <n v="1072.5329999999999"/>
    <n v="1775.403"/>
    <x v="0"/>
    <x v="0"/>
    <x v="6"/>
    <x v="0"/>
    <x v="4"/>
    <n v="13"/>
    <n v="5"/>
    <x v="6"/>
  </r>
  <r>
    <d v="2011-05-13T00:00:00"/>
    <n v="1"/>
    <x v="1"/>
    <s v="01009"/>
    <n v="848.94600000000003"/>
    <n v="1338.2145"/>
    <n v="2187.1605"/>
    <x v="0"/>
    <x v="0"/>
    <x v="7"/>
    <x v="0"/>
    <x v="4"/>
    <n v="13"/>
    <n v="5"/>
    <x v="6"/>
  </r>
  <r>
    <d v="2011-05-13T00:00:00"/>
    <n v="2"/>
    <x v="0"/>
    <s v="01010"/>
    <n v="679.56"/>
    <n v="1077.0585000000001"/>
    <n v="1756.6185"/>
    <x v="1"/>
    <x v="0"/>
    <x v="8"/>
    <x v="0"/>
    <x v="4"/>
    <n v="13"/>
    <n v="5"/>
    <x v="6"/>
  </r>
  <r>
    <d v="2011-05-13T00:00:00"/>
    <n v="2"/>
    <x v="1"/>
    <s v="01011"/>
    <n v="812.26949999999999"/>
    <n v="1273.2929999999999"/>
    <n v="2085.5625"/>
    <x v="1"/>
    <x v="0"/>
    <x v="9"/>
    <x v="0"/>
    <x v="4"/>
    <n v="13"/>
    <n v="5"/>
    <x v="6"/>
  </r>
  <r>
    <d v="2011-05-13T00:00:00"/>
    <n v="3"/>
    <x v="0"/>
    <s v="01002"/>
    <n v="626.40899999999999"/>
    <n v="977.79150000000004"/>
    <n v="1604.2004999999999"/>
    <x v="2"/>
    <x v="1"/>
    <x v="4"/>
    <x v="0"/>
    <x v="4"/>
    <n v="13"/>
    <n v="5"/>
    <x v="6"/>
  </r>
  <r>
    <d v="2011-05-13T00:00:00"/>
    <n v="3"/>
    <x v="1"/>
    <s v="01003"/>
    <n v="837.17550000000006"/>
    <n v="1281.1994999999999"/>
    <n v="2118.375"/>
    <x v="2"/>
    <x v="1"/>
    <x v="0"/>
    <x v="0"/>
    <x v="4"/>
    <n v="13"/>
    <n v="5"/>
    <x v="6"/>
  </r>
  <r>
    <d v="2011-05-13T00:00:00"/>
    <n v="4"/>
    <x v="0"/>
    <s v="01001"/>
    <n v="648.45899999999995"/>
    <n v="1010.9924999999999"/>
    <n v="1659.4514999999999"/>
    <x v="3"/>
    <x v="1"/>
    <x v="1"/>
    <x v="0"/>
    <x v="4"/>
    <n v="13"/>
    <n v="5"/>
    <x v="6"/>
  </r>
  <r>
    <d v="2011-05-13T00:00:00"/>
    <n v="4"/>
    <x v="1"/>
    <s v="01004"/>
    <n v="857.32500000000005"/>
    <n v="1345.05"/>
    <n v="2202.375"/>
    <x v="3"/>
    <x v="1"/>
    <x v="2"/>
    <x v="0"/>
    <x v="4"/>
    <n v="13"/>
    <n v="5"/>
    <x v="6"/>
  </r>
  <r>
    <d v="2011-05-14T00:00:00"/>
    <n v="1"/>
    <x v="0"/>
    <s v="01005"/>
    <n v="686.20650000000001"/>
    <n v="1099.7805000000001"/>
    <n v="1785.9870000000001"/>
    <x v="0"/>
    <x v="0"/>
    <x v="3"/>
    <x v="0"/>
    <x v="4"/>
    <n v="14"/>
    <n v="6"/>
    <x v="0"/>
  </r>
  <r>
    <d v="2011-05-14T00:00:00"/>
    <n v="1"/>
    <x v="1"/>
    <s v="01006"/>
    <n v="717.43349999999998"/>
    <n v="1137.3810000000001"/>
    <n v="1854.8145"/>
    <x v="0"/>
    <x v="0"/>
    <x v="4"/>
    <x v="0"/>
    <x v="4"/>
    <n v="14"/>
    <n v="6"/>
    <x v="0"/>
  </r>
  <r>
    <d v="2011-05-14T00:00:00"/>
    <n v="2"/>
    <x v="0"/>
    <s v="01007"/>
    <n v="731.25149999999996"/>
    <n v="1113.5775000000001"/>
    <n v="1844.829"/>
    <x v="1"/>
    <x v="0"/>
    <x v="5"/>
    <x v="0"/>
    <x v="4"/>
    <n v="14"/>
    <n v="6"/>
    <x v="0"/>
  </r>
  <r>
    <d v="2011-05-14T00:00:00"/>
    <n v="2"/>
    <x v="1"/>
    <s v="01008"/>
    <n v="715.39649999999995"/>
    <n v="1075.83"/>
    <n v="1791.2265"/>
    <x v="1"/>
    <x v="0"/>
    <x v="6"/>
    <x v="0"/>
    <x v="4"/>
    <n v="14"/>
    <n v="6"/>
    <x v="0"/>
  </r>
  <r>
    <d v="2011-05-14T00:00:00"/>
    <n v="3"/>
    <x v="0"/>
    <s v="01009"/>
    <n v="691.91849999999999"/>
    <n v="1052.415"/>
    <n v="1744.3335"/>
    <x v="2"/>
    <x v="1"/>
    <x v="7"/>
    <x v="0"/>
    <x v="4"/>
    <n v="14"/>
    <n v="6"/>
    <x v="0"/>
  </r>
  <r>
    <d v="2011-05-14T00:00:00"/>
    <n v="3"/>
    <x v="1"/>
    <s v="01010"/>
    <n v="783.88800000000003"/>
    <n v="1267.6334999999999"/>
    <n v="2051.5214999999998"/>
    <x v="2"/>
    <x v="1"/>
    <x v="8"/>
    <x v="0"/>
    <x v="4"/>
    <n v="14"/>
    <n v="6"/>
    <x v="0"/>
  </r>
  <r>
    <d v="2011-05-14T00:00:00"/>
    <n v="4"/>
    <x v="0"/>
    <s v="01011"/>
    <n v="742.27650000000006"/>
    <n v="1130.6610000000001"/>
    <n v="1872.9375"/>
    <x v="3"/>
    <x v="1"/>
    <x v="9"/>
    <x v="0"/>
    <x v="4"/>
    <n v="14"/>
    <n v="6"/>
    <x v="0"/>
  </r>
  <r>
    <d v="2011-05-14T00:00:00"/>
    <n v="4"/>
    <x v="1"/>
    <s v="01002"/>
    <n v="695.18399999999997"/>
    <n v="1082.634"/>
    <n v="1777.818"/>
    <x v="3"/>
    <x v="1"/>
    <x v="4"/>
    <x v="0"/>
    <x v="4"/>
    <n v="14"/>
    <n v="6"/>
    <x v="0"/>
  </r>
  <r>
    <d v="2011-05-15T00:00:00"/>
    <n v="1"/>
    <x v="0"/>
    <s v="01003"/>
    <n v="687.38250000000005"/>
    <n v="1065.624"/>
    <n v="1753.0065"/>
    <x v="0"/>
    <x v="0"/>
    <x v="0"/>
    <x v="0"/>
    <x v="4"/>
    <n v="15"/>
    <n v="7"/>
    <x v="1"/>
  </r>
  <r>
    <d v="2011-05-15T00:00:00"/>
    <n v="1"/>
    <x v="1"/>
    <s v="01001"/>
    <n v="709.22249999999997"/>
    <n v="1082.3399999999999"/>
    <n v="1791.5625"/>
    <x v="0"/>
    <x v="0"/>
    <x v="1"/>
    <x v="0"/>
    <x v="4"/>
    <n v="15"/>
    <n v="7"/>
    <x v="1"/>
  </r>
  <r>
    <d v="2011-05-15T00:00:00"/>
    <n v="2"/>
    <x v="0"/>
    <s v="01004"/>
    <n v="684.78899999999999"/>
    <n v="1103.1824999999999"/>
    <n v="1787.9715000000001"/>
    <x v="1"/>
    <x v="0"/>
    <x v="2"/>
    <x v="0"/>
    <x v="4"/>
    <n v="15"/>
    <n v="7"/>
    <x v="1"/>
  </r>
  <r>
    <d v="2011-05-15T00:00:00"/>
    <n v="2"/>
    <x v="1"/>
    <s v="01005"/>
    <n v="743.14800000000002"/>
    <n v="1116.7065"/>
    <n v="1859.8544999999999"/>
    <x v="1"/>
    <x v="0"/>
    <x v="3"/>
    <x v="0"/>
    <x v="4"/>
    <n v="15"/>
    <n v="7"/>
    <x v="1"/>
  </r>
  <r>
    <d v="2011-05-15T00:00:00"/>
    <n v="3"/>
    <x v="0"/>
    <s v="01006"/>
    <n v="680.28449999999998"/>
    <n v="1039.143"/>
    <n v="1719.4275"/>
    <x v="2"/>
    <x v="1"/>
    <x v="4"/>
    <x v="0"/>
    <x v="4"/>
    <n v="15"/>
    <n v="7"/>
    <x v="1"/>
  </r>
  <r>
    <d v="2011-05-15T00:00:00"/>
    <n v="3"/>
    <x v="1"/>
    <s v="01007"/>
    <n v="710.08349999999996"/>
    <n v="1113.1679999999999"/>
    <n v="1823.2515000000001"/>
    <x v="2"/>
    <x v="1"/>
    <x v="5"/>
    <x v="0"/>
    <x v="4"/>
    <n v="15"/>
    <n v="7"/>
    <x v="1"/>
  </r>
  <r>
    <d v="2011-05-15T00:00:00"/>
    <n v="4"/>
    <x v="0"/>
    <s v="01008"/>
    <n v="662.61300000000006"/>
    <n v="1020.516"/>
    <n v="1683.1289999999999"/>
    <x v="3"/>
    <x v="1"/>
    <x v="6"/>
    <x v="0"/>
    <x v="4"/>
    <n v="15"/>
    <n v="7"/>
    <x v="1"/>
  </r>
  <r>
    <d v="2011-05-15T00:00:00"/>
    <n v="4"/>
    <x v="1"/>
    <s v="01009"/>
    <n v="803.17650000000003"/>
    <n v="1287.846"/>
    <n v="2091.0225"/>
    <x v="3"/>
    <x v="1"/>
    <x v="7"/>
    <x v="0"/>
    <x v="4"/>
    <n v="15"/>
    <n v="7"/>
    <x v="1"/>
  </r>
  <r>
    <d v="2011-05-16T00:00:00"/>
    <n v="1"/>
    <x v="0"/>
    <s v="01010"/>
    <n v="689.91300000000001"/>
    <n v="1048.8554999999999"/>
    <n v="1738.7684999999999"/>
    <x v="0"/>
    <x v="0"/>
    <x v="8"/>
    <x v="0"/>
    <x v="4"/>
    <n v="16"/>
    <n v="1"/>
    <x v="2"/>
  </r>
  <r>
    <d v="2011-05-16T00:00:00"/>
    <n v="1"/>
    <x v="1"/>
    <s v="01011"/>
    <n v="779.85599999999999"/>
    <n v="1312.7415000000001"/>
    <n v="2092.5974999999999"/>
    <x v="0"/>
    <x v="0"/>
    <x v="9"/>
    <x v="0"/>
    <x v="4"/>
    <n v="16"/>
    <n v="1"/>
    <x v="2"/>
  </r>
  <r>
    <d v="2011-05-16T00:00:00"/>
    <n v="2"/>
    <x v="0"/>
    <s v="01002"/>
    <n v="703.13250000000005"/>
    <n v="1167.768"/>
    <n v="1870.9005"/>
    <x v="1"/>
    <x v="0"/>
    <x v="4"/>
    <x v="0"/>
    <x v="4"/>
    <n v="16"/>
    <n v="1"/>
    <x v="2"/>
  </r>
  <r>
    <d v="2011-05-16T00:00:00"/>
    <n v="2"/>
    <x v="1"/>
    <s v="01003"/>
    <n v="581.78399999999999"/>
    <n v="999.12750000000005"/>
    <n v="1580.9114999999999"/>
    <x v="1"/>
    <x v="0"/>
    <x v="0"/>
    <x v="0"/>
    <x v="4"/>
    <n v="16"/>
    <n v="1"/>
    <x v="2"/>
  </r>
  <r>
    <d v="2011-05-16T00:00:00"/>
    <n v="3"/>
    <x v="0"/>
    <s v="01001"/>
    <n v="679.33950000000004"/>
    <n v="1158.5385000000001"/>
    <n v="1837.8779999999999"/>
    <x v="2"/>
    <x v="1"/>
    <x v="1"/>
    <x v="0"/>
    <x v="4"/>
    <n v="16"/>
    <n v="1"/>
    <x v="2"/>
  </r>
  <r>
    <d v="2011-05-16T00:00:00"/>
    <n v="3"/>
    <x v="1"/>
    <s v="01004"/>
    <n v="820.17600000000004"/>
    <n v="1287.7304999999999"/>
    <n v="2107.9065000000001"/>
    <x v="2"/>
    <x v="1"/>
    <x v="2"/>
    <x v="0"/>
    <x v="4"/>
    <n v="16"/>
    <n v="1"/>
    <x v="2"/>
  </r>
  <r>
    <d v="2011-05-16T00:00:00"/>
    <n v="4"/>
    <x v="0"/>
    <s v="01005"/>
    <n v="675.69600000000003"/>
    <n v="1033.5885000000001"/>
    <n v="1709.2845"/>
    <x v="3"/>
    <x v="1"/>
    <x v="3"/>
    <x v="0"/>
    <x v="4"/>
    <n v="16"/>
    <n v="1"/>
    <x v="2"/>
  </r>
  <r>
    <d v="2011-05-16T00:00:00"/>
    <n v="4"/>
    <x v="1"/>
    <s v="01006"/>
    <n v="715.73249999999996"/>
    <n v="1080.45"/>
    <n v="1796.1824999999999"/>
    <x v="3"/>
    <x v="1"/>
    <x v="4"/>
    <x v="0"/>
    <x v="4"/>
    <n v="16"/>
    <n v="1"/>
    <x v="2"/>
  </r>
  <r>
    <d v="2011-05-17T00:00:00"/>
    <n v="1"/>
    <x v="0"/>
    <s v="01007"/>
    <n v="584.48249999999996"/>
    <n v="1008.5145"/>
    <n v="1592.9970000000001"/>
    <x v="0"/>
    <x v="0"/>
    <x v="5"/>
    <x v="0"/>
    <x v="4"/>
    <n v="17"/>
    <n v="2"/>
    <x v="3"/>
  </r>
  <r>
    <d v="2011-05-17T00:00:00"/>
    <n v="1"/>
    <x v="1"/>
    <s v="01008"/>
    <n v="849.80700000000002"/>
    <n v="1296.2565"/>
    <n v="2146.0635000000002"/>
    <x v="0"/>
    <x v="0"/>
    <x v="6"/>
    <x v="0"/>
    <x v="4"/>
    <n v="17"/>
    <n v="2"/>
    <x v="3"/>
  </r>
  <r>
    <d v="2011-05-17T00:00:00"/>
    <n v="2"/>
    <x v="0"/>
    <s v="01009"/>
    <n v="625.56899999999996"/>
    <n v="1079.652"/>
    <n v="1705.221"/>
    <x v="1"/>
    <x v="0"/>
    <x v="7"/>
    <x v="0"/>
    <x v="4"/>
    <n v="17"/>
    <n v="2"/>
    <x v="3"/>
  </r>
  <r>
    <d v="2011-05-17T00:00:00"/>
    <n v="2"/>
    <x v="1"/>
    <s v="01010"/>
    <n v="774.18600000000004"/>
    <n v="1214.7135000000001"/>
    <n v="1988.8995"/>
    <x v="1"/>
    <x v="0"/>
    <x v="8"/>
    <x v="0"/>
    <x v="4"/>
    <n v="17"/>
    <n v="2"/>
    <x v="3"/>
  </r>
  <r>
    <d v="2011-05-17T00:00:00"/>
    <n v="3"/>
    <x v="0"/>
    <s v="01011"/>
    <n v="603.77099999999996"/>
    <n v="1063.6605"/>
    <n v="1667.4314999999999"/>
    <x v="2"/>
    <x v="1"/>
    <x v="9"/>
    <x v="0"/>
    <x v="4"/>
    <n v="17"/>
    <n v="2"/>
    <x v="3"/>
  </r>
  <r>
    <d v="2011-05-17T00:00:00"/>
    <n v="3"/>
    <x v="1"/>
    <s v="01002"/>
    <n v="860.77949999999998"/>
    <n v="1324.0920000000001"/>
    <n v="2184.8715000000002"/>
    <x v="2"/>
    <x v="1"/>
    <x v="4"/>
    <x v="0"/>
    <x v="4"/>
    <n v="17"/>
    <n v="2"/>
    <x v="3"/>
  </r>
  <r>
    <d v="2011-05-17T00:00:00"/>
    <n v="4"/>
    <x v="0"/>
    <s v="01003"/>
    <n v="609.63"/>
    <n v="1059.2505000000001"/>
    <n v="1668.8805"/>
    <x v="3"/>
    <x v="1"/>
    <x v="0"/>
    <x v="0"/>
    <x v="4"/>
    <n v="17"/>
    <n v="2"/>
    <x v="3"/>
  </r>
  <r>
    <d v="2011-05-17T00:00:00"/>
    <n v="4"/>
    <x v="1"/>
    <s v="01001"/>
    <n v="759.39149999999995"/>
    <n v="1222.326"/>
    <n v="1981.7175"/>
    <x v="3"/>
    <x v="1"/>
    <x v="1"/>
    <x v="0"/>
    <x v="4"/>
    <n v="17"/>
    <n v="2"/>
    <x v="3"/>
  </r>
  <r>
    <d v="2011-05-18T00:00:00"/>
    <n v="1"/>
    <x v="0"/>
    <s v="01004"/>
    <n v="638.65200000000004"/>
    <n v="1067.682"/>
    <n v="1706.3340000000001"/>
    <x v="0"/>
    <x v="0"/>
    <x v="2"/>
    <x v="0"/>
    <x v="4"/>
    <n v="18"/>
    <n v="3"/>
    <x v="4"/>
  </r>
  <r>
    <d v="2011-05-18T00:00:00"/>
    <n v="1"/>
    <x v="1"/>
    <s v="01005"/>
    <n v="670.67700000000002"/>
    <n v="1013.04"/>
    <n v="1683.7170000000001"/>
    <x v="0"/>
    <x v="0"/>
    <x v="3"/>
    <x v="0"/>
    <x v="4"/>
    <n v="18"/>
    <n v="3"/>
    <x v="4"/>
  </r>
  <r>
    <d v="2011-05-18T00:00:00"/>
    <n v="2"/>
    <x v="0"/>
    <s v="01006"/>
    <n v="682.43700000000001"/>
    <n v="1056.9404999999999"/>
    <n v="1739.3775000000001"/>
    <x v="1"/>
    <x v="0"/>
    <x v="4"/>
    <x v="0"/>
    <x v="4"/>
    <n v="18"/>
    <n v="3"/>
    <x v="4"/>
  </r>
  <r>
    <d v="2011-05-18T00:00:00"/>
    <n v="2"/>
    <x v="1"/>
    <s v="01007"/>
    <n v="790.74450000000002"/>
    <n v="1210.9335000000001"/>
    <n v="2001.6780000000001"/>
    <x v="1"/>
    <x v="0"/>
    <x v="5"/>
    <x v="0"/>
    <x v="4"/>
    <n v="18"/>
    <n v="3"/>
    <x v="4"/>
  </r>
  <r>
    <d v="2011-05-18T00:00:00"/>
    <n v="3"/>
    <x v="0"/>
    <s v="01008"/>
    <n v="638.06399999999996"/>
    <n v="1126.6605"/>
    <n v="1764.7245"/>
    <x v="2"/>
    <x v="1"/>
    <x v="6"/>
    <x v="0"/>
    <x v="4"/>
    <n v="18"/>
    <n v="3"/>
    <x v="4"/>
  </r>
  <r>
    <d v="2011-05-18T00:00:00"/>
    <n v="3"/>
    <x v="1"/>
    <s v="01009"/>
    <n v="836.28300000000002"/>
    <n v="1320.4590000000001"/>
    <n v="2156.7420000000002"/>
    <x v="2"/>
    <x v="1"/>
    <x v="7"/>
    <x v="0"/>
    <x v="4"/>
    <n v="18"/>
    <n v="3"/>
    <x v="4"/>
  </r>
  <r>
    <d v="2011-05-18T00:00:00"/>
    <n v="4"/>
    <x v="0"/>
    <s v="01010"/>
    <n v="683.00400000000002"/>
    <n v="1180.4835"/>
    <n v="1863.4875"/>
    <x v="3"/>
    <x v="1"/>
    <x v="8"/>
    <x v="0"/>
    <x v="4"/>
    <n v="18"/>
    <n v="3"/>
    <x v="4"/>
  </r>
  <r>
    <d v="2011-05-18T00:00:00"/>
    <n v="4"/>
    <x v="1"/>
    <s v="01011"/>
    <n v="816.56399999999996"/>
    <n v="1380.75"/>
    <n v="2197.3139999999999"/>
    <x v="3"/>
    <x v="1"/>
    <x v="9"/>
    <x v="0"/>
    <x v="4"/>
    <n v="18"/>
    <n v="3"/>
    <x v="4"/>
  </r>
  <r>
    <d v="2011-05-19T00:00:00"/>
    <n v="1"/>
    <x v="0"/>
    <s v="01002"/>
    <n v="730.15949999999998"/>
    <n v="1157.9190000000001"/>
    <n v="1888.0785000000001"/>
    <x v="0"/>
    <x v="0"/>
    <x v="4"/>
    <x v="0"/>
    <x v="4"/>
    <n v="19"/>
    <n v="4"/>
    <x v="5"/>
  </r>
  <r>
    <d v="2011-05-19T00:00:00"/>
    <n v="1"/>
    <x v="1"/>
    <s v="01003"/>
    <n v="743.51549999999997"/>
    <n v="1143.5864999999999"/>
    <n v="1887.1020000000001"/>
    <x v="0"/>
    <x v="0"/>
    <x v="0"/>
    <x v="0"/>
    <x v="4"/>
    <n v="19"/>
    <n v="4"/>
    <x v="5"/>
  </r>
  <r>
    <d v="2011-05-19T00:00:00"/>
    <n v="2"/>
    <x v="0"/>
    <s v="01001"/>
    <n v="728.75250000000005"/>
    <n v="1162.6965"/>
    <n v="1891.4490000000001"/>
    <x v="1"/>
    <x v="0"/>
    <x v="1"/>
    <x v="0"/>
    <x v="4"/>
    <n v="19"/>
    <n v="4"/>
    <x v="5"/>
  </r>
  <r>
    <d v="2011-05-19T00:00:00"/>
    <n v="2"/>
    <x v="1"/>
    <s v="01004"/>
    <n v="608.82150000000001"/>
    <n v="1058.7570000000001"/>
    <n v="1667.5785000000001"/>
    <x v="1"/>
    <x v="0"/>
    <x v="2"/>
    <x v="0"/>
    <x v="4"/>
    <n v="19"/>
    <n v="4"/>
    <x v="5"/>
  </r>
  <r>
    <d v="2011-05-19T00:00:00"/>
    <n v="3"/>
    <x v="0"/>
    <s v="01005"/>
    <n v="624.13049999999998"/>
    <n v="1098.405"/>
    <n v="1722.5355"/>
    <x v="2"/>
    <x v="1"/>
    <x v="3"/>
    <x v="0"/>
    <x v="4"/>
    <n v="19"/>
    <n v="4"/>
    <x v="5"/>
  </r>
  <r>
    <d v="2011-05-19T00:00:00"/>
    <n v="3"/>
    <x v="1"/>
    <s v="01006"/>
    <n v="651.57749999999999"/>
    <n v="1094.961"/>
    <n v="1746.5385000000001"/>
    <x v="2"/>
    <x v="1"/>
    <x v="4"/>
    <x v="0"/>
    <x v="4"/>
    <n v="19"/>
    <n v="4"/>
    <x v="5"/>
  </r>
  <r>
    <d v="2011-05-19T00:00:00"/>
    <n v="4"/>
    <x v="0"/>
    <s v="01007"/>
    <n v="594.29999999999995"/>
    <n v="1023.1725"/>
    <n v="1617.4725000000001"/>
    <x v="3"/>
    <x v="1"/>
    <x v="5"/>
    <x v="0"/>
    <x v="4"/>
    <n v="19"/>
    <n v="4"/>
    <x v="5"/>
  </r>
  <r>
    <d v="2011-05-19T00:00:00"/>
    <n v="4"/>
    <x v="1"/>
    <s v="01008"/>
    <n v="844.59900000000005"/>
    <n v="1328.586"/>
    <n v="2173.1849999999999"/>
    <x v="3"/>
    <x v="1"/>
    <x v="6"/>
    <x v="0"/>
    <x v="4"/>
    <n v="19"/>
    <n v="4"/>
    <x v="5"/>
  </r>
  <r>
    <d v="2011-05-20T00:00:00"/>
    <n v="1"/>
    <x v="0"/>
    <s v="01009"/>
    <n v="617.24249999999995"/>
    <n v="1060.92"/>
    <n v="1678.1624999999999"/>
    <x v="0"/>
    <x v="0"/>
    <x v="7"/>
    <x v="0"/>
    <x v="4"/>
    <n v="20"/>
    <n v="5"/>
    <x v="6"/>
  </r>
  <r>
    <d v="2011-05-20T00:00:00"/>
    <n v="1"/>
    <x v="1"/>
    <s v="01010"/>
    <n v="766.63649999999996"/>
    <n v="1175.5274999999999"/>
    <n v="1942.164"/>
    <x v="0"/>
    <x v="0"/>
    <x v="8"/>
    <x v="0"/>
    <x v="4"/>
    <n v="20"/>
    <n v="5"/>
    <x v="6"/>
  </r>
  <r>
    <d v="2011-05-20T00:00:00"/>
    <n v="2"/>
    <x v="0"/>
    <s v="01011"/>
    <n v="678.36300000000006"/>
    <n v="1086.1199999999999"/>
    <n v="1764.4829999999999"/>
    <x v="1"/>
    <x v="0"/>
    <x v="9"/>
    <x v="0"/>
    <x v="4"/>
    <n v="20"/>
    <n v="5"/>
    <x v="6"/>
  </r>
  <r>
    <d v="2011-05-20T00:00:00"/>
    <n v="2"/>
    <x v="1"/>
    <s v="01002"/>
    <n v="699.01649999999995"/>
    <n v="1223.3444999999999"/>
    <n v="1922.3610000000001"/>
    <x v="1"/>
    <x v="0"/>
    <x v="4"/>
    <x v="0"/>
    <x v="4"/>
    <n v="20"/>
    <n v="5"/>
    <x v="6"/>
  </r>
  <r>
    <d v="2011-05-20T00:00:00"/>
    <n v="3"/>
    <x v="0"/>
    <s v="01003"/>
    <n v="647.19899999999996"/>
    <n v="1160.502"/>
    <n v="1807.701"/>
    <x v="2"/>
    <x v="1"/>
    <x v="0"/>
    <x v="0"/>
    <x v="4"/>
    <n v="20"/>
    <n v="5"/>
    <x v="6"/>
  </r>
  <r>
    <d v="2011-05-20T00:00:00"/>
    <n v="3"/>
    <x v="1"/>
    <s v="01001"/>
    <n v="840.72450000000003"/>
    <n v="1315.2405000000001"/>
    <n v="2155.9650000000001"/>
    <x v="2"/>
    <x v="1"/>
    <x v="1"/>
    <x v="0"/>
    <x v="4"/>
    <n v="20"/>
    <n v="5"/>
    <x v="6"/>
  </r>
  <r>
    <d v="2011-05-20T00:00:00"/>
    <n v="4"/>
    <x v="0"/>
    <s v="01004"/>
    <n v="645.14099999999996"/>
    <n v="1078.5705"/>
    <n v="1723.7114999999999"/>
    <x v="3"/>
    <x v="1"/>
    <x v="2"/>
    <x v="0"/>
    <x v="4"/>
    <n v="20"/>
    <n v="5"/>
    <x v="6"/>
  </r>
  <r>
    <d v="2011-05-20T00:00:00"/>
    <n v="4"/>
    <x v="1"/>
    <s v="01005"/>
    <n v="741.22649999999999"/>
    <n v="1117.1475"/>
    <n v="1858.374"/>
    <x v="3"/>
    <x v="1"/>
    <x v="3"/>
    <x v="0"/>
    <x v="4"/>
    <n v="20"/>
    <n v="5"/>
    <x v="6"/>
  </r>
  <r>
    <d v="2011-05-21T00:00:00"/>
    <n v="1"/>
    <x v="0"/>
    <s v="01006"/>
    <n v="616.79100000000005"/>
    <n v="992.85900000000004"/>
    <n v="1609.65"/>
    <x v="0"/>
    <x v="0"/>
    <x v="4"/>
    <x v="0"/>
    <x v="4"/>
    <n v="21"/>
    <n v="6"/>
    <x v="0"/>
  </r>
  <r>
    <d v="2011-05-21T00:00:00"/>
    <n v="1"/>
    <x v="1"/>
    <s v="01007"/>
    <n v="695.84550000000002"/>
    <n v="1207.6155000000001"/>
    <n v="1903.461"/>
    <x v="0"/>
    <x v="0"/>
    <x v="5"/>
    <x v="0"/>
    <x v="4"/>
    <n v="21"/>
    <n v="6"/>
    <x v="0"/>
  </r>
  <r>
    <d v="2011-05-21T00:00:00"/>
    <n v="2"/>
    <x v="0"/>
    <s v="01008"/>
    <n v="578.16150000000005"/>
    <n v="1088.3145"/>
    <n v="1666.4760000000001"/>
    <x v="1"/>
    <x v="0"/>
    <x v="6"/>
    <x v="0"/>
    <x v="4"/>
    <n v="21"/>
    <n v="6"/>
    <x v="0"/>
  </r>
  <r>
    <d v="2011-05-21T00:00:00"/>
    <n v="2"/>
    <x v="1"/>
    <s v="01009"/>
    <n v="579.19050000000004"/>
    <n v="1038.4604999999999"/>
    <n v="1617.6510000000001"/>
    <x v="1"/>
    <x v="0"/>
    <x v="7"/>
    <x v="0"/>
    <x v="4"/>
    <n v="21"/>
    <n v="6"/>
    <x v="0"/>
  </r>
  <r>
    <d v="2011-05-21T00:00:00"/>
    <n v="3"/>
    <x v="0"/>
    <s v="01010"/>
    <n v="619.55250000000001"/>
    <n v="1147.1565000000001"/>
    <n v="1766.7090000000001"/>
    <x v="2"/>
    <x v="1"/>
    <x v="8"/>
    <x v="0"/>
    <x v="4"/>
    <n v="21"/>
    <n v="6"/>
    <x v="0"/>
  </r>
  <r>
    <d v="2011-05-21T00:00:00"/>
    <n v="3"/>
    <x v="1"/>
    <s v="01011"/>
    <n v="605.05200000000002"/>
    <n v="1150.0545"/>
    <n v="1755.1065000000001"/>
    <x v="2"/>
    <x v="1"/>
    <x v="9"/>
    <x v="0"/>
    <x v="4"/>
    <n v="21"/>
    <n v="6"/>
    <x v="0"/>
  </r>
  <r>
    <d v="2011-05-21T00:00:00"/>
    <n v="4"/>
    <x v="0"/>
    <s v="01002"/>
    <n v="641.86500000000001"/>
    <n v="1175.3489999999999"/>
    <n v="1817.2139999999999"/>
    <x v="3"/>
    <x v="1"/>
    <x v="4"/>
    <x v="0"/>
    <x v="4"/>
    <n v="21"/>
    <n v="6"/>
    <x v="0"/>
  </r>
  <r>
    <d v="2011-05-21T00:00:00"/>
    <n v="4"/>
    <x v="1"/>
    <s v="01003"/>
    <n v="556.62599999999998"/>
    <n v="1059.0405000000001"/>
    <n v="1615.6665"/>
    <x v="3"/>
    <x v="1"/>
    <x v="0"/>
    <x v="0"/>
    <x v="4"/>
    <n v="21"/>
    <n v="6"/>
    <x v="0"/>
  </r>
  <r>
    <d v="2011-05-22T00:00:00"/>
    <n v="1"/>
    <x v="0"/>
    <s v="01001"/>
    <n v="667.09649999999999"/>
    <n v="1070.076"/>
    <n v="1737.1724999999999"/>
    <x v="0"/>
    <x v="0"/>
    <x v="1"/>
    <x v="0"/>
    <x v="4"/>
    <n v="22"/>
    <n v="7"/>
    <x v="1"/>
  </r>
  <r>
    <d v="2011-05-22T00:00:00"/>
    <n v="1"/>
    <x v="1"/>
    <s v="01004"/>
    <n v="697.18949999999995"/>
    <n v="1184.5364999999999"/>
    <n v="1881.7260000000001"/>
    <x v="0"/>
    <x v="0"/>
    <x v="2"/>
    <x v="0"/>
    <x v="4"/>
    <n v="22"/>
    <n v="7"/>
    <x v="1"/>
  </r>
  <r>
    <d v="2011-05-22T00:00:00"/>
    <n v="2"/>
    <x v="0"/>
    <s v="01005"/>
    <n v="567.96600000000001"/>
    <n v="1076.3444999999999"/>
    <n v="1644.3105"/>
    <x v="1"/>
    <x v="0"/>
    <x v="3"/>
    <x v="0"/>
    <x v="4"/>
    <n v="22"/>
    <n v="7"/>
    <x v="1"/>
  </r>
  <r>
    <d v="2011-05-22T00:00:00"/>
    <n v="2"/>
    <x v="1"/>
    <s v="01006"/>
    <n v="771.8655"/>
    <n v="1405.0889999999999"/>
    <n v="2176.9544999999998"/>
    <x v="1"/>
    <x v="0"/>
    <x v="4"/>
    <x v="0"/>
    <x v="4"/>
    <n v="22"/>
    <n v="7"/>
    <x v="1"/>
  </r>
  <r>
    <d v="2011-05-22T00:00:00"/>
    <n v="3"/>
    <x v="0"/>
    <s v="01007"/>
    <n v="649.99199999999996"/>
    <n v="1022.91"/>
    <n v="1672.902"/>
    <x v="2"/>
    <x v="1"/>
    <x v="5"/>
    <x v="0"/>
    <x v="4"/>
    <n v="22"/>
    <n v="7"/>
    <x v="1"/>
  </r>
  <r>
    <d v="2011-05-22T00:00:00"/>
    <n v="3"/>
    <x v="1"/>
    <s v="01008"/>
    <n v="656.19749999999999"/>
    <n v="1023.162"/>
    <n v="1679.3595"/>
    <x v="2"/>
    <x v="1"/>
    <x v="6"/>
    <x v="0"/>
    <x v="4"/>
    <n v="22"/>
    <n v="7"/>
    <x v="1"/>
  </r>
  <r>
    <d v="2011-05-22T00:00:00"/>
    <n v="4"/>
    <x v="0"/>
    <s v="01009"/>
    <n v="717.06600000000003"/>
    <n v="1119.3525"/>
    <n v="1836.4185"/>
    <x v="3"/>
    <x v="1"/>
    <x v="7"/>
    <x v="0"/>
    <x v="4"/>
    <n v="22"/>
    <n v="7"/>
    <x v="1"/>
  </r>
  <r>
    <d v="2011-05-22T00:00:00"/>
    <n v="4"/>
    <x v="1"/>
    <s v="01010"/>
    <n v="630.98699999999997"/>
    <n v="1131.6165000000001"/>
    <n v="1762.6034999999999"/>
    <x v="3"/>
    <x v="1"/>
    <x v="8"/>
    <x v="0"/>
    <x v="4"/>
    <n v="22"/>
    <n v="7"/>
    <x v="1"/>
  </r>
  <r>
    <d v="2011-05-23T00:00:00"/>
    <n v="1"/>
    <x v="0"/>
    <s v="01011"/>
    <n v="607.45650000000001"/>
    <n v="1041.8205"/>
    <n v="1649.277"/>
    <x v="0"/>
    <x v="0"/>
    <x v="9"/>
    <x v="0"/>
    <x v="4"/>
    <n v="23"/>
    <n v="1"/>
    <x v="2"/>
  </r>
  <r>
    <d v="2011-05-23T00:00:00"/>
    <n v="1"/>
    <x v="1"/>
    <s v="01002"/>
    <n v="720.43650000000002"/>
    <n v="1347.6015"/>
    <n v="2068.038"/>
    <x v="0"/>
    <x v="0"/>
    <x v="4"/>
    <x v="0"/>
    <x v="4"/>
    <n v="23"/>
    <n v="1"/>
    <x v="2"/>
  </r>
  <r>
    <d v="2011-05-23T00:00:00"/>
    <n v="2"/>
    <x v="0"/>
    <s v="01003"/>
    <n v="587.4855"/>
    <n v="1086.6659999999999"/>
    <n v="1674.1514999999999"/>
    <x v="1"/>
    <x v="0"/>
    <x v="0"/>
    <x v="0"/>
    <x v="4"/>
    <n v="23"/>
    <n v="1"/>
    <x v="2"/>
  </r>
  <r>
    <d v="2011-05-23T00:00:00"/>
    <n v="2"/>
    <x v="1"/>
    <s v="01001"/>
    <n v="660.39750000000004"/>
    <n v="1101.5550000000001"/>
    <n v="1761.9525000000001"/>
    <x v="1"/>
    <x v="0"/>
    <x v="1"/>
    <x v="0"/>
    <x v="4"/>
    <n v="23"/>
    <n v="1"/>
    <x v="2"/>
  </r>
  <r>
    <d v="2011-05-23T00:00:00"/>
    <n v="3"/>
    <x v="0"/>
    <s v="01004"/>
    <n v="652.428"/>
    <n v="1162.4024999999999"/>
    <n v="1814.8305"/>
    <x v="2"/>
    <x v="1"/>
    <x v="2"/>
    <x v="0"/>
    <x v="4"/>
    <n v="23"/>
    <n v="1"/>
    <x v="2"/>
  </r>
  <r>
    <d v="2011-05-23T00:00:00"/>
    <n v="3"/>
    <x v="1"/>
    <s v="01005"/>
    <n v="690.13350000000003"/>
    <n v="1245.972"/>
    <n v="1936.1054999999999"/>
    <x v="2"/>
    <x v="1"/>
    <x v="3"/>
    <x v="0"/>
    <x v="4"/>
    <n v="23"/>
    <n v="1"/>
    <x v="2"/>
  </r>
  <r>
    <d v="2011-05-23T00:00:00"/>
    <n v="4"/>
    <x v="0"/>
    <s v="01006"/>
    <n v="556.60500000000002"/>
    <n v="1094.961"/>
    <n v="1651.566"/>
    <x v="3"/>
    <x v="1"/>
    <x v="4"/>
    <x v="0"/>
    <x v="4"/>
    <n v="23"/>
    <n v="1"/>
    <x v="2"/>
  </r>
  <r>
    <d v="2011-05-23T00:00:00"/>
    <n v="4"/>
    <x v="1"/>
    <s v="01007"/>
    <n v="698.73299999999995"/>
    <n v="1280.2964999999999"/>
    <n v="1979.0295000000001"/>
    <x v="3"/>
    <x v="1"/>
    <x v="5"/>
    <x v="0"/>
    <x v="4"/>
    <n v="23"/>
    <n v="1"/>
    <x v="2"/>
  </r>
  <r>
    <d v="2011-05-24T00:00:00"/>
    <n v="1"/>
    <x v="0"/>
    <s v="01008"/>
    <n v="614.27099999999996"/>
    <n v="1200.9269999999999"/>
    <n v="1815.1980000000001"/>
    <x v="0"/>
    <x v="0"/>
    <x v="6"/>
    <x v="0"/>
    <x v="4"/>
    <n v="24"/>
    <n v="2"/>
    <x v="3"/>
  </r>
  <r>
    <d v="2011-05-24T00:00:00"/>
    <n v="1"/>
    <x v="1"/>
    <s v="01009"/>
    <n v="688.92600000000004"/>
    <n v="1167.9359999999999"/>
    <n v="1856.8620000000001"/>
    <x v="0"/>
    <x v="0"/>
    <x v="7"/>
    <x v="0"/>
    <x v="4"/>
    <n v="24"/>
    <n v="2"/>
    <x v="3"/>
  </r>
  <r>
    <d v="2011-05-24T00:00:00"/>
    <n v="2"/>
    <x v="0"/>
    <s v="01010"/>
    <n v="579.58950000000004"/>
    <n v="1001.7315"/>
    <n v="1581.3209999999999"/>
    <x v="1"/>
    <x v="0"/>
    <x v="8"/>
    <x v="0"/>
    <x v="4"/>
    <n v="24"/>
    <n v="2"/>
    <x v="3"/>
  </r>
  <r>
    <d v="2011-05-24T00:00:00"/>
    <n v="2"/>
    <x v="1"/>
    <s v="01011"/>
    <n v="752.91300000000001"/>
    <n v="1339.212"/>
    <n v="2092.125"/>
    <x v="1"/>
    <x v="0"/>
    <x v="9"/>
    <x v="0"/>
    <x v="4"/>
    <n v="24"/>
    <n v="2"/>
    <x v="3"/>
  </r>
  <r>
    <d v="2011-05-24T00:00:00"/>
    <n v="3"/>
    <x v="0"/>
    <s v="01002"/>
    <n v="629.35950000000003"/>
    <n v="1234.569"/>
    <n v="1863.9285"/>
    <x v="2"/>
    <x v="1"/>
    <x v="4"/>
    <x v="0"/>
    <x v="4"/>
    <n v="24"/>
    <n v="2"/>
    <x v="3"/>
  </r>
  <r>
    <d v="2011-05-24T00:00:00"/>
    <n v="3"/>
    <x v="1"/>
    <s v="01003"/>
    <n v="535.63649999999996"/>
    <n v="1081.5"/>
    <n v="1617.1365000000001"/>
    <x v="2"/>
    <x v="1"/>
    <x v="0"/>
    <x v="0"/>
    <x v="4"/>
    <n v="24"/>
    <n v="2"/>
    <x v="3"/>
  </r>
  <r>
    <d v="2011-05-24T00:00:00"/>
    <n v="4"/>
    <x v="0"/>
    <s v="01001"/>
    <n v="544.56150000000002"/>
    <n v="1126.3875"/>
    <n v="1670.9490000000001"/>
    <x v="3"/>
    <x v="1"/>
    <x v="1"/>
    <x v="0"/>
    <x v="4"/>
    <n v="24"/>
    <n v="2"/>
    <x v="3"/>
  </r>
  <r>
    <d v="2011-05-24T00:00:00"/>
    <n v="4"/>
    <x v="1"/>
    <s v="01004"/>
    <n v="670.49850000000004"/>
    <n v="1303.5329999999999"/>
    <n v="1974.0315000000001"/>
    <x v="3"/>
    <x v="1"/>
    <x v="2"/>
    <x v="0"/>
    <x v="4"/>
    <n v="24"/>
    <n v="2"/>
    <x v="3"/>
  </r>
  <r>
    <d v="2011-05-25T00:00:00"/>
    <n v="1"/>
    <x v="0"/>
    <s v="01005"/>
    <n v="586.49850000000004"/>
    <n v="1204.7280000000001"/>
    <n v="1791.2265"/>
    <x v="0"/>
    <x v="0"/>
    <x v="3"/>
    <x v="0"/>
    <x v="4"/>
    <n v="25"/>
    <n v="3"/>
    <x v="4"/>
  </r>
  <r>
    <d v="2011-05-25T00:00:00"/>
    <n v="1"/>
    <x v="1"/>
    <s v="01006"/>
    <n v="625.60050000000001"/>
    <n v="1120.0350000000001"/>
    <n v="1745.6355000000001"/>
    <x v="0"/>
    <x v="0"/>
    <x v="4"/>
    <x v="0"/>
    <x v="4"/>
    <n v="25"/>
    <n v="3"/>
    <x v="4"/>
  </r>
  <r>
    <d v="2011-05-25T00:00:00"/>
    <n v="2"/>
    <x v="0"/>
    <s v="01007"/>
    <n v="679.01400000000001"/>
    <n v="1205.7360000000001"/>
    <n v="1884.75"/>
    <x v="1"/>
    <x v="0"/>
    <x v="5"/>
    <x v="0"/>
    <x v="4"/>
    <n v="25"/>
    <n v="3"/>
    <x v="4"/>
  </r>
  <r>
    <d v="2011-05-25T00:00:00"/>
    <n v="2"/>
    <x v="1"/>
    <s v="01008"/>
    <n v="643.42949999999996"/>
    <n v="1145.067"/>
    <n v="1788.4965"/>
    <x v="1"/>
    <x v="0"/>
    <x v="6"/>
    <x v="0"/>
    <x v="4"/>
    <n v="25"/>
    <n v="3"/>
    <x v="4"/>
  </r>
  <r>
    <d v="2011-05-25T00:00:00"/>
    <n v="3"/>
    <x v="0"/>
    <s v="01009"/>
    <n v="645.24599999999998"/>
    <n v="1039.1010000000001"/>
    <n v="1684.347"/>
    <x v="2"/>
    <x v="1"/>
    <x v="7"/>
    <x v="0"/>
    <x v="4"/>
    <n v="25"/>
    <n v="3"/>
    <x v="4"/>
  </r>
  <r>
    <d v="2011-05-25T00:00:00"/>
    <n v="3"/>
    <x v="1"/>
    <s v="01010"/>
    <n v="820.98450000000003"/>
    <n v="1272.3164999999999"/>
    <n v="2093.3009999999999"/>
    <x v="2"/>
    <x v="1"/>
    <x v="8"/>
    <x v="0"/>
    <x v="4"/>
    <n v="25"/>
    <n v="3"/>
    <x v="4"/>
  </r>
  <r>
    <d v="2011-05-25T00:00:00"/>
    <n v="4"/>
    <x v="0"/>
    <s v="01011"/>
    <n v="668.79750000000001"/>
    <n v="1190.3955000000001"/>
    <n v="1859.193"/>
    <x v="3"/>
    <x v="1"/>
    <x v="9"/>
    <x v="0"/>
    <x v="4"/>
    <n v="25"/>
    <n v="3"/>
    <x v="4"/>
  </r>
  <r>
    <d v="2011-05-25T00:00:00"/>
    <n v="4"/>
    <x v="1"/>
    <s v="01002"/>
    <n v="681.45"/>
    <n v="1209.348"/>
    <n v="1890.798"/>
    <x v="3"/>
    <x v="1"/>
    <x v="4"/>
    <x v="0"/>
    <x v="4"/>
    <n v="25"/>
    <n v="3"/>
    <x v="4"/>
  </r>
  <r>
    <d v="2011-05-26T00:00:00"/>
    <n v="1"/>
    <x v="0"/>
    <s v="01003"/>
    <n v="643.11450000000002"/>
    <n v="1241.184"/>
    <n v="1884.2985000000001"/>
    <x v="0"/>
    <x v="0"/>
    <x v="0"/>
    <x v="0"/>
    <x v="4"/>
    <n v="26"/>
    <n v="4"/>
    <x v="5"/>
  </r>
  <r>
    <d v="2011-05-26T00:00:00"/>
    <n v="1"/>
    <x v="1"/>
    <s v="01001"/>
    <n v="669.38549999999998"/>
    <n v="1146.2850000000001"/>
    <n v="1815.6704999999999"/>
    <x v="0"/>
    <x v="0"/>
    <x v="1"/>
    <x v="0"/>
    <x v="4"/>
    <n v="26"/>
    <n v="4"/>
    <x v="5"/>
  </r>
  <r>
    <d v="2011-05-26T00:00:00"/>
    <n v="2"/>
    <x v="0"/>
    <s v="01004"/>
    <n v="658.04549999999995"/>
    <n v="1007.664"/>
    <n v="1665.7094999999999"/>
    <x v="1"/>
    <x v="0"/>
    <x v="2"/>
    <x v="0"/>
    <x v="4"/>
    <n v="26"/>
    <n v="4"/>
    <x v="5"/>
  </r>
  <r>
    <d v="2011-05-26T00:00:00"/>
    <n v="2"/>
    <x v="1"/>
    <s v="01005"/>
    <n v="754.22550000000001"/>
    <n v="1273.944"/>
    <n v="2028.1695"/>
    <x v="1"/>
    <x v="0"/>
    <x v="3"/>
    <x v="0"/>
    <x v="4"/>
    <n v="26"/>
    <n v="4"/>
    <x v="5"/>
  </r>
  <r>
    <d v="2011-05-26T00:00:00"/>
    <n v="3"/>
    <x v="0"/>
    <s v="01006"/>
    <n v="603.27750000000003"/>
    <n v="1086.057"/>
    <n v="1689.3344999999999"/>
    <x v="2"/>
    <x v="1"/>
    <x v="4"/>
    <x v="0"/>
    <x v="4"/>
    <n v="26"/>
    <n v="4"/>
    <x v="5"/>
  </r>
  <r>
    <d v="2011-05-26T00:00:00"/>
    <n v="3"/>
    <x v="1"/>
    <s v="01007"/>
    <n v="783.279"/>
    <n v="1407.924"/>
    <n v="2191.203"/>
    <x v="2"/>
    <x v="1"/>
    <x v="5"/>
    <x v="0"/>
    <x v="4"/>
    <n v="26"/>
    <n v="4"/>
    <x v="5"/>
  </r>
  <r>
    <d v="2011-05-26T00:00:00"/>
    <n v="4"/>
    <x v="0"/>
    <s v="01008"/>
    <n v="599.98050000000001"/>
    <n v="1140.4784999999999"/>
    <n v="1740.4590000000001"/>
    <x v="3"/>
    <x v="1"/>
    <x v="6"/>
    <x v="0"/>
    <x v="4"/>
    <n v="26"/>
    <n v="4"/>
    <x v="5"/>
  </r>
  <r>
    <d v="2011-05-26T00:00:00"/>
    <n v="4"/>
    <x v="1"/>
    <s v="01009"/>
    <n v="573.57299999999998"/>
    <n v="1032.7484999999999"/>
    <n v="1606.3215"/>
    <x v="3"/>
    <x v="1"/>
    <x v="7"/>
    <x v="0"/>
    <x v="4"/>
    <n v="26"/>
    <n v="4"/>
    <x v="5"/>
  </r>
  <r>
    <d v="2011-05-27T00:00:00"/>
    <n v="1"/>
    <x v="0"/>
    <s v="01010"/>
    <n v="596.04300000000001"/>
    <n v="1185.261"/>
    <n v="1781.3040000000001"/>
    <x v="0"/>
    <x v="0"/>
    <x v="8"/>
    <x v="0"/>
    <x v="4"/>
    <n v="27"/>
    <n v="5"/>
    <x v="6"/>
  </r>
  <r>
    <d v="2011-05-27T00:00:00"/>
    <n v="1"/>
    <x v="1"/>
    <s v="01011"/>
    <n v="627.51149999999996"/>
    <n v="1186.1115"/>
    <n v="1813.623"/>
    <x v="0"/>
    <x v="0"/>
    <x v="9"/>
    <x v="0"/>
    <x v="4"/>
    <n v="27"/>
    <n v="5"/>
    <x v="6"/>
  </r>
  <r>
    <d v="2011-05-27T00:00:00"/>
    <n v="2"/>
    <x v="0"/>
    <s v="01002"/>
    <n v="524.24400000000003"/>
    <n v="1055.019"/>
    <n v="1579.2629999999999"/>
    <x v="1"/>
    <x v="0"/>
    <x v="4"/>
    <x v="0"/>
    <x v="4"/>
    <n v="27"/>
    <n v="5"/>
    <x v="6"/>
  </r>
  <r>
    <d v="2011-05-27T00:00:00"/>
    <n v="2"/>
    <x v="1"/>
    <s v="01003"/>
    <n v="577.12199999999996"/>
    <n v="1137.864"/>
    <n v="1714.9860000000001"/>
    <x v="1"/>
    <x v="0"/>
    <x v="0"/>
    <x v="0"/>
    <x v="4"/>
    <n v="27"/>
    <n v="5"/>
    <x v="6"/>
  </r>
  <r>
    <d v="2011-05-27T00:00:00"/>
    <n v="3"/>
    <x v="0"/>
    <s v="01001"/>
    <n v="703.05899999999997"/>
    <n v="1159.9665"/>
    <n v="1863.0255"/>
    <x v="2"/>
    <x v="1"/>
    <x v="1"/>
    <x v="0"/>
    <x v="4"/>
    <n v="27"/>
    <n v="5"/>
    <x v="6"/>
  </r>
  <r>
    <d v="2011-05-27T00:00:00"/>
    <n v="3"/>
    <x v="1"/>
    <s v="01004"/>
    <n v="661.42650000000003"/>
    <n v="1317.2985000000001"/>
    <n v="1978.7249999999999"/>
    <x v="2"/>
    <x v="1"/>
    <x v="2"/>
    <x v="0"/>
    <x v="4"/>
    <n v="27"/>
    <n v="5"/>
    <x v="6"/>
  </r>
  <r>
    <d v="2011-05-27T00:00:00"/>
    <n v="4"/>
    <x v="0"/>
    <s v="01005"/>
    <n v="545.65350000000001"/>
    <n v="1102.3109999999999"/>
    <n v="1647.9645"/>
    <x v="3"/>
    <x v="1"/>
    <x v="3"/>
    <x v="0"/>
    <x v="4"/>
    <n v="27"/>
    <n v="5"/>
    <x v="6"/>
  </r>
  <r>
    <d v="2011-05-27T00:00:00"/>
    <n v="4"/>
    <x v="1"/>
    <s v="01006"/>
    <n v="557.07749999999999"/>
    <n v="1087.6215"/>
    <n v="1644.6990000000001"/>
    <x v="3"/>
    <x v="1"/>
    <x v="4"/>
    <x v="0"/>
    <x v="4"/>
    <n v="27"/>
    <n v="5"/>
    <x v="6"/>
  </r>
  <r>
    <d v="2011-05-28T00:00:00"/>
    <n v="1"/>
    <x v="0"/>
    <s v="01007"/>
    <n v="680.57849999999996"/>
    <n v="1054.5885000000001"/>
    <n v="1735.1669999999999"/>
    <x v="0"/>
    <x v="0"/>
    <x v="5"/>
    <x v="0"/>
    <x v="4"/>
    <n v="28"/>
    <n v="6"/>
    <x v="0"/>
  </r>
  <r>
    <d v="2011-05-28T00:00:00"/>
    <n v="1"/>
    <x v="1"/>
    <s v="01008"/>
    <n v="807.34500000000003"/>
    <n v="1232.1015"/>
    <n v="2039.4465"/>
    <x v="0"/>
    <x v="0"/>
    <x v="6"/>
    <x v="0"/>
    <x v="4"/>
    <n v="28"/>
    <n v="6"/>
    <x v="0"/>
  </r>
  <r>
    <d v="2011-05-28T00:00:00"/>
    <n v="2"/>
    <x v="0"/>
    <s v="01009"/>
    <n v="559.45050000000003"/>
    <n v="1025.5350000000001"/>
    <n v="1584.9855"/>
    <x v="1"/>
    <x v="0"/>
    <x v="7"/>
    <x v="0"/>
    <x v="4"/>
    <n v="28"/>
    <n v="6"/>
    <x v="0"/>
  </r>
  <r>
    <d v="2011-05-28T00:00:00"/>
    <n v="2"/>
    <x v="1"/>
    <s v="01010"/>
    <n v="768.00149999999996"/>
    <n v="1248.9645"/>
    <n v="2016.9659999999999"/>
    <x v="1"/>
    <x v="0"/>
    <x v="8"/>
    <x v="0"/>
    <x v="4"/>
    <n v="28"/>
    <n v="6"/>
    <x v="0"/>
  </r>
  <r>
    <d v="2011-05-28T00:00:00"/>
    <n v="3"/>
    <x v="0"/>
    <s v="01011"/>
    <n v="664.53449999999998"/>
    <n v="1189.587"/>
    <n v="1854.1215"/>
    <x v="2"/>
    <x v="1"/>
    <x v="9"/>
    <x v="0"/>
    <x v="4"/>
    <n v="28"/>
    <n v="6"/>
    <x v="0"/>
  </r>
  <r>
    <d v="2011-05-28T00:00:00"/>
    <n v="3"/>
    <x v="1"/>
    <s v="01002"/>
    <n v="727.923"/>
    <n v="1178.2784999999999"/>
    <n v="1906.2014999999999"/>
    <x v="2"/>
    <x v="1"/>
    <x v="4"/>
    <x v="0"/>
    <x v="4"/>
    <n v="28"/>
    <n v="6"/>
    <x v="0"/>
  </r>
  <r>
    <d v="2011-05-28T00:00:00"/>
    <n v="4"/>
    <x v="0"/>
    <s v="01003"/>
    <n v="520.65300000000002"/>
    <n v="1085.5425"/>
    <n v="1606.1955"/>
    <x v="3"/>
    <x v="1"/>
    <x v="0"/>
    <x v="0"/>
    <x v="4"/>
    <n v="28"/>
    <n v="6"/>
    <x v="0"/>
  </r>
  <r>
    <d v="2011-05-28T00:00:00"/>
    <n v="4"/>
    <x v="1"/>
    <s v="01001"/>
    <n v="688.49549999999999"/>
    <n v="1371.51"/>
    <n v="2060.0055000000002"/>
    <x v="3"/>
    <x v="1"/>
    <x v="1"/>
    <x v="0"/>
    <x v="4"/>
    <n v="28"/>
    <n v="6"/>
    <x v="0"/>
  </r>
  <r>
    <d v="2011-05-29T00:00:00"/>
    <n v="1"/>
    <x v="0"/>
    <s v="01004"/>
    <n v="674.31"/>
    <n v="1038.1769999999999"/>
    <n v="1712.4870000000001"/>
    <x v="0"/>
    <x v="0"/>
    <x v="2"/>
    <x v="0"/>
    <x v="4"/>
    <n v="29"/>
    <n v="7"/>
    <x v="1"/>
  </r>
  <r>
    <d v="2011-05-29T00:00:00"/>
    <n v="1"/>
    <x v="1"/>
    <s v="01005"/>
    <n v="796.59299999999996"/>
    <n v="1284.0554999999999"/>
    <n v="2080.6484999999998"/>
    <x v="0"/>
    <x v="0"/>
    <x v="3"/>
    <x v="0"/>
    <x v="4"/>
    <n v="29"/>
    <n v="7"/>
    <x v="1"/>
  </r>
  <r>
    <d v="2011-05-29T00:00:00"/>
    <n v="2"/>
    <x v="0"/>
    <s v="01006"/>
    <n v="664.03049999999996"/>
    <n v="1074.528"/>
    <n v="1738.5585000000001"/>
    <x v="1"/>
    <x v="0"/>
    <x v="4"/>
    <x v="0"/>
    <x v="4"/>
    <n v="29"/>
    <n v="7"/>
    <x v="1"/>
  </r>
  <r>
    <d v="2011-05-29T00:00:00"/>
    <n v="2"/>
    <x v="1"/>
    <s v="01007"/>
    <n v="577.6155"/>
    <n v="1110.375"/>
    <n v="1687.9905000000001"/>
    <x v="1"/>
    <x v="0"/>
    <x v="5"/>
    <x v="0"/>
    <x v="4"/>
    <n v="29"/>
    <n v="7"/>
    <x v="1"/>
  </r>
  <r>
    <d v="2011-05-29T00:00:00"/>
    <n v="3"/>
    <x v="0"/>
    <s v="01008"/>
    <n v="658.04549999999995"/>
    <n v="1228.626"/>
    <n v="1886.6714999999999"/>
    <x v="2"/>
    <x v="1"/>
    <x v="6"/>
    <x v="0"/>
    <x v="4"/>
    <n v="29"/>
    <n v="7"/>
    <x v="1"/>
  </r>
  <r>
    <d v="2011-05-29T00:00:00"/>
    <n v="3"/>
    <x v="1"/>
    <s v="01009"/>
    <n v="487.50450000000001"/>
    <n v="1120.644"/>
    <n v="1608.1485"/>
    <x v="2"/>
    <x v="1"/>
    <x v="7"/>
    <x v="0"/>
    <x v="4"/>
    <n v="29"/>
    <n v="7"/>
    <x v="1"/>
  </r>
  <r>
    <d v="2011-05-29T00:00:00"/>
    <n v="4"/>
    <x v="0"/>
    <s v="01010"/>
    <n v="617.85149999999999"/>
    <n v="1252.4085"/>
    <n v="1870.26"/>
    <x v="3"/>
    <x v="1"/>
    <x v="8"/>
    <x v="0"/>
    <x v="4"/>
    <n v="29"/>
    <n v="7"/>
    <x v="1"/>
  </r>
  <r>
    <d v="2011-05-29T00:00:00"/>
    <n v="4"/>
    <x v="1"/>
    <s v="01011"/>
    <n v="703.92"/>
    <n v="1193.7345"/>
    <n v="1897.6545000000001"/>
    <x v="3"/>
    <x v="1"/>
    <x v="9"/>
    <x v="0"/>
    <x v="4"/>
    <n v="29"/>
    <n v="7"/>
    <x v="1"/>
  </r>
  <r>
    <d v="2011-05-30T00:00:00"/>
    <n v="1"/>
    <x v="0"/>
    <s v="01002"/>
    <n v="631.15499999999997"/>
    <n v="1037.1585"/>
    <n v="1668.3135"/>
    <x v="0"/>
    <x v="0"/>
    <x v="4"/>
    <x v="0"/>
    <x v="4"/>
    <n v="30"/>
    <n v="1"/>
    <x v="2"/>
  </r>
  <r>
    <d v="2011-05-30T00:00:00"/>
    <n v="1"/>
    <x v="1"/>
    <s v="01003"/>
    <n v="584.577"/>
    <n v="1276.0440000000001"/>
    <n v="1860.6210000000001"/>
    <x v="0"/>
    <x v="0"/>
    <x v="0"/>
    <x v="0"/>
    <x v="4"/>
    <n v="30"/>
    <n v="1"/>
    <x v="2"/>
  </r>
  <r>
    <d v="2011-05-30T00:00:00"/>
    <n v="2"/>
    <x v="0"/>
    <s v="01001"/>
    <n v="628.53"/>
    <n v="1259.181"/>
    <n v="1887.711"/>
    <x v="1"/>
    <x v="0"/>
    <x v="1"/>
    <x v="0"/>
    <x v="4"/>
    <n v="30"/>
    <n v="1"/>
    <x v="2"/>
  </r>
  <r>
    <d v="2011-05-30T00:00:00"/>
    <n v="2"/>
    <x v="1"/>
    <s v="01004"/>
    <n v="635.15549999999996"/>
    <n v="1100.2425000000001"/>
    <n v="1735.3979999999999"/>
    <x v="1"/>
    <x v="0"/>
    <x v="2"/>
    <x v="0"/>
    <x v="4"/>
    <n v="30"/>
    <n v="1"/>
    <x v="2"/>
  </r>
  <r>
    <d v="2011-05-30T00:00:00"/>
    <n v="3"/>
    <x v="0"/>
    <s v="01005"/>
    <n v="590.7405"/>
    <n v="1172.5350000000001"/>
    <n v="1763.2755"/>
    <x v="2"/>
    <x v="1"/>
    <x v="3"/>
    <x v="0"/>
    <x v="4"/>
    <n v="30"/>
    <n v="1"/>
    <x v="2"/>
  </r>
  <r>
    <d v="2011-05-30T00:00:00"/>
    <n v="3"/>
    <x v="1"/>
    <s v="01006"/>
    <n v="527.75099999999998"/>
    <n v="1097.5440000000001"/>
    <n v="1625.2950000000001"/>
    <x v="2"/>
    <x v="1"/>
    <x v="4"/>
    <x v="0"/>
    <x v="4"/>
    <n v="30"/>
    <n v="1"/>
    <x v="2"/>
  </r>
  <r>
    <d v="2011-05-30T00:00:00"/>
    <n v="4"/>
    <x v="0"/>
    <s v="01007"/>
    <n v="530.14499999999998"/>
    <n v="1154.412"/>
    <n v="1684.557"/>
    <x v="3"/>
    <x v="1"/>
    <x v="5"/>
    <x v="0"/>
    <x v="4"/>
    <n v="30"/>
    <n v="1"/>
    <x v="2"/>
  </r>
  <r>
    <d v="2011-05-30T00:00:00"/>
    <n v="4"/>
    <x v="1"/>
    <s v="01008"/>
    <n v="691.79250000000002"/>
    <n v="1327.7145"/>
    <n v="2019.5070000000001"/>
    <x v="3"/>
    <x v="1"/>
    <x v="6"/>
    <x v="0"/>
    <x v="4"/>
    <n v="30"/>
    <n v="1"/>
    <x v="2"/>
  </r>
  <r>
    <d v="2011-05-31T00:00:00"/>
    <n v="1"/>
    <x v="0"/>
    <s v="01009"/>
    <n v="549.46500000000003"/>
    <n v="1141.749"/>
    <n v="1691.2139999999999"/>
    <x v="0"/>
    <x v="0"/>
    <x v="7"/>
    <x v="0"/>
    <x v="4"/>
    <n v="31"/>
    <n v="2"/>
    <x v="3"/>
  </r>
  <r>
    <d v="2011-05-31T00:00:00"/>
    <n v="1"/>
    <x v="1"/>
    <s v="01010"/>
    <n v="678.10050000000001"/>
    <n v="1171.5585000000001"/>
    <n v="1849.6590000000001"/>
    <x v="0"/>
    <x v="0"/>
    <x v="8"/>
    <x v="0"/>
    <x v="4"/>
    <n v="31"/>
    <n v="2"/>
    <x v="3"/>
  </r>
  <r>
    <d v="2011-05-31T00:00:00"/>
    <n v="2"/>
    <x v="0"/>
    <s v="01011"/>
    <n v="679.04549999999995"/>
    <n v="1165.5630000000001"/>
    <n v="1844.6085"/>
    <x v="1"/>
    <x v="0"/>
    <x v="9"/>
    <x v="0"/>
    <x v="4"/>
    <n v="31"/>
    <n v="2"/>
    <x v="3"/>
  </r>
  <r>
    <d v="2011-05-31T00:00:00"/>
    <n v="2"/>
    <x v="1"/>
    <s v="01002"/>
    <n v="712.78200000000004"/>
    <n v="1385.0550000000001"/>
    <n v="2097.837"/>
    <x v="1"/>
    <x v="0"/>
    <x v="4"/>
    <x v="0"/>
    <x v="4"/>
    <n v="31"/>
    <n v="2"/>
    <x v="3"/>
  </r>
  <r>
    <d v="2011-05-31T00:00:00"/>
    <n v="3"/>
    <x v="0"/>
    <s v="01003"/>
    <n v="632.15250000000003"/>
    <n v="1152.627"/>
    <n v="1784.7795000000001"/>
    <x v="2"/>
    <x v="1"/>
    <x v="0"/>
    <x v="0"/>
    <x v="4"/>
    <n v="31"/>
    <n v="2"/>
    <x v="3"/>
  </r>
  <r>
    <d v="2011-05-31T00:00:00"/>
    <n v="3"/>
    <x v="1"/>
    <s v="01001"/>
    <n v="693.92399999999998"/>
    <n v="1385.16"/>
    <n v="2079.0839999999998"/>
    <x v="2"/>
    <x v="1"/>
    <x v="1"/>
    <x v="0"/>
    <x v="4"/>
    <n v="31"/>
    <n v="2"/>
    <x v="3"/>
  </r>
  <r>
    <d v="2011-05-31T00:00:00"/>
    <n v="4"/>
    <x v="0"/>
    <s v="01004"/>
    <n v="631.48050000000001"/>
    <n v="1060.29"/>
    <n v="1691.7705000000001"/>
    <x v="3"/>
    <x v="1"/>
    <x v="2"/>
    <x v="0"/>
    <x v="4"/>
    <n v="31"/>
    <n v="2"/>
    <x v="3"/>
  </r>
  <r>
    <d v="2011-05-31T00:00:00"/>
    <n v="4"/>
    <x v="1"/>
    <s v="01005"/>
    <n v="653.03700000000003"/>
    <n v="1395.0195000000001"/>
    <n v="2048.0565000000001"/>
    <x v="3"/>
    <x v="1"/>
    <x v="3"/>
    <x v="0"/>
    <x v="4"/>
    <n v="31"/>
    <n v="2"/>
    <x v="3"/>
  </r>
  <r>
    <d v="2011-06-01T00:00:00"/>
    <n v="1"/>
    <x v="0"/>
    <s v="01006"/>
    <n v="648.31200000000001"/>
    <n v="1225.4760000000001"/>
    <n v="1873.788"/>
    <x v="0"/>
    <x v="0"/>
    <x v="4"/>
    <x v="0"/>
    <x v="5"/>
    <n v="1"/>
    <n v="3"/>
    <x v="4"/>
  </r>
  <r>
    <d v="2011-06-01T00:00:00"/>
    <n v="1"/>
    <x v="1"/>
    <s v="01007"/>
    <n v="476.13299999999998"/>
    <n v="1178.7405000000001"/>
    <n v="1654.8734999999999"/>
    <x v="0"/>
    <x v="0"/>
    <x v="5"/>
    <x v="0"/>
    <x v="5"/>
    <n v="1"/>
    <n v="3"/>
    <x v="4"/>
  </r>
  <r>
    <d v="2011-06-01T00:00:00"/>
    <n v="2"/>
    <x v="0"/>
    <s v="01008"/>
    <n v="677.58600000000001"/>
    <n v="1131.9945"/>
    <n v="1809.5805"/>
    <x v="1"/>
    <x v="0"/>
    <x v="6"/>
    <x v="0"/>
    <x v="5"/>
    <n v="1"/>
    <n v="3"/>
    <x v="4"/>
  </r>
  <r>
    <d v="2011-06-01T00:00:00"/>
    <n v="2"/>
    <x v="1"/>
    <s v="01009"/>
    <n v="733.0575"/>
    <n v="1397.865"/>
    <n v="2130.9225000000001"/>
    <x v="1"/>
    <x v="0"/>
    <x v="7"/>
    <x v="0"/>
    <x v="5"/>
    <n v="1"/>
    <n v="3"/>
    <x v="4"/>
  </r>
  <r>
    <d v="2011-06-01T00:00:00"/>
    <n v="3"/>
    <x v="0"/>
    <s v="01010"/>
    <n v="723.13499999999999"/>
    <n v="1135.155"/>
    <n v="1858.29"/>
    <x v="2"/>
    <x v="1"/>
    <x v="8"/>
    <x v="0"/>
    <x v="5"/>
    <n v="1"/>
    <n v="3"/>
    <x v="4"/>
  </r>
  <r>
    <d v="2011-06-01T00:00:00"/>
    <n v="3"/>
    <x v="1"/>
    <s v="01011"/>
    <n v="624.16200000000003"/>
    <n v="1182.6465000000001"/>
    <n v="1806.8085000000001"/>
    <x v="2"/>
    <x v="1"/>
    <x v="9"/>
    <x v="0"/>
    <x v="5"/>
    <n v="1"/>
    <n v="3"/>
    <x v="4"/>
  </r>
  <r>
    <d v="2011-06-01T00:00:00"/>
    <n v="4"/>
    <x v="0"/>
    <s v="01002"/>
    <n v="644.46900000000005"/>
    <n v="1005.6585"/>
    <n v="1650.1275000000001"/>
    <x v="3"/>
    <x v="1"/>
    <x v="4"/>
    <x v="0"/>
    <x v="5"/>
    <n v="1"/>
    <n v="3"/>
    <x v="4"/>
  </r>
  <r>
    <d v="2011-06-01T00:00:00"/>
    <n v="4"/>
    <x v="1"/>
    <s v="01003"/>
    <n v="634.51499999999999"/>
    <n v="1391.3655000000001"/>
    <n v="2025.8805"/>
    <x v="3"/>
    <x v="1"/>
    <x v="0"/>
    <x v="0"/>
    <x v="5"/>
    <n v="1"/>
    <n v="3"/>
    <x v="4"/>
  </r>
  <r>
    <d v="2011-06-02T00:00:00"/>
    <n v="1"/>
    <x v="0"/>
    <s v="01001"/>
    <n v="546.22050000000002"/>
    <n v="1210.02"/>
    <n v="1756.2405000000001"/>
    <x v="0"/>
    <x v="0"/>
    <x v="1"/>
    <x v="0"/>
    <x v="5"/>
    <n v="2"/>
    <n v="4"/>
    <x v="5"/>
  </r>
  <r>
    <d v="2011-06-02T00:00:00"/>
    <n v="1"/>
    <x v="1"/>
    <s v="01004"/>
    <n v="608.3175"/>
    <n v="1331.2004999999999"/>
    <n v="1939.518"/>
    <x v="0"/>
    <x v="0"/>
    <x v="2"/>
    <x v="0"/>
    <x v="5"/>
    <n v="2"/>
    <n v="4"/>
    <x v="5"/>
  </r>
  <r>
    <d v="2011-06-02T00:00:00"/>
    <n v="2"/>
    <x v="0"/>
    <s v="01005"/>
    <n v="671.05499999999995"/>
    <n v="1129.0125"/>
    <n v="1800.0675000000001"/>
    <x v="1"/>
    <x v="0"/>
    <x v="3"/>
    <x v="0"/>
    <x v="5"/>
    <n v="2"/>
    <n v="4"/>
    <x v="5"/>
  </r>
  <r>
    <d v="2011-06-02T00:00:00"/>
    <n v="2"/>
    <x v="1"/>
    <s v="01006"/>
    <n v="751.28549999999996"/>
    <n v="1226.3579999999999"/>
    <n v="1977.6434999999999"/>
    <x v="1"/>
    <x v="0"/>
    <x v="4"/>
    <x v="0"/>
    <x v="5"/>
    <n v="2"/>
    <n v="4"/>
    <x v="5"/>
  </r>
  <r>
    <d v="2011-06-02T00:00:00"/>
    <n v="3"/>
    <x v="0"/>
    <s v="01007"/>
    <n v="635.96400000000006"/>
    <n v="1063.7025000000001"/>
    <n v="1699.6665"/>
    <x v="2"/>
    <x v="1"/>
    <x v="5"/>
    <x v="0"/>
    <x v="5"/>
    <n v="2"/>
    <n v="4"/>
    <x v="5"/>
  </r>
  <r>
    <d v="2011-06-02T00:00:00"/>
    <n v="3"/>
    <x v="1"/>
    <s v="01008"/>
    <n v="558.00149999999996"/>
    <n v="1225.0454999999999"/>
    <n v="1783.047"/>
    <x v="2"/>
    <x v="1"/>
    <x v="6"/>
    <x v="0"/>
    <x v="5"/>
    <n v="2"/>
    <n v="4"/>
    <x v="5"/>
  </r>
  <r>
    <d v="2011-06-02T00:00:00"/>
    <n v="4"/>
    <x v="0"/>
    <s v="01009"/>
    <n v="533.08500000000004"/>
    <n v="1107.4559999999999"/>
    <n v="1640.5409999999999"/>
    <x v="3"/>
    <x v="1"/>
    <x v="7"/>
    <x v="0"/>
    <x v="5"/>
    <n v="2"/>
    <n v="4"/>
    <x v="5"/>
  </r>
  <r>
    <d v="2011-06-02T00:00:00"/>
    <n v="4"/>
    <x v="1"/>
    <s v="01010"/>
    <n v="647.96550000000002"/>
    <n v="1068.9839999999999"/>
    <n v="1716.9494999999999"/>
    <x v="3"/>
    <x v="1"/>
    <x v="8"/>
    <x v="0"/>
    <x v="5"/>
    <n v="2"/>
    <n v="4"/>
    <x v="5"/>
  </r>
  <r>
    <d v="2011-06-03T00:00:00"/>
    <n v="1"/>
    <x v="0"/>
    <s v="01011"/>
    <n v="695.45699999999999"/>
    <n v="1168.9649999999999"/>
    <n v="1864.422"/>
    <x v="0"/>
    <x v="0"/>
    <x v="9"/>
    <x v="0"/>
    <x v="5"/>
    <n v="3"/>
    <n v="5"/>
    <x v="6"/>
  </r>
  <r>
    <d v="2011-06-03T00:00:00"/>
    <n v="1"/>
    <x v="1"/>
    <s v="01002"/>
    <n v="608.44349999999997"/>
    <n v="1064.2380000000001"/>
    <n v="1672.6814999999999"/>
    <x v="0"/>
    <x v="0"/>
    <x v="4"/>
    <x v="0"/>
    <x v="5"/>
    <n v="3"/>
    <n v="5"/>
    <x v="6"/>
  </r>
  <r>
    <d v="2011-06-03T00:00:00"/>
    <n v="2"/>
    <x v="0"/>
    <s v="01003"/>
    <n v="603.94949999999994"/>
    <n v="1229.3924999999999"/>
    <n v="1833.3420000000001"/>
    <x v="1"/>
    <x v="0"/>
    <x v="0"/>
    <x v="0"/>
    <x v="5"/>
    <n v="3"/>
    <n v="5"/>
    <x v="6"/>
  </r>
  <r>
    <d v="2011-06-03T00:00:00"/>
    <n v="2"/>
    <x v="1"/>
    <s v="01001"/>
    <n v="701.23199999999997"/>
    <n v="1467.9314999999999"/>
    <n v="2169.1635000000001"/>
    <x v="1"/>
    <x v="0"/>
    <x v="1"/>
    <x v="0"/>
    <x v="5"/>
    <n v="3"/>
    <n v="5"/>
    <x v="6"/>
  </r>
  <r>
    <d v="2011-06-03T00:00:00"/>
    <n v="3"/>
    <x v="0"/>
    <s v="01004"/>
    <n v="634.88250000000005"/>
    <n v="1121.883"/>
    <n v="1756.7655"/>
    <x v="2"/>
    <x v="1"/>
    <x v="2"/>
    <x v="0"/>
    <x v="5"/>
    <n v="3"/>
    <n v="5"/>
    <x v="6"/>
  </r>
  <r>
    <d v="2011-06-03T00:00:00"/>
    <n v="3"/>
    <x v="1"/>
    <s v="01005"/>
    <n v="738.83249999999998"/>
    <n v="1201.5464999999999"/>
    <n v="1940.3789999999999"/>
    <x v="2"/>
    <x v="1"/>
    <x v="3"/>
    <x v="0"/>
    <x v="5"/>
    <n v="3"/>
    <n v="5"/>
    <x v="6"/>
  </r>
  <r>
    <d v="2011-06-03T00:00:00"/>
    <n v="4"/>
    <x v="0"/>
    <s v="01006"/>
    <n v="633.9375"/>
    <n v="1167.9675"/>
    <n v="1801.905"/>
    <x v="3"/>
    <x v="1"/>
    <x v="4"/>
    <x v="0"/>
    <x v="5"/>
    <n v="3"/>
    <n v="5"/>
    <x v="6"/>
  </r>
  <r>
    <d v="2011-06-03T00:00:00"/>
    <n v="4"/>
    <x v="1"/>
    <s v="01007"/>
    <n v="644.64750000000004"/>
    <n v="1470.819"/>
    <n v="2115.4665"/>
    <x v="3"/>
    <x v="1"/>
    <x v="5"/>
    <x v="0"/>
    <x v="5"/>
    <n v="3"/>
    <n v="5"/>
    <x v="6"/>
  </r>
  <r>
    <d v="2011-06-04T00:00:00"/>
    <n v="1"/>
    <x v="0"/>
    <s v="01008"/>
    <n v="648.53250000000003"/>
    <n v="1122.3765000000001"/>
    <n v="1770.9090000000001"/>
    <x v="0"/>
    <x v="0"/>
    <x v="6"/>
    <x v="0"/>
    <x v="5"/>
    <n v="4"/>
    <n v="6"/>
    <x v="0"/>
  </r>
  <r>
    <d v="2011-06-04T00:00:00"/>
    <n v="1"/>
    <x v="1"/>
    <s v="01009"/>
    <n v="537.43200000000002"/>
    <n v="1183.0245"/>
    <n v="1720.4565"/>
    <x v="0"/>
    <x v="0"/>
    <x v="7"/>
    <x v="0"/>
    <x v="5"/>
    <n v="4"/>
    <n v="6"/>
    <x v="0"/>
  </r>
  <r>
    <d v="2011-06-04T00:00:00"/>
    <n v="2"/>
    <x v="0"/>
    <s v="01010"/>
    <n v="622.51350000000002"/>
    <n v="1224.93"/>
    <n v="1847.4435000000001"/>
    <x v="1"/>
    <x v="0"/>
    <x v="8"/>
    <x v="0"/>
    <x v="5"/>
    <n v="4"/>
    <n v="6"/>
    <x v="0"/>
  </r>
  <r>
    <d v="2011-06-04T00:00:00"/>
    <n v="2"/>
    <x v="1"/>
    <s v="01011"/>
    <n v="581.09100000000001"/>
    <n v="1362.7950000000001"/>
    <n v="1943.886"/>
    <x v="1"/>
    <x v="0"/>
    <x v="9"/>
    <x v="0"/>
    <x v="5"/>
    <n v="4"/>
    <n v="6"/>
    <x v="0"/>
  </r>
  <r>
    <d v="2011-06-04T00:00:00"/>
    <n v="3"/>
    <x v="0"/>
    <s v="01002"/>
    <n v="659.20050000000003"/>
    <n v="1143.3135"/>
    <n v="1802.5139999999999"/>
    <x v="2"/>
    <x v="1"/>
    <x v="4"/>
    <x v="0"/>
    <x v="5"/>
    <n v="4"/>
    <n v="6"/>
    <x v="0"/>
  </r>
  <r>
    <d v="2011-06-04T00:00:00"/>
    <n v="3"/>
    <x v="1"/>
    <s v="01003"/>
    <n v="678.28949999999998"/>
    <n v="1299.8895"/>
    <n v="1978.1790000000001"/>
    <x v="2"/>
    <x v="1"/>
    <x v="0"/>
    <x v="0"/>
    <x v="5"/>
    <n v="4"/>
    <n v="6"/>
    <x v="0"/>
  </r>
  <r>
    <d v="2011-06-04T00:00:00"/>
    <n v="4"/>
    <x v="0"/>
    <s v="01001"/>
    <n v="640.84649999999999"/>
    <n v="1022.5214999999999"/>
    <n v="1663.3679999999999"/>
    <x v="3"/>
    <x v="1"/>
    <x v="1"/>
    <x v="0"/>
    <x v="5"/>
    <n v="4"/>
    <n v="6"/>
    <x v="0"/>
  </r>
  <r>
    <d v="2011-06-04T00:00:00"/>
    <n v="4"/>
    <x v="1"/>
    <s v="01004"/>
    <n v="534.99599999999998"/>
    <n v="1161.1005"/>
    <n v="1696.0965000000001"/>
    <x v="3"/>
    <x v="1"/>
    <x v="2"/>
    <x v="0"/>
    <x v="5"/>
    <n v="4"/>
    <n v="6"/>
    <x v="0"/>
  </r>
  <r>
    <d v="2011-06-05T00:00:00"/>
    <n v="1"/>
    <x v="0"/>
    <s v="01005"/>
    <n v="592.52549999999997"/>
    <n v="1201.2945"/>
    <n v="1793.82"/>
    <x v="0"/>
    <x v="0"/>
    <x v="3"/>
    <x v="0"/>
    <x v="5"/>
    <n v="5"/>
    <n v="7"/>
    <x v="1"/>
  </r>
  <r>
    <d v="2011-06-05T00:00:00"/>
    <n v="1"/>
    <x v="1"/>
    <s v="01006"/>
    <n v="631.35450000000003"/>
    <n v="1491.9345000000001"/>
    <n v="2123.2890000000002"/>
    <x v="0"/>
    <x v="0"/>
    <x v="4"/>
    <x v="0"/>
    <x v="5"/>
    <n v="5"/>
    <n v="7"/>
    <x v="1"/>
  </r>
  <r>
    <d v="2011-06-05T00:00:00"/>
    <n v="2"/>
    <x v="0"/>
    <s v="01007"/>
    <n v="615.11099999999999"/>
    <n v="1092.819"/>
    <n v="1707.93"/>
    <x v="1"/>
    <x v="0"/>
    <x v="5"/>
    <x v="0"/>
    <x v="5"/>
    <n v="5"/>
    <n v="7"/>
    <x v="1"/>
  </r>
  <r>
    <d v="2011-06-05T00:00:00"/>
    <n v="2"/>
    <x v="1"/>
    <s v="01008"/>
    <n v="682.101"/>
    <n v="1096.473"/>
    <n v="1778.5740000000001"/>
    <x v="1"/>
    <x v="0"/>
    <x v="6"/>
    <x v="0"/>
    <x v="5"/>
    <n v="5"/>
    <n v="7"/>
    <x v="1"/>
  </r>
  <r>
    <d v="2011-06-05T00:00:00"/>
    <n v="3"/>
    <x v="0"/>
    <s v="01009"/>
    <n v="703.899"/>
    <n v="1153.3934999999999"/>
    <n v="1857.2925"/>
    <x v="2"/>
    <x v="1"/>
    <x v="7"/>
    <x v="0"/>
    <x v="5"/>
    <n v="5"/>
    <n v="7"/>
    <x v="1"/>
  </r>
  <r>
    <d v="2011-06-05T00:00:00"/>
    <n v="3"/>
    <x v="1"/>
    <s v="01010"/>
    <n v="604.72649999999999"/>
    <n v="1457.5364999999999"/>
    <n v="2062.2629999999999"/>
    <x v="2"/>
    <x v="1"/>
    <x v="8"/>
    <x v="0"/>
    <x v="5"/>
    <n v="5"/>
    <n v="7"/>
    <x v="1"/>
  </r>
  <r>
    <d v="2011-06-05T00:00:00"/>
    <n v="4"/>
    <x v="0"/>
    <s v="01011"/>
    <n v="500.88150000000002"/>
    <n v="1196.9159999999999"/>
    <n v="1697.7974999999999"/>
    <x v="3"/>
    <x v="1"/>
    <x v="9"/>
    <x v="0"/>
    <x v="5"/>
    <n v="5"/>
    <n v="7"/>
    <x v="1"/>
  </r>
  <r>
    <d v="2011-06-05T00:00:00"/>
    <n v="4"/>
    <x v="1"/>
    <s v="01002"/>
    <n v="665.77350000000001"/>
    <n v="1127.2695000000001"/>
    <n v="1793.0429999999999"/>
    <x v="3"/>
    <x v="1"/>
    <x v="4"/>
    <x v="0"/>
    <x v="5"/>
    <n v="5"/>
    <n v="7"/>
    <x v="1"/>
  </r>
  <r>
    <d v="2011-06-06T00:00:00"/>
    <n v="1"/>
    <x v="0"/>
    <s v="01003"/>
    <n v="573.48900000000003"/>
    <n v="1009.7535"/>
    <n v="1583.2425000000001"/>
    <x v="0"/>
    <x v="0"/>
    <x v="0"/>
    <x v="0"/>
    <x v="5"/>
    <n v="6"/>
    <n v="1"/>
    <x v="2"/>
  </r>
  <r>
    <d v="2011-06-06T00:00:00"/>
    <n v="1"/>
    <x v="1"/>
    <s v="01001"/>
    <n v="648.96299999999997"/>
    <n v="1049.6849999999999"/>
    <n v="1698.6479999999999"/>
    <x v="0"/>
    <x v="0"/>
    <x v="1"/>
    <x v="0"/>
    <x v="5"/>
    <n v="6"/>
    <n v="1"/>
    <x v="2"/>
  </r>
  <r>
    <d v="2011-06-06T00:00:00"/>
    <n v="2"/>
    <x v="0"/>
    <s v="01004"/>
    <n v="583.06500000000005"/>
    <n v="1172.934"/>
    <n v="1755.999"/>
    <x v="1"/>
    <x v="0"/>
    <x v="2"/>
    <x v="0"/>
    <x v="5"/>
    <n v="6"/>
    <n v="1"/>
    <x v="2"/>
  </r>
  <r>
    <d v="2011-06-06T00:00:00"/>
    <n v="2"/>
    <x v="1"/>
    <s v="01005"/>
    <n v="764.86199999999997"/>
    <n v="1284.4335000000001"/>
    <n v="2049.2955000000002"/>
    <x v="1"/>
    <x v="0"/>
    <x v="3"/>
    <x v="0"/>
    <x v="5"/>
    <n v="6"/>
    <n v="1"/>
    <x v="2"/>
  </r>
  <r>
    <d v="2011-06-06T00:00:00"/>
    <n v="3"/>
    <x v="0"/>
    <s v="01006"/>
    <n v="718.99800000000005"/>
    <n v="1147.4190000000001"/>
    <n v="1866.4169999999999"/>
    <x v="2"/>
    <x v="1"/>
    <x v="4"/>
    <x v="0"/>
    <x v="5"/>
    <n v="6"/>
    <n v="1"/>
    <x v="2"/>
  </r>
  <r>
    <d v="2011-06-06T00:00:00"/>
    <n v="3"/>
    <x v="1"/>
    <s v="01007"/>
    <n v="735.98699999999997"/>
    <n v="1234.7895000000001"/>
    <n v="1970.7764999999999"/>
    <x v="2"/>
    <x v="1"/>
    <x v="5"/>
    <x v="0"/>
    <x v="5"/>
    <n v="6"/>
    <n v="1"/>
    <x v="2"/>
  </r>
  <r>
    <d v="2011-06-06T00:00:00"/>
    <n v="4"/>
    <x v="0"/>
    <s v="01008"/>
    <n v="654.11850000000004"/>
    <n v="1058.799"/>
    <n v="1712.9175"/>
    <x v="3"/>
    <x v="1"/>
    <x v="6"/>
    <x v="0"/>
    <x v="5"/>
    <n v="6"/>
    <n v="1"/>
    <x v="2"/>
  </r>
  <r>
    <d v="2011-06-06T00:00:00"/>
    <n v="4"/>
    <x v="1"/>
    <s v="01009"/>
    <n v="662.06700000000001"/>
    <n v="1253.07"/>
    <n v="1915.1369999999999"/>
    <x v="3"/>
    <x v="1"/>
    <x v="7"/>
    <x v="0"/>
    <x v="5"/>
    <n v="6"/>
    <n v="1"/>
    <x v="2"/>
  </r>
  <r>
    <d v="2011-06-07T00:00:00"/>
    <n v="1"/>
    <x v="0"/>
    <s v="01010"/>
    <n v="537.8415"/>
    <n v="1040.0355"/>
    <n v="1577.877"/>
    <x v="0"/>
    <x v="0"/>
    <x v="8"/>
    <x v="0"/>
    <x v="5"/>
    <n v="7"/>
    <n v="2"/>
    <x v="3"/>
  </r>
  <r>
    <d v="2011-06-07T00:00:00"/>
    <n v="1"/>
    <x v="1"/>
    <s v="01011"/>
    <n v="611.55150000000003"/>
    <n v="1412.1344999999999"/>
    <n v="2023.6859999999999"/>
    <x v="0"/>
    <x v="0"/>
    <x v="9"/>
    <x v="0"/>
    <x v="5"/>
    <n v="7"/>
    <n v="2"/>
    <x v="3"/>
  </r>
  <r>
    <d v="2011-06-07T00:00:00"/>
    <n v="2"/>
    <x v="0"/>
    <s v="01002"/>
    <n v="503.11799999999999"/>
    <n v="1098.615"/>
    <n v="1601.7329999999999"/>
    <x v="1"/>
    <x v="0"/>
    <x v="4"/>
    <x v="0"/>
    <x v="5"/>
    <n v="7"/>
    <n v="2"/>
    <x v="3"/>
  </r>
  <r>
    <d v="2011-06-07T00:00:00"/>
    <n v="2"/>
    <x v="1"/>
    <s v="01003"/>
    <n v="681.38699999999994"/>
    <n v="1120.8434999999999"/>
    <n v="1802.2304999999999"/>
    <x v="1"/>
    <x v="0"/>
    <x v="0"/>
    <x v="0"/>
    <x v="5"/>
    <n v="7"/>
    <n v="2"/>
    <x v="3"/>
  </r>
  <r>
    <d v="2011-06-07T00:00:00"/>
    <n v="3"/>
    <x v="0"/>
    <s v="01001"/>
    <n v="525.07349999999997"/>
    <n v="1125.0119999999999"/>
    <n v="1650.0854999999999"/>
    <x v="2"/>
    <x v="1"/>
    <x v="1"/>
    <x v="0"/>
    <x v="5"/>
    <n v="7"/>
    <n v="2"/>
    <x v="3"/>
  </r>
  <r>
    <d v="2011-06-07T00:00:00"/>
    <n v="3"/>
    <x v="1"/>
    <s v="01004"/>
    <n v="551.44949999999994"/>
    <n v="1035.972"/>
    <n v="1587.4214999999999"/>
    <x v="2"/>
    <x v="1"/>
    <x v="2"/>
    <x v="0"/>
    <x v="5"/>
    <n v="7"/>
    <n v="2"/>
    <x v="3"/>
  </r>
  <r>
    <d v="2011-06-07T00:00:00"/>
    <n v="4"/>
    <x v="0"/>
    <s v="01005"/>
    <n v="675.5385"/>
    <n v="1084.0515"/>
    <n v="1759.59"/>
    <x v="3"/>
    <x v="1"/>
    <x v="3"/>
    <x v="0"/>
    <x v="5"/>
    <n v="7"/>
    <n v="2"/>
    <x v="3"/>
  </r>
  <r>
    <d v="2011-06-07T00:00:00"/>
    <n v="4"/>
    <x v="1"/>
    <s v="01006"/>
    <n v="471.73349999999999"/>
    <n v="1214.2304999999999"/>
    <n v="1685.9639999999999"/>
    <x v="3"/>
    <x v="1"/>
    <x v="4"/>
    <x v="0"/>
    <x v="5"/>
    <n v="7"/>
    <n v="2"/>
    <x v="3"/>
  </r>
  <r>
    <d v="2011-06-08T00:00:00"/>
    <n v="1"/>
    <x v="0"/>
    <s v="01007"/>
    <n v="620.09849999999994"/>
    <n v="1158.402"/>
    <n v="1778.5005000000001"/>
    <x v="0"/>
    <x v="0"/>
    <x v="5"/>
    <x v="0"/>
    <x v="5"/>
    <n v="8"/>
    <n v="3"/>
    <x v="4"/>
  </r>
  <r>
    <d v="2011-06-08T00:00:00"/>
    <n v="1"/>
    <x v="1"/>
    <s v="01008"/>
    <n v="653.71950000000004"/>
    <n v="1193.1780000000001"/>
    <n v="1846.8975"/>
    <x v="0"/>
    <x v="0"/>
    <x v="6"/>
    <x v="0"/>
    <x v="5"/>
    <n v="8"/>
    <n v="3"/>
    <x v="4"/>
  </r>
  <r>
    <d v="2011-06-08T00:00:00"/>
    <n v="2"/>
    <x v="0"/>
    <s v="01009"/>
    <n v="642.6105"/>
    <n v="1147.9965"/>
    <n v="1790.607"/>
    <x v="1"/>
    <x v="0"/>
    <x v="7"/>
    <x v="0"/>
    <x v="5"/>
    <n v="8"/>
    <n v="3"/>
    <x v="4"/>
  </r>
  <r>
    <d v="2011-06-08T00:00:00"/>
    <n v="2"/>
    <x v="1"/>
    <s v="01010"/>
    <n v="675.5385"/>
    <n v="1479.8175000000001"/>
    <n v="2155.3560000000002"/>
    <x v="1"/>
    <x v="0"/>
    <x v="8"/>
    <x v="0"/>
    <x v="5"/>
    <n v="8"/>
    <n v="3"/>
    <x v="4"/>
  </r>
  <r>
    <d v="2011-06-08T00:00:00"/>
    <n v="3"/>
    <x v="0"/>
    <s v="01011"/>
    <n v="635.91150000000005"/>
    <n v="1091.6745000000001"/>
    <n v="1727.586"/>
    <x v="2"/>
    <x v="1"/>
    <x v="9"/>
    <x v="0"/>
    <x v="5"/>
    <n v="8"/>
    <n v="3"/>
    <x v="4"/>
  </r>
  <r>
    <d v="2011-06-08T00:00:00"/>
    <n v="3"/>
    <x v="1"/>
    <s v="01002"/>
    <n v="805.48649999999998"/>
    <n v="1240.5854999999999"/>
    <n v="2046.0719999999999"/>
    <x v="2"/>
    <x v="1"/>
    <x v="4"/>
    <x v="0"/>
    <x v="5"/>
    <n v="8"/>
    <n v="3"/>
    <x v="4"/>
  </r>
  <r>
    <d v="2011-06-08T00:00:00"/>
    <n v="4"/>
    <x v="0"/>
    <s v="01003"/>
    <n v="700.74900000000002"/>
    <n v="1059.6389999999999"/>
    <n v="1760.3879999999999"/>
    <x v="3"/>
    <x v="1"/>
    <x v="0"/>
    <x v="0"/>
    <x v="5"/>
    <n v="8"/>
    <n v="3"/>
    <x v="4"/>
  </r>
  <r>
    <d v="2011-06-08T00:00:00"/>
    <n v="4"/>
    <x v="1"/>
    <s v="01001"/>
    <n v="608.00250000000005"/>
    <n v="1443.7080000000001"/>
    <n v="2051.7105000000001"/>
    <x v="3"/>
    <x v="1"/>
    <x v="1"/>
    <x v="0"/>
    <x v="5"/>
    <n v="8"/>
    <n v="3"/>
    <x v="4"/>
  </r>
  <r>
    <d v="2011-06-09T00:00:00"/>
    <n v="1"/>
    <x v="0"/>
    <s v="01004"/>
    <n v="566.69550000000004"/>
    <n v="1258.278"/>
    <n v="1824.9735000000001"/>
    <x v="0"/>
    <x v="0"/>
    <x v="2"/>
    <x v="0"/>
    <x v="5"/>
    <n v="9"/>
    <n v="4"/>
    <x v="5"/>
  </r>
  <r>
    <d v="2011-06-09T00:00:00"/>
    <n v="1"/>
    <x v="1"/>
    <s v="01005"/>
    <n v="488.35500000000002"/>
    <n v="1328.124"/>
    <n v="1816.479"/>
    <x v="0"/>
    <x v="0"/>
    <x v="3"/>
    <x v="0"/>
    <x v="5"/>
    <n v="9"/>
    <n v="4"/>
    <x v="5"/>
  </r>
  <r>
    <d v="2011-06-09T00:00:00"/>
    <n v="2"/>
    <x v="0"/>
    <s v="01006"/>
    <n v="528.80100000000004"/>
    <n v="1097.5335"/>
    <n v="1626.3344999999999"/>
    <x v="1"/>
    <x v="0"/>
    <x v="4"/>
    <x v="0"/>
    <x v="5"/>
    <n v="9"/>
    <n v="4"/>
    <x v="5"/>
  </r>
  <r>
    <d v="2011-06-09T00:00:00"/>
    <n v="2"/>
    <x v="1"/>
    <s v="01007"/>
    <n v="688.91549999999995"/>
    <n v="1202.9535000000001"/>
    <n v="1891.8689999999999"/>
    <x v="1"/>
    <x v="0"/>
    <x v="5"/>
    <x v="0"/>
    <x v="5"/>
    <n v="9"/>
    <n v="4"/>
    <x v="5"/>
  </r>
  <r>
    <d v="2011-06-09T00:00:00"/>
    <n v="3"/>
    <x v="0"/>
    <s v="01008"/>
    <n v="432.67349999999999"/>
    <n v="1183.203"/>
    <n v="1615.8765000000001"/>
    <x v="2"/>
    <x v="1"/>
    <x v="6"/>
    <x v="0"/>
    <x v="5"/>
    <n v="9"/>
    <n v="4"/>
    <x v="5"/>
  </r>
  <r>
    <d v="2011-06-09T00:00:00"/>
    <n v="3"/>
    <x v="1"/>
    <s v="01009"/>
    <n v="707.75250000000005"/>
    <n v="1103.0039999999999"/>
    <n v="1810.7565"/>
    <x v="2"/>
    <x v="1"/>
    <x v="7"/>
    <x v="0"/>
    <x v="5"/>
    <n v="9"/>
    <n v="4"/>
    <x v="5"/>
  </r>
  <r>
    <d v="2011-06-09T00:00:00"/>
    <n v="4"/>
    <x v="0"/>
    <s v="01010"/>
    <n v="628.2885"/>
    <n v="1011.2025"/>
    <n v="1639.491"/>
    <x v="3"/>
    <x v="1"/>
    <x v="8"/>
    <x v="0"/>
    <x v="5"/>
    <n v="9"/>
    <n v="4"/>
    <x v="5"/>
  </r>
  <r>
    <d v="2011-06-09T00:00:00"/>
    <n v="4"/>
    <x v="1"/>
    <s v="01011"/>
    <n v="612.21299999999997"/>
    <n v="1445.22"/>
    <n v="2057.433"/>
    <x v="3"/>
    <x v="1"/>
    <x v="9"/>
    <x v="0"/>
    <x v="5"/>
    <n v="9"/>
    <n v="4"/>
    <x v="5"/>
  </r>
  <r>
    <d v="2011-06-10T00:00:00"/>
    <n v="1"/>
    <x v="0"/>
    <s v="01002"/>
    <n v="692.38049999999998"/>
    <n v="1047.039"/>
    <n v="1739.4195"/>
    <x v="0"/>
    <x v="0"/>
    <x v="4"/>
    <x v="0"/>
    <x v="5"/>
    <n v="10"/>
    <n v="5"/>
    <x v="6"/>
  </r>
  <r>
    <d v="2011-06-10T00:00:00"/>
    <n v="1"/>
    <x v="1"/>
    <s v="01003"/>
    <n v="757.41750000000002"/>
    <n v="1144.3530000000001"/>
    <n v="1901.7705000000001"/>
    <x v="0"/>
    <x v="0"/>
    <x v="0"/>
    <x v="0"/>
    <x v="5"/>
    <n v="10"/>
    <n v="5"/>
    <x v="6"/>
  </r>
  <r>
    <d v="2011-06-10T00:00:00"/>
    <n v="2"/>
    <x v="0"/>
    <s v="01001"/>
    <n v="739.68299999999999"/>
    <n v="1126.1144999999999"/>
    <n v="1865.7974999999999"/>
    <x v="1"/>
    <x v="0"/>
    <x v="1"/>
    <x v="0"/>
    <x v="5"/>
    <n v="10"/>
    <n v="5"/>
    <x v="6"/>
  </r>
  <r>
    <d v="2011-06-10T00:00:00"/>
    <n v="2"/>
    <x v="1"/>
    <s v="01004"/>
    <n v="711.60599999999999"/>
    <n v="1085.7840000000001"/>
    <n v="1797.39"/>
    <x v="1"/>
    <x v="0"/>
    <x v="2"/>
    <x v="0"/>
    <x v="5"/>
    <n v="10"/>
    <n v="5"/>
    <x v="6"/>
  </r>
  <r>
    <d v="2011-06-10T00:00:00"/>
    <n v="3"/>
    <x v="0"/>
    <s v="01005"/>
    <n v="657.37350000000004"/>
    <n v="994.5915"/>
    <n v="1651.9649999999999"/>
    <x v="2"/>
    <x v="1"/>
    <x v="3"/>
    <x v="0"/>
    <x v="5"/>
    <n v="10"/>
    <n v="5"/>
    <x v="6"/>
  </r>
  <r>
    <d v="2011-06-10T00:00:00"/>
    <n v="3"/>
    <x v="1"/>
    <s v="01006"/>
    <n v="859.56150000000002"/>
    <n v="1307.229"/>
    <n v="2166.7905000000001"/>
    <x v="2"/>
    <x v="1"/>
    <x v="4"/>
    <x v="0"/>
    <x v="5"/>
    <n v="10"/>
    <n v="5"/>
    <x v="6"/>
  </r>
  <r>
    <d v="2011-06-10T00:00:00"/>
    <n v="4"/>
    <x v="0"/>
    <s v="01007"/>
    <n v="723.80700000000002"/>
    <n v="1096.7774999999999"/>
    <n v="1820.5844999999999"/>
    <x v="3"/>
    <x v="1"/>
    <x v="5"/>
    <x v="0"/>
    <x v="5"/>
    <n v="10"/>
    <n v="5"/>
    <x v="6"/>
  </r>
  <r>
    <d v="2011-06-10T00:00:00"/>
    <n v="4"/>
    <x v="1"/>
    <s v="01008"/>
    <n v="706.37699999999995"/>
    <n v="1063.7864999999999"/>
    <n v="1770.1635000000001"/>
    <x v="3"/>
    <x v="1"/>
    <x v="6"/>
    <x v="0"/>
    <x v="5"/>
    <n v="10"/>
    <n v="5"/>
    <x v="6"/>
  </r>
  <r>
    <d v="2011-06-11T00:00:00"/>
    <n v="1"/>
    <x v="0"/>
    <s v="01009"/>
    <n v="698.43899999999996"/>
    <n v="1084.7235000000001"/>
    <n v="1783.1624999999999"/>
    <x v="0"/>
    <x v="0"/>
    <x v="7"/>
    <x v="0"/>
    <x v="5"/>
    <n v="11"/>
    <n v="6"/>
    <x v="0"/>
  </r>
  <r>
    <d v="2011-06-11T00:00:00"/>
    <n v="1"/>
    <x v="1"/>
    <s v="01010"/>
    <n v="784.72799999999995"/>
    <n v="1215.7845"/>
    <n v="2000.5125"/>
    <x v="0"/>
    <x v="0"/>
    <x v="8"/>
    <x v="0"/>
    <x v="5"/>
    <n v="11"/>
    <n v="6"/>
    <x v="0"/>
  </r>
  <r>
    <d v="2011-06-11T00:00:00"/>
    <n v="2"/>
    <x v="0"/>
    <s v="01011"/>
    <n v="638.48400000000004"/>
    <n v="996.51300000000003"/>
    <n v="1634.9970000000001"/>
    <x v="1"/>
    <x v="0"/>
    <x v="9"/>
    <x v="0"/>
    <x v="5"/>
    <n v="11"/>
    <n v="6"/>
    <x v="0"/>
  </r>
  <r>
    <d v="2011-06-11T00:00:00"/>
    <n v="2"/>
    <x v="1"/>
    <s v="01002"/>
    <n v="675.32849999999996"/>
    <n v="1032.1395"/>
    <n v="1707.4680000000001"/>
    <x v="1"/>
    <x v="0"/>
    <x v="4"/>
    <x v="0"/>
    <x v="5"/>
    <n v="11"/>
    <n v="6"/>
    <x v="0"/>
  </r>
  <r>
    <d v="2011-06-11T00:00:00"/>
    <n v="3"/>
    <x v="0"/>
    <s v="01003"/>
    <n v="732.21749999999997"/>
    <n v="1130.2619999999999"/>
    <n v="1862.4794999999999"/>
    <x v="2"/>
    <x v="1"/>
    <x v="0"/>
    <x v="0"/>
    <x v="5"/>
    <n v="11"/>
    <n v="6"/>
    <x v="0"/>
  </r>
  <r>
    <d v="2011-06-11T00:00:00"/>
    <n v="3"/>
    <x v="1"/>
    <s v="01001"/>
    <n v="744.33450000000005"/>
    <n v="1137.7170000000001"/>
    <n v="1882.0515"/>
    <x v="2"/>
    <x v="1"/>
    <x v="1"/>
    <x v="0"/>
    <x v="5"/>
    <n v="11"/>
    <n v="6"/>
    <x v="0"/>
  </r>
  <r>
    <d v="2011-06-11T00:00:00"/>
    <n v="4"/>
    <x v="0"/>
    <s v="01004"/>
    <n v="737.21550000000002"/>
    <n v="1145.9069999999999"/>
    <n v="1883.1224999999999"/>
    <x v="3"/>
    <x v="1"/>
    <x v="2"/>
    <x v="0"/>
    <x v="5"/>
    <n v="11"/>
    <n v="6"/>
    <x v="0"/>
  </r>
  <r>
    <d v="2011-06-11T00:00:00"/>
    <n v="4"/>
    <x v="1"/>
    <s v="01005"/>
    <n v="854.12249999999995"/>
    <n v="1291.0485000000001"/>
    <n v="2145.1709999999998"/>
    <x v="3"/>
    <x v="1"/>
    <x v="3"/>
    <x v="0"/>
    <x v="5"/>
    <n v="11"/>
    <n v="6"/>
    <x v="0"/>
  </r>
  <r>
    <d v="2011-06-12T00:00:00"/>
    <n v="1"/>
    <x v="0"/>
    <s v="01006"/>
    <n v="661.76250000000005"/>
    <n v="1028.181"/>
    <n v="1689.9435000000001"/>
    <x v="0"/>
    <x v="0"/>
    <x v="4"/>
    <x v="0"/>
    <x v="5"/>
    <n v="12"/>
    <n v="7"/>
    <x v="1"/>
  </r>
  <r>
    <d v="2011-06-12T00:00:00"/>
    <n v="1"/>
    <x v="1"/>
    <s v="01007"/>
    <n v="720.97199999999998"/>
    <n v="1117.011"/>
    <n v="1837.9829999999999"/>
    <x v="0"/>
    <x v="0"/>
    <x v="5"/>
    <x v="0"/>
    <x v="5"/>
    <n v="12"/>
    <n v="7"/>
    <x v="1"/>
  </r>
  <r>
    <d v="2011-06-12T00:00:00"/>
    <n v="2"/>
    <x v="0"/>
    <s v="01008"/>
    <n v="710.72400000000005"/>
    <n v="1083.0015000000001"/>
    <n v="1793.7255"/>
    <x v="1"/>
    <x v="0"/>
    <x v="6"/>
    <x v="0"/>
    <x v="5"/>
    <n v="12"/>
    <n v="7"/>
    <x v="1"/>
  </r>
  <r>
    <d v="2011-06-12T00:00:00"/>
    <n v="2"/>
    <x v="1"/>
    <s v="01009"/>
    <n v="767.85450000000003"/>
    <n v="1181.0925"/>
    <n v="1948.9469999999999"/>
    <x v="1"/>
    <x v="0"/>
    <x v="7"/>
    <x v="0"/>
    <x v="5"/>
    <n v="12"/>
    <n v="7"/>
    <x v="1"/>
  </r>
  <r>
    <d v="2011-06-12T00:00:00"/>
    <n v="3"/>
    <x v="0"/>
    <s v="01010"/>
    <n v="666.76049999999998"/>
    <n v="1036.1400000000001"/>
    <n v="1702.9005"/>
    <x v="2"/>
    <x v="1"/>
    <x v="8"/>
    <x v="0"/>
    <x v="5"/>
    <n v="12"/>
    <n v="7"/>
    <x v="1"/>
  </r>
  <r>
    <d v="2011-06-12T00:00:00"/>
    <n v="3"/>
    <x v="1"/>
    <s v="01011"/>
    <n v="811.09349999999995"/>
    <n v="1217.3595"/>
    <n v="2028.453"/>
    <x v="2"/>
    <x v="1"/>
    <x v="9"/>
    <x v="0"/>
    <x v="5"/>
    <n v="12"/>
    <n v="7"/>
    <x v="1"/>
  </r>
  <r>
    <d v="2011-06-12T00:00:00"/>
    <n v="4"/>
    <x v="0"/>
    <s v="01002"/>
    <n v="716.20500000000004"/>
    <n v="1126.713"/>
    <n v="1842.9179999999999"/>
    <x v="3"/>
    <x v="1"/>
    <x v="4"/>
    <x v="0"/>
    <x v="5"/>
    <n v="12"/>
    <n v="7"/>
    <x v="1"/>
  </r>
  <r>
    <d v="2011-06-12T00:00:00"/>
    <n v="4"/>
    <x v="1"/>
    <s v="01003"/>
    <n v="640.98299999999995"/>
    <n v="969.04499999999996"/>
    <n v="1610.028"/>
    <x v="3"/>
    <x v="1"/>
    <x v="0"/>
    <x v="0"/>
    <x v="5"/>
    <n v="12"/>
    <n v="7"/>
    <x v="1"/>
  </r>
  <r>
    <d v="2011-06-13T00:00:00"/>
    <n v="1"/>
    <x v="0"/>
    <s v="01001"/>
    <n v="641.70749999999998"/>
    <n v="969.03449999999998"/>
    <n v="1610.742"/>
    <x v="0"/>
    <x v="0"/>
    <x v="1"/>
    <x v="0"/>
    <x v="5"/>
    <n v="13"/>
    <n v="1"/>
    <x v="2"/>
  </r>
  <r>
    <d v="2011-06-13T00:00:00"/>
    <n v="1"/>
    <x v="1"/>
    <s v="01004"/>
    <n v="633.255"/>
    <n v="1016.148"/>
    <n v="1649.403"/>
    <x v="0"/>
    <x v="0"/>
    <x v="2"/>
    <x v="0"/>
    <x v="5"/>
    <n v="13"/>
    <n v="1"/>
    <x v="2"/>
  </r>
  <r>
    <d v="2011-06-13T00:00:00"/>
    <n v="2"/>
    <x v="0"/>
    <s v="01005"/>
    <n v="669.41700000000003"/>
    <n v="1028.328"/>
    <n v="1697.7449999999999"/>
    <x v="1"/>
    <x v="0"/>
    <x v="3"/>
    <x v="0"/>
    <x v="5"/>
    <n v="13"/>
    <n v="1"/>
    <x v="2"/>
  </r>
  <r>
    <d v="2011-06-13T00:00:00"/>
    <n v="2"/>
    <x v="1"/>
    <s v="01006"/>
    <n v="836.88149999999996"/>
    <n v="1332.4185"/>
    <n v="2169.3000000000002"/>
    <x v="1"/>
    <x v="0"/>
    <x v="4"/>
    <x v="0"/>
    <x v="5"/>
    <n v="13"/>
    <n v="1"/>
    <x v="2"/>
  </r>
  <r>
    <d v="2011-06-13T00:00:00"/>
    <n v="3"/>
    <x v="0"/>
    <s v="01007"/>
    <n v="728.58450000000005"/>
    <n v="1159.3154999999999"/>
    <n v="1887.9"/>
    <x v="2"/>
    <x v="1"/>
    <x v="5"/>
    <x v="0"/>
    <x v="5"/>
    <n v="13"/>
    <n v="1"/>
    <x v="2"/>
  </r>
  <r>
    <d v="2011-06-13T00:00:00"/>
    <n v="3"/>
    <x v="1"/>
    <s v="01008"/>
    <n v="830.99099999999999"/>
    <n v="1263.8534999999999"/>
    <n v="2094.8445000000002"/>
    <x v="2"/>
    <x v="1"/>
    <x v="6"/>
    <x v="0"/>
    <x v="5"/>
    <n v="13"/>
    <n v="1"/>
    <x v="2"/>
  </r>
  <r>
    <d v="2011-06-13T00:00:00"/>
    <n v="4"/>
    <x v="0"/>
    <s v="01009"/>
    <n v="736.34400000000005"/>
    <n v="1113.357"/>
    <n v="1849.701"/>
    <x v="3"/>
    <x v="1"/>
    <x v="7"/>
    <x v="0"/>
    <x v="5"/>
    <n v="13"/>
    <n v="1"/>
    <x v="2"/>
  </r>
  <r>
    <d v="2011-06-13T00:00:00"/>
    <n v="4"/>
    <x v="1"/>
    <s v="01010"/>
    <n v="703.97249999999997"/>
    <n v="1129.212"/>
    <n v="1833.1845000000001"/>
    <x v="3"/>
    <x v="1"/>
    <x v="8"/>
    <x v="0"/>
    <x v="5"/>
    <n v="13"/>
    <n v="1"/>
    <x v="2"/>
  </r>
  <r>
    <d v="2011-06-14T00:00:00"/>
    <n v="1"/>
    <x v="0"/>
    <s v="01011"/>
    <n v="662.95950000000005"/>
    <n v="1033.3785"/>
    <n v="1696.338"/>
    <x v="0"/>
    <x v="0"/>
    <x v="9"/>
    <x v="0"/>
    <x v="5"/>
    <n v="14"/>
    <n v="2"/>
    <x v="3"/>
  </r>
  <r>
    <d v="2011-06-14T00:00:00"/>
    <n v="1"/>
    <x v="1"/>
    <s v="01002"/>
    <n v="724.48950000000002"/>
    <n v="1089.5535"/>
    <n v="1814.0429999999999"/>
    <x v="0"/>
    <x v="0"/>
    <x v="4"/>
    <x v="0"/>
    <x v="5"/>
    <n v="14"/>
    <n v="2"/>
    <x v="3"/>
  </r>
  <r>
    <d v="2011-06-14T00:00:00"/>
    <n v="2"/>
    <x v="0"/>
    <s v="01003"/>
    <n v="683.70749999999998"/>
    <n v="1063.3244999999999"/>
    <n v="1747.0319999999999"/>
    <x v="1"/>
    <x v="0"/>
    <x v="0"/>
    <x v="0"/>
    <x v="5"/>
    <n v="14"/>
    <n v="2"/>
    <x v="3"/>
  </r>
  <r>
    <d v="2011-06-14T00:00:00"/>
    <n v="2"/>
    <x v="1"/>
    <s v="01001"/>
    <n v="852.58950000000004"/>
    <n v="1354.605"/>
    <n v="2207.1945000000001"/>
    <x v="1"/>
    <x v="0"/>
    <x v="1"/>
    <x v="0"/>
    <x v="5"/>
    <n v="14"/>
    <n v="2"/>
    <x v="3"/>
  </r>
  <r>
    <d v="2011-06-14T00:00:00"/>
    <n v="3"/>
    <x v="0"/>
    <s v="01004"/>
    <n v="664.04100000000005"/>
    <n v="1077.6044999999999"/>
    <n v="1741.6455000000001"/>
    <x v="2"/>
    <x v="1"/>
    <x v="2"/>
    <x v="0"/>
    <x v="5"/>
    <n v="14"/>
    <n v="2"/>
    <x v="3"/>
  </r>
  <r>
    <d v="2011-06-14T00:00:00"/>
    <n v="3"/>
    <x v="1"/>
    <s v="01005"/>
    <n v="859.27800000000002"/>
    <n v="1346.0474999999999"/>
    <n v="2205.3254999999999"/>
    <x v="2"/>
    <x v="1"/>
    <x v="3"/>
    <x v="0"/>
    <x v="5"/>
    <n v="14"/>
    <n v="2"/>
    <x v="3"/>
  </r>
  <r>
    <d v="2011-06-14T00:00:00"/>
    <n v="4"/>
    <x v="0"/>
    <s v="01006"/>
    <n v="706.58699999999999"/>
    <n v="1121.316"/>
    <n v="1827.903"/>
    <x v="3"/>
    <x v="1"/>
    <x v="4"/>
    <x v="0"/>
    <x v="5"/>
    <n v="14"/>
    <n v="2"/>
    <x v="3"/>
  </r>
  <r>
    <d v="2011-06-14T00:00:00"/>
    <n v="4"/>
    <x v="1"/>
    <s v="01007"/>
    <n v="742.245"/>
    <n v="1130.0835"/>
    <n v="1872.3285000000001"/>
    <x v="3"/>
    <x v="1"/>
    <x v="5"/>
    <x v="0"/>
    <x v="5"/>
    <n v="14"/>
    <n v="2"/>
    <x v="3"/>
  </r>
  <r>
    <d v="2011-06-15T00:00:00"/>
    <n v="1"/>
    <x v="0"/>
    <s v="01008"/>
    <n v="640.00649999999996"/>
    <n v="1026.6479999999999"/>
    <n v="1666.6545000000001"/>
    <x v="0"/>
    <x v="0"/>
    <x v="6"/>
    <x v="0"/>
    <x v="5"/>
    <n v="15"/>
    <n v="3"/>
    <x v="4"/>
  </r>
  <r>
    <d v="2011-06-15T00:00:00"/>
    <n v="1"/>
    <x v="1"/>
    <s v="01009"/>
    <n v="794.22"/>
    <n v="1195.8869999999999"/>
    <n v="1990.107"/>
    <x v="0"/>
    <x v="0"/>
    <x v="7"/>
    <x v="0"/>
    <x v="5"/>
    <n v="15"/>
    <n v="3"/>
    <x v="4"/>
  </r>
  <r>
    <d v="2011-06-15T00:00:00"/>
    <n v="2"/>
    <x v="0"/>
    <s v="01010"/>
    <n v="632.66700000000003"/>
    <n v="969.68550000000005"/>
    <n v="1602.3525"/>
    <x v="1"/>
    <x v="0"/>
    <x v="8"/>
    <x v="0"/>
    <x v="5"/>
    <n v="15"/>
    <n v="3"/>
    <x v="4"/>
  </r>
  <r>
    <d v="2011-06-15T00:00:00"/>
    <n v="2"/>
    <x v="1"/>
    <s v="01011"/>
    <n v="803.43899999999996"/>
    <n v="1207.4159999999999"/>
    <n v="2012.855"/>
    <x v="1"/>
    <x v="0"/>
    <x v="9"/>
    <x v="0"/>
    <x v="5"/>
    <n v="15"/>
    <n v="3"/>
    <x v="4"/>
  </r>
  <r>
    <d v="2011-06-15T00:00:00"/>
    <n v="3"/>
    <x v="0"/>
    <s v="01002"/>
    <n v="687.08849999999995"/>
    <n v="1120.8434999999999"/>
    <n v="1807.932"/>
    <x v="2"/>
    <x v="1"/>
    <x v="4"/>
    <x v="0"/>
    <x v="5"/>
    <n v="15"/>
    <n v="3"/>
    <x v="4"/>
  </r>
  <r>
    <d v="2011-06-15T00:00:00"/>
    <n v="3"/>
    <x v="1"/>
    <s v="01003"/>
    <n v="814.22249999999997"/>
    <n v="1343.7059999999999"/>
    <n v="2157.9285"/>
    <x v="2"/>
    <x v="1"/>
    <x v="0"/>
    <x v="0"/>
    <x v="5"/>
    <n v="15"/>
    <n v="3"/>
    <x v="4"/>
  </r>
  <r>
    <d v="2011-06-15T00:00:00"/>
    <n v="4"/>
    <x v="0"/>
    <s v="01001"/>
    <n v="646.73699999999997"/>
    <n v="1022.6475"/>
    <n v="1669.3844999999999"/>
    <x v="3"/>
    <x v="1"/>
    <x v="1"/>
    <x v="0"/>
    <x v="5"/>
    <n v="15"/>
    <n v="3"/>
    <x v="4"/>
  </r>
  <r>
    <d v="2011-06-15T00:00:00"/>
    <n v="4"/>
    <x v="1"/>
    <s v="01004"/>
    <n v="782.14499999999998"/>
    <n v="1232.5319999999999"/>
    <n v="2014.6769999999999"/>
    <x v="3"/>
    <x v="1"/>
    <x v="2"/>
    <x v="0"/>
    <x v="5"/>
    <n v="15"/>
    <n v="3"/>
    <x v="4"/>
  </r>
  <r>
    <d v="2011-06-16T00:00:00"/>
    <n v="1"/>
    <x v="0"/>
    <s v="01005"/>
    <n v="703.60500000000002"/>
    <n v="1080.366"/>
    <n v="1783.971"/>
    <x v="0"/>
    <x v="0"/>
    <x v="3"/>
    <x v="0"/>
    <x v="5"/>
    <n v="16"/>
    <n v="4"/>
    <x v="5"/>
  </r>
  <r>
    <d v="2011-06-16T00:00:00"/>
    <n v="1"/>
    <x v="1"/>
    <s v="01006"/>
    <n v="667.92600000000004"/>
    <n v="1126.9545000000001"/>
    <n v="1794.8805"/>
    <x v="0"/>
    <x v="0"/>
    <x v="4"/>
    <x v="0"/>
    <x v="5"/>
    <n v="16"/>
    <n v="4"/>
    <x v="5"/>
  </r>
  <r>
    <d v="2011-06-16T00:00:00"/>
    <n v="2"/>
    <x v="0"/>
    <s v="01007"/>
    <n v="703.94100000000003"/>
    <n v="1122.1980000000001"/>
    <n v="1826.1389999999999"/>
    <x v="1"/>
    <x v="0"/>
    <x v="5"/>
    <x v="0"/>
    <x v="5"/>
    <n v="16"/>
    <n v="4"/>
    <x v="5"/>
  </r>
  <r>
    <d v="2011-06-16T00:00:00"/>
    <n v="2"/>
    <x v="1"/>
    <s v="01008"/>
    <n v="673.86900000000003"/>
    <n v="1046.1675"/>
    <n v="1720.0364999999999"/>
    <x v="1"/>
    <x v="0"/>
    <x v="6"/>
    <x v="0"/>
    <x v="5"/>
    <n v="16"/>
    <n v="4"/>
    <x v="5"/>
  </r>
  <r>
    <d v="2011-06-16T00:00:00"/>
    <n v="3"/>
    <x v="0"/>
    <s v="01009"/>
    <n v="712.25699999999995"/>
    <n v="1120.6965"/>
    <n v="1832.9535000000001"/>
    <x v="2"/>
    <x v="1"/>
    <x v="7"/>
    <x v="0"/>
    <x v="5"/>
    <n v="16"/>
    <n v="4"/>
    <x v="5"/>
  </r>
  <r>
    <d v="2011-06-16T00:00:00"/>
    <n v="3"/>
    <x v="1"/>
    <s v="01010"/>
    <n v="708.99149999999997"/>
    <n v="1128.1410000000001"/>
    <n v="1837.1324999999999"/>
    <x v="2"/>
    <x v="1"/>
    <x v="8"/>
    <x v="0"/>
    <x v="5"/>
    <n v="16"/>
    <n v="4"/>
    <x v="5"/>
  </r>
  <r>
    <d v="2011-06-16T00:00:00"/>
    <n v="4"/>
    <x v="0"/>
    <s v="01011"/>
    <n v="626.70299999999997"/>
    <n v="982.88400000000001"/>
    <n v="1609.587"/>
    <x v="3"/>
    <x v="1"/>
    <x v="9"/>
    <x v="0"/>
    <x v="5"/>
    <n v="16"/>
    <n v="4"/>
    <x v="5"/>
  </r>
  <r>
    <d v="2011-06-16T00:00:00"/>
    <n v="4"/>
    <x v="1"/>
    <s v="01002"/>
    <n v="696.87450000000001"/>
    <n v="1160.838"/>
    <n v="1857.7125000000001"/>
    <x v="3"/>
    <x v="1"/>
    <x v="4"/>
    <x v="0"/>
    <x v="5"/>
    <n v="16"/>
    <n v="4"/>
    <x v="5"/>
  </r>
  <r>
    <d v="2011-06-17T00:00:00"/>
    <n v="1"/>
    <x v="0"/>
    <s v="01003"/>
    <n v="622.31399999999996"/>
    <n v="1032.2655"/>
    <n v="1654.5795000000001"/>
    <x v="0"/>
    <x v="0"/>
    <x v="0"/>
    <x v="0"/>
    <x v="5"/>
    <n v="17"/>
    <n v="5"/>
    <x v="6"/>
  </r>
  <r>
    <d v="2011-06-17T00:00:00"/>
    <n v="1"/>
    <x v="1"/>
    <s v="01001"/>
    <n v="707.87850000000003"/>
    <n v="1118.1344999999999"/>
    <n v="1826.0129999999999"/>
    <x v="0"/>
    <x v="0"/>
    <x v="1"/>
    <x v="0"/>
    <x v="5"/>
    <n v="17"/>
    <n v="5"/>
    <x v="6"/>
  </r>
  <r>
    <d v="2011-06-17T00:00:00"/>
    <n v="2"/>
    <x v="0"/>
    <s v="01004"/>
    <n v="691.60350000000005"/>
    <n v="1153.5930000000001"/>
    <n v="1845.1965"/>
    <x v="1"/>
    <x v="0"/>
    <x v="2"/>
    <x v="0"/>
    <x v="5"/>
    <n v="17"/>
    <n v="5"/>
    <x v="6"/>
  </r>
  <r>
    <d v="2011-06-17T00:00:00"/>
    <n v="2"/>
    <x v="1"/>
    <s v="01005"/>
    <n v="738.08699999999999"/>
    <n v="1224.0374999999999"/>
    <n v="1962.1244999999999"/>
    <x v="1"/>
    <x v="0"/>
    <x v="3"/>
    <x v="0"/>
    <x v="5"/>
    <n v="17"/>
    <n v="5"/>
    <x v="6"/>
  </r>
  <r>
    <d v="2011-06-17T00:00:00"/>
    <n v="3"/>
    <x v="0"/>
    <s v="01006"/>
    <n v="651.798"/>
    <n v="1095.3495"/>
    <n v="1747.1475"/>
    <x v="2"/>
    <x v="1"/>
    <x v="4"/>
    <x v="0"/>
    <x v="5"/>
    <n v="17"/>
    <n v="5"/>
    <x v="6"/>
  </r>
  <r>
    <d v="2011-06-17T00:00:00"/>
    <n v="3"/>
    <x v="1"/>
    <s v="01007"/>
    <n v="595.77"/>
    <n v="988.39649999999995"/>
    <n v="1584.1665"/>
    <x v="2"/>
    <x v="1"/>
    <x v="5"/>
    <x v="0"/>
    <x v="5"/>
    <n v="17"/>
    <n v="5"/>
    <x v="6"/>
  </r>
  <r>
    <d v="2011-06-17T00:00:00"/>
    <n v="4"/>
    <x v="0"/>
    <s v="01008"/>
    <n v="669.55349999999999"/>
    <n v="1111.2149999999999"/>
    <n v="1780.7684999999999"/>
    <x v="3"/>
    <x v="1"/>
    <x v="6"/>
    <x v="0"/>
    <x v="5"/>
    <n v="17"/>
    <n v="5"/>
    <x v="6"/>
  </r>
  <r>
    <d v="2011-06-17T00:00:00"/>
    <n v="4"/>
    <x v="1"/>
    <s v="01009"/>
    <n v="794.20950000000005"/>
    <n v="1346.8244999999999"/>
    <n v="2141.0340000000001"/>
    <x v="3"/>
    <x v="1"/>
    <x v="7"/>
    <x v="0"/>
    <x v="5"/>
    <n v="17"/>
    <n v="5"/>
    <x v="6"/>
  </r>
  <r>
    <d v="2011-06-18T00:00:00"/>
    <n v="1"/>
    <x v="0"/>
    <s v="01010"/>
    <n v="690.48"/>
    <n v="1171.9680000000001"/>
    <n v="1862.4480000000001"/>
    <x v="0"/>
    <x v="0"/>
    <x v="8"/>
    <x v="0"/>
    <x v="5"/>
    <n v="18"/>
    <n v="6"/>
    <x v="0"/>
  </r>
  <r>
    <d v="2011-06-18T00:00:00"/>
    <n v="1"/>
    <x v="1"/>
    <s v="01011"/>
    <n v="873.82050000000004"/>
    <n v="1333.6575"/>
    <n v="2207.4780000000001"/>
    <x v="0"/>
    <x v="0"/>
    <x v="9"/>
    <x v="0"/>
    <x v="5"/>
    <n v="18"/>
    <n v="6"/>
    <x v="0"/>
  </r>
  <r>
    <d v="2011-06-18T00:00:00"/>
    <n v="2"/>
    <x v="0"/>
    <s v="01002"/>
    <n v="652.08150000000001"/>
    <n v="1138.6935000000001"/>
    <n v="1790.7750000000001"/>
    <x v="1"/>
    <x v="0"/>
    <x v="4"/>
    <x v="0"/>
    <x v="5"/>
    <n v="18"/>
    <n v="6"/>
    <x v="0"/>
  </r>
  <r>
    <d v="2011-06-18T00:00:00"/>
    <n v="2"/>
    <x v="1"/>
    <s v="01003"/>
    <n v="589.95299999999997"/>
    <n v="1028.8634999999999"/>
    <n v="1618.8164999999999"/>
    <x v="1"/>
    <x v="0"/>
    <x v="0"/>
    <x v="0"/>
    <x v="5"/>
    <n v="18"/>
    <n v="6"/>
    <x v="0"/>
  </r>
  <r>
    <d v="2011-06-18T00:00:00"/>
    <n v="3"/>
    <x v="0"/>
    <s v="01001"/>
    <n v="696.27599999999995"/>
    <n v="1192.5899999999999"/>
    <n v="1888.866"/>
    <x v="2"/>
    <x v="1"/>
    <x v="1"/>
    <x v="0"/>
    <x v="5"/>
    <n v="18"/>
    <n v="6"/>
    <x v="0"/>
  </r>
  <r>
    <d v="2011-06-18T00:00:00"/>
    <n v="3"/>
    <x v="1"/>
    <s v="01004"/>
    <n v="842.05799999999999"/>
    <n v="1336.146"/>
    <n v="2178.2040000000002"/>
    <x v="2"/>
    <x v="1"/>
    <x v="2"/>
    <x v="0"/>
    <x v="5"/>
    <n v="18"/>
    <n v="6"/>
    <x v="0"/>
  </r>
  <r>
    <d v="2011-06-18T00:00:00"/>
    <n v="4"/>
    <x v="0"/>
    <s v="01005"/>
    <n v="625.53750000000002"/>
    <n v="1059.9855"/>
    <n v="1685.5229999999999"/>
    <x v="3"/>
    <x v="1"/>
    <x v="3"/>
    <x v="0"/>
    <x v="5"/>
    <n v="18"/>
    <n v="6"/>
    <x v="0"/>
  </r>
  <r>
    <d v="2011-06-18T00:00:00"/>
    <n v="4"/>
    <x v="1"/>
    <s v="01006"/>
    <n v="755.61149999999998"/>
    <n v="1161.3105"/>
    <n v="1916.922"/>
    <x v="3"/>
    <x v="1"/>
    <x v="4"/>
    <x v="0"/>
    <x v="5"/>
    <n v="18"/>
    <n v="6"/>
    <x v="0"/>
  </r>
  <r>
    <d v="2011-06-19T00:00:00"/>
    <n v="1"/>
    <x v="0"/>
    <s v="01007"/>
    <n v="658.39200000000005"/>
    <n v="1063.8074999999999"/>
    <n v="1722.1994999999999"/>
    <x v="0"/>
    <x v="0"/>
    <x v="5"/>
    <x v="0"/>
    <x v="5"/>
    <n v="19"/>
    <n v="7"/>
    <x v="1"/>
  </r>
  <r>
    <d v="2011-06-19T00:00:00"/>
    <n v="1"/>
    <x v="1"/>
    <s v="01008"/>
    <n v="689.13599999999997"/>
    <n v="1236.7739999999999"/>
    <n v="1925.91"/>
    <x v="0"/>
    <x v="0"/>
    <x v="6"/>
    <x v="0"/>
    <x v="5"/>
    <n v="19"/>
    <n v="7"/>
    <x v="1"/>
  </r>
  <r>
    <d v="2011-06-19T00:00:00"/>
    <n v="2"/>
    <x v="0"/>
    <s v="01009"/>
    <n v="727.37699999999995"/>
    <n v="1101.9224999999999"/>
    <n v="1829.2995000000001"/>
    <x v="1"/>
    <x v="0"/>
    <x v="7"/>
    <x v="0"/>
    <x v="5"/>
    <n v="19"/>
    <n v="7"/>
    <x v="1"/>
  </r>
  <r>
    <d v="2011-06-19T00:00:00"/>
    <n v="2"/>
    <x v="1"/>
    <s v="01010"/>
    <n v="869.505"/>
    <n v="1331.6205"/>
    <n v="2201.1255000000001"/>
    <x v="1"/>
    <x v="0"/>
    <x v="8"/>
    <x v="0"/>
    <x v="5"/>
    <n v="19"/>
    <n v="7"/>
    <x v="1"/>
  </r>
  <r>
    <d v="2011-06-19T00:00:00"/>
    <n v="3"/>
    <x v="0"/>
    <s v="01011"/>
    <n v="587.59050000000002"/>
    <n v="1011.99"/>
    <n v="1599.5805"/>
    <x v="2"/>
    <x v="1"/>
    <x v="9"/>
    <x v="0"/>
    <x v="5"/>
    <n v="19"/>
    <n v="7"/>
    <x v="1"/>
  </r>
  <r>
    <d v="2011-06-19T00:00:00"/>
    <n v="3"/>
    <x v="1"/>
    <s v="01002"/>
    <n v="770.04899999999998"/>
    <n v="1364.4855"/>
    <n v="2134.5345000000002"/>
    <x v="2"/>
    <x v="1"/>
    <x v="4"/>
    <x v="0"/>
    <x v="5"/>
    <n v="19"/>
    <n v="7"/>
    <x v="1"/>
  </r>
  <r>
    <d v="2011-06-19T00:00:00"/>
    <n v="4"/>
    <x v="0"/>
    <s v="01003"/>
    <n v="674.01599999999996"/>
    <n v="1157.6565000000001"/>
    <n v="1831.6724999999999"/>
    <x v="3"/>
    <x v="1"/>
    <x v="0"/>
    <x v="0"/>
    <x v="5"/>
    <n v="19"/>
    <n v="7"/>
    <x v="1"/>
  </r>
  <r>
    <d v="2011-06-19T00:00:00"/>
    <n v="4"/>
    <x v="1"/>
    <s v="01001"/>
    <n v="791.33249999999998"/>
    <n v="1381.443"/>
    <n v="2172.7755000000002"/>
    <x v="3"/>
    <x v="1"/>
    <x v="1"/>
    <x v="0"/>
    <x v="5"/>
    <n v="19"/>
    <n v="7"/>
    <x v="1"/>
  </r>
  <r>
    <d v="2011-06-20T00:00:00"/>
    <n v="1"/>
    <x v="0"/>
    <s v="01004"/>
    <n v="726.99900000000002"/>
    <n v="1099.3815"/>
    <n v="1826.3805"/>
    <x v="0"/>
    <x v="0"/>
    <x v="2"/>
    <x v="0"/>
    <x v="5"/>
    <n v="20"/>
    <n v="1"/>
    <x v="2"/>
  </r>
  <r>
    <d v="2011-06-20T00:00:00"/>
    <n v="1"/>
    <x v="1"/>
    <s v="01005"/>
    <n v="630.37800000000004"/>
    <n v="1041.0435"/>
    <n v="1671.4214999999999"/>
    <x v="0"/>
    <x v="0"/>
    <x v="3"/>
    <x v="0"/>
    <x v="5"/>
    <n v="20"/>
    <n v="1"/>
    <x v="2"/>
  </r>
  <r>
    <d v="2011-06-20T00:00:00"/>
    <n v="2"/>
    <x v="0"/>
    <s v="01006"/>
    <n v="609.34649999999999"/>
    <n v="1068.4275"/>
    <n v="1677.7739999999999"/>
    <x v="1"/>
    <x v="0"/>
    <x v="4"/>
    <x v="0"/>
    <x v="5"/>
    <n v="20"/>
    <n v="1"/>
    <x v="2"/>
  </r>
  <r>
    <d v="2011-06-20T00:00:00"/>
    <n v="2"/>
    <x v="1"/>
    <s v="01007"/>
    <n v="777.42"/>
    <n v="1344.5775000000001"/>
    <n v="2121.9974999999999"/>
    <x v="1"/>
    <x v="0"/>
    <x v="5"/>
    <x v="0"/>
    <x v="5"/>
    <n v="20"/>
    <n v="1"/>
    <x v="2"/>
  </r>
  <r>
    <d v="2011-06-20T00:00:00"/>
    <n v="3"/>
    <x v="0"/>
    <s v="01008"/>
    <n v="654.96900000000005"/>
    <n v="1213.3800000000001"/>
    <n v="1868.3489999999999"/>
    <x v="2"/>
    <x v="1"/>
    <x v="6"/>
    <x v="0"/>
    <x v="5"/>
    <n v="20"/>
    <n v="1"/>
    <x v="2"/>
  </r>
  <r>
    <d v="2011-06-20T00:00:00"/>
    <n v="3"/>
    <x v="1"/>
    <s v="01009"/>
    <n v="714.21"/>
    <n v="1210.9649999999999"/>
    <n v="1925.175"/>
    <x v="2"/>
    <x v="1"/>
    <x v="7"/>
    <x v="0"/>
    <x v="5"/>
    <n v="20"/>
    <n v="1"/>
    <x v="2"/>
  </r>
  <r>
    <d v="2011-06-20T00:00:00"/>
    <n v="4"/>
    <x v="0"/>
    <s v="01010"/>
    <n v="632.05799999999999"/>
    <n v="1096.1579999999999"/>
    <n v="1728.2159999999999"/>
    <x v="3"/>
    <x v="1"/>
    <x v="8"/>
    <x v="0"/>
    <x v="5"/>
    <n v="20"/>
    <n v="1"/>
    <x v="2"/>
  </r>
  <r>
    <d v="2011-06-20T00:00:00"/>
    <n v="4"/>
    <x v="1"/>
    <s v="01011"/>
    <n v="849.34500000000003"/>
    <n v="1349.607"/>
    <n v="2198.9520000000002"/>
    <x v="3"/>
    <x v="1"/>
    <x v="9"/>
    <x v="0"/>
    <x v="5"/>
    <n v="20"/>
    <n v="1"/>
    <x v="2"/>
  </r>
  <r>
    <d v="2011-06-21T00:00:00"/>
    <n v="1"/>
    <x v="0"/>
    <s v="01002"/>
    <n v="596.48400000000004"/>
    <n v="1033.3575000000001"/>
    <n v="1629.8415"/>
    <x v="0"/>
    <x v="0"/>
    <x v="4"/>
    <x v="0"/>
    <x v="5"/>
    <n v="21"/>
    <n v="2"/>
    <x v="3"/>
  </r>
  <r>
    <d v="2011-06-21T00:00:00"/>
    <n v="1"/>
    <x v="1"/>
    <s v="01003"/>
    <n v="775.30949999999996"/>
    <n v="1412.9010000000001"/>
    <n v="2188.2105000000001"/>
    <x v="0"/>
    <x v="0"/>
    <x v="0"/>
    <x v="0"/>
    <x v="5"/>
    <n v="21"/>
    <n v="2"/>
    <x v="3"/>
  </r>
  <r>
    <d v="2011-06-21T00:00:00"/>
    <n v="2"/>
    <x v="0"/>
    <s v="01001"/>
    <n v="696.255"/>
    <n v="1081.3215"/>
    <n v="1777.5764999999999"/>
    <x v="1"/>
    <x v="0"/>
    <x v="1"/>
    <x v="0"/>
    <x v="5"/>
    <n v="21"/>
    <n v="2"/>
    <x v="3"/>
  </r>
  <r>
    <d v="2011-06-21T00:00:00"/>
    <n v="2"/>
    <x v="1"/>
    <s v="01004"/>
    <n v="586.76099999999997"/>
    <n v="1003.821"/>
    <n v="1590.5820000000001"/>
    <x v="1"/>
    <x v="0"/>
    <x v="2"/>
    <x v="0"/>
    <x v="5"/>
    <n v="21"/>
    <n v="2"/>
    <x v="3"/>
  </r>
  <r>
    <d v="2011-06-21T00:00:00"/>
    <n v="3"/>
    <x v="0"/>
    <s v="01005"/>
    <n v="578.77049999999997"/>
    <n v="1118.9639999999999"/>
    <n v="1697.7345"/>
    <x v="2"/>
    <x v="1"/>
    <x v="3"/>
    <x v="0"/>
    <x v="5"/>
    <n v="21"/>
    <n v="2"/>
    <x v="3"/>
  </r>
  <r>
    <d v="2011-06-21T00:00:00"/>
    <n v="3"/>
    <x v="1"/>
    <s v="01006"/>
    <n v="613.69349999999997"/>
    <n v="1107.2145"/>
    <n v="1720.9079999999999"/>
    <x v="2"/>
    <x v="1"/>
    <x v="4"/>
    <x v="0"/>
    <x v="5"/>
    <n v="21"/>
    <n v="2"/>
    <x v="3"/>
  </r>
  <r>
    <d v="2011-06-21T00:00:00"/>
    <n v="4"/>
    <x v="0"/>
    <s v="01007"/>
    <n v="702.41849999999999"/>
    <n v="1083.7049999999999"/>
    <n v="1786.1234999999999"/>
    <x v="3"/>
    <x v="1"/>
    <x v="5"/>
    <x v="0"/>
    <x v="5"/>
    <n v="21"/>
    <n v="2"/>
    <x v="3"/>
  </r>
  <r>
    <d v="2011-06-21T00:00:00"/>
    <n v="4"/>
    <x v="1"/>
    <s v="01008"/>
    <n v="588.04200000000003"/>
    <n v="1007.622"/>
    <n v="1595.664"/>
    <x v="3"/>
    <x v="1"/>
    <x v="6"/>
    <x v="0"/>
    <x v="5"/>
    <n v="21"/>
    <n v="2"/>
    <x v="3"/>
  </r>
  <r>
    <d v="2011-06-22T00:00:00"/>
    <n v="1"/>
    <x v="0"/>
    <s v="01009"/>
    <n v="655.49400000000003"/>
    <n v="1097.1659999999999"/>
    <n v="1752.66"/>
    <x v="0"/>
    <x v="0"/>
    <x v="7"/>
    <x v="0"/>
    <x v="5"/>
    <n v="22"/>
    <n v="3"/>
    <x v="4"/>
  </r>
  <r>
    <d v="2011-06-22T00:00:00"/>
    <n v="1"/>
    <x v="1"/>
    <s v="01010"/>
    <n v="696.75900000000001"/>
    <n v="1140.8879999999999"/>
    <n v="1837.6469999999999"/>
    <x v="0"/>
    <x v="0"/>
    <x v="8"/>
    <x v="0"/>
    <x v="5"/>
    <n v="22"/>
    <n v="3"/>
    <x v="4"/>
  </r>
  <r>
    <d v="2011-06-22T00:00:00"/>
    <n v="2"/>
    <x v="0"/>
    <s v="01011"/>
    <n v="538.21950000000004"/>
    <n v="1053.3285000000001"/>
    <n v="1591.548"/>
    <x v="1"/>
    <x v="0"/>
    <x v="9"/>
    <x v="0"/>
    <x v="5"/>
    <n v="22"/>
    <n v="3"/>
    <x v="4"/>
  </r>
  <r>
    <d v="2011-06-22T00:00:00"/>
    <n v="2"/>
    <x v="1"/>
    <s v="01002"/>
    <n v="809.32950000000005"/>
    <n v="1296.9075"/>
    <n v="2106.2370000000001"/>
    <x v="1"/>
    <x v="0"/>
    <x v="4"/>
    <x v="0"/>
    <x v="5"/>
    <n v="22"/>
    <n v="3"/>
    <x v="4"/>
  </r>
  <r>
    <d v="2011-06-22T00:00:00"/>
    <n v="3"/>
    <x v="0"/>
    <s v="01003"/>
    <n v="679.74900000000002"/>
    <n v="1113.8399999999999"/>
    <n v="1793.5889999999999"/>
    <x v="2"/>
    <x v="1"/>
    <x v="0"/>
    <x v="0"/>
    <x v="5"/>
    <n v="22"/>
    <n v="3"/>
    <x v="4"/>
  </r>
  <r>
    <d v="2011-06-22T00:00:00"/>
    <n v="3"/>
    <x v="1"/>
    <s v="01001"/>
    <n v="531.19500000000005"/>
    <n v="1068.5429999999999"/>
    <n v="1599.7380000000001"/>
    <x v="2"/>
    <x v="1"/>
    <x v="1"/>
    <x v="0"/>
    <x v="5"/>
    <n v="22"/>
    <n v="3"/>
    <x v="4"/>
  </r>
  <r>
    <d v="2011-06-22T00:00:00"/>
    <n v="4"/>
    <x v="0"/>
    <s v="01004"/>
    <n v="694.38599999999997"/>
    <n v="1051.827"/>
    <n v="1746.213"/>
    <x v="3"/>
    <x v="1"/>
    <x v="2"/>
    <x v="0"/>
    <x v="5"/>
    <n v="22"/>
    <n v="3"/>
    <x v="4"/>
  </r>
  <r>
    <d v="2011-06-22T00:00:00"/>
    <n v="4"/>
    <x v="1"/>
    <s v="01005"/>
    <n v="656.47050000000002"/>
    <n v="999.88350000000003"/>
    <n v="1656.354"/>
    <x v="3"/>
    <x v="1"/>
    <x v="3"/>
    <x v="0"/>
    <x v="5"/>
    <n v="22"/>
    <n v="3"/>
    <x v="4"/>
  </r>
  <r>
    <d v="2011-06-23T00:00:00"/>
    <n v="1"/>
    <x v="0"/>
    <s v="01006"/>
    <n v="720.36300000000006"/>
    <n v="1101.2085"/>
    <n v="1821.5715"/>
    <x v="0"/>
    <x v="0"/>
    <x v="4"/>
    <x v="0"/>
    <x v="5"/>
    <n v="23"/>
    <n v="4"/>
    <x v="5"/>
  </r>
  <r>
    <d v="2011-06-23T00:00:00"/>
    <n v="1"/>
    <x v="1"/>
    <s v="01007"/>
    <n v="624.01499999999999"/>
    <n v="1127.4794999999999"/>
    <n v="1751.4945"/>
    <x v="0"/>
    <x v="0"/>
    <x v="5"/>
    <x v="0"/>
    <x v="5"/>
    <n v="23"/>
    <n v="4"/>
    <x v="5"/>
  </r>
  <r>
    <d v="2011-06-23T00:00:00"/>
    <n v="2"/>
    <x v="0"/>
    <s v="01008"/>
    <n v="667.17"/>
    <n v="1105.923"/>
    <n v="1773.0930000000001"/>
    <x v="1"/>
    <x v="0"/>
    <x v="6"/>
    <x v="0"/>
    <x v="5"/>
    <n v="23"/>
    <n v="4"/>
    <x v="5"/>
  </r>
  <r>
    <d v="2011-06-23T00:00:00"/>
    <n v="2"/>
    <x v="1"/>
    <s v="01009"/>
    <n v="616.48649999999998"/>
    <n v="1180.2525000000001"/>
    <n v="1796.739"/>
    <x v="1"/>
    <x v="0"/>
    <x v="7"/>
    <x v="0"/>
    <x v="5"/>
    <n v="23"/>
    <n v="4"/>
    <x v="5"/>
  </r>
  <r>
    <d v="2011-06-23T00:00:00"/>
    <n v="3"/>
    <x v="0"/>
    <s v="01010"/>
    <n v="699.13199999999995"/>
    <n v="1067.1465000000001"/>
    <n v="1766.2784999999999"/>
    <x v="2"/>
    <x v="1"/>
    <x v="8"/>
    <x v="0"/>
    <x v="5"/>
    <n v="23"/>
    <n v="4"/>
    <x v="5"/>
  </r>
  <r>
    <d v="2011-06-23T00:00:00"/>
    <n v="3"/>
    <x v="1"/>
    <s v="01011"/>
    <n v="655.03200000000004"/>
    <n v="1232.3115"/>
    <n v="1887.3434999999999"/>
    <x v="2"/>
    <x v="1"/>
    <x v="9"/>
    <x v="0"/>
    <x v="5"/>
    <n v="23"/>
    <n v="4"/>
    <x v="5"/>
  </r>
  <r>
    <d v="2011-06-23T00:00:00"/>
    <n v="4"/>
    <x v="0"/>
    <s v="01002"/>
    <n v="629.34900000000005"/>
    <n v="1049.5170000000001"/>
    <n v="1678.866"/>
    <x v="3"/>
    <x v="1"/>
    <x v="4"/>
    <x v="0"/>
    <x v="5"/>
    <n v="23"/>
    <n v="4"/>
    <x v="5"/>
  </r>
  <r>
    <d v="2011-06-23T00:00:00"/>
    <n v="4"/>
    <x v="1"/>
    <s v="01003"/>
    <n v="558.6"/>
    <n v="1102.248"/>
    <n v="1660.848"/>
    <x v="3"/>
    <x v="1"/>
    <x v="0"/>
    <x v="0"/>
    <x v="5"/>
    <n v="23"/>
    <n v="4"/>
    <x v="5"/>
  </r>
  <r>
    <d v="2011-06-24T00:00:00"/>
    <n v="1"/>
    <x v="0"/>
    <s v="01001"/>
    <n v="614.5335"/>
    <n v="1163.6835000000001"/>
    <n v="1778.2170000000001"/>
    <x v="0"/>
    <x v="0"/>
    <x v="1"/>
    <x v="0"/>
    <x v="5"/>
    <n v="24"/>
    <n v="5"/>
    <x v="6"/>
  </r>
  <r>
    <d v="2011-06-24T00:00:00"/>
    <n v="1"/>
    <x v="1"/>
    <s v="01004"/>
    <n v="569.1"/>
    <n v="1089.4905000000001"/>
    <n v="1658.5905"/>
    <x v="0"/>
    <x v="0"/>
    <x v="2"/>
    <x v="0"/>
    <x v="5"/>
    <n v="24"/>
    <n v="5"/>
    <x v="6"/>
  </r>
  <r>
    <d v="2011-06-24T00:00:00"/>
    <n v="2"/>
    <x v="0"/>
    <s v="01005"/>
    <n v="682.24800000000005"/>
    <n v="1056.1320000000001"/>
    <n v="1738.38"/>
    <x v="1"/>
    <x v="0"/>
    <x v="3"/>
    <x v="0"/>
    <x v="5"/>
    <n v="24"/>
    <n v="5"/>
    <x v="6"/>
  </r>
  <r>
    <d v="2011-06-24T00:00:00"/>
    <n v="2"/>
    <x v="1"/>
    <s v="01006"/>
    <n v="813.92849999999999"/>
    <n v="1344.42"/>
    <n v="2158.3485000000001"/>
    <x v="1"/>
    <x v="0"/>
    <x v="4"/>
    <x v="0"/>
    <x v="5"/>
    <n v="24"/>
    <n v="5"/>
    <x v="6"/>
  </r>
  <r>
    <d v="2011-06-24T00:00:00"/>
    <n v="3"/>
    <x v="0"/>
    <s v="01007"/>
    <n v="570.29700000000003"/>
    <n v="1035.636"/>
    <n v="1605.933"/>
    <x v="2"/>
    <x v="1"/>
    <x v="5"/>
    <x v="0"/>
    <x v="5"/>
    <n v="24"/>
    <n v="5"/>
    <x v="6"/>
  </r>
  <r>
    <d v="2011-06-24T00:00:00"/>
    <n v="3"/>
    <x v="1"/>
    <s v="01008"/>
    <n v="710.50350000000003"/>
    <n v="1280.223"/>
    <n v="1990.7265"/>
    <x v="2"/>
    <x v="1"/>
    <x v="6"/>
    <x v="0"/>
    <x v="5"/>
    <n v="24"/>
    <n v="5"/>
    <x v="6"/>
  </r>
  <r>
    <d v="2011-06-24T00:00:00"/>
    <n v="4"/>
    <x v="0"/>
    <s v="01009"/>
    <n v="626.78700000000003"/>
    <n v="1053.192"/>
    <n v="1679.979"/>
    <x v="3"/>
    <x v="1"/>
    <x v="7"/>
    <x v="0"/>
    <x v="5"/>
    <n v="24"/>
    <n v="5"/>
    <x v="6"/>
  </r>
  <r>
    <d v="2011-06-24T00:00:00"/>
    <n v="4"/>
    <x v="1"/>
    <s v="01010"/>
    <n v="803.79600000000005"/>
    <n v="1228.0065"/>
    <n v="2031.8025"/>
    <x v="3"/>
    <x v="1"/>
    <x v="8"/>
    <x v="0"/>
    <x v="5"/>
    <n v="24"/>
    <n v="5"/>
    <x v="6"/>
  </r>
  <r>
    <d v="2011-06-25T00:00:00"/>
    <n v="1"/>
    <x v="0"/>
    <s v="01011"/>
    <n v="718.16849999999999"/>
    <n v="1161.3945000000001"/>
    <n v="1879.5630000000001"/>
    <x v="0"/>
    <x v="0"/>
    <x v="9"/>
    <x v="0"/>
    <x v="5"/>
    <n v="25"/>
    <n v="6"/>
    <x v="0"/>
  </r>
  <r>
    <d v="2011-06-25T00:00:00"/>
    <n v="1"/>
    <x v="1"/>
    <s v="01002"/>
    <n v="660.94349999999997"/>
    <n v="1265.5335"/>
    <n v="1926.4770000000001"/>
    <x v="0"/>
    <x v="0"/>
    <x v="4"/>
    <x v="0"/>
    <x v="5"/>
    <n v="25"/>
    <n v="6"/>
    <x v="0"/>
  </r>
  <r>
    <d v="2011-06-25T00:00:00"/>
    <n v="2"/>
    <x v="0"/>
    <s v="01003"/>
    <n v="719.61749999999995"/>
    <n v="1170.645"/>
    <n v="1890.2625"/>
    <x v="1"/>
    <x v="0"/>
    <x v="0"/>
    <x v="0"/>
    <x v="5"/>
    <n v="25"/>
    <n v="6"/>
    <x v="0"/>
  </r>
  <r>
    <d v="2011-06-25T00:00:00"/>
    <n v="2"/>
    <x v="1"/>
    <s v="01001"/>
    <n v="786.1875"/>
    <n v="1293.0645"/>
    <n v="2079.252"/>
    <x v="1"/>
    <x v="0"/>
    <x v="1"/>
    <x v="0"/>
    <x v="5"/>
    <n v="25"/>
    <n v="6"/>
    <x v="0"/>
  </r>
  <r>
    <d v="2011-06-25T00:00:00"/>
    <n v="3"/>
    <x v="0"/>
    <s v="01004"/>
    <n v="592.84050000000002"/>
    <n v="1123.5944999999999"/>
    <n v="1716.4349999999999"/>
    <x v="2"/>
    <x v="1"/>
    <x v="2"/>
    <x v="0"/>
    <x v="5"/>
    <n v="25"/>
    <n v="6"/>
    <x v="0"/>
  </r>
  <r>
    <d v="2011-06-25T00:00:00"/>
    <n v="3"/>
    <x v="1"/>
    <s v="01005"/>
    <n v="629.41200000000003"/>
    <n v="1021.3665"/>
    <n v="1650.7784999999999"/>
    <x v="2"/>
    <x v="1"/>
    <x v="3"/>
    <x v="0"/>
    <x v="5"/>
    <n v="25"/>
    <n v="6"/>
    <x v="0"/>
  </r>
  <r>
    <d v="2011-06-25T00:00:00"/>
    <n v="4"/>
    <x v="0"/>
    <s v="01006"/>
    <n v="600.6"/>
    <n v="1041.3795"/>
    <n v="1641.9794999999999"/>
    <x v="3"/>
    <x v="1"/>
    <x v="4"/>
    <x v="0"/>
    <x v="5"/>
    <n v="25"/>
    <n v="6"/>
    <x v="0"/>
  </r>
  <r>
    <d v="2011-06-25T00:00:00"/>
    <n v="4"/>
    <x v="1"/>
    <s v="01007"/>
    <n v="636.87750000000005"/>
    <n v="1157.6669999999999"/>
    <n v="1794.5445"/>
    <x v="3"/>
    <x v="1"/>
    <x v="5"/>
    <x v="0"/>
    <x v="5"/>
    <n v="25"/>
    <n v="6"/>
    <x v="0"/>
  </r>
  <r>
    <d v="2011-06-26T00:00:00"/>
    <n v="1"/>
    <x v="0"/>
    <s v="01008"/>
    <n v="664.10400000000004"/>
    <n v="1119.1005"/>
    <n v="1783.2045000000001"/>
    <x v="0"/>
    <x v="0"/>
    <x v="6"/>
    <x v="0"/>
    <x v="5"/>
    <n v="26"/>
    <n v="7"/>
    <x v="1"/>
  </r>
  <r>
    <d v="2011-06-26T00:00:00"/>
    <n v="1"/>
    <x v="1"/>
    <s v="01009"/>
    <n v="734.70600000000002"/>
    <n v="1237.8765000000001"/>
    <n v="1972.5825"/>
    <x v="0"/>
    <x v="0"/>
    <x v="7"/>
    <x v="0"/>
    <x v="5"/>
    <n v="26"/>
    <n v="7"/>
    <x v="1"/>
  </r>
  <r>
    <d v="2011-06-26T00:00:00"/>
    <n v="2"/>
    <x v="0"/>
    <s v="01010"/>
    <n v="621.41099999999994"/>
    <n v="1042.6079999999999"/>
    <n v="1664.019"/>
    <x v="1"/>
    <x v="0"/>
    <x v="8"/>
    <x v="0"/>
    <x v="5"/>
    <n v="26"/>
    <n v="7"/>
    <x v="1"/>
  </r>
  <r>
    <d v="2011-06-26T00:00:00"/>
    <n v="2"/>
    <x v="1"/>
    <s v="01011"/>
    <n v="812.05949999999996"/>
    <n v="1336.8389999999999"/>
    <n v="2148.8984999999998"/>
    <x v="1"/>
    <x v="0"/>
    <x v="9"/>
    <x v="0"/>
    <x v="5"/>
    <n v="26"/>
    <n v="7"/>
    <x v="1"/>
  </r>
  <r>
    <d v="2011-06-26T00:00:00"/>
    <n v="3"/>
    <x v="0"/>
    <s v="01002"/>
    <n v="643.17750000000001"/>
    <n v="1134.798"/>
    <n v="1777.9755"/>
    <x v="2"/>
    <x v="1"/>
    <x v="4"/>
    <x v="0"/>
    <x v="5"/>
    <n v="26"/>
    <n v="7"/>
    <x v="1"/>
  </r>
  <r>
    <d v="2011-06-26T00:00:00"/>
    <n v="3"/>
    <x v="1"/>
    <s v="01003"/>
    <n v="567.36749999999995"/>
    <n v="1025.4614999999999"/>
    <n v="1592.829"/>
    <x v="2"/>
    <x v="1"/>
    <x v="0"/>
    <x v="0"/>
    <x v="5"/>
    <n v="26"/>
    <n v="7"/>
    <x v="1"/>
  </r>
  <r>
    <d v="2011-06-26T00:00:00"/>
    <n v="4"/>
    <x v="0"/>
    <s v="01001"/>
    <n v="719.67"/>
    <n v="1141.6755000000001"/>
    <n v="1861.3454999999999"/>
    <x v="3"/>
    <x v="1"/>
    <x v="1"/>
    <x v="0"/>
    <x v="5"/>
    <n v="26"/>
    <n v="7"/>
    <x v="1"/>
  </r>
  <r>
    <d v="2011-06-26T00:00:00"/>
    <n v="4"/>
    <x v="1"/>
    <s v="01004"/>
    <n v="662.86500000000001"/>
    <n v="1309.749"/>
    <n v="1972.614"/>
    <x v="3"/>
    <x v="1"/>
    <x v="2"/>
    <x v="0"/>
    <x v="5"/>
    <n v="26"/>
    <n v="7"/>
    <x v="1"/>
  </r>
  <r>
    <d v="2011-06-27T00:00:00"/>
    <n v="1"/>
    <x v="0"/>
    <s v="01005"/>
    <n v="599.76"/>
    <n v="1116.2445"/>
    <n v="1716.0045"/>
    <x v="0"/>
    <x v="0"/>
    <x v="3"/>
    <x v="0"/>
    <x v="5"/>
    <n v="27"/>
    <n v="1"/>
    <x v="2"/>
  </r>
  <r>
    <d v="2011-06-27T00:00:00"/>
    <n v="1"/>
    <x v="1"/>
    <s v="01006"/>
    <n v="597.93299999999999"/>
    <n v="1255.0965000000001"/>
    <n v="1853.0295000000001"/>
    <x v="0"/>
    <x v="0"/>
    <x v="4"/>
    <x v="0"/>
    <x v="5"/>
    <n v="27"/>
    <n v="1"/>
    <x v="2"/>
  </r>
  <r>
    <d v="2011-06-27T00:00:00"/>
    <n v="2"/>
    <x v="0"/>
    <s v="01007"/>
    <n v="603.14099999999996"/>
    <n v="1020.0645"/>
    <n v="1623.2055"/>
    <x v="1"/>
    <x v="0"/>
    <x v="5"/>
    <x v="0"/>
    <x v="5"/>
    <n v="27"/>
    <n v="1"/>
    <x v="2"/>
  </r>
  <r>
    <d v="2011-06-27T00:00:00"/>
    <n v="2"/>
    <x v="1"/>
    <s v="01008"/>
    <n v="628.49850000000004"/>
    <n v="1143.8595"/>
    <n v="1772.3579999999999"/>
    <x v="1"/>
    <x v="0"/>
    <x v="6"/>
    <x v="0"/>
    <x v="5"/>
    <n v="27"/>
    <n v="1"/>
    <x v="2"/>
  </r>
  <r>
    <d v="2011-06-27T00:00:00"/>
    <n v="3"/>
    <x v="0"/>
    <s v="01009"/>
    <n v="677.41800000000001"/>
    <n v="1065.078"/>
    <n v="1742.4960000000001"/>
    <x v="2"/>
    <x v="1"/>
    <x v="7"/>
    <x v="0"/>
    <x v="5"/>
    <n v="27"/>
    <n v="1"/>
    <x v="2"/>
  </r>
  <r>
    <d v="2011-06-27T00:00:00"/>
    <n v="3"/>
    <x v="1"/>
    <s v="01010"/>
    <n v="564.50099999999998"/>
    <n v="1176.21"/>
    <n v="1740.711"/>
    <x v="2"/>
    <x v="1"/>
    <x v="8"/>
    <x v="0"/>
    <x v="5"/>
    <n v="27"/>
    <n v="1"/>
    <x v="2"/>
  </r>
  <r>
    <d v="2011-06-27T00:00:00"/>
    <n v="4"/>
    <x v="0"/>
    <s v="01011"/>
    <n v="619.5"/>
    <n v="1137.0135"/>
    <n v="1756.5135"/>
    <x v="3"/>
    <x v="1"/>
    <x v="9"/>
    <x v="0"/>
    <x v="5"/>
    <n v="27"/>
    <n v="1"/>
    <x v="2"/>
  </r>
  <r>
    <d v="2011-06-27T00:00:00"/>
    <n v="4"/>
    <x v="1"/>
    <s v="01002"/>
    <n v="599.60249999999996"/>
    <n v="1059.8595"/>
    <n v="1659.462"/>
    <x v="3"/>
    <x v="1"/>
    <x v="4"/>
    <x v="0"/>
    <x v="5"/>
    <n v="27"/>
    <n v="1"/>
    <x v="2"/>
  </r>
  <r>
    <d v="2011-06-28T00:00:00"/>
    <n v="1"/>
    <x v="0"/>
    <s v="01003"/>
    <n v="591.024"/>
    <n v="1110.7845"/>
    <n v="1701.8085000000001"/>
    <x v="0"/>
    <x v="0"/>
    <x v="0"/>
    <x v="0"/>
    <x v="5"/>
    <n v="28"/>
    <n v="2"/>
    <x v="3"/>
  </r>
  <r>
    <d v="2011-06-28T00:00:00"/>
    <n v="1"/>
    <x v="1"/>
    <s v="01001"/>
    <n v="741.91949999999997"/>
    <n v="1266.258"/>
    <n v="2008.1775"/>
    <x v="0"/>
    <x v="0"/>
    <x v="1"/>
    <x v="0"/>
    <x v="5"/>
    <n v="28"/>
    <n v="2"/>
    <x v="3"/>
  </r>
  <r>
    <d v="2011-06-28T00:00:00"/>
    <n v="2"/>
    <x v="0"/>
    <s v="01004"/>
    <n v="628.404"/>
    <n v="998.20349999999996"/>
    <n v="1626.6075000000001"/>
    <x v="1"/>
    <x v="0"/>
    <x v="2"/>
    <x v="0"/>
    <x v="5"/>
    <n v="28"/>
    <n v="2"/>
    <x v="3"/>
  </r>
  <r>
    <d v="2011-06-28T00:00:00"/>
    <n v="2"/>
    <x v="1"/>
    <s v="01005"/>
    <n v="525.78750000000002"/>
    <n v="1154.4014999999999"/>
    <n v="1680.1890000000001"/>
    <x v="1"/>
    <x v="0"/>
    <x v="3"/>
    <x v="0"/>
    <x v="5"/>
    <n v="28"/>
    <n v="2"/>
    <x v="3"/>
  </r>
  <r>
    <d v="2011-06-28T00:00:00"/>
    <n v="3"/>
    <x v="0"/>
    <s v="01006"/>
    <n v="604.40099999999995"/>
    <n v="1185.576"/>
    <n v="1789.9770000000001"/>
    <x v="2"/>
    <x v="1"/>
    <x v="4"/>
    <x v="0"/>
    <x v="5"/>
    <n v="28"/>
    <n v="2"/>
    <x v="3"/>
  </r>
  <r>
    <d v="2011-06-28T00:00:00"/>
    <n v="3"/>
    <x v="1"/>
    <s v="01007"/>
    <n v="571.55700000000002"/>
    <n v="1215.8054999999999"/>
    <n v="1787.3625"/>
    <x v="2"/>
    <x v="1"/>
    <x v="5"/>
    <x v="0"/>
    <x v="5"/>
    <n v="28"/>
    <n v="2"/>
    <x v="3"/>
  </r>
  <r>
    <d v="2011-06-28T00:00:00"/>
    <n v="4"/>
    <x v="0"/>
    <s v="01008"/>
    <n v="624.07799999999997"/>
    <n v="1141.0454999999999"/>
    <n v="1765.1234999999999"/>
    <x v="3"/>
    <x v="1"/>
    <x v="6"/>
    <x v="0"/>
    <x v="5"/>
    <n v="28"/>
    <n v="2"/>
    <x v="3"/>
  </r>
  <r>
    <d v="2011-06-28T00:00:00"/>
    <n v="4"/>
    <x v="1"/>
    <s v="01009"/>
    <n v="497.9205"/>
    <n v="1120.0664999999999"/>
    <n v="1617.9870000000001"/>
    <x v="3"/>
    <x v="1"/>
    <x v="7"/>
    <x v="0"/>
    <x v="5"/>
    <n v="28"/>
    <n v="2"/>
    <x v="3"/>
  </r>
  <r>
    <d v="2011-06-29T00:00:00"/>
    <n v="1"/>
    <x v="0"/>
    <s v="01010"/>
    <n v="519.10950000000003"/>
    <n v="1128.183"/>
    <n v="1647.2925"/>
    <x v="0"/>
    <x v="0"/>
    <x v="8"/>
    <x v="0"/>
    <x v="5"/>
    <n v="29"/>
    <n v="3"/>
    <x v="4"/>
  </r>
  <r>
    <d v="2011-06-29T00:00:00"/>
    <n v="1"/>
    <x v="1"/>
    <s v="01011"/>
    <n v="555.09299999999996"/>
    <n v="1184.2635"/>
    <n v="1739.3565000000001"/>
    <x v="0"/>
    <x v="0"/>
    <x v="9"/>
    <x v="0"/>
    <x v="5"/>
    <n v="29"/>
    <n v="3"/>
    <x v="4"/>
  </r>
  <r>
    <d v="2011-06-29T00:00:00"/>
    <n v="2"/>
    <x v="0"/>
    <s v="01002"/>
    <n v="514.83600000000001"/>
    <n v="1169.4690000000001"/>
    <n v="1684.3050000000001"/>
    <x v="1"/>
    <x v="0"/>
    <x v="4"/>
    <x v="0"/>
    <x v="5"/>
    <n v="29"/>
    <n v="3"/>
    <x v="4"/>
  </r>
  <r>
    <d v="2011-06-29T00:00:00"/>
    <n v="2"/>
    <x v="1"/>
    <s v="01003"/>
    <n v="807.36599999999999"/>
    <n v="1305.8009999999999"/>
    <n v="2113.1669999999999"/>
    <x v="1"/>
    <x v="0"/>
    <x v="0"/>
    <x v="0"/>
    <x v="5"/>
    <n v="29"/>
    <n v="3"/>
    <x v="4"/>
  </r>
  <r>
    <d v="2011-06-29T00:00:00"/>
    <n v="3"/>
    <x v="0"/>
    <s v="01001"/>
    <n v="643.71299999999997"/>
    <n v="988.86900000000003"/>
    <n v="1632.5820000000001"/>
    <x v="2"/>
    <x v="1"/>
    <x v="1"/>
    <x v="0"/>
    <x v="5"/>
    <n v="29"/>
    <n v="3"/>
    <x v="4"/>
  </r>
  <r>
    <d v="2011-06-29T00:00:00"/>
    <n v="3"/>
    <x v="1"/>
    <s v="01004"/>
    <n v="846.62549999999999"/>
    <n v="1339.0125"/>
    <n v="2185.6379999999999"/>
    <x v="2"/>
    <x v="1"/>
    <x v="2"/>
    <x v="0"/>
    <x v="5"/>
    <n v="29"/>
    <n v="3"/>
    <x v="4"/>
  </r>
  <r>
    <d v="2011-06-29T00:00:00"/>
    <n v="4"/>
    <x v="0"/>
    <s v="01005"/>
    <n v="595.10850000000005"/>
    <n v="1206.5550000000001"/>
    <n v="1801.6635000000001"/>
    <x v="3"/>
    <x v="1"/>
    <x v="3"/>
    <x v="0"/>
    <x v="5"/>
    <n v="29"/>
    <n v="3"/>
    <x v="4"/>
  </r>
  <r>
    <d v="2011-06-29T00:00:00"/>
    <n v="4"/>
    <x v="1"/>
    <s v="01006"/>
    <n v="731.99699999999996"/>
    <n v="1146.6210000000001"/>
    <n v="1878.6179999999999"/>
    <x v="3"/>
    <x v="1"/>
    <x v="4"/>
    <x v="0"/>
    <x v="5"/>
    <n v="29"/>
    <n v="3"/>
    <x v="4"/>
  </r>
  <r>
    <d v="2011-06-30T00:00:00"/>
    <n v="1"/>
    <x v="0"/>
    <s v="01007"/>
    <n v="653.84550000000002"/>
    <n v="990.54899999999998"/>
    <n v="1644.3945000000001"/>
    <x v="0"/>
    <x v="0"/>
    <x v="5"/>
    <x v="0"/>
    <x v="5"/>
    <n v="30"/>
    <n v="4"/>
    <x v="5"/>
  </r>
  <r>
    <d v="2011-06-30T00:00:00"/>
    <n v="1"/>
    <x v="1"/>
    <s v="01008"/>
    <n v="662.26649999999995"/>
    <n v="1289.6415"/>
    <n v="1951.9079999999999"/>
    <x v="0"/>
    <x v="0"/>
    <x v="6"/>
    <x v="0"/>
    <x v="5"/>
    <n v="30"/>
    <n v="4"/>
    <x v="5"/>
  </r>
  <r>
    <d v="2011-06-30T00:00:00"/>
    <n v="2"/>
    <x v="0"/>
    <s v="01009"/>
    <n v="547.83749999999998"/>
    <n v="1246.3815"/>
    <n v="1794.2190000000001"/>
    <x v="1"/>
    <x v="0"/>
    <x v="7"/>
    <x v="0"/>
    <x v="5"/>
    <n v="30"/>
    <n v="4"/>
    <x v="5"/>
  </r>
  <r>
    <d v="2011-06-30T00:00:00"/>
    <n v="2"/>
    <x v="1"/>
    <s v="01010"/>
    <n v="775.34100000000001"/>
    <n v="1228.3320000000001"/>
    <n v="2003.673"/>
    <x v="1"/>
    <x v="0"/>
    <x v="8"/>
    <x v="0"/>
    <x v="5"/>
    <n v="30"/>
    <n v="4"/>
    <x v="5"/>
  </r>
  <r>
    <d v="2011-06-30T00:00:00"/>
    <n v="3"/>
    <x v="0"/>
    <s v="01011"/>
    <n v="574.66499999999996"/>
    <n v="1219.0395000000001"/>
    <n v="1793.7045000000001"/>
    <x v="2"/>
    <x v="1"/>
    <x v="9"/>
    <x v="0"/>
    <x v="5"/>
    <n v="30"/>
    <n v="4"/>
    <x v="5"/>
  </r>
  <r>
    <d v="2011-06-30T00:00:00"/>
    <n v="3"/>
    <x v="1"/>
    <s v="01002"/>
    <n v="840.04200000000003"/>
    <n v="1306.8510000000001"/>
    <n v="2146.893"/>
    <x v="2"/>
    <x v="1"/>
    <x v="4"/>
    <x v="0"/>
    <x v="5"/>
    <n v="30"/>
    <n v="4"/>
    <x v="5"/>
  </r>
  <r>
    <d v="2011-06-30T00:00:00"/>
    <n v="4"/>
    <x v="0"/>
    <s v="01003"/>
    <n v="625.96799999999996"/>
    <n v="1067.703"/>
    <n v="1693.671"/>
    <x v="3"/>
    <x v="1"/>
    <x v="0"/>
    <x v="0"/>
    <x v="5"/>
    <n v="30"/>
    <n v="4"/>
    <x v="5"/>
  </r>
  <r>
    <d v="2011-06-30T00:00:00"/>
    <n v="4"/>
    <x v="1"/>
    <s v="01001"/>
    <n v="703.57349999999997"/>
    <n v="1317.9915000000001"/>
    <n v="2021.5650000000001"/>
    <x v="3"/>
    <x v="1"/>
    <x v="1"/>
    <x v="0"/>
    <x v="5"/>
    <n v="30"/>
    <n v="4"/>
    <x v="5"/>
  </r>
  <r>
    <d v="2011-07-01T00:00:00"/>
    <n v="1"/>
    <x v="0"/>
    <s v="01004"/>
    <n v="612.10799999999995"/>
    <n v="1257.018"/>
    <n v="1869.126"/>
    <x v="0"/>
    <x v="0"/>
    <x v="2"/>
    <x v="0"/>
    <x v="6"/>
    <n v="1"/>
    <n v="5"/>
    <x v="6"/>
  </r>
  <r>
    <d v="2011-07-01T00:00:00"/>
    <n v="1"/>
    <x v="1"/>
    <s v="01005"/>
    <n v="554.12699999999995"/>
    <n v="1214.598"/>
    <n v="1768.7249999999999"/>
    <x v="0"/>
    <x v="0"/>
    <x v="3"/>
    <x v="0"/>
    <x v="6"/>
    <n v="1"/>
    <n v="5"/>
    <x v="6"/>
  </r>
  <r>
    <d v="2011-07-01T00:00:00"/>
    <n v="2"/>
    <x v="0"/>
    <s v="01006"/>
    <n v="658.52850000000001"/>
    <n v="1145.4974999999999"/>
    <n v="1804.0260000000001"/>
    <x v="1"/>
    <x v="0"/>
    <x v="4"/>
    <x v="0"/>
    <x v="6"/>
    <n v="1"/>
    <n v="5"/>
    <x v="6"/>
  </r>
  <r>
    <d v="2011-07-01T00:00:00"/>
    <n v="2"/>
    <x v="1"/>
    <s v="01007"/>
    <n v="751.947"/>
    <n v="1356.999"/>
    <n v="2108.9459999999999"/>
    <x v="1"/>
    <x v="0"/>
    <x v="5"/>
    <x v="0"/>
    <x v="6"/>
    <n v="1"/>
    <n v="5"/>
    <x v="6"/>
  </r>
  <r>
    <d v="2011-07-01T00:00:00"/>
    <n v="3"/>
    <x v="0"/>
    <s v="01008"/>
    <n v="607.76099999999997"/>
    <n v="1237.8344999999999"/>
    <n v="1845.5954999999999"/>
    <x v="2"/>
    <x v="1"/>
    <x v="6"/>
    <x v="0"/>
    <x v="6"/>
    <n v="1"/>
    <n v="5"/>
    <x v="6"/>
  </r>
  <r>
    <d v="2011-07-01T00:00:00"/>
    <n v="3"/>
    <x v="1"/>
    <s v="01009"/>
    <n v="716.82449999999994"/>
    <n v="1197.3989999999999"/>
    <n v="1914.2235000000001"/>
    <x v="2"/>
    <x v="1"/>
    <x v="7"/>
    <x v="0"/>
    <x v="6"/>
    <n v="1"/>
    <n v="5"/>
    <x v="6"/>
  </r>
  <r>
    <d v="2011-07-01T00:00:00"/>
    <n v="4"/>
    <x v="0"/>
    <s v="01010"/>
    <n v="592.90350000000001"/>
    <n v="1238.6324999999999"/>
    <n v="1831.5360000000001"/>
    <x v="3"/>
    <x v="1"/>
    <x v="8"/>
    <x v="0"/>
    <x v="6"/>
    <n v="1"/>
    <n v="5"/>
    <x v="6"/>
  </r>
  <r>
    <d v="2011-07-01T00:00:00"/>
    <n v="4"/>
    <x v="1"/>
    <s v="01011"/>
    <n v="601.54499999999996"/>
    <n v="1294.3454999999999"/>
    <n v="1895.8905"/>
    <x v="3"/>
    <x v="1"/>
    <x v="9"/>
    <x v="0"/>
    <x v="6"/>
    <n v="1"/>
    <n v="5"/>
    <x v="6"/>
  </r>
  <r>
    <d v="2011-07-02T00:00:00"/>
    <n v="1"/>
    <x v="0"/>
    <s v="01002"/>
    <n v="674.20500000000004"/>
    <n v="1062.1904999999999"/>
    <n v="1736.3955000000001"/>
    <x v="0"/>
    <x v="0"/>
    <x v="4"/>
    <x v="0"/>
    <x v="6"/>
    <n v="2"/>
    <n v="6"/>
    <x v="0"/>
  </r>
  <r>
    <d v="2011-07-02T00:00:00"/>
    <n v="1"/>
    <x v="1"/>
    <s v="01003"/>
    <n v="583.52700000000004"/>
    <n v="1168.7339999999999"/>
    <n v="1752.261"/>
    <x v="0"/>
    <x v="0"/>
    <x v="0"/>
    <x v="0"/>
    <x v="6"/>
    <n v="2"/>
    <n v="6"/>
    <x v="0"/>
  </r>
  <r>
    <d v="2011-07-02T00:00:00"/>
    <n v="2"/>
    <x v="0"/>
    <s v="01001"/>
    <n v="655.28399999999999"/>
    <n v="1228.9095"/>
    <n v="1884.1935000000001"/>
    <x v="1"/>
    <x v="0"/>
    <x v="1"/>
    <x v="0"/>
    <x v="6"/>
    <n v="2"/>
    <n v="6"/>
    <x v="0"/>
  </r>
  <r>
    <d v="2011-07-02T00:00:00"/>
    <n v="2"/>
    <x v="1"/>
    <s v="01004"/>
    <n v="674.33100000000002"/>
    <n v="1149.6134999999999"/>
    <n v="1823.9445000000001"/>
    <x v="1"/>
    <x v="0"/>
    <x v="2"/>
    <x v="0"/>
    <x v="6"/>
    <n v="2"/>
    <n v="6"/>
    <x v="0"/>
  </r>
  <r>
    <d v="2011-07-02T00:00:00"/>
    <n v="3"/>
    <x v="0"/>
    <s v="01005"/>
    <n v="533.98800000000006"/>
    <n v="1264.242"/>
    <n v="1798.23"/>
    <x v="2"/>
    <x v="1"/>
    <x v="3"/>
    <x v="0"/>
    <x v="6"/>
    <n v="2"/>
    <n v="6"/>
    <x v="0"/>
  </r>
  <r>
    <d v="2011-07-02T00:00:00"/>
    <n v="3"/>
    <x v="1"/>
    <s v="01006"/>
    <n v="705.24300000000005"/>
    <n v="1471.5225"/>
    <n v="2176.7655"/>
    <x v="2"/>
    <x v="1"/>
    <x v="4"/>
    <x v="0"/>
    <x v="6"/>
    <n v="2"/>
    <n v="6"/>
    <x v="0"/>
  </r>
  <r>
    <d v="2011-07-02T00:00:00"/>
    <n v="4"/>
    <x v="0"/>
    <s v="01007"/>
    <n v="645.12"/>
    <n v="1015.833"/>
    <n v="1660.953"/>
    <x v="3"/>
    <x v="1"/>
    <x v="5"/>
    <x v="0"/>
    <x v="6"/>
    <n v="2"/>
    <n v="6"/>
    <x v="0"/>
  </r>
  <r>
    <d v="2011-07-02T00:00:00"/>
    <n v="4"/>
    <x v="1"/>
    <s v="01008"/>
    <n v="724.7835"/>
    <n v="1170.0255"/>
    <n v="1894.809"/>
    <x v="3"/>
    <x v="1"/>
    <x v="6"/>
    <x v="0"/>
    <x v="6"/>
    <n v="2"/>
    <n v="6"/>
    <x v="0"/>
  </r>
  <r>
    <d v="2011-07-03T00:00:00"/>
    <n v="1"/>
    <x v="0"/>
    <s v="01009"/>
    <n v="643.58699999999999"/>
    <n v="1196.5905"/>
    <n v="1840.1775"/>
    <x v="0"/>
    <x v="0"/>
    <x v="7"/>
    <x v="0"/>
    <x v="6"/>
    <n v="3"/>
    <n v="7"/>
    <x v="1"/>
  </r>
  <r>
    <d v="2011-07-03T00:00:00"/>
    <n v="1"/>
    <x v="1"/>
    <s v="01010"/>
    <n v="822.11850000000004"/>
    <n v="1287.2370000000001"/>
    <n v="2109.3555000000001"/>
    <x v="0"/>
    <x v="0"/>
    <x v="8"/>
    <x v="0"/>
    <x v="6"/>
    <n v="3"/>
    <n v="7"/>
    <x v="1"/>
  </r>
  <r>
    <d v="2011-07-03T00:00:00"/>
    <n v="2"/>
    <x v="0"/>
    <s v="01011"/>
    <n v="626.16750000000002"/>
    <n v="1189.2719999999999"/>
    <n v="1815.4395"/>
    <x v="1"/>
    <x v="0"/>
    <x v="9"/>
    <x v="0"/>
    <x v="6"/>
    <n v="3"/>
    <n v="7"/>
    <x v="1"/>
  </r>
  <r>
    <d v="2011-07-03T00:00:00"/>
    <n v="2"/>
    <x v="1"/>
    <s v="01002"/>
    <n v="611.38350000000003"/>
    <n v="1400.1120000000001"/>
    <n v="2011.4955"/>
    <x v="1"/>
    <x v="0"/>
    <x v="4"/>
    <x v="0"/>
    <x v="6"/>
    <n v="3"/>
    <n v="7"/>
    <x v="1"/>
  </r>
  <r>
    <d v="2011-07-03T00:00:00"/>
    <n v="3"/>
    <x v="0"/>
    <s v="01003"/>
    <n v="601.82849999999996"/>
    <n v="995.84100000000001"/>
    <n v="1597.6695"/>
    <x v="2"/>
    <x v="1"/>
    <x v="0"/>
    <x v="0"/>
    <x v="6"/>
    <n v="3"/>
    <n v="7"/>
    <x v="1"/>
  </r>
  <r>
    <d v="2011-07-03T00:00:00"/>
    <n v="3"/>
    <x v="1"/>
    <s v="01001"/>
    <n v="489.18450000000001"/>
    <n v="1173.585"/>
    <n v="1662.7695000000001"/>
    <x v="2"/>
    <x v="1"/>
    <x v="1"/>
    <x v="0"/>
    <x v="6"/>
    <n v="3"/>
    <n v="7"/>
    <x v="1"/>
  </r>
  <r>
    <d v="2011-07-03T00:00:00"/>
    <n v="4"/>
    <x v="0"/>
    <s v="01004"/>
    <n v="637.05600000000004"/>
    <n v="1216.9395"/>
    <n v="1853.9955"/>
    <x v="3"/>
    <x v="1"/>
    <x v="2"/>
    <x v="0"/>
    <x v="6"/>
    <n v="3"/>
    <n v="7"/>
    <x v="1"/>
  </r>
  <r>
    <d v="2011-07-03T00:00:00"/>
    <n v="4"/>
    <x v="1"/>
    <s v="01005"/>
    <n v="704.05650000000003"/>
    <n v="1189.0934999999999"/>
    <n v="1893.15"/>
    <x v="3"/>
    <x v="1"/>
    <x v="3"/>
    <x v="0"/>
    <x v="6"/>
    <n v="3"/>
    <n v="7"/>
    <x v="1"/>
  </r>
  <r>
    <d v="2011-07-04T00:00:00"/>
    <n v="1"/>
    <x v="0"/>
    <s v="01006"/>
    <n v="694.00800000000004"/>
    <n v="1056.5835"/>
    <n v="1750.5915"/>
    <x v="0"/>
    <x v="0"/>
    <x v="4"/>
    <x v="0"/>
    <x v="6"/>
    <n v="4"/>
    <n v="1"/>
    <x v="2"/>
  </r>
  <r>
    <d v="2011-07-04T00:00:00"/>
    <n v="1"/>
    <x v="1"/>
    <s v="01007"/>
    <n v="566.54849999999999"/>
    <n v="1077.4259999999999"/>
    <n v="1643.9745"/>
    <x v="0"/>
    <x v="0"/>
    <x v="5"/>
    <x v="0"/>
    <x v="6"/>
    <n v="4"/>
    <n v="1"/>
    <x v="2"/>
  </r>
  <r>
    <d v="2011-07-04T00:00:00"/>
    <n v="2"/>
    <x v="0"/>
    <s v="01008"/>
    <n v="665.01750000000004"/>
    <n v="1100.1585"/>
    <n v="1765.1759999999999"/>
    <x v="1"/>
    <x v="0"/>
    <x v="6"/>
    <x v="0"/>
    <x v="6"/>
    <n v="4"/>
    <n v="1"/>
    <x v="2"/>
  </r>
  <r>
    <d v="2011-07-04T00:00:00"/>
    <n v="2"/>
    <x v="1"/>
    <s v="01009"/>
    <n v="714.9135"/>
    <n v="1450.3965000000001"/>
    <n v="2165.31"/>
    <x v="1"/>
    <x v="0"/>
    <x v="7"/>
    <x v="0"/>
    <x v="6"/>
    <n v="4"/>
    <n v="1"/>
    <x v="2"/>
  </r>
  <r>
    <d v="2011-07-04T00:00:00"/>
    <n v="3"/>
    <x v="0"/>
    <s v="01010"/>
    <n v="596.95650000000001"/>
    <n v="1266.3630000000001"/>
    <n v="1863.3195000000001"/>
    <x v="2"/>
    <x v="1"/>
    <x v="8"/>
    <x v="0"/>
    <x v="6"/>
    <n v="4"/>
    <n v="1"/>
    <x v="2"/>
  </r>
  <r>
    <d v="2011-07-04T00:00:00"/>
    <n v="3"/>
    <x v="1"/>
    <s v="01011"/>
    <n v="737.625"/>
    <n v="1114.9005"/>
    <n v="1852.5255"/>
    <x v="2"/>
    <x v="1"/>
    <x v="9"/>
    <x v="0"/>
    <x v="6"/>
    <n v="4"/>
    <n v="1"/>
    <x v="2"/>
  </r>
  <r>
    <d v="2011-07-04T00:00:00"/>
    <n v="4"/>
    <x v="0"/>
    <s v="01002"/>
    <n v="628.08900000000006"/>
    <n v="1038.681"/>
    <n v="1666.77"/>
    <x v="3"/>
    <x v="1"/>
    <x v="4"/>
    <x v="0"/>
    <x v="6"/>
    <n v="4"/>
    <n v="1"/>
    <x v="2"/>
  </r>
  <r>
    <d v="2011-07-04T00:00:00"/>
    <n v="4"/>
    <x v="1"/>
    <s v="01003"/>
    <n v="587.19150000000002"/>
    <n v="1228.2270000000001"/>
    <n v="1815.4185"/>
    <x v="3"/>
    <x v="1"/>
    <x v="0"/>
    <x v="0"/>
    <x v="6"/>
    <n v="4"/>
    <n v="1"/>
    <x v="2"/>
  </r>
  <r>
    <d v="2011-07-05T00:00:00"/>
    <n v="1"/>
    <x v="0"/>
    <s v="01001"/>
    <n v="655.99800000000005"/>
    <n v="1150.7895000000001"/>
    <n v="1806.7874999999999"/>
    <x v="0"/>
    <x v="0"/>
    <x v="1"/>
    <x v="0"/>
    <x v="6"/>
    <n v="5"/>
    <n v="2"/>
    <x v="3"/>
  </r>
  <r>
    <d v="2011-07-05T00:00:00"/>
    <n v="1"/>
    <x v="1"/>
    <s v="01004"/>
    <n v="616.58100000000002"/>
    <n v="1029.7560000000001"/>
    <n v="1646.337"/>
    <x v="0"/>
    <x v="0"/>
    <x v="2"/>
    <x v="0"/>
    <x v="6"/>
    <n v="5"/>
    <n v="2"/>
    <x v="3"/>
  </r>
  <r>
    <d v="2011-07-05T00:00:00"/>
    <n v="2"/>
    <x v="0"/>
    <s v="01005"/>
    <n v="678.69899999999996"/>
    <n v="1083.117"/>
    <n v="1761.816"/>
    <x v="1"/>
    <x v="0"/>
    <x v="3"/>
    <x v="0"/>
    <x v="6"/>
    <n v="5"/>
    <n v="2"/>
    <x v="3"/>
  </r>
  <r>
    <d v="2011-07-05T00:00:00"/>
    <n v="2"/>
    <x v="1"/>
    <s v="01006"/>
    <n v="707.21699999999998"/>
    <n v="1225.0664999999999"/>
    <n v="1932.2835"/>
    <x v="1"/>
    <x v="0"/>
    <x v="4"/>
    <x v="0"/>
    <x v="6"/>
    <n v="5"/>
    <n v="2"/>
    <x v="3"/>
  </r>
  <r>
    <d v="2011-07-05T00:00:00"/>
    <n v="3"/>
    <x v="0"/>
    <s v="01007"/>
    <n v="669.41700000000003"/>
    <n v="1031.8035"/>
    <n v="1701.2204999999999"/>
    <x v="2"/>
    <x v="1"/>
    <x v="5"/>
    <x v="0"/>
    <x v="6"/>
    <n v="5"/>
    <n v="2"/>
    <x v="3"/>
  </r>
  <r>
    <d v="2011-07-05T00:00:00"/>
    <n v="3"/>
    <x v="1"/>
    <s v="01008"/>
    <n v="613.25250000000005"/>
    <n v="1156.4175"/>
    <n v="1769.67"/>
    <x v="2"/>
    <x v="1"/>
    <x v="6"/>
    <x v="0"/>
    <x v="6"/>
    <n v="5"/>
    <n v="2"/>
    <x v="3"/>
  </r>
  <r>
    <d v="2011-07-05T00:00:00"/>
    <n v="4"/>
    <x v="0"/>
    <s v="01009"/>
    <n v="568.79549999999995"/>
    <n v="1294.7864999999999"/>
    <n v="1863.5820000000001"/>
    <x v="3"/>
    <x v="1"/>
    <x v="7"/>
    <x v="0"/>
    <x v="6"/>
    <n v="5"/>
    <n v="2"/>
    <x v="3"/>
  </r>
  <r>
    <d v="2011-07-05T00:00:00"/>
    <n v="4"/>
    <x v="1"/>
    <s v="01010"/>
    <n v="803.23950000000002"/>
    <n v="1280.8109999999999"/>
    <n v="2084.0504999999998"/>
    <x v="3"/>
    <x v="1"/>
    <x v="8"/>
    <x v="0"/>
    <x v="6"/>
    <n v="5"/>
    <n v="2"/>
    <x v="3"/>
  </r>
  <r>
    <d v="2011-07-06T00:00:00"/>
    <n v="1"/>
    <x v="0"/>
    <s v="01011"/>
    <n v="636.447"/>
    <n v="1241.8035"/>
    <n v="1878.2505000000001"/>
    <x v="0"/>
    <x v="0"/>
    <x v="9"/>
    <x v="0"/>
    <x v="6"/>
    <n v="6"/>
    <n v="3"/>
    <x v="4"/>
  </r>
  <r>
    <d v="2011-07-06T00:00:00"/>
    <n v="1"/>
    <x v="1"/>
    <s v="01002"/>
    <n v="486.40199999999999"/>
    <n v="1207.605"/>
    <n v="1694.0070000000001"/>
    <x v="0"/>
    <x v="0"/>
    <x v="4"/>
    <x v="0"/>
    <x v="6"/>
    <n v="6"/>
    <n v="3"/>
    <x v="4"/>
  </r>
  <r>
    <d v="2011-07-06T00:00:00"/>
    <n v="2"/>
    <x v="0"/>
    <s v="01003"/>
    <n v="707.01750000000004"/>
    <n v="1128.4559999999999"/>
    <n v="1835.4735000000001"/>
    <x v="1"/>
    <x v="0"/>
    <x v="0"/>
    <x v="0"/>
    <x v="6"/>
    <n v="6"/>
    <n v="3"/>
    <x v="4"/>
  </r>
  <r>
    <d v="2011-07-06T00:00:00"/>
    <n v="2"/>
    <x v="1"/>
    <s v="01001"/>
    <n v="722.02200000000005"/>
    <n v="1340.2094999999999"/>
    <n v="2062.2314999999999"/>
    <x v="1"/>
    <x v="0"/>
    <x v="1"/>
    <x v="0"/>
    <x v="6"/>
    <n v="6"/>
    <n v="3"/>
    <x v="4"/>
  </r>
  <r>
    <d v="2011-07-06T00:00:00"/>
    <n v="3"/>
    <x v="0"/>
    <s v="01004"/>
    <n v="490.1925"/>
    <n v="1217.202"/>
    <n v="1707.3945000000001"/>
    <x v="2"/>
    <x v="1"/>
    <x v="2"/>
    <x v="0"/>
    <x v="6"/>
    <n v="6"/>
    <n v="3"/>
    <x v="4"/>
  </r>
  <r>
    <d v="2011-07-06T00:00:00"/>
    <n v="3"/>
    <x v="1"/>
    <s v="01005"/>
    <n v="651.399"/>
    <n v="1129.5060000000001"/>
    <n v="1780.905"/>
    <x v="2"/>
    <x v="1"/>
    <x v="3"/>
    <x v="0"/>
    <x v="6"/>
    <n v="6"/>
    <n v="3"/>
    <x v="4"/>
  </r>
  <r>
    <d v="2011-07-06T00:00:00"/>
    <n v="4"/>
    <x v="0"/>
    <s v="01006"/>
    <n v="647.29349999999999"/>
    <n v="1087.3064999999999"/>
    <n v="1734.6"/>
    <x v="3"/>
    <x v="1"/>
    <x v="4"/>
    <x v="0"/>
    <x v="6"/>
    <n v="6"/>
    <n v="3"/>
    <x v="4"/>
  </r>
  <r>
    <d v="2011-07-06T00:00:00"/>
    <n v="4"/>
    <x v="1"/>
    <s v="01007"/>
    <n v="608.98950000000002"/>
    <n v="1185.4079999999999"/>
    <n v="1794.3975"/>
    <x v="3"/>
    <x v="1"/>
    <x v="5"/>
    <x v="0"/>
    <x v="6"/>
    <n v="6"/>
    <n v="3"/>
    <x v="4"/>
  </r>
  <r>
    <d v="2011-07-07T00:00:00"/>
    <n v="1"/>
    <x v="0"/>
    <s v="01008"/>
    <n v="497.77350000000001"/>
    <n v="1124.5184999999999"/>
    <n v="1622.2919999999999"/>
    <x v="0"/>
    <x v="0"/>
    <x v="6"/>
    <x v="0"/>
    <x v="6"/>
    <n v="7"/>
    <n v="4"/>
    <x v="5"/>
  </r>
  <r>
    <d v="2011-07-07T00:00:00"/>
    <n v="1"/>
    <x v="1"/>
    <s v="01009"/>
    <n v="566.00250000000005"/>
    <n v="1397.1089999999999"/>
    <n v="1963.1115"/>
    <x v="0"/>
    <x v="0"/>
    <x v="7"/>
    <x v="0"/>
    <x v="6"/>
    <n v="7"/>
    <n v="4"/>
    <x v="5"/>
  </r>
  <r>
    <d v="2011-07-07T00:00:00"/>
    <n v="2"/>
    <x v="0"/>
    <s v="01010"/>
    <n v="617.69399999999996"/>
    <n v="1130.6295"/>
    <n v="1748.3235"/>
    <x v="1"/>
    <x v="0"/>
    <x v="8"/>
    <x v="0"/>
    <x v="6"/>
    <n v="7"/>
    <n v="4"/>
    <x v="5"/>
  </r>
  <r>
    <d v="2011-07-07T00:00:00"/>
    <n v="2"/>
    <x v="1"/>
    <s v="01011"/>
    <n v="691.72950000000003"/>
    <n v="1073.1524999999999"/>
    <n v="1764.8820000000001"/>
    <x v="1"/>
    <x v="0"/>
    <x v="9"/>
    <x v="0"/>
    <x v="6"/>
    <n v="7"/>
    <n v="4"/>
    <x v="5"/>
  </r>
  <r>
    <d v="2011-07-07T00:00:00"/>
    <n v="3"/>
    <x v="0"/>
    <s v="01002"/>
    <n v="619.83600000000001"/>
    <n v="981.29849999999999"/>
    <n v="1601.1344999999999"/>
    <x v="2"/>
    <x v="1"/>
    <x v="4"/>
    <x v="0"/>
    <x v="6"/>
    <n v="7"/>
    <n v="4"/>
    <x v="5"/>
  </r>
  <r>
    <d v="2011-07-07T00:00:00"/>
    <n v="3"/>
    <x v="1"/>
    <s v="01003"/>
    <n v="652.29150000000004"/>
    <n v="1241.7719999999999"/>
    <n v="1894.0635"/>
    <x v="2"/>
    <x v="1"/>
    <x v="0"/>
    <x v="0"/>
    <x v="6"/>
    <n v="7"/>
    <n v="4"/>
    <x v="5"/>
  </r>
  <r>
    <d v="2011-07-07T00:00:00"/>
    <n v="4"/>
    <x v="0"/>
    <s v="01001"/>
    <n v="475.34550000000002"/>
    <n v="1113.8295000000001"/>
    <n v="1589.175"/>
    <x v="3"/>
    <x v="1"/>
    <x v="1"/>
    <x v="0"/>
    <x v="6"/>
    <n v="7"/>
    <n v="4"/>
    <x v="5"/>
  </r>
  <r>
    <d v="2011-07-07T00:00:00"/>
    <n v="4"/>
    <x v="1"/>
    <s v="01004"/>
    <n v="724.99350000000004"/>
    <n v="1104.4005"/>
    <n v="1829.394"/>
    <x v="3"/>
    <x v="1"/>
    <x v="2"/>
    <x v="0"/>
    <x v="6"/>
    <n v="7"/>
    <n v="4"/>
    <x v="5"/>
  </r>
  <r>
    <d v="2011-07-08T00:00:00"/>
    <n v="1"/>
    <x v="0"/>
    <s v="01005"/>
    <n v="410.57100000000003"/>
    <n v="1205.9145000000001"/>
    <n v="1616.4855"/>
    <x v="0"/>
    <x v="0"/>
    <x v="3"/>
    <x v="0"/>
    <x v="6"/>
    <n v="8"/>
    <n v="5"/>
    <x v="6"/>
  </r>
  <r>
    <d v="2011-07-08T00:00:00"/>
    <n v="1"/>
    <x v="1"/>
    <s v="01006"/>
    <n v="632.68799999999999"/>
    <n v="1444.2014999999999"/>
    <n v="2076.8895000000002"/>
    <x v="0"/>
    <x v="0"/>
    <x v="4"/>
    <x v="0"/>
    <x v="6"/>
    <n v="8"/>
    <n v="5"/>
    <x v="6"/>
  </r>
  <r>
    <d v="2011-07-08T00:00:00"/>
    <n v="2"/>
    <x v="0"/>
    <s v="01007"/>
    <n v="408.62849999999997"/>
    <n v="1172.9024999999999"/>
    <n v="1581.5309999999999"/>
    <x v="1"/>
    <x v="0"/>
    <x v="5"/>
    <x v="0"/>
    <x v="6"/>
    <n v="8"/>
    <n v="5"/>
    <x v="6"/>
  </r>
  <r>
    <d v="2011-07-08T00:00:00"/>
    <n v="2"/>
    <x v="1"/>
    <s v="01008"/>
    <n v="449.62049999999999"/>
    <n v="1247.4000000000001"/>
    <n v="1697.0205000000001"/>
    <x v="1"/>
    <x v="0"/>
    <x v="6"/>
    <x v="0"/>
    <x v="6"/>
    <n v="8"/>
    <n v="5"/>
    <x v="6"/>
  </r>
  <r>
    <d v="2011-07-08T00:00:00"/>
    <n v="3"/>
    <x v="0"/>
    <s v="01009"/>
    <n v="647.98649999999998"/>
    <n v="1135.9110000000001"/>
    <n v="1783.8975"/>
    <x v="2"/>
    <x v="1"/>
    <x v="7"/>
    <x v="0"/>
    <x v="6"/>
    <n v="8"/>
    <n v="5"/>
    <x v="6"/>
  </r>
  <r>
    <d v="2011-07-08T00:00:00"/>
    <n v="3"/>
    <x v="1"/>
    <s v="01010"/>
    <n v="647.92349999999999"/>
    <n v="1209.894"/>
    <n v="1857.8175000000001"/>
    <x v="2"/>
    <x v="1"/>
    <x v="8"/>
    <x v="0"/>
    <x v="6"/>
    <n v="8"/>
    <n v="5"/>
    <x v="6"/>
  </r>
  <r>
    <d v="2011-07-08T00:00:00"/>
    <n v="4"/>
    <x v="0"/>
    <s v="01011"/>
    <n v="571.80899999999997"/>
    <n v="1270.5944999999999"/>
    <n v="1842.4034999999999"/>
    <x v="3"/>
    <x v="1"/>
    <x v="9"/>
    <x v="0"/>
    <x v="6"/>
    <n v="8"/>
    <n v="5"/>
    <x v="6"/>
  </r>
  <r>
    <d v="2011-07-08T00:00:00"/>
    <n v="4"/>
    <x v="1"/>
    <s v="01002"/>
    <n v="667.93650000000002"/>
    <n v="1092.7139999999999"/>
    <n v="1760.6505"/>
    <x v="3"/>
    <x v="1"/>
    <x v="4"/>
    <x v="0"/>
    <x v="6"/>
    <n v="8"/>
    <n v="5"/>
    <x v="6"/>
  </r>
  <r>
    <d v="2011-07-09T00:00:00"/>
    <n v="1"/>
    <x v="0"/>
    <s v="01003"/>
    <n v="579.19050000000004"/>
    <n v="1030.9739999999999"/>
    <n v="1610.1645000000001"/>
    <x v="0"/>
    <x v="0"/>
    <x v="0"/>
    <x v="0"/>
    <x v="6"/>
    <n v="9"/>
    <n v="6"/>
    <x v="0"/>
  </r>
  <r>
    <d v="2011-07-09T00:00:00"/>
    <n v="1"/>
    <x v="1"/>
    <s v="01001"/>
    <n v="402.94799999999998"/>
    <n v="1233.876"/>
    <n v="1636.8240000000001"/>
    <x v="0"/>
    <x v="0"/>
    <x v="1"/>
    <x v="0"/>
    <x v="6"/>
    <n v="9"/>
    <n v="6"/>
    <x v="0"/>
  </r>
  <r>
    <d v="2011-07-09T00:00:00"/>
    <n v="2"/>
    <x v="0"/>
    <s v="01004"/>
    <n v="590.23649999999998"/>
    <n v="1034.9639999999999"/>
    <n v="1625.2004999999999"/>
    <x v="1"/>
    <x v="0"/>
    <x v="2"/>
    <x v="0"/>
    <x v="6"/>
    <n v="9"/>
    <n v="6"/>
    <x v="0"/>
  </r>
  <r>
    <d v="2011-07-09T00:00:00"/>
    <n v="2"/>
    <x v="1"/>
    <s v="01005"/>
    <n v="758.39400000000001"/>
    <n v="1269.954"/>
    <n v="2028.348"/>
    <x v="1"/>
    <x v="0"/>
    <x v="3"/>
    <x v="0"/>
    <x v="6"/>
    <n v="9"/>
    <n v="6"/>
    <x v="0"/>
  </r>
  <r>
    <d v="2011-07-09T00:00:00"/>
    <n v="3"/>
    <x v="0"/>
    <s v="01006"/>
    <n v="526.7115"/>
    <n v="1115.7090000000001"/>
    <n v="1642.4204999999999"/>
    <x v="2"/>
    <x v="1"/>
    <x v="4"/>
    <x v="0"/>
    <x v="6"/>
    <n v="9"/>
    <n v="6"/>
    <x v="0"/>
  </r>
  <r>
    <d v="2011-07-09T00:00:00"/>
    <n v="3"/>
    <x v="1"/>
    <s v="01007"/>
    <n v="632.56200000000001"/>
    <n v="955.67849999999999"/>
    <n v="1588.2405000000001"/>
    <x v="2"/>
    <x v="1"/>
    <x v="5"/>
    <x v="0"/>
    <x v="6"/>
    <n v="9"/>
    <n v="6"/>
    <x v="0"/>
  </r>
  <r>
    <d v="2011-07-09T00:00:00"/>
    <n v="4"/>
    <x v="0"/>
    <s v="01008"/>
    <n v="720.05849999999998"/>
    <n v="1112.58"/>
    <n v="1832.6385"/>
    <x v="3"/>
    <x v="1"/>
    <x v="6"/>
    <x v="0"/>
    <x v="6"/>
    <n v="9"/>
    <n v="6"/>
    <x v="0"/>
  </r>
  <r>
    <d v="2011-07-09T00:00:00"/>
    <n v="4"/>
    <x v="1"/>
    <s v="01009"/>
    <n v="667.02300000000002"/>
    <n v="1399.1880000000001"/>
    <n v="2066.2109999999998"/>
    <x v="3"/>
    <x v="1"/>
    <x v="7"/>
    <x v="0"/>
    <x v="6"/>
    <n v="9"/>
    <n v="6"/>
    <x v="0"/>
  </r>
  <r>
    <d v="2011-07-10T00:00:00"/>
    <n v="1"/>
    <x v="0"/>
    <s v="01010"/>
    <n v="650.95799999999997"/>
    <n v="996.75450000000001"/>
    <n v="1647.7125000000001"/>
    <x v="0"/>
    <x v="0"/>
    <x v="8"/>
    <x v="0"/>
    <x v="6"/>
    <n v="10"/>
    <n v="7"/>
    <x v="1"/>
  </r>
  <r>
    <d v="2011-07-10T00:00:00"/>
    <n v="1"/>
    <x v="1"/>
    <s v="01011"/>
    <n v="796.21500000000003"/>
    <n v="1206.5129999999999"/>
    <n v="2002.7280000000001"/>
    <x v="0"/>
    <x v="0"/>
    <x v="9"/>
    <x v="0"/>
    <x v="6"/>
    <n v="10"/>
    <n v="7"/>
    <x v="1"/>
  </r>
  <r>
    <d v="2011-07-10T00:00:00"/>
    <n v="2"/>
    <x v="0"/>
    <s v="01002"/>
    <n v="651.26250000000005"/>
    <n v="979.524"/>
    <n v="1630.7864999999999"/>
    <x v="1"/>
    <x v="0"/>
    <x v="4"/>
    <x v="0"/>
    <x v="6"/>
    <n v="10"/>
    <n v="7"/>
    <x v="1"/>
  </r>
  <r>
    <d v="2011-07-10T00:00:00"/>
    <n v="2"/>
    <x v="1"/>
    <s v="01003"/>
    <n v="873.36900000000003"/>
    <n v="1326.2550000000001"/>
    <n v="2199.6239999999998"/>
    <x v="1"/>
    <x v="0"/>
    <x v="0"/>
    <x v="0"/>
    <x v="6"/>
    <n v="10"/>
    <n v="7"/>
    <x v="1"/>
  </r>
  <r>
    <d v="2011-07-10T00:00:00"/>
    <n v="3"/>
    <x v="0"/>
    <s v="01001"/>
    <n v="685.78650000000005"/>
    <n v="1046.8710000000001"/>
    <n v="1732.6575"/>
    <x v="2"/>
    <x v="1"/>
    <x v="1"/>
    <x v="0"/>
    <x v="6"/>
    <n v="10"/>
    <n v="7"/>
    <x v="1"/>
  </r>
  <r>
    <d v="2011-07-10T00:00:00"/>
    <n v="3"/>
    <x v="1"/>
    <s v="01004"/>
    <n v="628.85550000000001"/>
    <n v="950.65949999999998"/>
    <n v="1579.5150000000001"/>
    <x v="2"/>
    <x v="1"/>
    <x v="2"/>
    <x v="0"/>
    <x v="6"/>
    <n v="10"/>
    <n v="7"/>
    <x v="1"/>
  </r>
  <r>
    <d v="2011-07-10T00:00:00"/>
    <n v="4"/>
    <x v="0"/>
    <s v="01005"/>
    <n v="701.41049999999996"/>
    <n v="1069.1205"/>
    <n v="1770.5309999999999"/>
    <x v="3"/>
    <x v="1"/>
    <x v="3"/>
    <x v="0"/>
    <x v="6"/>
    <n v="10"/>
    <n v="7"/>
    <x v="1"/>
  </r>
  <r>
    <d v="2011-07-10T00:00:00"/>
    <n v="4"/>
    <x v="1"/>
    <s v="01006"/>
    <n v="866.3655"/>
    <n v="1307.5965000000001"/>
    <n v="2173.962"/>
    <x v="3"/>
    <x v="1"/>
    <x v="4"/>
    <x v="0"/>
    <x v="6"/>
    <n v="10"/>
    <n v="7"/>
    <x v="1"/>
  </r>
  <r>
    <d v="2011-07-11T00:00:00"/>
    <n v="1"/>
    <x v="0"/>
    <s v="01007"/>
    <n v="724.63649999999996"/>
    <n v="1123.4894999999999"/>
    <n v="1848.126"/>
    <x v="0"/>
    <x v="0"/>
    <x v="5"/>
    <x v="0"/>
    <x v="6"/>
    <n v="11"/>
    <n v="1"/>
    <x v="2"/>
  </r>
  <r>
    <d v="2011-07-11T00:00:00"/>
    <n v="1"/>
    <x v="1"/>
    <s v="01008"/>
    <n v="655.04250000000002"/>
    <n v="1020.2535"/>
    <n v="1675.296"/>
    <x v="0"/>
    <x v="0"/>
    <x v="6"/>
    <x v="0"/>
    <x v="6"/>
    <n v="11"/>
    <n v="1"/>
    <x v="2"/>
  </r>
  <r>
    <d v="2011-07-11T00:00:00"/>
    <n v="2"/>
    <x v="0"/>
    <s v="01009"/>
    <n v="659.92499999999995"/>
    <n v="1030.365"/>
    <n v="1690.29"/>
    <x v="1"/>
    <x v="0"/>
    <x v="7"/>
    <x v="0"/>
    <x v="6"/>
    <n v="11"/>
    <n v="1"/>
    <x v="2"/>
  </r>
  <r>
    <d v="2011-07-11T00:00:00"/>
    <n v="2"/>
    <x v="1"/>
    <s v="01010"/>
    <n v="726.62099999999998"/>
    <n v="1095.1395"/>
    <n v="1821.7605000000001"/>
    <x v="1"/>
    <x v="0"/>
    <x v="8"/>
    <x v="0"/>
    <x v="6"/>
    <n v="11"/>
    <n v="1"/>
    <x v="2"/>
  </r>
  <r>
    <d v="2011-07-11T00:00:00"/>
    <n v="3"/>
    <x v="0"/>
    <s v="01011"/>
    <n v="715.89"/>
    <n v="1109.2935"/>
    <n v="1825.1835000000001"/>
    <x v="2"/>
    <x v="1"/>
    <x v="9"/>
    <x v="0"/>
    <x v="6"/>
    <n v="11"/>
    <n v="1"/>
    <x v="2"/>
  </r>
  <r>
    <d v="2011-07-11T00:00:00"/>
    <n v="3"/>
    <x v="1"/>
    <s v="01002"/>
    <n v="687.60299999999995"/>
    <n v="1032.5595000000001"/>
    <n v="1720.1624999999999"/>
    <x v="2"/>
    <x v="1"/>
    <x v="4"/>
    <x v="0"/>
    <x v="6"/>
    <n v="11"/>
    <n v="1"/>
    <x v="2"/>
  </r>
  <r>
    <d v="2011-07-11T00:00:00"/>
    <n v="4"/>
    <x v="0"/>
    <s v="01003"/>
    <n v="660.25049999999999"/>
    <n v="1012.1265"/>
    <n v="1672.377"/>
    <x v="3"/>
    <x v="1"/>
    <x v="0"/>
    <x v="0"/>
    <x v="6"/>
    <n v="11"/>
    <n v="1"/>
    <x v="2"/>
  </r>
  <r>
    <d v="2011-07-11T00:00:00"/>
    <n v="4"/>
    <x v="1"/>
    <s v="01001"/>
    <n v="682.60500000000002"/>
    <n v="1034.3444999999999"/>
    <n v="1716.9494999999999"/>
    <x v="3"/>
    <x v="1"/>
    <x v="1"/>
    <x v="0"/>
    <x v="6"/>
    <n v="11"/>
    <n v="1"/>
    <x v="2"/>
  </r>
  <r>
    <d v="2011-07-12T00:00:00"/>
    <n v="1"/>
    <x v="0"/>
    <s v="01004"/>
    <n v="701.02200000000005"/>
    <n v="1060.8465000000001"/>
    <n v="1761.8685"/>
    <x v="0"/>
    <x v="0"/>
    <x v="2"/>
    <x v="0"/>
    <x v="6"/>
    <n v="12"/>
    <n v="2"/>
    <x v="3"/>
  </r>
  <r>
    <d v="2011-07-12T00:00:00"/>
    <n v="1"/>
    <x v="1"/>
    <s v="01005"/>
    <n v="659.70450000000005"/>
    <n v="1041.4845"/>
    <n v="1701.1890000000001"/>
    <x v="0"/>
    <x v="0"/>
    <x v="3"/>
    <x v="0"/>
    <x v="6"/>
    <n v="12"/>
    <n v="2"/>
    <x v="3"/>
  </r>
  <r>
    <d v="2011-07-12T00:00:00"/>
    <n v="2"/>
    <x v="0"/>
    <s v="01006"/>
    <n v="721.49699999999996"/>
    <n v="1138.2629999999999"/>
    <n v="1859.76"/>
    <x v="1"/>
    <x v="0"/>
    <x v="4"/>
    <x v="0"/>
    <x v="6"/>
    <n v="12"/>
    <n v="2"/>
    <x v="3"/>
  </r>
  <r>
    <d v="2011-07-12T00:00:00"/>
    <n v="2"/>
    <x v="1"/>
    <s v="01007"/>
    <n v="636.51"/>
    <n v="957.70500000000004"/>
    <n v="1594.2149999999999"/>
    <x v="1"/>
    <x v="0"/>
    <x v="5"/>
    <x v="0"/>
    <x v="6"/>
    <n v="12"/>
    <n v="2"/>
    <x v="3"/>
  </r>
  <r>
    <d v="2011-07-12T00:00:00"/>
    <n v="3"/>
    <x v="0"/>
    <s v="01008"/>
    <n v="723.20849999999996"/>
    <n v="1112.5274999999999"/>
    <n v="1835.7360000000001"/>
    <x v="2"/>
    <x v="1"/>
    <x v="6"/>
    <x v="0"/>
    <x v="6"/>
    <n v="12"/>
    <n v="2"/>
    <x v="3"/>
  </r>
  <r>
    <d v="2011-07-12T00:00:00"/>
    <n v="3"/>
    <x v="1"/>
    <s v="01009"/>
    <n v="844.32600000000002"/>
    <n v="1283.0999999999999"/>
    <n v="2127.4259999999999"/>
    <x v="2"/>
    <x v="1"/>
    <x v="7"/>
    <x v="0"/>
    <x v="6"/>
    <n v="12"/>
    <n v="2"/>
    <x v="3"/>
  </r>
  <r>
    <d v="2011-07-12T00:00:00"/>
    <n v="4"/>
    <x v="0"/>
    <s v="01010"/>
    <n v="672.29399999999998"/>
    <n v="1022.952"/>
    <n v="1695.2460000000001"/>
    <x v="3"/>
    <x v="1"/>
    <x v="8"/>
    <x v="0"/>
    <x v="6"/>
    <n v="12"/>
    <n v="2"/>
    <x v="3"/>
  </r>
  <r>
    <d v="2011-07-12T00:00:00"/>
    <n v="4"/>
    <x v="1"/>
    <s v="01011"/>
    <n v="820.54349999999999"/>
    <n v="1283.856"/>
    <n v="2104.3995"/>
    <x v="3"/>
    <x v="1"/>
    <x v="9"/>
    <x v="0"/>
    <x v="6"/>
    <n v="12"/>
    <n v="2"/>
    <x v="3"/>
  </r>
  <r>
    <d v="2011-07-13T00:00:00"/>
    <n v="1"/>
    <x v="0"/>
    <s v="01002"/>
    <n v="635.09249999999997"/>
    <n v="1008.0735"/>
    <n v="1643.1659999999999"/>
    <x v="0"/>
    <x v="0"/>
    <x v="4"/>
    <x v="0"/>
    <x v="6"/>
    <n v="13"/>
    <n v="3"/>
    <x v="4"/>
  </r>
  <r>
    <d v="2011-07-13T00:00:00"/>
    <n v="1"/>
    <x v="1"/>
    <s v="01003"/>
    <n v="649.62450000000001"/>
    <n v="983.22"/>
    <n v="1632.8444999999999"/>
    <x v="0"/>
    <x v="0"/>
    <x v="0"/>
    <x v="0"/>
    <x v="6"/>
    <n v="13"/>
    <n v="3"/>
    <x v="4"/>
  </r>
  <r>
    <d v="2011-07-13T00:00:00"/>
    <n v="2"/>
    <x v="0"/>
    <s v="01001"/>
    <n v="712.27800000000002"/>
    <n v="1081.941"/>
    <n v="1794.2190000000001"/>
    <x v="1"/>
    <x v="0"/>
    <x v="1"/>
    <x v="0"/>
    <x v="6"/>
    <n v="13"/>
    <n v="3"/>
    <x v="4"/>
  </r>
  <r>
    <d v="2011-07-13T00:00:00"/>
    <n v="2"/>
    <x v="1"/>
    <s v="01004"/>
    <n v="652.53300000000002"/>
    <n v="980.68949999999995"/>
    <n v="1633.2225000000001"/>
    <x v="1"/>
    <x v="0"/>
    <x v="2"/>
    <x v="0"/>
    <x v="6"/>
    <n v="13"/>
    <n v="3"/>
    <x v="4"/>
  </r>
  <r>
    <d v="2011-07-13T00:00:00"/>
    <n v="3"/>
    <x v="0"/>
    <s v="01005"/>
    <n v="656.3655"/>
    <n v="1036.665"/>
    <n v="1693.0305000000001"/>
    <x v="2"/>
    <x v="1"/>
    <x v="3"/>
    <x v="0"/>
    <x v="6"/>
    <n v="13"/>
    <n v="3"/>
    <x v="4"/>
  </r>
  <r>
    <d v="2011-07-13T00:00:00"/>
    <n v="3"/>
    <x v="1"/>
    <s v="01006"/>
    <n v="631.86900000000003"/>
    <n v="979.59749999999997"/>
    <n v="1611.4665"/>
    <x v="2"/>
    <x v="1"/>
    <x v="4"/>
    <x v="0"/>
    <x v="6"/>
    <n v="13"/>
    <n v="3"/>
    <x v="4"/>
  </r>
  <r>
    <d v="2011-07-13T00:00:00"/>
    <n v="4"/>
    <x v="0"/>
    <s v="01007"/>
    <n v="716.95050000000003"/>
    <n v="1159.1685"/>
    <n v="1876.1189999999999"/>
    <x v="3"/>
    <x v="1"/>
    <x v="5"/>
    <x v="0"/>
    <x v="6"/>
    <n v="13"/>
    <n v="3"/>
    <x v="4"/>
  </r>
  <r>
    <d v="2011-07-13T00:00:00"/>
    <n v="4"/>
    <x v="1"/>
    <s v="01008"/>
    <n v="691.2885"/>
    <n v="1112.8425"/>
    <n v="1804.1310000000001"/>
    <x v="3"/>
    <x v="1"/>
    <x v="6"/>
    <x v="0"/>
    <x v="6"/>
    <n v="13"/>
    <n v="3"/>
    <x v="4"/>
  </r>
  <r>
    <d v="2011-07-14T00:00:00"/>
    <n v="1"/>
    <x v="0"/>
    <s v="01009"/>
    <n v="695.06849999999997"/>
    <n v="1107.876"/>
    <n v="1802.9445000000001"/>
    <x v="0"/>
    <x v="0"/>
    <x v="7"/>
    <x v="0"/>
    <x v="6"/>
    <n v="14"/>
    <n v="4"/>
    <x v="5"/>
  </r>
  <r>
    <d v="2011-07-14T00:00:00"/>
    <n v="1"/>
    <x v="1"/>
    <s v="01010"/>
    <n v="669.38549999999998"/>
    <n v="1028.4960000000001"/>
    <n v="1697.8815"/>
    <x v="0"/>
    <x v="0"/>
    <x v="8"/>
    <x v="0"/>
    <x v="6"/>
    <n v="14"/>
    <n v="4"/>
    <x v="5"/>
  </r>
  <r>
    <d v="2011-07-14T00:00:00"/>
    <n v="2"/>
    <x v="0"/>
    <s v="01011"/>
    <n v="600.69449999999995"/>
    <n v="995.96699999999998"/>
    <n v="1596.6614999999999"/>
    <x v="1"/>
    <x v="0"/>
    <x v="9"/>
    <x v="0"/>
    <x v="6"/>
    <n v="14"/>
    <n v="4"/>
    <x v="5"/>
  </r>
  <r>
    <d v="2011-07-14T00:00:00"/>
    <n v="2"/>
    <x v="1"/>
    <s v="01002"/>
    <n v="809.03549999999996"/>
    <n v="1301.3385000000001"/>
    <n v="2110.3739999999998"/>
    <x v="1"/>
    <x v="0"/>
    <x v="4"/>
    <x v="0"/>
    <x v="6"/>
    <n v="14"/>
    <n v="4"/>
    <x v="5"/>
  </r>
  <r>
    <d v="2011-07-14T00:00:00"/>
    <n v="3"/>
    <x v="0"/>
    <s v="01003"/>
    <n v="625.32749999999999"/>
    <n v="958.20899999999995"/>
    <n v="1583.5364999999999"/>
    <x v="2"/>
    <x v="1"/>
    <x v="0"/>
    <x v="0"/>
    <x v="6"/>
    <n v="14"/>
    <n v="4"/>
    <x v="5"/>
  </r>
  <r>
    <d v="2011-07-14T00:00:00"/>
    <n v="3"/>
    <x v="1"/>
    <s v="01001"/>
    <n v="806.51549999999997"/>
    <n v="1305.2760000000001"/>
    <n v="2111.7914999999998"/>
    <x v="2"/>
    <x v="1"/>
    <x v="1"/>
    <x v="0"/>
    <x v="6"/>
    <n v="14"/>
    <n v="4"/>
    <x v="5"/>
  </r>
  <r>
    <d v="2011-07-14T00:00:00"/>
    <n v="4"/>
    <x v="0"/>
    <s v="01004"/>
    <n v="698.97450000000003"/>
    <n v="1114.3544999999999"/>
    <n v="1813.329"/>
    <x v="3"/>
    <x v="1"/>
    <x v="2"/>
    <x v="0"/>
    <x v="6"/>
    <n v="14"/>
    <n v="4"/>
    <x v="5"/>
  </r>
  <r>
    <d v="2011-07-14T00:00:00"/>
    <n v="4"/>
    <x v="1"/>
    <s v="01005"/>
    <n v="632.12099999999998"/>
    <n v="958.05150000000003"/>
    <n v="1590.1724999999999"/>
    <x v="3"/>
    <x v="1"/>
    <x v="3"/>
    <x v="0"/>
    <x v="6"/>
    <n v="14"/>
    <n v="4"/>
    <x v="5"/>
  </r>
  <r>
    <d v="2011-07-15T00:00:00"/>
    <n v="1"/>
    <x v="0"/>
    <s v="01006"/>
    <n v="722.47349999999994"/>
    <n v="1144.374"/>
    <n v="1866.8475000000001"/>
    <x v="0"/>
    <x v="0"/>
    <x v="4"/>
    <x v="0"/>
    <x v="6"/>
    <n v="15"/>
    <n v="5"/>
    <x v="6"/>
  </r>
  <r>
    <d v="2011-07-15T00:00:00"/>
    <n v="1"/>
    <x v="1"/>
    <s v="01007"/>
    <n v="792.16200000000003"/>
    <n v="1292.634"/>
    <n v="2084.7959999999998"/>
    <x v="0"/>
    <x v="0"/>
    <x v="5"/>
    <x v="0"/>
    <x v="6"/>
    <n v="15"/>
    <n v="5"/>
    <x v="6"/>
  </r>
  <r>
    <d v="2011-07-15T00:00:00"/>
    <n v="2"/>
    <x v="0"/>
    <s v="01008"/>
    <n v="735.32550000000003"/>
    <n v="1111.2045000000001"/>
    <n v="1846.53"/>
    <x v="1"/>
    <x v="0"/>
    <x v="6"/>
    <x v="0"/>
    <x v="6"/>
    <n v="15"/>
    <n v="5"/>
    <x v="6"/>
  </r>
  <r>
    <d v="2011-07-15T00:00:00"/>
    <n v="2"/>
    <x v="1"/>
    <s v="01009"/>
    <n v="721.62300000000005"/>
    <n v="1189.5554999999999"/>
    <n v="1911.1785"/>
    <x v="1"/>
    <x v="0"/>
    <x v="7"/>
    <x v="0"/>
    <x v="6"/>
    <n v="15"/>
    <n v="5"/>
    <x v="6"/>
  </r>
  <r>
    <d v="2011-07-15T00:00:00"/>
    <n v="3"/>
    <x v="0"/>
    <s v="01010"/>
    <n v="668.95500000000004"/>
    <n v="1120.6755000000001"/>
    <n v="1789.6305"/>
    <x v="2"/>
    <x v="1"/>
    <x v="8"/>
    <x v="0"/>
    <x v="6"/>
    <n v="15"/>
    <n v="5"/>
    <x v="6"/>
  </r>
  <r>
    <d v="2011-07-15T00:00:00"/>
    <n v="3"/>
    <x v="1"/>
    <s v="01011"/>
    <n v="681.20849999999996"/>
    <n v="1119.7094999999999"/>
    <n v="1800.9179999999999"/>
    <x v="2"/>
    <x v="1"/>
    <x v="9"/>
    <x v="0"/>
    <x v="6"/>
    <n v="15"/>
    <n v="5"/>
    <x v="6"/>
  </r>
  <r>
    <d v="2011-07-15T00:00:00"/>
    <n v="4"/>
    <x v="0"/>
    <s v="01002"/>
    <n v="716.56200000000001"/>
    <n v="1139.9114999999999"/>
    <n v="1856.4735000000001"/>
    <x v="3"/>
    <x v="1"/>
    <x v="4"/>
    <x v="0"/>
    <x v="6"/>
    <n v="15"/>
    <n v="5"/>
    <x v="6"/>
  </r>
  <r>
    <d v="2011-07-15T00:00:00"/>
    <n v="4"/>
    <x v="1"/>
    <s v="01003"/>
    <n v="613.08450000000005"/>
    <n v="1033.6199999999999"/>
    <n v="1646.7045000000001"/>
    <x v="3"/>
    <x v="1"/>
    <x v="0"/>
    <x v="0"/>
    <x v="6"/>
    <n v="15"/>
    <n v="5"/>
    <x v="6"/>
  </r>
  <r>
    <d v="2011-07-16T00:00:00"/>
    <n v="1"/>
    <x v="0"/>
    <s v="01001"/>
    <n v="661.05899999999997"/>
    <n v="1017.66"/>
    <n v="1678.7190000000001"/>
    <x v="0"/>
    <x v="0"/>
    <x v="1"/>
    <x v="0"/>
    <x v="6"/>
    <n v="16"/>
    <n v="6"/>
    <x v="0"/>
  </r>
  <r>
    <d v="2011-07-16T00:00:00"/>
    <n v="1"/>
    <x v="1"/>
    <s v="01004"/>
    <n v="720.18449999999996"/>
    <n v="1175.1075000000001"/>
    <n v="1895.2919999999999"/>
    <x v="0"/>
    <x v="0"/>
    <x v="2"/>
    <x v="0"/>
    <x v="6"/>
    <n v="16"/>
    <n v="6"/>
    <x v="0"/>
  </r>
  <r>
    <d v="2011-07-16T00:00:00"/>
    <n v="2"/>
    <x v="0"/>
    <s v="01005"/>
    <n v="642.78899999999999"/>
    <n v="1092.7560000000001"/>
    <n v="1735.5450000000001"/>
    <x v="1"/>
    <x v="0"/>
    <x v="3"/>
    <x v="0"/>
    <x v="6"/>
    <n v="16"/>
    <n v="6"/>
    <x v="0"/>
  </r>
  <r>
    <d v="2011-07-16T00:00:00"/>
    <n v="2"/>
    <x v="1"/>
    <s v="01006"/>
    <n v="665.22749999999996"/>
    <n v="1011.822"/>
    <n v="1677.0495000000001"/>
    <x v="1"/>
    <x v="0"/>
    <x v="4"/>
    <x v="0"/>
    <x v="6"/>
    <n v="16"/>
    <n v="6"/>
    <x v="0"/>
  </r>
  <r>
    <d v="2011-07-16T00:00:00"/>
    <n v="3"/>
    <x v="0"/>
    <s v="01007"/>
    <n v="676.98749999999995"/>
    <n v="1064.973"/>
    <n v="1741.9604999999999"/>
    <x v="2"/>
    <x v="1"/>
    <x v="5"/>
    <x v="0"/>
    <x v="6"/>
    <n v="16"/>
    <n v="6"/>
    <x v="0"/>
  </r>
  <r>
    <d v="2011-07-16T00:00:00"/>
    <n v="3"/>
    <x v="1"/>
    <s v="01008"/>
    <n v="720.88800000000003"/>
    <n v="1182.5730000000001"/>
    <n v="1903.461"/>
    <x v="2"/>
    <x v="1"/>
    <x v="6"/>
    <x v="0"/>
    <x v="6"/>
    <n v="16"/>
    <n v="6"/>
    <x v="0"/>
  </r>
  <r>
    <d v="2011-07-16T00:00:00"/>
    <n v="4"/>
    <x v="0"/>
    <s v="01009"/>
    <n v="627.79499999999996"/>
    <n v="1027.9290000000001"/>
    <n v="1655.7239999999999"/>
    <x v="3"/>
    <x v="1"/>
    <x v="7"/>
    <x v="0"/>
    <x v="6"/>
    <n v="16"/>
    <n v="6"/>
    <x v="0"/>
  </r>
  <r>
    <d v="2011-07-16T00:00:00"/>
    <n v="4"/>
    <x v="1"/>
    <s v="01010"/>
    <n v="699.87750000000005"/>
    <n v="1165.4265"/>
    <n v="1865.3040000000001"/>
    <x v="3"/>
    <x v="1"/>
    <x v="8"/>
    <x v="0"/>
    <x v="6"/>
    <n v="16"/>
    <n v="6"/>
    <x v="0"/>
  </r>
  <r>
    <d v="2011-07-17T00:00:00"/>
    <n v="1"/>
    <x v="0"/>
    <s v="01011"/>
    <n v="694.74300000000005"/>
    <n v="1158.4860000000001"/>
    <n v="1853.229"/>
    <x v="0"/>
    <x v="0"/>
    <x v="9"/>
    <x v="0"/>
    <x v="6"/>
    <n v="17"/>
    <n v="7"/>
    <x v="1"/>
  </r>
  <r>
    <d v="2011-07-17T00:00:00"/>
    <n v="1"/>
    <x v="1"/>
    <s v="01002"/>
    <n v="771.34050000000002"/>
    <n v="1263.1395"/>
    <n v="2034.48"/>
    <x v="0"/>
    <x v="0"/>
    <x v="4"/>
    <x v="0"/>
    <x v="6"/>
    <n v="17"/>
    <n v="7"/>
    <x v="1"/>
  </r>
  <r>
    <d v="2011-07-17T00:00:00"/>
    <n v="2"/>
    <x v="0"/>
    <s v="01003"/>
    <n v="717.11850000000004"/>
    <n v="1101.9224999999999"/>
    <n v="1819.0409999999999"/>
    <x v="1"/>
    <x v="0"/>
    <x v="0"/>
    <x v="0"/>
    <x v="6"/>
    <n v="17"/>
    <n v="7"/>
    <x v="1"/>
  </r>
  <r>
    <d v="2011-07-17T00:00:00"/>
    <n v="2"/>
    <x v="1"/>
    <s v="01001"/>
    <n v="808.25850000000003"/>
    <n v="1243.347"/>
    <n v="2051.6055000000001"/>
    <x v="1"/>
    <x v="0"/>
    <x v="1"/>
    <x v="0"/>
    <x v="6"/>
    <n v="17"/>
    <n v="7"/>
    <x v="1"/>
  </r>
  <r>
    <d v="2011-07-17T00:00:00"/>
    <n v="3"/>
    <x v="0"/>
    <s v="01004"/>
    <n v="699.5625"/>
    <n v="1193.1990000000001"/>
    <n v="1892.7615000000001"/>
    <x v="2"/>
    <x v="1"/>
    <x v="2"/>
    <x v="0"/>
    <x v="6"/>
    <n v="17"/>
    <n v="7"/>
    <x v="1"/>
  </r>
  <r>
    <d v="2011-07-17T00:00:00"/>
    <n v="3"/>
    <x v="1"/>
    <s v="01005"/>
    <n v="791.62649999999996"/>
    <n v="1257.2384999999999"/>
    <n v="2048.8649999999998"/>
    <x v="2"/>
    <x v="1"/>
    <x v="3"/>
    <x v="0"/>
    <x v="6"/>
    <n v="17"/>
    <n v="7"/>
    <x v="1"/>
  </r>
  <r>
    <d v="2011-07-17T00:00:00"/>
    <n v="4"/>
    <x v="0"/>
    <s v="01006"/>
    <n v="638.59950000000003"/>
    <n v="1041.4214999999999"/>
    <n v="1680.021"/>
    <x v="3"/>
    <x v="1"/>
    <x v="4"/>
    <x v="0"/>
    <x v="6"/>
    <n v="17"/>
    <n v="7"/>
    <x v="1"/>
  </r>
  <r>
    <d v="2011-07-17T00:00:00"/>
    <n v="4"/>
    <x v="1"/>
    <s v="01007"/>
    <n v="871.15350000000001"/>
    <n v="1314.4845"/>
    <n v="2185.6379999999999"/>
    <x v="3"/>
    <x v="1"/>
    <x v="5"/>
    <x v="0"/>
    <x v="6"/>
    <n v="17"/>
    <n v="7"/>
    <x v="1"/>
  </r>
  <r>
    <d v="2011-07-18T00:00:00"/>
    <n v="1"/>
    <x v="0"/>
    <s v="01008"/>
    <n v="672.54600000000005"/>
    <n v="1185.3765000000001"/>
    <n v="1857.9224999999999"/>
    <x v="0"/>
    <x v="0"/>
    <x v="6"/>
    <x v="0"/>
    <x v="6"/>
    <n v="18"/>
    <n v="1"/>
    <x v="2"/>
  </r>
  <r>
    <d v="2011-07-18T00:00:00"/>
    <n v="1"/>
    <x v="1"/>
    <s v="01009"/>
    <n v="731.30399999999997"/>
    <n v="1285.788"/>
    <n v="2017.0920000000001"/>
    <x v="0"/>
    <x v="0"/>
    <x v="7"/>
    <x v="0"/>
    <x v="6"/>
    <n v="18"/>
    <n v="1"/>
    <x v="2"/>
  </r>
  <r>
    <d v="2011-07-18T00:00:00"/>
    <n v="2"/>
    <x v="0"/>
    <s v="01010"/>
    <n v="587.90549999999996"/>
    <n v="1045.212"/>
    <n v="1633.1175000000001"/>
    <x v="1"/>
    <x v="0"/>
    <x v="8"/>
    <x v="0"/>
    <x v="6"/>
    <n v="18"/>
    <n v="1"/>
    <x v="2"/>
  </r>
  <r>
    <d v="2011-07-18T00:00:00"/>
    <n v="2"/>
    <x v="1"/>
    <s v="01011"/>
    <n v="810.77850000000001"/>
    <n v="1390.3995"/>
    <n v="2201.1779999999999"/>
    <x v="1"/>
    <x v="0"/>
    <x v="9"/>
    <x v="0"/>
    <x v="6"/>
    <n v="18"/>
    <n v="1"/>
    <x v="2"/>
  </r>
  <r>
    <d v="2011-07-18T00:00:00"/>
    <n v="3"/>
    <x v="0"/>
    <s v="01002"/>
    <n v="607.75049999999999"/>
    <n v="972.79349999999999"/>
    <n v="1580.5440000000001"/>
    <x v="2"/>
    <x v="1"/>
    <x v="4"/>
    <x v="0"/>
    <x v="6"/>
    <n v="18"/>
    <n v="1"/>
    <x v="2"/>
  </r>
  <r>
    <d v="2011-07-18T00:00:00"/>
    <n v="3"/>
    <x v="1"/>
    <s v="01003"/>
    <n v="711.64800000000002"/>
    <n v="1075.788"/>
    <n v="1787.4359999999999"/>
    <x v="2"/>
    <x v="1"/>
    <x v="0"/>
    <x v="0"/>
    <x v="6"/>
    <n v="18"/>
    <n v="1"/>
    <x v="2"/>
  </r>
  <r>
    <d v="2011-07-18T00:00:00"/>
    <n v="4"/>
    <x v="0"/>
    <s v="01001"/>
    <n v="696.654"/>
    <n v="1121.2635"/>
    <n v="1817.9175"/>
    <x v="3"/>
    <x v="1"/>
    <x v="1"/>
    <x v="0"/>
    <x v="6"/>
    <n v="18"/>
    <n v="1"/>
    <x v="2"/>
  </r>
  <r>
    <d v="2011-07-18T00:00:00"/>
    <n v="4"/>
    <x v="1"/>
    <s v="01004"/>
    <n v="809.15099999999995"/>
    <n v="1394.6624999999999"/>
    <n v="2203.8135000000002"/>
    <x v="3"/>
    <x v="1"/>
    <x v="2"/>
    <x v="0"/>
    <x v="6"/>
    <n v="18"/>
    <n v="1"/>
    <x v="2"/>
  </r>
  <r>
    <d v="2011-07-19T00:00:00"/>
    <n v="1"/>
    <x v="0"/>
    <s v="01005"/>
    <n v="716.02650000000006"/>
    <n v="1143.807"/>
    <n v="1859.8335"/>
    <x v="0"/>
    <x v="0"/>
    <x v="3"/>
    <x v="0"/>
    <x v="6"/>
    <n v="19"/>
    <n v="2"/>
    <x v="3"/>
  </r>
  <r>
    <d v="2011-07-19T00:00:00"/>
    <n v="1"/>
    <x v="1"/>
    <s v="01006"/>
    <n v="596.14800000000002"/>
    <n v="1085.259"/>
    <n v="1681.4069999999999"/>
    <x v="0"/>
    <x v="0"/>
    <x v="4"/>
    <x v="0"/>
    <x v="6"/>
    <n v="19"/>
    <n v="2"/>
    <x v="3"/>
  </r>
  <r>
    <d v="2011-07-19T00:00:00"/>
    <n v="2"/>
    <x v="0"/>
    <s v="01007"/>
    <n v="598.25850000000003"/>
    <n v="1041.4845"/>
    <n v="1639.7429999999999"/>
    <x v="1"/>
    <x v="0"/>
    <x v="5"/>
    <x v="0"/>
    <x v="6"/>
    <n v="19"/>
    <n v="2"/>
    <x v="3"/>
  </r>
  <r>
    <d v="2011-07-19T00:00:00"/>
    <n v="2"/>
    <x v="1"/>
    <s v="01008"/>
    <n v="810.70500000000004"/>
    <n v="1306.0740000000001"/>
    <n v="2116.779"/>
    <x v="1"/>
    <x v="0"/>
    <x v="6"/>
    <x v="0"/>
    <x v="6"/>
    <n v="19"/>
    <n v="2"/>
    <x v="3"/>
  </r>
  <r>
    <d v="2011-07-19T00:00:00"/>
    <n v="3"/>
    <x v="0"/>
    <s v="01009"/>
    <n v="667.21199999999999"/>
    <n v="1171.5585000000001"/>
    <n v="1838.7705000000001"/>
    <x v="2"/>
    <x v="1"/>
    <x v="7"/>
    <x v="0"/>
    <x v="6"/>
    <n v="19"/>
    <n v="2"/>
    <x v="3"/>
  </r>
  <r>
    <d v="2011-07-19T00:00:00"/>
    <n v="3"/>
    <x v="1"/>
    <s v="01010"/>
    <n v="683.42399999999998"/>
    <n v="1116.7695000000001"/>
    <n v="1800.1935000000001"/>
    <x v="2"/>
    <x v="1"/>
    <x v="8"/>
    <x v="0"/>
    <x v="6"/>
    <n v="19"/>
    <n v="2"/>
    <x v="3"/>
  </r>
  <r>
    <d v="2011-07-19T00:00:00"/>
    <n v="4"/>
    <x v="0"/>
    <s v="01011"/>
    <n v="666.77099999999996"/>
    <n v="1032.8325"/>
    <n v="1699.6034999999999"/>
    <x v="3"/>
    <x v="1"/>
    <x v="9"/>
    <x v="0"/>
    <x v="6"/>
    <n v="19"/>
    <n v="2"/>
    <x v="3"/>
  </r>
  <r>
    <d v="2011-07-19T00:00:00"/>
    <n v="4"/>
    <x v="1"/>
    <s v="01002"/>
    <n v="710.71349999999995"/>
    <n v="1104.7470000000001"/>
    <n v="1815.4604999999999"/>
    <x v="3"/>
    <x v="1"/>
    <x v="4"/>
    <x v="0"/>
    <x v="6"/>
    <n v="19"/>
    <n v="2"/>
    <x v="3"/>
  </r>
  <r>
    <d v="2011-07-20T00:00:00"/>
    <n v="1"/>
    <x v="0"/>
    <s v="01003"/>
    <n v="657.85649999999998"/>
    <n v="1217.7584999999999"/>
    <n v="1875.615"/>
    <x v="0"/>
    <x v="0"/>
    <x v="0"/>
    <x v="0"/>
    <x v="6"/>
    <n v="20"/>
    <n v="3"/>
    <x v="4"/>
  </r>
  <r>
    <d v="2011-07-20T00:00:00"/>
    <n v="1"/>
    <x v="1"/>
    <s v="01001"/>
    <n v="733.51949999999999"/>
    <n v="1326.8744999999999"/>
    <n v="2060.3939999999998"/>
    <x v="0"/>
    <x v="0"/>
    <x v="1"/>
    <x v="0"/>
    <x v="6"/>
    <n v="20"/>
    <n v="3"/>
    <x v="4"/>
  </r>
  <r>
    <d v="2011-07-20T00:00:00"/>
    <n v="2"/>
    <x v="0"/>
    <s v="01004"/>
    <n v="569.48850000000004"/>
    <n v="1081.2795000000001"/>
    <n v="1650.768"/>
    <x v="1"/>
    <x v="0"/>
    <x v="2"/>
    <x v="0"/>
    <x v="6"/>
    <n v="20"/>
    <n v="3"/>
    <x v="4"/>
  </r>
  <r>
    <d v="2011-07-20T00:00:00"/>
    <n v="2"/>
    <x v="1"/>
    <s v="01005"/>
    <n v="589.43849999999998"/>
    <n v="1000.629"/>
    <n v="1590.0675000000001"/>
    <x v="1"/>
    <x v="0"/>
    <x v="3"/>
    <x v="0"/>
    <x v="6"/>
    <n v="20"/>
    <n v="3"/>
    <x v="4"/>
  </r>
  <r>
    <d v="2011-07-20T00:00:00"/>
    <n v="3"/>
    <x v="0"/>
    <s v="01006"/>
    <n v="684.16949999999997"/>
    <n v="1157.5725"/>
    <n v="1841.742"/>
    <x v="2"/>
    <x v="1"/>
    <x v="4"/>
    <x v="0"/>
    <x v="6"/>
    <n v="20"/>
    <n v="3"/>
    <x v="4"/>
  </r>
  <r>
    <d v="2011-07-20T00:00:00"/>
    <n v="3"/>
    <x v="1"/>
    <s v="01007"/>
    <n v="795.98400000000004"/>
    <n v="1194.6375"/>
    <n v="1990.6215"/>
    <x v="2"/>
    <x v="1"/>
    <x v="5"/>
    <x v="0"/>
    <x v="6"/>
    <n v="20"/>
    <n v="3"/>
    <x v="4"/>
  </r>
  <r>
    <d v="2011-07-20T00:00:00"/>
    <n v="4"/>
    <x v="0"/>
    <s v="01008"/>
    <n v="683.98050000000001"/>
    <n v="1195.8135"/>
    <n v="1879.7940000000001"/>
    <x v="3"/>
    <x v="1"/>
    <x v="6"/>
    <x v="0"/>
    <x v="6"/>
    <n v="20"/>
    <n v="3"/>
    <x v="4"/>
  </r>
  <r>
    <d v="2011-07-20T00:00:00"/>
    <n v="4"/>
    <x v="1"/>
    <s v="01009"/>
    <n v="792.61350000000004"/>
    <n v="1219.0184999999999"/>
    <n v="2011.6320000000001"/>
    <x v="3"/>
    <x v="1"/>
    <x v="7"/>
    <x v="0"/>
    <x v="6"/>
    <n v="20"/>
    <n v="3"/>
    <x v="4"/>
  </r>
  <r>
    <d v="2011-07-21T00:00:00"/>
    <n v="1"/>
    <x v="0"/>
    <s v="01010"/>
    <n v="641.09849999999994"/>
    <n v="1127.3325"/>
    <n v="1768.431"/>
    <x v="0"/>
    <x v="0"/>
    <x v="8"/>
    <x v="0"/>
    <x v="6"/>
    <n v="21"/>
    <n v="4"/>
    <x v="5"/>
  </r>
  <r>
    <d v="2011-07-21T00:00:00"/>
    <n v="1"/>
    <x v="1"/>
    <s v="01011"/>
    <n v="675.10799999999995"/>
    <n v="1014.0165"/>
    <n v="1689.1244999999999"/>
    <x v="0"/>
    <x v="0"/>
    <x v="9"/>
    <x v="0"/>
    <x v="6"/>
    <n v="21"/>
    <n v="4"/>
    <x v="5"/>
  </r>
  <r>
    <d v="2011-07-21T00:00:00"/>
    <n v="2"/>
    <x v="0"/>
    <s v="01002"/>
    <n v="565.13099999999997"/>
    <n v="1038.3030000000001"/>
    <n v="1603.434"/>
    <x v="1"/>
    <x v="0"/>
    <x v="4"/>
    <x v="0"/>
    <x v="6"/>
    <n v="21"/>
    <n v="4"/>
    <x v="5"/>
  </r>
  <r>
    <d v="2011-07-21T00:00:00"/>
    <n v="2"/>
    <x v="1"/>
    <s v="01003"/>
    <n v="626.577"/>
    <n v="1126.3979999999999"/>
    <n v="1752.9749999999999"/>
    <x v="1"/>
    <x v="0"/>
    <x v="0"/>
    <x v="0"/>
    <x v="6"/>
    <n v="21"/>
    <n v="4"/>
    <x v="5"/>
  </r>
  <r>
    <d v="2011-07-21T00:00:00"/>
    <n v="3"/>
    <x v="0"/>
    <s v="01001"/>
    <n v="645.62400000000002"/>
    <n v="1219.5645"/>
    <n v="1865.1885"/>
    <x v="2"/>
    <x v="1"/>
    <x v="1"/>
    <x v="0"/>
    <x v="6"/>
    <n v="21"/>
    <n v="4"/>
    <x v="5"/>
  </r>
  <r>
    <d v="2011-07-21T00:00:00"/>
    <n v="3"/>
    <x v="1"/>
    <s v="01004"/>
    <n v="748.23"/>
    <n v="1212.204"/>
    <n v="1960.434"/>
    <x v="2"/>
    <x v="1"/>
    <x v="2"/>
    <x v="0"/>
    <x v="6"/>
    <n v="21"/>
    <n v="4"/>
    <x v="5"/>
  </r>
  <r>
    <d v="2011-07-21T00:00:00"/>
    <n v="4"/>
    <x v="0"/>
    <s v="01005"/>
    <n v="564.71100000000001"/>
    <n v="1071.0840000000001"/>
    <n v="1635.7950000000001"/>
    <x v="3"/>
    <x v="1"/>
    <x v="3"/>
    <x v="0"/>
    <x v="6"/>
    <n v="21"/>
    <n v="4"/>
    <x v="5"/>
  </r>
  <r>
    <d v="2011-07-21T00:00:00"/>
    <n v="4"/>
    <x v="1"/>
    <s v="01006"/>
    <n v="821.7405"/>
    <n v="1249.5735"/>
    <n v="2071.3139999999999"/>
    <x v="3"/>
    <x v="1"/>
    <x v="4"/>
    <x v="0"/>
    <x v="6"/>
    <n v="21"/>
    <n v="4"/>
    <x v="5"/>
  </r>
  <r>
    <d v="2011-07-22T00:00:00"/>
    <n v="1"/>
    <x v="0"/>
    <s v="01007"/>
    <n v="707.62649999999996"/>
    <n v="1126.6395"/>
    <n v="1834.2660000000001"/>
    <x v="0"/>
    <x v="0"/>
    <x v="5"/>
    <x v="0"/>
    <x v="6"/>
    <n v="22"/>
    <n v="5"/>
    <x v="6"/>
  </r>
  <r>
    <d v="2011-07-22T00:00:00"/>
    <n v="1"/>
    <x v="1"/>
    <s v="01008"/>
    <n v="707.4375"/>
    <n v="1222.2315000000001"/>
    <n v="1929.6690000000001"/>
    <x v="0"/>
    <x v="0"/>
    <x v="6"/>
    <x v="0"/>
    <x v="6"/>
    <n v="22"/>
    <n v="5"/>
    <x v="6"/>
  </r>
  <r>
    <d v="2011-07-22T00:00:00"/>
    <n v="2"/>
    <x v="0"/>
    <s v="01009"/>
    <n v="688.82100000000003"/>
    <n v="1079.4839999999999"/>
    <n v="1768.3050000000001"/>
    <x v="1"/>
    <x v="0"/>
    <x v="7"/>
    <x v="0"/>
    <x v="6"/>
    <n v="22"/>
    <n v="5"/>
    <x v="6"/>
  </r>
  <r>
    <d v="2011-07-22T00:00:00"/>
    <n v="2"/>
    <x v="1"/>
    <s v="01010"/>
    <n v="731.12549999999999"/>
    <n v="1154.2545"/>
    <n v="1885.38"/>
    <x v="1"/>
    <x v="0"/>
    <x v="8"/>
    <x v="0"/>
    <x v="6"/>
    <n v="22"/>
    <n v="5"/>
    <x v="6"/>
  </r>
  <r>
    <d v="2011-07-22T00:00:00"/>
    <n v="3"/>
    <x v="0"/>
    <s v="01011"/>
    <n v="587.34900000000005"/>
    <n v="1099.3710000000001"/>
    <n v="1686.72"/>
    <x v="2"/>
    <x v="1"/>
    <x v="9"/>
    <x v="0"/>
    <x v="6"/>
    <n v="22"/>
    <n v="5"/>
    <x v="6"/>
  </r>
  <r>
    <d v="2011-07-22T00:00:00"/>
    <n v="3"/>
    <x v="1"/>
    <s v="01002"/>
    <n v="812.39549999999997"/>
    <n v="1223.9745"/>
    <n v="2036.37"/>
    <x v="2"/>
    <x v="1"/>
    <x v="4"/>
    <x v="0"/>
    <x v="6"/>
    <n v="22"/>
    <n v="5"/>
    <x v="6"/>
  </r>
  <r>
    <d v="2011-07-22T00:00:00"/>
    <n v="4"/>
    <x v="0"/>
    <s v="01003"/>
    <n v="630.56700000000001"/>
    <n v="1088.9024999999999"/>
    <n v="1719.4694999999999"/>
    <x v="3"/>
    <x v="1"/>
    <x v="0"/>
    <x v="0"/>
    <x v="6"/>
    <n v="22"/>
    <n v="5"/>
    <x v="6"/>
  </r>
  <r>
    <d v="2011-07-22T00:00:00"/>
    <n v="4"/>
    <x v="1"/>
    <s v="01001"/>
    <n v="723.09299999999996"/>
    <n v="1102.248"/>
    <n v="1825.3409999999999"/>
    <x v="3"/>
    <x v="1"/>
    <x v="1"/>
    <x v="0"/>
    <x v="6"/>
    <n v="22"/>
    <n v="5"/>
    <x v="6"/>
  </r>
  <r>
    <d v="2011-07-23T00:00:00"/>
    <n v="1"/>
    <x v="0"/>
    <s v="01004"/>
    <n v="598.30050000000006"/>
    <n v="1050.903"/>
    <n v="1649.2035000000001"/>
    <x v="0"/>
    <x v="0"/>
    <x v="2"/>
    <x v="0"/>
    <x v="6"/>
    <n v="23"/>
    <n v="6"/>
    <x v="0"/>
  </r>
  <r>
    <d v="2011-07-23T00:00:00"/>
    <n v="1"/>
    <x v="1"/>
    <s v="01005"/>
    <n v="666.20399999999995"/>
    <n v="1069.1310000000001"/>
    <n v="1735.335"/>
    <x v="0"/>
    <x v="0"/>
    <x v="3"/>
    <x v="0"/>
    <x v="6"/>
    <n v="23"/>
    <n v="6"/>
    <x v="0"/>
  </r>
  <r>
    <d v="2011-07-23T00:00:00"/>
    <n v="2"/>
    <x v="0"/>
    <s v="01006"/>
    <n v="628.71900000000005"/>
    <n v="1187.0250000000001"/>
    <n v="1815.7439999999999"/>
    <x v="1"/>
    <x v="0"/>
    <x v="4"/>
    <x v="0"/>
    <x v="6"/>
    <n v="23"/>
    <n v="6"/>
    <x v="0"/>
  </r>
  <r>
    <d v="2011-07-23T00:00:00"/>
    <n v="2"/>
    <x v="1"/>
    <s v="01007"/>
    <n v="586.43550000000005"/>
    <n v="1105.6814999999999"/>
    <n v="1692.117"/>
    <x v="1"/>
    <x v="0"/>
    <x v="5"/>
    <x v="0"/>
    <x v="6"/>
    <n v="23"/>
    <n v="6"/>
    <x v="0"/>
  </r>
  <r>
    <d v="2011-07-23T00:00:00"/>
    <n v="3"/>
    <x v="0"/>
    <s v="01008"/>
    <n v="668.77650000000006"/>
    <n v="1131.7950000000001"/>
    <n v="1800.5715"/>
    <x v="2"/>
    <x v="1"/>
    <x v="6"/>
    <x v="0"/>
    <x v="6"/>
    <n v="23"/>
    <n v="6"/>
    <x v="0"/>
  </r>
  <r>
    <d v="2011-07-23T00:00:00"/>
    <n v="3"/>
    <x v="1"/>
    <s v="01009"/>
    <n v="797.3175"/>
    <n v="1316.7525000000001"/>
    <n v="2114.0700000000002"/>
    <x v="2"/>
    <x v="1"/>
    <x v="7"/>
    <x v="0"/>
    <x v="6"/>
    <n v="23"/>
    <n v="6"/>
    <x v="0"/>
  </r>
  <r>
    <d v="2011-07-23T00:00:00"/>
    <n v="4"/>
    <x v="0"/>
    <s v="01010"/>
    <n v="607.53"/>
    <n v="1196.2964999999999"/>
    <n v="1803.8264999999999"/>
    <x v="3"/>
    <x v="1"/>
    <x v="8"/>
    <x v="0"/>
    <x v="6"/>
    <n v="23"/>
    <n v="6"/>
    <x v="0"/>
  </r>
  <r>
    <d v="2011-07-23T00:00:00"/>
    <n v="4"/>
    <x v="1"/>
    <s v="01011"/>
    <n v="770.19600000000003"/>
    <n v="1156.029"/>
    <n v="1926.2249999999999"/>
    <x v="3"/>
    <x v="1"/>
    <x v="9"/>
    <x v="0"/>
    <x v="6"/>
    <n v="23"/>
    <n v="6"/>
    <x v="0"/>
  </r>
  <r>
    <d v="2011-07-24T00:00:00"/>
    <n v="1"/>
    <x v="0"/>
    <s v="01002"/>
    <n v="643.14599999999996"/>
    <n v="1093.5119999999999"/>
    <n v="1736.6579999999999"/>
    <x v="0"/>
    <x v="0"/>
    <x v="4"/>
    <x v="0"/>
    <x v="6"/>
    <n v="24"/>
    <n v="7"/>
    <x v="1"/>
  </r>
  <r>
    <d v="2011-07-24T00:00:00"/>
    <n v="1"/>
    <x v="1"/>
    <s v="01003"/>
    <n v="723.26099999999997"/>
    <n v="1367.8454999999999"/>
    <n v="2091.1064999999999"/>
    <x v="0"/>
    <x v="0"/>
    <x v="0"/>
    <x v="0"/>
    <x v="6"/>
    <n v="24"/>
    <n v="7"/>
    <x v="1"/>
  </r>
  <r>
    <d v="2011-07-24T00:00:00"/>
    <n v="2"/>
    <x v="0"/>
    <s v="01001"/>
    <n v="625.25400000000002"/>
    <n v="1017.9015000000001"/>
    <n v="1643.1555000000001"/>
    <x v="1"/>
    <x v="0"/>
    <x v="1"/>
    <x v="0"/>
    <x v="6"/>
    <n v="24"/>
    <n v="7"/>
    <x v="1"/>
  </r>
  <r>
    <d v="2011-07-24T00:00:00"/>
    <n v="2"/>
    <x v="1"/>
    <s v="01004"/>
    <n v="871.03800000000001"/>
    <n v="1306.6935000000001"/>
    <n v="2177.7314999999999"/>
    <x v="1"/>
    <x v="0"/>
    <x v="2"/>
    <x v="0"/>
    <x v="6"/>
    <n v="24"/>
    <n v="7"/>
    <x v="1"/>
  </r>
  <r>
    <d v="2011-07-24T00:00:00"/>
    <n v="3"/>
    <x v="0"/>
    <s v="01005"/>
    <n v="599.42399999999998"/>
    <n v="1121.4000000000001"/>
    <n v="1720.8240000000001"/>
    <x v="2"/>
    <x v="1"/>
    <x v="3"/>
    <x v="0"/>
    <x v="6"/>
    <n v="24"/>
    <n v="7"/>
    <x v="1"/>
  </r>
  <r>
    <d v="2011-07-24T00:00:00"/>
    <n v="3"/>
    <x v="1"/>
    <s v="01006"/>
    <n v="528.38099999999997"/>
    <n v="1099.5705"/>
    <n v="1627.9514999999999"/>
    <x v="2"/>
    <x v="1"/>
    <x v="4"/>
    <x v="0"/>
    <x v="6"/>
    <n v="24"/>
    <n v="7"/>
    <x v="1"/>
  </r>
  <r>
    <d v="2011-07-24T00:00:00"/>
    <n v="4"/>
    <x v="0"/>
    <s v="01007"/>
    <n v="670.41449999999998"/>
    <n v="1079.778"/>
    <n v="1750.1925000000001"/>
    <x v="3"/>
    <x v="1"/>
    <x v="5"/>
    <x v="0"/>
    <x v="6"/>
    <n v="24"/>
    <n v="7"/>
    <x v="1"/>
  </r>
  <r>
    <d v="2011-07-24T00:00:00"/>
    <n v="4"/>
    <x v="1"/>
    <s v="01008"/>
    <n v="643.18799999999999"/>
    <n v="1265.1134999999999"/>
    <n v="1908.3015"/>
    <x v="3"/>
    <x v="1"/>
    <x v="6"/>
    <x v="0"/>
    <x v="6"/>
    <n v="24"/>
    <n v="7"/>
    <x v="1"/>
  </r>
  <r>
    <d v="2011-07-25T00:00:00"/>
    <n v="1"/>
    <x v="0"/>
    <s v="01009"/>
    <n v="624.91800000000001"/>
    <n v="1245.4784999999999"/>
    <n v="1870.3965000000001"/>
    <x v="0"/>
    <x v="0"/>
    <x v="7"/>
    <x v="0"/>
    <x v="6"/>
    <n v="25"/>
    <n v="1"/>
    <x v="2"/>
  </r>
  <r>
    <d v="2011-07-25T00:00:00"/>
    <n v="1"/>
    <x v="1"/>
    <s v="01010"/>
    <n v="768.41099999999994"/>
    <n v="1274.1434999999999"/>
    <n v="2042.5545"/>
    <x v="0"/>
    <x v="0"/>
    <x v="8"/>
    <x v="0"/>
    <x v="6"/>
    <n v="25"/>
    <n v="1"/>
    <x v="2"/>
  </r>
  <r>
    <d v="2011-07-25T00:00:00"/>
    <n v="2"/>
    <x v="0"/>
    <s v="01011"/>
    <n v="661.02750000000003"/>
    <n v="1053.2339999999999"/>
    <n v="1714.2615000000001"/>
    <x v="1"/>
    <x v="0"/>
    <x v="9"/>
    <x v="0"/>
    <x v="6"/>
    <n v="25"/>
    <n v="1"/>
    <x v="2"/>
  </r>
  <r>
    <d v="2011-07-25T00:00:00"/>
    <n v="2"/>
    <x v="1"/>
    <s v="01002"/>
    <n v="616.98"/>
    <n v="1198.6485"/>
    <n v="1815.6285"/>
    <x v="1"/>
    <x v="0"/>
    <x v="4"/>
    <x v="0"/>
    <x v="6"/>
    <n v="25"/>
    <n v="1"/>
    <x v="2"/>
  </r>
  <r>
    <d v="2011-07-25T00:00:00"/>
    <n v="3"/>
    <x v="0"/>
    <s v="01003"/>
    <n v="511.26600000000002"/>
    <n v="1097.5125"/>
    <n v="1608.7784999999999"/>
    <x v="2"/>
    <x v="1"/>
    <x v="0"/>
    <x v="0"/>
    <x v="6"/>
    <n v="25"/>
    <n v="1"/>
    <x v="2"/>
  </r>
  <r>
    <d v="2011-07-25T00:00:00"/>
    <n v="3"/>
    <x v="1"/>
    <s v="01001"/>
    <n v="669.97349999999994"/>
    <n v="1298.5350000000001"/>
    <n v="1968.5084999999999"/>
    <x v="2"/>
    <x v="1"/>
    <x v="1"/>
    <x v="0"/>
    <x v="6"/>
    <n v="25"/>
    <n v="1"/>
    <x v="2"/>
  </r>
  <r>
    <d v="2011-07-25T00:00:00"/>
    <n v="4"/>
    <x v="0"/>
    <s v="01004"/>
    <n v="594.5625"/>
    <n v="1145.4449999999999"/>
    <n v="1740.0074999999999"/>
    <x v="3"/>
    <x v="1"/>
    <x v="2"/>
    <x v="0"/>
    <x v="6"/>
    <n v="25"/>
    <n v="1"/>
    <x v="2"/>
  </r>
  <r>
    <d v="2011-07-25T00:00:00"/>
    <n v="4"/>
    <x v="1"/>
    <s v="01005"/>
    <n v="686.66849999999999"/>
    <n v="1127.8995"/>
    <n v="1814.568"/>
    <x v="3"/>
    <x v="1"/>
    <x v="3"/>
    <x v="0"/>
    <x v="6"/>
    <n v="25"/>
    <n v="1"/>
    <x v="2"/>
  </r>
  <r>
    <d v="2011-07-26T00:00:00"/>
    <n v="1"/>
    <x v="0"/>
    <s v="01006"/>
    <n v="552.18449999999996"/>
    <n v="1089.123"/>
    <n v="1641.3074999999999"/>
    <x v="0"/>
    <x v="0"/>
    <x v="4"/>
    <x v="0"/>
    <x v="6"/>
    <n v="26"/>
    <n v="2"/>
    <x v="3"/>
  </r>
  <r>
    <d v="2011-07-26T00:00:00"/>
    <n v="1"/>
    <x v="1"/>
    <s v="01007"/>
    <n v="638.96699999999998"/>
    <n v="962.64"/>
    <n v="1601.607"/>
    <x v="0"/>
    <x v="0"/>
    <x v="5"/>
    <x v="0"/>
    <x v="6"/>
    <n v="26"/>
    <n v="2"/>
    <x v="3"/>
  </r>
  <r>
    <d v="2011-07-26T00:00:00"/>
    <n v="2"/>
    <x v="0"/>
    <s v="01008"/>
    <n v="551.12400000000002"/>
    <n v="1089.3225"/>
    <n v="1640.4465"/>
    <x v="1"/>
    <x v="0"/>
    <x v="6"/>
    <x v="0"/>
    <x v="6"/>
    <n v="26"/>
    <n v="2"/>
    <x v="3"/>
  </r>
  <r>
    <d v="2011-07-26T00:00:00"/>
    <n v="2"/>
    <x v="1"/>
    <s v="01009"/>
    <n v="795.01800000000003"/>
    <n v="1379.28"/>
    <n v="2174.2979999999998"/>
    <x v="1"/>
    <x v="0"/>
    <x v="7"/>
    <x v="0"/>
    <x v="6"/>
    <n v="26"/>
    <n v="2"/>
    <x v="3"/>
  </r>
  <r>
    <d v="2011-07-26T00:00:00"/>
    <n v="3"/>
    <x v="0"/>
    <s v="01010"/>
    <n v="594.68849999999998"/>
    <n v="1063.356"/>
    <n v="1658.0445"/>
    <x v="2"/>
    <x v="1"/>
    <x v="8"/>
    <x v="0"/>
    <x v="6"/>
    <n v="26"/>
    <n v="2"/>
    <x v="3"/>
  </r>
  <r>
    <d v="2011-07-26T00:00:00"/>
    <n v="3"/>
    <x v="1"/>
    <s v="01011"/>
    <n v="663.39"/>
    <n v="1148.1645000000001"/>
    <n v="1811.5545"/>
    <x v="2"/>
    <x v="1"/>
    <x v="9"/>
    <x v="0"/>
    <x v="6"/>
    <n v="26"/>
    <n v="2"/>
    <x v="3"/>
  </r>
  <r>
    <d v="2011-07-26T00:00:00"/>
    <n v="4"/>
    <x v="0"/>
    <s v="01002"/>
    <n v="600.73649999999998"/>
    <n v="1057.539"/>
    <n v="1658.2755"/>
    <x v="3"/>
    <x v="1"/>
    <x v="4"/>
    <x v="0"/>
    <x v="6"/>
    <n v="26"/>
    <n v="2"/>
    <x v="3"/>
  </r>
  <r>
    <d v="2011-07-26T00:00:00"/>
    <n v="4"/>
    <x v="1"/>
    <s v="01003"/>
    <n v="668.29349999999999"/>
    <n v="1213.2539999999999"/>
    <n v="1881.5474999999999"/>
    <x v="3"/>
    <x v="1"/>
    <x v="0"/>
    <x v="0"/>
    <x v="6"/>
    <n v="26"/>
    <n v="2"/>
    <x v="3"/>
  </r>
  <r>
    <d v="2011-07-27T00:00:00"/>
    <n v="1"/>
    <x v="0"/>
    <s v="01001"/>
    <n v="577.15350000000001"/>
    <n v="1178.9504999999999"/>
    <n v="1756.104"/>
    <x v="0"/>
    <x v="0"/>
    <x v="1"/>
    <x v="0"/>
    <x v="6"/>
    <n v="27"/>
    <n v="3"/>
    <x v="4"/>
  </r>
  <r>
    <d v="2011-07-27T00:00:00"/>
    <n v="1"/>
    <x v="1"/>
    <s v="01004"/>
    <n v="673.41750000000002"/>
    <n v="1090.4459999999999"/>
    <n v="1763.8634999999999"/>
    <x v="0"/>
    <x v="0"/>
    <x v="2"/>
    <x v="0"/>
    <x v="6"/>
    <n v="27"/>
    <n v="3"/>
    <x v="4"/>
  </r>
  <r>
    <d v="2011-07-27T00:00:00"/>
    <n v="2"/>
    <x v="0"/>
    <s v="01005"/>
    <n v="560.88900000000001"/>
    <n v="1194.837"/>
    <n v="1755.7260000000001"/>
    <x v="1"/>
    <x v="0"/>
    <x v="3"/>
    <x v="0"/>
    <x v="6"/>
    <n v="27"/>
    <n v="3"/>
    <x v="4"/>
  </r>
  <r>
    <d v="2011-07-27T00:00:00"/>
    <n v="2"/>
    <x v="1"/>
    <s v="01006"/>
    <n v="715.3125"/>
    <n v="1143.7860000000001"/>
    <n v="1859.0985000000001"/>
    <x v="1"/>
    <x v="0"/>
    <x v="4"/>
    <x v="0"/>
    <x v="6"/>
    <n v="27"/>
    <n v="3"/>
    <x v="4"/>
  </r>
  <r>
    <d v="2011-07-27T00:00:00"/>
    <n v="3"/>
    <x v="0"/>
    <s v="01007"/>
    <n v="636.15300000000002"/>
    <n v="1003.884"/>
    <n v="1640.037"/>
    <x v="2"/>
    <x v="1"/>
    <x v="5"/>
    <x v="0"/>
    <x v="6"/>
    <n v="27"/>
    <n v="3"/>
    <x v="4"/>
  </r>
  <r>
    <d v="2011-07-27T00:00:00"/>
    <n v="3"/>
    <x v="1"/>
    <s v="01008"/>
    <n v="572.91150000000005"/>
    <n v="1172.0309999999999"/>
    <n v="1744.9425000000001"/>
    <x v="2"/>
    <x v="1"/>
    <x v="6"/>
    <x v="0"/>
    <x v="6"/>
    <n v="27"/>
    <n v="3"/>
    <x v="4"/>
  </r>
  <r>
    <d v="2011-07-27T00:00:00"/>
    <n v="4"/>
    <x v="0"/>
    <s v="01009"/>
    <n v="653.21550000000002"/>
    <n v="1168.5554999999999"/>
    <n v="1821.771"/>
    <x v="3"/>
    <x v="1"/>
    <x v="7"/>
    <x v="0"/>
    <x v="6"/>
    <n v="27"/>
    <n v="3"/>
    <x v="4"/>
  </r>
  <r>
    <d v="2011-07-27T00:00:00"/>
    <n v="4"/>
    <x v="1"/>
    <s v="01010"/>
    <n v="647.27250000000004"/>
    <n v="1231.6500000000001"/>
    <n v="1878.9224999999999"/>
    <x v="3"/>
    <x v="1"/>
    <x v="8"/>
    <x v="0"/>
    <x v="6"/>
    <n v="27"/>
    <n v="3"/>
    <x v="4"/>
  </r>
  <r>
    <d v="2011-07-28T00:00:00"/>
    <n v="1"/>
    <x v="0"/>
    <s v="01011"/>
    <n v="611.17349999999999"/>
    <n v="1071.252"/>
    <n v="1682.4255000000001"/>
    <x v="0"/>
    <x v="0"/>
    <x v="9"/>
    <x v="0"/>
    <x v="6"/>
    <n v="28"/>
    <n v="4"/>
    <x v="5"/>
  </r>
  <r>
    <d v="2011-07-28T00:00:00"/>
    <n v="1"/>
    <x v="1"/>
    <s v="01002"/>
    <n v="595.53899999999999"/>
    <n v="1259.2964999999999"/>
    <n v="1854.8354999999999"/>
    <x v="0"/>
    <x v="0"/>
    <x v="4"/>
    <x v="0"/>
    <x v="6"/>
    <n v="28"/>
    <n v="4"/>
    <x v="5"/>
  </r>
  <r>
    <d v="2011-07-28T00:00:00"/>
    <n v="2"/>
    <x v="0"/>
    <s v="01003"/>
    <n v="625.20150000000001"/>
    <n v="1088.2304999999999"/>
    <n v="1713.432"/>
    <x v="1"/>
    <x v="0"/>
    <x v="0"/>
    <x v="0"/>
    <x v="6"/>
    <n v="28"/>
    <n v="4"/>
    <x v="5"/>
  </r>
  <r>
    <d v="2011-07-28T00:00:00"/>
    <n v="2"/>
    <x v="1"/>
    <s v="01001"/>
    <n v="739.93499999999995"/>
    <n v="1146.0015000000001"/>
    <n v="1885.9365"/>
    <x v="1"/>
    <x v="0"/>
    <x v="1"/>
    <x v="0"/>
    <x v="6"/>
    <n v="28"/>
    <n v="4"/>
    <x v="5"/>
  </r>
  <r>
    <d v="2011-07-28T00:00:00"/>
    <n v="3"/>
    <x v="0"/>
    <s v="01004"/>
    <n v="637.23450000000003"/>
    <n v="1243.1475"/>
    <n v="1880.3820000000001"/>
    <x v="2"/>
    <x v="1"/>
    <x v="2"/>
    <x v="0"/>
    <x v="6"/>
    <n v="28"/>
    <n v="4"/>
    <x v="5"/>
  </r>
  <r>
    <d v="2011-07-28T00:00:00"/>
    <n v="3"/>
    <x v="1"/>
    <s v="01005"/>
    <n v="647.01"/>
    <n v="1328.3655000000001"/>
    <n v="1975.3755000000001"/>
    <x v="2"/>
    <x v="1"/>
    <x v="3"/>
    <x v="0"/>
    <x v="6"/>
    <n v="28"/>
    <n v="4"/>
    <x v="5"/>
  </r>
  <r>
    <d v="2011-07-28T00:00:00"/>
    <n v="4"/>
    <x v="0"/>
    <s v="01006"/>
    <n v="545.06550000000004"/>
    <n v="1208.0355"/>
    <n v="1753.1010000000001"/>
    <x v="3"/>
    <x v="1"/>
    <x v="4"/>
    <x v="0"/>
    <x v="6"/>
    <n v="28"/>
    <n v="4"/>
    <x v="5"/>
  </r>
  <r>
    <d v="2011-07-28T00:00:00"/>
    <n v="4"/>
    <x v="1"/>
    <s v="01007"/>
    <n v="626.07299999999998"/>
    <n v="1040.2455"/>
    <n v="1666.3185000000001"/>
    <x v="3"/>
    <x v="1"/>
    <x v="5"/>
    <x v="0"/>
    <x v="6"/>
    <n v="28"/>
    <n v="4"/>
    <x v="5"/>
  </r>
  <r>
    <d v="2011-07-29T00:00:00"/>
    <n v="1"/>
    <x v="0"/>
    <s v="01008"/>
    <n v="508.26299999999998"/>
    <n v="1141.2239999999999"/>
    <n v="1649.4870000000001"/>
    <x v="0"/>
    <x v="0"/>
    <x v="6"/>
    <x v="0"/>
    <x v="6"/>
    <n v="29"/>
    <n v="5"/>
    <x v="6"/>
  </r>
  <r>
    <d v="2011-07-29T00:00:00"/>
    <n v="1"/>
    <x v="1"/>
    <s v="01009"/>
    <n v="640.35299999999995"/>
    <n v="1312.269"/>
    <n v="1952.6220000000001"/>
    <x v="0"/>
    <x v="0"/>
    <x v="7"/>
    <x v="0"/>
    <x v="6"/>
    <n v="29"/>
    <n v="5"/>
    <x v="6"/>
  </r>
  <r>
    <d v="2011-07-29T00:00:00"/>
    <n v="2"/>
    <x v="0"/>
    <s v="01010"/>
    <n v="651.82950000000005"/>
    <n v="1201.2"/>
    <n v="1853.0295000000001"/>
    <x v="1"/>
    <x v="0"/>
    <x v="8"/>
    <x v="0"/>
    <x v="6"/>
    <n v="29"/>
    <n v="5"/>
    <x v="6"/>
  </r>
  <r>
    <d v="2011-07-29T00:00:00"/>
    <n v="2"/>
    <x v="1"/>
    <s v="01011"/>
    <n v="658.23450000000003"/>
    <n v="1316.6265000000001"/>
    <n v="1974.8610000000001"/>
    <x v="1"/>
    <x v="0"/>
    <x v="9"/>
    <x v="0"/>
    <x v="6"/>
    <n v="29"/>
    <n v="5"/>
    <x v="6"/>
  </r>
  <r>
    <d v="2011-07-29T00:00:00"/>
    <n v="3"/>
    <x v="0"/>
    <s v="01002"/>
    <n v="590.3415"/>
    <n v="1269.9960000000001"/>
    <n v="1860.3375000000001"/>
    <x v="2"/>
    <x v="1"/>
    <x v="4"/>
    <x v="0"/>
    <x v="6"/>
    <n v="29"/>
    <n v="5"/>
    <x v="6"/>
  </r>
  <r>
    <d v="2011-07-29T00:00:00"/>
    <n v="3"/>
    <x v="1"/>
    <s v="01003"/>
    <n v="635.71199999999999"/>
    <n v="1132.6769999999999"/>
    <n v="1768.3889999999999"/>
    <x v="2"/>
    <x v="1"/>
    <x v="0"/>
    <x v="0"/>
    <x v="6"/>
    <n v="29"/>
    <n v="5"/>
    <x v="6"/>
  </r>
  <r>
    <d v="2011-07-29T00:00:00"/>
    <n v="4"/>
    <x v="0"/>
    <s v="01001"/>
    <n v="619.44749999999999"/>
    <n v="1098.9614999999999"/>
    <n v="1718.4090000000001"/>
    <x v="3"/>
    <x v="1"/>
    <x v="1"/>
    <x v="0"/>
    <x v="6"/>
    <n v="29"/>
    <n v="5"/>
    <x v="6"/>
  </r>
  <r>
    <d v="2011-07-29T00:00:00"/>
    <n v="4"/>
    <x v="1"/>
    <s v="01004"/>
    <n v="653.67750000000001"/>
    <n v="1336.1565000000001"/>
    <n v="1989.8340000000001"/>
    <x v="3"/>
    <x v="1"/>
    <x v="2"/>
    <x v="0"/>
    <x v="6"/>
    <n v="29"/>
    <n v="5"/>
    <x v="6"/>
  </r>
  <r>
    <d v="2011-07-30T00:00:00"/>
    <n v="1"/>
    <x v="0"/>
    <s v="01005"/>
    <n v="627.66899999999998"/>
    <n v="1127.616"/>
    <n v="1755.2850000000001"/>
    <x v="0"/>
    <x v="0"/>
    <x v="3"/>
    <x v="0"/>
    <x v="6"/>
    <n v="30"/>
    <n v="6"/>
    <x v="0"/>
  </r>
  <r>
    <d v="2011-07-30T00:00:00"/>
    <n v="1"/>
    <x v="1"/>
    <s v="01006"/>
    <n v="674.82449999999994"/>
    <n v="1450.3440000000001"/>
    <n v="2125.1685000000002"/>
    <x v="0"/>
    <x v="0"/>
    <x v="4"/>
    <x v="0"/>
    <x v="6"/>
    <n v="30"/>
    <n v="6"/>
    <x v="0"/>
  </r>
  <r>
    <d v="2011-07-30T00:00:00"/>
    <n v="2"/>
    <x v="0"/>
    <s v="01007"/>
    <n v="586.84500000000003"/>
    <n v="1070.58"/>
    <n v="1657.425"/>
    <x v="1"/>
    <x v="0"/>
    <x v="5"/>
    <x v="0"/>
    <x v="6"/>
    <n v="30"/>
    <n v="6"/>
    <x v="0"/>
  </r>
  <r>
    <d v="2011-07-30T00:00:00"/>
    <n v="2"/>
    <x v="1"/>
    <s v="01008"/>
    <n v="675.88499999999999"/>
    <n v="1203.9195"/>
    <n v="1879.8045"/>
    <x v="1"/>
    <x v="0"/>
    <x v="6"/>
    <x v="0"/>
    <x v="6"/>
    <n v="30"/>
    <n v="6"/>
    <x v="0"/>
  </r>
  <r>
    <d v="2011-07-30T00:00:00"/>
    <n v="3"/>
    <x v="0"/>
    <s v="01009"/>
    <n v="507.92700000000002"/>
    <n v="1176.0630000000001"/>
    <n v="1683.99"/>
    <x v="2"/>
    <x v="1"/>
    <x v="7"/>
    <x v="0"/>
    <x v="6"/>
    <n v="30"/>
    <n v="6"/>
    <x v="0"/>
  </r>
  <r>
    <d v="2011-07-30T00:00:00"/>
    <n v="3"/>
    <x v="1"/>
    <s v="01010"/>
    <n v="523.67700000000002"/>
    <n v="1165.8150000000001"/>
    <n v="1689.492"/>
    <x v="2"/>
    <x v="1"/>
    <x v="8"/>
    <x v="0"/>
    <x v="6"/>
    <n v="30"/>
    <n v="6"/>
    <x v="0"/>
  </r>
  <r>
    <d v="2011-07-30T00:00:00"/>
    <n v="4"/>
    <x v="0"/>
    <s v="01011"/>
    <n v="619.14300000000003"/>
    <n v="963.63750000000005"/>
    <n v="1582.7805000000001"/>
    <x v="3"/>
    <x v="1"/>
    <x v="9"/>
    <x v="0"/>
    <x v="6"/>
    <n v="30"/>
    <n v="6"/>
    <x v="0"/>
  </r>
  <r>
    <d v="2011-07-30T00:00:00"/>
    <n v="4"/>
    <x v="1"/>
    <s v="01002"/>
    <n v="688.13850000000002"/>
    <n v="1226.8724999999999"/>
    <n v="1915.011"/>
    <x v="3"/>
    <x v="1"/>
    <x v="4"/>
    <x v="0"/>
    <x v="6"/>
    <n v="30"/>
    <n v="6"/>
    <x v="0"/>
  </r>
  <r>
    <d v="2011-07-31T00:00:00"/>
    <n v="1"/>
    <x v="0"/>
    <s v="01003"/>
    <n v="591.43349999999998"/>
    <n v="1052.625"/>
    <n v="1644.0585000000001"/>
    <x v="0"/>
    <x v="0"/>
    <x v="0"/>
    <x v="0"/>
    <x v="6"/>
    <n v="31"/>
    <n v="7"/>
    <x v="1"/>
  </r>
  <r>
    <d v="2011-07-31T00:00:00"/>
    <n v="1"/>
    <x v="1"/>
    <s v="01001"/>
    <n v="714.9135"/>
    <n v="1352.3264999999999"/>
    <n v="2067.2399999999998"/>
    <x v="0"/>
    <x v="0"/>
    <x v="1"/>
    <x v="0"/>
    <x v="6"/>
    <n v="31"/>
    <n v="7"/>
    <x v="1"/>
  </r>
  <r>
    <d v="2011-07-31T00:00:00"/>
    <n v="2"/>
    <x v="0"/>
    <s v="01004"/>
    <n v="593.26049999999998"/>
    <n v="1044.54"/>
    <n v="1637.8005000000001"/>
    <x v="1"/>
    <x v="0"/>
    <x v="2"/>
    <x v="0"/>
    <x v="6"/>
    <n v="31"/>
    <n v="7"/>
    <x v="1"/>
  </r>
  <r>
    <d v="2011-07-31T00:00:00"/>
    <n v="2"/>
    <x v="1"/>
    <s v="01005"/>
    <n v="605.745"/>
    <n v="1221.1185"/>
    <n v="1826.8634999999999"/>
    <x v="1"/>
    <x v="0"/>
    <x v="3"/>
    <x v="0"/>
    <x v="6"/>
    <n v="31"/>
    <n v="7"/>
    <x v="1"/>
  </r>
  <r>
    <d v="2011-07-31T00:00:00"/>
    <n v="3"/>
    <x v="0"/>
    <s v="01006"/>
    <n v="453.91500000000002"/>
    <n v="1128.2249999999999"/>
    <n v="1582.14"/>
    <x v="2"/>
    <x v="1"/>
    <x v="4"/>
    <x v="0"/>
    <x v="6"/>
    <n v="31"/>
    <n v="7"/>
    <x v="1"/>
  </r>
  <r>
    <d v="2011-07-31T00:00:00"/>
    <n v="3"/>
    <x v="1"/>
    <s v="01007"/>
    <n v="758.00549999999998"/>
    <n v="1345.2180000000001"/>
    <n v="2103.2235000000001"/>
    <x v="2"/>
    <x v="1"/>
    <x v="5"/>
    <x v="0"/>
    <x v="6"/>
    <n v="31"/>
    <n v="7"/>
    <x v="1"/>
  </r>
  <r>
    <d v="2011-07-31T00:00:00"/>
    <n v="4"/>
    <x v="0"/>
    <s v="01008"/>
    <n v="735.16800000000001"/>
    <n v="1134.9449999999999"/>
    <n v="1870.1130000000001"/>
    <x v="3"/>
    <x v="1"/>
    <x v="6"/>
    <x v="0"/>
    <x v="6"/>
    <n v="31"/>
    <n v="7"/>
    <x v="1"/>
  </r>
  <r>
    <d v="2011-07-31T00:00:00"/>
    <n v="4"/>
    <x v="1"/>
    <s v="01009"/>
    <n v="709.88400000000001"/>
    <n v="1099.077"/>
    <n v="1808.961"/>
    <x v="3"/>
    <x v="1"/>
    <x v="7"/>
    <x v="0"/>
    <x v="6"/>
    <n v="31"/>
    <n v="7"/>
    <x v="1"/>
  </r>
  <r>
    <d v="2011-08-01T00:00:00"/>
    <n v="1"/>
    <x v="0"/>
    <s v="01010"/>
    <n v="726.18"/>
    <n v="1129.884"/>
    <n v="1856.0640000000001"/>
    <x v="0"/>
    <x v="0"/>
    <x v="8"/>
    <x v="0"/>
    <x v="7"/>
    <n v="1"/>
    <n v="1"/>
    <x v="2"/>
  </r>
  <r>
    <d v="2011-08-01T00:00:00"/>
    <n v="1"/>
    <x v="1"/>
    <s v="01011"/>
    <n v="747.35850000000005"/>
    <n v="1222.5150000000001"/>
    <n v="1969.8734999999999"/>
    <x v="0"/>
    <x v="0"/>
    <x v="9"/>
    <x v="0"/>
    <x v="7"/>
    <n v="1"/>
    <n v="1"/>
    <x v="2"/>
  </r>
  <r>
    <d v="2011-08-01T00:00:00"/>
    <n v="2"/>
    <x v="0"/>
    <s v="01002"/>
    <n v="505.428"/>
    <n v="1118.7855"/>
    <n v="1624.2135000000001"/>
    <x v="1"/>
    <x v="0"/>
    <x v="4"/>
    <x v="0"/>
    <x v="7"/>
    <n v="1"/>
    <n v="1"/>
    <x v="2"/>
  </r>
  <r>
    <d v="2011-08-01T00:00:00"/>
    <n v="2"/>
    <x v="1"/>
    <s v="01003"/>
    <n v="825.36300000000006"/>
    <n v="1276.8630000000001"/>
    <n v="2102.2260000000001"/>
    <x v="1"/>
    <x v="0"/>
    <x v="0"/>
    <x v="0"/>
    <x v="7"/>
    <n v="1"/>
    <n v="1"/>
    <x v="2"/>
  </r>
  <r>
    <d v="2011-08-01T00:00:00"/>
    <n v="3"/>
    <x v="0"/>
    <s v="01001"/>
    <n v="605.42999999999995"/>
    <n v="1016.4315"/>
    <n v="1621.8615"/>
    <x v="2"/>
    <x v="1"/>
    <x v="1"/>
    <x v="0"/>
    <x v="7"/>
    <n v="1"/>
    <n v="1"/>
    <x v="2"/>
  </r>
  <r>
    <d v="2011-08-01T00:00:00"/>
    <n v="3"/>
    <x v="1"/>
    <s v="01004"/>
    <n v="469.56"/>
    <n v="1155.7560000000001"/>
    <n v="1625.316"/>
    <x v="2"/>
    <x v="1"/>
    <x v="2"/>
    <x v="0"/>
    <x v="7"/>
    <n v="1"/>
    <n v="1"/>
    <x v="2"/>
  </r>
  <r>
    <d v="2011-08-01T00:00:00"/>
    <n v="4"/>
    <x v="0"/>
    <s v="01005"/>
    <n v="690.98400000000004"/>
    <n v="1084.6605"/>
    <n v="1775.6445000000001"/>
    <x v="3"/>
    <x v="1"/>
    <x v="3"/>
    <x v="0"/>
    <x v="7"/>
    <n v="1"/>
    <n v="1"/>
    <x v="2"/>
  </r>
  <r>
    <d v="2011-08-01T00:00:00"/>
    <n v="4"/>
    <x v="1"/>
    <s v="01006"/>
    <n v="584.27250000000004"/>
    <n v="1198.26"/>
    <n v="1782.5325"/>
    <x v="3"/>
    <x v="1"/>
    <x v="4"/>
    <x v="0"/>
    <x v="7"/>
    <n v="1"/>
    <n v="1"/>
    <x v="2"/>
  </r>
  <r>
    <d v="2011-08-02T00:00:00"/>
    <n v="1"/>
    <x v="0"/>
    <s v="01007"/>
    <n v="539.22749999999996"/>
    <n v="1148.511"/>
    <n v="1687.7384999999999"/>
    <x v="0"/>
    <x v="0"/>
    <x v="5"/>
    <x v="0"/>
    <x v="7"/>
    <n v="2"/>
    <n v="2"/>
    <x v="3"/>
  </r>
  <r>
    <d v="2011-08-02T00:00:00"/>
    <n v="1"/>
    <x v="1"/>
    <s v="01008"/>
    <n v="691.35149999999999"/>
    <n v="1345.89"/>
    <n v="2037.2415000000001"/>
    <x v="0"/>
    <x v="0"/>
    <x v="6"/>
    <x v="0"/>
    <x v="7"/>
    <n v="2"/>
    <n v="2"/>
    <x v="3"/>
  </r>
  <r>
    <d v="2011-08-02T00:00:00"/>
    <n v="2"/>
    <x v="0"/>
    <s v="01009"/>
    <n v="501.82650000000001"/>
    <n v="1242.3074999999999"/>
    <n v="1744.134"/>
    <x v="1"/>
    <x v="0"/>
    <x v="7"/>
    <x v="0"/>
    <x v="7"/>
    <n v="2"/>
    <n v="2"/>
    <x v="3"/>
  </r>
  <r>
    <d v="2011-08-02T00:00:00"/>
    <n v="2"/>
    <x v="1"/>
    <s v="01010"/>
    <n v="630.87149999999997"/>
    <n v="1444.2329999999999"/>
    <n v="2075.1044999999999"/>
    <x v="1"/>
    <x v="0"/>
    <x v="8"/>
    <x v="0"/>
    <x v="7"/>
    <n v="2"/>
    <n v="2"/>
    <x v="3"/>
  </r>
  <r>
    <d v="2011-08-02T00:00:00"/>
    <n v="3"/>
    <x v="0"/>
    <s v="01011"/>
    <n v="524.55899999999997"/>
    <n v="1258.6034999999999"/>
    <n v="1783.1624999999999"/>
    <x v="2"/>
    <x v="1"/>
    <x v="9"/>
    <x v="0"/>
    <x v="7"/>
    <n v="2"/>
    <n v="2"/>
    <x v="3"/>
  </r>
  <r>
    <d v="2011-08-02T00:00:00"/>
    <n v="3"/>
    <x v="1"/>
    <s v="01002"/>
    <n v="571.74599999999998"/>
    <n v="1355.13"/>
    <n v="1926.876"/>
    <x v="2"/>
    <x v="1"/>
    <x v="4"/>
    <x v="0"/>
    <x v="7"/>
    <n v="2"/>
    <n v="2"/>
    <x v="3"/>
  </r>
  <r>
    <d v="2011-08-02T00:00:00"/>
    <n v="4"/>
    <x v="0"/>
    <s v="01003"/>
    <n v="675.38099999999997"/>
    <n v="1072.4804999999999"/>
    <n v="1747.8615"/>
    <x v="3"/>
    <x v="1"/>
    <x v="0"/>
    <x v="0"/>
    <x v="7"/>
    <n v="2"/>
    <n v="2"/>
    <x v="3"/>
  </r>
  <r>
    <d v="2011-08-02T00:00:00"/>
    <n v="4"/>
    <x v="1"/>
    <s v="01001"/>
    <n v="731.87099999999998"/>
    <n v="1320.9105"/>
    <n v="2052.7815000000001"/>
    <x v="3"/>
    <x v="1"/>
    <x v="1"/>
    <x v="0"/>
    <x v="7"/>
    <n v="2"/>
    <n v="2"/>
    <x v="3"/>
  </r>
  <r>
    <d v="2011-08-03T00:00:00"/>
    <n v="1"/>
    <x v="0"/>
    <s v="01004"/>
    <n v="612.92700000000002"/>
    <n v="1066.212"/>
    <n v="1679.1389999999999"/>
    <x v="0"/>
    <x v="0"/>
    <x v="2"/>
    <x v="0"/>
    <x v="7"/>
    <n v="3"/>
    <n v="3"/>
    <x v="4"/>
  </r>
  <r>
    <d v="2011-08-03T00:00:00"/>
    <n v="1"/>
    <x v="1"/>
    <s v="01005"/>
    <n v="834.45600000000002"/>
    <n v="1316.154"/>
    <n v="2150.61"/>
    <x v="0"/>
    <x v="0"/>
    <x v="3"/>
    <x v="0"/>
    <x v="7"/>
    <n v="3"/>
    <n v="3"/>
    <x v="4"/>
  </r>
  <r>
    <d v="2011-08-03T00:00:00"/>
    <n v="2"/>
    <x v="0"/>
    <s v="01006"/>
    <n v="648.74249999999995"/>
    <n v="980.17499999999995"/>
    <n v="1628.9175"/>
    <x v="1"/>
    <x v="0"/>
    <x v="4"/>
    <x v="0"/>
    <x v="7"/>
    <n v="3"/>
    <n v="3"/>
    <x v="4"/>
  </r>
  <r>
    <d v="2011-08-03T00:00:00"/>
    <n v="2"/>
    <x v="1"/>
    <s v="01007"/>
    <n v="669.04949999999997"/>
    <n v="1066.3485000000001"/>
    <n v="1735.3979999999999"/>
    <x v="1"/>
    <x v="0"/>
    <x v="5"/>
    <x v="0"/>
    <x v="7"/>
    <n v="3"/>
    <n v="3"/>
    <x v="4"/>
  </r>
  <r>
    <d v="2011-08-03T00:00:00"/>
    <n v="3"/>
    <x v="0"/>
    <s v="01008"/>
    <n v="690.98400000000004"/>
    <n v="1097.0820000000001"/>
    <n v="1788.066"/>
    <x v="2"/>
    <x v="1"/>
    <x v="6"/>
    <x v="0"/>
    <x v="7"/>
    <n v="3"/>
    <n v="3"/>
    <x v="4"/>
  </r>
  <r>
    <d v="2011-08-03T00:00:00"/>
    <n v="3"/>
    <x v="1"/>
    <s v="01009"/>
    <n v="684.16949999999997"/>
    <n v="1491.4304999999999"/>
    <n v="2175.6"/>
    <x v="2"/>
    <x v="1"/>
    <x v="7"/>
    <x v="0"/>
    <x v="7"/>
    <n v="3"/>
    <n v="3"/>
    <x v="4"/>
  </r>
  <r>
    <d v="2011-08-03T00:00:00"/>
    <n v="4"/>
    <x v="0"/>
    <s v="01010"/>
    <n v="603.92849999999999"/>
    <n v="1053.8115"/>
    <n v="1657.74"/>
    <x v="3"/>
    <x v="1"/>
    <x v="8"/>
    <x v="0"/>
    <x v="7"/>
    <n v="3"/>
    <n v="3"/>
    <x v="4"/>
  </r>
  <r>
    <d v="2011-08-03T00:00:00"/>
    <n v="4"/>
    <x v="1"/>
    <s v="01011"/>
    <n v="636.10050000000001"/>
    <n v="1182.0795000000001"/>
    <n v="1818.18"/>
    <x v="3"/>
    <x v="1"/>
    <x v="9"/>
    <x v="0"/>
    <x v="7"/>
    <n v="3"/>
    <n v="3"/>
    <x v="4"/>
  </r>
  <r>
    <d v="2011-08-04T00:00:00"/>
    <n v="1"/>
    <x v="0"/>
    <s v="01002"/>
    <n v="519.6345"/>
    <n v="1266.7725"/>
    <n v="1786.4069999999999"/>
    <x v="0"/>
    <x v="0"/>
    <x v="4"/>
    <x v="0"/>
    <x v="7"/>
    <n v="4"/>
    <n v="4"/>
    <x v="5"/>
  </r>
  <r>
    <d v="2011-08-04T00:00:00"/>
    <n v="1"/>
    <x v="1"/>
    <s v="01003"/>
    <n v="772.25400000000002"/>
    <n v="1368.297"/>
    <n v="2140.5509999999999"/>
    <x v="0"/>
    <x v="0"/>
    <x v="0"/>
    <x v="0"/>
    <x v="7"/>
    <n v="4"/>
    <n v="4"/>
    <x v="5"/>
  </r>
  <r>
    <d v="2011-08-04T00:00:00"/>
    <n v="2"/>
    <x v="0"/>
    <s v="01001"/>
    <n v="628.14149999999995"/>
    <n v="1184.442"/>
    <n v="1812.5835"/>
    <x v="1"/>
    <x v="0"/>
    <x v="1"/>
    <x v="0"/>
    <x v="7"/>
    <n v="4"/>
    <n v="4"/>
    <x v="5"/>
  </r>
  <r>
    <d v="2011-08-04T00:00:00"/>
    <n v="2"/>
    <x v="1"/>
    <s v="01004"/>
    <n v="652.428"/>
    <n v="1445.9970000000001"/>
    <n v="2098.4250000000002"/>
    <x v="1"/>
    <x v="0"/>
    <x v="2"/>
    <x v="0"/>
    <x v="7"/>
    <n v="4"/>
    <n v="4"/>
    <x v="5"/>
  </r>
  <r>
    <d v="2011-08-04T00:00:00"/>
    <n v="3"/>
    <x v="0"/>
    <s v="01005"/>
    <n v="493.16399999999999"/>
    <n v="1262.1105"/>
    <n v="1755.2745"/>
    <x v="2"/>
    <x v="1"/>
    <x v="3"/>
    <x v="0"/>
    <x v="7"/>
    <n v="4"/>
    <n v="4"/>
    <x v="5"/>
  </r>
  <r>
    <d v="2011-08-04T00:00:00"/>
    <n v="3"/>
    <x v="1"/>
    <s v="01006"/>
    <n v="514.63649999999996"/>
    <n v="1134.0525"/>
    <n v="1648.6890000000001"/>
    <x v="2"/>
    <x v="1"/>
    <x v="4"/>
    <x v="0"/>
    <x v="7"/>
    <n v="4"/>
    <n v="4"/>
    <x v="5"/>
  </r>
  <r>
    <d v="2011-08-04T00:00:00"/>
    <n v="4"/>
    <x v="0"/>
    <s v="01007"/>
    <n v="644.322"/>
    <n v="1033.662"/>
    <n v="1677.9839999999999"/>
    <x v="3"/>
    <x v="1"/>
    <x v="5"/>
    <x v="0"/>
    <x v="7"/>
    <n v="4"/>
    <n v="4"/>
    <x v="5"/>
  </r>
  <r>
    <d v="2011-08-04T00:00:00"/>
    <n v="4"/>
    <x v="1"/>
    <s v="01008"/>
    <n v="775.70849999999996"/>
    <n v="1194.0915"/>
    <n v="1969.8"/>
    <x v="3"/>
    <x v="1"/>
    <x v="6"/>
    <x v="0"/>
    <x v="7"/>
    <n v="4"/>
    <n v="4"/>
    <x v="5"/>
  </r>
  <r>
    <d v="2011-08-05T00:00:00"/>
    <n v="1"/>
    <x v="0"/>
    <s v="01009"/>
    <n v="566.41200000000003"/>
    <n v="1148.7840000000001"/>
    <n v="1715.1959999999999"/>
    <x v="0"/>
    <x v="0"/>
    <x v="7"/>
    <x v="0"/>
    <x v="7"/>
    <n v="5"/>
    <n v="5"/>
    <x v="6"/>
  </r>
  <r>
    <d v="2011-08-05T00:00:00"/>
    <n v="1"/>
    <x v="1"/>
    <s v="01010"/>
    <n v="622.09349999999995"/>
    <n v="1115.7615000000001"/>
    <n v="1737.855"/>
    <x v="0"/>
    <x v="0"/>
    <x v="8"/>
    <x v="0"/>
    <x v="7"/>
    <n v="5"/>
    <n v="5"/>
    <x v="6"/>
  </r>
  <r>
    <d v="2011-08-05T00:00:00"/>
    <n v="2"/>
    <x v="0"/>
    <s v="01011"/>
    <n v="482.94749999999999"/>
    <n v="1108.4639999999999"/>
    <n v="1591.4114999999999"/>
    <x v="1"/>
    <x v="0"/>
    <x v="9"/>
    <x v="0"/>
    <x v="7"/>
    <n v="5"/>
    <n v="5"/>
    <x v="6"/>
  </r>
  <r>
    <d v="2011-08-05T00:00:00"/>
    <n v="2"/>
    <x v="1"/>
    <s v="01002"/>
    <n v="747.35850000000005"/>
    <n v="1344.0315000000001"/>
    <n v="2091.39"/>
    <x v="1"/>
    <x v="0"/>
    <x v="4"/>
    <x v="0"/>
    <x v="7"/>
    <n v="5"/>
    <n v="5"/>
    <x v="6"/>
  </r>
  <r>
    <d v="2011-08-05T00:00:00"/>
    <n v="3"/>
    <x v="0"/>
    <s v="01003"/>
    <n v="532.32899999999995"/>
    <n v="1071.924"/>
    <n v="1604.2529999999999"/>
    <x v="2"/>
    <x v="1"/>
    <x v="0"/>
    <x v="0"/>
    <x v="7"/>
    <n v="5"/>
    <n v="5"/>
    <x v="6"/>
  </r>
  <r>
    <d v="2011-08-05T00:00:00"/>
    <n v="3"/>
    <x v="1"/>
    <s v="01001"/>
    <n v="581.4375"/>
    <n v="1092.672"/>
    <n v="1674.1095"/>
    <x v="2"/>
    <x v="1"/>
    <x v="1"/>
    <x v="0"/>
    <x v="7"/>
    <n v="5"/>
    <n v="5"/>
    <x v="6"/>
  </r>
  <r>
    <d v="2011-08-05T00:00:00"/>
    <n v="4"/>
    <x v="0"/>
    <s v="01004"/>
    <n v="450.387"/>
    <n v="1222.1265000000001"/>
    <n v="1672.5135"/>
    <x v="3"/>
    <x v="1"/>
    <x v="2"/>
    <x v="0"/>
    <x v="7"/>
    <n v="5"/>
    <n v="5"/>
    <x v="6"/>
  </r>
  <r>
    <d v="2011-08-05T00:00:00"/>
    <n v="4"/>
    <x v="1"/>
    <s v="01005"/>
    <n v="481.90800000000002"/>
    <n v="1102.0695000000001"/>
    <n v="1583.9775"/>
    <x v="3"/>
    <x v="1"/>
    <x v="3"/>
    <x v="0"/>
    <x v="7"/>
    <n v="5"/>
    <n v="5"/>
    <x v="6"/>
  </r>
  <r>
    <d v="2011-08-06T00:00:00"/>
    <n v="1"/>
    <x v="0"/>
    <s v="01006"/>
    <n v="465.31799999999998"/>
    <n v="1261.5854999999999"/>
    <n v="1726.9034999999999"/>
    <x v="0"/>
    <x v="0"/>
    <x v="4"/>
    <x v="0"/>
    <x v="7"/>
    <n v="6"/>
    <n v="6"/>
    <x v="0"/>
  </r>
  <r>
    <d v="2011-08-06T00:00:00"/>
    <n v="1"/>
    <x v="1"/>
    <s v="01007"/>
    <n v="445.80900000000003"/>
    <n v="1142.6099999999999"/>
    <n v="1588.4190000000001"/>
    <x v="0"/>
    <x v="0"/>
    <x v="5"/>
    <x v="0"/>
    <x v="7"/>
    <n v="6"/>
    <n v="6"/>
    <x v="0"/>
  </r>
  <r>
    <d v="2011-08-06T00:00:00"/>
    <n v="2"/>
    <x v="0"/>
    <s v="01008"/>
    <n v="540.25649999999996"/>
    <n v="1049.202"/>
    <n v="1589.4585"/>
    <x v="1"/>
    <x v="0"/>
    <x v="6"/>
    <x v="0"/>
    <x v="7"/>
    <n v="6"/>
    <n v="6"/>
    <x v="0"/>
  </r>
  <r>
    <d v="2011-08-06T00:00:00"/>
    <n v="2"/>
    <x v="1"/>
    <s v="01009"/>
    <n v="722.25300000000004"/>
    <n v="1095.2445"/>
    <n v="1817.4974999999999"/>
    <x v="1"/>
    <x v="0"/>
    <x v="7"/>
    <x v="0"/>
    <x v="7"/>
    <n v="6"/>
    <n v="6"/>
    <x v="0"/>
  </r>
  <r>
    <d v="2011-08-06T00:00:00"/>
    <n v="3"/>
    <x v="0"/>
    <s v="01010"/>
    <n v="679.80150000000003"/>
    <n v="1181.25"/>
    <n v="1861.0515"/>
    <x v="2"/>
    <x v="1"/>
    <x v="8"/>
    <x v="0"/>
    <x v="7"/>
    <n v="6"/>
    <n v="6"/>
    <x v="0"/>
  </r>
  <r>
    <d v="2011-08-06T00:00:00"/>
    <n v="3"/>
    <x v="1"/>
    <s v="01011"/>
    <n v="504.18900000000002"/>
    <n v="1115.6355000000001"/>
    <n v="1619.8244999999999"/>
    <x v="2"/>
    <x v="1"/>
    <x v="9"/>
    <x v="0"/>
    <x v="7"/>
    <n v="6"/>
    <n v="6"/>
    <x v="0"/>
  </r>
  <r>
    <d v="2011-08-06T00:00:00"/>
    <n v="4"/>
    <x v="0"/>
    <s v="01002"/>
    <n v="444.68549999999999"/>
    <n v="1178.6775"/>
    <n v="1623.3630000000001"/>
    <x v="3"/>
    <x v="1"/>
    <x v="4"/>
    <x v="0"/>
    <x v="7"/>
    <n v="6"/>
    <n v="6"/>
    <x v="0"/>
  </r>
  <r>
    <d v="2011-08-06T00:00:00"/>
    <n v="4"/>
    <x v="1"/>
    <s v="01003"/>
    <n v="687.22500000000002"/>
    <n v="1179.2550000000001"/>
    <n v="1866.48"/>
    <x v="3"/>
    <x v="1"/>
    <x v="0"/>
    <x v="0"/>
    <x v="7"/>
    <n v="6"/>
    <n v="6"/>
    <x v="0"/>
  </r>
  <r>
    <d v="2011-08-07T00:00:00"/>
    <n v="1"/>
    <x v="0"/>
    <s v="01001"/>
    <n v="690.08100000000002"/>
    <n v="1153.8554999999999"/>
    <n v="1843.9365"/>
    <x v="0"/>
    <x v="0"/>
    <x v="1"/>
    <x v="0"/>
    <x v="7"/>
    <n v="7"/>
    <n v="7"/>
    <x v="1"/>
  </r>
  <r>
    <d v="2011-08-07T00:00:00"/>
    <n v="1"/>
    <x v="1"/>
    <s v="01004"/>
    <n v="696.16049999999996"/>
    <n v="1356.1695"/>
    <n v="2052.33"/>
    <x v="0"/>
    <x v="0"/>
    <x v="2"/>
    <x v="0"/>
    <x v="7"/>
    <n v="7"/>
    <n v="7"/>
    <x v="1"/>
  </r>
  <r>
    <d v="2011-08-07T00:00:00"/>
    <n v="2"/>
    <x v="0"/>
    <s v="01005"/>
    <n v="714.56700000000001"/>
    <n v="1159.3995"/>
    <n v="1873.9665"/>
    <x v="1"/>
    <x v="0"/>
    <x v="3"/>
    <x v="0"/>
    <x v="7"/>
    <n v="7"/>
    <n v="7"/>
    <x v="1"/>
  </r>
  <r>
    <d v="2011-08-07T00:00:00"/>
    <n v="2"/>
    <x v="1"/>
    <s v="01006"/>
    <n v="679.57050000000004"/>
    <n v="1396.3530000000001"/>
    <n v="2075.9234999999999"/>
    <x v="1"/>
    <x v="0"/>
    <x v="4"/>
    <x v="0"/>
    <x v="7"/>
    <n v="7"/>
    <n v="7"/>
    <x v="1"/>
  </r>
  <r>
    <d v="2011-08-07T00:00:00"/>
    <n v="3"/>
    <x v="0"/>
    <s v="01007"/>
    <n v="679.3605"/>
    <n v="1121.3895"/>
    <n v="1800.75"/>
    <x v="2"/>
    <x v="1"/>
    <x v="5"/>
    <x v="0"/>
    <x v="7"/>
    <n v="7"/>
    <n v="7"/>
    <x v="1"/>
  </r>
  <r>
    <d v="2011-08-07T00:00:00"/>
    <n v="3"/>
    <x v="1"/>
    <s v="01008"/>
    <n v="430.08"/>
    <n v="1201.011"/>
    <n v="1631.0909999999999"/>
    <x v="2"/>
    <x v="1"/>
    <x v="6"/>
    <x v="0"/>
    <x v="7"/>
    <n v="7"/>
    <n v="7"/>
    <x v="1"/>
  </r>
  <r>
    <d v="2011-08-07T00:00:00"/>
    <n v="4"/>
    <x v="0"/>
    <s v="01009"/>
    <n v="580.89149999999995"/>
    <n v="1178.4884999999999"/>
    <n v="1759.38"/>
    <x v="3"/>
    <x v="1"/>
    <x v="7"/>
    <x v="0"/>
    <x v="7"/>
    <n v="7"/>
    <n v="7"/>
    <x v="1"/>
  </r>
  <r>
    <d v="2011-08-07T00:00:00"/>
    <n v="4"/>
    <x v="1"/>
    <s v="01010"/>
    <n v="669.07050000000004"/>
    <n v="1501.0695000000001"/>
    <n v="2170.14"/>
    <x v="3"/>
    <x v="1"/>
    <x v="8"/>
    <x v="0"/>
    <x v="7"/>
    <n v="7"/>
    <n v="7"/>
    <x v="1"/>
  </r>
  <r>
    <d v="2011-08-08T00:00:00"/>
    <n v="1"/>
    <x v="0"/>
    <s v="01011"/>
    <n v="404.50200000000001"/>
    <n v="1181.4285"/>
    <n v="1585.9304999999999"/>
    <x v="0"/>
    <x v="0"/>
    <x v="9"/>
    <x v="0"/>
    <x v="7"/>
    <n v="8"/>
    <n v="1"/>
    <x v="2"/>
  </r>
  <r>
    <d v="2011-08-08T00:00:00"/>
    <n v="1"/>
    <x v="1"/>
    <s v="01002"/>
    <n v="822.78"/>
    <n v="1243.2735"/>
    <n v="2066.0535"/>
    <x v="0"/>
    <x v="0"/>
    <x v="4"/>
    <x v="0"/>
    <x v="7"/>
    <n v="8"/>
    <n v="1"/>
    <x v="2"/>
  </r>
  <r>
    <d v="2011-08-08T00:00:00"/>
    <n v="2"/>
    <x v="0"/>
    <s v="01003"/>
    <n v="718.49400000000003"/>
    <n v="1150.7895000000001"/>
    <n v="1869.2835"/>
    <x v="1"/>
    <x v="0"/>
    <x v="0"/>
    <x v="0"/>
    <x v="7"/>
    <n v="8"/>
    <n v="1"/>
    <x v="2"/>
  </r>
  <r>
    <d v="2011-08-08T00:00:00"/>
    <n v="2"/>
    <x v="1"/>
    <s v="01001"/>
    <n v="417.31200000000001"/>
    <n v="1224.8354999999999"/>
    <n v="1642.1475"/>
    <x v="1"/>
    <x v="0"/>
    <x v="1"/>
    <x v="0"/>
    <x v="7"/>
    <n v="8"/>
    <n v="1"/>
    <x v="2"/>
  </r>
  <r>
    <d v="2011-08-08T00:00:00"/>
    <n v="3"/>
    <x v="0"/>
    <s v="01004"/>
    <n v="594.88800000000003"/>
    <n v="1073.6880000000001"/>
    <n v="1668.576"/>
    <x v="2"/>
    <x v="1"/>
    <x v="2"/>
    <x v="0"/>
    <x v="7"/>
    <n v="8"/>
    <n v="1"/>
    <x v="2"/>
  </r>
  <r>
    <d v="2011-08-08T00:00:00"/>
    <n v="3"/>
    <x v="1"/>
    <s v="01005"/>
    <n v="587.8845"/>
    <n v="1239.4304999999999"/>
    <n v="1827.3150000000001"/>
    <x v="2"/>
    <x v="1"/>
    <x v="3"/>
    <x v="0"/>
    <x v="7"/>
    <n v="8"/>
    <n v="1"/>
    <x v="2"/>
  </r>
  <r>
    <d v="2011-08-08T00:00:00"/>
    <n v="4"/>
    <x v="0"/>
    <s v="01006"/>
    <n v="662.928"/>
    <n v="1014.8355"/>
    <n v="1677.7635"/>
    <x v="3"/>
    <x v="1"/>
    <x v="4"/>
    <x v="0"/>
    <x v="7"/>
    <n v="8"/>
    <n v="1"/>
    <x v="2"/>
  </r>
  <r>
    <d v="2011-08-08T00:00:00"/>
    <n v="4"/>
    <x v="1"/>
    <s v="01007"/>
    <n v="643.56600000000003"/>
    <n v="1104.873"/>
    <n v="1748.4390000000001"/>
    <x v="3"/>
    <x v="1"/>
    <x v="5"/>
    <x v="0"/>
    <x v="7"/>
    <n v="8"/>
    <n v="1"/>
    <x v="2"/>
  </r>
  <r>
    <d v="2011-08-09T00:00:00"/>
    <n v="1"/>
    <x v="0"/>
    <s v="01008"/>
    <n v="586.803"/>
    <n v="1194.7739999999999"/>
    <n v="1781.577"/>
    <x v="0"/>
    <x v="0"/>
    <x v="6"/>
    <x v="0"/>
    <x v="7"/>
    <n v="9"/>
    <n v="2"/>
    <x v="3"/>
  </r>
  <r>
    <d v="2011-08-09T00:00:00"/>
    <n v="1"/>
    <x v="1"/>
    <s v="01009"/>
    <n v="572.23950000000002"/>
    <n v="1422.288"/>
    <n v="1994.5274999999999"/>
    <x v="0"/>
    <x v="0"/>
    <x v="7"/>
    <x v="0"/>
    <x v="7"/>
    <n v="9"/>
    <n v="2"/>
    <x v="3"/>
  </r>
  <r>
    <d v="2011-08-09T00:00:00"/>
    <n v="2"/>
    <x v="0"/>
    <s v="01010"/>
    <n v="494.06700000000001"/>
    <n v="1142.8620000000001"/>
    <n v="1636.9290000000001"/>
    <x v="1"/>
    <x v="0"/>
    <x v="8"/>
    <x v="0"/>
    <x v="7"/>
    <n v="9"/>
    <n v="2"/>
    <x v="3"/>
  </r>
  <r>
    <d v="2011-08-09T00:00:00"/>
    <n v="2"/>
    <x v="1"/>
    <s v="01011"/>
    <n v="832.44"/>
    <n v="1365.924"/>
    <n v="2198.364"/>
    <x v="1"/>
    <x v="0"/>
    <x v="9"/>
    <x v="0"/>
    <x v="7"/>
    <n v="9"/>
    <n v="2"/>
    <x v="3"/>
  </r>
  <r>
    <d v="2011-08-09T00:00:00"/>
    <n v="3"/>
    <x v="0"/>
    <s v="01002"/>
    <n v="668.72400000000005"/>
    <n v="1026.8685"/>
    <n v="1695.5925"/>
    <x v="2"/>
    <x v="1"/>
    <x v="4"/>
    <x v="0"/>
    <x v="7"/>
    <n v="9"/>
    <n v="2"/>
    <x v="3"/>
  </r>
  <r>
    <d v="2011-08-09T00:00:00"/>
    <n v="3"/>
    <x v="1"/>
    <s v="01003"/>
    <n v="646.82100000000003"/>
    <n v="1169.4165"/>
    <n v="1816.2375"/>
    <x v="2"/>
    <x v="1"/>
    <x v="0"/>
    <x v="0"/>
    <x v="7"/>
    <n v="9"/>
    <n v="2"/>
    <x v="3"/>
  </r>
  <r>
    <d v="2011-08-09T00:00:00"/>
    <n v="4"/>
    <x v="0"/>
    <s v="01001"/>
    <n v="552.19500000000005"/>
    <n v="1026.9945"/>
    <n v="1579.1895"/>
    <x v="3"/>
    <x v="1"/>
    <x v="1"/>
    <x v="0"/>
    <x v="7"/>
    <n v="9"/>
    <n v="2"/>
    <x v="3"/>
  </r>
  <r>
    <d v="2011-08-09T00:00:00"/>
    <n v="4"/>
    <x v="1"/>
    <s v="01004"/>
    <n v="587.52750000000003"/>
    <n v="1523.046"/>
    <n v="2110.5735"/>
    <x v="3"/>
    <x v="1"/>
    <x v="2"/>
    <x v="0"/>
    <x v="7"/>
    <n v="9"/>
    <n v="2"/>
    <x v="3"/>
  </r>
  <r>
    <d v="2011-08-10T00:00:00"/>
    <n v="1"/>
    <x v="0"/>
    <s v="01005"/>
    <n v="664.2405"/>
    <n v="1012.1265"/>
    <n v="1676.367"/>
    <x v="0"/>
    <x v="0"/>
    <x v="3"/>
    <x v="0"/>
    <x v="7"/>
    <n v="10"/>
    <n v="3"/>
    <x v="4"/>
  </r>
  <r>
    <d v="2011-08-10T00:00:00"/>
    <n v="1"/>
    <x v="1"/>
    <s v="01006"/>
    <n v="677.60699999999997"/>
    <n v="1035.6044999999999"/>
    <n v="1713.2114999999999"/>
    <x v="0"/>
    <x v="0"/>
    <x v="4"/>
    <x v="0"/>
    <x v="7"/>
    <n v="10"/>
    <n v="3"/>
    <x v="4"/>
  </r>
  <r>
    <d v="2011-08-10T00:00:00"/>
    <n v="2"/>
    <x v="0"/>
    <s v="01007"/>
    <n v="701.87249999999995"/>
    <n v="1064.4375"/>
    <n v="1766.31"/>
    <x v="1"/>
    <x v="0"/>
    <x v="5"/>
    <x v="0"/>
    <x v="7"/>
    <n v="10"/>
    <n v="3"/>
    <x v="4"/>
  </r>
  <r>
    <d v="2011-08-10T00:00:00"/>
    <n v="2"/>
    <x v="1"/>
    <s v="01008"/>
    <n v="827.53650000000005"/>
    <n v="1244.0505000000001"/>
    <n v="2071.587"/>
    <x v="1"/>
    <x v="0"/>
    <x v="6"/>
    <x v="0"/>
    <x v="7"/>
    <n v="10"/>
    <n v="3"/>
    <x v="4"/>
  </r>
  <r>
    <d v="2011-08-10T00:00:00"/>
    <n v="3"/>
    <x v="0"/>
    <s v="01009"/>
    <n v="730.23299999999995"/>
    <n v="1104.999"/>
    <n v="1835.232"/>
    <x v="2"/>
    <x v="1"/>
    <x v="7"/>
    <x v="0"/>
    <x v="7"/>
    <n v="10"/>
    <n v="3"/>
    <x v="4"/>
  </r>
  <r>
    <d v="2011-08-10T00:00:00"/>
    <n v="3"/>
    <x v="1"/>
    <s v="01010"/>
    <n v="725.37149999999997"/>
    <n v="1096.4625000000001"/>
    <n v="1821.8340000000001"/>
    <x v="2"/>
    <x v="1"/>
    <x v="8"/>
    <x v="0"/>
    <x v="7"/>
    <n v="10"/>
    <n v="3"/>
    <x v="4"/>
  </r>
  <r>
    <d v="2011-08-10T00:00:00"/>
    <n v="4"/>
    <x v="0"/>
    <s v="01011"/>
    <n v="638.79899999999998"/>
    <n v="978.26400000000001"/>
    <n v="1617.0630000000001"/>
    <x v="3"/>
    <x v="1"/>
    <x v="9"/>
    <x v="0"/>
    <x v="7"/>
    <n v="10"/>
    <n v="3"/>
    <x v="4"/>
  </r>
  <r>
    <d v="2011-08-10T00:00:00"/>
    <n v="4"/>
    <x v="1"/>
    <s v="01002"/>
    <n v="669.57449999999994"/>
    <n v="1010.5725"/>
    <n v="1680.1469999999999"/>
    <x v="3"/>
    <x v="1"/>
    <x v="4"/>
    <x v="0"/>
    <x v="7"/>
    <n v="10"/>
    <n v="3"/>
    <x v="4"/>
  </r>
  <r>
    <d v="2011-08-11T00:00:00"/>
    <n v="1"/>
    <x v="0"/>
    <s v="01003"/>
    <n v="728.76300000000003"/>
    <n v="1108.002"/>
    <n v="1836.7650000000001"/>
    <x v="0"/>
    <x v="0"/>
    <x v="0"/>
    <x v="0"/>
    <x v="7"/>
    <n v="11"/>
    <n v="4"/>
    <x v="5"/>
  </r>
  <r>
    <d v="2011-08-11T00:00:00"/>
    <n v="1"/>
    <x v="1"/>
    <s v="01001"/>
    <n v="865.34699999999998"/>
    <n v="1323.21"/>
    <n v="2188.5569999999998"/>
    <x v="0"/>
    <x v="0"/>
    <x v="1"/>
    <x v="0"/>
    <x v="7"/>
    <n v="11"/>
    <n v="4"/>
    <x v="5"/>
  </r>
  <r>
    <d v="2011-08-11T00:00:00"/>
    <n v="2"/>
    <x v="0"/>
    <s v="01004"/>
    <n v="637.63350000000003"/>
    <n v="995.20050000000003"/>
    <n v="1632.8340000000001"/>
    <x v="1"/>
    <x v="0"/>
    <x v="2"/>
    <x v="0"/>
    <x v="7"/>
    <n v="11"/>
    <n v="4"/>
    <x v="5"/>
  </r>
  <r>
    <d v="2011-08-11T00:00:00"/>
    <n v="2"/>
    <x v="1"/>
    <s v="01005"/>
    <n v="799.65899999999999"/>
    <n v="1201.3575000000001"/>
    <n v="2001.0165"/>
    <x v="1"/>
    <x v="0"/>
    <x v="3"/>
    <x v="0"/>
    <x v="7"/>
    <n v="11"/>
    <n v="4"/>
    <x v="5"/>
  </r>
  <r>
    <d v="2011-08-11T00:00:00"/>
    <n v="3"/>
    <x v="0"/>
    <s v="01006"/>
    <n v="643.98599999999999"/>
    <n v="991.70399999999995"/>
    <n v="1635.69"/>
    <x v="2"/>
    <x v="1"/>
    <x v="4"/>
    <x v="0"/>
    <x v="7"/>
    <n v="11"/>
    <n v="4"/>
    <x v="5"/>
  </r>
  <r>
    <d v="2011-08-11T00:00:00"/>
    <n v="3"/>
    <x v="1"/>
    <s v="01007"/>
    <n v="690.81600000000003"/>
    <n v="1062.9255000000001"/>
    <n v="1753.7415000000001"/>
    <x v="2"/>
    <x v="1"/>
    <x v="5"/>
    <x v="0"/>
    <x v="7"/>
    <n v="11"/>
    <n v="4"/>
    <x v="5"/>
  </r>
  <r>
    <d v="2011-08-11T00:00:00"/>
    <n v="4"/>
    <x v="0"/>
    <s v="01008"/>
    <n v="690.13350000000003"/>
    <n v="1055.4494999999999"/>
    <n v="1745.5830000000001"/>
    <x v="3"/>
    <x v="1"/>
    <x v="6"/>
    <x v="0"/>
    <x v="7"/>
    <n v="11"/>
    <n v="4"/>
    <x v="5"/>
  </r>
  <r>
    <d v="2011-08-11T00:00:00"/>
    <n v="4"/>
    <x v="1"/>
    <s v="01009"/>
    <n v="821.52"/>
    <n v="1249.0485000000001"/>
    <n v="2070.5684999999999"/>
    <x v="3"/>
    <x v="1"/>
    <x v="7"/>
    <x v="0"/>
    <x v="7"/>
    <n v="11"/>
    <n v="4"/>
    <x v="5"/>
  </r>
  <r>
    <d v="2011-08-12T00:00:00"/>
    <n v="1"/>
    <x v="0"/>
    <s v="01010"/>
    <n v="716.85599999999999"/>
    <n v="1133.6220000000001"/>
    <n v="1850.4780000000001"/>
    <x v="0"/>
    <x v="0"/>
    <x v="8"/>
    <x v="0"/>
    <x v="7"/>
    <n v="12"/>
    <n v="5"/>
    <x v="6"/>
  </r>
  <r>
    <d v="2011-08-12T00:00:00"/>
    <n v="1"/>
    <x v="1"/>
    <s v="01011"/>
    <n v="831.13800000000003"/>
    <n v="1252.9649999999999"/>
    <n v="2084.1030000000001"/>
    <x v="0"/>
    <x v="0"/>
    <x v="9"/>
    <x v="0"/>
    <x v="7"/>
    <n v="12"/>
    <n v="5"/>
    <x v="6"/>
  </r>
  <r>
    <d v="2011-08-12T00:00:00"/>
    <n v="2"/>
    <x v="0"/>
    <s v="01002"/>
    <n v="642.14850000000001"/>
    <n v="991.89300000000003"/>
    <n v="1634.0415"/>
    <x v="1"/>
    <x v="0"/>
    <x v="4"/>
    <x v="0"/>
    <x v="7"/>
    <n v="12"/>
    <n v="5"/>
    <x v="6"/>
  </r>
  <r>
    <d v="2011-08-12T00:00:00"/>
    <n v="2"/>
    <x v="1"/>
    <s v="01003"/>
    <n v="840.98699999999997"/>
    <n v="1308.8354999999999"/>
    <n v="2149.8225000000002"/>
    <x v="1"/>
    <x v="0"/>
    <x v="0"/>
    <x v="0"/>
    <x v="7"/>
    <n v="12"/>
    <n v="5"/>
    <x v="6"/>
  </r>
  <r>
    <d v="2011-08-12T00:00:00"/>
    <n v="3"/>
    <x v="0"/>
    <s v="01001"/>
    <n v="682.37400000000002"/>
    <n v="1070.097"/>
    <n v="1752.471"/>
    <x v="2"/>
    <x v="1"/>
    <x v="1"/>
    <x v="0"/>
    <x v="7"/>
    <n v="12"/>
    <n v="5"/>
    <x v="6"/>
  </r>
  <r>
    <d v="2011-08-12T00:00:00"/>
    <n v="3"/>
    <x v="1"/>
    <s v="01004"/>
    <n v="746.11950000000002"/>
    <n v="1175.223"/>
    <n v="1921.3425"/>
    <x v="2"/>
    <x v="1"/>
    <x v="2"/>
    <x v="0"/>
    <x v="7"/>
    <n v="12"/>
    <n v="5"/>
    <x v="6"/>
  </r>
  <r>
    <d v="2011-08-12T00:00:00"/>
    <n v="4"/>
    <x v="0"/>
    <s v="01005"/>
    <n v="685.89149999999995"/>
    <n v="1062.7260000000001"/>
    <n v="1748.6175000000001"/>
    <x v="3"/>
    <x v="1"/>
    <x v="3"/>
    <x v="0"/>
    <x v="7"/>
    <n v="12"/>
    <n v="5"/>
    <x v="6"/>
  </r>
  <r>
    <d v="2011-08-12T00:00:00"/>
    <n v="4"/>
    <x v="1"/>
    <s v="01006"/>
    <n v="674.32050000000004"/>
    <n v="1043.952"/>
    <n v="1718.2725"/>
    <x v="3"/>
    <x v="1"/>
    <x v="4"/>
    <x v="0"/>
    <x v="7"/>
    <n v="12"/>
    <n v="5"/>
    <x v="6"/>
  </r>
  <r>
    <d v="2011-08-13T00:00:00"/>
    <n v="1"/>
    <x v="0"/>
    <s v="01007"/>
    <n v="721.93799999999999"/>
    <n v="1100.3054999999999"/>
    <n v="1822.2435"/>
    <x v="0"/>
    <x v="0"/>
    <x v="5"/>
    <x v="0"/>
    <x v="7"/>
    <n v="13"/>
    <n v="6"/>
    <x v="0"/>
  </r>
  <r>
    <d v="2011-08-13T00:00:00"/>
    <n v="1"/>
    <x v="1"/>
    <s v="01008"/>
    <n v="839.73749999999995"/>
    <n v="1342.4775"/>
    <n v="2182.2150000000001"/>
    <x v="0"/>
    <x v="0"/>
    <x v="6"/>
    <x v="0"/>
    <x v="7"/>
    <n v="13"/>
    <n v="6"/>
    <x v="0"/>
  </r>
  <r>
    <d v="2011-08-13T00:00:00"/>
    <n v="2"/>
    <x v="0"/>
    <s v="01009"/>
    <n v="708.22500000000002"/>
    <n v="1072.5015000000001"/>
    <n v="1780.7265"/>
    <x v="1"/>
    <x v="0"/>
    <x v="7"/>
    <x v="0"/>
    <x v="7"/>
    <n v="13"/>
    <n v="6"/>
    <x v="0"/>
  </r>
  <r>
    <d v="2011-08-13T00:00:00"/>
    <n v="2"/>
    <x v="1"/>
    <s v="01010"/>
    <n v="789.86249999999995"/>
    <n v="1230.2114999999999"/>
    <n v="2020.0740000000001"/>
    <x v="1"/>
    <x v="0"/>
    <x v="8"/>
    <x v="0"/>
    <x v="7"/>
    <n v="13"/>
    <n v="6"/>
    <x v="0"/>
  </r>
  <r>
    <d v="2011-08-13T00:00:00"/>
    <n v="3"/>
    <x v="0"/>
    <s v="01011"/>
    <n v="702.17700000000002"/>
    <n v="1086.8865000000001"/>
    <n v="1789.0635"/>
    <x v="2"/>
    <x v="1"/>
    <x v="9"/>
    <x v="0"/>
    <x v="7"/>
    <n v="13"/>
    <n v="6"/>
    <x v="0"/>
  </r>
  <r>
    <d v="2011-08-13T00:00:00"/>
    <n v="3"/>
    <x v="1"/>
    <s v="01002"/>
    <n v="800.56200000000001"/>
    <n v="1204.5705"/>
    <n v="2005.1324999999999"/>
    <x v="2"/>
    <x v="1"/>
    <x v="4"/>
    <x v="0"/>
    <x v="7"/>
    <n v="13"/>
    <n v="6"/>
    <x v="0"/>
  </r>
  <r>
    <d v="2011-08-13T00:00:00"/>
    <n v="4"/>
    <x v="0"/>
    <s v="01003"/>
    <n v="716.39400000000001"/>
    <n v="1139.6595"/>
    <n v="1856.0535"/>
    <x v="3"/>
    <x v="1"/>
    <x v="0"/>
    <x v="0"/>
    <x v="7"/>
    <n v="13"/>
    <n v="6"/>
    <x v="0"/>
  </r>
  <r>
    <d v="2011-08-13T00:00:00"/>
    <n v="4"/>
    <x v="1"/>
    <s v="01001"/>
    <n v="788.61300000000006"/>
    <n v="1223.7435"/>
    <n v="2012.3565000000001"/>
    <x v="3"/>
    <x v="1"/>
    <x v="1"/>
    <x v="0"/>
    <x v="7"/>
    <n v="13"/>
    <n v="6"/>
    <x v="0"/>
  </r>
  <r>
    <d v="2011-08-14T00:00:00"/>
    <n v="1"/>
    <x v="0"/>
    <s v="01004"/>
    <n v="683.58150000000001"/>
    <n v="1116.57"/>
    <n v="1800.1514999999999"/>
    <x v="0"/>
    <x v="0"/>
    <x v="2"/>
    <x v="0"/>
    <x v="7"/>
    <n v="14"/>
    <n v="7"/>
    <x v="1"/>
  </r>
  <r>
    <d v="2011-08-14T00:00:00"/>
    <n v="1"/>
    <x v="1"/>
    <s v="01005"/>
    <n v="849.97500000000002"/>
    <n v="1323.4829999999999"/>
    <n v="2173.4580000000001"/>
    <x v="0"/>
    <x v="0"/>
    <x v="3"/>
    <x v="0"/>
    <x v="7"/>
    <n v="14"/>
    <n v="7"/>
    <x v="1"/>
  </r>
  <r>
    <d v="2011-08-14T00:00:00"/>
    <n v="2"/>
    <x v="0"/>
    <s v="01006"/>
    <n v="593.68050000000005"/>
    <n v="995.274"/>
    <n v="1588.9545000000001"/>
    <x v="1"/>
    <x v="0"/>
    <x v="4"/>
    <x v="0"/>
    <x v="7"/>
    <n v="14"/>
    <n v="7"/>
    <x v="1"/>
  </r>
  <r>
    <d v="2011-08-14T00:00:00"/>
    <n v="2"/>
    <x v="1"/>
    <s v="01007"/>
    <n v="750.66600000000005"/>
    <n v="1222.0740000000001"/>
    <n v="1972.74"/>
    <x v="1"/>
    <x v="0"/>
    <x v="5"/>
    <x v="0"/>
    <x v="7"/>
    <n v="14"/>
    <n v="7"/>
    <x v="1"/>
  </r>
  <r>
    <d v="2011-08-14T00:00:00"/>
    <n v="3"/>
    <x v="0"/>
    <s v="01008"/>
    <n v="702.38699999999994"/>
    <n v="1068.1334999999999"/>
    <n v="1770.5205000000001"/>
    <x v="2"/>
    <x v="1"/>
    <x v="6"/>
    <x v="0"/>
    <x v="7"/>
    <n v="14"/>
    <n v="7"/>
    <x v="1"/>
  </r>
  <r>
    <d v="2011-08-14T00:00:00"/>
    <n v="3"/>
    <x v="1"/>
    <s v="01009"/>
    <n v="781.18949999999995"/>
    <n v="1212.4559999999999"/>
    <n v="1993.6455000000001"/>
    <x v="2"/>
    <x v="1"/>
    <x v="7"/>
    <x v="0"/>
    <x v="7"/>
    <n v="14"/>
    <n v="7"/>
    <x v="1"/>
  </r>
  <r>
    <d v="2011-08-14T00:00:00"/>
    <n v="4"/>
    <x v="0"/>
    <s v="01010"/>
    <n v="679.96950000000004"/>
    <n v="1100.4945"/>
    <n v="1780.4639999999999"/>
    <x v="3"/>
    <x v="1"/>
    <x v="8"/>
    <x v="0"/>
    <x v="7"/>
    <n v="14"/>
    <n v="7"/>
    <x v="1"/>
  </r>
  <r>
    <d v="2011-08-14T00:00:00"/>
    <n v="4"/>
    <x v="1"/>
    <s v="01011"/>
    <n v="811.20899999999995"/>
    <n v="1256.0940000000001"/>
    <n v="2067.3029999999999"/>
    <x v="3"/>
    <x v="1"/>
    <x v="9"/>
    <x v="0"/>
    <x v="7"/>
    <n v="14"/>
    <n v="7"/>
    <x v="1"/>
  </r>
  <r>
    <d v="2011-08-15T00:00:00"/>
    <n v="1"/>
    <x v="0"/>
    <s v="01002"/>
    <n v="649.173"/>
    <n v="1029.9555"/>
    <n v="1679.1285"/>
    <x v="0"/>
    <x v="0"/>
    <x v="4"/>
    <x v="0"/>
    <x v="7"/>
    <n v="15"/>
    <n v="1"/>
    <x v="2"/>
  </r>
  <r>
    <d v="2011-08-15T00:00:00"/>
    <n v="1"/>
    <x v="1"/>
    <s v="01003"/>
    <n v="709.84199999999998"/>
    <n v="1165.9304999999999"/>
    <n v="1875.7725"/>
    <x v="0"/>
    <x v="0"/>
    <x v="0"/>
    <x v="0"/>
    <x v="7"/>
    <n v="15"/>
    <n v="1"/>
    <x v="2"/>
  </r>
  <r>
    <d v="2011-08-15T00:00:00"/>
    <n v="2"/>
    <x v="0"/>
    <s v="01001"/>
    <n v="675.75900000000001"/>
    <n v="1076.607"/>
    <n v="1752.366"/>
    <x v="1"/>
    <x v="0"/>
    <x v="1"/>
    <x v="0"/>
    <x v="7"/>
    <n v="15"/>
    <n v="1"/>
    <x v="2"/>
  </r>
  <r>
    <d v="2011-08-15T00:00:00"/>
    <n v="2"/>
    <x v="1"/>
    <s v="01004"/>
    <n v="789.08550000000002"/>
    <n v="1200.5070000000001"/>
    <n v="1989.5925"/>
    <x v="1"/>
    <x v="0"/>
    <x v="2"/>
    <x v="0"/>
    <x v="7"/>
    <n v="15"/>
    <n v="1"/>
    <x v="2"/>
  </r>
  <r>
    <d v="2011-08-15T00:00:00"/>
    <n v="3"/>
    <x v="0"/>
    <s v="01005"/>
    <n v="700.91700000000003"/>
    <n v="1068.6375"/>
    <n v="1769.5545"/>
    <x v="2"/>
    <x v="1"/>
    <x v="3"/>
    <x v="0"/>
    <x v="7"/>
    <n v="15"/>
    <n v="1"/>
    <x v="2"/>
  </r>
  <r>
    <d v="2011-08-15T00:00:00"/>
    <n v="3"/>
    <x v="1"/>
    <s v="01006"/>
    <n v="603.16200000000003"/>
    <n v="1027.4880000000001"/>
    <n v="1630.65"/>
    <x v="2"/>
    <x v="1"/>
    <x v="4"/>
    <x v="0"/>
    <x v="7"/>
    <n v="15"/>
    <n v="1"/>
    <x v="2"/>
  </r>
  <r>
    <d v="2011-08-15T00:00:00"/>
    <n v="4"/>
    <x v="0"/>
    <s v="01007"/>
    <n v="619.31100000000004"/>
    <n v="969.88499999999999"/>
    <n v="1589.1959999999999"/>
    <x v="3"/>
    <x v="1"/>
    <x v="5"/>
    <x v="0"/>
    <x v="7"/>
    <n v="15"/>
    <n v="1"/>
    <x v="2"/>
  </r>
  <r>
    <d v="2011-08-15T00:00:00"/>
    <n v="4"/>
    <x v="1"/>
    <s v="01008"/>
    <n v="801.9375"/>
    <n v="1328.3130000000001"/>
    <n v="2130.2505000000001"/>
    <x v="3"/>
    <x v="1"/>
    <x v="6"/>
    <x v="0"/>
    <x v="7"/>
    <n v="15"/>
    <n v="1"/>
    <x v="2"/>
  </r>
  <r>
    <d v="2011-08-16T00:00:00"/>
    <n v="1"/>
    <x v="0"/>
    <s v="01009"/>
    <n v="633.22349999999994"/>
    <n v="1091.664"/>
    <n v="1724.8875"/>
    <x v="0"/>
    <x v="0"/>
    <x v="7"/>
    <x v="0"/>
    <x v="7"/>
    <n v="16"/>
    <n v="2"/>
    <x v="3"/>
  </r>
  <r>
    <d v="2011-08-16T00:00:00"/>
    <n v="1"/>
    <x v="1"/>
    <s v="01010"/>
    <n v="660.57600000000002"/>
    <n v="1135.2075"/>
    <n v="1795.7835"/>
    <x v="0"/>
    <x v="0"/>
    <x v="8"/>
    <x v="0"/>
    <x v="7"/>
    <n v="16"/>
    <n v="2"/>
    <x v="3"/>
  </r>
  <r>
    <d v="2011-08-16T00:00:00"/>
    <n v="2"/>
    <x v="0"/>
    <s v="01011"/>
    <n v="598.76250000000005"/>
    <n v="1005.774"/>
    <n v="1604.5364999999999"/>
    <x v="1"/>
    <x v="0"/>
    <x v="9"/>
    <x v="0"/>
    <x v="7"/>
    <n v="16"/>
    <n v="2"/>
    <x v="3"/>
  </r>
  <r>
    <d v="2011-08-16T00:00:00"/>
    <n v="2"/>
    <x v="1"/>
    <s v="01002"/>
    <n v="748.11450000000002"/>
    <n v="1224.1635000000001"/>
    <n v="1972.278"/>
    <x v="1"/>
    <x v="0"/>
    <x v="4"/>
    <x v="0"/>
    <x v="7"/>
    <n v="16"/>
    <n v="2"/>
    <x v="3"/>
  </r>
  <r>
    <d v="2011-08-16T00:00:00"/>
    <n v="3"/>
    <x v="0"/>
    <s v="01003"/>
    <n v="653.49900000000002"/>
    <n v="1054.6410000000001"/>
    <n v="1708.14"/>
    <x v="2"/>
    <x v="1"/>
    <x v="0"/>
    <x v="0"/>
    <x v="7"/>
    <n v="16"/>
    <n v="2"/>
    <x v="3"/>
  </r>
  <r>
    <d v="2011-08-16T00:00:00"/>
    <n v="3"/>
    <x v="1"/>
    <s v="01001"/>
    <n v="645.99149999999997"/>
    <n v="1016.6835"/>
    <n v="1662.675"/>
    <x v="2"/>
    <x v="1"/>
    <x v="1"/>
    <x v="0"/>
    <x v="7"/>
    <n v="16"/>
    <n v="2"/>
    <x v="3"/>
  </r>
  <r>
    <d v="2011-08-16T00:00:00"/>
    <n v="4"/>
    <x v="0"/>
    <s v="01004"/>
    <n v="630.57749999999999"/>
    <n v="1083.999"/>
    <n v="1714.5764999999999"/>
    <x v="3"/>
    <x v="1"/>
    <x v="2"/>
    <x v="0"/>
    <x v="7"/>
    <n v="16"/>
    <n v="2"/>
    <x v="3"/>
  </r>
  <r>
    <d v="2011-08-16T00:00:00"/>
    <n v="4"/>
    <x v="1"/>
    <s v="01005"/>
    <n v="733.25699999999995"/>
    <n v="1126.7339999999999"/>
    <n v="1859.991"/>
    <x v="3"/>
    <x v="1"/>
    <x v="3"/>
    <x v="0"/>
    <x v="7"/>
    <n v="16"/>
    <n v="2"/>
    <x v="3"/>
  </r>
  <r>
    <d v="2011-08-17T00:00:00"/>
    <n v="1"/>
    <x v="0"/>
    <s v="01006"/>
    <n v="658.81200000000001"/>
    <n v="1049.0864999999999"/>
    <n v="1707.8985"/>
    <x v="0"/>
    <x v="0"/>
    <x v="4"/>
    <x v="0"/>
    <x v="7"/>
    <n v="17"/>
    <n v="3"/>
    <x v="4"/>
  </r>
  <r>
    <d v="2011-08-17T00:00:00"/>
    <n v="1"/>
    <x v="1"/>
    <s v="01007"/>
    <n v="659.92499999999995"/>
    <n v="1004.472"/>
    <n v="1664.3969999999999"/>
    <x v="0"/>
    <x v="0"/>
    <x v="5"/>
    <x v="0"/>
    <x v="7"/>
    <n v="17"/>
    <n v="3"/>
    <x v="4"/>
  </r>
  <r>
    <d v="2011-08-17T00:00:00"/>
    <n v="2"/>
    <x v="0"/>
    <s v="01008"/>
    <n v="610.73249999999996"/>
    <n v="1030.3230000000001"/>
    <n v="1641.0554999999999"/>
    <x v="1"/>
    <x v="0"/>
    <x v="6"/>
    <x v="0"/>
    <x v="7"/>
    <n v="17"/>
    <n v="3"/>
    <x v="4"/>
  </r>
  <r>
    <d v="2011-08-17T00:00:00"/>
    <n v="2"/>
    <x v="1"/>
    <s v="01009"/>
    <n v="601.72349999999994"/>
    <n v="1020.033"/>
    <n v="1621.7565"/>
    <x v="1"/>
    <x v="0"/>
    <x v="7"/>
    <x v="0"/>
    <x v="7"/>
    <n v="17"/>
    <n v="3"/>
    <x v="4"/>
  </r>
  <r>
    <d v="2011-08-17T00:00:00"/>
    <n v="3"/>
    <x v="0"/>
    <s v="01010"/>
    <n v="665.154"/>
    <n v="1043.2275"/>
    <n v="1708.3815"/>
    <x v="2"/>
    <x v="1"/>
    <x v="8"/>
    <x v="0"/>
    <x v="7"/>
    <n v="17"/>
    <n v="3"/>
    <x v="4"/>
  </r>
  <r>
    <d v="2011-08-17T00:00:00"/>
    <n v="3"/>
    <x v="1"/>
    <s v="01011"/>
    <n v="626.61900000000003"/>
    <n v="1077.2159999999999"/>
    <n v="1703.835"/>
    <x v="2"/>
    <x v="1"/>
    <x v="9"/>
    <x v="0"/>
    <x v="7"/>
    <n v="17"/>
    <n v="3"/>
    <x v="4"/>
  </r>
  <r>
    <d v="2011-08-17T00:00:00"/>
    <n v="4"/>
    <x v="0"/>
    <s v="01002"/>
    <n v="726.91499999999996"/>
    <n v="1159.1790000000001"/>
    <n v="1886.0940000000001"/>
    <x v="3"/>
    <x v="1"/>
    <x v="4"/>
    <x v="0"/>
    <x v="7"/>
    <n v="17"/>
    <n v="3"/>
    <x v="4"/>
  </r>
  <r>
    <d v="2011-08-17T00:00:00"/>
    <n v="4"/>
    <x v="1"/>
    <s v="01003"/>
    <n v="687.57150000000001"/>
    <n v="1039.5315000000001"/>
    <n v="1727.1030000000001"/>
    <x v="3"/>
    <x v="1"/>
    <x v="0"/>
    <x v="0"/>
    <x v="7"/>
    <n v="17"/>
    <n v="3"/>
    <x v="4"/>
  </r>
  <r>
    <d v="2011-08-18T00:00:00"/>
    <n v="1"/>
    <x v="0"/>
    <s v="01001"/>
    <n v="602.21699999999998"/>
    <n v="1088.7764999999999"/>
    <n v="1690.9935"/>
    <x v="0"/>
    <x v="0"/>
    <x v="1"/>
    <x v="0"/>
    <x v="7"/>
    <n v="18"/>
    <n v="4"/>
    <x v="5"/>
  </r>
  <r>
    <d v="2011-08-18T00:00:00"/>
    <n v="1"/>
    <x v="1"/>
    <s v="01004"/>
    <n v="739.81949999999995"/>
    <n v="1248.4604999999999"/>
    <n v="1988.28"/>
    <x v="0"/>
    <x v="0"/>
    <x v="2"/>
    <x v="0"/>
    <x v="7"/>
    <n v="18"/>
    <n v="4"/>
    <x v="5"/>
  </r>
  <r>
    <d v="2011-08-18T00:00:00"/>
    <n v="2"/>
    <x v="0"/>
    <s v="01005"/>
    <n v="650.52750000000003"/>
    <n v="1103.067"/>
    <n v="1753.5944999999999"/>
    <x v="1"/>
    <x v="0"/>
    <x v="3"/>
    <x v="0"/>
    <x v="7"/>
    <n v="18"/>
    <n v="4"/>
    <x v="5"/>
  </r>
  <r>
    <d v="2011-08-18T00:00:00"/>
    <n v="2"/>
    <x v="1"/>
    <s v="01006"/>
    <n v="642.71550000000002"/>
    <n v="1035.384"/>
    <n v="1678.0995"/>
    <x v="1"/>
    <x v="0"/>
    <x v="4"/>
    <x v="0"/>
    <x v="7"/>
    <n v="18"/>
    <n v="4"/>
    <x v="5"/>
  </r>
  <r>
    <d v="2011-08-18T00:00:00"/>
    <n v="3"/>
    <x v="0"/>
    <s v="01007"/>
    <n v="651.1155"/>
    <n v="1129.989"/>
    <n v="1781.1044999999999"/>
    <x v="2"/>
    <x v="1"/>
    <x v="5"/>
    <x v="0"/>
    <x v="7"/>
    <n v="18"/>
    <n v="4"/>
    <x v="5"/>
  </r>
  <r>
    <d v="2011-08-18T00:00:00"/>
    <n v="3"/>
    <x v="1"/>
    <s v="01008"/>
    <n v="601.35599999999999"/>
    <n v="1079.8620000000001"/>
    <n v="1681.2180000000001"/>
    <x v="2"/>
    <x v="1"/>
    <x v="6"/>
    <x v="0"/>
    <x v="7"/>
    <n v="18"/>
    <n v="4"/>
    <x v="5"/>
  </r>
  <r>
    <d v="2011-08-18T00:00:00"/>
    <n v="4"/>
    <x v="0"/>
    <s v="01009"/>
    <n v="612.05550000000005"/>
    <n v="1011.0345"/>
    <n v="1623.09"/>
    <x v="3"/>
    <x v="1"/>
    <x v="7"/>
    <x v="0"/>
    <x v="7"/>
    <n v="18"/>
    <n v="4"/>
    <x v="5"/>
  </r>
  <r>
    <d v="2011-08-18T00:00:00"/>
    <n v="4"/>
    <x v="1"/>
    <s v="01010"/>
    <n v="659.7885"/>
    <n v="1054.7985000000001"/>
    <n v="1714.587"/>
    <x v="3"/>
    <x v="1"/>
    <x v="8"/>
    <x v="0"/>
    <x v="7"/>
    <n v="18"/>
    <n v="4"/>
    <x v="5"/>
  </r>
  <r>
    <d v="2011-08-19T00:00:00"/>
    <n v="1"/>
    <x v="0"/>
    <s v="01011"/>
    <n v="730.18050000000005"/>
    <n v="1154.2545"/>
    <n v="1884.4349999999999"/>
    <x v="0"/>
    <x v="0"/>
    <x v="9"/>
    <x v="0"/>
    <x v="7"/>
    <n v="19"/>
    <n v="5"/>
    <x v="6"/>
  </r>
  <r>
    <d v="2011-08-19T00:00:00"/>
    <n v="1"/>
    <x v="1"/>
    <s v="01002"/>
    <n v="822.20249999999999"/>
    <n v="1270.9725000000001"/>
    <n v="2093.1750000000002"/>
    <x v="0"/>
    <x v="0"/>
    <x v="4"/>
    <x v="0"/>
    <x v="7"/>
    <n v="19"/>
    <n v="5"/>
    <x v="6"/>
  </r>
  <r>
    <d v="2011-08-19T00:00:00"/>
    <n v="2"/>
    <x v="0"/>
    <s v="01003"/>
    <n v="688.44299999999998"/>
    <n v="1193.1675"/>
    <n v="1881.6105"/>
    <x v="1"/>
    <x v="0"/>
    <x v="0"/>
    <x v="0"/>
    <x v="7"/>
    <n v="19"/>
    <n v="5"/>
    <x v="6"/>
  </r>
  <r>
    <d v="2011-08-19T00:00:00"/>
    <n v="2"/>
    <x v="1"/>
    <s v="01001"/>
    <n v="591.33900000000006"/>
    <n v="997.18499999999995"/>
    <n v="1588.5239999999999"/>
    <x v="1"/>
    <x v="0"/>
    <x v="1"/>
    <x v="0"/>
    <x v="7"/>
    <n v="19"/>
    <n v="5"/>
    <x v="6"/>
  </r>
  <r>
    <d v="2011-08-19T00:00:00"/>
    <n v="3"/>
    <x v="0"/>
    <s v="01004"/>
    <n v="679.42349999999999"/>
    <n v="1206.5864999999999"/>
    <n v="1886.01"/>
    <x v="2"/>
    <x v="1"/>
    <x v="2"/>
    <x v="0"/>
    <x v="7"/>
    <n v="19"/>
    <n v="5"/>
    <x v="6"/>
  </r>
  <r>
    <d v="2011-08-19T00:00:00"/>
    <n v="3"/>
    <x v="1"/>
    <s v="01005"/>
    <n v="822.59100000000001"/>
    <n v="1347.0135"/>
    <n v="2169.6044999999999"/>
    <x v="2"/>
    <x v="1"/>
    <x v="3"/>
    <x v="0"/>
    <x v="7"/>
    <n v="19"/>
    <n v="5"/>
    <x v="6"/>
  </r>
  <r>
    <d v="2011-08-19T00:00:00"/>
    <n v="4"/>
    <x v="0"/>
    <s v="01006"/>
    <n v="614.66999999999996"/>
    <n v="986.30700000000002"/>
    <n v="1600.9770000000001"/>
    <x v="3"/>
    <x v="1"/>
    <x v="4"/>
    <x v="0"/>
    <x v="7"/>
    <n v="19"/>
    <n v="5"/>
    <x v="6"/>
  </r>
  <r>
    <d v="2011-08-19T00:00:00"/>
    <n v="4"/>
    <x v="1"/>
    <s v="01007"/>
    <n v="784.29750000000001"/>
    <n v="1345.2284999999999"/>
    <n v="2129.5259999999998"/>
    <x v="3"/>
    <x v="1"/>
    <x v="5"/>
    <x v="0"/>
    <x v="7"/>
    <n v="19"/>
    <n v="5"/>
    <x v="6"/>
  </r>
  <r>
    <d v="2011-08-20T00:00:00"/>
    <n v="1"/>
    <x v="0"/>
    <s v="01008"/>
    <n v="547.596"/>
    <n v="1037.883"/>
    <n v="1585.479"/>
    <x v="0"/>
    <x v="0"/>
    <x v="6"/>
    <x v="0"/>
    <x v="7"/>
    <n v="20"/>
    <n v="6"/>
    <x v="0"/>
  </r>
  <r>
    <d v="2011-08-20T00:00:00"/>
    <n v="1"/>
    <x v="1"/>
    <s v="01009"/>
    <n v="804.37350000000004"/>
    <n v="1321.53"/>
    <n v="2125.9034999999999"/>
    <x v="0"/>
    <x v="0"/>
    <x v="7"/>
    <x v="0"/>
    <x v="7"/>
    <n v="20"/>
    <n v="6"/>
    <x v="0"/>
  </r>
  <r>
    <d v="2011-08-20T00:00:00"/>
    <n v="2"/>
    <x v="0"/>
    <s v="01010"/>
    <n v="624.84450000000004"/>
    <n v="967.45950000000005"/>
    <n v="1592.3040000000001"/>
    <x v="1"/>
    <x v="0"/>
    <x v="8"/>
    <x v="0"/>
    <x v="7"/>
    <n v="20"/>
    <n v="6"/>
    <x v="0"/>
  </r>
  <r>
    <d v="2011-08-20T00:00:00"/>
    <n v="2"/>
    <x v="1"/>
    <s v="01011"/>
    <n v="783.78300000000002"/>
    <n v="1324.0709999999999"/>
    <n v="2107.8539999999998"/>
    <x v="1"/>
    <x v="0"/>
    <x v="9"/>
    <x v="0"/>
    <x v="7"/>
    <n v="20"/>
    <n v="6"/>
    <x v="0"/>
  </r>
  <r>
    <d v="2011-08-20T00:00:00"/>
    <n v="3"/>
    <x v="0"/>
    <s v="01002"/>
    <n v="621.23249999999996"/>
    <n v="1047.5115000000001"/>
    <n v="1668.7439999999999"/>
    <x v="2"/>
    <x v="1"/>
    <x v="4"/>
    <x v="0"/>
    <x v="7"/>
    <n v="20"/>
    <n v="6"/>
    <x v="0"/>
  </r>
  <r>
    <d v="2011-08-20T00:00:00"/>
    <n v="3"/>
    <x v="1"/>
    <s v="01003"/>
    <n v="632.56200000000001"/>
    <n v="1055.0505000000001"/>
    <n v="1687.6125"/>
    <x v="2"/>
    <x v="1"/>
    <x v="0"/>
    <x v="0"/>
    <x v="7"/>
    <n v="20"/>
    <n v="6"/>
    <x v="0"/>
  </r>
  <r>
    <d v="2011-08-20T00:00:00"/>
    <n v="4"/>
    <x v="0"/>
    <s v="01001"/>
    <n v="649.03650000000005"/>
    <n v="1083.81"/>
    <n v="1732.8465000000001"/>
    <x v="3"/>
    <x v="1"/>
    <x v="1"/>
    <x v="0"/>
    <x v="7"/>
    <n v="20"/>
    <n v="6"/>
    <x v="0"/>
  </r>
  <r>
    <d v="2011-08-20T00:00:00"/>
    <n v="4"/>
    <x v="1"/>
    <s v="01004"/>
    <n v="710.37750000000005"/>
    <n v="1295.4585"/>
    <n v="2005.836"/>
    <x v="3"/>
    <x v="1"/>
    <x v="2"/>
    <x v="0"/>
    <x v="7"/>
    <n v="20"/>
    <n v="6"/>
    <x v="0"/>
  </r>
  <r>
    <d v="2011-08-21T00:00:00"/>
    <n v="1"/>
    <x v="0"/>
    <s v="01005"/>
    <n v="602.71050000000002"/>
    <n v="1054.2735"/>
    <n v="1656.9839999999999"/>
    <x v="0"/>
    <x v="0"/>
    <x v="3"/>
    <x v="0"/>
    <x v="7"/>
    <n v="21"/>
    <n v="7"/>
    <x v="1"/>
  </r>
  <r>
    <d v="2011-08-21T00:00:00"/>
    <n v="1"/>
    <x v="1"/>
    <s v="01006"/>
    <n v="738.33900000000006"/>
    <n v="1131.2805000000001"/>
    <n v="1869.6195"/>
    <x v="0"/>
    <x v="0"/>
    <x v="4"/>
    <x v="0"/>
    <x v="7"/>
    <n v="21"/>
    <n v="7"/>
    <x v="1"/>
  </r>
  <r>
    <d v="2011-08-21T00:00:00"/>
    <n v="2"/>
    <x v="0"/>
    <s v="01007"/>
    <n v="664.84950000000003"/>
    <n v="1088.808"/>
    <n v="1753.6575"/>
    <x v="1"/>
    <x v="0"/>
    <x v="5"/>
    <x v="0"/>
    <x v="7"/>
    <n v="21"/>
    <n v="7"/>
    <x v="1"/>
  </r>
  <r>
    <d v="2011-08-21T00:00:00"/>
    <n v="2"/>
    <x v="1"/>
    <s v="01008"/>
    <n v="681.16650000000004"/>
    <n v="1195.8240000000001"/>
    <n v="1876.9905000000001"/>
    <x v="1"/>
    <x v="0"/>
    <x v="6"/>
    <x v="0"/>
    <x v="7"/>
    <n v="21"/>
    <n v="7"/>
    <x v="1"/>
  </r>
  <r>
    <d v="2011-08-21T00:00:00"/>
    <n v="3"/>
    <x v="0"/>
    <s v="01009"/>
    <n v="643.27200000000005"/>
    <n v="1033.7985000000001"/>
    <n v="1677.0705"/>
    <x v="2"/>
    <x v="1"/>
    <x v="7"/>
    <x v="0"/>
    <x v="7"/>
    <n v="21"/>
    <n v="7"/>
    <x v="1"/>
  </r>
  <r>
    <d v="2011-08-21T00:00:00"/>
    <n v="3"/>
    <x v="1"/>
    <s v="01010"/>
    <n v="749.61599999999999"/>
    <n v="1174.2465"/>
    <n v="1923.8625"/>
    <x v="2"/>
    <x v="1"/>
    <x v="8"/>
    <x v="0"/>
    <x v="7"/>
    <n v="21"/>
    <n v="7"/>
    <x v="1"/>
  </r>
  <r>
    <d v="2011-08-21T00:00:00"/>
    <n v="4"/>
    <x v="0"/>
    <s v="01011"/>
    <n v="631.10249999999996"/>
    <n v="997.40549999999996"/>
    <n v="1628.508"/>
    <x v="3"/>
    <x v="1"/>
    <x v="9"/>
    <x v="0"/>
    <x v="7"/>
    <n v="21"/>
    <n v="7"/>
    <x v="1"/>
  </r>
  <r>
    <d v="2011-08-21T00:00:00"/>
    <n v="4"/>
    <x v="1"/>
    <s v="01002"/>
    <n v="745.90949999999998"/>
    <n v="1306.5675000000001"/>
    <n v="2052.4769999999999"/>
    <x v="3"/>
    <x v="1"/>
    <x v="4"/>
    <x v="0"/>
    <x v="7"/>
    <n v="21"/>
    <n v="7"/>
    <x v="1"/>
  </r>
  <r>
    <d v="2011-08-22T00:00:00"/>
    <n v="1"/>
    <x v="0"/>
    <s v="01003"/>
    <n v="609.24149999999997"/>
    <n v="1040.6130000000001"/>
    <n v="1649.8544999999999"/>
    <x v="0"/>
    <x v="0"/>
    <x v="0"/>
    <x v="0"/>
    <x v="7"/>
    <n v="22"/>
    <n v="1"/>
    <x v="2"/>
  </r>
  <r>
    <d v="2011-08-22T00:00:00"/>
    <n v="1"/>
    <x v="1"/>
    <s v="01001"/>
    <n v="586.01549999999997"/>
    <n v="1048.0155"/>
    <n v="1634.0309999999999"/>
    <x v="0"/>
    <x v="0"/>
    <x v="1"/>
    <x v="0"/>
    <x v="7"/>
    <n v="22"/>
    <n v="1"/>
    <x v="2"/>
  </r>
  <r>
    <d v="2011-08-22T00:00:00"/>
    <n v="2"/>
    <x v="0"/>
    <s v="01004"/>
    <n v="696.03449999999998"/>
    <n v="1147.7655"/>
    <n v="1843.8"/>
    <x v="1"/>
    <x v="0"/>
    <x v="2"/>
    <x v="0"/>
    <x v="7"/>
    <n v="22"/>
    <n v="1"/>
    <x v="2"/>
  </r>
  <r>
    <d v="2011-08-22T00:00:00"/>
    <n v="2"/>
    <x v="1"/>
    <s v="01005"/>
    <n v="814.61099999999999"/>
    <n v="1242.5070000000001"/>
    <n v="2057.1179999999999"/>
    <x v="1"/>
    <x v="0"/>
    <x v="3"/>
    <x v="0"/>
    <x v="7"/>
    <n v="22"/>
    <n v="1"/>
    <x v="2"/>
  </r>
  <r>
    <d v="2011-08-22T00:00:00"/>
    <n v="3"/>
    <x v="0"/>
    <s v="01006"/>
    <n v="669.17550000000006"/>
    <n v="1217.3489999999999"/>
    <n v="1886.5245"/>
    <x v="2"/>
    <x v="1"/>
    <x v="4"/>
    <x v="0"/>
    <x v="7"/>
    <n v="22"/>
    <n v="1"/>
    <x v="2"/>
  </r>
  <r>
    <d v="2011-08-22T00:00:00"/>
    <n v="3"/>
    <x v="1"/>
    <s v="01007"/>
    <n v="794.80799999999999"/>
    <n v="1355.7809999999999"/>
    <n v="2150.5889999999999"/>
    <x v="2"/>
    <x v="1"/>
    <x v="5"/>
    <x v="0"/>
    <x v="7"/>
    <n v="22"/>
    <n v="1"/>
    <x v="2"/>
  </r>
  <r>
    <d v="2011-08-22T00:00:00"/>
    <n v="4"/>
    <x v="0"/>
    <s v="01008"/>
    <n v="701.84100000000001"/>
    <n v="1059.45"/>
    <n v="1761.2909999999999"/>
    <x v="3"/>
    <x v="1"/>
    <x v="6"/>
    <x v="0"/>
    <x v="7"/>
    <n v="22"/>
    <n v="1"/>
    <x v="2"/>
  </r>
  <r>
    <d v="2011-08-22T00:00:00"/>
    <n v="4"/>
    <x v="1"/>
    <s v="01009"/>
    <n v="743.47349999999994"/>
    <n v="1237.845"/>
    <n v="1981.3185000000001"/>
    <x v="3"/>
    <x v="1"/>
    <x v="7"/>
    <x v="0"/>
    <x v="7"/>
    <n v="22"/>
    <n v="1"/>
    <x v="2"/>
  </r>
  <r>
    <d v="2011-08-23T00:00:00"/>
    <n v="1"/>
    <x v="0"/>
    <s v="01010"/>
    <n v="596.00099999999998"/>
    <n v="1175.8320000000001"/>
    <n v="1771.8330000000001"/>
    <x v="0"/>
    <x v="0"/>
    <x v="8"/>
    <x v="0"/>
    <x v="7"/>
    <n v="23"/>
    <n v="2"/>
    <x v="3"/>
  </r>
  <r>
    <d v="2011-08-23T00:00:00"/>
    <n v="1"/>
    <x v="1"/>
    <s v="01011"/>
    <n v="704.91750000000002"/>
    <n v="1234.002"/>
    <n v="1938.9195"/>
    <x v="0"/>
    <x v="0"/>
    <x v="9"/>
    <x v="0"/>
    <x v="7"/>
    <n v="23"/>
    <n v="2"/>
    <x v="3"/>
  </r>
  <r>
    <d v="2011-08-23T00:00:00"/>
    <n v="2"/>
    <x v="0"/>
    <s v="01002"/>
    <n v="673.90049999999997"/>
    <n v="1068.4380000000001"/>
    <n v="1742.3385000000001"/>
    <x v="1"/>
    <x v="0"/>
    <x v="4"/>
    <x v="0"/>
    <x v="7"/>
    <n v="23"/>
    <n v="2"/>
    <x v="3"/>
  </r>
  <r>
    <d v="2011-08-23T00:00:00"/>
    <n v="2"/>
    <x v="1"/>
    <s v="01003"/>
    <n v="608.26499999999999"/>
    <n v="1047.5954999999999"/>
    <n v="1655.8605"/>
    <x v="1"/>
    <x v="0"/>
    <x v="0"/>
    <x v="0"/>
    <x v="7"/>
    <n v="23"/>
    <n v="2"/>
    <x v="3"/>
  </r>
  <r>
    <d v="2011-08-23T00:00:00"/>
    <n v="3"/>
    <x v="0"/>
    <s v="01001"/>
    <n v="688.59"/>
    <n v="1100.652"/>
    <n v="1789.242"/>
    <x v="2"/>
    <x v="1"/>
    <x v="1"/>
    <x v="0"/>
    <x v="7"/>
    <n v="23"/>
    <n v="2"/>
    <x v="3"/>
  </r>
  <r>
    <d v="2011-08-23T00:00:00"/>
    <n v="3"/>
    <x v="1"/>
    <s v="01004"/>
    <n v="574.86450000000002"/>
    <n v="1088.9970000000001"/>
    <n v="1663.8615"/>
    <x v="2"/>
    <x v="1"/>
    <x v="2"/>
    <x v="0"/>
    <x v="7"/>
    <n v="23"/>
    <n v="2"/>
    <x v="3"/>
  </r>
  <r>
    <d v="2011-08-23T00:00:00"/>
    <n v="4"/>
    <x v="0"/>
    <s v="01005"/>
    <n v="561.90750000000003"/>
    <n v="1071.567"/>
    <n v="1633.4745"/>
    <x v="3"/>
    <x v="1"/>
    <x v="3"/>
    <x v="0"/>
    <x v="7"/>
    <n v="23"/>
    <n v="2"/>
    <x v="3"/>
  </r>
  <r>
    <d v="2011-08-23T00:00:00"/>
    <n v="4"/>
    <x v="1"/>
    <s v="01006"/>
    <n v="557.8125"/>
    <n v="1100.211"/>
    <n v="1658.0235"/>
    <x v="3"/>
    <x v="1"/>
    <x v="4"/>
    <x v="0"/>
    <x v="7"/>
    <n v="23"/>
    <n v="2"/>
    <x v="3"/>
  </r>
  <r>
    <d v="2011-08-24T00:00:00"/>
    <n v="1"/>
    <x v="0"/>
    <s v="01007"/>
    <n v="594.69899999999996"/>
    <n v="1120.2555"/>
    <n v="1714.9545000000001"/>
    <x v="0"/>
    <x v="0"/>
    <x v="5"/>
    <x v="0"/>
    <x v="7"/>
    <n v="24"/>
    <n v="3"/>
    <x v="4"/>
  </r>
  <r>
    <d v="2011-08-24T00:00:00"/>
    <n v="1"/>
    <x v="1"/>
    <s v="01008"/>
    <n v="598.43700000000001"/>
    <n v="1118.04"/>
    <n v="1716.4770000000001"/>
    <x v="0"/>
    <x v="0"/>
    <x v="6"/>
    <x v="0"/>
    <x v="7"/>
    <n v="24"/>
    <n v="3"/>
    <x v="4"/>
  </r>
  <r>
    <d v="2011-08-24T00:00:00"/>
    <n v="2"/>
    <x v="0"/>
    <s v="01009"/>
    <n v="625.40099999999995"/>
    <n v="1100.7045000000001"/>
    <n v="1726.1054999999999"/>
    <x v="1"/>
    <x v="0"/>
    <x v="7"/>
    <x v="0"/>
    <x v="7"/>
    <n v="24"/>
    <n v="3"/>
    <x v="4"/>
  </r>
  <r>
    <d v="2011-08-24T00:00:00"/>
    <n v="2"/>
    <x v="1"/>
    <s v="01010"/>
    <n v="691.13099999999997"/>
    <n v="1048.173"/>
    <n v="1739.3040000000001"/>
    <x v="1"/>
    <x v="0"/>
    <x v="8"/>
    <x v="0"/>
    <x v="7"/>
    <n v="24"/>
    <n v="3"/>
    <x v="4"/>
  </r>
  <r>
    <d v="2011-08-24T00:00:00"/>
    <n v="3"/>
    <x v="0"/>
    <s v="01011"/>
    <n v="526.13400000000001"/>
    <n v="1092.5039999999999"/>
    <n v="1618.6379999999999"/>
    <x v="2"/>
    <x v="1"/>
    <x v="9"/>
    <x v="0"/>
    <x v="7"/>
    <n v="24"/>
    <n v="3"/>
    <x v="4"/>
  </r>
  <r>
    <d v="2011-08-24T00:00:00"/>
    <n v="3"/>
    <x v="1"/>
    <s v="01002"/>
    <n v="739.17899999999997"/>
    <n v="1401.855"/>
    <n v="2141.0340000000001"/>
    <x v="2"/>
    <x v="1"/>
    <x v="4"/>
    <x v="0"/>
    <x v="7"/>
    <n v="24"/>
    <n v="3"/>
    <x v="4"/>
  </r>
  <r>
    <d v="2011-08-24T00:00:00"/>
    <n v="4"/>
    <x v="0"/>
    <s v="01003"/>
    <n v="666.92849999999999"/>
    <n v="1111.2465"/>
    <n v="1778.175"/>
    <x v="3"/>
    <x v="1"/>
    <x v="0"/>
    <x v="0"/>
    <x v="7"/>
    <n v="24"/>
    <n v="3"/>
    <x v="4"/>
  </r>
  <r>
    <d v="2011-08-24T00:00:00"/>
    <n v="4"/>
    <x v="1"/>
    <s v="01001"/>
    <n v="788.57100000000003"/>
    <n v="1230.1904999999999"/>
    <n v="2018.7615000000001"/>
    <x v="3"/>
    <x v="1"/>
    <x v="1"/>
    <x v="0"/>
    <x v="7"/>
    <n v="24"/>
    <n v="3"/>
    <x v="4"/>
  </r>
  <r>
    <d v="2011-08-25T00:00:00"/>
    <n v="1"/>
    <x v="0"/>
    <s v="01004"/>
    <n v="633.16049999999996"/>
    <n v="966.13649999999996"/>
    <n v="1599.297"/>
    <x v="0"/>
    <x v="0"/>
    <x v="2"/>
    <x v="0"/>
    <x v="7"/>
    <n v="25"/>
    <n v="4"/>
    <x v="5"/>
  </r>
  <r>
    <d v="2011-08-25T00:00:00"/>
    <n v="1"/>
    <x v="1"/>
    <s v="01005"/>
    <n v="648.39599999999996"/>
    <n v="1158.2864999999999"/>
    <n v="1806.6824999999999"/>
    <x v="0"/>
    <x v="0"/>
    <x v="3"/>
    <x v="0"/>
    <x v="7"/>
    <n v="25"/>
    <n v="4"/>
    <x v="5"/>
  </r>
  <r>
    <d v="2011-08-25T00:00:00"/>
    <n v="2"/>
    <x v="0"/>
    <s v="01006"/>
    <n v="617.23199999999997"/>
    <n v="1060.3215"/>
    <n v="1677.5535"/>
    <x v="1"/>
    <x v="0"/>
    <x v="4"/>
    <x v="0"/>
    <x v="7"/>
    <n v="25"/>
    <n v="4"/>
    <x v="5"/>
  </r>
  <r>
    <d v="2011-08-25T00:00:00"/>
    <n v="2"/>
    <x v="1"/>
    <s v="01007"/>
    <n v="565.61400000000003"/>
    <n v="1099.2135000000001"/>
    <n v="1664.8275000000001"/>
    <x v="1"/>
    <x v="0"/>
    <x v="5"/>
    <x v="0"/>
    <x v="7"/>
    <n v="25"/>
    <n v="4"/>
    <x v="5"/>
  </r>
  <r>
    <d v="2011-08-25T00:00:00"/>
    <n v="3"/>
    <x v="0"/>
    <s v="01008"/>
    <n v="666.04650000000004"/>
    <n v="1055.8589999999999"/>
    <n v="1721.9055000000001"/>
    <x v="2"/>
    <x v="1"/>
    <x v="6"/>
    <x v="0"/>
    <x v="7"/>
    <n v="25"/>
    <n v="4"/>
    <x v="5"/>
  </r>
  <r>
    <d v="2011-08-25T00:00:00"/>
    <n v="3"/>
    <x v="1"/>
    <s v="01009"/>
    <n v="599.1825"/>
    <n v="1230.537"/>
    <n v="1829.7194999999999"/>
    <x v="2"/>
    <x v="1"/>
    <x v="7"/>
    <x v="0"/>
    <x v="7"/>
    <n v="25"/>
    <n v="4"/>
    <x v="5"/>
  </r>
  <r>
    <d v="2011-08-25T00:00:00"/>
    <n v="4"/>
    <x v="0"/>
    <s v="01010"/>
    <n v="555.04049999999995"/>
    <n v="1067.6400000000001"/>
    <n v="1622.6804999999999"/>
    <x v="3"/>
    <x v="1"/>
    <x v="8"/>
    <x v="0"/>
    <x v="7"/>
    <n v="25"/>
    <n v="4"/>
    <x v="5"/>
  </r>
  <r>
    <d v="2011-08-25T00:00:00"/>
    <n v="4"/>
    <x v="1"/>
    <s v="01011"/>
    <n v="802.49400000000003"/>
    <n v="1239.336"/>
    <n v="2041.83"/>
    <x v="3"/>
    <x v="1"/>
    <x v="9"/>
    <x v="0"/>
    <x v="7"/>
    <n v="25"/>
    <n v="4"/>
    <x v="5"/>
  </r>
  <r>
    <d v="2011-08-26T00:00:00"/>
    <n v="1"/>
    <x v="0"/>
    <s v="01002"/>
    <n v="712.50900000000001"/>
    <n v="1101.954"/>
    <n v="1814.463"/>
    <x v="0"/>
    <x v="0"/>
    <x v="4"/>
    <x v="0"/>
    <x v="7"/>
    <n v="26"/>
    <n v="5"/>
    <x v="6"/>
  </r>
  <r>
    <d v="2011-08-26T00:00:00"/>
    <n v="1"/>
    <x v="1"/>
    <s v="01003"/>
    <n v="582.33000000000004"/>
    <n v="1171.674"/>
    <n v="1754.0039999999999"/>
    <x v="0"/>
    <x v="0"/>
    <x v="0"/>
    <x v="0"/>
    <x v="7"/>
    <n v="26"/>
    <n v="5"/>
    <x v="6"/>
  </r>
  <r>
    <d v="2011-08-26T00:00:00"/>
    <n v="2"/>
    <x v="0"/>
    <s v="01001"/>
    <n v="581.09100000000001"/>
    <n v="1027.3409999999999"/>
    <n v="1608.432"/>
    <x v="1"/>
    <x v="0"/>
    <x v="1"/>
    <x v="0"/>
    <x v="7"/>
    <n v="26"/>
    <n v="5"/>
    <x v="6"/>
  </r>
  <r>
    <d v="2011-08-26T00:00:00"/>
    <n v="2"/>
    <x v="1"/>
    <s v="01004"/>
    <n v="627.98400000000004"/>
    <n v="1247.673"/>
    <n v="1875.6569999999999"/>
    <x v="1"/>
    <x v="0"/>
    <x v="2"/>
    <x v="0"/>
    <x v="7"/>
    <n v="26"/>
    <n v="5"/>
    <x v="6"/>
  </r>
  <r>
    <d v="2011-08-26T00:00:00"/>
    <n v="3"/>
    <x v="0"/>
    <s v="01005"/>
    <n v="698.21849999999995"/>
    <n v="1087.422"/>
    <n v="1785.6405"/>
    <x v="2"/>
    <x v="1"/>
    <x v="3"/>
    <x v="0"/>
    <x v="7"/>
    <n v="26"/>
    <n v="5"/>
    <x v="6"/>
  </r>
  <r>
    <d v="2011-08-26T00:00:00"/>
    <n v="3"/>
    <x v="1"/>
    <s v="01006"/>
    <n v="608.70600000000002"/>
    <n v="1132.6980000000001"/>
    <n v="1741.404"/>
    <x v="2"/>
    <x v="1"/>
    <x v="4"/>
    <x v="0"/>
    <x v="7"/>
    <n v="26"/>
    <n v="5"/>
    <x v="6"/>
  </r>
  <r>
    <d v="2011-08-26T00:00:00"/>
    <n v="4"/>
    <x v="0"/>
    <s v="01007"/>
    <n v="633.90599999999995"/>
    <n v="1020.6315"/>
    <n v="1654.5374999999999"/>
    <x v="3"/>
    <x v="1"/>
    <x v="5"/>
    <x v="0"/>
    <x v="7"/>
    <n v="26"/>
    <n v="5"/>
    <x v="6"/>
  </r>
  <r>
    <d v="2011-08-26T00:00:00"/>
    <n v="4"/>
    <x v="1"/>
    <s v="01008"/>
    <n v="668.13599999999997"/>
    <n v="1331.0219999999999"/>
    <n v="1999.1579999999999"/>
    <x v="3"/>
    <x v="1"/>
    <x v="6"/>
    <x v="0"/>
    <x v="7"/>
    <n v="26"/>
    <n v="5"/>
    <x v="6"/>
  </r>
  <r>
    <d v="2011-08-27T00:00:00"/>
    <n v="1"/>
    <x v="0"/>
    <s v="01009"/>
    <n v="649.35149999999999"/>
    <n v="1222.578"/>
    <n v="1871.9295"/>
    <x v="0"/>
    <x v="0"/>
    <x v="7"/>
    <x v="0"/>
    <x v="7"/>
    <n v="27"/>
    <n v="6"/>
    <x v="0"/>
  </r>
  <r>
    <d v="2011-08-27T00:00:00"/>
    <n v="1"/>
    <x v="1"/>
    <s v="01010"/>
    <n v="649.34100000000001"/>
    <n v="993.00599999999997"/>
    <n v="1642.347"/>
    <x v="0"/>
    <x v="0"/>
    <x v="8"/>
    <x v="0"/>
    <x v="7"/>
    <n v="27"/>
    <n v="6"/>
    <x v="0"/>
  </r>
  <r>
    <d v="2011-08-27T00:00:00"/>
    <n v="2"/>
    <x v="0"/>
    <s v="01011"/>
    <n v="533.7885"/>
    <n v="1104.663"/>
    <n v="1638.4514999999999"/>
    <x v="1"/>
    <x v="0"/>
    <x v="9"/>
    <x v="0"/>
    <x v="7"/>
    <n v="27"/>
    <n v="6"/>
    <x v="0"/>
  </r>
  <r>
    <d v="2011-08-27T00:00:00"/>
    <n v="2"/>
    <x v="1"/>
    <s v="01002"/>
    <n v="746.34"/>
    <n v="1185.03"/>
    <n v="1931.37"/>
    <x v="1"/>
    <x v="0"/>
    <x v="4"/>
    <x v="0"/>
    <x v="7"/>
    <n v="27"/>
    <n v="6"/>
    <x v="0"/>
  </r>
  <r>
    <d v="2011-08-27T00:00:00"/>
    <n v="3"/>
    <x v="0"/>
    <s v="01003"/>
    <n v="647.23050000000001"/>
    <n v="1075.095"/>
    <n v="1722.3254999999999"/>
    <x v="2"/>
    <x v="1"/>
    <x v="0"/>
    <x v="0"/>
    <x v="7"/>
    <n v="27"/>
    <n v="6"/>
    <x v="0"/>
  </r>
  <r>
    <d v="2011-08-27T00:00:00"/>
    <n v="3"/>
    <x v="1"/>
    <s v="01001"/>
    <n v="634.02149999999995"/>
    <n v="1109.9970000000001"/>
    <n v="1744.0184999999999"/>
    <x v="2"/>
    <x v="1"/>
    <x v="1"/>
    <x v="0"/>
    <x v="7"/>
    <n v="27"/>
    <n v="6"/>
    <x v="0"/>
  </r>
  <r>
    <d v="2011-08-27T00:00:00"/>
    <n v="4"/>
    <x v="0"/>
    <s v="01004"/>
    <n v="655.18949999999995"/>
    <n v="1007.727"/>
    <n v="1662.9165"/>
    <x v="3"/>
    <x v="1"/>
    <x v="2"/>
    <x v="0"/>
    <x v="7"/>
    <n v="27"/>
    <n v="6"/>
    <x v="0"/>
  </r>
  <r>
    <d v="2011-08-27T00:00:00"/>
    <n v="4"/>
    <x v="1"/>
    <s v="01005"/>
    <n v="530.30250000000001"/>
    <n v="1070.1914999999999"/>
    <n v="1600.4939999999999"/>
    <x v="3"/>
    <x v="1"/>
    <x v="3"/>
    <x v="0"/>
    <x v="7"/>
    <n v="27"/>
    <n v="6"/>
    <x v="0"/>
  </r>
  <r>
    <d v="2011-08-28T00:00:00"/>
    <n v="1"/>
    <x v="0"/>
    <s v="01006"/>
    <n v="513.05100000000004"/>
    <n v="1065.6975"/>
    <n v="1578.7484999999999"/>
    <x v="0"/>
    <x v="0"/>
    <x v="4"/>
    <x v="0"/>
    <x v="7"/>
    <n v="28"/>
    <n v="7"/>
    <x v="1"/>
  </r>
  <r>
    <d v="2011-08-28T00:00:00"/>
    <n v="1"/>
    <x v="1"/>
    <s v="01007"/>
    <n v="735.2835"/>
    <n v="1218.2729999999999"/>
    <n v="1953.5564999999999"/>
    <x v="0"/>
    <x v="0"/>
    <x v="5"/>
    <x v="0"/>
    <x v="7"/>
    <n v="28"/>
    <n v="7"/>
    <x v="1"/>
  </r>
  <r>
    <d v="2011-08-28T00:00:00"/>
    <n v="2"/>
    <x v="0"/>
    <s v="01008"/>
    <n v="687.90750000000003"/>
    <n v="1053.0135"/>
    <n v="1740.921"/>
    <x v="1"/>
    <x v="0"/>
    <x v="6"/>
    <x v="0"/>
    <x v="7"/>
    <n v="28"/>
    <n v="7"/>
    <x v="1"/>
  </r>
  <r>
    <d v="2011-08-28T00:00:00"/>
    <n v="2"/>
    <x v="1"/>
    <s v="01009"/>
    <n v="606.63750000000005"/>
    <n v="1107.8340000000001"/>
    <n v="1714.4715000000001"/>
    <x v="1"/>
    <x v="0"/>
    <x v="7"/>
    <x v="0"/>
    <x v="7"/>
    <n v="28"/>
    <n v="7"/>
    <x v="1"/>
  </r>
  <r>
    <d v="2011-08-28T00:00:00"/>
    <n v="3"/>
    <x v="0"/>
    <s v="01010"/>
    <n v="589.596"/>
    <n v="1153.2149999999999"/>
    <n v="1742.8109999999999"/>
    <x v="2"/>
    <x v="1"/>
    <x v="8"/>
    <x v="0"/>
    <x v="7"/>
    <n v="28"/>
    <n v="7"/>
    <x v="1"/>
  </r>
  <r>
    <d v="2011-08-28T00:00:00"/>
    <n v="3"/>
    <x v="1"/>
    <s v="01011"/>
    <n v="747.327"/>
    <n v="1341.4380000000001"/>
    <n v="2088.7649999999999"/>
    <x v="2"/>
    <x v="1"/>
    <x v="9"/>
    <x v="0"/>
    <x v="7"/>
    <n v="28"/>
    <n v="7"/>
    <x v="1"/>
  </r>
  <r>
    <d v="2011-08-28T00:00:00"/>
    <n v="4"/>
    <x v="0"/>
    <s v="01002"/>
    <n v="592.38900000000001"/>
    <n v="1024.3905"/>
    <n v="1616.7795000000001"/>
    <x v="3"/>
    <x v="1"/>
    <x v="4"/>
    <x v="0"/>
    <x v="7"/>
    <n v="28"/>
    <n v="7"/>
    <x v="1"/>
  </r>
  <r>
    <d v="2011-08-28T00:00:00"/>
    <n v="4"/>
    <x v="1"/>
    <s v="01003"/>
    <n v="540.66600000000005"/>
    <n v="1158.4124999999999"/>
    <n v="1699.0785000000001"/>
    <x v="3"/>
    <x v="1"/>
    <x v="0"/>
    <x v="0"/>
    <x v="7"/>
    <n v="28"/>
    <n v="7"/>
    <x v="1"/>
  </r>
  <r>
    <d v="2011-08-29T00:00:00"/>
    <n v="1"/>
    <x v="0"/>
    <s v="01001"/>
    <n v="573.68849999999998"/>
    <n v="1067.7345"/>
    <n v="1641.423"/>
    <x v="0"/>
    <x v="0"/>
    <x v="1"/>
    <x v="0"/>
    <x v="7"/>
    <n v="29"/>
    <n v="1"/>
    <x v="2"/>
  </r>
  <r>
    <d v="2011-08-29T00:00:00"/>
    <n v="1"/>
    <x v="1"/>
    <s v="01004"/>
    <n v="561.90750000000003"/>
    <n v="1046.346"/>
    <n v="1608.2535"/>
    <x v="0"/>
    <x v="0"/>
    <x v="2"/>
    <x v="0"/>
    <x v="7"/>
    <n v="29"/>
    <n v="1"/>
    <x v="2"/>
  </r>
  <r>
    <d v="2011-08-29T00:00:00"/>
    <n v="2"/>
    <x v="0"/>
    <s v="01005"/>
    <n v="572.43899999999996"/>
    <n v="1060.1010000000001"/>
    <n v="1632.54"/>
    <x v="1"/>
    <x v="0"/>
    <x v="3"/>
    <x v="0"/>
    <x v="7"/>
    <n v="29"/>
    <n v="1"/>
    <x v="2"/>
  </r>
  <r>
    <d v="2011-08-29T00:00:00"/>
    <n v="2"/>
    <x v="1"/>
    <s v="01006"/>
    <n v="667.15949999999998"/>
    <n v="1263.2864999999999"/>
    <n v="1930.4459999999999"/>
    <x v="1"/>
    <x v="0"/>
    <x v="4"/>
    <x v="0"/>
    <x v="7"/>
    <n v="29"/>
    <n v="1"/>
    <x v="2"/>
  </r>
  <r>
    <d v="2011-08-29T00:00:00"/>
    <n v="3"/>
    <x v="0"/>
    <s v="01007"/>
    <n v="630.59849999999994"/>
    <n v="951.80399999999997"/>
    <n v="1582.4024999999999"/>
    <x v="2"/>
    <x v="1"/>
    <x v="5"/>
    <x v="0"/>
    <x v="7"/>
    <n v="29"/>
    <n v="1"/>
    <x v="2"/>
  </r>
  <r>
    <d v="2011-08-29T00:00:00"/>
    <n v="3"/>
    <x v="1"/>
    <s v="01008"/>
    <n v="835.61099999999999"/>
    <n v="1300.9290000000001"/>
    <n v="2136.54"/>
    <x v="2"/>
    <x v="1"/>
    <x v="6"/>
    <x v="0"/>
    <x v="7"/>
    <n v="29"/>
    <n v="1"/>
    <x v="2"/>
  </r>
  <r>
    <d v="2011-08-29T00:00:00"/>
    <n v="4"/>
    <x v="0"/>
    <s v="01009"/>
    <n v="600.07500000000005"/>
    <n v="992.85900000000004"/>
    <n v="1592.934"/>
    <x v="3"/>
    <x v="1"/>
    <x v="7"/>
    <x v="0"/>
    <x v="7"/>
    <n v="29"/>
    <n v="1"/>
    <x v="2"/>
  </r>
  <r>
    <d v="2011-08-29T00:00:00"/>
    <n v="4"/>
    <x v="1"/>
    <s v="01010"/>
    <n v="591.92700000000002"/>
    <n v="1167.8625"/>
    <n v="1759.7895000000001"/>
    <x v="3"/>
    <x v="1"/>
    <x v="8"/>
    <x v="0"/>
    <x v="7"/>
    <n v="29"/>
    <n v="1"/>
    <x v="2"/>
  </r>
  <r>
    <d v="2011-08-30T00:00:00"/>
    <n v="1"/>
    <x v="0"/>
    <s v="01011"/>
    <n v="640.02750000000003"/>
    <n v="1244.9114999999999"/>
    <n v="1884.9390000000001"/>
    <x v="0"/>
    <x v="0"/>
    <x v="9"/>
    <x v="0"/>
    <x v="7"/>
    <n v="30"/>
    <n v="2"/>
    <x v="3"/>
  </r>
  <r>
    <d v="2011-08-30T00:00:00"/>
    <n v="1"/>
    <x v="1"/>
    <s v="01002"/>
    <n v="630.40949999999998"/>
    <n v="1246.9065000000001"/>
    <n v="1877.316"/>
    <x v="0"/>
    <x v="0"/>
    <x v="4"/>
    <x v="0"/>
    <x v="7"/>
    <n v="30"/>
    <n v="2"/>
    <x v="3"/>
  </r>
  <r>
    <d v="2011-08-30T00:00:00"/>
    <n v="2"/>
    <x v="0"/>
    <s v="01003"/>
    <n v="687.43499999999995"/>
    <n v="1104.2535"/>
    <n v="1791.6885"/>
    <x v="1"/>
    <x v="0"/>
    <x v="0"/>
    <x v="0"/>
    <x v="7"/>
    <n v="30"/>
    <n v="2"/>
    <x v="3"/>
  </r>
  <r>
    <d v="2011-08-30T00:00:00"/>
    <n v="2"/>
    <x v="1"/>
    <s v="01001"/>
    <n v="677.80650000000003"/>
    <n v="1030.9845"/>
    <n v="1708.7909999999999"/>
    <x v="1"/>
    <x v="0"/>
    <x v="1"/>
    <x v="0"/>
    <x v="7"/>
    <n v="30"/>
    <n v="2"/>
    <x v="3"/>
  </r>
  <r>
    <d v="2011-08-30T00:00:00"/>
    <n v="3"/>
    <x v="0"/>
    <s v="01004"/>
    <n v="654.76949999999999"/>
    <n v="1051.5854999999999"/>
    <n v="1706.355"/>
    <x v="2"/>
    <x v="1"/>
    <x v="2"/>
    <x v="0"/>
    <x v="7"/>
    <n v="30"/>
    <n v="2"/>
    <x v="3"/>
  </r>
  <r>
    <d v="2011-08-30T00:00:00"/>
    <n v="3"/>
    <x v="1"/>
    <s v="01005"/>
    <n v="657.62549999999999"/>
    <n v="1289.4735000000001"/>
    <n v="1947.0989999999999"/>
    <x v="2"/>
    <x v="1"/>
    <x v="3"/>
    <x v="0"/>
    <x v="7"/>
    <n v="30"/>
    <n v="2"/>
    <x v="3"/>
  </r>
  <r>
    <d v="2011-08-30T00:00:00"/>
    <n v="4"/>
    <x v="0"/>
    <s v="01006"/>
    <n v="518.98350000000005"/>
    <n v="1151.703"/>
    <n v="1670.6865"/>
    <x v="3"/>
    <x v="1"/>
    <x v="4"/>
    <x v="0"/>
    <x v="7"/>
    <n v="30"/>
    <n v="2"/>
    <x v="3"/>
  </r>
  <r>
    <d v="2011-08-30T00:00:00"/>
    <n v="4"/>
    <x v="1"/>
    <s v="01007"/>
    <n v="780.46500000000003"/>
    <n v="1390.9349999999999"/>
    <n v="2171.4"/>
    <x v="3"/>
    <x v="1"/>
    <x v="5"/>
    <x v="0"/>
    <x v="7"/>
    <n v="30"/>
    <n v="2"/>
    <x v="3"/>
  </r>
  <r>
    <d v="2011-08-31T00:00:00"/>
    <n v="1"/>
    <x v="0"/>
    <s v="01008"/>
    <n v="645.61350000000004"/>
    <n v="1105.7025000000001"/>
    <n v="1751.316"/>
    <x v="0"/>
    <x v="0"/>
    <x v="6"/>
    <x v="0"/>
    <x v="7"/>
    <n v="31"/>
    <n v="3"/>
    <x v="4"/>
  </r>
  <r>
    <d v="2011-08-31T00:00:00"/>
    <n v="1"/>
    <x v="1"/>
    <s v="01009"/>
    <n v="751.18050000000005"/>
    <n v="1274.0174999999999"/>
    <n v="2025.1980000000001"/>
    <x v="0"/>
    <x v="0"/>
    <x v="7"/>
    <x v="0"/>
    <x v="7"/>
    <n v="31"/>
    <n v="3"/>
    <x v="4"/>
  </r>
  <r>
    <d v="2011-08-31T00:00:00"/>
    <n v="2"/>
    <x v="0"/>
    <s v="01010"/>
    <n v="473.23500000000001"/>
    <n v="1117.1475"/>
    <n v="1590.3824999999999"/>
    <x v="1"/>
    <x v="0"/>
    <x v="8"/>
    <x v="0"/>
    <x v="7"/>
    <n v="31"/>
    <n v="3"/>
    <x v="4"/>
  </r>
  <r>
    <d v="2011-08-31T00:00:00"/>
    <n v="2"/>
    <x v="1"/>
    <s v="01011"/>
    <n v="617.35799999999995"/>
    <n v="1309.7594999999999"/>
    <n v="1927.1175000000001"/>
    <x v="1"/>
    <x v="0"/>
    <x v="9"/>
    <x v="0"/>
    <x v="7"/>
    <n v="31"/>
    <n v="3"/>
    <x v="4"/>
  </r>
  <r>
    <d v="2011-08-31T00:00:00"/>
    <n v="3"/>
    <x v="0"/>
    <s v="01002"/>
    <n v="600.28499999999997"/>
    <n v="1169.154"/>
    <n v="1769.4390000000001"/>
    <x v="2"/>
    <x v="1"/>
    <x v="4"/>
    <x v="0"/>
    <x v="7"/>
    <n v="31"/>
    <n v="3"/>
    <x v="4"/>
  </r>
  <r>
    <d v="2011-08-31T00:00:00"/>
    <n v="3"/>
    <x v="1"/>
    <s v="01003"/>
    <n v="760.46249999999998"/>
    <n v="1435.2345"/>
    <n v="2195.6970000000001"/>
    <x v="2"/>
    <x v="1"/>
    <x v="0"/>
    <x v="0"/>
    <x v="7"/>
    <n v="31"/>
    <n v="3"/>
    <x v="4"/>
  </r>
  <r>
    <d v="2011-08-31T00:00:00"/>
    <n v="4"/>
    <x v="0"/>
    <s v="01001"/>
    <n v="591.43349999999998"/>
    <n v="1297.17"/>
    <n v="1888.6034999999999"/>
    <x v="3"/>
    <x v="1"/>
    <x v="1"/>
    <x v="0"/>
    <x v="7"/>
    <n v="31"/>
    <n v="3"/>
    <x v="4"/>
  </r>
  <r>
    <d v="2011-08-31T00:00:00"/>
    <n v="4"/>
    <x v="1"/>
    <s v="01004"/>
    <n v="741.36300000000006"/>
    <n v="1299.5325"/>
    <n v="2040.8955000000001"/>
    <x v="3"/>
    <x v="1"/>
    <x v="2"/>
    <x v="0"/>
    <x v="7"/>
    <n v="31"/>
    <n v="3"/>
    <x v="4"/>
  </r>
  <r>
    <d v="2011-09-01T00:00:00"/>
    <n v="1"/>
    <x v="0"/>
    <s v="01005"/>
    <n v="575.64149999999995"/>
    <n v="1291.479"/>
    <n v="1867.1205"/>
    <x v="0"/>
    <x v="0"/>
    <x v="3"/>
    <x v="0"/>
    <x v="8"/>
    <n v="1"/>
    <n v="4"/>
    <x v="5"/>
  </r>
  <r>
    <d v="2011-09-01T00:00:00"/>
    <n v="1"/>
    <x v="1"/>
    <s v="01006"/>
    <n v="758.84550000000002"/>
    <n v="1152.8579999999999"/>
    <n v="1911.7035000000001"/>
    <x v="0"/>
    <x v="0"/>
    <x v="4"/>
    <x v="0"/>
    <x v="8"/>
    <n v="1"/>
    <n v="4"/>
    <x v="5"/>
  </r>
  <r>
    <d v="2011-09-01T00:00:00"/>
    <n v="2"/>
    <x v="0"/>
    <s v="01007"/>
    <n v="490.92750000000001"/>
    <n v="1183.749"/>
    <n v="1674.6765"/>
    <x v="1"/>
    <x v="0"/>
    <x v="5"/>
    <x v="0"/>
    <x v="8"/>
    <n v="1"/>
    <n v="4"/>
    <x v="5"/>
  </r>
  <r>
    <d v="2011-09-01T00:00:00"/>
    <n v="2"/>
    <x v="1"/>
    <s v="01008"/>
    <n v="530.92200000000003"/>
    <n v="1166.2139999999999"/>
    <n v="1697.136"/>
    <x v="1"/>
    <x v="0"/>
    <x v="6"/>
    <x v="0"/>
    <x v="8"/>
    <n v="1"/>
    <n v="4"/>
    <x v="5"/>
  </r>
  <r>
    <d v="2011-09-01T00:00:00"/>
    <n v="3"/>
    <x v="0"/>
    <s v="01009"/>
    <n v="498.93900000000002"/>
    <n v="1131.2594999999999"/>
    <n v="1630.1985"/>
    <x v="2"/>
    <x v="1"/>
    <x v="7"/>
    <x v="0"/>
    <x v="8"/>
    <n v="1"/>
    <n v="4"/>
    <x v="5"/>
  </r>
  <r>
    <d v="2011-09-01T00:00:00"/>
    <n v="3"/>
    <x v="1"/>
    <s v="01010"/>
    <n v="809.95950000000005"/>
    <n v="1330.3815"/>
    <n v="2140.3409999999999"/>
    <x v="2"/>
    <x v="1"/>
    <x v="8"/>
    <x v="0"/>
    <x v="8"/>
    <n v="1"/>
    <n v="4"/>
    <x v="5"/>
  </r>
  <r>
    <d v="2011-09-01T00:00:00"/>
    <n v="4"/>
    <x v="0"/>
    <s v="01011"/>
    <n v="619.73099999999999"/>
    <n v="1074.8115"/>
    <n v="1694.5425"/>
    <x v="3"/>
    <x v="1"/>
    <x v="9"/>
    <x v="0"/>
    <x v="8"/>
    <n v="1"/>
    <n v="4"/>
    <x v="5"/>
  </r>
  <r>
    <d v="2011-09-01T00:00:00"/>
    <n v="4"/>
    <x v="1"/>
    <s v="01002"/>
    <n v="616.71749999999997"/>
    <n v="984.70050000000003"/>
    <n v="1601.4179999999999"/>
    <x v="3"/>
    <x v="1"/>
    <x v="4"/>
    <x v="0"/>
    <x v="8"/>
    <n v="1"/>
    <n v="4"/>
    <x v="5"/>
  </r>
  <r>
    <d v="2011-09-02T00:00:00"/>
    <n v="1"/>
    <x v="0"/>
    <s v="01003"/>
    <n v="640.2165"/>
    <n v="1104.2745"/>
    <n v="1744.491"/>
    <x v="0"/>
    <x v="0"/>
    <x v="0"/>
    <x v="0"/>
    <x v="8"/>
    <n v="2"/>
    <n v="5"/>
    <x v="6"/>
  </r>
  <r>
    <d v="2011-09-02T00:00:00"/>
    <n v="1"/>
    <x v="1"/>
    <s v="01001"/>
    <n v="539.46900000000005"/>
    <n v="1302.777"/>
    <n v="1842.2460000000001"/>
    <x v="0"/>
    <x v="0"/>
    <x v="1"/>
    <x v="0"/>
    <x v="8"/>
    <n v="2"/>
    <n v="5"/>
    <x v="6"/>
  </r>
  <r>
    <d v="2011-09-02T00:00:00"/>
    <n v="2"/>
    <x v="0"/>
    <s v="01004"/>
    <n v="585.66899999999998"/>
    <n v="1239.42"/>
    <n v="1825.0889999999999"/>
    <x v="1"/>
    <x v="0"/>
    <x v="2"/>
    <x v="0"/>
    <x v="8"/>
    <n v="2"/>
    <n v="5"/>
    <x v="6"/>
  </r>
  <r>
    <d v="2011-09-02T00:00:00"/>
    <n v="2"/>
    <x v="1"/>
    <s v="01005"/>
    <n v="582.99149999999997"/>
    <n v="1193.6295"/>
    <n v="1776.6210000000001"/>
    <x v="1"/>
    <x v="0"/>
    <x v="3"/>
    <x v="0"/>
    <x v="8"/>
    <n v="2"/>
    <n v="5"/>
    <x v="6"/>
  </r>
  <r>
    <d v="2011-09-02T00:00:00"/>
    <n v="3"/>
    <x v="0"/>
    <s v="01006"/>
    <n v="552.19500000000005"/>
    <n v="1210.0725"/>
    <n v="1762.2674999999999"/>
    <x v="2"/>
    <x v="1"/>
    <x v="4"/>
    <x v="0"/>
    <x v="8"/>
    <n v="2"/>
    <n v="5"/>
    <x v="6"/>
  </r>
  <r>
    <d v="2011-09-02T00:00:00"/>
    <n v="3"/>
    <x v="1"/>
    <s v="01007"/>
    <n v="587.02350000000001"/>
    <n v="1036.2449999999999"/>
    <n v="1623.2684999999999"/>
    <x v="2"/>
    <x v="1"/>
    <x v="5"/>
    <x v="0"/>
    <x v="8"/>
    <n v="2"/>
    <n v="5"/>
    <x v="6"/>
  </r>
  <r>
    <d v="2011-09-02T00:00:00"/>
    <n v="4"/>
    <x v="0"/>
    <s v="01008"/>
    <n v="578.11950000000002"/>
    <n v="1050.336"/>
    <n v="1628.4555"/>
    <x v="3"/>
    <x v="1"/>
    <x v="6"/>
    <x v="0"/>
    <x v="8"/>
    <n v="2"/>
    <n v="5"/>
    <x v="6"/>
  </r>
  <r>
    <d v="2011-09-02T00:00:00"/>
    <n v="4"/>
    <x v="1"/>
    <s v="01009"/>
    <n v="587.86350000000004"/>
    <n v="1122.681"/>
    <n v="1710.5445"/>
    <x v="3"/>
    <x v="1"/>
    <x v="7"/>
    <x v="0"/>
    <x v="8"/>
    <n v="2"/>
    <n v="5"/>
    <x v="6"/>
  </r>
  <r>
    <d v="2011-09-03T00:00:00"/>
    <n v="1"/>
    <x v="0"/>
    <s v="01010"/>
    <n v="536.50800000000004"/>
    <n v="1067.8605"/>
    <n v="1604.3685"/>
    <x v="0"/>
    <x v="0"/>
    <x v="8"/>
    <x v="0"/>
    <x v="8"/>
    <n v="3"/>
    <n v="6"/>
    <x v="0"/>
  </r>
  <r>
    <d v="2011-09-03T00:00:00"/>
    <n v="1"/>
    <x v="1"/>
    <s v="01011"/>
    <n v="740.39700000000005"/>
    <n v="1281.5355"/>
    <n v="2021.9324999999999"/>
    <x v="0"/>
    <x v="0"/>
    <x v="9"/>
    <x v="0"/>
    <x v="8"/>
    <n v="3"/>
    <n v="6"/>
    <x v="0"/>
  </r>
  <r>
    <d v="2011-09-03T00:00:00"/>
    <n v="2"/>
    <x v="0"/>
    <s v="01002"/>
    <n v="497.4375"/>
    <n v="1197.2835"/>
    <n v="1694.721"/>
    <x v="1"/>
    <x v="0"/>
    <x v="4"/>
    <x v="0"/>
    <x v="8"/>
    <n v="3"/>
    <n v="6"/>
    <x v="0"/>
  </r>
  <r>
    <d v="2011-09-03T00:00:00"/>
    <n v="2"/>
    <x v="1"/>
    <s v="01003"/>
    <n v="615.87750000000005"/>
    <n v="1049.7375"/>
    <n v="1665.615"/>
    <x v="1"/>
    <x v="0"/>
    <x v="0"/>
    <x v="0"/>
    <x v="8"/>
    <n v="3"/>
    <n v="6"/>
    <x v="0"/>
  </r>
  <r>
    <d v="2011-09-03T00:00:00"/>
    <n v="3"/>
    <x v="0"/>
    <s v="01001"/>
    <n v="562.90499999999997"/>
    <n v="1239.0840000000001"/>
    <n v="1801.989"/>
    <x v="2"/>
    <x v="1"/>
    <x v="1"/>
    <x v="0"/>
    <x v="8"/>
    <n v="3"/>
    <n v="6"/>
    <x v="0"/>
  </r>
  <r>
    <d v="2011-09-03T00:00:00"/>
    <n v="3"/>
    <x v="1"/>
    <s v="01004"/>
    <n v="774.29100000000005"/>
    <n v="1168.6500000000001"/>
    <n v="1942.941"/>
    <x v="2"/>
    <x v="1"/>
    <x v="2"/>
    <x v="0"/>
    <x v="8"/>
    <n v="3"/>
    <n v="6"/>
    <x v="0"/>
  </r>
  <r>
    <d v="2011-09-03T00:00:00"/>
    <n v="4"/>
    <x v="0"/>
    <s v="01005"/>
    <n v="607.63499999999999"/>
    <n v="1254.4245000000001"/>
    <n v="1862.0595000000001"/>
    <x v="3"/>
    <x v="1"/>
    <x v="3"/>
    <x v="0"/>
    <x v="8"/>
    <n v="3"/>
    <n v="6"/>
    <x v="0"/>
  </r>
  <r>
    <d v="2011-09-03T00:00:00"/>
    <n v="4"/>
    <x v="1"/>
    <s v="01006"/>
    <n v="622.77599999999995"/>
    <n v="1114.3019999999999"/>
    <n v="1737.078"/>
    <x v="3"/>
    <x v="1"/>
    <x v="4"/>
    <x v="0"/>
    <x v="8"/>
    <n v="3"/>
    <n v="6"/>
    <x v="0"/>
  </r>
  <r>
    <d v="2011-09-04T00:00:00"/>
    <n v="1"/>
    <x v="0"/>
    <s v="01007"/>
    <n v="503.14949999999999"/>
    <n v="1166.6655000000001"/>
    <n v="1669.8150000000001"/>
    <x v="0"/>
    <x v="0"/>
    <x v="5"/>
    <x v="0"/>
    <x v="8"/>
    <n v="4"/>
    <n v="7"/>
    <x v="1"/>
  </r>
  <r>
    <d v="2011-09-04T00:00:00"/>
    <n v="1"/>
    <x v="1"/>
    <s v="01008"/>
    <n v="519.77099999999996"/>
    <n v="1246.4549999999999"/>
    <n v="1766.2260000000001"/>
    <x v="0"/>
    <x v="0"/>
    <x v="6"/>
    <x v="0"/>
    <x v="8"/>
    <n v="4"/>
    <n v="7"/>
    <x v="1"/>
  </r>
  <r>
    <d v="2011-09-04T00:00:00"/>
    <n v="2"/>
    <x v="0"/>
    <s v="01009"/>
    <n v="537.10649999999998"/>
    <n v="1218.9345000000001"/>
    <n v="1756.0409999999999"/>
    <x v="1"/>
    <x v="0"/>
    <x v="7"/>
    <x v="0"/>
    <x v="8"/>
    <n v="4"/>
    <n v="7"/>
    <x v="1"/>
  </r>
  <r>
    <d v="2011-09-04T00:00:00"/>
    <n v="2"/>
    <x v="1"/>
    <s v="01010"/>
    <n v="685.25099999999998"/>
    <n v="1134.5775000000001"/>
    <n v="1819.8285000000001"/>
    <x v="1"/>
    <x v="0"/>
    <x v="8"/>
    <x v="0"/>
    <x v="8"/>
    <n v="4"/>
    <n v="7"/>
    <x v="1"/>
  </r>
  <r>
    <d v="2011-09-04T00:00:00"/>
    <n v="3"/>
    <x v="0"/>
    <s v="01011"/>
    <n v="534.303"/>
    <n v="1080.009"/>
    <n v="1614.3119999999999"/>
    <x v="2"/>
    <x v="1"/>
    <x v="9"/>
    <x v="0"/>
    <x v="8"/>
    <n v="4"/>
    <n v="7"/>
    <x v="1"/>
  </r>
  <r>
    <d v="2011-09-04T00:00:00"/>
    <n v="3"/>
    <x v="1"/>
    <s v="01002"/>
    <n v="590.14200000000005"/>
    <n v="1168.0305000000001"/>
    <n v="1758.1724999999999"/>
    <x v="2"/>
    <x v="1"/>
    <x v="4"/>
    <x v="0"/>
    <x v="8"/>
    <n v="4"/>
    <n v="7"/>
    <x v="1"/>
  </r>
  <r>
    <d v="2011-09-04T00:00:00"/>
    <n v="4"/>
    <x v="0"/>
    <s v="01003"/>
    <n v="509.15550000000002"/>
    <n v="1298.3565000000001"/>
    <n v="1807.5119999999999"/>
    <x v="3"/>
    <x v="1"/>
    <x v="0"/>
    <x v="0"/>
    <x v="8"/>
    <n v="4"/>
    <n v="7"/>
    <x v="1"/>
  </r>
  <r>
    <d v="2011-09-04T00:00:00"/>
    <n v="4"/>
    <x v="1"/>
    <s v="01001"/>
    <n v="692.28599999999994"/>
    <n v="1177.7325000000001"/>
    <n v="1870.0184999999999"/>
    <x v="3"/>
    <x v="1"/>
    <x v="1"/>
    <x v="0"/>
    <x v="8"/>
    <n v="4"/>
    <n v="7"/>
    <x v="1"/>
  </r>
  <r>
    <d v="2011-09-05T00:00:00"/>
    <n v="1"/>
    <x v="0"/>
    <s v="01004"/>
    <n v="506.33100000000002"/>
    <n v="1250.7809999999999"/>
    <n v="1757.1120000000001"/>
    <x v="0"/>
    <x v="0"/>
    <x v="2"/>
    <x v="0"/>
    <x v="8"/>
    <n v="5"/>
    <n v="1"/>
    <x v="2"/>
  </r>
  <r>
    <d v="2011-09-05T00:00:00"/>
    <n v="1"/>
    <x v="1"/>
    <s v="01005"/>
    <n v="695.78250000000003"/>
    <n v="1132.3305"/>
    <n v="1828.1130000000001"/>
    <x v="0"/>
    <x v="0"/>
    <x v="3"/>
    <x v="0"/>
    <x v="8"/>
    <n v="5"/>
    <n v="1"/>
    <x v="2"/>
  </r>
  <r>
    <d v="2011-09-05T00:00:00"/>
    <n v="2"/>
    <x v="0"/>
    <s v="01006"/>
    <n v="642.87300000000005"/>
    <n v="971.58600000000001"/>
    <n v="1614.4590000000001"/>
    <x v="1"/>
    <x v="0"/>
    <x v="4"/>
    <x v="0"/>
    <x v="8"/>
    <n v="5"/>
    <n v="1"/>
    <x v="2"/>
  </r>
  <r>
    <d v="2011-09-05T00:00:00"/>
    <n v="2"/>
    <x v="1"/>
    <s v="01007"/>
    <n v="609.35699999999997"/>
    <n v="982.35900000000004"/>
    <n v="1591.7159999999999"/>
    <x v="1"/>
    <x v="0"/>
    <x v="5"/>
    <x v="0"/>
    <x v="8"/>
    <n v="5"/>
    <n v="1"/>
    <x v="2"/>
  </r>
  <r>
    <d v="2011-09-05T00:00:00"/>
    <n v="3"/>
    <x v="0"/>
    <s v="01008"/>
    <n v="724.56299999999999"/>
    <n v="1119.1110000000001"/>
    <n v="1843.674"/>
    <x v="2"/>
    <x v="1"/>
    <x v="6"/>
    <x v="0"/>
    <x v="8"/>
    <n v="5"/>
    <n v="1"/>
    <x v="2"/>
  </r>
  <r>
    <d v="2011-09-05T00:00:00"/>
    <n v="3"/>
    <x v="1"/>
    <s v="01009"/>
    <n v="521.76599999999996"/>
    <n v="1187.7075"/>
    <n v="1709.4735000000001"/>
    <x v="2"/>
    <x v="1"/>
    <x v="7"/>
    <x v="0"/>
    <x v="8"/>
    <n v="5"/>
    <n v="1"/>
    <x v="2"/>
  </r>
  <r>
    <d v="2011-09-05T00:00:00"/>
    <n v="4"/>
    <x v="0"/>
    <s v="01010"/>
    <n v="474.18"/>
    <n v="1264.557"/>
    <n v="1738.7370000000001"/>
    <x v="3"/>
    <x v="1"/>
    <x v="8"/>
    <x v="0"/>
    <x v="8"/>
    <n v="5"/>
    <n v="1"/>
    <x v="2"/>
  </r>
  <r>
    <d v="2011-09-05T00:00:00"/>
    <n v="4"/>
    <x v="1"/>
    <s v="01011"/>
    <n v="567.76649999999995"/>
    <n v="1309.098"/>
    <n v="1876.8644999999999"/>
    <x v="3"/>
    <x v="1"/>
    <x v="9"/>
    <x v="0"/>
    <x v="8"/>
    <n v="5"/>
    <n v="1"/>
    <x v="2"/>
  </r>
  <r>
    <d v="2011-09-06T00:00:00"/>
    <n v="1"/>
    <x v="0"/>
    <s v="01002"/>
    <n v="619.46849999999995"/>
    <n v="1062.8205"/>
    <n v="1682.289"/>
    <x v="0"/>
    <x v="0"/>
    <x v="4"/>
    <x v="0"/>
    <x v="8"/>
    <n v="6"/>
    <n v="2"/>
    <x v="3"/>
  </r>
  <r>
    <d v="2011-09-06T00:00:00"/>
    <n v="1"/>
    <x v="1"/>
    <s v="01003"/>
    <n v="522.82650000000001"/>
    <n v="1076.5650000000001"/>
    <n v="1599.3915"/>
    <x v="0"/>
    <x v="0"/>
    <x v="0"/>
    <x v="0"/>
    <x v="8"/>
    <n v="6"/>
    <n v="2"/>
    <x v="3"/>
  </r>
  <r>
    <d v="2011-09-06T00:00:00"/>
    <n v="2"/>
    <x v="0"/>
    <s v="01001"/>
    <n v="623.24850000000004"/>
    <n v="1088.1885"/>
    <n v="1711.4369999999999"/>
    <x v="1"/>
    <x v="0"/>
    <x v="1"/>
    <x v="0"/>
    <x v="8"/>
    <n v="6"/>
    <n v="2"/>
    <x v="3"/>
  </r>
  <r>
    <d v="2011-09-06T00:00:00"/>
    <n v="2"/>
    <x v="1"/>
    <s v="01004"/>
    <n v="768.33749999999998"/>
    <n v="1160.0715"/>
    <n v="1928.4090000000001"/>
    <x v="1"/>
    <x v="0"/>
    <x v="2"/>
    <x v="0"/>
    <x v="8"/>
    <n v="6"/>
    <n v="2"/>
    <x v="3"/>
  </r>
  <r>
    <d v="2011-09-06T00:00:00"/>
    <n v="3"/>
    <x v="0"/>
    <s v="01005"/>
    <n v="538.78650000000005"/>
    <n v="1128.6134999999999"/>
    <n v="1667.4"/>
    <x v="2"/>
    <x v="1"/>
    <x v="3"/>
    <x v="0"/>
    <x v="8"/>
    <n v="6"/>
    <n v="2"/>
    <x v="3"/>
  </r>
  <r>
    <d v="2011-09-06T00:00:00"/>
    <n v="3"/>
    <x v="1"/>
    <s v="01006"/>
    <n v="566.85299999999995"/>
    <n v="1090.7505000000001"/>
    <n v="1657.6034999999999"/>
    <x v="2"/>
    <x v="1"/>
    <x v="4"/>
    <x v="0"/>
    <x v="8"/>
    <n v="6"/>
    <n v="2"/>
    <x v="3"/>
  </r>
  <r>
    <d v="2011-09-06T00:00:00"/>
    <n v="4"/>
    <x v="0"/>
    <s v="01007"/>
    <n v="729.29849999999999"/>
    <n v="1140.972"/>
    <n v="1870.2705000000001"/>
    <x v="3"/>
    <x v="1"/>
    <x v="5"/>
    <x v="0"/>
    <x v="8"/>
    <n v="6"/>
    <n v="2"/>
    <x v="3"/>
  </r>
  <r>
    <d v="2011-09-06T00:00:00"/>
    <n v="4"/>
    <x v="1"/>
    <s v="01008"/>
    <n v="489.5625"/>
    <n v="1138.9455"/>
    <n v="1628.508"/>
    <x v="3"/>
    <x v="1"/>
    <x v="6"/>
    <x v="0"/>
    <x v="8"/>
    <n v="6"/>
    <n v="2"/>
    <x v="3"/>
  </r>
  <r>
    <d v="2011-09-07T00:00:00"/>
    <n v="1"/>
    <x v="0"/>
    <s v="01009"/>
    <n v="570.9375"/>
    <n v="1246.1085"/>
    <n v="1817.046"/>
    <x v="0"/>
    <x v="0"/>
    <x v="7"/>
    <x v="0"/>
    <x v="8"/>
    <n v="7"/>
    <n v="3"/>
    <x v="4"/>
  </r>
  <r>
    <d v="2011-09-07T00:00:00"/>
    <n v="1"/>
    <x v="1"/>
    <s v="01010"/>
    <n v="463.89"/>
    <n v="1187.6865"/>
    <n v="1651.5764999999999"/>
    <x v="0"/>
    <x v="0"/>
    <x v="8"/>
    <x v="0"/>
    <x v="8"/>
    <n v="7"/>
    <n v="3"/>
    <x v="4"/>
  </r>
  <r>
    <d v="2011-09-07T00:00:00"/>
    <n v="2"/>
    <x v="0"/>
    <s v="01011"/>
    <n v="626.41949999999997"/>
    <n v="1153.5405000000001"/>
    <n v="1779.96"/>
    <x v="1"/>
    <x v="0"/>
    <x v="9"/>
    <x v="0"/>
    <x v="8"/>
    <n v="7"/>
    <n v="3"/>
    <x v="4"/>
  </r>
  <r>
    <d v="2011-09-07T00:00:00"/>
    <n v="2"/>
    <x v="1"/>
    <s v="01002"/>
    <n v="716.97149999999999"/>
    <n v="1439.5815"/>
    <n v="2156.5529999999999"/>
    <x v="1"/>
    <x v="0"/>
    <x v="4"/>
    <x v="0"/>
    <x v="8"/>
    <n v="7"/>
    <n v="3"/>
    <x v="4"/>
  </r>
  <r>
    <d v="2011-09-07T00:00:00"/>
    <n v="3"/>
    <x v="0"/>
    <s v="01003"/>
    <n v="532.476"/>
    <n v="1173.6690000000001"/>
    <n v="1706.145"/>
    <x v="2"/>
    <x v="1"/>
    <x v="0"/>
    <x v="0"/>
    <x v="8"/>
    <n v="7"/>
    <n v="3"/>
    <x v="4"/>
  </r>
  <r>
    <d v="2011-09-07T00:00:00"/>
    <n v="3"/>
    <x v="1"/>
    <s v="01001"/>
    <n v="664.27200000000005"/>
    <n v="1370.7750000000001"/>
    <n v="2035.047"/>
    <x v="2"/>
    <x v="1"/>
    <x v="1"/>
    <x v="0"/>
    <x v="8"/>
    <n v="7"/>
    <n v="3"/>
    <x v="4"/>
  </r>
  <r>
    <d v="2011-09-07T00:00:00"/>
    <n v="4"/>
    <x v="0"/>
    <s v="01004"/>
    <n v="447.363"/>
    <n v="1182.7094999999999"/>
    <n v="1630.0725"/>
    <x v="3"/>
    <x v="1"/>
    <x v="2"/>
    <x v="0"/>
    <x v="8"/>
    <n v="7"/>
    <n v="3"/>
    <x v="4"/>
  </r>
  <r>
    <d v="2011-09-07T00:00:00"/>
    <n v="4"/>
    <x v="1"/>
    <s v="01005"/>
    <n v="571.48350000000005"/>
    <n v="1334.046"/>
    <n v="1905.5295000000001"/>
    <x v="3"/>
    <x v="1"/>
    <x v="3"/>
    <x v="0"/>
    <x v="8"/>
    <n v="7"/>
    <n v="3"/>
    <x v="4"/>
  </r>
  <r>
    <d v="2011-09-08T00:00:00"/>
    <n v="1"/>
    <x v="0"/>
    <s v="01006"/>
    <n v="656.20799999999997"/>
    <n v="1096.8615"/>
    <n v="1753.0695000000001"/>
    <x v="0"/>
    <x v="0"/>
    <x v="4"/>
    <x v="0"/>
    <x v="8"/>
    <n v="8"/>
    <n v="4"/>
    <x v="5"/>
  </r>
  <r>
    <d v="2011-09-08T00:00:00"/>
    <n v="1"/>
    <x v="1"/>
    <s v="01007"/>
    <n v="842.47799999999995"/>
    <n v="1317.0675000000001"/>
    <n v="2159.5455000000002"/>
    <x v="0"/>
    <x v="0"/>
    <x v="5"/>
    <x v="0"/>
    <x v="8"/>
    <n v="8"/>
    <n v="4"/>
    <x v="5"/>
  </r>
  <r>
    <d v="2011-09-08T00:00:00"/>
    <n v="2"/>
    <x v="0"/>
    <s v="01008"/>
    <n v="629.29650000000004"/>
    <n v="1160.7855"/>
    <n v="1790.0820000000001"/>
    <x v="1"/>
    <x v="0"/>
    <x v="6"/>
    <x v="0"/>
    <x v="8"/>
    <n v="8"/>
    <n v="4"/>
    <x v="5"/>
  </r>
  <r>
    <d v="2011-09-08T00:00:00"/>
    <n v="2"/>
    <x v="1"/>
    <s v="01009"/>
    <n v="751.83150000000001"/>
    <n v="1367.3834999999999"/>
    <n v="2119.2150000000001"/>
    <x v="1"/>
    <x v="0"/>
    <x v="7"/>
    <x v="0"/>
    <x v="8"/>
    <n v="8"/>
    <n v="4"/>
    <x v="5"/>
  </r>
  <r>
    <d v="2011-09-08T00:00:00"/>
    <n v="3"/>
    <x v="0"/>
    <s v="01010"/>
    <n v="458.70299999999997"/>
    <n v="1258.8344999999999"/>
    <n v="1717.5374999999999"/>
    <x v="2"/>
    <x v="1"/>
    <x v="8"/>
    <x v="0"/>
    <x v="8"/>
    <n v="8"/>
    <n v="4"/>
    <x v="5"/>
  </r>
  <r>
    <d v="2011-09-08T00:00:00"/>
    <n v="3"/>
    <x v="1"/>
    <s v="01011"/>
    <n v="582.49800000000005"/>
    <n v="1031.9190000000001"/>
    <n v="1614.4169999999999"/>
    <x v="2"/>
    <x v="1"/>
    <x v="9"/>
    <x v="0"/>
    <x v="8"/>
    <n v="8"/>
    <n v="4"/>
    <x v="5"/>
  </r>
  <r>
    <d v="2011-09-08T00:00:00"/>
    <n v="4"/>
    <x v="0"/>
    <s v="01002"/>
    <n v="563.83950000000004"/>
    <n v="1244.1134999999999"/>
    <n v="1807.953"/>
    <x v="3"/>
    <x v="1"/>
    <x v="4"/>
    <x v="0"/>
    <x v="8"/>
    <n v="8"/>
    <n v="4"/>
    <x v="5"/>
  </r>
  <r>
    <d v="2011-09-08T00:00:00"/>
    <n v="4"/>
    <x v="1"/>
    <s v="01003"/>
    <n v="658.29750000000001"/>
    <n v="1316.8050000000001"/>
    <n v="1975.1025"/>
    <x v="3"/>
    <x v="1"/>
    <x v="0"/>
    <x v="0"/>
    <x v="8"/>
    <n v="8"/>
    <n v="4"/>
    <x v="5"/>
  </r>
  <r>
    <d v="2011-09-09T00:00:00"/>
    <n v="1"/>
    <x v="0"/>
    <s v="01001"/>
    <n v="629.37"/>
    <n v="1242.1395"/>
    <n v="1871.5094999999999"/>
    <x v="0"/>
    <x v="0"/>
    <x v="1"/>
    <x v="0"/>
    <x v="8"/>
    <n v="9"/>
    <n v="5"/>
    <x v="6"/>
  </r>
  <r>
    <d v="2011-09-09T00:00:00"/>
    <n v="1"/>
    <x v="1"/>
    <s v="01004"/>
    <n v="724.30050000000006"/>
    <n v="1206.954"/>
    <n v="1931.2545"/>
    <x v="0"/>
    <x v="0"/>
    <x v="2"/>
    <x v="0"/>
    <x v="8"/>
    <n v="9"/>
    <n v="5"/>
    <x v="6"/>
  </r>
  <r>
    <d v="2011-09-09T00:00:00"/>
    <n v="2"/>
    <x v="0"/>
    <s v="01005"/>
    <n v="503.96850000000001"/>
    <n v="1073.8875"/>
    <n v="1577.856"/>
    <x v="1"/>
    <x v="0"/>
    <x v="3"/>
    <x v="0"/>
    <x v="8"/>
    <n v="9"/>
    <n v="5"/>
    <x v="6"/>
  </r>
  <r>
    <d v="2011-09-09T00:00:00"/>
    <n v="2"/>
    <x v="1"/>
    <s v="01006"/>
    <n v="604.41150000000005"/>
    <n v="1324.5540000000001"/>
    <n v="1928.9655"/>
    <x v="1"/>
    <x v="0"/>
    <x v="4"/>
    <x v="0"/>
    <x v="8"/>
    <n v="9"/>
    <n v="5"/>
    <x v="6"/>
  </r>
  <r>
    <d v="2011-09-09T00:00:00"/>
    <n v="3"/>
    <x v="0"/>
    <s v="01007"/>
    <n v="603.60299999999995"/>
    <n v="1151.1465000000001"/>
    <n v="1754.7494999999999"/>
    <x v="2"/>
    <x v="1"/>
    <x v="5"/>
    <x v="0"/>
    <x v="8"/>
    <n v="9"/>
    <n v="5"/>
    <x v="6"/>
  </r>
  <r>
    <d v="2011-09-09T00:00:00"/>
    <n v="3"/>
    <x v="1"/>
    <s v="01008"/>
    <n v="577.899"/>
    <n v="1232.7735"/>
    <n v="1810.6724999999999"/>
    <x v="2"/>
    <x v="1"/>
    <x v="6"/>
    <x v="0"/>
    <x v="8"/>
    <n v="9"/>
    <n v="5"/>
    <x v="6"/>
  </r>
  <r>
    <d v="2011-09-09T00:00:00"/>
    <n v="4"/>
    <x v="0"/>
    <s v="01009"/>
    <n v="478.48500000000001"/>
    <n v="1164.8489999999999"/>
    <n v="1643.3340000000001"/>
    <x v="3"/>
    <x v="1"/>
    <x v="7"/>
    <x v="0"/>
    <x v="8"/>
    <n v="9"/>
    <n v="5"/>
    <x v="6"/>
  </r>
  <r>
    <d v="2011-09-09T00:00:00"/>
    <n v="4"/>
    <x v="1"/>
    <s v="01010"/>
    <n v="515.94899999999996"/>
    <n v="1102.71"/>
    <n v="1618.6590000000001"/>
    <x v="3"/>
    <x v="1"/>
    <x v="8"/>
    <x v="0"/>
    <x v="8"/>
    <n v="9"/>
    <n v="5"/>
    <x v="6"/>
  </r>
  <r>
    <d v="2011-09-10T00:00:00"/>
    <n v="1"/>
    <x v="0"/>
    <s v="01011"/>
    <n v="731.8605"/>
    <n v="1115.6669999999999"/>
    <n v="1847.5274999999999"/>
    <x v="0"/>
    <x v="0"/>
    <x v="9"/>
    <x v="0"/>
    <x v="8"/>
    <n v="10"/>
    <n v="6"/>
    <x v="0"/>
  </r>
  <r>
    <d v="2011-09-10T00:00:00"/>
    <n v="1"/>
    <x v="1"/>
    <s v="01002"/>
    <n v="827.79899999999998"/>
    <n v="1247.7149999999999"/>
    <n v="2075.5140000000001"/>
    <x v="0"/>
    <x v="0"/>
    <x v="4"/>
    <x v="0"/>
    <x v="8"/>
    <n v="10"/>
    <n v="6"/>
    <x v="0"/>
  </r>
  <r>
    <d v="2011-09-10T00:00:00"/>
    <n v="2"/>
    <x v="0"/>
    <s v="01003"/>
    <n v="723.61800000000005"/>
    <n v="1090.845"/>
    <n v="1814.463"/>
    <x v="1"/>
    <x v="0"/>
    <x v="0"/>
    <x v="0"/>
    <x v="8"/>
    <n v="10"/>
    <n v="6"/>
    <x v="0"/>
  </r>
  <r>
    <d v="2011-09-10T00:00:00"/>
    <n v="2"/>
    <x v="1"/>
    <s v="01001"/>
    <n v="746.45550000000003"/>
    <n v="1134.4514999999999"/>
    <n v="1880.9069999999999"/>
    <x v="1"/>
    <x v="0"/>
    <x v="1"/>
    <x v="0"/>
    <x v="8"/>
    <n v="10"/>
    <n v="6"/>
    <x v="0"/>
  </r>
  <r>
    <d v="2011-09-10T00:00:00"/>
    <n v="3"/>
    <x v="0"/>
    <s v="01004"/>
    <n v="662.30849999999998"/>
    <n v="1008.3045"/>
    <n v="1670.6130000000001"/>
    <x v="2"/>
    <x v="1"/>
    <x v="2"/>
    <x v="0"/>
    <x v="8"/>
    <n v="10"/>
    <n v="6"/>
    <x v="0"/>
  </r>
  <r>
    <d v="2011-09-10T00:00:00"/>
    <n v="3"/>
    <x v="1"/>
    <s v="01005"/>
    <n v="853.15650000000005"/>
    <n v="1285.8510000000001"/>
    <n v="2139.0075000000002"/>
    <x v="2"/>
    <x v="1"/>
    <x v="3"/>
    <x v="0"/>
    <x v="8"/>
    <n v="10"/>
    <n v="6"/>
    <x v="0"/>
  </r>
  <r>
    <d v="2011-09-10T00:00:00"/>
    <n v="4"/>
    <x v="0"/>
    <s v="01006"/>
    <n v="737.86649999999997"/>
    <n v="1123.269"/>
    <n v="1861.1355000000001"/>
    <x v="3"/>
    <x v="1"/>
    <x v="4"/>
    <x v="0"/>
    <x v="8"/>
    <n v="10"/>
    <n v="6"/>
    <x v="0"/>
  </r>
  <r>
    <d v="2011-09-10T00:00:00"/>
    <n v="4"/>
    <x v="1"/>
    <s v="01007"/>
    <n v="824.16600000000005"/>
    <n v="1247.7045000000001"/>
    <n v="2071.8705"/>
    <x v="3"/>
    <x v="1"/>
    <x v="5"/>
    <x v="0"/>
    <x v="8"/>
    <n v="10"/>
    <n v="6"/>
    <x v="0"/>
  </r>
  <r>
    <d v="2011-09-11T00:00:00"/>
    <n v="1"/>
    <x v="0"/>
    <s v="01008"/>
    <n v="655.46249999999998"/>
    <n v="987.75599999999997"/>
    <n v="1643.2184999999999"/>
    <x v="0"/>
    <x v="0"/>
    <x v="6"/>
    <x v="0"/>
    <x v="8"/>
    <n v="11"/>
    <n v="7"/>
    <x v="1"/>
  </r>
  <r>
    <d v="2011-09-11T00:00:00"/>
    <n v="1"/>
    <x v="1"/>
    <s v="01009"/>
    <n v="702.51300000000003"/>
    <n v="1073.835"/>
    <n v="1776.348"/>
    <x v="0"/>
    <x v="0"/>
    <x v="7"/>
    <x v="0"/>
    <x v="8"/>
    <n v="11"/>
    <n v="7"/>
    <x v="1"/>
  </r>
  <r>
    <d v="2011-09-11T00:00:00"/>
    <n v="2"/>
    <x v="0"/>
    <s v="01010"/>
    <n v="683.82299999999998"/>
    <n v="1047.018"/>
    <n v="1730.8409999999999"/>
    <x v="1"/>
    <x v="0"/>
    <x v="8"/>
    <x v="0"/>
    <x v="8"/>
    <n v="11"/>
    <n v="7"/>
    <x v="1"/>
  </r>
  <r>
    <d v="2011-09-11T00:00:00"/>
    <n v="2"/>
    <x v="1"/>
    <s v="01011"/>
    <n v="774.48"/>
    <n v="1192.0229999999999"/>
    <n v="1966.5029999999999"/>
    <x v="1"/>
    <x v="0"/>
    <x v="9"/>
    <x v="0"/>
    <x v="8"/>
    <n v="11"/>
    <n v="7"/>
    <x v="1"/>
  </r>
  <r>
    <d v="2011-09-11T00:00:00"/>
    <n v="3"/>
    <x v="0"/>
    <s v="01002"/>
    <n v="634.80899999999997"/>
    <n v="961.98900000000003"/>
    <n v="1596.798"/>
    <x v="2"/>
    <x v="1"/>
    <x v="4"/>
    <x v="0"/>
    <x v="8"/>
    <n v="11"/>
    <n v="7"/>
    <x v="1"/>
  </r>
  <r>
    <d v="2011-09-11T00:00:00"/>
    <n v="3"/>
    <x v="1"/>
    <s v="01003"/>
    <n v="840.63"/>
    <n v="1268.673"/>
    <n v="2109.3029999999999"/>
    <x v="2"/>
    <x v="1"/>
    <x v="0"/>
    <x v="0"/>
    <x v="8"/>
    <n v="11"/>
    <n v="7"/>
    <x v="1"/>
  </r>
  <r>
    <d v="2011-09-11T00:00:00"/>
    <n v="4"/>
    <x v="0"/>
    <s v="01001"/>
    <n v="666.2355"/>
    <n v="1017.03"/>
    <n v="1683.2655"/>
    <x v="3"/>
    <x v="1"/>
    <x v="1"/>
    <x v="0"/>
    <x v="8"/>
    <n v="11"/>
    <n v="7"/>
    <x v="1"/>
  </r>
  <r>
    <d v="2011-09-11T00:00:00"/>
    <n v="4"/>
    <x v="1"/>
    <s v="01004"/>
    <n v="871.40549999999996"/>
    <n v="1332.135"/>
    <n v="2203.5405000000001"/>
    <x v="3"/>
    <x v="1"/>
    <x v="2"/>
    <x v="0"/>
    <x v="8"/>
    <n v="11"/>
    <n v="7"/>
    <x v="1"/>
  </r>
  <r>
    <d v="2011-09-12T00:00:00"/>
    <n v="1"/>
    <x v="0"/>
    <s v="01005"/>
    <n v="651.72450000000003"/>
    <n v="1022.0069999999999"/>
    <n v="1673.7315000000001"/>
    <x v="0"/>
    <x v="0"/>
    <x v="3"/>
    <x v="0"/>
    <x v="8"/>
    <n v="12"/>
    <n v="1"/>
    <x v="2"/>
  </r>
  <r>
    <d v="2011-09-12T00:00:00"/>
    <n v="1"/>
    <x v="1"/>
    <s v="01006"/>
    <n v="845.95349999999996"/>
    <n v="1315.9545000000001"/>
    <n v="2161.9079999999999"/>
    <x v="0"/>
    <x v="0"/>
    <x v="4"/>
    <x v="0"/>
    <x v="8"/>
    <n v="12"/>
    <n v="1"/>
    <x v="2"/>
  </r>
  <r>
    <d v="2011-09-12T00:00:00"/>
    <n v="2"/>
    <x v="0"/>
    <s v="01007"/>
    <n v="697.78800000000001"/>
    <n v="1106.0174999999999"/>
    <n v="1803.8054999999999"/>
    <x v="1"/>
    <x v="0"/>
    <x v="5"/>
    <x v="0"/>
    <x v="8"/>
    <n v="12"/>
    <n v="1"/>
    <x v="2"/>
  </r>
  <r>
    <d v="2011-09-12T00:00:00"/>
    <n v="2"/>
    <x v="1"/>
    <s v="01008"/>
    <n v="716.75099999999998"/>
    <n v="1077.5625"/>
    <n v="1794.3135"/>
    <x v="1"/>
    <x v="0"/>
    <x v="6"/>
    <x v="0"/>
    <x v="8"/>
    <n v="12"/>
    <n v="1"/>
    <x v="2"/>
  </r>
  <r>
    <d v="2011-09-12T00:00:00"/>
    <n v="3"/>
    <x v="0"/>
    <s v="01009"/>
    <n v="676.31550000000004"/>
    <n v="1025.5664999999999"/>
    <n v="1701.8820000000001"/>
    <x v="2"/>
    <x v="1"/>
    <x v="7"/>
    <x v="0"/>
    <x v="8"/>
    <n v="12"/>
    <n v="1"/>
    <x v="2"/>
  </r>
  <r>
    <d v="2011-09-12T00:00:00"/>
    <n v="3"/>
    <x v="1"/>
    <s v="01010"/>
    <n v="679.89599999999996"/>
    <n v="1068.6375"/>
    <n v="1748.5335"/>
    <x v="2"/>
    <x v="1"/>
    <x v="8"/>
    <x v="0"/>
    <x v="8"/>
    <n v="12"/>
    <n v="1"/>
    <x v="2"/>
  </r>
  <r>
    <d v="2011-09-12T00:00:00"/>
    <n v="4"/>
    <x v="0"/>
    <s v="01011"/>
    <n v="640.79399999999998"/>
    <n v="1014.1845"/>
    <n v="1654.9784999999999"/>
    <x v="3"/>
    <x v="1"/>
    <x v="9"/>
    <x v="0"/>
    <x v="8"/>
    <n v="12"/>
    <n v="1"/>
    <x v="2"/>
  </r>
  <r>
    <d v="2011-09-12T00:00:00"/>
    <n v="4"/>
    <x v="1"/>
    <s v="01002"/>
    <n v="658.43399999999997"/>
    <n v="1021.8495"/>
    <n v="1680.2835"/>
    <x v="3"/>
    <x v="1"/>
    <x v="4"/>
    <x v="0"/>
    <x v="8"/>
    <n v="12"/>
    <n v="1"/>
    <x v="2"/>
  </r>
  <r>
    <d v="2011-09-13T00:00:00"/>
    <n v="1"/>
    <x v="0"/>
    <s v="01003"/>
    <n v="633.87450000000001"/>
    <n v="1020.2325"/>
    <n v="1654.107"/>
    <x v="0"/>
    <x v="0"/>
    <x v="0"/>
    <x v="0"/>
    <x v="8"/>
    <n v="13"/>
    <n v="2"/>
    <x v="3"/>
  </r>
  <r>
    <d v="2011-09-13T00:00:00"/>
    <n v="1"/>
    <x v="1"/>
    <s v="01001"/>
    <n v="641.97"/>
    <n v="1025.0940000000001"/>
    <n v="1667.0640000000001"/>
    <x v="0"/>
    <x v="0"/>
    <x v="1"/>
    <x v="0"/>
    <x v="8"/>
    <n v="13"/>
    <n v="2"/>
    <x v="3"/>
  </r>
  <r>
    <d v="2011-09-13T00:00:00"/>
    <n v="2"/>
    <x v="0"/>
    <s v="01004"/>
    <n v="615.846"/>
    <n v="985.62450000000001"/>
    <n v="1601.4704999999999"/>
    <x v="1"/>
    <x v="0"/>
    <x v="2"/>
    <x v="0"/>
    <x v="8"/>
    <n v="13"/>
    <n v="2"/>
    <x v="3"/>
  </r>
  <r>
    <d v="2011-09-13T00:00:00"/>
    <n v="2"/>
    <x v="1"/>
    <s v="01005"/>
    <n v="718.34699999999998"/>
    <n v="1089.7845"/>
    <n v="1808.1315"/>
    <x v="1"/>
    <x v="0"/>
    <x v="3"/>
    <x v="0"/>
    <x v="8"/>
    <n v="13"/>
    <n v="2"/>
    <x v="3"/>
  </r>
  <r>
    <d v="2011-09-13T00:00:00"/>
    <n v="3"/>
    <x v="0"/>
    <s v="01006"/>
    <n v="676.92449999999997"/>
    <n v="1057.4235000000001"/>
    <n v="1734.348"/>
    <x v="2"/>
    <x v="1"/>
    <x v="4"/>
    <x v="0"/>
    <x v="8"/>
    <n v="13"/>
    <n v="2"/>
    <x v="3"/>
  </r>
  <r>
    <d v="2011-09-13T00:00:00"/>
    <n v="3"/>
    <x v="1"/>
    <s v="01007"/>
    <n v="621.93600000000004"/>
    <n v="999.25350000000003"/>
    <n v="1621.1895"/>
    <x v="2"/>
    <x v="1"/>
    <x v="5"/>
    <x v="0"/>
    <x v="8"/>
    <n v="13"/>
    <n v="2"/>
    <x v="3"/>
  </r>
  <r>
    <d v="2011-09-13T00:00:00"/>
    <n v="4"/>
    <x v="0"/>
    <s v="01008"/>
    <n v="676.66200000000003"/>
    <n v="1065.9179999999999"/>
    <n v="1742.58"/>
    <x v="3"/>
    <x v="1"/>
    <x v="6"/>
    <x v="0"/>
    <x v="8"/>
    <n v="13"/>
    <n v="2"/>
    <x v="3"/>
  </r>
  <r>
    <d v="2011-09-13T00:00:00"/>
    <n v="4"/>
    <x v="1"/>
    <s v="01009"/>
    <n v="733.24649999999997"/>
    <n v="1156.2075"/>
    <n v="1889.454"/>
    <x v="3"/>
    <x v="1"/>
    <x v="7"/>
    <x v="0"/>
    <x v="8"/>
    <n v="13"/>
    <n v="2"/>
    <x v="3"/>
  </r>
  <r>
    <d v="2011-09-14T00:00:00"/>
    <n v="1"/>
    <x v="0"/>
    <s v="01010"/>
    <n v="700.01400000000001"/>
    <n v="1114.05"/>
    <n v="1814.0640000000001"/>
    <x v="0"/>
    <x v="0"/>
    <x v="8"/>
    <x v="0"/>
    <x v="8"/>
    <n v="14"/>
    <n v="3"/>
    <x v="4"/>
  </r>
  <r>
    <d v="2011-09-14T00:00:00"/>
    <n v="1"/>
    <x v="1"/>
    <s v="01011"/>
    <n v="793.0335"/>
    <n v="1221.6959999999999"/>
    <n v="2014.7294999999999"/>
    <x v="0"/>
    <x v="0"/>
    <x v="9"/>
    <x v="0"/>
    <x v="8"/>
    <n v="14"/>
    <n v="3"/>
    <x v="4"/>
  </r>
  <r>
    <d v="2011-09-14T00:00:00"/>
    <n v="2"/>
    <x v="0"/>
    <s v="01002"/>
    <n v="703.52099999999996"/>
    <n v="1159.452"/>
    <n v="1862.973"/>
    <x v="1"/>
    <x v="0"/>
    <x v="4"/>
    <x v="0"/>
    <x v="8"/>
    <n v="14"/>
    <n v="3"/>
    <x v="4"/>
  </r>
  <r>
    <d v="2011-09-14T00:00:00"/>
    <n v="2"/>
    <x v="1"/>
    <s v="01003"/>
    <n v="632.79300000000001"/>
    <n v="994.08749999999998"/>
    <n v="1626.8805"/>
    <x v="1"/>
    <x v="0"/>
    <x v="0"/>
    <x v="0"/>
    <x v="8"/>
    <n v="14"/>
    <n v="3"/>
    <x v="4"/>
  </r>
  <r>
    <d v="2011-09-14T00:00:00"/>
    <n v="3"/>
    <x v="0"/>
    <s v="01001"/>
    <n v="737.61450000000002"/>
    <n v="1112.5170000000001"/>
    <n v="1850.1315"/>
    <x v="2"/>
    <x v="1"/>
    <x v="1"/>
    <x v="0"/>
    <x v="8"/>
    <n v="14"/>
    <n v="3"/>
    <x v="4"/>
  </r>
  <r>
    <d v="2011-09-14T00:00:00"/>
    <n v="3"/>
    <x v="1"/>
    <s v="01004"/>
    <n v="807.15599999999995"/>
    <n v="1242.5909999999999"/>
    <n v="2049.7469999999998"/>
    <x v="2"/>
    <x v="1"/>
    <x v="2"/>
    <x v="0"/>
    <x v="8"/>
    <n v="14"/>
    <n v="3"/>
    <x v="4"/>
  </r>
  <r>
    <d v="2011-09-14T00:00:00"/>
    <n v="4"/>
    <x v="0"/>
    <s v="01005"/>
    <n v="635.12400000000002"/>
    <n v="1002.708"/>
    <n v="1637.8320000000001"/>
    <x v="3"/>
    <x v="1"/>
    <x v="3"/>
    <x v="0"/>
    <x v="8"/>
    <n v="14"/>
    <n v="3"/>
    <x v="4"/>
  </r>
  <r>
    <d v="2011-09-14T00:00:00"/>
    <n v="4"/>
    <x v="1"/>
    <s v="01006"/>
    <n v="712.75049999999999"/>
    <n v="1126.9649999999999"/>
    <n v="1839.7155"/>
    <x v="3"/>
    <x v="1"/>
    <x v="4"/>
    <x v="0"/>
    <x v="8"/>
    <n v="14"/>
    <n v="3"/>
    <x v="4"/>
  </r>
  <r>
    <d v="2011-09-15T00:00:00"/>
    <n v="1"/>
    <x v="0"/>
    <s v="01007"/>
    <n v="717.90599999999995"/>
    <n v="1170.1935000000001"/>
    <n v="1888.0995"/>
    <x v="0"/>
    <x v="0"/>
    <x v="5"/>
    <x v="0"/>
    <x v="8"/>
    <n v="15"/>
    <n v="4"/>
    <x v="5"/>
  </r>
  <r>
    <d v="2011-09-15T00:00:00"/>
    <n v="1"/>
    <x v="1"/>
    <s v="01008"/>
    <n v="846.49950000000001"/>
    <n v="1350.9404999999999"/>
    <n v="2197.44"/>
    <x v="0"/>
    <x v="0"/>
    <x v="6"/>
    <x v="0"/>
    <x v="8"/>
    <n v="15"/>
    <n v="4"/>
    <x v="5"/>
  </r>
  <r>
    <d v="2011-09-15T00:00:00"/>
    <n v="2"/>
    <x v="0"/>
    <s v="01009"/>
    <n v="656.68050000000005"/>
    <n v="1083.9465"/>
    <n v="1740.627"/>
    <x v="1"/>
    <x v="0"/>
    <x v="7"/>
    <x v="0"/>
    <x v="8"/>
    <n v="15"/>
    <n v="4"/>
    <x v="5"/>
  </r>
  <r>
    <d v="2011-09-15T00:00:00"/>
    <n v="2"/>
    <x v="1"/>
    <s v="01010"/>
    <n v="696.01350000000002"/>
    <n v="1135.7954999999999"/>
    <n v="1831.809"/>
    <x v="1"/>
    <x v="0"/>
    <x v="8"/>
    <x v="0"/>
    <x v="8"/>
    <n v="15"/>
    <n v="4"/>
    <x v="5"/>
  </r>
  <r>
    <d v="2011-09-15T00:00:00"/>
    <n v="3"/>
    <x v="0"/>
    <s v="01011"/>
    <n v="729.40350000000001"/>
    <n v="1127.7629999999999"/>
    <n v="1857.1665"/>
    <x v="2"/>
    <x v="1"/>
    <x v="9"/>
    <x v="0"/>
    <x v="8"/>
    <n v="15"/>
    <n v="4"/>
    <x v="5"/>
  </r>
  <r>
    <d v="2011-09-15T00:00:00"/>
    <n v="3"/>
    <x v="1"/>
    <s v="01002"/>
    <n v="663.56849999999997"/>
    <n v="1052.6355000000001"/>
    <n v="1716.204"/>
    <x v="2"/>
    <x v="1"/>
    <x v="4"/>
    <x v="0"/>
    <x v="8"/>
    <n v="15"/>
    <n v="4"/>
    <x v="5"/>
  </r>
  <r>
    <d v="2011-09-15T00:00:00"/>
    <n v="4"/>
    <x v="0"/>
    <s v="01003"/>
    <n v="731.93399999999997"/>
    <n v="1104.9570000000001"/>
    <n v="1836.8910000000001"/>
    <x v="3"/>
    <x v="1"/>
    <x v="0"/>
    <x v="0"/>
    <x v="8"/>
    <n v="15"/>
    <n v="4"/>
    <x v="5"/>
  </r>
  <r>
    <d v="2011-09-15T00:00:00"/>
    <n v="4"/>
    <x v="1"/>
    <s v="01001"/>
    <n v="704.42399999999998"/>
    <n v="1072.932"/>
    <n v="1777.356"/>
    <x v="3"/>
    <x v="1"/>
    <x v="1"/>
    <x v="0"/>
    <x v="8"/>
    <n v="15"/>
    <n v="4"/>
    <x v="5"/>
  </r>
  <r>
    <d v="2011-09-16T00:00:00"/>
    <n v="1"/>
    <x v="0"/>
    <s v="01004"/>
    <n v="596.20050000000003"/>
    <n v="999.13800000000003"/>
    <n v="1595.3385000000001"/>
    <x v="0"/>
    <x v="0"/>
    <x v="2"/>
    <x v="0"/>
    <x v="8"/>
    <n v="16"/>
    <n v="5"/>
    <x v="6"/>
  </r>
  <r>
    <d v="2011-09-16T00:00:00"/>
    <n v="1"/>
    <x v="1"/>
    <s v="01005"/>
    <n v="639.66"/>
    <n v="1007.9055"/>
    <n v="1647.5654999999999"/>
    <x v="0"/>
    <x v="0"/>
    <x v="3"/>
    <x v="0"/>
    <x v="8"/>
    <n v="16"/>
    <n v="5"/>
    <x v="6"/>
  </r>
  <r>
    <d v="2011-09-16T00:00:00"/>
    <n v="2"/>
    <x v="0"/>
    <s v="01006"/>
    <n v="685.95450000000005"/>
    <n v="1147.797"/>
    <n v="1833.7515000000001"/>
    <x v="1"/>
    <x v="0"/>
    <x v="4"/>
    <x v="0"/>
    <x v="8"/>
    <n v="16"/>
    <n v="5"/>
    <x v="6"/>
  </r>
  <r>
    <d v="2011-09-16T00:00:00"/>
    <n v="2"/>
    <x v="1"/>
    <s v="01007"/>
    <n v="794.38800000000003"/>
    <n v="1284.1079999999999"/>
    <n v="2078.4960000000001"/>
    <x v="1"/>
    <x v="0"/>
    <x v="5"/>
    <x v="0"/>
    <x v="8"/>
    <n v="16"/>
    <n v="5"/>
    <x v="6"/>
  </r>
  <r>
    <d v="2011-09-16T00:00:00"/>
    <n v="3"/>
    <x v="0"/>
    <s v="01008"/>
    <n v="632.30999999999995"/>
    <n v="1090.8975"/>
    <n v="1723.2075"/>
    <x v="2"/>
    <x v="1"/>
    <x v="6"/>
    <x v="0"/>
    <x v="8"/>
    <n v="16"/>
    <n v="5"/>
    <x v="6"/>
  </r>
  <r>
    <d v="2011-09-16T00:00:00"/>
    <n v="3"/>
    <x v="1"/>
    <s v="01009"/>
    <n v="826.476"/>
    <n v="1303.7325000000001"/>
    <n v="2130.2085000000002"/>
    <x v="2"/>
    <x v="1"/>
    <x v="7"/>
    <x v="0"/>
    <x v="8"/>
    <n v="16"/>
    <n v="5"/>
    <x v="6"/>
  </r>
  <r>
    <d v="2011-09-16T00:00:00"/>
    <n v="4"/>
    <x v="0"/>
    <s v="01010"/>
    <n v="730.67399999999998"/>
    <n v="1100.463"/>
    <n v="1831.1369999999999"/>
    <x v="3"/>
    <x v="1"/>
    <x v="8"/>
    <x v="0"/>
    <x v="8"/>
    <n v="16"/>
    <n v="5"/>
    <x v="6"/>
  </r>
  <r>
    <d v="2011-09-16T00:00:00"/>
    <n v="4"/>
    <x v="1"/>
    <s v="01011"/>
    <n v="694.73249999999996"/>
    <n v="1134.9555"/>
    <n v="1829.6880000000001"/>
    <x v="3"/>
    <x v="1"/>
    <x v="9"/>
    <x v="0"/>
    <x v="8"/>
    <n v="16"/>
    <n v="5"/>
    <x v="6"/>
  </r>
  <r>
    <d v="2011-09-17T00:00:00"/>
    <n v="1"/>
    <x v="0"/>
    <s v="01002"/>
    <n v="625.35900000000004"/>
    <n v="986.28599999999994"/>
    <n v="1611.645"/>
    <x v="0"/>
    <x v="0"/>
    <x v="4"/>
    <x v="0"/>
    <x v="8"/>
    <n v="17"/>
    <n v="6"/>
    <x v="0"/>
  </r>
  <r>
    <d v="2011-09-17T00:00:00"/>
    <n v="1"/>
    <x v="1"/>
    <s v="01003"/>
    <n v="790.99649999999997"/>
    <n v="1282.2284999999999"/>
    <n v="2073.2249999999999"/>
    <x v="0"/>
    <x v="0"/>
    <x v="0"/>
    <x v="0"/>
    <x v="8"/>
    <n v="17"/>
    <n v="6"/>
    <x v="0"/>
  </r>
  <r>
    <d v="2011-09-17T00:00:00"/>
    <n v="2"/>
    <x v="0"/>
    <s v="01001"/>
    <n v="667.46400000000006"/>
    <n v="1128.771"/>
    <n v="1796.2349999999999"/>
    <x v="1"/>
    <x v="0"/>
    <x v="1"/>
    <x v="0"/>
    <x v="8"/>
    <n v="17"/>
    <n v="6"/>
    <x v="0"/>
  </r>
  <r>
    <d v="2011-09-17T00:00:00"/>
    <n v="2"/>
    <x v="1"/>
    <s v="01004"/>
    <n v="823.81949999999995"/>
    <n v="1267.7594999999999"/>
    <n v="2091.5790000000002"/>
    <x v="1"/>
    <x v="0"/>
    <x v="2"/>
    <x v="0"/>
    <x v="8"/>
    <n v="17"/>
    <n v="6"/>
    <x v="0"/>
  </r>
  <r>
    <d v="2011-09-17T00:00:00"/>
    <n v="3"/>
    <x v="0"/>
    <s v="01005"/>
    <n v="674.42550000000006"/>
    <n v="1098.2159999999999"/>
    <n v="1772.6415"/>
    <x v="2"/>
    <x v="1"/>
    <x v="3"/>
    <x v="0"/>
    <x v="8"/>
    <n v="17"/>
    <n v="6"/>
    <x v="0"/>
  </r>
  <r>
    <d v="2011-09-17T00:00:00"/>
    <n v="3"/>
    <x v="1"/>
    <s v="01006"/>
    <n v="650.02350000000001"/>
    <n v="999.13800000000003"/>
    <n v="1649.1614999999999"/>
    <x v="2"/>
    <x v="1"/>
    <x v="4"/>
    <x v="0"/>
    <x v="8"/>
    <n v="17"/>
    <n v="6"/>
    <x v="0"/>
  </r>
  <r>
    <d v="2011-09-17T00:00:00"/>
    <n v="4"/>
    <x v="0"/>
    <s v="01007"/>
    <n v="620.47649999999999"/>
    <n v="1003.6319999999999"/>
    <n v="1624.1085"/>
    <x v="3"/>
    <x v="1"/>
    <x v="5"/>
    <x v="0"/>
    <x v="8"/>
    <n v="17"/>
    <n v="6"/>
    <x v="0"/>
  </r>
  <r>
    <d v="2011-09-17T00:00:00"/>
    <n v="4"/>
    <x v="1"/>
    <s v="01008"/>
    <n v="581.74199999999996"/>
    <n v="999.28499999999997"/>
    <n v="1581.027"/>
    <x v="3"/>
    <x v="1"/>
    <x v="6"/>
    <x v="0"/>
    <x v="8"/>
    <n v="17"/>
    <n v="6"/>
    <x v="0"/>
  </r>
  <r>
    <d v="2011-09-18T00:00:00"/>
    <n v="1"/>
    <x v="0"/>
    <s v="01009"/>
    <n v="713.09699999999998"/>
    <n v="1152.816"/>
    <n v="1865.913"/>
    <x v="0"/>
    <x v="0"/>
    <x v="7"/>
    <x v="0"/>
    <x v="8"/>
    <n v="18"/>
    <n v="7"/>
    <x v="1"/>
  </r>
  <r>
    <d v="2011-09-18T00:00:00"/>
    <n v="1"/>
    <x v="1"/>
    <s v="01010"/>
    <n v="649.12049999999999"/>
    <n v="1122.8175000000001"/>
    <n v="1771.9380000000001"/>
    <x v="0"/>
    <x v="0"/>
    <x v="8"/>
    <x v="0"/>
    <x v="8"/>
    <n v="18"/>
    <n v="7"/>
    <x v="1"/>
  </r>
  <r>
    <d v="2011-09-18T00:00:00"/>
    <n v="2"/>
    <x v="0"/>
    <s v="01011"/>
    <n v="709.62149999999997"/>
    <n v="1080.8805"/>
    <n v="1790.502"/>
    <x v="1"/>
    <x v="0"/>
    <x v="9"/>
    <x v="0"/>
    <x v="8"/>
    <n v="18"/>
    <n v="7"/>
    <x v="1"/>
  </r>
  <r>
    <d v="2011-09-18T00:00:00"/>
    <n v="2"/>
    <x v="1"/>
    <s v="01002"/>
    <n v="705.495"/>
    <n v="1230.8834999999999"/>
    <n v="1936.3785"/>
    <x v="1"/>
    <x v="0"/>
    <x v="4"/>
    <x v="0"/>
    <x v="8"/>
    <n v="18"/>
    <n v="7"/>
    <x v="1"/>
  </r>
  <r>
    <d v="2011-09-18T00:00:00"/>
    <n v="3"/>
    <x v="0"/>
    <s v="01003"/>
    <n v="651.02099999999996"/>
    <n v="1006.6559999999999"/>
    <n v="1657.6769999999999"/>
    <x v="2"/>
    <x v="1"/>
    <x v="0"/>
    <x v="0"/>
    <x v="8"/>
    <n v="18"/>
    <n v="7"/>
    <x v="1"/>
  </r>
  <r>
    <d v="2011-09-18T00:00:00"/>
    <n v="3"/>
    <x v="1"/>
    <s v="01001"/>
    <n v="768.89400000000001"/>
    <n v="1157.2155"/>
    <n v="1926.1095"/>
    <x v="2"/>
    <x v="1"/>
    <x v="1"/>
    <x v="0"/>
    <x v="8"/>
    <n v="18"/>
    <n v="7"/>
    <x v="1"/>
  </r>
  <r>
    <d v="2011-09-18T00:00:00"/>
    <n v="4"/>
    <x v="0"/>
    <s v="01004"/>
    <n v="654.33900000000006"/>
    <n v="982.92600000000004"/>
    <n v="1637.2650000000001"/>
    <x v="3"/>
    <x v="1"/>
    <x v="2"/>
    <x v="0"/>
    <x v="8"/>
    <n v="18"/>
    <n v="7"/>
    <x v="1"/>
  </r>
  <r>
    <d v="2011-09-18T00:00:00"/>
    <n v="4"/>
    <x v="1"/>
    <s v="01005"/>
    <n v="718.17899999999997"/>
    <n v="1078.1925000000001"/>
    <n v="1796.3715"/>
    <x v="3"/>
    <x v="1"/>
    <x v="3"/>
    <x v="0"/>
    <x v="8"/>
    <n v="18"/>
    <n v="7"/>
    <x v="1"/>
  </r>
  <r>
    <d v="2011-09-19T00:00:00"/>
    <n v="1"/>
    <x v="0"/>
    <s v="01006"/>
    <n v="654.9375"/>
    <n v="1042.6079999999999"/>
    <n v="1697.5454999999999"/>
    <x v="0"/>
    <x v="0"/>
    <x v="4"/>
    <x v="0"/>
    <x v="8"/>
    <n v="19"/>
    <n v="1"/>
    <x v="2"/>
  </r>
  <r>
    <d v="2011-09-19T00:00:00"/>
    <n v="1"/>
    <x v="1"/>
    <s v="01007"/>
    <n v="759.16049999999996"/>
    <n v="1253.2695000000001"/>
    <n v="2012.43"/>
    <x v="0"/>
    <x v="0"/>
    <x v="5"/>
    <x v="0"/>
    <x v="8"/>
    <n v="19"/>
    <n v="1"/>
    <x v="2"/>
  </r>
  <r>
    <d v="2011-09-19T00:00:00"/>
    <n v="2"/>
    <x v="0"/>
    <s v="01008"/>
    <n v="629.61149999999998"/>
    <n v="1020.9045"/>
    <n v="1650.5160000000001"/>
    <x v="1"/>
    <x v="0"/>
    <x v="6"/>
    <x v="0"/>
    <x v="8"/>
    <n v="19"/>
    <n v="1"/>
    <x v="2"/>
  </r>
  <r>
    <d v="2011-09-19T00:00:00"/>
    <n v="2"/>
    <x v="1"/>
    <s v="01009"/>
    <n v="744.303"/>
    <n v="1120.1714999999999"/>
    <n v="1864.4745"/>
    <x v="1"/>
    <x v="0"/>
    <x v="7"/>
    <x v="0"/>
    <x v="8"/>
    <n v="19"/>
    <n v="1"/>
    <x v="2"/>
  </r>
  <r>
    <d v="2011-09-19T00:00:00"/>
    <n v="3"/>
    <x v="0"/>
    <s v="01010"/>
    <n v="617.28449999999998"/>
    <n v="969.43349999999998"/>
    <n v="1586.7180000000001"/>
    <x v="2"/>
    <x v="1"/>
    <x v="8"/>
    <x v="0"/>
    <x v="8"/>
    <n v="19"/>
    <n v="1"/>
    <x v="2"/>
  </r>
  <r>
    <d v="2011-09-19T00:00:00"/>
    <n v="3"/>
    <x v="1"/>
    <s v="01011"/>
    <n v="797.93700000000001"/>
    <n v="1325.982"/>
    <n v="2123.9189999999999"/>
    <x v="2"/>
    <x v="1"/>
    <x v="9"/>
    <x v="0"/>
    <x v="8"/>
    <n v="19"/>
    <n v="1"/>
    <x v="2"/>
  </r>
  <r>
    <d v="2011-09-19T00:00:00"/>
    <n v="4"/>
    <x v="0"/>
    <s v="01002"/>
    <n v="659.93550000000005"/>
    <n v="1141.9485"/>
    <n v="1801.884"/>
    <x v="3"/>
    <x v="1"/>
    <x v="4"/>
    <x v="0"/>
    <x v="8"/>
    <n v="19"/>
    <n v="1"/>
    <x v="2"/>
  </r>
  <r>
    <d v="2011-09-19T00:00:00"/>
    <n v="4"/>
    <x v="1"/>
    <s v="01003"/>
    <n v="698.18700000000001"/>
    <n v="1186.1955"/>
    <n v="1884.3824999999999"/>
    <x v="3"/>
    <x v="1"/>
    <x v="0"/>
    <x v="0"/>
    <x v="8"/>
    <n v="19"/>
    <n v="1"/>
    <x v="2"/>
  </r>
  <r>
    <d v="2011-09-20T00:00:00"/>
    <n v="1"/>
    <x v="0"/>
    <s v="01001"/>
    <n v="703.22699999999998"/>
    <n v="1187.3924999999999"/>
    <n v="1890.6195"/>
    <x v="0"/>
    <x v="0"/>
    <x v="1"/>
    <x v="0"/>
    <x v="8"/>
    <n v="20"/>
    <n v="2"/>
    <x v="3"/>
  </r>
  <r>
    <d v="2011-09-20T00:00:00"/>
    <n v="1"/>
    <x v="1"/>
    <s v="01004"/>
    <n v="709.09649999999999"/>
    <n v="1248.2819999999999"/>
    <n v="1957.3785"/>
    <x v="0"/>
    <x v="0"/>
    <x v="2"/>
    <x v="0"/>
    <x v="8"/>
    <n v="20"/>
    <n v="2"/>
    <x v="3"/>
  </r>
  <r>
    <d v="2011-09-20T00:00:00"/>
    <n v="2"/>
    <x v="0"/>
    <s v="01005"/>
    <n v="703.71"/>
    <n v="1144.626"/>
    <n v="1848.336"/>
    <x v="1"/>
    <x v="0"/>
    <x v="3"/>
    <x v="0"/>
    <x v="8"/>
    <n v="20"/>
    <n v="2"/>
    <x v="3"/>
  </r>
  <r>
    <d v="2011-09-20T00:00:00"/>
    <n v="2"/>
    <x v="1"/>
    <s v="01006"/>
    <n v="776.76900000000001"/>
    <n v="1324.47"/>
    <n v="2101.239"/>
    <x v="1"/>
    <x v="0"/>
    <x v="4"/>
    <x v="0"/>
    <x v="8"/>
    <n v="20"/>
    <n v="2"/>
    <x v="3"/>
  </r>
  <r>
    <d v="2011-09-20T00:00:00"/>
    <n v="3"/>
    <x v="0"/>
    <s v="01007"/>
    <n v="606.62699999999995"/>
    <n v="1077.51"/>
    <n v="1684.1369999999999"/>
    <x v="2"/>
    <x v="1"/>
    <x v="5"/>
    <x v="0"/>
    <x v="8"/>
    <n v="20"/>
    <n v="2"/>
    <x v="3"/>
  </r>
  <r>
    <d v="2011-09-20T00:00:00"/>
    <n v="3"/>
    <x v="1"/>
    <s v="01008"/>
    <n v="743.30550000000005"/>
    <n v="1260.126"/>
    <n v="2003.4314999999999"/>
    <x v="2"/>
    <x v="1"/>
    <x v="6"/>
    <x v="0"/>
    <x v="8"/>
    <n v="20"/>
    <n v="2"/>
    <x v="3"/>
  </r>
  <r>
    <d v="2011-09-20T00:00:00"/>
    <n v="4"/>
    <x v="0"/>
    <s v="01009"/>
    <n v="696.08699999999999"/>
    <n v="1106.3325"/>
    <n v="1802.4195"/>
    <x v="3"/>
    <x v="1"/>
    <x v="7"/>
    <x v="0"/>
    <x v="8"/>
    <n v="20"/>
    <n v="2"/>
    <x v="3"/>
  </r>
  <r>
    <d v="2011-09-20T00:00:00"/>
    <n v="4"/>
    <x v="1"/>
    <s v="01010"/>
    <n v="634.01099999999997"/>
    <n v="1101.1559999999999"/>
    <n v="1735.1669999999999"/>
    <x v="3"/>
    <x v="1"/>
    <x v="8"/>
    <x v="0"/>
    <x v="8"/>
    <n v="20"/>
    <n v="2"/>
    <x v="3"/>
  </r>
  <r>
    <d v="2011-09-21T00:00:00"/>
    <n v="1"/>
    <x v="0"/>
    <s v="01011"/>
    <n v="593.57550000000003"/>
    <n v="1038.0930000000001"/>
    <n v="1631.6685"/>
    <x v="0"/>
    <x v="0"/>
    <x v="9"/>
    <x v="0"/>
    <x v="8"/>
    <n v="21"/>
    <n v="3"/>
    <x v="4"/>
  </r>
  <r>
    <d v="2011-09-21T00:00:00"/>
    <n v="1"/>
    <x v="1"/>
    <s v="01002"/>
    <n v="799.14449999999999"/>
    <n v="1390.4625000000001"/>
    <n v="2189.607"/>
    <x v="0"/>
    <x v="0"/>
    <x v="4"/>
    <x v="0"/>
    <x v="8"/>
    <n v="21"/>
    <n v="3"/>
    <x v="4"/>
  </r>
  <r>
    <d v="2011-09-21T00:00:00"/>
    <n v="2"/>
    <x v="0"/>
    <s v="01003"/>
    <n v="632.58299999999997"/>
    <n v="1186.2059999999999"/>
    <n v="1818.789"/>
    <x v="1"/>
    <x v="0"/>
    <x v="0"/>
    <x v="0"/>
    <x v="8"/>
    <n v="21"/>
    <n v="3"/>
    <x v="4"/>
  </r>
  <r>
    <d v="2011-09-21T00:00:00"/>
    <n v="2"/>
    <x v="1"/>
    <s v="01001"/>
    <n v="835.34849999999994"/>
    <n v="1298.3775000000001"/>
    <n v="2133.7260000000001"/>
    <x v="1"/>
    <x v="0"/>
    <x v="1"/>
    <x v="0"/>
    <x v="8"/>
    <n v="21"/>
    <n v="3"/>
    <x v="4"/>
  </r>
  <r>
    <d v="2011-09-21T00:00:00"/>
    <n v="3"/>
    <x v="0"/>
    <s v="01004"/>
    <n v="643.755"/>
    <n v="1107.9075"/>
    <n v="1751.6624999999999"/>
    <x v="2"/>
    <x v="1"/>
    <x v="2"/>
    <x v="0"/>
    <x v="8"/>
    <n v="21"/>
    <n v="3"/>
    <x v="4"/>
  </r>
  <r>
    <d v="2011-09-21T00:00:00"/>
    <n v="3"/>
    <x v="1"/>
    <s v="01005"/>
    <n v="671.72699999999998"/>
    <n v="1227.576"/>
    <n v="1899.3030000000001"/>
    <x v="2"/>
    <x v="1"/>
    <x v="3"/>
    <x v="0"/>
    <x v="8"/>
    <n v="21"/>
    <n v="3"/>
    <x v="4"/>
  </r>
  <r>
    <d v="2011-09-21T00:00:00"/>
    <n v="4"/>
    <x v="0"/>
    <s v="01006"/>
    <n v="648.91049999999996"/>
    <n v="1033.452"/>
    <n v="1682.3625"/>
    <x v="3"/>
    <x v="1"/>
    <x v="4"/>
    <x v="0"/>
    <x v="8"/>
    <n v="21"/>
    <n v="3"/>
    <x v="4"/>
  </r>
  <r>
    <d v="2011-09-21T00:00:00"/>
    <n v="4"/>
    <x v="1"/>
    <s v="01007"/>
    <n v="581.74199999999996"/>
    <n v="1004.346"/>
    <n v="1586.088"/>
    <x v="3"/>
    <x v="1"/>
    <x v="5"/>
    <x v="0"/>
    <x v="8"/>
    <n v="21"/>
    <n v="3"/>
    <x v="4"/>
  </r>
  <r>
    <d v="2011-09-22T00:00:00"/>
    <n v="1"/>
    <x v="0"/>
    <s v="01008"/>
    <n v="619.75199999999995"/>
    <n v="1034.4915000000001"/>
    <n v="1654.2435"/>
    <x v="0"/>
    <x v="0"/>
    <x v="6"/>
    <x v="0"/>
    <x v="8"/>
    <n v="22"/>
    <n v="4"/>
    <x v="5"/>
  </r>
  <r>
    <d v="2011-09-22T00:00:00"/>
    <n v="1"/>
    <x v="1"/>
    <s v="01009"/>
    <n v="659.35799999999995"/>
    <n v="1084.7864999999999"/>
    <n v="1744.1445000000001"/>
    <x v="0"/>
    <x v="0"/>
    <x v="7"/>
    <x v="0"/>
    <x v="8"/>
    <n v="22"/>
    <n v="4"/>
    <x v="5"/>
  </r>
  <r>
    <d v="2011-09-22T00:00:00"/>
    <n v="2"/>
    <x v="0"/>
    <s v="01010"/>
    <n v="614.55449999999996"/>
    <n v="997.15350000000001"/>
    <n v="1611.7080000000001"/>
    <x v="1"/>
    <x v="0"/>
    <x v="8"/>
    <x v="0"/>
    <x v="8"/>
    <n v="22"/>
    <n v="4"/>
    <x v="5"/>
  </r>
  <r>
    <d v="2011-09-22T00:00:00"/>
    <n v="2"/>
    <x v="1"/>
    <s v="01011"/>
    <n v="663.13800000000003"/>
    <n v="997.77300000000002"/>
    <n v="1660.9110000000001"/>
    <x v="1"/>
    <x v="0"/>
    <x v="9"/>
    <x v="0"/>
    <x v="8"/>
    <n v="22"/>
    <n v="4"/>
    <x v="5"/>
  </r>
  <r>
    <d v="2011-09-22T00:00:00"/>
    <n v="3"/>
    <x v="0"/>
    <s v="01002"/>
    <n v="605.94449999999995"/>
    <n v="1025.241"/>
    <n v="1631.1855"/>
    <x v="2"/>
    <x v="1"/>
    <x v="4"/>
    <x v="0"/>
    <x v="8"/>
    <n v="22"/>
    <n v="4"/>
    <x v="5"/>
  </r>
  <r>
    <d v="2011-09-22T00:00:00"/>
    <n v="3"/>
    <x v="1"/>
    <s v="01003"/>
    <n v="626.178"/>
    <n v="967.91099999999994"/>
    <n v="1594.0889999999999"/>
    <x v="2"/>
    <x v="1"/>
    <x v="0"/>
    <x v="0"/>
    <x v="8"/>
    <n v="22"/>
    <n v="4"/>
    <x v="5"/>
  </r>
  <r>
    <d v="2011-09-22T00:00:00"/>
    <n v="4"/>
    <x v="0"/>
    <s v="01001"/>
    <n v="655.09500000000003"/>
    <n v="1160.1555000000001"/>
    <n v="1815.2505000000001"/>
    <x v="3"/>
    <x v="1"/>
    <x v="1"/>
    <x v="0"/>
    <x v="8"/>
    <n v="22"/>
    <n v="4"/>
    <x v="5"/>
  </r>
  <r>
    <d v="2011-09-22T00:00:00"/>
    <n v="4"/>
    <x v="1"/>
    <s v="01004"/>
    <n v="651.30449999999996"/>
    <n v="1085.973"/>
    <n v="1737.2774999999999"/>
    <x v="3"/>
    <x v="1"/>
    <x v="2"/>
    <x v="0"/>
    <x v="8"/>
    <n v="22"/>
    <n v="4"/>
    <x v="5"/>
  </r>
  <r>
    <d v="2011-09-23T00:00:00"/>
    <n v="1"/>
    <x v="0"/>
    <s v="01005"/>
    <n v="629.00250000000005"/>
    <n v="1051.5540000000001"/>
    <n v="1680.5564999999999"/>
    <x v="0"/>
    <x v="0"/>
    <x v="3"/>
    <x v="0"/>
    <x v="8"/>
    <n v="23"/>
    <n v="5"/>
    <x v="6"/>
  </r>
  <r>
    <d v="2011-09-23T00:00:00"/>
    <n v="1"/>
    <x v="1"/>
    <s v="01006"/>
    <n v="796.36199999999997"/>
    <n v="1197.1469999999999"/>
    <n v="1993.509"/>
    <x v="0"/>
    <x v="0"/>
    <x v="4"/>
    <x v="0"/>
    <x v="8"/>
    <n v="23"/>
    <n v="5"/>
    <x v="6"/>
  </r>
  <r>
    <d v="2011-09-23T00:00:00"/>
    <n v="2"/>
    <x v="0"/>
    <s v="01007"/>
    <n v="602.20650000000001"/>
    <n v="1015.77"/>
    <n v="1617.9765"/>
    <x v="1"/>
    <x v="0"/>
    <x v="5"/>
    <x v="0"/>
    <x v="8"/>
    <n v="23"/>
    <n v="5"/>
    <x v="6"/>
  </r>
  <r>
    <d v="2011-09-23T00:00:00"/>
    <n v="2"/>
    <x v="1"/>
    <s v="01008"/>
    <n v="875.08050000000003"/>
    <n v="1329.7094999999999"/>
    <n v="2204.79"/>
    <x v="1"/>
    <x v="0"/>
    <x v="6"/>
    <x v="0"/>
    <x v="8"/>
    <n v="23"/>
    <n v="5"/>
    <x v="6"/>
  </r>
  <r>
    <d v="2011-09-23T00:00:00"/>
    <n v="3"/>
    <x v="0"/>
    <s v="01009"/>
    <n v="636.78300000000002"/>
    <n v="1248.4604999999999"/>
    <n v="1885.2435"/>
    <x v="2"/>
    <x v="1"/>
    <x v="7"/>
    <x v="0"/>
    <x v="8"/>
    <n v="23"/>
    <n v="5"/>
    <x v="6"/>
  </r>
  <r>
    <d v="2011-09-23T00:00:00"/>
    <n v="3"/>
    <x v="1"/>
    <s v="01010"/>
    <n v="720.83550000000002"/>
    <n v="1336.7339999999999"/>
    <n v="2057.5695000000001"/>
    <x v="2"/>
    <x v="1"/>
    <x v="8"/>
    <x v="0"/>
    <x v="8"/>
    <n v="23"/>
    <n v="5"/>
    <x v="6"/>
  </r>
  <r>
    <d v="2011-09-23T00:00:00"/>
    <n v="4"/>
    <x v="0"/>
    <s v="01011"/>
    <n v="582.76049999999998"/>
    <n v="1018.479"/>
    <n v="1601.2394999999999"/>
    <x v="3"/>
    <x v="1"/>
    <x v="9"/>
    <x v="0"/>
    <x v="8"/>
    <n v="23"/>
    <n v="5"/>
    <x v="6"/>
  </r>
  <r>
    <d v="2011-09-23T00:00:00"/>
    <n v="4"/>
    <x v="1"/>
    <s v="01002"/>
    <n v="741.51"/>
    <n v="1296.4349999999999"/>
    <n v="2037.9449999999999"/>
    <x v="3"/>
    <x v="1"/>
    <x v="4"/>
    <x v="0"/>
    <x v="8"/>
    <n v="23"/>
    <n v="5"/>
    <x v="6"/>
  </r>
  <r>
    <d v="2011-09-24T00:00:00"/>
    <n v="1"/>
    <x v="0"/>
    <s v="01003"/>
    <n v="713.40150000000006"/>
    <n v="1109.934"/>
    <n v="1823.3354999999999"/>
    <x v="0"/>
    <x v="0"/>
    <x v="0"/>
    <x v="0"/>
    <x v="8"/>
    <n v="24"/>
    <n v="6"/>
    <x v="0"/>
  </r>
  <r>
    <d v="2011-09-24T00:00:00"/>
    <n v="1"/>
    <x v="1"/>
    <s v="01001"/>
    <n v="626.77650000000006"/>
    <n v="1194.3855000000001"/>
    <n v="1821.162"/>
    <x v="0"/>
    <x v="0"/>
    <x v="1"/>
    <x v="0"/>
    <x v="8"/>
    <n v="24"/>
    <n v="6"/>
    <x v="0"/>
  </r>
  <r>
    <d v="2011-09-24T00:00:00"/>
    <n v="2"/>
    <x v="0"/>
    <s v="01004"/>
    <n v="636.80399999999997"/>
    <n v="1161.7515000000001"/>
    <n v="1798.5554999999999"/>
    <x v="1"/>
    <x v="0"/>
    <x v="2"/>
    <x v="0"/>
    <x v="8"/>
    <n v="24"/>
    <n v="6"/>
    <x v="0"/>
  </r>
  <r>
    <d v="2011-09-24T00:00:00"/>
    <n v="2"/>
    <x v="1"/>
    <s v="01005"/>
    <n v="609.65099999999995"/>
    <n v="1134.9659999999999"/>
    <n v="1744.617"/>
    <x v="1"/>
    <x v="0"/>
    <x v="3"/>
    <x v="0"/>
    <x v="8"/>
    <n v="24"/>
    <n v="6"/>
    <x v="0"/>
  </r>
  <r>
    <d v="2011-09-24T00:00:00"/>
    <n v="3"/>
    <x v="0"/>
    <s v="01006"/>
    <n v="674.94"/>
    <n v="1202.1869999999999"/>
    <n v="1877.127"/>
    <x v="2"/>
    <x v="1"/>
    <x v="4"/>
    <x v="0"/>
    <x v="8"/>
    <n v="24"/>
    <n v="6"/>
    <x v="0"/>
  </r>
  <r>
    <d v="2011-09-24T00:00:00"/>
    <n v="3"/>
    <x v="1"/>
    <s v="01007"/>
    <n v="594.77250000000004"/>
    <n v="1006.593"/>
    <n v="1601.3655000000001"/>
    <x v="2"/>
    <x v="1"/>
    <x v="5"/>
    <x v="0"/>
    <x v="8"/>
    <n v="24"/>
    <n v="6"/>
    <x v="0"/>
  </r>
  <r>
    <d v="2011-09-24T00:00:00"/>
    <n v="4"/>
    <x v="0"/>
    <s v="01008"/>
    <n v="748.67100000000005"/>
    <n v="1135.029"/>
    <n v="1883.7"/>
    <x v="3"/>
    <x v="1"/>
    <x v="6"/>
    <x v="0"/>
    <x v="8"/>
    <n v="24"/>
    <n v="6"/>
    <x v="0"/>
  </r>
  <r>
    <d v="2011-09-24T00:00:00"/>
    <n v="4"/>
    <x v="1"/>
    <s v="01009"/>
    <n v="726.12750000000005"/>
    <n v="1177.3019999999999"/>
    <n v="1903.4295"/>
    <x v="3"/>
    <x v="1"/>
    <x v="7"/>
    <x v="0"/>
    <x v="8"/>
    <n v="24"/>
    <n v="6"/>
    <x v="0"/>
  </r>
  <r>
    <d v="2011-09-25T00:00:00"/>
    <n v="1"/>
    <x v="0"/>
    <s v="01010"/>
    <n v="606.54300000000001"/>
    <n v="1092.8505"/>
    <n v="1699.3934999999999"/>
    <x v="0"/>
    <x v="0"/>
    <x v="8"/>
    <x v="0"/>
    <x v="8"/>
    <n v="25"/>
    <n v="7"/>
    <x v="1"/>
  </r>
  <r>
    <d v="2011-09-25T00:00:00"/>
    <n v="1"/>
    <x v="1"/>
    <s v="01011"/>
    <n v="580.74450000000002"/>
    <n v="1017.345"/>
    <n v="1598.0895"/>
    <x v="0"/>
    <x v="0"/>
    <x v="9"/>
    <x v="0"/>
    <x v="8"/>
    <n v="25"/>
    <n v="7"/>
    <x v="1"/>
  </r>
  <r>
    <d v="2011-09-25T00:00:00"/>
    <n v="2"/>
    <x v="0"/>
    <s v="01002"/>
    <n v="750.83399999999995"/>
    <n v="1126.3665000000001"/>
    <n v="1877.2004999999999"/>
    <x v="1"/>
    <x v="0"/>
    <x v="4"/>
    <x v="0"/>
    <x v="8"/>
    <n v="25"/>
    <n v="7"/>
    <x v="1"/>
  </r>
  <r>
    <d v="2011-09-25T00:00:00"/>
    <n v="2"/>
    <x v="1"/>
    <s v="01003"/>
    <n v="820.33349999999996"/>
    <n v="1233.3195000000001"/>
    <n v="2053.6529999999998"/>
    <x v="1"/>
    <x v="0"/>
    <x v="0"/>
    <x v="0"/>
    <x v="8"/>
    <n v="25"/>
    <n v="7"/>
    <x v="1"/>
  </r>
  <r>
    <d v="2011-09-25T00:00:00"/>
    <n v="3"/>
    <x v="0"/>
    <s v="01001"/>
    <n v="552.29999999999995"/>
    <n v="1113.21"/>
    <n v="1665.51"/>
    <x v="2"/>
    <x v="1"/>
    <x v="1"/>
    <x v="0"/>
    <x v="8"/>
    <n v="25"/>
    <n v="7"/>
    <x v="1"/>
  </r>
  <r>
    <d v="2011-09-25T00:00:00"/>
    <n v="3"/>
    <x v="1"/>
    <s v="01004"/>
    <n v="605.24099999999999"/>
    <n v="1132.635"/>
    <n v="1737.876"/>
    <x v="2"/>
    <x v="1"/>
    <x v="2"/>
    <x v="0"/>
    <x v="8"/>
    <n v="25"/>
    <n v="7"/>
    <x v="1"/>
  </r>
  <r>
    <d v="2011-09-25T00:00:00"/>
    <n v="4"/>
    <x v="0"/>
    <s v="01005"/>
    <n v="596.77800000000002"/>
    <n v="1016.148"/>
    <n v="1612.9259999999999"/>
    <x v="3"/>
    <x v="1"/>
    <x v="3"/>
    <x v="0"/>
    <x v="8"/>
    <n v="25"/>
    <n v="7"/>
    <x v="1"/>
  </r>
  <r>
    <d v="2011-09-25T00:00:00"/>
    <n v="4"/>
    <x v="1"/>
    <s v="01006"/>
    <n v="716.60400000000004"/>
    <n v="1123.6679999999999"/>
    <n v="1840.2719999999999"/>
    <x v="3"/>
    <x v="1"/>
    <x v="4"/>
    <x v="0"/>
    <x v="8"/>
    <n v="25"/>
    <n v="7"/>
    <x v="1"/>
  </r>
  <r>
    <d v="2011-09-26T00:00:00"/>
    <n v="1"/>
    <x v="0"/>
    <s v="01007"/>
    <n v="656.89049999999997"/>
    <n v="1228.7204999999999"/>
    <n v="1885.6110000000001"/>
    <x v="0"/>
    <x v="0"/>
    <x v="5"/>
    <x v="0"/>
    <x v="8"/>
    <n v="26"/>
    <n v="1"/>
    <x v="2"/>
  </r>
  <r>
    <d v="2011-09-26T00:00:00"/>
    <n v="1"/>
    <x v="1"/>
    <s v="01008"/>
    <n v="557.68650000000002"/>
    <n v="1127.826"/>
    <n v="1685.5125"/>
    <x v="0"/>
    <x v="0"/>
    <x v="6"/>
    <x v="0"/>
    <x v="8"/>
    <n v="26"/>
    <n v="1"/>
    <x v="2"/>
  </r>
  <r>
    <d v="2011-09-26T00:00:00"/>
    <n v="2"/>
    <x v="0"/>
    <s v="01009"/>
    <n v="545.12850000000003"/>
    <n v="1076.5754999999999"/>
    <n v="1621.704"/>
    <x v="1"/>
    <x v="0"/>
    <x v="7"/>
    <x v="0"/>
    <x v="8"/>
    <n v="26"/>
    <n v="1"/>
    <x v="2"/>
  </r>
  <r>
    <d v="2011-09-26T00:00:00"/>
    <n v="2"/>
    <x v="1"/>
    <s v="01010"/>
    <n v="785.33699999999999"/>
    <n v="1420.2615000000001"/>
    <n v="2205.5985000000001"/>
    <x v="1"/>
    <x v="0"/>
    <x v="8"/>
    <x v="0"/>
    <x v="8"/>
    <n v="26"/>
    <n v="1"/>
    <x v="2"/>
  </r>
  <r>
    <d v="2011-09-26T00:00:00"/>
    <n v="3"/>
    <x v="0"/>
    <s v="01011"/>
    <n v="544.27800000000002"/>
    <n v="1056.867"/>
    <n v="1601.145"/>
    <x v="2"/>
    <x v="1"/>
    <x v="9"/>
    <x v="0"/>
    <x v="8"/>
    <n v="26"/>
    <n v="1"/>
    <x v="2"/>
  </r>
  <r>
    <d v="2011-09-26T00:00:00"/>
    <n v="3"/>
    <x v="1"/>
    <s v="01002"/>
    <n v="798.33600000000001"/>
    <n v="1363.8135"/>
    <n v="2162.1495"/>
    <x v="2"/>
    <x v="1"/>
    <x v="4"/>
    <x v="0"/>
    <x v="8"/>
    <n v="26"/>
    <n v="1"/>
    <x v="2"/>
  </r>
  <r>
    <d v="2011-09-26T00:00:00"/>
    <n v="4"/>
    <x v="0"/>
    <s v="01003"/>
    <n v="720.279"/>
    <n v="1121.1795"/>
    <n v="1841.4585"/>
    <x v="3"/>
    <x v="1"/>
    <x v="0"/>
    <x v="0"/>
    <x v="8"/>
    <n v="26"/>
    <n v="1"/>
    <x v="2"/>
  </r>
  <r>
    <d v="2011-09-26T00:00:00"/>
    <n v="4"/>
    <x v="1"/>
    <s v="01001"/>
    <n v="764.94600000000003"/>
    <n v="1279.8554999999999"/>
    <n v="2044.8015"/>
    <x v="3"/>
    <x v="1"/>
    <x v="1"/>
    <x v="0"/>
    <x v="8"/>
    <n v="26"/>
    <n v="1"/>
    <x v="2"/>
  </r>
  <r>
    <d v="2011-09-27T00:00:00"/>
    <n v="1"/>
    <x v="0"/>
    <s v="01004"/>
    <n v="563.32500000000005"/>
    <n v="1144.6890000000001"/>
    <n v="1708.0139999999999"/>
    <x v="0"/>
    <x v="0"/>
    <x v="2"/>
    <x v="0"/>
    <x v="8"/>
    <n v="27"/>
    <n v="2"/>
    <x v="3"/>
  </r>
  <r>
    <d v="2011-09-27T00:00:00"/>
    <n v="1"/>
    <x v="1"/>
    <s v="01005"/>
    <n v="687.52949999999998"/>
    <n v="1384.8765000000001"/>
    <n v="2072.4059999999999"/>
    <x v="0"/>
    <x v="0"/>
    <x v="3"/>
    <x v="0"/>
    <x v="8"/>
    <n v="27"/>
    <n v="2"/>
    <x v="3"/>
  </r>
  <r>
    <d v="2011-09-27T00:00:00"/>
    <n v="2"/>
    <x v="0"/>
    <s v="01006"/>
    <n v="649.45650000000001"/>
    <n v="1043.2170000000001"/>
    <n v="1692.6735000000001"/>
    <x v="1"/>
    <x v="0"/>
    <x v="4"/>
    <x v="0"/>
    <x v="8"/>
    <n v="27"/>
    <n v="2"/>
    <x v="3"/>
  </r>
  <r>
    <d v="2011-09-27T00:00:00"/>
    <n v="2"/>
    <x v="1"/>
    <s v="01007"/>
    <n v="734.40150000000006"/>
    <n v="1403.4090000000001"/>
    <n v="2137.8105"/>
    <x v="1"/>
    <x v="0"/>
    <x v="5"/>
    <x v="0"/>
    <x v="8"/>
    <n v="27"/>
    <n v="2"/>
    <x v="3"/>
  </r>
  <r>
    <d v="2011-09-27T00:00:00"/>
    <n v="3"/>
    <x v="0"/>
    <s v="01008"/>
    <n v="537.01199999999994"/>
    <n v="1052.1524999999999"/>
    <n v="1589.1645000000001"/>
    <x v="2"/>
    <x v="1"/>
    <x v="6"/>
    <x v="0"/>
    <x v="8"/>
    <n v="27"/>
    <n v="2"/>
    <x v="3"/>
  </r>
  <r>
    <d v="2011-09-27T00:00:00"/>
    <n v="3"/>
    <x v="1"/>
    <s v="01009"/>
    <n v="625.45349999999996"/>
    <n v="1090.0364999999999"/>
    <n v="1715.49"/>
    <x v="2"/>
    <x v="1"/>
    <x v="7"/>
    <x v="0"/>
    <x v="8"/>
    <n v="27"/>
    <n v="2"/>
    <x v="3"/>
  </r>
  <r>
    <d v="2011-09-27T00:00:00"/>
    <n v="4"/>
    <x v="0"/>
    <s v="01010"/>
    <n v="581.14350000000002"/>
    <n v="1075.452"/>
    <n v="1656.5954999999999"/>
    <x v="3"/>
    <x v="1"/>
    <x v="8"/>
    <x v="0"/>
    <x v="8"/>
    <n v="27"/>
    <n v="2"/>
    <x v="3"/>
  </r>
  <r>
    <d v="2011-09-27T00:00:00"/>
    <n v="4"/>
    <x v="1"/>
    <s v="01011"/>
    <n v="814.89449999999999"/>
    <n v="1283.037"/>
    <n v="2097.9315000000001"/>
    <x v="3"/>
    <x v="1"/>
    <x v="9"/>
    <x v="0"/>
    <x v="8"/>
    <n v="27"/>
    <n v="2"/>
    <x v="3"/>
  </r>
  <r>
    <d v="2011-09-28T00:00:00"/>
    <n v="1"/>
    <x v="0"/>
    <s v="01002"/>
    <n v="583.74749999999995"/>
    <n v="1147.944"/>
    <n v="1731.6914999999999"/>
    <x v="0"/>
    <x v="0"/>
    <x v="4"/>
    <x v="0"/>
    <x v="8"/>
    <n v="28"/>
    <n v="3"/>
    <x v="4"/>
  </r>
  <r>
    <d v="2011-09-28T00:00:00"/>
    <n v="1"/>
    <x v="1"/>
    <s v="01003"/>
    <n v="574.11900000000003"/>
    <n v="1029.5145"/>
    <n v="1603.6334999999999"/>
    <x v="0"/>
    <x v="0"/>
    <x v="0"/>
    <x v="0"/>
    <x v="8"/>
    <n v="28"/>
    <n v="3"/>
    <x v="4"/>
  </r>
  <r>
    <d v="2011-09-28T00:00:00"/>
    <n v="2"/>
    <x v="0"/>
    <s v="01001"/>
    <n v="615.14250000000004"/>
    <n v="1116.4649999999999"/>
    <n v="1731.6075000000001"/>
    <x v="1"/>
    <x v="0"/>
    <x v="1"/>
    <x v="0"/>
    <x v="8"/>
    <n v="28"/>
    <n v="3"/>
    <x v="4"/>
  </r>
  <r>
    <d v="2011-09-28T00:00:00"/>
    <n v="2"/>
    <x v="1"/>
    <s v="01004"/>
    <n v="790.86"/>
    <n v="1376.2349999999999"/>
    <n v="2167.0949999999998"/>
    <x v="1"/>
    <x v="0"/>
    <x v="2"/>
    <x v="0"/>
    <x v="8"/>
    <n v="28"/>
    <n v="3"/>
    <x v="4"/>
  </r>
  <r>
    <d v="2011-09-28T00:00:00"/>
    <n v="3"/>
    <x v="0"/>
    <s v="01005"/>
    <n v="672.58799999999997"/>
    <n v="1082.9804999999999"/>
    <n v="1755.5685000000001"/>
    <x v="2"/>
    <x v="1"/>
    <x v="3"/>
    <x v="0"/>
    <x v="8"/>
    <n v="28"/>
    <n v="3"/>
    <x v="4"/>
  </r>
  <r>
    <d v="2011-09-28T00:00:00"/>
    <n v="3"/>
    <x v="1"/>
    <s v="01006"/>
    <n v="813.90750000000003"/>
    <n v="1363.845"/>
    <n v="2177.7525000000001"/>
    <x v="2"/>
    <x v="1"/>
    <x v="4"/>
    <x v="0"/>
    <x v="8"/>
    <n v="28"/>
    <n v="3"/>
    <x v="4"/>
  </r>
  <r>
    <d v="2011-09-28T00:00:00"/>
    <n v="4"/>
    <x v="0"/>
    <s v="01007"/>
    <n v="663.77850000000001"/>
    <n v="1101.24"/>
    <n v="1765.0184999999999"/>
    <x v="3"/>
    <x v="1"/>
    <x v="5"/>
    <x v="0"/>
    <x v="8"/>
    <n v="28"/>
    <n v="3"/>
    <x v="4"/>
  </r>
  <r>
    <d v="2011-09-28T00:00:00"/>
    <n v="4"/>
    <x v="1"/>
    <s v="01008"/>
    <n v="526.45950000000005"/>
    <n v="1110.2175"/>
    <n v="1636.6769999999999"/>
    <x v="3"/>
    <x v="1"/>
    <x v="6"/>
    <x v="0"/>
    <x v="8"/>
    <n v="28"/>
    <n v="3"/>
    <x v="4"/>
  </r>
  <r>
    <d v="2011-09-29T00:00:00"/>
    <n v="1"/>
    <x v="0"/>
    <s v="01009"/>
    <n v="559.05150000000003"/>
    <n v="1155.6405"/>
    <n v="1714.692"/>
    <x v="0"/>
    <x v="0"/>
    <x v="7"/>
    <x v="0"/>
    <x v="8"/>
    <n v="29"/>
    <n v="4"/>
    <x v="5"/>
  </r>
  <r>
    <d v="2011-09-29T00:00:00"/>
    <n v="1"/>
    <x v="1"/>
    <s v="01010"/>
    <n v="717.67499999999995"/>
    <n v="1204.5284999999999"/>
    <n v="1922.2035000000001"/>
    <x v="0"/>
    <x v="0"/>
    <x v="8"/>
    <x v="0"/>
    <x v="8"/>
    <n v="29"/>
    <n v="4"/>
    <x v="5"/>
  </r>
  <r>
    <d v="2011-09-29T00:00:00"/>
    <n v="2"/>
    <x v="0"/>
    <s v="01011"/>
    <n v="667.44299999999998"/>
    <n v="1150.9155000000001"/>
    <n v="1818.3585"/>
    <x v="1"/>
    <x v="0"/>
    <x v="9"/>
    <x v="0"/>
    <x v="8"/>
    <n v="29"/>
    <n v="4"/>
    <x v="5"/>
  </r>
  <r>
    <d v="2011-09-29T00:00:00"/>
    <n v="2"/>
    <x v="1"/>
    <s v="01002"/>
    <n v="746.53949999999998"/>
    <n v="1404.375"/>
    <n v="2150.9144999999999"/>
    <x v="1"/>
    <x v="0"/>
    <x v="4"/>
    <x v="0"/>
    <x v="8"/>
    <n v="29"/>
    <n v="4"/>
    <x v="5"/>
  </r>
  <r>
    <d v="2011-09-29T00:00:00"/>
    <n v="3"/>
    <x v="0"/>
    <s v="01003"/>
    <n v="721.27650000000006"/>
    <n v="1166.8965000000001"/>
    <n v="1888.173"/>
    <x v="2"/>
    <x v="1"/>
    <x v="0"/>
    <x v="0"/>
    <x v="8"/>
    <n v="29"/>
    <n v="4"/>
    <x v="5"/>
  </r>
  <r>
    <d v="2011-09-29T00:00:00"/>
    <n v="3"/>
    <x v="1"/>
    <s v="01001"/>
    <n v="495.70499999999998"/>
    <n v="1134.4304999999999"/>
    <n v="1630.1355000000001"/>
    <x v="2"/>
    <x v="1"/>
    <x v="1"/>
    <x v="0"/>
    <x v="8"/>
    <n v="29"/>
    <n v="4"/>
    <x v="5"/>
  </r>
  <r>
    <d v="2011-09-29T00:00:00"/>
    <n v="4"/>
    <x v="0"/>
    <s v="01004"/>
    <n v="583.16999999999996"/>
    <n v="1277.325"/>
    <n v="1860.4949999999999"/>
    <x v="3"/>
    <x v="1"/>
    <x v="2"/>
    <x v="0"/>
    <x v="8"/>
    <n v="29"/>
    <n v="4"/>
    <x v="5"/>
  </r>
  <r>
    <d v="2011-09-29T00:00:00"/>
    <n v="4"/>
    <x v="1"/>
    <s v="01005"/>
    <n v="788.85450000000003"/>
    <n v="1366.155"/>
    <n v="2155.0095000000001"/>
    <x v="3"/>
    <x v="1"/>
    <x v="3"/>
    <x v="0"/>
    <x v="8"/>
    <n v="29"/>
    <n v="4"/>
    <x v="5"/>
  </r>
  <r>
    <d v="2011-09-30T00:00:00"/>
    <n v="1"/>
    <x v="0"/>
    <s v="01006"/>
    <n v="517.89149999999995"/>
    <n v="1144.7204999999999"/>
    <n v="1662.6120000000001"/>
    <x v="0"/>
    <x v="0"/>
    <x v="4"/>
    <x v="0"/>
    <x v="8"/>
    <n v="30"/>
    <n v="5"/>
    <x v="6"/>
  </r>
  <r>
    <d v="2011-09-30T00:00:00"/>
    <n v="1"/>
    <x v="1"/>
    <s v="01007"/>
    <n v="794.47199999999998"/>
    <n v="1388.415"/>
    <n v="2182.8870000000002"/>
    <x v="0"/>
    <x v="0"/>
    <x v="5"/>
    <x v="0"/>
    <x v="8"/>
    <n v="30"/>
    <n v="5"/>
    <x v="6"/>
  </r>
  <r>
    <d v="2011-09-30T00:00:00"/>
    <n v="2"/>
    <x v="0"/>
    <s v="01008"/>
    <n v="535.94100000000003"/>
    <n v="1186.5630000000001"/>
    <n v="1722.5039999999999"/>
    <x v="1"/>
    <x v="0"/>
    <x v="6"/>
    <x v="0"/>
    <x v="8"/>
    <n v="30"/>
    <n v="5"/>
    <x v="6"/>
  </r>
  <r>
    <d v="2011-09-30T00:00:00"/>
    <n v="2"/>
    <x v="1"/>
    <s v="01009"/>
    <n v="716.08950000000004"/>
    <n v="1139.9114999999999"/>
    <n v="1856.001"/>
    <x v="1"/>
    <x v="0"/>
    <x v="7"/>
    <x v="0"/>
    <x v="8"/>
    <n v="30"/>
    <n v="5"/>
    <x v="6"/>
  </r>
  <r>
    <d v="2011-09-30T00:00:00"/>
    <n v="3"/>
    <x v="0"/>
    <s v="01010"/>
    <n v="573.279"/>
    <n v="1136.1105"/>
    <n v="1709.3895"/>
    <x v="2"/>
    <x v="1"/>
    <x v="8"/>
    <x v="0"/>
    <x v="8"/>
    <n v="30"/>
    <n v="5"/>
    <x v="6"/>
  </r>
  <r>
    <d v="2011-09-30T00:00:00"/>
    <n v="3"/>
    <x v="1"/>
    <s v="01011"/>
    <n v="612.66449999999998"/>
    <n v="1337.5215000000001"/>
    <n v="1950.1859999999999"/>
    <x v="2"/>
    <x v="1"/>
    <x v="9"/>
    <x v="0"/>
    <x v="8"/>
    <n v="30"/>
    <n v="5"/>
    <x v="6"/>
  </r>
  <r>
    <d v="2011-09-30T00:00:00"/>
    <n v="4"/>
    <x v="0"/>
    <s v="01002"/>
    <n v="521.42999999999995"/>
    <n v="1065.0045"/>
    <n v="1586.4345000000001"/>
    <x v="3"/>
    <x v="1"/>
    <x v="4"/>
    <x v="0"/>
    <x v="8"/>
    <n v="30"/>
    <n v="5"/>
    <x v="6"/>
  </r>
  <r>
    <d v="2011-09-30T00:00:00"/>
    <n v="4"/>
    <x v="1"/>
    <s v="01003"/>
    <n v="707.89949999999999"/>
    <n v="1286.4179999999999"/>
    <n v="1994.3175000000001"/>
    <x v="3"/>
    <x v="1"/>
    <x v="0"/>
    <x v="0"/>
    <x v="8"/>
    <n v="30"/>
    <n v="5"/>
    <x v="6"/>
  </r>
  <r>
    <d v="2011-10-01T00:00:00"/>
    <n v="1"/>
    <x v="0"/>
    <s v="01001"/>
    <n v="739.053"/>
    <n v="1127.1645000000001"/>
    <n v="1866.2175"/>
    <x v="0"/>
    <x v="0"/>
    <x v="1"/>
    <x v="0"/>
    <x v="9"/>
    <n v="1"/>
    <n v="6"/>
    <x v="0"/>
  </r>
  <r>
    <d v="2011-10-01T00:00:00"/>
    <n v="1"/>
    <x v="1"/>
    <s v="01004"/>
    <n v="672.98699999999997"/>
    <n v="1342.4775"/>
    <n v="2015.4645"/>
    <x v="0"/>
    <x v="0"/>
    <x v="2"/>
    <x v="0"/>
    <x v="9"/>
    <n v="1"/>
    <n v="6"/>
    <x v="0"/>
  </r>
  <r>
    <d v="2011-10-01T00:00:00"/>
    <n v="2"/>
    <x v="0"/>
    <s v="01005"/>
    <n v="490.0455"/>
    <n v="1144.3634999999999"/>
    <n v="1634.4090000000001"/>
    <x v="1"/>
    <x v="0"/>
    <x v="3"/>
    <x v="0"/>
    <x v="9"/>
    <n v="1"/>
    <n v="6"/>
    <x v="0"/>
  </r>
  <r>
    <d v="2011-10-01T00:00:00"/>
    <n v="2"/>
    <x v="1"/>
    <s v="01006"/>
    <n v="644.84699999999998"/>
    <n v="982.78949999999998"/>
    <n v="1627.6365000000001"/>
    <x v="1"/>
    <x v="0"/>
    <x v="4"/>
    <x v="0"/>
    <x v="9"/>
    <n v="1"/>
    <n v="6"/>
    <x v="0"/>
  </r>
  <r>
    <d v="2011-10-01T00:00:00"/>
    <n v="3"/>
    <x v="0"/>
    <s v="01007"/>
    <n v="540.01499999999999"/>
    <n v="1229.76"/>
    <n v="1769.7750000000001"/>
    <x v="2"/>
    <x v="1"/>
    <x v="5"/>
    <x v="0"/>
    <x v="9"/>
    <n v="1"/>
    <n v="6"/>
    <x v="0"/>
  </r>
  <r>
    <d v="2011-10-01T00:00:00"/>
    <n v="3"/>
    <x v="1"/>
    <s v="01008"/>
    <n v="739.053"/>
    <n v="1344.1155000000001"/>
    <n v="2083.1685000000002"/>
    <x v="2"/>
    <x v="1"/>
    <x v="6"/>
    <x v="0"/>
    <x v="9"/>
    <n v="1"/>
    <n v="6"/>
    <x v="0"/>
  </r>
  <r>
    <d v="2011-10-01T00:00:00"/>
    <n v="4"/>
    <x v="0"/>
    <s v="01009"/>
    <n v="565.46699999999998"/>
    <n v="1175.6745000000001"/>
    <n v="1741.1415"/>
    <x v="3"/>
    <x v="1"/>
    <x v="7"/>
    <x v="0"/>
    <x v="9"/>
    <n v="1"/>
    <n v="6"/>
    <x v="0"/>
  </r>
  <r>
    <d v="2011-10-01T00:00:00"/>
    <n v="4"/>
    <x v="1"/>
    <s v="01010"/>
    <n v="773.19899999999996"/>
    <n v="1220.8875"/>
    <n v="1994.0864999999999"/>
    <x v="3"/>
    <x v="1"/>
    <x v="8"/>
    <x v="0"/>
    <x v="9"/>
    <n v="1"/>
    <n v="6"/>
    <x v="0"/>
  </r>
  <r>
    <d v="2011-10-02T00:00:00"/>
    <n v="1"/>
    <x v="0"/>
    <s v="01011"/>
    <n v="591.33900000000006"/>
    <n v="1207.2375"/>
    <n v="1798.5764999999999"/>
    <x v="0"/>
    <x v="0"/>
    <x v="9"/>
    <x v="0"/>
    <x v="9"/>
    <n v="2"/>
    <n v="7"/>
    <x v="1"/>
  </r>
  <r>
    <d v="2011-10-02T00:00:00"/>
    <n v="1"/>
    <x v="1"/>
    <s v="01002"/>
    <n v="691.48800000000006"/>
    <n v="1076.5335"/>
    <n v="1768.0215000000001"/>
    <x v="0"/>
    <x v="0"/>
    <x v="4"/>
    <x v="0"/>
    <x v="9"/>
    <n v="2"/>
    <n v="7"/>
    <x v="1"/>
  </r>
  <r>
    <d v="2011-10-02T00:00:00"/>
    <n v="2"/>
    <x v="0"/>
    <s v="01003"/>
    <n v="603.0675"/>
    <n v="1225.098"/>
    <n v="1828.1655000000001"/>
    <x v="1"/>
    <x v="0"/>
    <x v="0"/>
    <x v="0"/>
    <x v="9"/>
    <n v="2"/>
    <n v="7"/>
    <x v="1"/>
  </r>
  <r>
    <d v="2011-10-02T00:00:00"/>
    <n v="2"/>
    <x v="1"/>
    <s v="01001"/>
    <n v="599.23500000000001"/>
    <n v="1057.9169999999999"/>
    <n v="1657.152"/>
    <x v="1"/>
    <x v="0"/>
    <x v="1"/>
    <x v="0"/>
    <x v="9"/>
    <n v="2"/>
    <n v="7"/>
    <x v="1"/>
  </r>
  <r>
    <d v="2011-10-02T00:00:00"/>
    <n v="3"/>
    <x v="0"/>
    <s v="01004"/>
    <n v="459.74250000000001"/>
    <n v="1129.6635000000001"/>
    <n v="1589.4059999999999"/>
    <x v="2"/>
    <x v="1"/>
    <x v="2"/>
    <x v="0"/>
    <x v="9"/>
    <n v="2"/>
    <n v="7"/>
    <x v="1"/>
  </r>
  <r>
    <d v="2011-10-02T00:00:00"/>
    <n v="3"/>
    <x v="1"/>
    <s v="01005"/>
    <n v="638.86199999999997"/>
    <n v="1335.9255000000001"/>
    <n v="1974.7874999999999"/>
    <x v="2"/>
    <x v="1"/>
    <x v="3"/>
    <x v="0"/>
    <x v="9"/>
    <n v="2"/>
    <n v="7"/>
    <x v="1"/>
  </r>
  <r>
    <d v="2011-10-02T00:00:00"/>
    <n v="4"/>
    <x v="0"/>
    <s v="01006"/>
    <n v="615.42600000000004"/>
    <n v="1193.1465000000001"/>
    <n v="1808.5725"/>
    <x v="3"/>
    <x v="1"/>
    <x v="4"/>
    <x v="0"/>
    <x v="9"/>
    <n v="2"/>
    <n v="7"/>
    <x v="1"/>
  </r>
  <r>
    <d v="2011-10-02T00:00:00"/>
    <n v="4"/>
    <x v="1"/>
    <s v="01007"/>
    <n v="544.16250000000002"/>
    <n v="1125.2639999999999"/>
    <n v="1669.4265"/>
    <x v="3"/>
    <x v="1"/>
    <x v="5"/>
    <x v="0"/>
    <x v="9"/>
    <n v="2"/>
    <n v="7"/>
    <x v="1"/>
  </r>
  <r>
    <d v="2011-10-03T00:00:00"/>
    <n v="1"/>
    <x v="0"/>
    <s v="01008"/>
    <n v="477.435"/>
    <n v="1106.6895"/>
    <n v="1584.1244999999999"/>
    <x v="0"/>
    <x v="0"/>
    <x v="6"/>
    <x v="0"/>
    <x v="9"/>
    <n v="3"/>
    <n v="1"/>
    <x v="2"/>
  </r>
  <r>
    <d v="2011-10-03T00:00:00"/>
    <n v="1"/>
    <x v="1"/>
    <s v="01009"/>
    <n v="669.69"/>
    <n v="1289.3475000000001"/>
    <n v="1959.0374999999999"/>
    <x v="0"/>
    <x v="0"/>
    <x v="7"/>
    <x v="0"/>
    <x v="9"/>
    <n v="3"/>
    <n v="1"/>
    <x v="2"/>
  </r>
  <r>
    <d v="2011-10-03T00:00:00"/>
    <n v="2"/>
    <x v="0"/>
    <s v="01010"/>
    <n v="681.76499999999999"/>
    <n v="1100.2215000000001"/>
    <n v="1781.9865"/>
    <x v="1"/>
    <x v="0"/>
    <x v="8"/>
    <x v="0"/>
    <x v="9"/>
    <n v="3"/>
    <n v="1"/>
    <x v="2"/>
  </r>
  <r>
    <d v="2011-10-03T00:00:00"/>
    <n v="2"/>
    <x v="1"/>
    <s v="01011"/>
    <n v="602.39549999999997"/>
    <n v="1118.9535000000001"/>
    <n v="1721.3489999999999"/>
    <x v="1"/>
    <x v="0"/>
    <x v="9"/>
    <x v="0"/>
    <x v="9"/>
    <n v="3"/>
    <n v="1"/>
    <x v="2"/>
  </r>
  <r>
    <d v="2011-10-03T00:00:00"/>
    <n v="3"/>
    <x v="0"/>
    <s v="01002"/>
    <n v="600.327"/>
    <n v="1209.3585"/>
    <n v="1809.6855"/>
    <x v="2"/>
    <x v="1"/>
    <x v="4"/>
    <x v="0"/>
    <x v="9"/>
    <n v="3"/>
    <n v="1"/>
    <x v="2"/>
  </r>
  <r>
    <d v="2011-10-03T00:00:00"/>
    <n v="3"/>
    <x v="1"/>
    <s v="01003"/>
    <n v="745.36350000000004"/>
    <n v="1271.8755000000001"/>
    <n v="2017.239"/>
    <x v="2"/>
    <x v="1"/>
    <x v="0"/>
    <x v="0"/>
    <x v="9"/>
    <n v="3"/>
    <n v="1"/>
    <x v="2"/>
  </r>
  <r>
    <d v="2011-10-03T00:00:00"/>
    <n v="4"/>
    <x v="0"/>
    <s v="01001"/>
    <n v="617.45249999999999"/>
    <n v="1233.2460000000001"/>
    <n v="1850.6985"/>
    <x v="3"/>
    <x v="1"/>
    <x v="1"/>
    <x v="0"/>
    <x v="9"/>
    <n v="3"/>
    <n v="1"/>
    <x v="2"/>
  </r>
  <r>
    <d v="2011-10-03T00:00:00"/>
    <n v="4"/>
    <x v="1"/>
    <s v="01004"/>
    <n v="740.09249999999997"/>
    <n v="1223.04"/>
    <n v="1963.1324999999999"/>
    <x v="3"/>
    <x v="1"/>
    <x v="2"/>
    <x v="0"/>
    <x v="9"/>
    <n v="3"/>
    <n v="1"/>
    <x v="2"/>
  </r>
  <r>
    <d v="2011-10-04T00:00:00"/>
    <n v="1"/>
    <x v="0"/>
    <s v="01005"/>
    <n v="609.70349999999996"/>
    <n v="1119.7304999999999"/>
    <n v="1729.434"/>
    <x v="0"/>
    <x v="0"/>
    <x v="3"/>
    <x v="0"/>
    <x v="9"/>
    <n v="4"/>
    <n v="2"/>
    <x v="3"/>
  </r>
  <r>
    <d v="2011-10-04T00:00:00"/>
    <n v="1"/>
    <x v="1"/>
    <s v="01006"/>
    <n v="748.48199999999997"/>
    <n v="1431.4755"/>
    <n v="2179.9575"/>
    <x v="0"/>
    <x v="0"/>
    <x v="4"/>
    <x v="0"/>
    <x v="9"/>
    <n v="4"/>
    <n v="2"/>
    <x v="3"/>
  </r>
  <r>
    <d v="2011-10-04T00:00:00"/>
    <n v="2"/>
    <x v="0"/>
    <s v="01007"/>
    <n v="557.66549999999995"/>
    <n v="1040.4555"/>
    <n v="1598.1210000000001"/>
    <x v="1"/>
    <x v="0"/>
    <x v="5"/>
    <x v="0"/>
    <x v="9"/>
    <n v="4"/>
    <n v="2"/>
    <x v="3"/>
  </r>
  <r>
    <d v="2011-10-04T00:00:00"/>
    <n v="2"/>
    <x v="1"/>
    <s v="01008"/>
    <n v="838.04700000000003"/>
    <n v="1277.4825000000001"/>
    <n v="2115.5295000000001"/>
    <x v="1"/>
    <x v="0"/>
    <x v="6"/>
    <x v="0"/>
    <x v="9"/>
    <n v="4"/>
    <n v="2"/>
    <x v="3"/>
  </r>
  <r>
    <d v="2011-10-04T00:00:00"/>
    <n v="3"/>
    <x v="0"/>
    <s v="01009"/>
    <n v="484.86900000000003"/>
    <n v="1159.4625000000001"/>
    <n v="1644.3315"/>
    <x v="2"/>
    <x v="1"/>
    <x v="7"/>
    <x v="0"/>
    <x v="9"/>
    <n v="4"/>
    <n v="2"/>
    <x v="3"/>
  </r>
  <r>
    <d v="2011-10-04T00:00:00"/>
    <n v="3"/>
    <x v="1"/>
    <s v="01010"/>
    <n v="734.49599999999998"/>
    <n v="1315.377"/>
    <n v="2049.873"/>
    <x v="2"/>
    <x v="1"/>
    <x v="8"/>
    <x v="0"/>
    <x v="9"/>
    <n v="4"/>
    <n v="2"/>
    <x v="3"/>
  </r>
  <r>
    <d v="2011-10-04T00:00:00"/>
    <n v="4"/>
    <x v="0"/>
    <s v="01011"/>
    <n v="694.06050000000005"/>
    <n v="1116.8534999999999"/>
    <n v="1810.914"/>
    <x v="3"/>
    <x v="1"/>
    <x v="9"/>
    <x v="0"/>
    <x v="9"/>
    <n v="4"/>
    <n v="2"/>
    <x v="3"/>
  </r>
  <r>
    <d v="2011-10-04T00:00:00"/>
    <n v="4"/>
    <x v="1"/>
    <s v="01002"/>
    <n v="479.45100000000002"/>
    <n v="1163.8409999999999"/>
    <n v="1643.2919999999999"/>
    <x v="3"/>
    <x v="1"/>
    <x v="4"/>
    <x v="0"/>
    <x v="9"/>
    <n v="4"/>
    <n v="2"/>
    <x v="3"/>
  </r>
  <r>
    <d v="2011-10-05T00:00:00"/>
    <n v="1"/>
    <x v="0"/>
    <s v="01003"/>
    <n v="573.65700000000004"/>
    <n v="1111.1415"/>
    <n v="1684.7985000000001"/>
    <x v="0"/>
    <x v="0"/>
    <x v="0"/>
    <x v="0"/>
    <x v="9"/>
    <n v="5"/>
    <n v="3"/>
    <x v="4"/>
  </r>
  <r>
    <d v="2011-10-05T00:00:00"/>
    <n v="1"/>
    <x v="1"/>
    <s v="01001"/>
    <n v="782.49149999999997"/>
    <n v="1421.4165"/>
    <n v="2203.9079999999999"/>
    <x v="0"/>
    <x v="0"/>
    <x v="1"/>
    <x v="0"/>
    <x v="9"/>
    <n v="5"/>
    <n v="3"/>
    <x v="4"/>
  </r>
  <r>
    <d v="2011-10-05T00:00:00"/>
    <n v="2"/>
    <x v="0"/>
    <s v="01004"/>
    <n v="587.34900000000005"/>
    <n v="1191.1095"/>
    <n v="1778.4585"/>
    <x v="1"/>
    <x v="0"/>
    <x v="2"/>
    <x v="0"/>
    <x v="9"/>
    <n v="5"/>
    <n v="3"/>
    <x v="4"/>
  </r>
  <r>
    <d v="2011-10-05T00:00:00"/>
    <n v="2"/>
    <x v="1"/>
    <s v="01005"/>
    <n v="627.82650000000001"/>
    <n v="1210.5345"/>
    <n v="1838.3610000000001"/>
    <x v="1"/>
    <x v="0"/>
    <x v="3"/>
    <x v="0"/>
    <x v="9"/>
    <n v="5"/>
    <n v="3"/>
    <x v="4"/>
  </r>
  <r>
    <d v="2011-10-05T00:00:00"/>
    <n v="3"/>
    <x v="0"/>
    <s v="01006"/>
    <n v="651.31500000000005"/>
    <n v="1214.4090000000001"/>
    <n v="1865.7239999999999"/>
    <x v="2"/>
    <x v="1"/>
    <x v="4"/>
    <x v="0"/>
    <x v="9"/>
    <n v="5"/>
    <n v="3"/>
    <x v="4"/>
  </r>
  <r>
    <d v="2011-10-05T00:00:00"/>
    <n v="3"/>
    <x v="1"/>
    <s v="01007"/>
    <n v="741.36300000000006"/>
    <n v="1323.3045"/>
    <n v="2064.6675"/>
    <x v="2"/>
    <x v="1"/>
    <x v="5"/>
    <x v="0"/>
    <x v="9"/>
    <n v="5"/>
    <n v="3"/>
    <x v="4"/>
  </r>
  <r>
    <d v="2011-10-05T00:00:00"/>
    <n v="4"/>
    <x v="0"/>
    <s v="01008"/>
    <n v="679.476"/>
    <n v="1139.4494999999999"/>
    <n v="1818.9255000000001"/>
    <x v="3"/>
    <x v="1"/>
    <x v="6"/>
    <x v="0"/>
    <x v="9"/>
    <n v="5"/>
    <n v="3"/>
    <x v="4"/>
  </r>
  <r>
    <d v="2011-10-05T00:00:00"/>
    <n v="4"/>
    <x v="1"/>
    <s v="01009"/>
    <n v="635.81700000000001"/>
    <n v="1085.0595000000001"/>
    <n v="1720.8765000000001"/>
    <x v="3"/>
    <x v="1"/>
    <x v="7"/>
    <x v="0"/>
    <x v="9"/>
    <n v="5"/>
    <n v="3"/>
    <x v="4"/>
  </r>
  <r>
    <d v="2011-10-06T00:00:00"/>
    <n v="1"/>
    <x v="0"/>
    <s v="01010"/>
    <n v="694.22850000000005"/>
    <n v="1046.9549999999999"/>
    <n v="1741.1835000000001"/>
    <x v="0"/>
    <x v="0"/>
    <x v="8"/>
    <x v="0"/>
    <x v="9"/>
    <n v="6"/>
    <n v="4"/>
    <x v="5"/>
  </r>
  <r>
    <d v="2011-10-06T00:00:00"/>
    <n v="1"/>
    <x v="1"/>
    <s v="01011"/>
    <n v="607.36199999999997"/>
    <n v="1183.308"/>
    <n v="1790.67"/>
    <x v="0"/>
    <x v="0"/>
    <x v="9"/>
    <x v="0"/>
    <x v="9"/>
    <n v="6"/>
    <n v="4"/>
    <x v="5"/>
  </r>
  <r>
    <d v="2011-10-06T00:00:00"/>
    <n v="2"/>
    <x v="0"/>
    <s v="01002"/>
    <n v="614.17650000000003"/>
    <n v="1275.1935000000001"/>
    <n v="1889.37"/>
    <x v="1"/>
    <x v="0"/>
    <x v="4"/>
    <x v="0"/>
    <x v="9"/>
    <n v="6"/>
    <n v="4"/>
    <x v="5"/>
  </r>
  <r>
    <d v="2011-10-06T00:00:00"/>
    <n v="2"/>
    <x v="1"/>
    <s v="01003"/>
    <n v="493.2165"/>
    <n v="1271.9804999999999"/>
    <n v="1765.1969999999999"/>
    <x v="1"/>
    <x v="0"/>
    <x v="0"/>
    <x v="0"/>
    <x v="9"/>
    <n v="6"/>
    <n v="4"/>
    <x v="5"/>
  </r>
  <r>
    <d v="2011-10-06T00:00:00"/>
    <n v="3"/>
    <x v="0"/>
    <s v="01001"/>
    <n v="459.27"/>
    <n v="1175.6534999999999"/>
    <n v="1634.9235000000001"/>
    <x v="2"/>
    <x v="1"/>
    <x v="1"/>
    <x v="0"/>
    <x v="9"/>
    <n v="6"/>
    <n v="4"/>
    <x v="5"/>
  </r>
  <r>
    <d v="2011-10-06T00:00:00"/>
    <n v="3"/>
    <x v="1"/>
    <s v="01004"/>
    <n v="508.851"/>
    <n v="1113.2940000000001"/>
    <n v="1622.145"/>
    <x v="2"/>
    <x v="1"/>
    <x v="2"/>
    <x v="0"/>
    <x v="9"/>
    <n v="6"/>
    <n v="4"/>
    <x v="5"/>
  </r>
  <r>
    <d v="2011-10-06T00:00:00"/>
    <n v="4"/>
    <x v="0"/>
    <s v="01005"/>
    <n v="493.53149999999999"/>
    <n v="1233.0885000000001"/>
    <n v="1726.62"/>
    <x v="3"/>
    <x v="1"/>
    <x v="3"/>
    <x v="0"/>
    <x v="9"/>
    <n v="6"/>
    <n v="4"/>
    <x v="5"/>
  </r>
  <r>
    <d v="2011-10-06T00:00:00"/>
    <n v="4"/>
    <x v="1"/>
    <s v="01006"/>
    <n v="519.60299999999995"/>
    <n v="1324.701"/>
    <n v="1844.3040000000001"/>
    <x v="3"/>
    <x v="1"/>
    <x v="4"/>
    <x v="0"/>
    <x v="9"/>
    <n v="6"/>
    <n v="4"/>
    <x v="5"/>
  </r>
  <r>
    <d v="2011-10-07T00:00:00"/>
    <n v="1"/>
    <x v="0"/>
    <s v="01007"/>
    <n v="549.63300000000004"/>
    <n v="1211.07"/>
    <n v="1760.703"/>
    <x v="0"/>
    <x v="0"/>
    <x v="5"/>
    <x v="0"/>
    <x v="9"/>
    <n v="7"/>
    <n v="5"/>
    <x v="6"/>
  </r>
  <r>
    <d v="2011-10-07T00:00:00"/>
    <n v="1"/>
    <x v="1"/>
    <s v="01008"/>
    <n v="806.97749999999996"/>
    <n v="1287.3525"/>
    <n v="2094.33"/>
    <x v="0"/>
    <x v="0"/>
    <x v="6"/>
    <x v="0"/>
    <x v="9"/>
    <n v="7"/>
    <n v="5"/>
    <x v="6"/>
  </r>
  <r>
    <d v="2011-10-07T00:00:00"/>
    <n v="2"/>
    <x v="0"/>
    <s v="01009"/>
    <n v="550.00049999999999"/>
    <n v="1100.4000000000001"/>
    <n v="1650.4005"/>
    <x v="1"/>
    <x v="0"/>
    <x v="7"/>
    <x v="0"/>
    <x v="9"/>
    <n v="7"/>
    <n v="5"/>
    <x v="6"/>
  </r>
  <r>
    <d v="2011-10-07T00:00:00"/>
    <n v="2"/>
    <x v="1"/>
    <s v="01010"/>
    <n v="620.08799999999997"/>
    <n v="1225.854"/>
    <n v="1845.942"/>
    <x v="1"/>
    <x v="0"/>
    <x v="8"/>
    <x v="0"/>
    <x v="9"/>
    <n v="7"/>
    <n v="5"/>
    <x v="6"/>
  </r>
  <r>
    <d v="2011-10-07T00:00:00"/>
    <n v="3"/>
    <x v="0"/>
    <s v="01011"/>
    <n v="536.36099999999999"/>
    <n v="1345.701"/>
    <n v="1882.0619999999999"/>
    <x v="2"/>
    <x v="1"/>
    <x v="9"/>
    <x v="0"/>
    <x v="9"/>
    <n v="7"/>
    <n v="5"/>
    <x v="6"/>
  </r>
  <r>
    <d v="2011-10-07T00:00:00"/>
    <n v="3"/>
    <x v="1"/>
    <s v="01002"/>
    <n v="563.66099999999994"/>
    <n v="1345.6590000000001"/>
    <n v="1909.32"/>
    <x v="2"/>
    <x v="1"/>
    <x v="4"/>
    <x v="0"/>
    <x v="9"/>
    <n v="7"/>
    <n v="5"/>
    <x v="6"/>
  </r>
  <r>
    <d v="2011-10-07T00:00:00"/>
    <n v="4"/>
    <x v="0"/>
    <s v="01003"/>
    <n v="406.29750000000001"/>
    <n v="1180.9559999999999"/>
    <n v="1587.2535"/>
    <x v="3"/>
    <x v="1"/>
    <x v="0"/>
    <x v="0"/>
    <x v="9"/>
    <n v="7"/>
    <n v="5"/>
    <x v="6"/>
  </r>
  <r>
    <d v="2011-10-07T00:00:00"/>
    <n v="4"/>
    <x v="1"/>
    <s v="01001"/>
    <n v="555.43949999999995"/>
    <n v="1392.825"/>
    <n v="1948.2645"/>
    <x v="3"/>
    <x v="1"/>
    <x v="1"/>
    <x v="0"/>
    <x v="9"/>
    <n v="7"/>
    <n v="5"/>
    <x v="6"/>
  </r>
  <r>
    <d v="2011-10-08T00:00:00"/>
    <n v="1"/>
    <x v="0"/>
    <s v="01004"/>
    <n v="634.80899999999997"/>
    <n v="990.67499999999995"/>
    <n v="1625.4839999999999"/>
    <x v="0"/>
    <x v="0"/>
    <x v="2"/>
    <x v="0"/>
    <x v="9"/>
    <n v="8"/>
    <n v="6"/>
    <x v="0"/>
  </r>
  <r>
    <d v="2011-10-08T00:00:00"/>
    <n v="1"/>
    <x v="1"/>
    <s v="01005"/>
    <n v="500.01"/>
    <n v="1355.088"/>
    <n v="1855.098"/>
    <x v="0"/>
    <x v="0"/>
    <x v="3"/>
    <x v="0"/>
    <x v="9"/>
    <n v="8"/>
    <n v="6"/>
    <x v="0"/>
  </r>
  <r>
    <d v="2011-10-08T00:00:00"/>
    <n v="2"/>
    <x v="0"/>
    <s v="01006"/>
    <n v="665.17499999999995"/>
    <n v="1069.7085"/>
    <n v="1734.8834999999999"/>
    <x v="1"/>
    <x v="0"/>
    <x v="4"/>
    <x v="0"/>
    <x v="9"/>
    <n v="8"/>
    <n v="6"/>
    <x v="0"/>
  </r>
  <r>
    <d v="2011-10-08T00:00:00"/>
    <n v="2"/>
    <x v="1"/>
    <s v="01007"/>
    <n v="605.26199999999994"/>
    <n v="1204.4970000000001"/>
    <n v="1809.759"/>
    <x v="1"/>
    <x v="0"/>
    <x v="5"/>
    <x v="0"/>
    <x v="9"/>
    <n v="8"/>
    <n v="6"/>
    <x v="0"/>
  </r>
  <r>
    <d v="2011-10-08T00:00:00"/>
    <n v="3"/>
    <x v="0"/>
    <s v="01008"/>
    <n v="606.92100000000005"/>
    <n v="1007.5694999999999"/>
    <n v="1614.4905000000001"/>
    <x v="2"/>
    <x v="1"/>
    <x v="6"/>
    <x v="0"/>
    <x v="9"/>
    <n v="8"/>
    <n v="6"/>
    <x v="0"/>
  </r>
  <r>
    <d v="2011-10-08T00:00:00"/>
    <n v="3"/>
    <x v="1"/>
    <s v="01009"/>
    <n v="754.19399999999996"/>
    <n v="1350.384"/>
    <n v="2104.578"/>
    <x v="2"/>
    <x v="1"/>
    <x v="7"/>
    <x v="0"/>
    <x v="9"/>
    <n v="8"/>
    <n v="6"/>
    <x v="0"/>
  </r>
  <r>
    <d v="2011-10-08T00:00:00"/>
    <n v="4"/>
    <x v="0"/>
    <s v="01010"/>
    <n v="576.57600000000002"/>
    <n v="1157.0999999999999"/>
    <n v="1733.6759999999999"/>
    <x v="3"/>
    <x v="1"/>
    <x v="8"/>
    <x v="0"/>
    <x v="9"/>
    <n v="8"/>
    <n v="6"/>
    <x v="0"/>
  </r>
  <r>
    <d v="2011-10-08T00:00:00"/>
    <n v="4"/>
    <x v="1"/>
    <s v="01011"/>
    <n v="583.62149999999997"/>
    <n v="1005.5955"/>
    <n v="1589.2170000000001"/>
    <x v="3"/>
    <x v="1"/>
    <x v="9"/>
    <x v="0"/>
    <x v="9"/>
    <n v="8"/>
    <n v="6"/>
    <x v="0"/>
  </r>
  <r>
    <d v="2011-10-09T00:00:00"/>
    <n v="1"/>
    <x v="0"/>
    <s v="01002"/>
    <n v="687.17250000000001"/>
    <n v="1062.9675"/>
    <n v="1750.14"/>
    <x v="0"/>
    <x v="0"/>
    <x v="4"/>
    <x v="0"/>
    <x v="9"/>
    <n v="9"/>
    <n v="7"/>
    <x v="1"/>
  </r>
  <r>
    <d v="2011-10-09T00:00:00"/>
    <n v="1"/>
    <x v="1"/>
    <s v="01003"/>
    <n v="632.19449999999995"/>
    <n v="1250.3715"/>
    <n v="1882.566"/>
    <x v="0"/>
    <x v="0"/>
    <x v="0"/>
    <x v="0"/>
    <x v="9"/>
    <n v="9"/>
    <n v="7"/>
    <x v="1"/>
  </r>
  <r>
    <d v="2011-10-09T00:00:00"/>
    <n v="2"/>
    <x v="0"/>
    <s v="01001"/>
    <n v="430.32150000000001"/>
    <n v="1250.3610000000001"/>
    <n v="1680.6824999999999"/>
    <x v="1"/>
    <x v="0"/>
    <x v="1"/>
    <x v="0"/>
    <x v="9"/>
    <n v="9"/>
    <n v="7"/>
    <x v="1"/>
  </r>
  <r>
    <d v="2011-10-09T00:00:00"/>
    <n v="2"/>
    <x v="1"/>
    <s v="01004"/>
    <n v="580.58699999999999"/>
    <n v="1442.3430000000001"/>
    <n v="2022.93"/>
    <x v="1"/>
    <x v="0"/>
    <x v="2"/>
    <x v="0"/>
    <x v="9"/>
    <n v="9"/>
    <n v="7"/>
    <x v="1"/>
  </r>
  <r>
    <d v="2011-10-09T00:00:00"/>
    <n v="3"/>
    <x v="0"/>
    <s v="01005"/>
    <n v="481.66649999999998"/>
    <n v="1254.7815000000001"/>
    <n v="1736.4480000000001"/>
    <x v="2"/>
    <x v="1"/>
    <x v="3"/>
    <x v="0"/>
    <x v="9"/>
    <n v="9"/>
    <n v="7"/>
    <x v="1"/>
  </r>
  <r>
    <d v="2011-10-09T00:00:00"/>
    <n v="3"/>
    <x v="1"/>
    <s v="01006"/>
    <n v="795.61649999999997"/>
    <n v="1233.2985000000001"/>
    <n v="2028.915"/>
    <x v="2"/>
    <x v="1"/>
    <x v="4"/>
    <x v="0"/>
    <x v="9"/>
    <n v="9"/>
    <n v="7"/>
    <x v="1"/>
  </r>
  <r>
    <d v="2011-10-09T00:00:00"/>
    <n v="4"/>
    <x v="0"/>
    <s v="01007"/>
    <n v="550.01099999999997"/>
    <n v="1231.2719999999999"/>
    <n v="1781.2829999999999"/>
    <x v="3"/>
    <x v="1"/>
    <x v="5"/>
    <x v="0"/>
    <x v="9"/>
    <n v="9"/>
    <n v="7"/>
    <x v="1"/>
  </r>
  <r>
    <d v="2011-10-09T00:00:00"/>
    <n v="4"/>
    <x v="1"/>
    <s v="01008"/>
    <n v="624.82349999999997"/>
    <n v="1265.712"/>
    <n v="1890.5355"/>
    <x v="3"/>
    <x v="1"/>
    <x v="6"/>
    <x v="0"/>
    <x v="9"/>
    <n v="9"/>
    <n v="7"/>
    <x v="1"/>
  </r>
  <r>
    <d v="2011-10-10T00:00:00"/>
    <n v="1"/>
    <x v="0"/>
    <s v="01009"/>
    <n v="659.93550000000005"/>
    <n v="1000.776"/>
    <n v="1660.7114999999999"/>
    <x v="0"/>
    <x v="0"/>
    <x v="7"/>
    <x v="0"/>
    <x v="9"/>
    <n v="10"/>
    <n v="1"/>
    <x v="2"/>
  </r>
  <r>
    <d v="2011-10-10T00:00:00"/>
    <n v="1"/>
    <x v="1"/>
    <s v="01010"/>
    <n v="759.07650000000001"/>
    <n v="1152.1545000000001"/>
    <n v="1911.231"/>
    <x v="0"/>
    <x v="0"/>
    <x v="8"/>
    <x v="0"/>
    <x v="9"/>
    <n v="10"/>
    <n v="1"/>
    <x v="2"/>
  </r>
  <r>
    <d v="2011-10-10T00:00:00"/>
    <n v="2"/>
    <x v="0"/>
    <s v="01011"/>
    <n v="635.65949999999998"/>
    <n v="961.01250000000005"/>
    <n v="1596.672"/>
    <x v="1"/>
    <x v="0"/>
    <x v="9"/>
    <x v="0"/>
    <x v="9"/>
    <n v="10"/>
    <n v="1"/>
    <x v="2"/>
  </r>
  <r>
    <d v="2011-10-10T00:00:00"/>
    <n v="2"/>
    <x v="1"/>
    <s v="01002"/>
    <n v="730.83150000000001"/>
    <n v="1099.7384999999999"/>
    <n v="1830.57"/>
    <x v="1"/>
    <x v="0"/>
    <x v="4"/>
    <x v="0"/>
    <x v="9"/>
    <n v="10"/>
    <n v="1"/>
    <x v="2"/>
  </r>
  <r>
    <d v="2011-10-10T00:00:00"/>
    <n v="3"/>
    <x v="0"/>
    <s v="01003"/>
    <n v="631.54349999999999"/>
    <n v="965.8845"/>
    <n v="1597.4280000000001"/>
    <x v="2"/>
    <x v="1"/>
    <x v="0"/>
    <x v="0"/>
    <x v="9"/>
    <n v="10"/>
    <n v="1"/>
    <x v="2"/>
  </r>
  <r>
    <d v="2011-10-10T00:00:00"/>
    <n v="3"/>
    <x v="1"/>
    <s v="01001"/>
    <n v="626.96550000000002"/>
    <n v="960.49800000000005"/>
    <n v="1587.4635000000001"/>
    <x v="2"/>
    <x v="1"/>
    <x v="1"/>
    <x v="0"/>
    <x v="9"/>
    <n v="10"/>
    <n v="1"/>
    <x v="2"/>
  </r>
  <r>
    <d v="2011-10-10T00:00:00"/>
    <n v="4"/>
    <x v="0"/>
    <s v="01004"/>
    <n v="675.26549999999997"/>
    <n v="1033.2735"/>
    <n v="1708.539"/>
    <x v="3"/>
    <x v="1"/>
    <x v="2"/>
    <x v="0"/>
    <x v="9"/>
    <n v="10"/>
    <n v="1"/>
    <x v="2"/>
  </r>
  <r>
    <d v="2011-10-10T00:00:00"/>
    <n v="4"/>
    <x v="1"/>
    <s v="01005"/>
    <n v="685.94399999999996"/>
    <n v="1029.8505"/>
    <n v="1715.7945"/>
    <x v="3"/>
    <x v="1"/>
    <x v="3"/>
    <x v="0"/>
    <x v="9"/>
    <n v="10"/>
    <n v="1"/>
    <x v="2"/>
  </r>
  <r>
    <d v="2011-10-11T00:00:00"/>
    <n v="1"/>
    <x v="0"/>
    <s v="01006"/>
    <n v="716.49900000000002"/>
    <n v="1111.6769999999999"/>
    <n v="1828.1759999999999"/>
    <x v="0"/>
    <x v="0"/>
    <x v="4"/>
    <x v="0"/>
    <x v="9"/>
    <n v="11"/>
    <n v="2"/>
    <x v="3"/>
  </r>
  <r>
    <d v="2011-10-11T00:00:00"/>
    <n v="1"/>
    <x v="1"/>
    <s v="01007"/>
    <n v="798.52499999999998"/>
    <n v="1227.2819999999999"/>
    <n v="2025.807"/>
    <x v="0"/>
    <x v="0"/>
    <x v="5"/>
    <x v="0"/>
    <x v="9"/>
    <n v="11"/>
    <n v="2"/>
    <x v="3"/>
  </r>
  <r>
    <d v="2011-10-11T00:00:00"/>
    <n v="2"/>
    <x v="0"/>
    <s v="01008"/>
    <n v="687.57150000000001"/>
    <n v="1059.6389999999999"/>
    <n v="1747.2104999999999"/>
    <x v="1"/>
    <x v="0"/>
    <x v="6"/>
    <x v="0"/>
    <x v="9"/>
    <n v="11"/>
    <n v="2"/>
    <x v="3"/>
  </r>
  <r>
    <d v="2011-10-11T00:00:00"/>
    <n v="2"/>
    <x v="1"/>
    <s v="01009"/>
    <n v="725.39250000000004"/>
    <n v="1099.7805000000001"/>
    <n v="1825.173"/>
    <x v="1"/>
    <x v="0"/>
    <x v="7"/>
    <x v="0"/>
    <x v="9"/>
    <n v="11"/>
    <n v="2"/>
    <x v="3"/>
  </r>
  <r>
    <d v="2011-10-11T00:00:00"/>
    <n v="3"/>
    <x v="0"/>
    <s v="01010"/>
    <n v="628.02599999999995"/>
    <n v="976.92"/>
    <n v="1604.9459999999999"/>
    <x v="2"/>
    <x v="1"/>
    <x v="8"/>
    <x v="0"/>
    <x v="9"/>
    <n v="11"/>
    <n v="2"/>
    <x v="3"/>
  </r>
  <r>
    <d v="2011-10-11T00:00:00"/>
    <n v="3"/>
    <x v="1"/>
    <s v="01011"/>
    <n v="873.76800000000003"/>
    <n v="1330.4024999999999"/>
    <n v="2204.1705000000002"/>
    <x v="2"/>
    <x v="1"/>
    <x v="9"/>
    <x v="0"/>
    <x v="9"/>
    <n v="11"/>
    <n v="2"/>
    <x v="3"/>
  </r>
  <r>
    <d v="2011-10-11T00:00:00"/>
    <n v="4"/>
    <x v="0"/>
    <s v="01002"/>
    <n v="723.303"/>
    <n v="1112.8320000000001"/>
    <n v="1836.135"/>
    <x v="3"/>
    <x v="1"/>
    <x v="4"/>
    <x v="0"/>
    <x v="9"/>
    <n v="11"/>
    <n v="2"/>
    <x v="3"/>
  </r>
  <r>
    <d v="2011-10-11T00:00:00"/>
    <n v="4"/>
    <x v="1"/>
    <s v="01003"/>
    <n v="676.053"/>
    <n v="1047.7425000000001"/>
    <n v="1723.7954999999999"/>
    <x v="3"/>
    <x v="1"/>
    <x v="0"/>
    <x v="0"/>
    <x v="9"/>
    <n v="11"/>
    <n v="2"/>
    <x v="3"/>
  </r>
  <r>
    <d v="2011-10-12T00:00:00"/>
    <n v="1"/>
    <x v="0"/>
    <s v="01001"/>
    <n v="685.21950000000004"/>
    <n v="1061.4659999999999"/>
    <n v="1746.6855"/>
    <x v="0"/>
    <x v="0"/>
    <x v="1"/>
    <x v="0"/>
    <x v="9"/>
    <n v="12"/>
    <n v="3"/>
    <x v="4"/>
  </r>
  <r>
    <d v="2011-10-12T00:00:00"/>
    <n v="1"/>
    <x v="1"/>
    <s v="01004"/>
    <n v="636.13199999999995"/>
    <n v="1013.1555"/>
    <n v="1649.2874999999999"/>
    <x v="0"/>
    <x v="0"/>
    <x v="2"/>
    <x v="0"/>
    <x v="9"/>
    <n v="12"/>
    <n v="3"/>
    <x v="4"/>
  </r>
  <r>
    <d v="2011-10-12T00:00:00"/>
    <n v="2"/>
    <x v="0"/>
    <s v="01005"/>
    <n v="698.38649999999996"/>
    <n v="1091.8109999999999"/>
    <n v="1790.1975"/>
    <x v="1"/>
    <x v="0"/>
    <x v="3"/>
    <x v="0"/>
    <x v="9"/>
    <n v="12"/>
    <n v="3"/>
    <x v="4"/>
  </r>
  <r>
    <d v="2011-10-12T00:00:00"/>
    <n v="2"/>
    <x v="1"/>
    <s v="01006"/>
    <n v="840.35699999999997"/>
    <n v="1263.6645000000001"/>
    <n v="2104.0214999999998"/>
    <x v="1"/>
    <x v="0"/>
    <x v="4"/>
    <x v="0"/>
    <x v="9"/>
    <n v="12"/>
    <n v="3"/>
    <x v="4"/>
  </r>
  <r>
    <d v="2011-10-12T00:00:00"/>
    <n v="3"/>
    <x v="0"/>
    <s v="01007"/>
    <n v="630.25199999999995"/>
    <n v="967.13400000000001"/>
    <n v="1597.386"/>
    <x v="2"/>
    <x v="1"/>
    <x v="5"/>
    <x v="0"/>
    <x v="9"/>
    <n v="12"/>
    <n v="3"/>
    <x v="4"/>
  </r>
  <r>
    <d v="2011-10-12T00:00:00"/>
    <n v="3"/>
    <x v="1"/>
    <s v="01008"/>
    <n v="846.3"/>
    <n v="1275.7919999999999"/>
    <n v="2122.0920000000001"/>
    <x v="2"/>
    <x v="1"/>
    <x v="6"/>
    <x v="0"/>
    <x v="9"/>
    <n v="12"/>
    <n v="3"/>
    <x v="4"/>
  </r>
  <r>
    <d v="2011-10-12T00:00:00"/>
    <n v="4"/>
    <x v="0"/>
    <s v="01009"/>
    <n v="640.31100000000004"/>
    <n v="977.66549999999995"/>
    <n v="1617.9765"/>
    <x v="3"/>
    <x v="1"/>
    <x v="7"/>
    <x v="0"/>
    <x v="9"/>
    <n v="12"/>
    <n v="3"/>
    <x v="4"/>
  </r>
  <r>
    <d v="2011-10-12T00:00:00"/>
    <n v="4"/>
    <x v="1"/>
    <s v="01010"/>
    <n v="819.74549999999999"/>
    <n v="1233.9075"/>
    <n v="2053.6529999999998"/>
    <x v="3"/>
    <x v="1"/>
    <x v="8"/>
    <x v="0"/>
    <x v="9"/>
    <n v="12"/>
    <n v="3"/>
    <x v="4"/>
  </r>
  <r>
    <d v="2011-10-13T00:00:00"/>
    <n v="1"/>
    <x v="0"/>
    <s v="01011"/>
    <n v="711.4905"/>
    <n v="1137.9794999999999"/>
    <n v="1849.47"/>
    <x v="0"/>
    <x v="0"/>
    <x v="9"/>
    <x v="0"/>
    <x v="9"/>
    <n v="13"/>
    <n v="4"/>
    <x v="5"/>
  </r>
  <r>
    <d v="2011-10-13T00:00:00"/>
    <n v="1"/>
    <x v="1"/>
    <s v="01002"/>
    <n v="671.17049999999995"/>
    <n v="1074.5385000000001"/>
    <n v="1745.7090000000001"/>
    <x v="0"/>
    <x v="0"/>
    <x v="4"/>
    <x v="0"/>
    <x v="9"/>
    <n v="13"/>
    <n v="4"/>
    <x v="5"/>
  </r>
  <r>
    <d v="2011-10-13T00:00:00"/>
    <n v="2"/>
    <x v="0"/>
    <s v="01003"/>
    <n v="650.79"/>
    <n v="1003.779"/>
    <n v="1654.569"/>
    <x v="1"/>
    <x v="0"/>
    <x v="0"/>
    <x v="0"/>
    <x v="9"/>
    <n v="13"/>
    <n v="4"/>
    <x v="5"/>
  </r>
  <r>
    <d v="2011-10-13T00:00:00"/>
    <n v="2"/>
    <x v="1"/>
    <s v="01001"/>
    <n v="781.37850000000003"/>
    <n v="1201.8720000000001"/>
    <n v="1983.2505000000001"/>
    <x v="1"/>
    <x v="0"/>
    <x v="1"/>
    <x v="0"/>
    <x v="9"/>
    <n v="13"/>
    <n v="4"/>
    <x v="5"/>
  </r>
  <r>
    <d v="2011-10-13T00:00:00"/>
    <n v="3"/>
    <x v="0"/>
    <s v="01004"/>
    <n v="708.93899999999996"/>
    <n v="1064.4690000000001"/>
    <n v="1773.4079999999999"/>
    <x v="2"/>
    <x v="1"/>
    <x v="2"/>
    <x v="0"/>
    <x v="9"/>
    <n v="13"/>
    <n v="4"/>
    <x v="5"/>
  </r>
  <r>
    <d v="2011-10-13T00:00:00"/>
    <n v="3"/>
    <x v="1"/>
    <s v="01005"/>
    <n v="673.62750000000005"/>
    <n v="1069.0050000000001"/>
    <n v="1742.6324999999999"/>
    <x v="2"/>
    <x v="1"/>
    <x v="3"/>
    <x v="0"/>
    <x v="9"/>
    <n v="13"/>
    <n v="4"/>
    <x v="5"/>
  </r>
  <r>
    <d v="2011-10-13T00:00:00"/>
    <n v="4"/>
    <x v="0"/>
    <s v="01006"/>
    <n v="740.79600000000005"/>
    <n v="1120.644"/>
    <n v="1861.44"/>
    <x v="3"/>
    <x v="1"/>
    <x v="4"/>
    <x v="0"/>
    <x v="9"/>
    <n v="13"/>
    <n v="4"/>
    <x v="5"/>
  </r>
  <r>
    <d v="2011-10-13T00:00:00"/>
    <n v="4"/>
    <x v="1"/>
    <s v="01007"/>
    <n v="794.8605"/>
    <n v="1224.951"/>
    <n v="2019.8115"/>
    <x v="3"/>
    <x v="1"/>
    <x v="5"/>
    <x v="0"/>
    <x v="9"/>
    <n v="13"/>
    <n v="4"/>
    <x v="5"/>
  </r>
  <r>
    <d v="2011-10-14T00:00:00"/>
    <n v="1"/>
    <x v="0"/>
    <s v="01008"/>
    <n v="733.78200000000004"/>
    <n v="1143.4395"/>
    <n v="1877.2215000000001"/>
    <x v="0"/>
    <x v="0"/>
    <x v="6"/>
    <x v="0"/>
    <x v="9"/>
    <n v="14"/>
    <n v="5"/>
    <x v="6"/>
  </r>
  <r>
    <d v="2011-10-14T00:00:00"/>
    <n v="1"/>
    <x v="1"/>
    <s v="01009"/>
    <n v="760.34699999999998"/>
    <n v="1168.3454999999999"/>
    <n v="1928.6925000000001"/>
    <x v="0"/>
    <x v="0"/>
    <x v="7"/>
    <x v="0"/>
    <x v="9"/>
    <n v="14"/>
    <n v="5"/>
    <x v="6"/>
  </r>
  <r>
    <d v="2011-10-14T00:00:00"/>
    <n v="2"/>
    <x v="0"/>
    <s v="01010"/>
    <n v="613.87199999999996"/>
    <n v="999.62099999999998"/>
    <n v="1613.4929999999999"/>
    <x v="1"/>
    <x v="0"/>
    <x v="8"/>
    <x v="0"/>
    <x v="9"/>
    <n v="14"/>
    <n v="5"/>
    <x v="6"/>
  </r>
  <r>
    <d v="2011-10-14T00:00:00"/>
    <n v="2"/>
    <x v="1"/>
    <s v="01011"/>
    <n v="708.38250000000005"/>
    <n v="1115.8979999999999"/>
    <n v="1824.2805000000001"/>
    <x v="1"/>
    <x v="0"/>
    <x v="9"/>
    <x v="0"/>
    <x v="9"/>
    <n v="14"/>
    <n v="5"/>
    <x v="6"/>
  </r>
  <r>
    <d v="2011-10-14T00:00:00"/>
    <n v="3"/>
    <x v="0"/>
    <s v="01002"/>
    <n v="657.55200000000002"/>
    <n v="1013.1555"/>
    <n v="1670.7075"/>
    <x v="2"/>
    <x v="1"/>
    <x v="4"/>
    <x v="0"/>
    <x v="9"/>
    <n v="14"/>
    <n v="5"/>
    <x v="6"/>
  </r>
  <r>
    <d v="2011-10-14T00:00:00"/>
    <n v="3"/>
    <x v="1"/>
    <s v="01003"/>
    <n v="736.52250000000004"/>
    <n v="1123.731"/>
    <n v="1860.2535"/>
    <x v="2"/>
    <x v="1"/>
    <x v="0"/>
    <x v="0"/>
    <x v="9"/>
    <n v="14"/>
    <n v="5"/>
    <x v="6"/>
  </r>
  <r>
    <d v="2011-10-14T00:00:00"/>
    <n v="4"/>
    <x v="0"/>
    <s v="01001"/>
    <n v="676.70399999999995"/>
    <n v="1103.529"/>
    <n v="1780.2329999999999"/>
    <x v="3"/>
    <x v="1"/>
    <x v="1"/>
    <x v="0"/>
    <x v="9"/>
    <n v="14"/>
    <n v="5"/>
    <x v="6"/>
  </r>
  <r>
    <d v="2011-10-14T00:00:00"/>
    <n v="4"/>
    <x v="1"/>
    <s v="01004"/>
    <n v="779.69849999999997"/>
    <n v="1174.992"/>
    <n v="1954.6904999999999"/>
    <x v="3"/>
    <x v="1"/>
    <x v="2"/>
    <x v="0"/>
    <x v="9"/>
    <n v="14"/>
    <n v="5"/>
    <x v="6"/>
  </r>
  <r>
    <d v="2011-10-15T00:00:00"/>
    <n v="1"/>
    <x v="0"/>
    <s v="01005"/>
    <n v="647.15700000000004"/>
    <n v="996.38699999999994"/>
    <n v="1643.5440000000001"/>
    <x v="0"/>
    <x v="0"/>
    <x v="3"/>
    <x v="0"/>
    <x v="9"/>
    <n v="15"/>
    <n v="6"/>
    <x v="0"/>
  </r>
  <r>
    <d v="2011-10-15T00:00:00"/>
    <n v="1"/>
    <x v="1"/>
    <s v="01006"/>
    <n v="767.298"/>
    <n v="1223.9955"/>
    <n v="1991.2935"/>
    <x v="0"/>
    <x v="0"/>
    <x v="4"/>
    <x v="0"/>
    <x v="9"/>
    <n v="15"/>
    <n v="6"/>
    <x v="0"/>
  </r>
  <r>
    <d v="2011-10-15T00:00:00"/>
    <n v="2"/>
    <x v="0"/>
    <s v="01007"/>
    <n v="695.63549999999998"/>
    <n v="1096.578"/>
    <n v="1792.2135000000001"/>
    <x v="1"/>
    <x v="0"/>
    <x v="5"/>
    <x v="0"/>
    <x v="9"/>
    <n v="15"/>
    <n v="6"/>
    <x v="0"/>
  </r>
  <r>
    <d v="2011-10-15T00:00:00"/>
    <n v="2"/>
    <x v="1"/>
    <s v="01008"/>
    <n v="686.80499999999995"/>
    <n v="1154.223"/>
    <n v="1841.028"/>
    <x v="1"/>
    <x v="0"/>
    <x v="6"/>
    <x v="0"/>
    <x v="9"/>
    <n v="15"/>
    <n v="6"/>
    <x v="0"/>
  </r>
  <r>
    <d v="2011-10-15T00:00:00"/>
    <n v="3"/>
    <x v="0"/>
    <s v="01009"/>
    <n v="717.61199999999997"/>
    <n v="1077.5730000000001"/>
    <n v="1795.1849999999999"/>
    <x v="2"/>
    <x v="1"/>
    <x v="7"/>
    <x v="0"/>
    <x v="9"/>
    <n v="15"/>
    <n v="6"/>
    <x v="0"/>
  </r>
  <r>
    <d v="2011-10-15T00:00:00"/>
    <n v="3"/>
    <x v="1"/>
    <s v="01010"/>
    <n v="681.89099999999996"/>
    <n v="1099.6755000000001"/>
    <n v="1781.5664999999999"/>
    <x v="2"/>
    <x v="1"/>
    <x v="8"/>
    <x v="0"/>
    <x v="9"/>
    <n v="15"/>
    <n v="6"/>
    <x v="0"/>
  </r>
  <r>
    <d v="2011-10-15T00:00:00"/>
    <n v="4"/>
    <x v="0"/>
    <s v="01011"/>
    <n v="721.01400000000001"/>
    <n v="1092.5564999999999"/>
    <n v="1813.5705"/>
    <x v="3"/>
    <x v="1"/>
    <x v="9"/>
    <x v="0"/>
    <x v="9"/>
    <n v="15"/>
    <n v="6"/>
    <x v="0"/>
  </r>
  <r>
    <d v="2011-10-15T00:00:00"/>
    <n v="4"/>
    <x v="1"/>
    <s v="01002"/>
    <n v="719.38649999999996"/>
    <n v="1149.8130000000001"/>
    <n v="1869.1994999999999"/>
    <x v="3"/>
    <x v="1"/>
    <x v="4"/>
    <x v="0"/>
    <x v="9"/>
    <n v="15"/>
    <n v="6"/>
    <x v="0"/>
  </r>
  <r>
    <d v="2011-10-16T00:00:00"/>
    <n v="1"/>
    <x v="0"/>
    <s v="01003"/>
    <n v="610.38599999999997"/>
    <n v="1020.81"/>
    <n v="1631.1959999999999"/>
    <x v="0"/>
    <x v="0"/>
    <x v="0"/>
    <x v="0"/>
    <x v="9"/>
    <n v="16"/>
    <n v="7"/>
    <x v="1"/>
  </r>
  <r>
    <d v="2011-10-16T00:00:00"/>
    <n v="1"/>
    <x v="1"/>
    <s v="01001"/>
    <n v="705.78899999999999"/>
    <n v="1180.3995"/>
    <n v="1886.1885"/>
    <x v="0"/>
    <x v="0"/>
    <x v="1"/>
    <x v="0"/>
    <x v="9"/>
    <n v="16"/>
    <n v="7"/>
    <x v="1"/>
  </r>
  <r>
    <d v="2011-10-16T00:00:00"/>
    <n v="2"/>
    <x v="0"/>
    <s v="01004"/>
    <n v="627.48"/>
    <n v="1068.8475000000001"/>
    <n v="1696.3275000000001"/>
    <x v="1"/>
    <x v="0"/>
    <x v="2"/>
    <x v="0"/>
    <x v="9"/>
    <n v="16"/>
    <n v="7"/>
    <x v="1"/>
  </r>
  <r>
    <d v="2011-10-16T00:00:00"/>
    <n v="2"/>
    <x v="1"/>
    <s v="01005"/>
    <n v="697.9665"/>
    <n v="1128.9494999999999"/>
    <n v="1826.9159999999999"/>
    <x v="1"/>
    <x v="0"/>
    <x v="3"/>
    <x v="0"/>
    <x v="9"/>
    <n v="16"/>
    <n v="7"/>
    <x v="1"/>
  </r>
  <r>
    <d v="2011-10-16T00:00:00"/>
    <n v="3"/>
    <x v="0"/>
    <s v="01006"/>
    <n v="620.72850000000005"/>
    <n v="1006.6035000000001"/>
    <n v="1627.3320000000001"/>
    <x v="2"/>
    <x v="1"/>
    <x v="4"/>
    <x v="0"/>
    <x v="9"/>
    <n v="16"/>
    <n v="7"/>
    <x v="1"/>
  </r>
  <r>
    <d v="2011-10-16T00:00:00"/>
    <n v="3"/>
    <x v="1"/>
    <s v="01007"/>
    <n v="634.32600000000002"/>
    <n v="1077.5940000000001"/>
    <n v="1711.92"/>
    <x v="2"/>
    <x v="1"/>
    <x v="5"/>
    <x v="0"/>
    <x v="9"/>
    <n v="16"/>
    <n v="7"/>
    <x v="1"/>
  </r>
  <r>
    <d v="2011-10-16T00:00:00"/>
    <n v="4"/>
    <x v="0"/>
    <s v="01008"/>
    <n v="574.33950000000004"/>
    <n v="1005.5115"/>
    <n v="1579.8510000000001"/>
    <x v="3"/>
    <x v="1"/>
    <x v="6"/>
    <x v="0"/>
    <x v="9"/>
    <n v="16"/>
    <n v="7"/>
    <x v="1"/>
  </r>
  <r>
    <d v="2011-10-16T00:00:00"/>
    <n v="4"/>
    <x v="1"/>
    <s v="01009"/>
    <n v="677.71199999999999"/>
    <n v="1077.4259999999999"/>
    <n v="1755.1379999999999"/>
    <x v="3"/>
    <x v="1"/>
    <x v="7"/>
    <x v="0"/>
    <x v="9"/>
    <n v="16"/>
    <n v="7"/>
    <x v="1"/>
  </r>
  <r>
    <d v="2011-10-17T00:00:00"/>
    <n v="1"/>
    <x v="0"/>
    <s v="01010"/>
    <n v="641.88599999999997"/>
    <n v="1088.8395"/>
    <n v="1730.7255"/>
    <x v="0"/>
    <x v="0"/>
    <x v="8"/>
    <x v="0"/>
    <x v="9"/>
    <n v="17"/>
    <n v="1"/>
    <x v="2"/>
  </r>
  <r>
    <d v="2011-10-17T00:00:00"/>
    <n v="1"/>
    <x v="1"/>
    <s v="01011"/>
    <n v="715.827"/>
    <n v="1075.5989999999999"/>
    <n v="1791.4259999999999"/>
    <x v="0"/>
    <x v="0"/>
    <x v="9"/>
    <x v="0"/>
    <x v="9"/>
    <n v="17"/>
    <n v="1"/>
    <x v="2"/>
  </r>
  <r>
    <d v="2011-10-17T00:00:00"/>
    <n v="2"/>
    <x v="0"/>
    <s v="01002"/>
    <n v="694.428"/>
    <n v="1071.777"/>
    <n v="1766.2049999999999"/>
    <x v="1"/>
    <x v="0"/>
    <x v="4"/>
    <x v="0"/>
    <x v="9"/>
    <n v="17"/>
    <n v="1"/>
    <x v="2"/>
  </r>
  <r>
    <d v="2011-10-17T00:00:00"/>
    <n v="2"/>
    <x v="1"/>
    <s v="01003"/>
    <n v="745.82550000000003"/>
    <n v="1284.9480000000001"/>
    <n v="2030.7735"/>
    <x v="1"/>
    <x v="0"/>
    <x v="0"/>
    <x v="0"/>
    <x v="9"/>
    <n v="17"/>
    <n v="1"/>
    <x v="2"/>
  </r>
  <r>
    <d v="2011-10-17T00:00:00"/>
    <n v="3"/>
    <x v="0"/>
    <s v="01001"/>
    <n v="707.12249999999995"/>
    <n v="1149.5084999999999"/>
    <n v="1856.6310000000001"/>
    <x v="2"/>
    <x v="1"/>
    <x v="1"/>
    <x v="0"/>
    <x v="9"/>
    <n v="17"/>
    <n v="1"/>
    <x v="2"/>
  </r>
  <r>
    <d v="2011-10-17T00:00:00"/>
    <n v="3"/>
    <x v="1"/>
    <s v="01004"/>
    <n v="609.96600000000001"/>
    <n v="983.44050000000004"/>
    <n v="1593.4065000000001"/>
    <x v="2"/>
    <x v="1"/>
    <x v="2"/>
    <x v="0"/>
    <x v="9"/>
    <n v="17"/>
    <n v="1"/>
    <x v="2"/>
  </r>
  <r>
    <d v="2011-10-17T00:00:00"/>
    <n v="4"/>
    <x v="0"/>
    <s v="01005"/>
    <n v="618.82799999999997"/>
    <n v="984.91049999999996"/>
    <n v="1603.7384999999999"/>
    <x v="3"/>
    <x v="1"/>
    <x v="3"/>
    <x v="0"/>
    <x v="9"/>
    <n v="17"/>
    <n v="1"/>
    <x v="2"/>
  </r>
  <r>
    <d v="2011-10-17T00:00:00"/>
    <n v="4"/>
    <x v="1"/>
    <s v="01006"/>
    <n v="717.57"/>
    <n v="1220.5409999999999"/>
    <n v="1938.1110000000001"/>
    <x v="3"/>
    <x v="1"/>
    <x v="4"/>
    <x v="0"/>
    <x v="9"/>
    <n v="17"/>
    <n v="1"/>
    <x v="2"/>
  </r>
  <r>
    <d v="2011-10-18T00:00:00"/>
    <n v="1"/>
    <x v="0"/>
    <s v="01007"/>
    <n v="674.82449999999994"/>
    <n v="1066.7895000000001"/>
    <n v="1741.614"/>
    <x v="0"/>
    <x v="0"/>
    <x v="5"/>
    <x v="0"/>
    <x v="9"/>
    <n v="18"/>
    <n v="2"/>
    <x v="3"/>
  </r>
  <r>
    <d v="2011-10-18T00:00:00"/>
    <n v="1"/>
    <x v="1"/>
    <s v="01008"/>
    <n v="643.14599999999996"/>
    <n v="1069.6034999999999"/>
    <n v="1712.7494999999999"/>
    <x v="0"/>
    <x v="0"/>
    <x v="6"/>
    <x v="0"/>
    <x v="9"/>
    <n v="18"/>
    <n v="2"/>
    <x v="3"/>
  </r>
  <r>
    <d v="2011-10-18T00:00:00"/>
    <n v="2"/>
    <x v="0"/>
    <s v="01009"/>
    <n v="625.97850000000005"/>
    <n v="1044.1724999999999"/>
    <n v="1670.1510000000001"/>
    <x v="1"/>
    <x v="0"/>
    <x v="7"/>
    <x v="0"/>
    <x v="9"/>
    <n v="18"/>
    <n v="2"/>
    <x v="3"/>
  </r>
  <r>
    <d v="2011-10-18T00:00:00"/>
    <n v="2"/>
    <x v="1"/>
    <s v="01010"/>
    <n v="682.66800000000001"/>
    <n v="1076.124"/>
    <n v="1758.7919999999999"/>
    <x v="1"/>
    <x v="0"/>
    <x v="8"/>
    <x v="0"/>
    <x v="9"/>
    <n v="18"/>
    <n v="2"/>
    <x v="3"/>
  </r>
  <r>
    <d v="2011-10-18T00:00:00"/>
    <n v="3"/>
    <x v="0"/>
    <s v="01011"/>
    <n v="639.25049999999999"/>
    <n v="1144.9095"/>
    <n v="1784.16"/>
    <x v="2"/>
    <x v="1"/>
    <x v="9"/>
    <x v="0"/>
    <x v="9"/>
    <n v="18"/>
    <n v="2"/>
    <x v="3"/>
  </r>
  <r>
    <d v="2011-10-18T00:00:00"/>
    <n v="3"/>
    <x v="1"/>
    <s v="01002"/>
    <n v="725.94899999999996"/>
    <n v="1119.1949999999999"/>
    <n v="1845.144"/>
    <x v="2"/>
    <x v="1"/>
    <x v="4"/>
    <x v="0"/>
    <x v="9"/>
    <n v="18"/>
    <n v="2"/>
    <x v="3"/>
  </r>
  <r>
    <d v="2011-10-18T00:00:00"/>
    <n v="4"/>
    <x v="0"/>
    <s v="01003"/>
    <n v="635.42849999999999"/>
    <n v="1046.136"/>
    <n v="1681.5645"/>
    <x v="3"/>
    <x v="1"/>
    <x v="0"/>
    <x v="0"/>
    <x v="9"/>
    <n v="18"/>
    <n v="2"/>
    <x v="3"/>
  </r>
  <r>
    <d v="2011-10-18T00:00:00"/>
    <n v="4"/>
    <x v="1"/>
    <s v="01001"/>
    <n v="667.91549999999995"/>
    <n v="1126.1144999999999"/>
    <n v="1794.03"/>
    <x v="3"/>
    <x v="1"/>
    <x v="1"/>
    <x v="0"/>
    <x v="9"/>
    <n v="18"/>
    <n v="2"/>
    <x v="3"/>
  </r>
  <r>
    <d v="2011-10-19T00:00:00"/>
    <n v="1"/>
    <x v="0"/>
    <s v="01004"/>
    <n v="670.48800000000006"/>
    <n v="1096.5989999999999"/>
    <n v="1767.087"/>
    <x v="0"/>
    <x v="0"/>
    <x v="2"/>
    <x v="0"/>
    <x v="9"/>
    <n v="19"/>
    <n v="3"/>
    <x v="4"/>
  </r>
  <r>
    <d v="2011-10-19T00:00:00"/>
    <n v="1"/>
    <x v="1"/>
    <s v="01005"/>
    <n v="807.74400000000003"/>
    <n v="1310.8409999999999"/>
    <n v="2118.585"/>
    <x v="0"/>
    <x v="0"/>
    <x v="3"/>
    <x v="0"/>
    <x v="9"/>
    <n v="19"/>
    <n v="3"/>
    <x v="4"/>
  </r>
  <r>
    <d v="2011-10-19T00:00:00"/>
    <n v="2"/>
    <x v="0"/>
    <s v="01006"/>
    <n v="695.68799999999999"/>
    <n v="1056.2265"/>
    <n v="1751.9145000000001"/>
    <x v="1"/>
    <x v="0"/>
    <x v="4"/>
    <x v="0"/>
    <x v="9"/>
    <n v="19"/>
    <n v="3"/>
    <x v="4"/>
  </r>
  <r>
    <d v="2011-10-19T00:00:00"/>
    <n v="2"/>
    <x v="1"/>
    <s v="01007"/>
    <n v="687.36149999999998"/>
    <n v="1096.8720000000001"/>
    <n v="1784.2335"/>
    <x v="1"/>
    <x v="0"/>
    <x v="5"/>
    <x v="0"/>
    <x v="9"/>
    <n v="19"/>
    <n v="3"/>
    <x v="4"/>
  </r>
  <r>
    <d v="2011-10-19T00:00:00"/>
    <n v="3"/>
    <x v="0"/>
    <s v="01008"/>
    <n v="585.23850000000004"/>
    <n v="1035.0060000000001"/>
    <n v="1620.2445"/>
    <x v="2"/>
    <x v="1"/>
    <x v="6"/>
    <x v="0"/>
    <x v="9"/>
    <n v="19"/>
    <n v="3"/>
    <x v="4"/>
  </r>
  <r>
    <d v="2011-10-19T00:00:00"/>
    <n v="3"/>
    <x v="1"/>
    <s v="01009"/>
    <n v="626.36699999999996"/>
    <n v="1114.2809999999999"/>
    <n v="1740.6479999999999"/>
    <x v="2"/>
    <x v="1"/>
    <x v="7"/>
    <x v="0"/>
    <x v="9"/>
    <n v="19"/>
    <n v="3"/>
    <x v="4"/>
  </r>
  <r>
    <d v="2011-10-19T00:00:00"/>
    <n v="4"/>
    <x v="0"/>
    <s v="01010"/>
    <n v="610.84799999999996"/>
    <n v="971.81700000000001"/>
    <n v="1582.665"/>
    <x v="3"/>
    <x v="1"/>
    <x v="8"/>
    <x v="0"/>
    <x v="9"/>
    <n v="19"/>
    <n v="3"/>
    <x v="4"/>
  </r>
  <r>
    <d v="2011-10-19T00:00:00"/>
    <n v="4"/>
    <x v="1"/>
    <s v="01011"/>
    <n v="705.35850000000005"/>
    <n v="1204.4655"/>
    <n v="1909.8240000000001"/>
    <x v="3"/>
    <x v="1"/>
    <x v="9"/>
    <x v="0"/>
    <x v="9"/>
    <n v="19"/>
    <n v="3"/>
    <x v="4"/>
  </r>
  <r>
    <d v="2011-10-20T00:00:00"/>
    <n v="1"/>
    <x v="0"/>
    <s v="01002"/>
    <n v="731.65049999999997"/>
    <n v="1109.9970000000001"/>
    <n v="1841.6475"/>
    <x v="0"/>
    <x v="0"/>
    <x v="4"/>
    <x v="0"/>
    <x v="9"/>
    <n v="20"/>
    <n v="4"/>
    <x v="5"/>
  </r>
  <r>
    <d v="2011-10-20T00:00:00"/>
    <n v="1"/>
    <x v="1"/>
    <s v="01003"/>
    <n v="799.79549999999995"/>
    <n v="1269.681"/>
    <n v="2069.4765000000002"/>
    <x v="0"/>
    <x v="0"/>
    <x v="0"/>
    <x v="0"/>
    <x v="9"/>
    <n v="20"/>
    <n v="4"/>
    <x v="5"/>
  </r>
  <r>
    <d v="2011-10-20T00:00:00"/>
    <n v="2"/>
    <x v="0"/>
    <s v="01001"/>
    <n v="592.30499999999995"/>
    <n v="1067.9655"/>
    <n v="1660.2705000000001"/>
    <x v="1"/>
    <x v="0"/>
    <x v="1"/>
    <x v="0"/>
    <x v="9"/>
    <n v="20"/>
    <n v="4"/>
    <x v="5"/>
  </r>
  <r>
    <d v="2011-10-20T00:00:00"/>
    <n v="2"/>
    <x v="1"/>
    <s v="01004"/>
    <n v="598.05899999999997"/>
    <n v="1024.7895000000001"/>
    <n v="1622.8485000000001"/>
    <x v="1"/>
    <x v="0"/>
    <x v="2"/>
    <x v="0"/>
    <x v="9"/>
    <n v="20"/>
    <n v="4"/>
    <x v="5"/>
  </r>
  <r>
    <d v="2011-10-20T00:00:00"/>
    <n v="3"/>
    <x v="0"/>
    <s v="01005"/>
    <n v="663.08550000000002"/>
    <n v="1055.9849999999999"/>
    <n v="1719.0705"/>
    <x v="2"/>
    <x v="1"/>
    <x v="3"/>
    <x v="0"/>
    <x v="9"/>
    <n v="20"/>
    <n v="4"/>
    <x v="5"/>
  </r>
  <r>
    <d v="2011-10-20T00:00:00"/>
    <n v="3"/>
    <x v="1"/>
    <s v="01006"/>
    <n v="661.84649999999999"/>
    <n v="1105.3140000000001"/>
    <n v="1767.1605"/>
    <x v="2"/>
    <x v="1"/>
    <x v="4"/>
    <x v="0"/>
    <x v="9"/>
    <n v="20"/>
    <n v="4"/>
    <x v="5"/>
  </r>
  <r>
    <d v="2011-10-20T00:00:00"/>
    <n v="4"/>
    <x v="0"/>
    <s v="01007"/>
    <n v="714.92399999999998"/>
    <n v="1138.4835"/>
    <n v="1853.4075"/>
    <x v="3"/>
    <x v="1"/>
    <x v="5"/>
    <x v="0"/>
    <x v="9"/>
    <n v="20"/>
    <n v="4"/>
    <x v="5"/>
  </r>
  <r>
    <d v="2011-10-20T00:00:00"/>
    <n v="4"/>
    <x v="1"/>
    <s v="01008"/>
    <n v="760.65150000000006"/>
    <n v="1235.7135000000001"/>
    <n v="1996.365"/>
    <x v="3"/>
    <x v="1"/>
    <x v="6"/>
    <x v="0"/>
    <x v="9"/>
    <n v="20"/>
    <n v="4"/>
    <x v="5"/>
  </r>
  <r>
    <d v="2011-10-21T00:00:00"/>
    <n v="1"/>
    <x v="0"/>
    <s v="01009"/>
    <n v="740.10299999999995"/>
    <n v="1137.3599999999999"/>
    <n v="1877.463"/>
    <x v="0"/>
    <x v="0"/>
    <x v="7"/>
    <x v="0"/>
    <x v="9"/>
    <n v="21"/>
    <n v="5"/>
    <x v="6"/>
  </r>
  <r>
    <d v="2011-10-21T00:00:00"/>
    <n v="1"/>
    <x v="1"/>
    <s v="01010"/>
    <n v="851.4135"/>
    <n v="1335.7784999999999"/>
    <n v="2187.192"/>
    <x v="0"/>
    <x v="0"/>
    <x v="8"/>
    <x v="0"/>
    <x v="9"/>
    <n v="21"/>
    <n v="5"/>
    <x v="6"/>
  </r>
  <r>
    <d v="2011-10-21T00:00:00"/>
    <n v="2"/>
    <x v="0"/>
    <s v="01011"/>
    <n v="659.56799999999998"/>
    <n v="1043.8050000000001"/>
    <n v="1703.373"/>
    <x v="1"/>
    <x v="0"/>
    <x v="9"/>
    <x v="0"/>
    <x v="9"/>
    <n v="21"/>
    <n v="5"/>
    <x v="6"/>
  </r>
  <r>
    <d v="2011-10-21T00:00:00"/>
    <n v="2"/>
    <x v="1"/>
    <s v="01002"/>
    <n v="685.77599999999995"/>
    <n v="1237.1624999999999"/>
    <n v="1922.9385"/>
    <x v="1"/>
    <x v="0"/>
    <x v="4"/>
    <x v="0"/>
    <x v="9"/>
    <n v="21"/>
    <n v="5"/>
    <x v="6"/>
  </r>
  <r>
    <d v="2011-10-21T00:00:00"/>
    <n v="3"/>
    <x v="0"/>
    <s v="01003"/>
    <n v="559.54499999999996"/>
    <n v="1053.0450000000001"/>
    <n v="1612.59"/>
    <x v="2"/>
    <x v="1"/>
    <x v="0"/>
    <x v="0"/>
    <x v="9"/>
    <n v="21"/>
    <n v="5"/>
    <x v="6"/>
  </r>
  <r>
    <d v="2011-10-21T00:00:00"/>
    <n v="3"/>
    <x v="1"/>
    <s v="01001"/>
    <n v="843.04499999999996"/>
    <n v="1270.3634999999999"/>
    <n v="2113.4085"/>
    <x v="2"/>
    <x v="1"/>
    <x v="1"/>
    <x v="0"/>
    <x v="9"/>
    <n v="21"/>
    <n v="5"/>
    <x v="6"/>
  </r>
  <r>
    <d v="2011-10-21T00:00:00"/>
    <n v="4"/>
    <x v="0"/>
    <s v="01004"/>
    <n v="671.33849999999995"/>
    <n v="1089.837"/>
    <n v="1761.1755000000001"/>
    <x v="3"/>
    <x v="1"/>
    <x v="2"/>
    <x v="0"/>
    <x v="9"/>
    <n v="21"/>
    <n v="5"/>
    <x v="6"/>
  </r>
  <r>
    <d v="2011-10-21T00:00:00"/>
    <n v="4"/>
    <x v="1"/>
    <s v="01005"/>
    <n v="661.43700000000001"/>
    <n v="1158.8115"/>
    <n v="1820.2484999999999"/>
    <x v="3"/>
    <x v="1"/>
    <x v="3"/>
    <x v="0"/>
    <x v="9"/>
    <n v="21"/>
    <n v="5"/>
    <x v="6"/>
  </r>
  <r>
    <d v="2011-10-22T00:00:00"/>
    <n v="1"/>
    <x v="0"/>
    <s v="01006"/>
    <n v="577.72050000000002"/>
    <n v="1037.5050000000001"/>
    <n v="1615.2255"/>
    <x v="0"/>
    <x v="0"/>
    <x v="4"/>
    <x v="0"/>
    <x v="9"/>
    <n v="22"/>
    <n v="6"/>
    <x v="0"/>
  </r>
  <r>
    <d v="2011-10-22T00:00:00"/>
    <n v="1"/>
    <x v="1"/>
    <s v="01007"/>
    <n v="768.37950000000001"/>
    <n v="1314.9359999999999"/>
    <n v="2083.3155000000002"/>
    <x v="0"/>
    <x v="0"/>
    <x v="5"/>
    <x v="0"/>
    <x v="9"/>
    <n v="22"/>
    <n v="6"/>
    <x v="0"/>
  </r>
  <r>
    <d v="2011-10-22T00:00:00"/>
    <n v="2"/>
    <x v="0"/>
    <s v="01008"/>
    <n v="637.41300000000001"/>
    <n v="1147.9335000000001"/>
    <n v="1785.3465000000001"/>
    <x v="1"/>
    <x v="0"/>
    <x v="6"/>
    <x v="0"/>
    <x v="9"/>
    <n v="22"/>
    <n v="6"/>
    <x v="0"/>
  </r>
  <r>
    <d v="2011-10-22T00:00:00"/>
    <n v="2"/>
    <x v="1"/>
    <s v="01009"/>
    <n v="820.197"/>
    <n v="1337.0595000000001"/>
    <n v="2157.2565"/>
    <x v="1"/>
    <x v="0"/>
    <x v="7"/>
    <x v="0"/>
    <x v="9"/>
    <n v="22"/>
    <n v="6"/>
    <x v="0"/>
  </r>
  <r>
    <d v="2011-10-22T00:00:00"/>
    <n v="3"/>
    <x v="0"/>
    <s v="01010"/>
    <n v="642.35850000000005"/>
    <n v="1194.8475000000001"/>
    <n v="1837.2059999999999"/>
    <x v="2"/>
    <x v="1"/>
    <x v="8"/>
    <x v="0"/>
    <x v="9"/>
    <n v="22"/>
    <n v="6"/>
    <x v="0"/>
  </r>
  <r>
    <d v="2011-10-22T00:00:00"/>
    <n v="3"/>
    <x v="1"/>
    <s v="01011"/>
    <n v="677.80650000000003"/>
    <n v="1196.9894999999999"/>
    <n v="1874.796"/>
    <x v="2"/>
    <x v="1"/>
    <x v="9"/>
    <x v="0"/>
    <x v="9"/>
    <n v="22"/>
    <n v="6"/>
    <x v="0"/>
  </r>
  <r>
    <d v="2011-10-22T00:00:00"/>
    <n v="4"/>
    <x v="0"/>
    <s v="01002"/>
    <n v="632.07899999999995"/>
    <n v="1214.5454999999999"/>
    <n v="1846.6244999999999"/>
    <x v="3"/>
    <x v="1"/>
    <x v="4"/>
    <x v="0"/>
    <x v="9"/>
    <n v="22"/>
    <n v="6"/>
    <x v="0"/>
  </r>
  <r>
    <d v="2011-10-22T00:00:00"/>
    <n v="4"/>
    <x v="1"/>
    <s v="01003"/>
    <n v="736.995"/>
    <n v="1120.8644999999999"/>
    <n v="1857.8595"/>
    <x v="3"/>
    <x v="1"/>
    <x v="0"/>
    <x v="0"/>
    <x v="9"/>
    <n v="22"/>
    <n v="6"/>
    <x v="0"/>
  </r>
  <r>
    <d v="2011-10-23T00:00:00"/>
    <n v="1"/>
    <x v="0"/>
    <s v="01001"/>
    <n v="603.25649999999996"/>
    <n v="1142.0219999999999"/>
    <n v="1745.2784999999999"/>
    <x v="0"/>
    <x v="0"/>
    <x v="1"/>
    <x v="0"/>
    <x v="9"/>
    <n v="23"/>
    <n v="7"/>
    <x v="1"/>
  </r>
  <r>
    <d v="2011-10-23T00:00:00"/>
    <n v="1"/>
    <x v="1"/>
    <s v="01004"/>
    <n v="664.19849999999997"/>
    <n v="1086.6975"/>
    <n v="1750.896"/>
    <x v="0"/>
    <x v="0"/>
    <x v="2"/>
    <x v="0"/>
    <x v="9"/>
    <n v="23"/>
    <n v="7"/>
    <x v="1"/>
  </r>
  <r>
    <d v="2011-10-23T00:00:00"/>
    <n v="2"/>
    <x v="0"/>
    <s v="01005"/>
    <n v="662.32950000000005"/>
    <n v="1007.6849999999999"/>
    <n v="1670.0145"/>
    <x v="1"/>
    <x v="0"/>
    <x v="3"/>
    <x v="0"/>
    <x v="9"/>
    <n v="23"/>
    <n v="7"/>
    <x v="1"/>
  </r>
  <r>
    <d v="2011-10-23T00:00:00"/>
    <n v="2"/>
    <x v="1"/>
    <s v="01006"/>
    <n v="687.03599999999994"/>
    <n v="1248.24"/>
    <n v="1935.2760000000001"/>
    <x v="1"/>
    <x v="0"/>
    <x v="4"/>
    <x v="0"/>
    <x v="9"/>
    <n v="23"/>
    <n v="7"/>
    <x v="1"/>
  </r>
  <r>
    <d v="2011-10-23T00:00:00"/>
    <n v="3"/>
    <x v="0"/>
    <s v="01007"/>
    <n v="601.59749999999997"/>
    <n v="979.755"/>
    <n v="1581.3525"/>
    <x v="2"/>
    <x v="1"/>
    <x v="5"/>
    <x v="0"/>
    <x v="9"/>
    <n v="23"/>
    <n v="7"/>
    <x v="1"/>
  </r>
  <r>
    <d v="2011-10-23T00:00:00"/>
    <n v="3"/>
    <x v="1"/>
    <s v="01008"/>
    <n v="764.47349999999994"/>
    <n v="1365.567"/>
    <n v="2130.0405000000001"/>
    <x v="2"/>
    <x v="1"/>
    <x v="6"/>
    <x v="0"/>
    <x v="9"/>
    <n v="23"/>
    <n v="7"/>
    <x v="1"/>
  </r>
  <r>
    <d v="2011-10-23T00:00:00"/>
    <n v="4"/>
    <x v="0"/>
    <s v="01009"/>
    <n v="672.49350000000004"/>
    <n v="1122.828"/>
    <n v="1795.3215"/>
    <x v="3"/>
    <x v="1"/>
    <x v="7"/>
    <x v="0"/>
    <x v="9"/>
    <n v="23"/>
    <n v="7"/>
    <x v="1"/>
  </r>
  <r>
    <d v="2011-10-23T00:00:00"/>
    <n v="4"/>
    <x v="1"/>
    <s v="01010"/>
    <n v="744.82799999999997"/>
    <n v="1263.7380000000001"/>
    <n v="2008.566"/>
    <x v="3"/>
    <x v="1"/>
    <x v="8"/>
    <x v="0"/>
    <x v="9"/>
    <n v="23"/>
    <n v="7"/>
    <x v="1"/>
  </r>
  <r>
    <d v="2011-10-24T00:00:00"/>
    <n v="1"/>
    <x v="0"/>
    <s v="01011"/>
    <n v="673.36500000000001"/>
    <n v="1081.9514999999999"/>
    <n v="1755.3164999999999"/>
    <x v="0"/>
    <x v="0"/>
    <x v="9"/>
    <x v="0"/>
    <x v="9"/>
    <n v="24"/>
    <n v="1"/>
    <x v="2"/>
  </r>
  <r>
    <d v="2011-10-24T00:00:00"/>
    <n v="1"/>
    <x v="1"/>
    <s v="01002"/>
    <n v="519.80250000000001"/>
    <n v="1083.663"/>
    <n v="1603.4655"/>
    <x v="0"/>
    <x v="0"/>
    <x v="4"/>
    <x v="0"/>
    <x v="9"/>
    <n v="24"/>
    <n v="1"/>
    <x v="2"/>
  </r>
  <r>
    <d v="2011-10-24T00:00:00"/>
    <n v="2"/>
    <x v="0"/>
    <s v="01003"/>
    <n v="656.44949999999994"/>
    <n v="1199.6775"/>
    <n v="1856.127"/>
    <x v="1"/>
    <x v="0"/>
    <x v="0"/>
    <x v="0"/>
    <x v="9"/>
    <n v="24"/>
    <n v="1"/>
    <x v="2"/>
  </r>
  <r>
    <d v="2011-10-24T00:00:00"/>
    <n v="2"/>
    <x v="1"/>
    <s v="01001"/>
    <n v="579.36900000000003"/>
    <n v="1080.1034999999999"/>
    <n v="1659.4725000000001"/>
    <x v="1"/>
    <x v="0"/>
    <x v="1"/>
    <x v="0"/>
    <x v="9"/>
    <n v="24"/>
    <n v="1"/>
    <x v="2"/>
  </r>
  <r>
    <d v="2011-10-24T00:00:00"/>
    <n v="3"/>
    <x v="0"/>
    <s v="01004"/>
    <n v="721.63350000000003"/>
    <n v="1146.9359999999999"/>
    <n v="1868.5695000000001"/>
    <x v="2"/>
    <x v="1"/>
    <x v="2"/>
    <x v="0"/>
    <x v="9"/>
    <n v="24"/>
    <n v="1"/>
    <x v="2"/>
  </r>
  <r>
    <d v="2011-10-24T00:00:00"/>
    <n v="3"/>
    <x v="1"/>
    <s v="01005"/>
    <n v="633.50699999999995"/>
    <n v="1259.8109999999999"/>
    <n v="1893.318"/>
    <x v="2"/>
    <x v="1"/>
    <x v="3"/>
    <x v="0"/>
    <x v="9"/>
    <n v="24"/>
    <n v="1"/>
    <x v="2"/>
  </r>
  <r>
    <d v="2011-10-24T00:00:00"/>
    <n v="4"/>
    <x v="0"/>
    <s v="01006"/>
    <n v="700.20299999999997"/>
    <n v="1123.9725000000001"/>
    <n v="1824.1755000000001"/>
    <x v="3"/>
    <x v="1"/>
    <x v="4"/>
    <x v="0"/>
    <x v="9"/>
    <n v="24"/>
    <n v="1"/>
    <x v="2"/>
  </r>
  <r>
    <d v="2011-10-24T00:00:00"/>
    <n v="4"/>
    <x v="1"/>
    <s v="01007"/>
    <n v="687.45600000000002"/>
    <n v="1043.3744999999999"/>
    <n v="1730.8305"/>
    <x v="3"/>
    <x v="1"/>
    <x v="5"/>
    <x v="0"/>
    <x v="9"/>
    <n v="24"/>
    <n v="1"/>
    <x v="2"/>
  </r>
  <r>
    <d v="2011-10-25T00:00:00"/>
    <n v="1"/>
    <x v="0"/>
    <s v="01008"/>
    <n v="667.74749999999995"/>
    <n v="1119.4469999999999"/>
    <n v="1787.1945000000001"/>
    <x v="0"/>
    <x v="0"/>
    <x v="6"/>
    <x v="0"/>
    <x v="9"/>
    <n v="25"/>
    <n v="2"/>
    <x v="3"/>
  </r>
  <r>
    <d v="2011-10-25T00:00:00"/>
    <n v="1"/>
    <x v="1"/>
    <s v="01009"/>
    <n v="847.65449999999998"/>
    <n v="1332.471"/>
    <n v="2180.1255000000001"/>
    <x v="0"/>
    <x v="0"/>
    <x v="7"/>
    <x v="0"/>
    <x v="9"/>
    <n v="25"/>
    <n v="2"/>
    <x v="3"/>
  </r>
  <r>
    <d v="2011-10-25T00:00:00"/>
    <n v="2"/>
    <x v="0"/>
    <s v="01010"/>
    <n v="601.26149999999996"/>
    <n v="986.47500000000002"/>
    <n v="1587.7365"/>
    <x v="1"/>
    <x v="0"/>
    <x v="8"/>
    <x v="0"/>
    <x v="9"/>
    <n v="25"/>
    <n v="2"/>
    <x v="3"/>
  </r>
  <r>
    <d v="2011-10-25T00:00:00"/>
    <n v="2"/>
    <x v="1"/>
    <s v="01011"/>
    <n v="624.4665"/>
    <n v="993.279"/>
    <n v="1617.7455"/>
    <x v="1"/>
    <x v="0"/>
    <x v="9"/>
    <x v="0"/>
    <x v="9"/>
    <n v="25"/>
    <n v="2"/>
    <x v="3"/>
  </r>
  <r>
    <d v="2011-10-25T00:00:00"/>
    <n v="3"/>
    <x v="0"/>
    <s v="01002"/>
    <n v="618.73350000000005"/>
    <n v="975.41849999999999"/>
    <n v="1594.152"/>
    <x v="2"/>
    <x v="1"/>
    <x v="4"/>
    <x v="0"/>
    <x v="9"/>
    <n v="25"/>
    <n v="2"/>
    <x v="3"/>
  </r>
  <r>
    <d v="2011-10-25T00:00:00"/>
    <n v="3"/>
    <x v="1"/>
    <s v="01003"/>
    <n v="743.46299999999997"/>
    <n v="1384.194"/>
    <n v="2127.6570000000002"/>
    <x v="2"/>
    <x v="1"/>
    <x v="0"/>
    <x v="0"/>
    <x v="9"/>
    <n v="25"/>
    <n v="2"/>
    <x v="3"/>
  </r>
  <r>
    <d v="2011-10-25T00:00:00"/>
    <n v="4"/>
    <x v="0"/>
    <s v="01001"/>
    <n v="569.99249999999995"/>
    <n v="1115.1105"/>
    <n v="1685.1030000000001"/>
    <x v="3"/>
    <x v="1"/>
    <x v="1"/>
    <x v="0"/>
    <x v="9"/>
    <n v="25"/>
    <n v="2"/>
    <x v="3"/>
  </r>
  <r>
    <d v="2011-10-25T00:00:00"/>
    <n v="4"/>
    <x v="1"/>
    <s v="01004"/>
    <n v="640.83600000000001"/>
    <n v="1182.8879999999999"/>
    <n v="1823.7239999999999"/>
    <x v="3"/>
    <x v="1"/>
    <x v="2"/>
    <x v="0"/>
    <x v="9"/>
    <n v="25"/>
    <n v="2"/>
    <x v="3"/>
  </r>
  <r>
    <d v="2011-10-26T00:00:00"/>
    <n v="1"/>
    <x v="0"/>
    <s v="01005"/>
    <n v="520.63199999999995"/>
    <n v="1106.7104999999999"/>
    <n v="1627.3425"/>
    <x v="0"/>
    <x v="0"/>
    <x v="3"/>
    <x v="0"/>
    <x v="9"/>
    <n v="26"/>
    <n v="3"/>
    <x v="4"/>
  </r>
  <r>
    <d v="2011-10-26T00:00:00"/>
    <n v="1"/>
    <x v="1"/>
    <s v="01006"/>
    <n v="690.375"/>
    <n v="1373.0429999999999"/>
    <n v="2063.4180000000001"/>
    <x v="0"/>
    <x v="0"/>
    <x v="4"/>
    <x v="0"/>
    <x v="9"/>
    <n v="26"/>
    <n v="3"/>
    <x v="4"/>
  </r>
  <r>
    <d v="2011-10-26T00:00:00"/>
    <n v="2"/>
    <x v="0"/>
    <s v="01007"/>
    <n v="704.4135"/>
    <n v="1145.1089999999999"/>
    <n v="1849.5225"/>
    <x v="1"/>
    <x v="0"/>
    <x v="5"/>
    <x v="0"/>
    <x v="9"/>
    <n v="26"/>
    <n v="3"/>
    <x v="4"/>
  </r>
  <r>
    <d v="2011-10-26T00:00:00"/>
    <n v="2"/>
    <x v="1"/>
    <s v="01008"/>
    <n v="588.99749999999995"/>
    <n v="1128.1724999999999"/>
    <n v="1717.17"/>
    <x v="1"/>
    <x v="0"/>
    <x v="6"/>
    <x v="0"/>
    <x v="9"/>
    <n v="26"/>
    <n v="3"/>
    <x v="4"/>
  </r>
  <r>
    <d v="2011-10-26T00:00:00"/>
    <n v="3"/>
    <x v="0"/>
    <s v="01009"/>
    <n v="700.96950000000004"/>
    <n v="1098.615"/>
    <n v="1799.5844999999999"/>
    <x v="2"/>
    <x v="1"/>
    <x v="7"/>
    <x v="0"/>
    <x v="9"/>
    <n v="26"/>
    <n v="3"/>
    <x v="4"/>
  </r>
  <r>
    <d v="2011-10-26T00:00:00"/>
    <n v="3"/>
    <x v="1"/>
    <s v="01010"/>
    <n v="631.38599999999997"/>
    <n v="1256.0835"/>
    <n v="1887.4694999999999"/>
    <x v="2"/>
    <x v="1"/>
    <x v="8"/>
    <x v="0"/>
    <x v="9"/>
    <n v="26"/>
    <n v="3"/>
    <x v="4"/>
  </r>
  <r>
    <d v="2011-10-26T00:00:00"/>
    <n v="4"/>
    <x v="0"/>
    <s v="01011"/>
    <n v="611.03700000000003"/>
    <n v="1028.2125000000001"/>
    <n v="1639.2494999999999"/>
    <x v="3"/>
    <x v="1"/>
    <x v="9"/>
    <x v="0"/>
    <x v="9"/>
    <n v="26"/>
    <n v="3"/>
    <x v="4"/>
  </r>
  <r>
    <d v="2011-10-26T00:00:00"/>
    <n v="4"/>
    <x v="1"/>
    <s v="01002"/>
    <n v="826.00350000000003"/>
    <n v="1250.8440000000001"/>
    <n v="2076.8474999999999"/>
    <x v="3"/>
    <x v="1"/>
    <x v="4"/>
    <x v="0"/>
    <x v="9"/>
    <n v="26"/>
    <n v="3"/>
    <x v="4"/>
  </r>
  <r>
    <d v="2011-10-27T00:00:00"/>
    <n v="1"/>
    <x v="0"/>
    <s v="01003"/>
    <n v="551.40750000000003"/>
    <n v="1152.1755000000001"/>
    <n v="1703.5830000000001"/>
    <x v="0"/>
    <x v="0"/>
    <x v="0"/>
    <x v="0"/>
    <x v="9"/>
    <n v="27"/>
    <n v="4"/>
    <x v="5"/>
  </r>
  <r>
    <d v="2011-10-27T00:00:00"/>
    <n v="1"/>
    <x v="1"/>
    <s v="01001"/>
    <n v="709.33799999999997"/>
    <n v="1376.1089999999999"/>
    <n v="2085.4470000000001"/>
    <x v="0"/>
    <x v="0"/>
    <x v="1"/>
    <x v="0"/>
    <x v="9"/>
    <n v="27"/>
    <n v="4"/>
    <x v="5"/>
  </r>
  <r>
    <d v="2011-10-27T00:00:00"/>
    <n v="2"/>
    <x v="0"/>
    <s v="01004"/>
    <n v="588.96600000000001"/>
    <n v="1066.6635000000001"/>
    <n v="1655.6295"/>
    <x v="1"/>
    <x v="0"/>
    <x v="2"/>
    <x v="0"/>
    <x v="9"/>
    <n v="27"/>
    <n v="4"/>
    <x v="5"/>
  </r>
  <r>
    <d v="2011-10-27T00:00:00"/>
    <n v="2"/>
    <x v="1"/>
    <s v="01005"/>
    <n v="708.38250000000005"/>
    <n v="1108.422"/>
    <n v="1816.8045"/>
    <x v="1"/>
    <x v="0"/>
    <x v="3"/>
    <x v="0"/>
    <x v="9"/>
    <n v="27"/>
    <n v="4"/>
    <x v="5"/>
  </r>
  <r>
    <d v="2011-10-27T00:00:00"/>
    <n v="3"/>
    <x v="0"/>
    <s v="01006"/>
    <n v="646.149"/>
    <n v="1238.3385000000001"/>
    <n v="1884.4875"/>
    <x v="2"/>
    <x v="1"/>
    <x v="4"/>
    <x v="0"/>
    <x v="9"/>
    <n v="27"/>
    <n v="4"/>
    <x v="5"/>
  </r>
  <r>
    <d v="2011-10-27T00:00:00"/>
    <n v="3"/>
    <x v="1"/>
    <s v="01007"/>
    <n v="685.19849999999997"/>
    <n v="1050.126"/>
    <n v="1735.3244999999999"/>
    <x v="2"/>
    <x v="1"/>
    <x v="5"/>
    <x v="0"/>
    <x v="9"/>
    <n v="27"/>
    <n v="4"/>
    <x v="5"/>
  </r>
  <r>
    <d v="2011-10-27T00:00:00"/>
    <n v="4"/>
    <x v="0"/>
    <s v="01008"/>
    <n v="521.09400000000005"/>
    <n v="1143.9014999999999"/>
    <n v="1664.9955"/>
    <x v="3"/>
    <x v="1"/>
    <x v="6"/>
    <x v="0"/>
    <x v="9"/>
    <n v="27"/>
    <n v="4"/>
    <x v="5"/>
  </r>
  <r>
    <d v="2011-10-27T00:00:00"/>
    <n v="4"/>
    <x v="1"/>
    <s v="01009"/>
    <n v="713.11800000000005"/>
    <n v="1088.6505"/>
    <n v="1801.7684999999999"/>
    <x v="3"/>
    <x v="1"/>
    <x v="7"/>
    <x v="0"/>
    <x v="9"/>
    <n v="27"/>
    <n v="4"/>
    <x v="5"/>
  </r>
  <r>
    <d v="2011-10-28T00:00:00"/>
    <n v="1"/>
    <x v="0"/>
    <s v="01010"/>
    <n v="678.59400000000005"/>
    <n v="1207.2375"/>
    <n v="1885.8315"/>
    <x v="0"/>
    <x v="0"/>
    <x v="8"/>
    <x v="0"/>
    <x v="9"/>
    <n v="28"/>
    <n v="5"/>
    <x v="6"/>
  </r>
  <r>
    <d v="2011-10-28T00:00:00"/>
    <n v="1"/>
    <x v="1"/>
    <s v="01011"/>
    <n v="577.34249999999997"/>
    <n v="1061.6865"/>
    <n v="1639.029"/>
    <x v="0"/>
    <x v="0"/>
    <x v="9"/>
    <x v="0"/>
    <x v="9"/>
    <n v="28"/>
    <n v="5"/>
    <x v="6"/>
  </r>
  <r>
    <d v="2011-10-28T00:00:00"/>
    <n v="2"/>
    <x v="0"/>
    <s v="01002"/>
    <n v="536.74950000000001"/>
    <n v="1083.579"/>
    <n v="1620.3285000000001"/>
    <x v="1"/>
    <x v="0"/>
    <x v="4"/>
    <x v="0"/>
    <x v="9"/>
    <n v="28"/>
    <n v="5"/>
    <x v="6"/>
  </r>
  <r>
    <d v="2011-10-28T00:00:00"/>
    <n v="2"/>
    <x v="1"/>
    <s v="01003"/>
    <n v="635.83799999999997"/>
    <n v="1273.671"/>
    <n v="1909.509"/>
    <x v="1"/>
    <x v="0"/>
    <x v="0"/>
    <x v="0"/>
    <x v="9"/>
    <n v="28"/>
    <n v="5"/>
    <x v="6"/>
  </r>
  <r>
    <d v="2011-10-28T00:00:00"/>
    <n v="3"/>
    <x v="0"/>
    <s v="01001"/>
    <n v="595.9905"/>
    <n v="1070.5695000000001"/>
    <n v="1666.56"/>
    <x v="2"/>
    <x v="1"/>
    <x v="1"/>
    <x v="0"/>
    <x v="9"/>
    <n v="28"/>
    <n v="5"/>
    <x v="6"/>
  </r>
  <r>
    <d v="2011-10-28T00:00:00"/>
    <n v="3"/>
    <x v="1"/>
    <s v="01004"/>
    <n v="577.42650000000003"/>
    <n v="1169.6475"/>
    <n v="1747.0740000000001"/>
    <x v="2"/>
    <x v="1"/>
    <x v="2"/>
    <x v="0"/>
    <x v="9"/>
    <n v="28"/>
    <n v="5"/>
    <x v="6"/>
  </r>
  <r>
    <d v="2011-10-28T00:00:00"/>
    <n v="4"/>
    <x v="0"/>
    <s v="01005"/>
    <n v="537.56849999999997"/>
    <n v="1123.08"/>
    <n v="1660.6485"/>
    <x v="3"/>
    <x v="1"/>
    <x v="3"/>
    <x v="0"/>
    <x v="9"/>
    <n v="28"/>
    <n v="5"/>
    <x v="6"/>
  </r>
  <r>
    <d v="2011-10-28T00:00:00"/>
    <n v="4"/>
    <x v="1"/>
    <s v="01006"/>
    <n v="768.03300000000002"/>
    <n v="1427.223"/>
    <n v="2195.2559999999999"/>
    <x v="3"/>
    <x v="1"/>
    <x v="4"/>
    <x v="0"/>
    <x v="9"/>
    <n v="28"/>
    <n v="5"/>
    <x v="6"/>
  </r>
  <r>
    <d v="2011-10-29T00:00:00"/>
    <n v="1"/>
    <x v="0"/>
    <s v="01007"/>
    <n v="491.82"/>
    <n v="1097.124"/>
    <n v="1588.944"/>
    <x v="0"/>
    <x v="0"/>
    <x v="5"/>
    <x v="0"/>
    <x v="9"/>
    <n v="29"/>
    <n v="6"/>
    <x v="0"/>
  </r>
  <r>
    <d v="2011-10-29T00:00:00"/>
    <n v="1"/>
    <x v="1"/>
    <s v="01008"/>
    <n v="797.27549999999997"/>
    <n v="1286.9745"/>
    <n v="2084.25"/>
    <x v="0"/>
    <x v="0"/>
    <x v="6"/>
    <x v="0"/>
    <x v="9"/>
    <n v="29"/>
    <n v="6"/>
    <x v="0"/>
  </r>
  <r>
    <d v="2011-10-29T00:00:00"/>
    <n v="2"/>
    <x v="0"/>
    <s v="01009"/>
    <n v="628.13099999999997"/>
    <n v="1235.1780000000001"/>
    <n v="1863.309"/>
    <x v="1"/>
    <x v="0"/>
    <x v="7"/>
    <x v="0"/>
    <x v="9"/>
    <n v="29"/>
    <n v="6"/>
    <x v="0"/>
  </r>
  <r>
    <d v="2011-10-29T00:00:00"/>
    <n v="2"/>
    <x v="1"/>
    <s v="01010"/>
    <n v="630.16800000000001"/>
    <n v="1209.4214999999999"/>
    <n v="1839.5895"/>
    <x v="1"/>
    <x v="0"/>
    <x v="8"/>
    <x v="0"/>
    <x v="9"/>
    <n v="29"/>
    <n v="6"/>
    <x v="0"/>
  </r>
  <r>
    <d v="2011-10-29T00:00:00"/>
    <n v="3"/>
    <x v="0"/>
    <s v="01011"/>
    <n v="732.01800000000003"/>
    <n v="1153.5509999999999"/>
    <n v="1885.569"/>
    <x v="2"/>
    <x v="1"/>
    <x v="9"/>
    <x v="0"/>
    <x v="9"/>
    <n v="29"/>
    <n v="6"/>
    <x v="0"/>
  </r>
  <r>
    <d v="2011-10-29T00:00:00"/>
    <n v="3"/>
    <x v="1"/>
    <s v="01002"/>
    <n v="688.35900000000004"/>
    <n v="1139.5125"/>
    <n v="1827.8715"/>
    <x v="2"/>
    <x v="1"/>
    <x v="4"/>
    <x v="0"/>
    <x v="9"/>
    <n v="29"/>
    <n v="6"/>
    <x v="0"/>
  </r>
  <r>
    <d v="2011-10-29T00:00:00"/>
    <n v="4"/>
    <x v="0"/>
    <s v="01003"/>
    <n v="554.87249999999995"/>
    <n v="1091.5065"/>
    <n v="1646.3789999999999"/>
    <x v="3"/>
    <x v="1"/>
    <x v="0"/>
    <x v="0"/>
    <x v="9"/>
    <n v="29"/>
    <n v="6"/>
    <x v="0"/>
  </r>
  <r>
    <d v="2011-10-29T00:00:00"/>
    <n v="4"/>
    <x v="1"/>
    <s v="01001"/>
    <n v="851.4135"/>
    <n v="1306.5360000000001"/>
    <n v="2157.9495000000002"/>
    <x v="3"/>
    <x v="1"/>
    <x v="1"/>
    <x v="0"/>
    <x v="9"/>
    <n v="29"/>
    <n v="6"/>
    <x v="0"/>
  </r>
  <r>
    <d v="2011-10-30T00:00:00"/>
    <n v="1"/>
    <x v="0"/>
    <s v="01004"/>
    <n v="583.81050000000005"/>
    <n v="1259.0864999999999"/>
    <n v="1842.8969999999999"/>
    <x v="0"/>
    <x v="0"/>
    <x v="2"/>
    <x v="0"/>
    <x v="9"/>
    <n v="30"/>
    <n v="7"/>
    <x v="1"/>
  </r>
  <r>
    <d v="2011-10-30T00:00:00"/>
    <n v="1"/>
    <x v="1"/>
    <s v="01005"/>
    <n v="667.82100000000003"/>
    <n v="1144.752"/>
    <n v="1812.5730000000001"/>
    <x v="0"/>
    <x v="0"/>
    <x v="3"/>
    <x v="0"/>
    <x v="9"/>
    <n v="30"/>
    <n v="7"/>
    <x v="1"/>
  </r>
  <r>
    <d v="2011-10-30T00:00:00"/>
    <n v="2"/>
    <x v="0"/>
    <s v="01006"/>
    <n v="598.54200000000003"/>
    <n v="1261.827"/>
    <n v="1860.3689999999999"/>
    <x v="1"/>
    <x v="0"/>
    <x v="4"/>
    <x v="0"/>
    <x v="9"/>
    <n v="30"/>
    <n v="7"/>
    <x v="1"/>
  </r>
  <r>
    <d v="2011-10-30T00:00:00"/>
    <n v="2"/>
    <x v="1"/>
    <s v="01007"/>
    <n v="760.41"/>
    <n v="1392.615"/>
    <n v="2153.0250000000001"/>
    <x v="1"/>
    <x v="0"/>
    <x v="5"/>
    <x v="0"/>
    <x v="9"/>
    <n v="30"/>
    <n v="7"/>
    <x v="1"/>
  </r>
  <r>
    <d v="2011-10-30T00:00:00"/>
    <n v="3"/>
    <x v="0"/>
    <s v="01008"/>
    <n v="681.49199999999996"/>
    <n v="1053.297"/>
    <n v="1734.789"/>
    <x v="2"/>
    <x v="1"/>
    <x v="6"/>
    <x v="0"/>
    <x v="9"/>
    <n v="30"/>
    <n v="7"/>
    <x v="1"/>
  </r>
  <r>
    <d v="2011-10-30T00:00:00"/>
    <n v="3"/>
    <x v="1"/>
    <s v="01009"/>
    <n v="668.02049999999997"/>
    <n v="1318.527"/>
    <n v="1986.5474999999999"/>
    <x v="2"/>
    <x v="1"/>
    <x v="7"/>
    <x v="0"/>
    <x v="9"/>
    <n v="30"/>
    <n v="7"/>
    <x v="1"/>
  </r>
  <r>
    <d v="2011-10-30T00:00:00"/>
    <n v="4"/>
    <x v="0"/>
    <s v="01010"/>
    <n v="634.39949999999999"/>
    <n v="1082.5920000000001"/>
    <n v="1716.9915000000001"/>
    <x v="3"/>
    <x v="1"/>
    <x v="8"/>
    <x v="0"/>
    <x v="9"/>
    <n v="30"/>
    <n v="7"/>
    <x v="1"/>
  </r>
  <r>
    <d v="2011-10-30T00:00:00"/>
    <n v="4"/>
    <x v="1"/>
    <s v="01011"/>
    <n v="791.33249999999998"/>
    <n v="1194.0809999999999"/>
    <n v="1985.4135000000001"/>
    <x v="3"/>
    <x v="1"/>
    <x v="9"/>
    <x v="0"/>
    <x v="9"/>
    <n v="30"/>
    <n v="7"/>
    <x v="1"/>
  </r>
  <r>
    <d v="2011-10-31T00:00:00"/>
    <n v="1"/>
    <x v="0"/>
    <s v="01002"/>
    <n v="723.01949999999999"/>
    <n v="1116.759"/>
    <n v="1839.7784999999999"/>
    <x v="0"/>
    <x v="0"/>
    <x v="4"/>
    <x v="0"/>
    <x v="9"/>
    <n v="31"/>
    <n v="1"/>
    <x v="2"/>
  </r>
  <r>
    <d v="2011-10-31T00:00:00"/>
    <n v="1"/>
    <x v="1"/>
    <s v="01003"/>
    <n v="647.27250000000004"/>
    <n v="1066.8"/>
    <n v="1714.0725"/>
    <x v="0"/>
    <x v="0"/>
    <x v="0"/>
    <x v="0"/>
    <x v="9"/>
    <n v="31"/>
    <n v="1"/>
    <x v="2"/>
  </r>
  <r>
    <d v="2011-10-31T00:00:00"/>
    <n v="2"/>
    <x v="0"/>
    <s v="01001"/>
    <n v="648.21749999999997"/>
    <n v="1050.21"/>
    <n v="1698.4275"/>
    <x v="1"/>
    <x v="0"/>
    <x v="1"/>
    <x v="0"/>
    <x v="9"/>
    <n v="31"/>
    <n v="1"/>
    <x v="2"/>
  </r>
  <r>
    <d v="2011-10-31T00:00:00"/>
    <n v="2"/>
    <x v="1"/>
    <s v="01004"/>
    <n v="623.78399999999999"/>
    <n v="966.13649999999996"/>
    <n v="1589.9204999999999"/>
    <x v="1"/>
    <x v="0"/>
    <x v="2"/>
    <x v="0"/>
    <x v="9"/>
    <n v="31"/>
    <n v="1"/>
    <x v="2"/>
  </r>
  <r>
    <d v="2011-10-31T00:00:00"/>
    <n v="3"/>
    <x v="0"/>
    <s v="01005"/>
    <n v="678.93"/>
    <n v="1101.5129999999999"/>
    <n v="1780.443"/>
    <x v="2"/>
    <x v="1"/>
    <x v="3"/>
    <x v="0"/>
    <x v="9"/>
    <n v="31"/>
    <n v="1"/>
    <x v="2"/>
  </r>
  <r>
    <d v="2011-10-31T00:00:00"/>
    <n v="3"/>
    <x v="1"/>
    <s v="01006"/>
    <n v="676.57799999999997"/>
    <n v="1061.319"/>
    <n v="1737.8969999999999"/>
    <x v="2"/>
    <x v="1"/>
    <x v="4"/>
    <x v="0"/>
    <x v="9"/>
    <n v="31"/>
    <n v="1"/>
    <x v="2"/>
  </r>
  <r>
    <d v="2011-10-31T00:00:00"/>
    <n v="4"/>
    <x v="0"/>
    <s v="01007"/>
    <n v="629.85299999999995"/>
    <n v="1186.8989999999999"/>
    <n v="1816.752"/>
    <x v="3"/>
    <x v="1"/>
    <x v="5"/>
    <x v="0"/>
    <x v="9"/>
    <n v="31"/>
    <n v="1"/>
    <x v="2"/>
  </r>
  <r>
    <d v="2011-10-31T00:00:00"/>
    <n v="4"/>
    <x v="1"/>
    <s v="01008"/>
    <n v="647.51400000000001"/>
    <n v="1100.9984999999999"/>
    <n v="1748.5125"/>
    <x v="3"/>
    <x v="1"/>
    <x v="6"/>
    <x v="0"/>
    <x v="9"/>
    <n v="31"/>
    <n v="1"/>
    <x v="2"/>
  </r>
  <r>
    <d v="2011-11-01T00:00:00"/>
    <n v="1"/>
    <x v="0"/>
    <s v="01009"/>
    <n v="505.58550000000002"/>
    <n v="1116.2025000000001"/>
    <n v="1621.788"/>
    <x v="0"/>
    <x v="0"/>
    <x v="7"/>
    <x v="0"/>
    <x v="10"/>
    <n v="1"/>
    <n v="2"/>
    <x v="3"/>
  </r>
  <r>
    <d v="2011-11-01T00:00:00"/>
    <n v="1"/>
    <x v="1"/>
    <s v="01010"/>
    <n v="802.62"/>
    <n v="1300.1415"/>
    <n v="2102.7615000000001"/>
    <x v="0"/>
    <x v="0"/>
    <x v="8"/>
    <x v="0"/>
    <x v="10"/>
    <n v="1"/>
    <n v="2"/>
    <x v="3"/>
  </r>
  <r>
    <d v="2011-11-01T00:00:00"/>
    <n v="2"/>
    <x v="0"/>
    <s v="01011"/>
    <n v="515.30849999999998"/>
    <n v="1140.846"/>
    <n v="1656.1545000000001"/>
    <x v="1"/>
    <x v="0"/>
    <x v="9"/>
    <x v="0"/>
    <x v="10"/>
    <n v="1"/>
    <n v="2"/>
    <x v="3"/>
  </r>
  <r>
    <d v="2011-11-01T00:00:00"/>
    <n v="2"/>
    <x v="1"/>
    <s v="01002"/>
    <n v="793.08600000000001"/>
    <n v="1389.6120000000001"/>
    <n v="2182.6979999999999"/>
    <x v="1"/>
    <x v="0"/>
    <x v="4"/>
    <x v="0"/>
    <x v="10"/>
    <n v="1"/>
    <n v="2"/>
    <x v="3"/>
  </r>
  <r>
    <d v="2011-11-01T00:00:00"/>
    <n v="3"/>
    <x v="0"/>
    <s v="01003"/>
    <n v="648.86850000000004"/>
    <n v="1147.6185"/>
    <n v="1796.4870000000001"/>
    <x v="2"/>
    <x v="1"/>
    <x v="0"/>
    <x v="0"/>
    <x v="10"/>
    <n v="1"/>
    <n v="2"/>
    <x v="3"/>
  </r>
  <r>
    <d v="2011-11-01T00:00:00"/>
    <n v="3"/>
    <x v="1"/>
    <s v="01001"/>
    <n v="639.94349999999997"/>
    <n v="1398.7995000000001"/>
    <n v="2038.7429999999999"/>
    <x v="2"/>
    <x v="1"/>
    <x v="1"/>
    <x v="0"/>
    <x v="10"/>
    <n v="1"/>
    <n v="2"/>
    <x v="3"/>
  </r>
  <r>
    <d v="2011-11-01T00:00:00"/>
    <n v="4"/>
    <x v="0"/>
    <s v="01004"/>
    <n v="727.54499999999996"/>
    <n v="1154.0025000000001"/>
    <n v="1881.5474999999999"/>
    <x v="3"/>
    <x v="1"/>
    <x v="2"/>
    <x v="0"/>
    <x v="10"/>
    <n v="1"/>
    <n v="2"/>
    <x v="3"/>
  </r>
  <r>
    <d v="2011-11-01T00:00:00"/>
    <n v="4"/>
    <x v="1"/>
    <s v="01005"/>
    <n v="580.923"/>
    <n v="1293.9570000000001"/>
    <n v="1874.88"/>
    <x v="3"/>
    <x v="1"/>
    <x v="3"/>
    <x v="0"/>
    <x v="10"/>
    <n v="1"/>
    <n v="2"/>
    <x v="3"/>
  </r>
  <r>
    <d v="2011-11-02T00:00:00"/>
    <n v="1"/>
    <x v="0"/>
    <s v="01006"/>
    <n v="609.49350000000004"/>
    <n v="1247.652"/>
    <n v="1857.1455000000001"/>
    <x v="0"/>
    <x v="0"/>
    <x v="4"/>
    <x v="0"/>
    <x v="10"/>
    <n v="2"/>
    <n v="3"/>
    <x v="4"/>
  </r>
  <r>
    <d v="2011-11-02T00:00:00"/>
    <n v="1"/>
    <x v="1"/>
    <s v="01007"/>
    <n v="577.79399999999998"/>
    <n v="1094.9085"/>
    <n v="1672.7025000000001"/>
    <x v="0"/>
    <x v="0"/>
    <x v="5"/>
    <x v="0"/>
    <x v="10"/>
    <n v="2"/>
    <n v="3"/>
    <x v="4"/>
  </r>
  <r>
    <d v="2011-11-02T00:00:00"/>
    <n v="2"/>
    <x v="0"/>
    <s v="01008"/>
    <n v="607.26750000000004"/>
    <n v="1157.4780000000001"/>
    <n v="1764.7455"/>
    <x v="1"/>
    <x v="0"/>
    <x v="6"/>
    <x v="0"/>
    <x v="10"/>
    <n v="2"/>
    <n v="3"/>
    <x v="4"/>
  </r>
  <r>
    <d v="2011-11-02T00:00:00"/>
    <n v="2"/>
    <x v="1"/>
    <s v="01009"/>
    <n v="833.65800000000002"/>
    <n v="1281.4829999999999"/>
    <n v="2115.1410000000001"/>
    <x v="1"/>
    <x v="0"/>
    <x v="7"/>
    <x v="0"/>
    <x v="10"/>
    <n v="2"/>
    <n v="3"/>
    <x v="4"/>
  </r>
  <r>
    <d v="2011-11-02T00:00:00"/>
    <n v="3"/>
    <x v="0"/>
    <s v="01010"/>
    <n v="539.62649999999996"/>
    <n v="1136.4465"/>
    <n v="1676.0730000000001"/>
    <x v="2"/>
    <x v="1"/>
    <x v="8"/>
    <x v="0"/>
    <x v="10"/>
    <n v="2"/>
    <n v="3"/>
    <x v="4"/>
  </r>
  <r>
    <d v="2011-11-02T00:00:00"/>
    <n v="3"/>
    <x v="1"/>
    <s v="01011"/>
    <n v="597.57600000000002"/>
    <n v="1224.0899999999999"/>
    <n v="1821.6659999999999"/>
    <x v="2"/>
    <x v="1"/>
    <x v="9"/>
    <x v="0"/>
    <x v="10"/>
    <n v="2"/>
    <n v="3"/>
    <x v="4"/>
  </r>
  <r>
    <d v="2011-11-02T00:00:00"/>
    <n v="4"/>
    <x v="0"/>
    <s v="01002"/>
    <n v="530.32349999999997"/>
    <n v="1165.1324999999999"/>
    <n v="1695.4559999999999"/>
    <x v="3"/>
    <x v="1"/>
    <x v="4"/>
    <x v="0"/>
    <x v="10"/>
    <n v="2"/>
    <n v="3"/>
    <x v="4"/>
  </r>
  <r>
    <d v="2011-11-02T00:00:00"/>
    <n v="4"/>
    <x v="1"/>
    <s v="01003"/>
    <n v="479.0625"/>
    <n v="1178.1210000000001"/>
    <n v="1657.1835000000001"/>
    <x v="3"/>
    <x v="1"/>
    <x v="0"/>
    <x v="0"/>
    <x v="10"/>
    <n v="2"/>
    <n v="3"/>
    <x v="4"/>
  </r>
  <r>
    <d v="2011-11-03T00:00:00"/>
    <n v="1"/>
    <x v="0"/>
    <s v="01001"/>
    <n v="627.81600000000003"/>
    <n v="1191.645"/>
    <n v="1819.461"/>
    <x v="0"/>
    <x v="0"/>
    <x v="1"/>
    <x v="0"/>
    <x v="10"/>
    <n v="3"/>
    <n v="4"/>
    <x v="5"/>
  </r>
  <r>
    <d v="2011-11-03T00:00:00"/>
    <n v="1"/>
    <x v="1"/>
    <s v="01004"/>
    <n v="581.05949999999996"/>
    <n v="1351.2660000000001"/>
    <n v="1932.3254999999999"/>
    <x v="0"/>
    <x v="0"/>
    <x v="2"/>
    <x v="0"/>
    <x v="10"/>
    <n v="3"/>
    <n v="4"/>
    <x v="5"/>
  </r>
  <r>
    <d v="2011-11-03T00:00:00"/>
    <n v="2"/>
    <x v="0"/>
    <s v="01005"/>
    <n v="715.60649999999998"/>
    <n v="1161.153"/>
    <n v="1876.7594999999999"/>
    <x v="1"/>
    <x v="0"/>
    <x v="3"/>
    <x v="0"/>
    <x v="10"/>
    <n v="3"/>
    <n v="4"/>
    <x v="5"/>
  </r>
  <r>
    <d v="2011-11-03T00:00:00"/>
    <n v="2"/>
    <x v="1"/>
    <s v="01006"/>
    <n v="730.01250000000005"/>
    <n v="1320.06"/>
    <n v="2050.0725000000002"/>
    <x v="1"/>
    <x v="0"/>
    <x v="4"/>
    <x v="0"/>
    <x v="10"/>
    <n v="3"/>
    <n v="4"/>
    <x v="5"/>
  </r>
  <r>
    <d v="2011-11-03T00:00:00"/>
    <n v="3"/>
    <x v="0"/>
    <s v="01007"/>
    <n v="697.76700000000005"/>
    <n v="1150.443"/>
    <n v="1848.21"/>
    <x v="2"/>
    <x v="1"/>
    <x v="5"/>
    <x v="0"/>
    <x v="10"/>
    <n v="3"/>
    <n v="4"/>
    <x v="5"/>
  </r>
  <r>
    <d v="2011-11-03T00:00:00"/>
    <n v="3"/>
    <x v="1"/>
    <s v="01008"/>
    <n v="616.60199999999998"/>
    <n v="1254.6659999999999"/>
    <n v="1871.268"/>
    <x v="2"/>
    <x v="1"/>
    <x v="6"/>
    <x v="0"/>
    <x v="10"/>
    <n v="3"/>
    <n v="4"/>
    <x v="5"/>
  </r>
  <r>
    <d v="2011-11-03T00:00:00"/>
    <n v="4"/>
    <x v="0"/>
    <s v="01009"/>
    <n v="678.57299999999998"/>
    <n v="1073.1524999999999"/>
    <n v="1751.7255"/>
    <x v="3"/>
    <x v="1"/>
    <x v="7"/>
    <x v="0"/>
    <x v="10"/>
    <n v="3"/>
    <n v="4"/>
    <x v="5"/>
  </r>
  <r>
    <d v="2011-11-03T00:00:00"/>
    <n v="4"/>
    <x v="1"/>
    <s v="01010"/>
    <n v="603.56100000000004"/>
    <n v="1409.73"/>
    <n v="2013.2909999999999"/>
    <x v="3"/>
    <x v="1"/>
    <x v="8"/>
    <x v="0"/>
    <x v="10"/>
    <n v="3"/>
    <n v="4"/>
    <x v="5"/>
  </r>
  <r>
    <d v="2011-11-04T00:00:00"/>
    <n v="1"/>
    <x v="0"/>
    <s v="01011"/>
    <n v="608.32799999999997"/>
    <n v="1190.4059999999999"/>
    <n v="1798.7339999999999"/>
    <x v="0"/>
    <x v="0"/>
    <x v="9"/>
    <x v="0"/>
    <x v="10"/>
    <n v="4"/>
    <n v="5"/>
    <x v="6"/>
  </r>
  <r>
    <d v="2011-11-04T00:00:00"/>
    <n v="1"/>
    <x v="1"/>
    <s v="01002"/>
    <n v="626.23050000000001"/>
    <n v="1420.2090000000001"/>
    <n v="2046.4395"/>
    <x v="0"/>
    <x v="0"/>
    <x v="4"/>
    <x v="0"/>
    <x v="10"/>
    <n v="4"/>
    <n v="5"/>
    <x v="6"/>
  </r>
  <r>
    <d v="2011-11-04T00:00:00"/>
    <n v="2"/>
    <x v="0"/>
    <s v="01003"/>
    <n v="574.476"/>
    <n v="1043.049"/>
    <n v="1617.5250000000001"/>
    <x v="1"/>
    <x v="0"/>
    <x v="0"/>
    <x v="0"/>
    <x v="10"/>
    <n v="4"/>
    <n v="5"/>
    <x v="6"/>
  </r>
  <r>
    <d v="2011-11-04T00:00:00"/>
    <n v="2"/>
    <x v="1"/>
    <s v="01001"/>
    <n v="565.55100000000004"/>
    <n v="1371.0165"/>
    <n v="1936.5675000000001"/>
    <x v="1"/>
    <x v="0"/>
    <x v="1"/>
    <x v="0"/>
    <x v="10"/>
    <n v="4"/>
    <n v="5"/>
    <x v="6"/>
  </r>
  <r>
    <d v="2011-11-04T00:00:00"/>
    <n v="3"/>
    <x v="0"/>
    <s v="01004"/>
    <n v="437.87099999999998"/>
    <n v="1182.4680000000001"/>
    <n v="1620.3389999999999"/>
    <x v="2"/>
    <x v="1"/>
    <x v="2"/>
    <x v="0"/>
    <x v="10"/>
    <n v="4"/>
    <n v="5"/>
    <x v="6"/>
  </r>
  <r>
    <d v="2011-11-04T00:00:00"/>
    <n v="3"/>
    <x v="1"/>
    <s v="01005"/>
    <n v="718.52549999999997"/>
    <n v="1187.088"/>
    <n v="1905.6134999999999"/>
    <x v="2"/>
    <x v="1"/>
    <x v="3"/>
    <x v="0"/>
    <x v="10"/>
    <n v="4"/>
    <n v="5"/>
    <x v="6"/>
  </r>
  <r>
    <d v="2011-11-04T00:00:00"/>
    <n v="4"/>
    <x v="0"/>
    <s v="01006"/>
    <n v="681.64949999999999"/>
    <n v="1130.0205000000001"/>
    <n v="1811.67"/>
    <x v="3"/>
    <x v="1"/>
    <x v="4"/>
    <x v="0"/>
    <x v="10"/>
    <n v="4"/>
    <n v="5"/>
    <x v="6"/>
  </r>
  <r>
    <d v="2011-11-04T00:00:00"/>
    <n v="4"/>
    <x v="1"/>
    <s v="01007"/>
    <n v="742.82249999999999"/>
    <n v="1178.7825"/>
    <n v="1921.605"/>
    <x v="3"/>
    <x v="1"/>
    <x v="5"/>
    <x v="0"/>
    <x v="10"/>
    <n v="4"/>
    <n v="5"/>
    <x v="6"/>
  </r>
  <r>
    <d v="2011-11-05T00:00:00"/>
    <n v="1"/>
    <x v="0"/>
    <s v="01008"/>
    <n v="533.4"/>
    <n v="1098.6255000000001"/>
    <n v="1632.0255"/>
    <x v="0"/>
    <x v="0"/>
    <x v="6"/>
    <x v="0"/>
    <x v="10"/>
    <n v="5"/>
    <n v="6"/>
    <x v="0"/>
  </r>
  <r>
    <d v="2011-11-05T00:00:00"/>
    <n v="1"/>
    <x v="1"/>
    <s v="01009"/>
    <n v="672.65099999999995"/>
    <n v="1105.923"/>
    <n v="1778.5740000000001"/>
    <x v="0"/>
    <x v="0"/>
    <x v="7"/>
    <x v="0"/>
    <x v="10"/>
    <n v="5"/>
    <n v="6"/>
    <x v="0"/>
  </r>
  <r>
    <d v="2011-11-05T00:00:00"/>
    <n v="2"/>
    <x v="0"/>
    <s v="01010"/>
    <n v="678.5625"/>
    <n v="1040.1195"/>
    <n v="1718.682"/>
    <x v="1"/>
    <x v="0"/>
    <x v="8"/>
    <x v="0"/>
    <x v="10"/>
    <n v="5"/>
    <n v="6"/>
    <x v="0"/>
  </r>
  <r>
    <d v="2011-11-05T00:00:00"/>
    <n v="2"/>
    <x v="1"/>
    <s v="01011"/>
    <n v="642.74699999999996"/>
    <n v="1182.489"/>
    <n v="1825.2360000000001"/>
    <x v="1"/>
    <x v="0"/>
    <x v="9"/>
    <x v="0"/>
    <x v="10"/>
    <n v="5"/>
    <n v="6"/>
    <x v="0"/>
  </r>
  <r>
    <d v="2011-11-05T00:00:00"/>
    <n v="3"/>
    <x v="0"/>
    <s v="01002"/>
    <n v="537.11699999999996"/>
    <n v="1079.3789999999999"/>
    <n v="1616.4960000000001"/>
    <x v="2"/>
    <x v="1"/>
    <x v="4"/>
    <x v="0"/>
    <x v="10"/>
    <n v="5"/>
    <n v="6"/>
    <x v="0"/>
  </r>
  <r>
    <d v="2011-11-05T00:00:00"/>
    <n v="3"/>
    <x v="1"/>
    <s v="01003"/>
    <n v="473.34"/>
    <n v="1178.6880000000001"/>
    <n v="1652.028"/>
    <x v="2"/>
    <x v="1"/>
    <x v="0"/>
    <x v="0"/>
    <x v="10"/>
    <n v="5"/>
    <n v="6"/>
    <x v="0"/>
  </r>
  <r>
    <d v="2011-11-05T00:00:00"/>
    <n v="4"/>
    <x v="0"/>
    <s v="01001"/>
    <n v="606.78449999999998"/>
    <n v="1110.2070000000001"/>
    <n v="1716.9915000000001"/>
    <x v="3"/>
    <x v="1"/>
    <x v="1"/>
    <x v="0"/>
    <x v="10"/>
    <n v="5"/>
    <n v="6"/>
    <x v="0"/>
  </r>
  <r>
    <d v="2011-11-05T00:00:00"/>
    <n v="4"/>
    <x v="1"/>
    <s v="01004"/>
    <n v="528.60149999999999"/>
    <n v="1148.7945"/>
    <n v="1677.396"/>
    <x v="3"/>
    <x v="1"/>
    <x v="2"/>
    <x v="0"/>
    <x v="10"/>
    <n v="5"/>
    <n v="6"/>
    <x v="0"/>
  </r>
  <r>
    <d v="2011-11-06T00:00:00"/>
    <n v="1"/>
    <x v="0"/>
    <s v="01005"/>
    <n v="494.78100000000001"/>
    <n v="1168.482"/>
    <n v="1663.2629999999999"/>
    <x v="0"/>
    <x v="0"/>
    <x v="3"/>
    <x v="0"/>
    <x v="10"/>
    <n v="6"/>
    <n v="7"/>
    <x v="1"/>
  </r>
  <r>
    <d v="2011-11-06T00:00:00"/>
    <n v="1"/>
    <x v="1"/>
    <s v="01006"/>
    <n v="681.28200000000004"/>
    <n v="1328.1869999999999"/>
    <n v="2009.4690000000001"/>
    <x v="0"/>
    <x v="0"/>
    <x v="4"/>
    <x v="0"/>
    <x v="10"/>
    <n v="6"/>
    <n v="7"/>
    <x v="1"/>
  </r>
  <r>
    <d v="2011-11-06T00:00:00"/>
    <n v="2"/>
    <x v="0"/>
    <s v="01007"/>
    <n v="623.54250000000002"/>
    <n v="969.85350000000005"/>
    <n v="1593.396"/>
    <x v="1"/>
    <x v="0"/>
    <x v="5"/>
    <x v="0"/>
    <x v="10"/>
    <n v="6"/>
    <n v="7"/>
    <x v="1"/>
  </r>
  <r>
    <d v="2011-11-06T00:00:00"/>
    <n v="2"/>
    <x v="1"/>
    <s v="01008"/>
    <n v="475.78649999999999"/>
    <n v="1128.2355"/>
    <n v="1604.0219999999999"/>
    <x v="1"/>
    <x v="0"/>
    <x v="6"/>
    <x v="0"/>
    <x v="10"/>
    <n v="6"/>
    <n v="7"/>
    <x v="1"/>
  </r>
  <r>
    <d v="2011-11-06T00:00:00"/>
    <n v="3"/>
    <x v="0"/>
    <s v="01009"/>
    <n v="715.21799999999996"/>
    <n v="1097.0609999999999"/>
    <n v="1812.279"/>
    <x v="2"/>
    <x v="1"/>
    <x v="7"/>
    <x v="0"/>
    <x v="10"/>
    <n v="6"/>
    <n v="7"/>
    <x v="1"/>
  </r>
  <r>
    <d v="2011-11-06T00:00:00"/>
    <n v="3"/>
    <x v="1"/>
    <s v="01010"/>
    <n v="637.69650000000001"/>
    <n v="1247.3685"/>
    <n v="1885.0650000000001"/>
    <x v="2"/>
    <x v="1"/>
    <x v="8"/>
    <x v="0"/>
    <x v="10"/>
    <n v="6"/>
    <n v="7"/>
    <x v="1"/>
  </r>
  <r>
    <d v="2011-11-06T00:00:00"/>
    <n v="4"/>
    <x v="0"/>
    <s v="01011"/>
    <n v="519.45600000000002"/>
    <n v="1204.1085"/>
    <n v="1723.5645"/>
    <x v="3"/>
    <x v="1"/>
    <x v="9"/>
    <x v="0"/>
    <x v="10"/>
    <n v="6"/>
    <n v="7"/>
    <x v="1"/>
  </r>
  <r>
    <d v="2011-11-06T00:00:00"/>
    <n v="4"/>
    <x v="1"/>
    <s v="01002"/>
    <n v="659.33699999999999"/>
    <n v="1290.6285"/>
    <n v="1949.9655"/>
    <x v="3"/>
    <x v="1"/>
    <x v="4"/>
    <x v="0"/>
    <x v="10"/>
    <n v="6"/>
    <n v="7"/>
    <x v="1"/>
  </r>
  <r>
    <d v="2011-11-07T00:00:00"/>
    <n v="1"/>
    <x v="0"/>
    <s v="01003"/>
    <n v="602.58450000000005"/>
    <n v="1108.0754999999999"/>
    <n v="1710.66"/>
    <x v="0"/>
    <x v="0"/>
    <x v="0"/>
    <x v="0"/>
    <x v="10"/>
    <n v="7"/>
    <n v="1"/>
    <x v="2"/>
  </r>
  <r>
    <d v="2011-11-07T00:00:00"/>
    <n v="1"/>
    <x v="1"/>
    <s v="01001"/>
    <n v="563.91300000000001"/>
    <n v="1328.502"/>
    <n v="1892.415"/>
    <x v="0"/>
    <x v="0"/>
    <x v="1"/>
    <x v="0"/>
    <x v="10"/>
    <n v="7"/>
    <n v="1"/>
    <x v="2"/>
  </r>
  <r>
    <d v="2011-11-07T00:00:00"/>
    <n v="2"/>
    <x v="0"/>
    <s v="01004"/>
    <n v="458.44049999999999"/>
    <n v="1232.3219999999999"/>
    <n v="1690.7625"/>
    <x v="1"/>
    <x v="0"/>
    <x v="2"/>
    <x v="0"/>
    <x v="10"/>
    <n v="7"/>
    <n v="1"/>
    <x v="2"/>
  </r>
  <r>
    <d v="2011-11-07T00:00:00"/>
    <n v="2"/>
    <x v="1"/>
    <s v="01005"/>
    <n v="755.19150000000002"/>
    <n v="1265.9639999999999"/>
    <n v="2021.1555000000001"/>
    <x v="1"/>
    <x v="0"/>
    <x v="3"/>
    <x v="0"/>
    <x v="10"/>
    <n v="7"/>
    <n v="1"/>
    <x v="2"/>
  </r>
  <r>
    <d v="2011-11-07T00:00:00"/>
    <n v="3"/>
    <x v="0"/>
    <s v="01006"/>
    <n v="659.35799999999995"/>
    <n v="1018.5945"/>
    <n v="1677.9525000000001"/>
    <x v="2"/>
    <x v="1"/>
    <x v="4"/>
    <x v="0"/>
    <x v="10"/>
    <n v="7"/>
    <n v="1"/>
    <x v="2"/>
  </r>
  <r>
    <d v="2011-11-07T00:00:00"/>
    <n v="3"/>
    <x v="1"/>
    <s v="01007"/>
    <n v="519.01499999999999"/>
    <n v="1164.492"/>
    <n v="1683.5070000000001"/>
    <x v="2"/>
    <x v="1"/>
    <x v="5"/>
    <x v="0"/>
    <x v="10"/>
    <n v="7"/>
    <n v="1"/>
    <x v="2"/>
  </r>
  <r>
    <d v="2011-11-07T00:00:00"/>
    <n v="4"/>
    <x v="0"/>
    <s v="01008"/>
    <n v="538.73400000000004"/>
    <n v="1076.124"/>
    <n v="1614.8579999999999"/>
    <x v="3"/>
    <x v="1"/>
    <x v="6"/>
    <x v="0"/>
    <x v="10"/>
    <n v="7"/>
    <n v="1"/>
    <x v="2"/>
  </r>
  <r>
    <d v="2011-11-07T00:00:00"/>
    <n v="4"/>
    <x v="1"/>
    <s v="01009"/>
    <n v="540.17250000000001"/>
    <n v="1126.6079999999999"/>
    <n v="1666.7805000000001"/>
    <x v="3"/>
    <x v="1"/>
    <x v="7"/>
    <x v="0"/>
    <x v="10"/>
    <n v="7"/>
    <n v="1"/>
    <x v="2"/>
  </r>
  <r>
    <d v="2011-11-08T00:00:00"/>
    <n v="1"/>
    <x v="0"/>
    <s v="01010"/>
    <n v="522.99450000000002"/>
    <n v="1086.0464999999999"/>
    <n v="1609.0409999999999"/>
    <x v="0"/>
    <x v="0"/>
    <x v="8"/>
    <x v="0"/>
    <x v="10"/>
    <n v="8"/>
    <n v="2"/>
    <x v="3"/>
  </r>
  <r>
    <d v="2011-11-08T00:00:00"/>
    <n v="1"/>
    <x v="1"/>
    <s v="01011"/>
    <n v="664.8075"/>
    <n v="1537.8405"/>
    <n v="2202.6480000000001"/>
    <x v="0"/>
    <x v="0"/>
    <x v="9"/>
    <x v="0"/>
    <x v="10"/>
    <n v="8"/>
    <n v="2"/>
    <x v="3"/>
  </r>
  <r>
    <d v="2011-11-08T00:00:00"/>
    <n v="2"/>
    <x v="0"/>
    <s v="01002"/>
    <n v="680.79899999999998"/>
    <n v="1145.7494999999999"/>
    <n v="1826.5485000000001"/>
    <x v="1"/>
    <x v="0"/>
    <x v="4"/>
    <x v="0"/>
    <x v="10"/>
    <n v="8"/>
    <n v="2"/>
    <x v="3"/>
  </r>
  <r>
    <d v="2011-11-08T00:00:00"/>
    <n v="2"/>
    <x v="1"/>
    <s v="01003"/>
    <n v="502.803"/>
    <n v="1271.7705000000001"/>
    <n v="1774.5735"/>
    <x v="1"/>
    <x v="0"/>
    <x v="0"/>
    <x v="0"/>
    <x v="10"/>
    <n v="8"/>
    <n v="2"/>
    <x v="3"/>
  </r>
  <r>
    <d v="2011-11-08T00:00:00"/>
    <n v="3"/>
    <x v="0"/>
    <s v="01001"/>
    <n v="612.16049999999996"/>
    <n v="1190.9100000000001"/>
    <n v="1803.0705"/>
    <x v="2"/>
    <x v="1"/>
    <x v="1"/>
    <x v="0"/>
    <x v="10"/>
    <n v="8"/>
    <n v="2"/>
    <x v="3"/>
  </r>
  <r>
    <d v="2011-11-08T00:00:00"/>
    <n v="3"/>
    <x v="1"/>
    <s v="01004"/>
    <n v="739.36800000000005"/>
    <n v="1329.72"/>
    <n v="2069.0880000000002"/>
    <x v="2"/>
    <x v="1"/>
    <x v="2"/>
    <x v="0"/>
    <x v="10"/>
    <n v="8"/>
    <n v="2"/>
    <x v="3"/>
  </r>
  <r>
    <d v="2011-11-08T00:00:00"/>
    <n v="4"/>
    <x v="0"/>
    <s v="01005"/>
    <n v="607.803"/>
    <n v="1046.7660000000001"/>
    <n v="1654.569"/>
    <x v="3"/>
    <x v="1"/>
    <x v="3"/>
    <x v="0"/>
    <x v="10"/>
    <n v="8"/>
    <n v="2"/>
    <x v="3"/>
  </r>
  <r>
    <d v="2011-11-08T00:00:00"/>
    <n v="4"/>
    <x v="1"/>
    <s v="01006"/>
    <n v="660.36599999999999"/>
    <n v="1020.663"/>
    <n v="1681.029"/>
    <x v="3"/>
    <x v="1"/>
    <x v="4"/>
    <x v="0"/>
    <x v="10"/>
    <n v="8"/>
    <n v="2"/>
    <x v="3"/>
  </r>
  <r>
    <d v="2011-11-09T00:00:00"/>
    <n v="1"/>
    <x v="0"/>
    <s v="01007"/>
    <n v="577.52099999999996"/>
    <n v="1273.1669999999999"/>
    <n v="1850.6880000000001"/>
    <x v="0"/>
    <x v="0"/>
    <x v="5"/>
    <x v="0"/>
    <x v="10"/>
    <n v="9"/>
    <n v="3"/>
    <x v="4"/>
  </r>
  <r>
    <d v="2011-11-09T00:00:00"/>
    <n v="1"/>
    <x v="1"/>
    <s v="01008"/>
    <n v="605.48249999999996"/>
    <n v="977.298"/>
    <n v="1582.7805000000001"/>
    <x v="0"/>
    <x v="0"/>
    <x v="6"/>
    <x v="0"/>
    <x v="10"/>
    <n v="9"/>
    <n v="3"/>
    <x v="4"/>
  </r>
  <r>
    <d v="2011-11-09T00:00:00"/>
    <n v="2"/>
    <x v="0"/>
    <s v="01009"/>
    <n v="666.54"/>
    <n v="1077.3105"/>
    <n v="1743.8505"/>
    <x v="1"/>
    <x v="0"/>
    <x v="7"/>
    <x v="0"/>
    <x v="10"/>
    <n v="9"/>
    <n v="3"/>
    <x v="4"/>
  </r>
  <r>
    <d v="2011-11-09T00:00:00"/>
    <n v="2"/>
    <x v="1"/>
    <s v="01010"/>
    <n v="543.05999999999995"/>
    <n v="1378.7339999999999"/>
    <n v="1921.7940000000001"/>
    <x v="1"/>
    <x v="0"/>
    <x v="8"/>
    <x v="0"/>
    <x v="10"/>
    <n v="9"/>
    <n v="3"/>
    <x v="4"/>
  </r>
  <r>
    <d v="2011-11-09T00:00:00"/>
    <n v="3"/>
    <x v="0"/>
    <s v="01011"/>
    <n v="554.87249999999995"/>
    <n v="1236.3119999999999"/>
    <n v="1791.1845000000001"/>
    <x v="2"/>
    <x v="1"/>
    <x v="9"/>
    <x v="0"/>
    <x v="10"/>
    <n v="9"/>
    <n v="3"/>
    <x v="4"/>
  </r>
  <r>
    <d v="2011-11-09T00:00:00"/>
    <n v="3"/>
    <x v="1"/>
    <s v="01002"/>
    <n v="803.80650000000003"/>
    <n v="1321.8240000000001"/>
    <n v="2125.6305000000002"/>
    <x v="2"/>
    <x v="1"/>
    <x v="4"/>
    <x v="0"/>
    <x v="10"/>
    <n v="9"/>
    <n v="3"/>
    <x v="4"/>
  </r>
  <r>
    <d v="2011-11-09T00:00:00"/>
    <n v="4"/>
    <x v="0"/>
    <s v="01003"/>
    <n v="507.89550000000003"/>
    <n v="1097.6595"/>
    <n v="1605.5550000000001"/>
    <x v="3"/>
    <x v="1"/>
    <x v="0"/>
    <x v="0"/>
    <x v="10"/>
    <n v="9"/>
    <n v="3"/>
    <x v="4"/>
  </r>
  <r>
    <d v="2011-11-09T00:00:00"/>
    <n v="4"/>
    <x v="1"/>
    <s v="01001"/>
    <n v="651.26250000000005"/>
    <n v="1442.973"/>
    <n v="2094.2354999999998"/>
    <x v="3"/>
    <x v="1"/>
    <x v="1"/>
    <x v="0"/>
    <x v="10"/>
    <n v="9"/>
    <n v="3"/>
    <x v="4"/>
  </r>
  <r>
    <d v="2011-11-10T00:00:00"/>
    <n v="1"/>
    <x v="0"/>
    <s v="01004"/>
    <n v="716.00549999999998"/>
    <n v="1085.721"/>
    <n v="1801.7265"/>
    <x v="0"/>
    <x v="0"/>
    <x v="2"/>
    <x v="0"/>
    <x v="10"/>
    <n v="10"/>
    <n v="4"/>
    <x v="5"/>
  </r>
  <r>
    <d v="2011-11-10T00:00:00"/>
    <n v="1"/>
    <x v="1"/>
    <s v="01005"/>
    <n v="850.81500000000005"/>
    <n v="1293.0329999999999"/>
    <n v="2143.848"/>
    <x v="0"/>
    <x v="0"/>
    <x v="3"/>
    <x v="0"/>
    <x v="10"/>
    <n v="10"/>
    <n v="4"/>
    <x v="5"/>
  </r>
  <r>
    <d v="2011-11-10T00:00:00"/>
    <n v="2"/>
    <x v="0"/>
    <s v="01006"/>
    <n v="715.11300000000006"/>
    <n v="1082.2665"/>
    <n v="1797.3795"/>
    <x v="1"/>
    <x v="0"/>
    <x v="4"/>
    <x v="0"/>
    <x v="10"/>
    <n v="10"/>
    <n v="4"/>
    <x v="5"/>
  </r>
  <r>
    <d v="2011-11-10T00:00:00"/>
    <n v="2"/>
    <x v="1"/>
    <s v="01007"/>
    <n v="748.74450000000002"/>
    <n v="1132.6559999999999"/>
    <n v="1881.4005"/>
    <x v="1"/>
    <x v="0"/>
    <x v="5"/>
    <x v="0"/>
    <x v="10"/>
    <n v="10"/>
    <n v="4"/>
    <x v="5"/>
  </r>
  <r>
    <d v="2011-11-10T00:00:00"/>
    <n v="3"/>
    <x v="0"/>
    <s v="01008"/>
    <n v="684.22199999999998"/>
    <n v="1035.93"/>
    <n v="1720.152"/>
    <x v="2"/>
    <x v="1"/>
    <x v="6"/>
    <x v="0"/>
    <x v="10"/>
    <n v="10"/>
    <n v="4"/>
    <x v="5"/>
  </r>
  <r>
    <d v="2011-11-10T00:00:00"/>
    <n v="3"/>
    <x v="1"/>
    <s v="01009"/>
    <n v="690.29100000000005"/>
    <n v="1046.2935"/>
    <n v="1736.5844999999999"/>
    <x v="2"/>
    <x v="1"/>
    <x v="7"/>
    <x v="0"/>
    <x v="10"/>
    <n v="10"/>
    <n v="4"/>
    <x v="5"/>
  </r>
  <r>
    <d v="2011-11-10T00:00:00"/>
    <n v="4"/>
    <x v="0"/>
    <s v="01010"/>
    <n v="641.44500000000005"/>
    <n v="963.60599999999999"/>
    <n v="1605.0509999999999"/>
    <x v="3"/>
    <x v="1"/>
    <x v="8"/>
    <x v="0"/>
    <x v="10"/>
    <n v="10"/>
    <n v="4"/>
    <x v="5"/>
  </r>
  <r>
    <d v="2011-11-10T00:00:00"/>
    <n v="4"/>
    <x v="1"/>
    <s v="01011"/>
    <n v="756.37800000000004"/>
    <n v="1150.6215"/>
    <n v="1906.9994999999999"/>
    <x v="3"/>
    <x v="1"/>
    <x v="9"/>
    <x v="0"/>
    <x v="10"/>
    <n v="10"/>
    <n v="4"/>
    <x v="5"/>
  </r>
  <r>
    <d v="2011-11-11T00:00:00"/>
    <n v="1"/>
    <x v="0"/>
    <s v="01002"/>
    <n v="691.29899999999998"/>
    <n v="1073.8454999999999"/>
    <n v="1765.1445000000001"/>
    <x v="0"/>
    <x v="0"/>
    <x v="4"/>
    <x v="0"/>
    <x v="10"/>
    <n v="11"/>
    <n v="5"/>
    <x v="6"/>
  </r>
  <r>
    <d v="2011-11-11T00:00:00"/>
    <n v="1"/>
    <x v="1"/>
    <s v="01003"/>
    <n v="793.39049999999997"/>
    <n v="1196.202"/>
    <n v="1989.5925"/>
    <x v="0"/>
    <x v="0"/>
    <x v="0"/>
    <x v="0"/>
    <x v="10"/>
    <n v="11"/>
    <n v="5"/>
    <x v="6"/>
  </r>
  <r>
    <d v="2011-11-11T00:00:00"/>
    <n v="2"/>
    <x v="0"/>
    <s v="01001"/>
    <n v="662.21400000000006"/>
    <n v="1014.111"/>
    <n v="1676.325"/>
    <x v="1"/>
    <x v="0"/>
    <x v="1"/>
    <x v="0"/>
    <x v="10"/>
    <n v="11"/>
    <n v="5"/>
    <x v="6"/>
  </r>
  <r>
    <d v="2011-11-11T00:00:00"/>
    <n v="2"/>
    <x v="1"/>
    <s v="01004"/>
    <n v="843.31799999999998"/>
    <n v="1296.414"/>
    <n v="2139.732"/>
    <x v="1"/>
    <x v="0"/>
    <x v="2"/>
    <x v="0"/>
    <x v="10"/>
    <n v="11"/>
    <n v="5"/>
    <x v="6"/>
  </r>
  <r>
    <d v="2011-11-11T00:00:00"/>
    <n v="3"/>
    <x v="0"/>
    <s v="01005"/>
    <n v="705.74699999999996"/>
    <n v="1069.7925"/>
    <n v="1775.5395000000001"/>
    <x v="2"/>
    <x v="1"/>
    <x v="3"/>
    <x v="0"/>
    <x v="10"/>
    <n v="11"/>
    <n v="5"/>
    <x v="6"/>
  </r>
  <r>
    <d v="2011-11-11T00:00:00"/>
    <n v="3"/>
    <x v="1"/>
    <s v="01006"/>
    <n v="779.9085"/>
    <n v="1195.0574999999999"/>
    <n v="1974.9659999999999"/>
    <x v="2"/>
    <x v="1"/>
    <x v="4"/>
    <x v="0"/>
    <x v="10"/>
    <n v="11"/>
    <n v="5"/>
    <x v="6"/>
  </r>
  <r>
    <d v="2011-11-11T00:00:00"/>
    <n v="4"/>
    <x v="0"/>
    <s v="01007"/>
    <n v="695.61450000000002"/>
    <n v="1057.1400000000001"/>
    <n v="1752.7545"/>
    <x v="3"/>
    <x v="1"/>
    <x v="5"/>
    <x v="0"/>
    <x v="10"/>
    <n v="11"/>
    <n v="5"/>
    <x v="6"/>
  </r>
  <r>
    <d v="2011-11-11T00:00:00"/>
    <n v="4"/>
    <x v="1"/>
    <s v="01008"/>
    <n v="864.24450000000002"/>
    <n v="1311.7755"/>
    <n v="2176.02"/>
    <x v="3"/>
    <x v="1"/>
    <x v="6"/>
    <x v="0"/>
    <x v="10"/>
    <n v="11"/>
    <n v="5"/>
    <x v="6"/>
  </r>
  <r>
    <d v="2011-11-12T00:00:00"/>
    <n v="1"/>
    <x v="0"/>
    <s v="01009"/>
    <n v="633.39149999999995"/>
    <n v="951.86699999999996"/>
    <n v="1585.2584999999999"/>
    <x v="0"/>
    <x v="0"/>
    <x v="7"/>
    <x v="0"/>
    <x v="10"/>
    <n v="12"/>
    <n v="6"/>
    <x v="0"/>
  </r>
  <r>
    <d v="2011-11-12T00:00:00"/>
    <n v="1"/>
    <x v="1"/>
    <s v="01010"/>
    <n v="642.33749999999998"/>
    <n v="975.40800000000002"/>
    <n v="1617.7455"/>
    <x v="0"/>
    <x v="0"/>
    <x v="8"/>
    <x v="0"/>
    <x v="10"/>
    <n v="12"/>
    <n v="6"/>
    <x v="0"/>
  </r>
  <r>
    <d v="2011-11-12T00:00:00"/>
    <n v="2"/>
    <x v="0"/>
    <s v="01011"/>
    <n v="647.36699999999996"/>
    <n v="1030.029"/>
    <n v="1677.396"/>
    <x v="1"/>
    <x v="0"/>
    <x v="9"/>
    <x v="0"/>
    <x v="10"/>
    <n v="12"/>
    <n v="6"/>
    <x v="0"/>
  </r>
  <r>
    <d v="2011-11-12T00:00:00"/>
    <n v="2"/>
    <x v="1"/>
    <s v="01002"/>
    <n v="810.327"/>
    <n v="1264.011"/>
    <n v="2074.3380000000002"/>
    <x v="1"/>
    <x v="0"/>
    <x v="4"/>
    <x v="0"/>
    <x v="10"/>
    <n v="12"/>
    <n v="6"/>
    <x v="0"/>
  </r>
  <r>
    <d v="2011-11-12T00:00:00"/>
    <n v="3"/>
    <x v="0"/>
    <s v="01003"/>
    <n v="694.54349999999999"/>
    <n v="1042.356"/>
    <n v="1736.8995"/>
    <x v="2"/>
    <x v="1"/>
    <x v="0"/>
    <x v="0"/>
    <x v="10"/>
    <n v="12"/>
    <n v="6"/>
    <x v="0"/>
  </r>
  <r>
    <d v="2011-11-12T00:00:00"/>
    <n v="3"/>
    <x v="1"/>
    <s v="01001"/>
    <n v="607.6875"/>
    <n v="974.25300000000004"/>
    <n v="1581.9404999999999"/>
    <x v="2"/>
    <x v="1"/>
    <x v="1"/>
    <x v="0"/>
    <x v="10"/>
    <n v="12"/>
    <n v="6"/>
    <x v="0"/>
  </r>
  <r>
    <d v="2011-11-12T00:00:00"/>
    <n v="4"/>
    <x v="0"/>
    <s v="01004"/>
    <n v="657.57299999999998"/>
    <n v="1019.6235"/>
    <n v="1677.1965"/>
    <x v="3"/>
    <x v="1"/>
    <x v="2"/>
    <x v="0"/>
    <x v="10"/>
    <n v="12"/>
    <n v="6"/>
    <x v="0"/>
  </r>
  <r>
    <d v="2011-11-12T00:00:00"/>
    <n v="4"/>
    <x v="1"/>
    <s v="01005"/>
    <n v="727.14599999999996"/>
    <n v="1120.518"/>
    <n v="1847.664"/>
    <x v="3"/>
    <x v="1"/>
    <x v="3"/>
    <x v="0"/>
    <x v="10"/>
    <n v="12"/>
    <n v="6"/>
    <x v="0"/>
  </r>
  <r>
    <d v="2011-11-13T00:00:00"/>
    <n v="1"/>
    <x v="0"/>
    <s v="01006"/>
    <n v="666.26700000000005"/>
    <n v="1024.0335"/>
    <n v="1690.3005000000001"/>
    <x v="0"/>
    <x v="0"/>
    <x v="4"/>
    <x v="0"/>
    <x v="10"/>
    <n v="13"/>
    <n v="7"/>
    <x v="1"/>
  </r>
  <r>
    <d v="2011-11-13T00:00:00"/>
    <n v="1"/>
    <x v="1"/>
    <s v="01007"/>
    <n v="781.53599999999994"/>
    <n v="1253.9204999999999"/>
    <n v="2035.4565"/>
    <x v="0"/>
    <x v="0"/>
    <x v="5"/>
    <x v="0"/>
    <x v="10"/>
    <n v="13"/>
    <n v="7"/>
    <x v="1"/>
  </r>
  <r>
    <d v="2011-11-13T00:00:00"/>
    <n v="2"/>
    <x v="0"/>
    <s v="01008"/>
    <n v="651.10500000000002"/>
    <n v="1000.5345"/>
    <n v="1651.6395"/>
    <x v="1"/>
    <x v="0"/>
    <x v="6"/>
    <x v="0"/>
    <x v="10"/>
    <n v="13"/>
    <n v="7"/>
    <x v="1"/>
  </r>
  <r>
    <d v="2011-11-13T00:00:00"/>
    <n v="2"/>
    <x v="1"/>
    <s v="01009"/>
    <n v="802.99800000000005"/>
    <n v="1260.588"/>
    <n v="2063.5859999999998"/>
    <x v="1"/>
    <x v="0"/>
    <x v="7"/>
    <x v="0"/>
    <x v="10"/>
    <n v="13"/>
    <n v="7"/>
    <x v="1"/>
  </r>
  <r>
    <d v="2011-11-13T00:00:00"/>
    <n v="3"/>
    <x v="0"/>
    <s v="01010"/>
    <n v="650.30700000000002"/>
    <n v="1049.4855"/>
    <n v="1699.7925"/>
    <x v="2"/>
    <x v="1"/>
    <x v="8"/>
    <x v="0"/>
    <x v="10"/>
    <n v="13"/>
    <n v="7"/>
    <x v="1"/>
  </r>
  <r>
    <d v="2011-11-13T00:00:00"/>
    <n v="3"/>
    <x v="1"/>
    <s v="01011"/>
    <n v="870.62850000000003"/>
    <n v="1330.308"/>
    <n v="2200.9364999999998"/>
    <x v="2"/>
    <x v="1"/>
    <x v="9"/>
    <x v="0"/>
    <x v="10"/>
    <n v="13"/>
    <n v="7"/>
    <x v="1"/>
  </r>
  <r>
    <d v="2011-11-13T00:00:00"/>
    <n v="4"/>
    <x v="0"/>
    <s v="01002"/>
    <n v="609.43050000000005"/>
    <n v="983.346"/>
    <n v="1592.7764999999999"/>
    <x v="3"/>
    <x v="1"/>
    <x v="4"/>
    <x v="0"/>
    <x v="10"/>
    <n v="13"/>
    <n v="7"/>
    <x v="1"/>
  </r>
  <r>
    <d v="2011-11-13T00:00:00"/>
    <n v="4"/>
    <x v="1"/>
    <s v="01003"/>
    <n v="773.19899999999996"/>
    <n v="1172.8920000000001"/>
    <n v="1946.0909999999999"/>
    <x v="3"/>
    <x v="1"/>
    <x v="0"/>
    <x v="0"/>
    <x v="10"/>
    <n v="13"/>
    <n v="7"/>
    <x v="1"/>
  </r>
  <r>
    <d v="2011-11-14T00:00:00"/>
    <n v="1"/>
    <x v="0"/>
    <s v="01001"/>
    <n v="675.95849999999996"/>
    <n v="1050.0525"/>
    <n v="1726.011"/>
    <x v="0"/>
    <x v="0"/>
    <x v="1"/>
    <x v="0"/>
    <x v="10"/>
    <n v="14"/>
    <n v="1"/>
    <x v="2"/>
  </r>
  <r>
    <d v="2011-11-14T00:00:00"/>
    <n v="1"/>
    <x v="1"/>
    <s v="01004"/>
    <n v="670.23599999999999"/>
    <n v="1086.0885000000001"/>
    <n v="1756.3244999999999"/>
    <x v="0"/>
    <x v="0"/>
    <x v="2"/>
    <x v="0"/>
    <x v="10"/>
    <n v="14"/>
    <n v="1"/>
    <x v="2"/>
  </r>
  <r>
    <d v="2011-11-14T00:00:00"/>
    <n v="2"/>
    <x v="0"/>
    <s v="01005"/>
    <n v="689.38800000000003"/>
    <n v="1042.8285000000001"/>
    <n v="1732.2165"/>
    <x v="1"/>
    <x v="0"/>
    <x v="3"/>
    <x v="0"/>
    <x v="10"/>
    <n v="14"/>
    <n v="1"/>
    <x v="2"/>
  </r>
  <r>
    <d v="2011-11-14T00:00:00"/>
    <n v="2"/>
    <x v="1"/>
    <s v="01006"/>
    <n v="787.93050000000005"/>
    <n v="1217.223"/>
    <n v="2005.1534999999999"/>
    <x v="1"/>
    <x v="0"/>
    <x v="4"/>
    <x v="0"/>
    <x v="10"/>
    <n v="14"/>
    <n v="1"/>
    <x v="2"/>
  </r>
  <r>
    <d v="2011-11-14T00:00:00"/>
    <n v="3"/>
    <x v="0"/>
    <s v="01007"/>
    <n v="655.52549999999997"/>
    <n v="1058.9775"/>
    <n v="1714.5029999999999"/>
    <x v="2"/>
    <x v="1"/>
    <x v="5"/>
    <x v="0"/>
    <x v="10"/>
    <n v="14"/>
    <n v="1"/>
    <x v="2"/>
  </r>
  <r>
    <d v="2011-11-14T00:00:00"/>
    <n v="3"/>
    <x v="1"/>
    <s v="01008"/>
    <n v="735.69299999999998"/>
    <n v="1135.2915"/>
    <n v="1870.9845"/>
    <x v="2"/>
    <x v="1"/>
    <x v="6"/>
    <x v="0"/>
    <x v="10"/>
    <n v="14"/>
    <n v="1"/>
    <x v="2"/>
  </r>
  <r>
    <d v="2011-11-14T00:00:00"/>
    <n v="4"/>
    <x v="0"/>
    <s v="01009"/>
    <n v="679.35"/>
    <n v="1030.596"/>
    <n v="1709.9459999999999"/>
    <x v="3"/>
    <x v="1"/>
    <x v="7"/>
    <x v="0"/>
    <x v="10"/>
    <n v="14"/>
    <n v="1"/>
    <x v="2"/>
  </r>
  <r>
    <d v="2011-11-14T00:00:00"/>
    <n v="4"/>
    <x v="1"/>
    <s v="01010"/>
    <n v="772.19100000000003"/>
    <n v="1172.934"/>
    <n v="1945.125"/>
    <x v="3"/>
    <x v="1"/>
    <x v="8"/>
    <x v="0"/>
    <x v="10"/>
    <n v="14"/>
    <n v="1"/>
    <x v="2"/>
  </r>
  <r>
    <d v="2011-11-15T00:00:00"/>
    <n v="1"/>
    <x v="0"/>
    <s v="01011"/>
    <n v="681.78599999999994"/>
    <n v="1112.748"/>
    <n v="1794.5340000000001"/>
    <x v="0"/>
    <x v="0"/>
    <x v="9"/>
    <x v="0"/>
    <x v="10"/>
    <n v="15"/>
    <n v="2"/>
    <x v="3"/>
  </r>
  <r>
    <d v="2011-11-15T00:00:00"/>
    <n v="1"/>
    <x v="1"/>
    <s v="01002"/>
    <n v="784.93799999999999"/>
    <n v="1214.0415"/>
    <n v="1998.9794999999999"/>
    <x v="0"/>
    <x v="0"/>
    <x v="4"/>
    <x v="0"/>
    <x v="10"/>
    <n v="15"/>
    <n v="2"/>
    <x v="3"/>
  </r>
  <r>
    <d v="2011-11-15T00:00:00"/>
    <n v="2"/>
    <x v="0"/>
    <s v="01003"/>
    <n v="611.19449999999995"/>
    <n v="980.93100000000004"/>
    <n v="1592.1255000000001"/>
    <x v="1"/>
    <x v="0"/>
    <x v="0"/>
    <x v="0"/>
    <x v="10"/>
    <n v="15"/>
    <n v="2"/>
    <x v="3"/>
  </r>
  <r>
    <d v="2011-11-15T00:00:00"/>
    <n v="2"/>
    <x v="1"/>
    <s v="01001"/>
    <n v="758.92949999999996"/>
    <n v="1238.3489999999999"/>
    <n v="1997.2784999999999"/>
    <x v="1"/>
    <x v="0"/>
    <x v="1"/>
    <x v="0"/>
    <x v="10"/>
    <n v="15"/>
    <n v="2"/>
    <x v="3"/>
  </r>
  <r>
    <d v="2011-11-15T00:00:00"/>
    <n v="3"/>
    <x v="0"/>
    <s v="01004"/>
    <n v="618.29250000000002"/>
    <n v="1033.4625000000001"/>
    <n v="1651.7550000000001"/>
    <x v="2"/>
    <x v="1"/>
    <x v="2"/>
    <x v="0"/>
    <x v="10"/>
    <n v="15"/>
    <n v="2"/>
    <x v="3"/>
  </r>
  <r>
    <d v="2011-11-15T00:00:00"/>
    <n v="3"/>
    <x v="1"/>
    <s v="01005"/>
    <n v="649.173"/>
    <n v="1041.2639999999999"/>
    <n v="1690.4369999999999"/>
    <x v="2"/>
    <x v="1"/>
    <x v="3"/>
    <x v="0"/>
    <x v="10"/>
    <n v="15"/>
    <n v="2"/>
    <x v="3"/>
  </r>
  <r>
    <d v="2011-11-15T00:00:00"/>
    <n v="4"/>
    <x v="0"/>
    <s v="01006"/>
    <n v="684.53700000000003"/>
    <n v="1037.9880000000001"/>
    <n v="1722.5250000000001"/>
    <x v="3"/>
    <x v="1"/>
    <x v="4"/>
    <x v="0"/>
    <x v="10"/>
    <n v="15"/>
    <n v="2"/>
    <x v="3"/>
  </r>
  <r>
    <d v="2011-11-15T00:00:00"/>
    <n v="4"/>
    <x v="1"/>
    <s v="01007"/>
    <n v="770.59500000000003"/>
    <n v="1241.8454999999999"/>
    <n v="2012.4404999999999"/>
    <x v="3"/>
    <x v="1"/>
    <x v="5"/>
    <x v="0"/>
    <x v="10"/>
    <n v="15"/>
    <n v="2"/>
    <x v="3"/>
  </r>
  <r>
    <d v="2011-11-16T00:00:00"/>
    <n v="1"/>
    <x v="0"/>
    <s v="01008"/>
    <n v="685.47149999999999"/>
    <n v="1096.9349999999999"/>
    <n v="1782.4065000000001"/>
    <x v="0"/>
    <x v="0"/>
    <x v="6"/>
    <x v="0"/>
    <x v="10"/>
    <n v="16"/>
    <n v="3"/>
    <x v="4"/>
  </r>
  <r>
    <d v="2011-11-16T00:00:00"/>
    <n v="1"/>
    <x v="1"/>
    <s v="01009"/>
    <n v="829.23749999999995"/>
    <n v="1320.7739999999999"/>
    <n v="2150.0115000000001"/>
    <x v="0"/>
    <x v="0"/>
    <x v="7"/>
    <x v="0"/>
    <x v="10"/>
    <n v="16"/>
    <n v="3"/>
    <x v="4"/>
  </r>
  <r>
    <d v="2011-11-16T00:00:00"/>
    <n v="2"/>
    <x v="0"/>
    <s v="01010"/>
    <n v="621.12750000000005"/>
    <n v="1035.4994999999999"/>
    <n v="1656.627"/>
    <x v="1"/>
    <x v="0"/>
    <x v="8"/>
    <x v="0"/>
    <x v="10"/>
    <n v="16"/>
    <n v="3"/>
    <x v="4"/>
  </r>
  <r>
    <d v="2011-11-16T00:00:00"/>
    <n v="2"/>
    <x v="1"/>
    <s v="01011"/>
    <n v="759.75900000000001"/>
    <n v="1230.6945000000001"/>
    <n v="1990.4535000000001"/>
    <x v="1"/>
    <x v="0"/>
    <x v="9"/>
    <x v="0"/>
    <x v="10"/>
    <n v="16"/>
    <n v="3"/>
    <x v="4"/>
  </r>
  <r>
    <d v="2011-11-16T00:00:00"/>
    <n v="3"/>
    <x v="0"/>
    <s v="01002"/>
    <n v="640.90949999999998"/>
    <n v="1010.2575000000001"/>
    <n v="1651.1669999999999"/>
    <x v="2"/>
    <x v="1"/>
    <x v="4"/>
    <x v="0"/>
    <x v="10"/>
    <n v="16"/>
    <n v="3"/>
    <x v="4"/>
  </r>
  <r>
    <d v="2011-11-16T00:00:00"/>
    <n v="3"/>
    <x v="1"/>
    <s v="01003"/>
    <n v="655.29449999999997"/>
    <n v="997.01700000000005"/>
    <n v="1652.3115"/>
    <x v="2"/>
    <x v="1"/>
    <x v="0"/>
    <x v="0"/>
    <x v="10"/>
    <n v="16"/>
    <n v="3"/>
    <x v="4"/>
  </r>
  <r>
    <d v="2011-11-16T00:00:00"/>
    <n v="4"/>
    <x v="0"/>
    <s v="01001"/>
    <n v="672.23099999999999"/>
    <n v="1077.5415"/>
    <n v="1749.7725"/>
    <x v="3"/>
    <x v="1"/>
    <x v="1"/>
    <x v="0"/>
    <x v="10"/>
    <n v="16"/>
    <n v="3"/>
    <x v="4"/>
  </r>
  <r>
    <d v="2011-11-16T00:00:00"/>
    <n v="4"/>
    <x v="1"/>
    <s v="01004"/>
    <n v="750.76049999999998"/>
    <n v="1243.6935000000001"/>
    <n v="1994.454"/>
    <x v="3"/>
    <x v="1"/>
    <x v="2"/>
    <x v="0"/>
    <x v="10"/>
    <n v="16"/>
    <n v="3"/>
    <x v="4"/>
  </r>
  <r>
    <d v="2011-11-17T00:00:00"/>
    <n v="1"/>
    <x v="0"/>
    <s v="01005"/>
    <n v="666.40350000000001"/>
    <n v="1136.8454999999999"/>
    <n v="1803.249"/>
    <x v="0"/>
    <x v="0"/>
    <x v="3"/>
    <x v="0"/>
    <x v="10"/>
    <n v="17"/>
    <n v="4"/>
    <x v="5"/>
  </r>
  <r>
    <d v="2011-11-17T00:00:00"/>
    <n v="1"/>
    <x v="1"/>
    <s v="01006"/>
    <n v="762.846"/>
    <n v="1241.037"/>
    <n v="2003.883"/>
    <x v="0"/>
    <x v="0"/>
    <x v="4"/>
    <x v="0"/>
    <x v="10"/>
    <n v="17"/>
    <n v="4"/>
    <x v="5"/>
  </r>
  <r>
    <d v="2011-11-17T00:00:00"/>
    <n v="2"/>
    <x v="0"/>
    <s v="01007"/>
    <n v="582.41399999999999"/>
    <n v="1037.1585"/>
    <n v="1619.5725"/>
    <x v="1"/>
    <x v="0"/>
    <x v="5"/>
    <x v="0"/>
    <x v="10"/>
    <n v="17"/>
    <n v="4"/>
    <x v="5"/>
  </r>
  <r>
    <d v="2011-11-17T00:00:00"/>
    <n v="2"/>
    <x v="1"/>
    <s v="01008"/>
    <n v="655.70399999999995"/>
    <n v="1136.8140000000001"/>
    <n v="1792.518"/>
    <x v="1"/>
    <x v="0"/>
    <x v="6"/>
    <x v="0"/>
    <x v="10"/>
    <n v="17"/>
    <n v="4"/>
    <x v="5"/>
  </r>
  <r>
    <d v="2011-11-17T00:00:00"/>
    <n v="3"/>
    <x v="0"/>
    <s v="01009"/>
    <n v="686.12249999999995"/>
    <n v="1053.423"/>
    <n v="1739.5454999999999"/>
    <x v="2"/>
    <x v="1"/>
    <x v="7"/>
    <x v="0"/>
    <x v="10"/>
    <n v="17"/>
    <n v="4"/>
    <x v="5"/>
  </r>
  <r>
    <d v="2011-11-17T00:00:00"/>
    <n v="3"/>
    <x v="1"/>
    <s v="01010"/>
    <n v="754.30949999999996"/>
    <n v="1246.1189999999999"/>
    <n v="2000.4285"/>
    <x v="2"/>
    <x v="1"/>
    <x v="8"/>
    <x v="0"/>
    <x v="10"/>
    <n v="17"/>
    <n v="4"/>
    <x v="5"/>
  </r>
  <r>
    <d v="2011-11-17T00:00:00"/>
    <n v="4"/>
    <x v="0"/>
    <s v="01011"/>
    <n v="690.79499999999996"/>
    <n v="1132.2570000000001"/>
    <n v="1823.0519999999999"/>
    <x v="3"/>
    <x v="1"/>
    <x v="9"/>
    <x v="0"/>
    <x v="10"/>
    <n v="17"/>
    <n v="4"/>
    <x v="5"/>
  </r>
  <r>
    <d v="2011-11-17T00:00:00"/>
    <n v="4"/>
    <x v="1"/>
    <s v="01002"/>
    <n v="873.86249999999995"/>
    <n v="1326.6855"/>
    <n v="2200.5479999999998"/>
    <x v="3"/>
    <x v="1"/>
    <x v="4"/>
    <x v="0"/>
    <x v="10"/>
    <n v="17"/>
    <n v="4"/>
    <x v="5"/>
  </r>
  <r>
    <d v="2011-11-18T00:00:00"/>
    <n v="1"/>
    <x v="0"/>
    <s v="01003"/>
    <n v="646.02300000000002"/>
    <n v="1035.2159999999999"/>
    <n v="1681.239"/>
    <x v="0"/>
    <x v="0"/>
    <x v="0"/>
    <x v="0"/>
    <x v="10"/>
    <n v="18"/>
    <n v="5"/>
    <x v="6"/>
  </r>
  <r>
    <d v="2011-11-18T00:00:00"/>
    <n v="1"/>
    <x v="1"/>
    <s v="01001"/>
    <n v="631.97400000000005"/>
    <n v="1020.7365"/>
    <n v="1652.7104999999999"/>
    <x v="0"/>
    <x v="0"/>
    <x v="1"/>
    <x v="0"/>
    <x v="10"/>
    <n v="18"/>
    <n v="5"/>
    <x v="6"/>
  </r>
  <r>
    <d v="2011-11-18T00:00:00"/>
    <n v="2"/>
    <x v="0"/>
    <s v="01004"/>
    <n v="706.58699999999999"/>
    <n v="1075.4939999999999"/>
    <n v="1782.0809999999999"/>
    <x v="1"/>
    <x v="0"/>
    <x v="2"/>
    <x v="0"/>
    <x v="10"/>
    <n v="18"/>
    <n v="5"/>
    <x v="6"/>
  </r>
  <r>
    <d v="2011-11-18T00:00:00"/>
    <n v="2"/>
    <x v="1"/>
    <s v="01005"/>
    <n v="759.31799999999998"/>
    <n v="1250.6759999999999"/>
    <n v="2009.9939999999999"/>
    <x v="1"/>
    <x v="0"/>
    <x v="3"/>
    <x v="0"/>
    <x v="10"/>
    <n v="18"/>
    <n v="5"/>
    <x v="6"/>
  </r>
  <r>
    <d v="2011-11-18T00:00:00"/>
    <n v="3"/>
    <x v="0"/>
    <s v="01006"/>
    <n v="612.39149999999995"/>
    <n v="1098.615"/>
    <n v="1711.0065"/>
    <x v="2"/>
    <x v="1"/>
    <x v="4"/>
    <x v="0"/>
    <x v="10"/>
    <n v="18"/>
    <n v="5"/>
    <x v="6"/>
  </r>
  <r>
    <d v="2011-11-18T00:00:00"/>
    <n v="3"/>
    <x v="1"/>
    <s v="01007"/>
    <n v="822.90599999999995"/>
    <n v="1279.2674999999999"/>
    <n v="2102.1734999999999"/>
    <x v="2"/>
    <x v="1"/>
    <x v="5"/>
    <x v="0"/>
    <x v="10"/>
    <n v="18"/>
    <n v="5"/>
    <x v="6"/>
  </r>
  <r>
    <d v="2011-11-18T00:00:00"/>
    <n v="4"/>
    <x v="0"/>
    <s v="01008"/>
    <n v="690.74249999999995"/>
    <n v="1177.9739999999999"/>
    <n v="1868.7165"/>
    <x v="3"/>
    <x v="1"/>
    <x v="6"/>
    <x v="0"/>
    <x v="10"/>
    <n v="18"/>
    <n v="5"/>
    <x v="6"/>
  </r>
  <r>
    <d v="2011-11-18T00:00:00"/>
    <n v="4"/>
    <x v="1"/>
    <s v="01009"/>
    <n v="591.63300000000004"/>
    <n v="1057.3920000000001"/>
    <n v="1649.0250000000001"/>
    <x v="3"/>
    <x v="1"/>
    <x v="7"/>
    <x v="0"/>
    <x v="10"/>
    <n v="18"/>
    <n v="5"/>
    <x v="6"/>
  </r>
  <r>
    <d v="2012-01-09T00:00:00"/>
    <n v="1"/>
    <x v="0"/>
    <s v="01001"/>
    <n v="717.61"/>
    <n v="1076.54"/>
    <n v="1794.15"/>
    <x v="0"/>
    <x v="0"/>
    <x v="1"/>
    <x v="1"/>
    <x v="0"/>
    <n v="9"/>
    <n v="1"/>
    <x v="2"/>
  </r>
  <r>
    <d v="2012-01-09T00:00:00"/>
    <n v="1"/>
    <x v="1"/>
    <s v="01004"/>
    <n v="730.7"/>
    <n v="1112.49"/>
    <n v="1843.19"/>
    <x v="0"/>
    <x v="0"/>
    <x v="2"/>
    <x v="1"/>
    <x v="0"/>
    <n v="9"/>
    <n v="1"/>
    <x v="2"/>
  </r>
  <r>
    <d v="2012-01-09T00:00:00"/>
    <n v="2"/>
    <x v="0"/>
    <s v="01005"/>
    <n v="673.07"/>
    <n v="1024.81"/>
    <n v="1697.88"/>
    <x v="1"/>
    <x v="0"/>
    <x v="3"/>
    <x v="1"/>
    <x v="0"/>
    <n v="9"/>
    <n v="1"/>
    <x v="2"/>
  </r>
  <r>
    <d v="2012-01-09T00:00:00"/>
    <n v="2"/>
    <x v="1"/>
    <s v="01006"/>
    <n v="720.94"/>
    <n v="1091.75"/>
    <n v="1812.69"/>
    <x v="1"/>
    <x v="0"/>
    <x v="4"/>
    <x v="1"/>
    <x v="0"/>
    <n v="9"/>
    <n v="1"/>
    <x v="2"/>
  </r>
  <r>
    <d v="2012-01-09T00:00:00"/>
    <n v="3"/>
    <x v="0"/>
    <s v="01007"/>
    <n v="618.84"/>
    <n v="945.54"/>
    <n v="1564.38"/>
    <x v="2"/>
    <x v="1"/>
    <x v="5"/>
    <x v="1"/>
    <x v="0"/>
    <n v="9"/>
    <n v="1"/>
    <x v="2"/>
  </r>
  <r>
    <d v="2012-01-09T00:00:00"/>
    <n v="3"/>
    <x v="1"/>
    <s v="01008"/>
    <n v="678.07"/>
    <n v="1035.56"/>
    <n v="1713.63"/>
    <x v="2"/>
    <x v="1"/>
    <x v="6"/>
    <x v="1"/>
    <x v="0"/>
    <n v="9"/>
    <n v="1"/>
    <x v="2"/>
  </r>
  <r>
    <d v="2012-01-09T00:00:00"/>
    <n v="4"/>
    <x v="0"/>
    <s v="01009"/>
    <n v="689.46"/>
    <n v="1037.68"/>
    <n v="1727.14"/>
    <x v="3"/>
    <x v="1"/>
    <x v="7"/>
    <x v="1"/>
    <x v="0"/>
    <n v="9"/>
    <n v="1"/>
    <x v="2"/>
  </r>
  <r>
    <d v="2012-01-09T00:00:00"/>
    <n v="4"/>
    <x v="1"/>
    <s v="01010"/>
    <n v="802.06"/>
    <n v="1213.8"/>
    <n v="2015.86"/>
    <x v="3"/>
    <x v="1"/>
    <x v="8"/>
    <x v="1"/>
    <x v="0"/>
    <n v="9"/>
    <n v="1"/>
    <x v="2"/>
  </r>
  <r>
    <d v="2012-01-10T00:00:00"/>
    <n v="1"/>
    <x v="0"/>
    <s v="01011"/>
    <n v="620.65"/>
    <n v="948.65"/>
    <n v="1569.3"/>
    <x v="0"/>
    <x v="0"/>
    <x v="9"/>
    <x v="1"/>
    <x v="0"/>
    <n v="10"/>
    <n v="2"/>
    <x v="3"/>
  </r>
  <r>
    <d v="2012-01-10T00:00:00"/>
    <n v="1"/>
    <x v="1"/>
    <s v="01002"/>
    <n v="740.47"/>
    <n v="1125.51"/>
    <n v="1865.98"/>
    <x v="0"/>
    <x v="0"/>
    <x v="4"/>
    <x v="1"/>
    <x v="0"/>
    <n v="10"/>
    <n v="2"/>
    <x v="3"/>
  </r>
  <r>
    <d v="2012-01-10T00:00:00"/>
    <n v="2"/>
    <x v="0"/>
    <s v="01003"/>
    <n v="656.42"/>
    <n v="990.77"/>
    <n v="1647.19"/>
    <x v="1"/>
    <x v="0"/>
    <x v="0"/>
    <x v="1"/>
    <x v="0"/>
    <n v="10"/>
    <n v="2"/>
    <x v="3"/>
  </r>
  <r>
    <d v="2012-01-10T00:00:00"/>
    <n v="2"/>
    <x v="1"/>
    <s v="01001"/>
    <n v="791.39"/>
    <n v="1196.55"/>
    <n v="1987.94"/>
    <x v="1"/>
    <x v="0"/>
    <x v="1"/>
    <x v="1"/>
    <x v="0"/>
    <n v="10"/>
    <n v="2"/>
    <x v="3"/>
  </r>
  <r>
    <d v="2012-01-10T00:00:00"/>
    <n v="3"/>
    <x v="0"/>
    <s v="01004"/>
    <n v="657.21"/>
    <n v="1002.15"/>
    <n v="1659.36"/>
    <x v="2"/>
    <x v="1"/>
    <x v="2"/>
    <x v="1"/>
    <x v="0"/>
    <n v="10"/>
    <n v="2"/>
    <x v="3"/>
  </r>
  <r>
    <d v="2012-01-10T00:00:00"/>
    <n v="3"/>
    <x v="1"/>
    <s v="01005"/>
    <n v="649.86"/>
    <n v="1001.52"/>
    <n v="1651.38"/>
    <x v="2"/>
    <x v="1"/>
    <x v="3"/>
    <x v="1"/>
    <x v="0"/>
    <n v="10"/>
    <n v="2"/>
    <x v="3"/>
  </r>
  <r>
    <d v="2012-01-10T00:00:00"/>
    <n v="4"/>
    <x v="0"/>
    <s v="01006"/>
    <n v="638.58000000000004"/>
    <n v="981.05"/>
    <n v="1619.63"/>
    <x v="3"/>
    <x v="1"/>
    <x v="4"/>
    <x v="1"/>
    <x v="0"/>
    <n v="10"/>
    <n v="2"/>
    <x v="3"/>
  </r>
  <r>
    <d v="2012-01-10T00:00:00"/>
    <n v="4"/>
    <x v="1"/>
    <s v="01007"/>
    <n v="817.09"/>
    <n v="1236.94"/>
    <n v="2054.0300000000002"/>
    <x v="3"/>
    <x v="1"/>
    <x v="5"/>
    <x v="1"/>
    <x v="0"/>
    <n v="10"/>
    <n v="2"/>
    <x v="3"/>
  </r>
  <r>
    <d v="2012-01-11T00:00:00"/>
    <n v="1"/>
    <x v="0"/>
    <s v="01008"/>
    <n v="651.36"/>
    <n v="980.07"/>
    <n v="1631.43"/>
    <x v="0"/>
    <x v="0"/>
    <x v="6"/>
    <x v="1"/>
    <x v="0"/>
    <n v="11"/>
    <n v="3"/>
    <x v="4"/>
  </r>
  <r>
    <d v="2012-01-11T00:00:00"/>
    <n v="1"/>
    <x v="1"/>
    <s v="01009"/>
    <n v="785.76"/>
    <n v="1194.3399999999999"/>
    <n v="1980.1"/>
    <x v="0"/>
    <x v="0"/>
    <x v="7"/>
    <x v="1"/>
    <x v="0"/>
    <n v="11"/>
    <n v="3"/>
    <x v="4"/>
  </r>
  <r>
    <d v="2012-01-11T00:00:00"/>
    <n v="2"/>
    <x v="0"/>
    <s v="01010"/>
    <n v="679.83"/>
    <n v="1024.1199999999999"/>
    <n v="1703.95"/>
    <x v="1"/>
    <x v="0"/>
    <x v="8"/>
    <x v="1"/>
    <x v="0"/>
    <n v="11"/>
    <n v="3"/>
    <x v="4"/>
  </r>
  <r>
    <d v="2012-01-11T00:00:00"/>
    <n v="2"/>
    <x v="1"/>
    <s v="01011"/>
    <n v="772.17"/>
    <n v="1173.1199999999999"/>
    <n v="1945.29"/>
    <x v="1"/>
    <x v="0"/>
    <x v="9"/>
    <x v="1"/>
    <x v="0"/>
    <n v="11"/>
    <n v="3"/>
    <x v="4"/>
  </r>
  <r>
    <d v="2012-01-11T00:00:00"/>
    <n v="3"/>
    <x v="0"/>
    <s v="01002"/>
    <n v="669.76"/>
    <n v="1054.9000000000001"/>
    <n v="1724.66"/>
    <x v="2"/>
    <x v="1"/>
    <x v="4"/>
    <x v="1"/>
    <x v="0"/>
    <n v="11"/>
    <n v="3"/>
    <x v="4"/>
  </r>
  <r>
    <d v="2012-01-11T00:00:00"/>
    <n v="3"/>
    <x v="1"/>
    <s v="01003"/>
    <n v="695.85"/>
    <n v="1082.51"/>
    <n v="1778.36"/>
    <x v="2"/>
    <x v="1"/>
    <x v="0"/>
    <x v="1"/>
    <x v="0"/>
    <n v="11"/>
    <n v="3"/>
    <x v="4"/>
  </r>
  <r>
    <d v="2012-01-11T00:00:00"/>
    <n v="4"/>
    <x v="0"/>
    <s v="01001"/>
    <n v="582.87"/>
    <n v="920.8"/>
    <n v="1503.67"/>
    <x v="3"/>
    <x v="1"/>
    <x v="1"/>
    <x v="1"/>
    <x v="0"/>
    <n v="11"/>
    <n v="3"/>
    <x v="4"/>
  </r>
  <r>
    <d v="2012-01-11T00:00:00"/>
    <n v="4"/>
    <x v="1"/>
    <s v="01004"/>
    <n v="742.71"/>
    <n v="1121.8499999999999"/>
    <n v="1864.56"/>
    <x v="3"/>
    <x v="1"/>
    <x v="2"/>
    <x v="1"/>
    <x v="0"/>
    <n v="11"/>
    <n v="3"/>
    <x v="4"/>
  </r>
  <r>
    <d v="2012-01-12T00:00:00"/>
    <n v="1"/>
    <x v="0"/>
    <s v="01005"/>
    <n v="603.22"/>
    <n v="920.08"/>
    <n v="1523.3"/>
    <x v="0"/>
    <x v="0"/>
    <x v="3"/>
    <x v="1"/>
    <x v="0"/>
    <n v="12"/>
    <n v="4"/>
    <x v="5"/>
  </r>
  <r>
    <d v="2012-01-12T00:00:00"/>
    <n v="1"/>
    <x v="1"/>
    <s v="01006"/>
    <n v="618.55999999999995"/>
    <n v="977.37"/>
    <n v="1595.93"/>
    <x v="0"/>
    <x v="0"/>
    <x v="4"/>
    <x v="1"/>
    <x v="0"/>
    <n v="12"/>
    <n v="4"/>
    <x v="5"/>
  </r>
  <r>
    <d v="2012-01-12T00:00:00"/>
    <n v="2"/>
    <x v="0"/>
    <s v="01007"/>
    <n v="583.85"/>
    <n v="949.05"/>
    <n v="1532.9"/>
    <x v="1"/>
    <x v="0"/>
    <x v="5"/>
    <x v="1"/>
    <x v="0"/>
    <n v="12"/>
    <n v="4"/>
    <x v="5"/>
  </r>
  <r>
    <d v="2012-01-12T00:00:00"/>
    <n v="2"/>
    <x v="1"/>
    <s v="01008"/>
    <n v="712.76"/>
    <n v="1106.47"/>
    <n v="1819.23"/>
    <x v="1"/>
    <x v="0"/>
    <x v="6"/>
    <x v="1"/>
    <x v="0"/>
    <n v="12"/>
    <n v="4"/>
    <x v="5"/>
  </r>
  <r>
    <d v="2012-01-12T00:00:00"/>
    <n v="3"/>
    <x v="0"/>
    <s v="01009"/>
    <n v="593.72"/>
    <n v="908.96"/>
    <n v="1502.68"/>
    <x v="2"/>
    <x v="1"/>
    <x v="7"/>
    <x v="1"/>
    <x v="0"/>
    <n v="12"/>
    <n v="4"/>
    <x v="5"/>
  </r>
  <r>
    <d v="2012-01-12T00:00:00"/>
    <n v="3"/>
    <x v="1"/>
    <s v="01010"/>
    <n v="630.71"/>
    <n v="960.11"/>
    <n v="1590.82"/>
    <x v="2"/>
    <x v="1"/>
    <x v="8"/>
    <x v="1"/>
    <x v="0"/>
    <n v="12"/>
    <n v="4"/>
    <x v="5"/>
  </r>
  <r>
    <d v="2012-01-12T00:00:00"/>
    <n v="4"/>
    <x v="0"/>
    <s v="01011"/>
    <n v="630.91999999999996"/>
    <n v="958.04"/>
    <n v="1588.96"/>
    <x v="3"/>
    <x v="1"/>
    <x v="9"/>
    <x v="1"/>
    <x v="0"/>
    <n v="12"/>
    <n v="4"/>
    <x v="5"/>
  </r>
  <r>
    <d v="2012-01-12T00:00:00"/>
    <n v="4"/>
    <x v="1"/>
    <s v="01002"/>
    <n v="652.92999999999995"/>
    <n v="992.97"/>
    <n v="1645.9"/>
    <x v="3"/>
    <x v="1"/>
    <x v="4"/>
    <x v="1"/>
    <x v="0"/>
    <n v="12"/>
    <n v="4"/>
    <x v="5"/>
  </r>
  <r>
    <d v="2012-01-13T00:00:00"/>
    <n v="1"/>
    <x v="0"/>
    <s v="01003"/>
    <n v="666"/>
    <n v="1065.05"/>
    <n v="1731.05"/>
    <x v="0"/>
    <x v="0"/>
    <x v="0"/>
    <x v="1"/>
    <x v="0"/>
    <n v="13"/>
    <n v="5"/>
    <x v="6"/>
  </r>
  <r>
    <d v="2012-01-13T00:00:00"/>
    <n v="1"/>
    <x v="1"/>
    <s v="01001"/>
    <n v="633.28"/>
    <n v="1030.47"/>
    <n v="1663.75"/>
    <x v="0"/>
    <x v="0"/>
    <x v="1"/>
    <x v="1"/>
    <x v="0"/>
    <n v="13"/>
    <n v="5"/>
    <x v="6"/>
  </r>
  <r>
    <d v="2012-01-13T00:00:00"/>
    <n v="2"/>
    <x v="0"/>
    <s v="01004"/>
    <n v="671.63"/>
    <n v="1038.81"/>
    <n v="1710.44"/>
    <x v="1"/>
    <x v="0"/>
    <x v="2"/>
    <x v="1"/>
    <x v="0"/>
    <n v="13"/>
    <n v="5"/>
    <x v="6"/>
  </r>
  <r>
    <d v="2012-01-13T00:00:00"/>
    <n v="2"/>
    <x v="1"/>
    <s v="01005"/>
    <n v="749.56"/>
    <n v="1215.72"/>
    <n v="1965.28"/>
    <x v="1"/>
    <x v="0"/>
    <x v="3"/>
    <x v="1"/>
    <x v="0"/>
    <n v="13"/>
    <n v="5"/>
    <x v="6"/>
  </r>
  <r>
    <d v="2012-01-13T00:00:00"/>
    <n v="3"/>
    <x v="0"/>
    <s v="01006"/>
    <n v="659.47"/>
    <n v="1081.92"/>
    <n v="1741.39"/>
    <x v="2"/>
    <x v="1"/>
    <x v="4"/>
    <x v="1"/>
    <x v="0"/>
    <n v="13"/>
    <n v="5"/>
    <x v="6"/>
  </r>
  <r>
    <d v="2012-01-13T00:00:00"/>
    <n v="3"/>
    <x v="1"/>
    <s v="01007"/>
    <n v="695.21"/>
    <n v="1118.9000000000001"/>
    <n v="1814.11"/>
    <x v="2"/>
    <x v="1"/>
    <x v="5"/>
    <x v="1"/>
    <x v="0"/>
    <n v="13"/>
    <n v="5"/>
    <x v="6"/>
  </r>
  <r>
    <d v="2012-01-13T00:00:00"/>
    <n v="4"/>
    <x v="0"/>
    <s v="01008"/>
    <n v="578.69000000000005"/>
    <n v="933.49"/>
    <n v="1512.18"/>
    <x v="3"/>
    <x v="1"/>
    <x v="6"/>
    <x v="1"/>
    <x v="0"/>
    <n v="13"/>
    <n v="5"/>
    <x v="6"/>
  </r>
  <r>
    <d v="2012-01-13T00:00:00"/>
    <n v="4"/>
    <x v="1"/>
    <s v="01009"/>
    <n v="618.70000000000005"/>
    <n v="936.51"/>
    <n v="1555.21"/>
    <x v="3"/>
    <x v="1"/>
    <x v="7"/>
    <x v="1"/>
    <x v="0"/>
    <n v="13"/>
    <n v="5"/>
    <x v="6"/>
  </r>
  <r>
    <d v="2012-01-14T00:00:00"/>
    <n v="1"/>
    <x v="0"/>
    <s v="01010"/>
    <n v="631.38"/>
    <n v="1041.78"/>
    <n v="1673.16"/>
    <x v="0"/>
    <x v="0"/>
    <x v="8"/>
    <x v="1"/>
    <x v="0"/>
    <n v="14"/>
    <n v="6"/>
    <x v="0"/>
  </r>
  <r>
    <d v="2012-01-14T00:00:00"/>
    <n v="1"/>
    <x v="1"/>
    <s v="01011"/>
    <n v="738.14"/>
    <n v="1112.6400000000001"/>
    <n v="1850.78"/>
    <x v="0"/>
    <x v="0"/>
    <x v="9"/>
    <x v="1"/>
    <x v="0"/>
    <n v="14"/>
    <n v="6"/>
    <x v="0"/>
  </r>
  <r>
    <d v="2012-01-14T00:00:00"/>
    <n v="2"/>
    <x v="0"/>
    <s v="01002"/>
    <n v="574.07000000000005"/>
    <n v="930.94"/>
    <n v="1505.01"/>
    <x v="1"/>
    <x v="0"/>
    <x v="4"/>
    <x v="1"/>
    <x v="0"/>
    <n v="14"/>
    <n v="6"/>
    <x v="0"/>
  </r>
  <r>
    <d v="2012-01-14T00:00:00"/>
    <n v="2"/>
    <x v="1"/>
    <s v="01003"/>
    <n v="628.96"/>
    <n v="994.87"/>
    <n v="1623.83"/>
    <x v="1"/>
    <x v="0"/>
    <x v="0"/>
    <x v="1"/>
    <x v="0"/>
    <n v="14"/>
    <n v="6"/>
    <x v="0"/>
  </r>
  <r>
    <d v="2012-01-14T00:00:00"/>
    <n v="3"/>
    <x v="0"/>
    <s v="01001"/>
    <n v="599.64"/>
    <n v="988.12"/>
    <n v="1587.76"/>
    <x v="2"/>
    <x v="1"/>
    <x v="1"/>
    <x v="1"/>
    <x v="0"/>
    <n v="14"/>
    <n v="6"/>
    <x v="0"/>
  </r>
  <r>
    <d v="2012-01-14T00:00:00"/>
    <n v="3"/>
    <x v="1"/>
    <s v="01004"/>
    <n v="647.66999999999996"/>
    <n v="1065.0999999999999"/>
    <n v="1712.77"/>
    <x v="2"/>
    <x v="1"/>
    <x v="2"/>
    <x v="1"/>
    <x v="0"/>
    <n v="14"/>
    <n v="6"/>
    <x v="0"/>
  </r>
  <r>
    <d v="2012-01-14T00:00:00"/>
    <n v="4"/>
    <x v="0"/>
    <s v="01005"/>
    <n v="619.95000000000005"/>
    <n v="946.77"/>
    <n v="1566.72"/>
    <x v="3"/>
    <x v="1"/>
    <x v="3"/>
    <x v="1"/>
    <x v="0"/>
    <n v="14"/>
    <n v="6"/>
    <x v="0"/>
  </r>
  <r>
    <d v="2012-01-14T00:00:00"/>
    <n v="4"/>
    <x v="1"/>
    <s v="01006"/>
    <n v="606.20000000000005"/>
    <n v="924.29"/>
    <n v="1530.49"/>
    <x v="3"/>
    <x v="1"/>
    <x v="4"/>
    <x v="1"/>
    <x v="0"/>
    <n v="14"/>
    <n v="6"/>
    <x v="0"/>
  </r>
  <r>
    <d v="2012-01-15T00:00:00"/>
    <n v="1"/>
    <x v="0"/>
    <s v="01007"/>
    <n v="630.84"/>
    <n v="967.7"/>
    <n v="1598.54"/>
    <x v="0"/>
    <x v="0"/>
    <x v="5"/>
    <x v="1"/>
    <x v="0"/>
    <n v="15"/>
    <n v="7"/>
    <x v="1"/>
  </r>
  <r>
    <d v="2012-01-15T00:00:00"/>
    <n v="1"/>
    <x v="1"/>
    <s v="01008"/>
    <n v="645.9"/>
    <n v="1088.78"/>
    <n v="1734.68"/>
    <x v="0"/>
    <x v="0"/>
    <x v="6"/>
    <x v="1"/>
    <x v="0"/>
    <n v="15"/>
    <n v="7"/>
    <x v="1"/>
  </r>
  <r>
    <d v="2012-01-15T00:00:00"/>
    <n v="2"/>
    <x v="0"/>
    <s v="01009"/>
    <n v="559.12"/>
    <n v="958.82"/>
    <n v="1517.94"/>
    <x v="1"/>
    <x v="0"/>
    <x v="7"/>
    <x v="1"/>
    <x v="0"/>
    <n v="15"/>
    <n v="7"/>
    <x v="1"/>
  </r>
  <r>
    <d v="2012-01-15T00:00:00"/>
    <n v="2"/>
    <x v="1"/>
    <s v="01010"/>
    <n v="570.45000000000005"/>
    <n v="972.56"/>
    <n v="1543.01"/>
    <x v="1"/>
    <x v="0"/>
    <x v="8"/>
    <x v="1"/>
    <x v="0"/>
    <n v="15"/>
    <n v="7"/>
    <x v="1"/>
  </r>
  <r>
    <d v="2012-01-15T00:00:00"/>
    <n v="3"/>
    <x v="0"/>
    <s v="01011"/>
    <n v="649.5"/>
    <n v="1079.29"/>
    <n v="1728.79"/>
    <x v="2"/>
    <x v="1"/>
    <x v="9"/>
    <x v="1"/>
    <x v="0"/>
    <n v="15"/>
    <n v="7"/>
    <x v="1"/>
  </r>
  <r>
    <d v="2012-01-15T00:00:00"/>
    <n v="3"/>
    <x v="1"/>
    <s v="01002"/>
    <n v="735.48"/>
    <n v="1191.52"/>
    <n v="1927"/>
    <x v="2"/>
    <x v="1"/>
    <x v="4"/>
    <x v="1"/>
    <x v="0"/>
    <n v="15"/>
    <n v="7"/>
    <x v="1"/>
  </r>
  <r>
    <d v="2012-01-15T00:00:00"/>
    <n v="4"/>
    <x v="0"/>
    <s v="01003"/>
    <n v="654.63"/>
    <n v="1101.1400000000001"/>
    <n v="1755.77"/>
    <x v="3"/>
    <x v="1"/>
    <x v="0"/>
    <x v="1"/>
    <x v="0"/>
    <n v="15"/>
    <n v="7"/>
    <x v="1"/>
  </r>
  <r>
    <d v="2012-01-15T00:00:00"/>
    <n v="4"/>
    <x v="1"/>
    <s v="01001"/>
    <n v="766.75"/>
    <n v="1257.2"/>
    <n v="2023.95"/>
    <x v="3"/>
    <x v="1"/>
    <x v="1"/>
    <x v="1"/>
    <x v="0"/>
    <n v="15"/>
    <n v="7"/>
    <x v="1"/>
  </r>
  <r>
    <d v="2012-01-16T00:00:00"/>
    <n v="1"/>
    <x v="0"/>
    <s v="01004"/>
    <n v="663.42"/>
    <n v="1006.26"/>
    <n v="1669.68"/>
    <x v="0"/>
    <x v="0"/>
    <x v="2"/>
    <x v="1"/>
    <x v="0"/>
    <n v="16"/>
    <n v="1"/>
    <x v="2"/>
  </r>
  <r>
    <d v="2012-01-16T00:00:00"/>
    <n v="1"/>
    <x v="1"/>
    <s v="01005"/>
    <n v="695.52"/>
    <n v="1073.1600000000001"/>
    <n v="1768.68"/>
    <x v="0"/>
    <x v="0"/>
    <x v="3"/>
    <x v="1"/>
    <x v="0"/>
    <n v="16"/>
    <n v="1"/>
    <x v="2"/>
  </r>
  <r>
    <d v="2012-01-16T00:00:00"/>
    <n v="2"/>
    <x v="0"/>
    <s v="01006"/>
    <n v="588.78"/>
    <n v="949.92"/>
    <n v="1538.7"/>
    <x v="1"/>
    <x v="0"/>
    <x v="4"/>
    <x v="1"/>
    <x v="0"/>
    <n v="16"/>
    <n v="1"/>
    <x v="2"/>
  </r>
  <r>
    <d v="2012-01-16T00:00:00"/>
    <n v="2"/>
    <x v="1"/>
    <s v="01007"/>
    <n v="609.44000000000005"/>
    <n v="980.42"/>
    <n v="1589.86"/>
    <x v="1"/>
    <x v="0"/>
    <x v="5"/>
    <x v="1"/>
    <x v="0"/>
    <n v="16"/>
    <n v="1"/>
    <x v="2"/>
  </r>
  <r>
    <d v="2012-01-16T00:00:00"/>
    <n v="3"/>
    <x v="0"/>
    <s v="01008"/>
    <n v="613.96"/>
    <n v="1066.48"/>
    <n v="1680.44"/>
    <x v="2"/>
    <x v="1"/>
    <x v="6"/>
    <x v="1"/>
    <x v="0"/>
    <n v="16"/>
    <n v="1"/>
    <x v="2"/>
  </r>
  <r>
    <d v="2012-01-16T00:00:00"/>
    <n v="3"/>
    <x v="1"/>
    <s v="01009"/>
    <n v="730.85"/>
    <n v="1205.04"/>
    <n v="1935.89"/>
    <x v="2"/>
    <x v="1"/>
    <x v="7"/>
    <x v="1"/>
    <x v="0"/>
    <n v="16"/>
    <n v="1"/>
    <x v="2"/>
  </r>
  <r>
    <d v="2012-01-16T00:00:00"/>
    <n v="4"/>
    <x v="0"/>
    <s v="01010"/>
    <n v="677.69"/>
    <n v="1024.67"/>
    <n v="1702.36"/>
    <x v="3"/>
    <x v="1"/>
    <x v="8"/>
    <x v="1"/>
    <x v="0"/>
    <n v="16"/>
    <n v="1"/>
    <x v="2"/>
  </r>
  <r>
    <d v="2012-01-16T00:00:00"/>
    <n v="4"/>
    <x v="1"/>
    <s v="01011"/>
    <n v="587.79"/>
    <n v="1031.42"/>
    <n v="1619.21"/>
    <x v="3"/>
    <x v="1"/>
    <x v="9"/>
    <x v="1"/>
    <x v="0"/>
    <n v="16"/>
    <n v="1"/>
    <x v="2"/>
  </r>
  <r>
    <d v="2012-01-17T00:00:00"/>
    <n v="1"/>
    <x v="0"/>
    <s v="01002"/>
    <n v="639.30999999999995"/>
    <n v="990.92"/>
    <n v="1630.23"/>
    <x v="0"/>
    <x v="0"/>
    <x v="4"/>
    <x v="1"/>
    <x v="0"/>
    <n v="17"/>
    <n v="2"/>
    <x v="3"/>
  </r>
  <r>
    <d v="2012-01-17T00:00:00"/>
    <n v="1"/>
    <x v="1"/>
    <s v="01003"/>
    <n v="704.89"/>
    <n v="1208.97"/>
    <n v="1913.86"/>
    <x v="0"/>
    <x v="0"/>
    <x v="0"/>
    <x v="1"/>
    <x v="0"/>
    <n v="17"/>
    <n v="2"/>
    <x v="3"/>
  </r>
  <r>
    <d v="2012-01-17T00:00:00"/>
    <n v="2"/>
    <x v="0"/>
    <s v="01001"/>
    <n v="649.52"/>
    <n v="1007.67"/>
    <n v="1657.19"/>
    <x v="1"/>
    <x v="0"/>
    <x v="1"/>
    <x v="1"/>
    <x v="0"/>
    <n v="17"/>
    <n v="2"/>
    <x v="3"/>
  </r>
  <r>
    <d v="2012-01-17T00:00:00"/>
    <n v="2"/>
    <x v="1"/>
    <s v="01004"/>
    <n v="555.35"/>
    <n v="1010.81"/>
    <n v="1566.16"/>
    <x v="1"/>
    <x v="0"/>
    <x v="2"/>
    <x v="1"/>
    <x v="0"/>
    <n v="17"/>
    <n v="2"/>
    <x v="3"/>
  </r>
  <r>
    <d v="2012-01-17T00:00:00"/>
    <n v="3"/>
    <x v="0"/>
    <s v="01005"/>
    <n v="684.07"/>
    <n v="1037.44"/>
    <n v="1721.51"/>
    <x v="2"/>
    <x v="1"/>
    <x v="3"/>
    <x v="1"/>
    <x v="0"/>
    <n v="17"/>
    <n v="2"/>
    <x v="3"/>
  </r>
  <r>
    <d v="2012-01-17T00:00:00"/>
    <n v="3"/>
    <x v="1"/>
    <s v="01006"/>
    <n v="646.61"/>
    <n v="1090.3900000000001"/>
    <n v="1737"/>
    <x v="2"/>
    <x v="1"/>
    <x v="4"/>
    <x v="1"/>
    <x v="0"/>
    <n v="17"/>
    <n v="2"/>
    <x v="3"/>
  </r>
  <r>
    <d v="2012-01-17T00:00:00"/>
    <n v="4"/>
    <x v="0"/>
    <s v="01007"/>
    <n v="668.52"/>
    <n v="1057.0999999999999"/>
    <n v="1725.62"/>
    <x v="3"/>
    <x v="1"/>
    <x v="5"/>
    <x v="1"/>
    <x v="0"/>
    <n v="17"/>
    <n v="2"/>
    <x v="3"/>
  </r>
  <r>
    <d v="2012-01-17T00:00:00"/>
    <n v="4"/>
    <x v="1"/>
    <s v="01008"/>
    <n v="641.46"/>
    <n v="1117.82"/>
    <n v="1759.28"/>
    <x v="3"/>
    <x v="1"/>
    <x v="6"/>
    <x v="1"/>
    <x v="0"/>
    <n v="17"/>
    <n v="2"/>
    <x v="3"/>
  </r>
  <r>
    <d v="2012-01-18T00:00:00"/>
    <n v="1"/>
    <x v="0"/>
    <s v="01009"/>
    <n v="594.32000000000005"/>
    <n v="1019.2"/>
    <n v="1613.52"/>
    <x v="0"/>
    <x v="0"/>
    <x v="7"/>
    <x v="1"/>
    <x v="0"/>
    <n v="18"/>
    <n v="3"/>
    <x v="4"/>
  </r>
  <r>
    <d v="2012-01-18T00:00:00"/>
    <n v="1"/>
    <x v="1"/>
    <s v="01010"/>
    <n v="590.82000000000005"/>
    <n v="1019.44"/>
    <n v="1610.26"/>
    <x v="0"/>
    <x v="0"/>
    <x v="8"/>
    <x v="1"/>
    <x v="0"/>
    <n v="18"/>
    <n v="3"/>
    <x v="4"/>
  </r>
  <r>
    <d v="2012-01-18T00:00:00"/>
    <n v="2"/>
    <x v="0"/>
    <s v="01011"/>
    <n v="611.57000000000005"/>
    <n v="1115.51"/>
    <n v="1727.08"/>
    <x v="1"/>
    <x v="0"/>
    <x v="9"/>
    <x v="1"/>
    <x v="0"/>
    <n v="18"/>
    <n v="3"/>
    <x v="4"/>
  </r>
  <r>
    <d v="2012-01-18T00:00:00"/>
    <n v="2"/>
    <x v="1"/>
    <s v="01002"/>
    <n v="743.31"/>
    <n v="1279.79"/>
    <n v="2023.1"/>
    <x v="1"/>
    <x v="0"/>
    <x v="4"/>
    <x v="1"/>
    <x v="0"/>
    <n v="18"/>
    <n v="3"/>
    <x v="4"/>
  </r>
  <r>
    <d v="2012-01-18T00:00:00"/>
    <n v="3"/>
    <x v="0"/>
    <s v="01003"/>
    <n v="668.54"/>
    <n v="1125.73"/>
    <n v="1794.27"/>
    <x v="2"/>
    <x v="1"/>
    <x v="0"/>
    <x v="1"/>
    <x v="0"/>
    <n v="18"/>
    <n v="3"/>
    <x v="4"/>
  </r>
  <r>
    <d v="2012-01-18T00:00:00"/>
    <n v="3"/>
    <x v="1"/>
    <s v="01001"/>
    <n v="647.80999999999995"/>
    <n v="984.44"/>
    <n v="1632.25"/>
    <x v="2"/>
    <x v="1"/>
    <x v="1"/>
    <x v="1"/>
    <x v="0"/>
    <n v="18"/>
    <n v="3"/>
    <x v="4"/>
  </r>
  <r>
    <d v="2012-01-18T00:00:00"/>
    <n v="4"/>
    <x v="0"/>
    <s v="01004"/>
    <n v="676.43"/>
    <n v="1097.8499999999999"/>
    <n v="1774.28"/>
    <x v="3"/>
    <x v="1"/>
    <x v="2"/>
    <x v="1"/>
    <x v="0"/>
    <n v="18"/>
    <n v="3"/>
    <x v="4"/>
  </r>
  <r>
    <d v="2012-01-18T00:00:00"/>
    <n v="4"/>
    <x v="1"/>
    <s v="01005"/>
    <n v="646.53"/>
    <n v="1063.6500000000001"/>
    <n v="1710.18"/>
    <x v="3"/>
    <x v="1"/>
    <x v="3"/>
    <x v="1"/>
    <x v="0"/>
    <n v="18"/>
    <n v="3"/>
    <x v="4"/>
  </r>
  <r>
    <d v="2012-01-19T00:00:00"/>
    <n v="1"/>
    <x v="0"/>
    <s v="01006"/>
    <n v="635.6"/>
    <n v="1123.08"/>
    <n v="1758.68"/>
    <x v="0"/>
    <x v="0"/>
    <x v="4"/>
    <x v="1"/>
    <x v="0"/>
    <n v="19"/>
    <n v="4"/>
    <x v="5"/>
  </r>
  <r>
    <d v="2012-01-19T00:00:00"/>
    <n v="1"/>
    <x v="1"/>
    <s v="01007"/>
    <n v="588.58000000000004"/>
    <n v="944.06"/>
    <n v="1532.64"/>
    <x v="0"/>
    <x v="0"/>
    <x v="5"/>
    <x v="1"/>
    <x v="0"/>
    <n v="19"/>
    <n v="4"/>
    <x v="5"/>
  </r>
  <r>
    <d v="2012-01-19T00:00:00"/>
    <n v="2"/>
    <x v="0"/>
    <s v="01008"/>
    <n v="663.26"/>
    <n v="1099.6400000000001"/>
    <n v="1762.9"/>
    <x v="1"/>
    <x v="0"/>
    <x v="6"/>
    <x v="1"/>
    <x v="0"/>
    <n v="19"/>
    <n v="4"/>
    <x v="5"/>
  </r>
  <r>
    <d v="2012-01-19T00:00:00"/>
    <n v="2"/>
    <x v="1"/>
    <s v="01009"/>
    <n v="656.77"/>
    <n v="1125.94"/>
    <n v="1782.71"/>
    <x v="1"/>
    <x v="0"/>
    <x v="7"/>
    <x v="1"/>
    <x v="0"/>
    <n v="19"/>
    <n v="4"/>
    <x v="5"/>
  </r>
  <r>
    <d v="2012-01-19T00:00:00"/>
    <n v="3"/>
    <x v="0"/>
    <s v="01010"/>
    <n v="631.92999999999995"/>
    <n v="999.87"/>
    <n v="1631.8"/>
    <x v="2"/>
    <x v="1"/>
    <x v="8"/>
    <x v="1"/>
    <x v="0"/>
    <n v="19"/>
    <n v="4"/>
    <x v="5"/>
  </r>
  <r>
    <d v="2012-01-19T00:00:00"/>
    <n v="3"/>
    <x v="1"/>
    <s v="01011"/>
    <n v="625.98"/>
    <n v="1124.73"/>
    <n v="1750.71"/>
    <x v="2"/>
    <x v="1"/>
    <x v="9"/>
    <x v="1"/>
    <x v="0"/>
    <n v="19"/>
    <n v="4"/>
    <x v="5"/>
  </r>
  <r>
    <d v="2012-01-19T00:00:00"/>
    <n v="4"/>
    <x v="0"/>
    <s v="01002"/>
    <n v="650.37"/>
    <n v="989.93"/>
    <n v="1640.3"/>
    <x v="3"/>
    <x v="1"/>
    <x v="4"/>
    <x v="1"/>
    <x v="0"/>
    <n v="19"/>
    <n v="4"/>
    <x v="5"/>
  </r>
  <r>
    <d v="2012-01-19T00:00:00"/>
    <n v="4"/>
    <x v="1"/>
    <s v="01003"/>
    <n v="690.33"/>
    <n v="1041.55"/>
    <n v="1731.88"/>
    <x v="3"/>
    <x v="1"/>
    <x v="0"/>
    <x v="1"/>
    <x v="0"/>
    <n v="19"/>
    <n v="4"/>
    <x v="5"/>
  </r>
  <r>
    <d v="2012-01-20T00:00:00"/>
    <n v="1"/>
    <x v="0"/>
    <s v="01001"/>
    <n v="638.42999999999995"/>
    <n v="1057.94"/>
    <n v="1696.37"/>
    <x v="0"/>
    <x v="0"/>
    <x v="1"/>
    <x v="1"/>
    <x v="0"/>
    <n v="20"/>
    <n v="5"/>
    <x v="6"/>
  </r>
  <r>
    <d v="2012-01-20T00:00:00"/>
    <n v="1"/>
    <x v="1"/>
    <s v="01004"/>
    <n v="684.07"/>
    <n v="1097.1500000000001"/>
    <n v="1781.22"/>
    <x v="0"/>
    <x v="0"/>
    <x v="2"/>
    <x v="1"/>
    <x v="0"/>
    <n v="20"/>
    <n v="5"/>
    <x v="6"/>
  </r>
  <r>
    <d v="2012-01-20T00:00:00"/>
    <n v="2"/>
    <x v="0"/>
    <s v="01005"/>
    <n v="575.25"/>
    <n v="1059.8800000000001"/>
    <n v="1635.13"/>
    <x v="1"/>
    <x v="0"/>
    <x v="3"/>
    <x v="1"/>
    <x v="0"/>
    <n v="20"/>
    <n v="5"/>
    <x v="6"/>
  </r>
  <r>
    <d v="2012-01-20T00:00:00"/>
    <n v="2"/>
    <x v="1"/>
    <s v="01006"/>
    <n v="666.97"/>
    <n v="1150.56"/>
    <n v="1817.53"/>
    <x v="1"/>
    <x v="0"/>
    <x v="4"/>
    <x v="1"/>
    <x v="0"/>
    <n v="20"/>
    <n v="5"/>
    <x v="6"/>
  </r>
  <r>
    <d v="2012-01-20T00:00:00"/>
    <n v="3"/>
    <x v="0"/>
    <s v="01007"/>
    <n v="587.13"/>
    <n v="1023.73"/>
    <n v="1610.86"/>
    <x v="2"/>
    <x v="1"/>
    <x v="5"/>
    <x v="1"/>
    <x v="0"/>
    <n v="20"/>
    <n v="5"/>
    <x v="6"/>
  </r>
  <r>
    <d v="2012-01-20T00:00:00"/>
    <n v="3"/>
    <x v="1"/>
    <s v="01008"/>
    <n v="639.80999999999995"/>
    <n v="1044.97"/>
    <n v="1684.78"/>
    <x v="2"/>
    <x v="1"/>
    <x v="6"/>
    <x v="1"/>
    <x v="0"/>
    <n v="20"/>
    <n v="5"/>
    <x v="6"/>
  </r>
  <r>
    <d v="2012-01-20T00:00:00"/>
    <n v="4"/>
    <x v="0"/>
    <s v="01009"/>
    <n v="531.1"/>
    <n v="984.91"/>
    <n v="1516.01"/>
    <x v="3"/>
    <x v="1"/>
    <x v="7"/>
    <x v="1"/>
    <x v="0"/>
    <n v="20"/>
    <n v="5"/>
    <x v="6"/>
  </r>
  <r>
    <d v="2012-01-20T00:00:00"/>
    <n v="4"/>
    <x v="1"/>
    <s v="01010"/>
    <n v="543.66"/>
    <n v="959.56"/>
    <n v="1503.22"/>
    <x v="3"/>
    <x v="1"/>
    <x v="8"/>
    <x v="1"/>
    <x v="0"/>
    <n v="20"/>
    <n v="5"/>
    <x v="6"/>
  </r>
  <r>
    <d v="2012-01-21T00:00:00"/>
    <n v="1"/>
    <x v="0"/>
    <s v="01011"/>
    <n v="703.29"/>
    <n v="1059.46"/>
    <n v="1762.75"/>
    <x v="0"/>
    <x v="0"/>
    <x v="9"/>
    <x v="1"/>
    <x v="0"/>
    <n v="21"/>
    <n v="6"/>
    <x v="0"/>
  </r>
  <r>
    <d v="2012-01-21T00:00:00"/>
    <n v="1"/>
    <x v="1"/>
    <s v="01002"/>
    <n v="606.72"/>
    <n v="926.51"/>
    <n v="1533.23"/>
    <x v="0"/>
    <x v="0"/>
    <x v="4"/>
    <x v="1"/>
    <x v="0"/>
    <n v="21"/>
    <n v="6"/>
    <x v="0"/>
  </r>
  <r>
    <d v="2012-01-21T00:00:00"/>
    <n v="2"/>
    <x v="0"/>
    <s v="01003"/>
    <n v="504.4"/>
    <n v="1008.34"/>
    <n v="1512.74"/>
    <x v="1"/>
    <x v="0"/>
    <x v="0"/>
    <x v="1"/>
    <x v="0"/>
    <n v="21"/>
    <n v="6"/>
    <x v="0"/>
  </r>
  <r>
    <d v="2012-01-21T00:00:00"/>
    <n v="2"/>
    <x v="1"/>
    <s v="01001"/>
    <n v="652.87"/>
    <n v="1050.6300000000001"/>
    <n v="1703.5"/>
    <x v="1"/>
    <x v="0"/>
    <x v="1"/>
    <x v="1"/>
    <x v="0"/>
    <n v="21"/>
    <n v="6"/>
    <x v="0"/>
  </r>
  <r>
    <d v="2012-01-21T00:00:00"/>
    <n v="3"/>
    <x v="0"/>
    <s v="01004"/>
    <n v="616.25"/>
    <n v="1091.69"/>
    <n v="1707.94"/>
    <x v="2"/>
    <x v="1"/>
    <x v="2"/>
    <x v="1"/>
    <x v="0"/>
    <n v="21"/>
    <n v="6"/>
    <x v="0"/>
  </r>
  <r>
    <d v="2012-01-21T00:00:00"/>
    <n v="3"/>
    <x v="1"/>
    <s v="01005"/>
    <n v="579.33000000000004"/>
    <n v="1005.88"/>
    <n v="1585.21"/>
    <x v="2"/>
    <x v="1"/>
    <x v="3"/>
    <x v="1"/>
    <x v="0"/>
    <n v="21"/>
    <n v="6"/>
    <x v="0"/>
  </r>
  <r>
    <d v="2012-01-21T00:00:00"/>
    <n v="4"/>
    <x v="0"/>
    <s v="01006"/>
    <n v="536.27"/>
    <n v="984.85"/>
    <n v="1521.12"/>
    <x v="3"/>
    <x v="1"/>
    <x v="4"/>
    <x v="1"/>
    <x v="0"/>
    <n v="21"/>
    <n v="6"/>
    <x v="0"/>
  </r>
  <r>
    <d v="2012-01-21T00:00:00"/>
    <n v="4"/>
    <x v="1"/>
    <s v="01007"/>
    <n v="757.38"/>
    <n v="1306.1600000000001"/>
    <n v="2063.54"/>
    <x v="3"/>
    <x v="1"/>
    <x v="5"/>
    <x v="1"/>
    <x v="0"/>
    <n v="21"/>
    <n v="6"/>
    <x v="0"/>
  </r>
  <r>
    <d v="2012-01-22T00:00:00"/>
    <n v="1"/>
    <x v="0"/>
    <s v="01008"/>
    <n v="537.04999999999995"/>
    <n v="1011.35"/>
    <n v="1548.4"/>
    <x v="0"/>
    <x v="0"/>
    <x v="6"/>
    <x v="1"/>
    <x v="0"/>
    <n v="22"/>
    <n v="7"/>
    <x v="1"/>
  </r>
  <r>
    <d v="2012-01-22T00:00:00"/>
    <n v="1"/>
    <x v="1"/>
    <s v="01009"/>
    <n v="679.93"/>
    <n v="1111.8699999999999"/>
    <n v="1791.8"/>
    <x v="0"/>
    <x v="0"/>
    <x v="7"/>
    <x v="1"/>
    <x v="0"/>
    <n v="22"/>
    <n v="7"/>
    <x v="1"/>
  </r>
  <r>
    <d v="2012-01-22T00:00:00"/>
    <n v="2"/>
    <x v="0"/>
    <s v="01010"/>
    <n v="604.73"/>
    <n v="1118.18"/>
    <n v="1722.91"/>
    <x v="1"/>
    <x v="0"/>
    <x v="8"/>
    <x v="1"/>
    <x v="0"/>
    <n v="22"/>
    <n v="7"/>
    <x v="1"/>
  </r>
  <r>
    <d v="2012-01-22T00:00:00"/>
    <n v="2"/>
    <x v="1"/>
    <s v="01011"/>
    <n v="703.95"/>
    <n v="1066.1199999999999"/>
    <n v="1770.07"/>
    <x v="1"/>
    <x v="0"/>
    <x v="9"/>
    <x v="1"/>
    <x v="0"/>
    <n v="22"/>
    <n v="7"/>
    <x v="1"/>
  </r>
  <r>
    <d v="2012-01-22T00:00:00"/>
    <n v="3"/>
    <x v="0"/>
    <s v="01002"/>
    <n v="629.98"/>
    <n v="986.19"/>
    <n v="1616.17"/>
    <x v="2"/>
    <x v="1"/>
    <x v="4"/>
    <x v="1"/>
    <x v="0"/>
    <n v="22"/>
    <n v="7"/>
    <x v="1"/>
  </r>
  <r>
    <d v="2012-01-22T00:00:00"/>
    <n v="3"/>
    <x v="1"/>
    <s v="01003"/>
    <n v="679.1"/>
    <n v="1102.6199999999999"/>
    <n v="1781.72"/>
    <x v="2"/>
    <x v="1"/>
    <x v="0"/>
    <x v="1"/>
    <x v="0"/>
    <n v="22"/>
    <n v="7"/>
    <x v="1"/>
  </r>
  <r>
    <d v="2012-01-22T00:00:00"/>
    <n v="4"/>
    <x v="0"/>
    <s v="01001"/>
    <n v="642.12"/>
    <n v="1019.95"/>
    <n v="1662.07"/>
    <x v="3"/>
    <x v="1"/>
    <x v="1"/>
    <x v="1"/>
    <x v="0"/>
    <n v="22"/>
    <n v="7"/>
    <x v="1"/>
  </r>
  <r>
    <d v="2012-01-22T00:00:00"/>
    <n v="4"/>
    <x v="1"/>
    <s v="01004"/>
    <n v="743.27"/>
    <n v="1315.32"/>
    <n v="2058.59"/>
    <x v="3"/>
    <x v="1"/>
    <x v="2"/>
    <x v="1"/>
    <x v="0"/>
    <n v="22"/>
    <n v="7"/>
    <x v="1"/>
  </r>
  <r>
    <d v="2012-01-23T00:00:00"/>
    <n v="1"/>
    <x v="0"/>
    <s v="01005"/>
    <n v="662.72"/>
    <n v="1036.76"/>
    <n v="1699.48"/>
    <x v="0"/>
    <x v="0"/>
    <x v="3"/>
    <x v="1"/>
    <x v="0"/>
    <n v="23"/>
    <n v="1"/>
    <x v="2"/>
  </r>
  <r>
    <d v="2012-01-23T00:00:00"/>
    <n v="1"/>
    <x v="1"/>
    <s v="01006"/>
    <n v="606.51"/>
    <n v="964.68"/>
    <n v="1571.19"/>
    <x v="0"/>
    <x v="0"/>
    <x v="4"/>
    <x v="1"/>
    <x v="0"/>
    <n v="23"/>
    <n v="1"/>
    <x v="2"/>
  </r>
  <r>
    <d v="2012-01-23T00:00:00"/>
    <n v="2"/>
    <x v="0"/>
    <s v="01007"/>
    <n v="681.17"/>
    <n v="1116.45"/>
    <n v="1797.62"/>
    <x v="1"/>
    <x v="0"/>
    <x v="5"/>
    <x v="1"/>
    <x v="0"/>
    <n v="23"/>
    <n v="1"/>
    <x v="2"/>
  </r>
  <r>
    <d v="2012-01-23T00:00:00"/>
    <n v="2"/>
    <x v="1"/>
    <s v="01008"/>
    <n v="722.36"/>
    <n v="1294.18"/>
    <n v="2016.54"/>
    <x v="1"/>
    <x v="0"/>
    <x v="6"/>
    <x v="1"/>
    <x v="0"/>
    <n v="23"/>
    <n v="1"/>
    <x v="2"/>
  </r>
  <r>
    <d v="2012-01-23T00:00:00"/>
    <n v="3"/>
    <x v="0"/>
    <s v="01009"/>
    <n v="579.97"/>
    <n v="928.58"/>
    <n v="1508.55"/>
    <x v="2"/>
    <x v="1"/>
    <x v="7"/>
    <x v="1"/>
    <x v="0"/>
    <n v="23"/>
    <n v="1"/>
    <x v="2"/>
  </r>
  <r>
    <d v="2012-01-23T00:00:00"/>
    <n v="3"/>
    <x v="1"/>
    <s v="01010"/>
    <n v="586.51"/>
    <n v="1056.48"/>
    <n v="1642.99"/>
    <x v="2"/>
    <x v="1"/>
    <x v="8"/>
    <x v="1"/>
    <x v="0"/>
    <n v="23"/>
    <n v="1"/>
    <x v="2"/>
  </r>
  <r>
    <d v="2012-01-23T00:00:00"/>
    <n v="4"/>
    <x v="0"/>
    <s v="01011"/>
    <n v="605.79999999999995"/>
    <n v="1097.58"/>
    <n v="1703.38"/>
    <x v="3"/>
    <x v="1"/>
    <x v="9"/>
    <x v="1"/>
    <x v="0"/>
    <n v="23"/>
    <n v="1"/>
    <x v="2"/>
  </r>
  <r>
    <d v="2012-01-23T00:00:00"/>
    <n v="4"/>
    <x v="1"/>
    <s v="01002"/>
    <n v="795.82"/>
    <n v="1271.31"/>
    <n v="2067.13"/>
    <x v="3"/>
    <x v="1"/>
    <x v="4"/>
    <x v="1"/>
    <x v="0"/>
    <n v="23"/>
    <n v="1"/>
    <x v="2"/>
  </r>
  <r>
    <d v="2012-01-24T00:00:00"/>
    <n v="1"/>
    <x v="0"/>
    <s v="01003"/>
    <n v="589.19000000000005"/>
    <n v="1115.24"/>
    <n v="1704.43"/>
    <x v="0"/>
    <x v="0"/>
    <x v="0"/>
    <x v="1"/>
    <x v="0"/>
    <n v="24"/>
    <n v="2"/>
    <x v="3"/>
  </r>
  <r>
    <d v="2012-01-24T00:00:00"/>
    <n v="1"/>
    <x v="1"/>
    <s v="01001"/>
    <n v="716.69"/>
    <n v="1182.7"/>
    <n v="1899.39"/>
    <x v="0"/>
    <x v="0"/>
    <x v="1"/>
    <x v="1"/>
    <x v="0"/>
    <n v="24"/>
    <n v="2"/>
    <x v="3"/>
  </r>
  <r>
    <d v="2012-01-24T00:00:00"/>
    <n v="2"/>
    <x v="0"/>
    <s v="01004"/>
    <n v="654.70000000000005"/>
    <n v="991.96"/>
    <n v="1646.66"/>
    <x v="1"/>
    <x v="0"/>
    <x v="2"/>
    <x v="1"/>
    <x v="0"/>
    <n v="24"/>
    <n v="2"/>
    <x v="3"/>
  </r>
  <r>
    <d v="2012-01-24T00:00:00"/>
    <n v="2"/>
    <x v="1"/>
    <s v="01005"/>
    <n v="568.4"/>
    <n v="951.51"/>
    <n v="1519.91"/>
    <x v="1"/>
    <x v="0"/>
    <x v="3"/>
    <x v="1"/>
    <x v="0"/>
    <n v="24"/>
    <n v="2"/>
    <x v="3"/>
  </r>
  <r>
    <d v="2012-01-24T00:00:00"/>
    <n v="3"/>
    <x v="0"/>
    <s v="01006"/>
    <n v="658.35"/>
    <n v="1003.25"/>
    <n v="1661.6"/>
    <x v="2"/>
    <x v="1"/>
    <x v="4"/>
    <x v="1"/>
    <x v="0"/>
    <n v="24"/>
    <n v="2"/>
    <x v="3"/>
  </r>
  <r>
    <d v="2012-01-24T00:00:00"/>
    <n v="3"/>
    <x v="1"/>
    <s v="01007"/>
    <n v="646.41999999999996"/>
    <n v="1284.0999999999999"/>
    <n v="1930.52"/>
    <x v="2"/>
    <x v="1"/>
    <x v="5"/>
    <x v="1"/>
    <x v="0"/>
    <n v="24"/>
    <n v="2"/>
    <x v="3"/>
  </r>
  <r>
    <d v="2012-01-24T00:00:00"/>
    <n v="4"/>
    <x v="0"/>
    <s v="01008"/>
    <n v="550.79"/>
    <n v="1041.79"/>
    <n v="1592.58"/>
    <x v="3"/>
    <x v="1"/>
    <x v="6"/>
    <x v="1"/>
    <x v="0"/>
    <n v="24"/>
    <n v="2"/>
    <x v="3"/>
  </r>
  <r>
    <d v="2012-01-24T00:00:00"/>
    <n v="4"/>
    <x v="1"/>
    <s v="01009"/>
    <n v="504.32"/>
    <n v="1065.26"/>
    <n v="1569.58"/>
    <x v="3"/>
    <x v="1"/>
    <x v="7"/>
    <x v="1"/>
    <x v="0"/>
    <n v="24"/>
    <n v="2"/>
    <x v="3"/>
  </r>
  <r>
    <d v="2012-01-25T00:00:00"/>
    <n v="1"/>
    <x v="0"/>
    <s v="01010"/>
    <n v="587.62"/>
    <n v="1186.48"/>
    <n v="1774.1"/>
    <x v="0"/>
    <x v="0"/>
    <x v="8"/>
    <x v="1"/>
    <x v="0"/>
    <n v="25"/>
    <n v="3"/>
    <x v="4"/>
  </r>
  <r>
    <d v="2012-01-25T00:00:00"/>
    <n v="1"/>
    <x v="1"/>
    <s v="01011"/>
    <n v="689.94"/>
    <n v="1319.58"/>
    <n v="2009.52"/>
    <x v="0"/>
    <x v="0"/>
    <x v="9"/>
    <x v="1"/>
    <x v="0"/>
    <n v="25"/>
    <n v="3"/>
    <x v="4"/>
  </r>
  <r>
    <d v="2012-01-25T00:00:00"/>
    <n v="2"/>
    <x v="0"/>
    <s v="01002"/>
    <n v="581.4"/>
    <n v="999.62"/>
    <n v="1581.02"/>
    <x v="1"/>
    <x v="0"/>
    <x v="4"/>
    <x v="1"/>
    <x v="0"/>
    <n v="25"/>
    <n v="3"/>
    <x v="4"/>
  </r>
  <r>
    <d v="2012-01-25T00:00:00"/>
    <n v="2"/>
    <x v="1"/>
    <s v="01003"/>
    <n v="594.91"/>
    <n v="1196.6300000000001"/>
    <n v="1791.54"/>
    <x v="1"/>
    <x v="0"/>
    <x v="0"/>
    <x v="1"/>
    <x v="0"/>
    <n v="25"/>
    <n v="3"/>
    <x v="4"/>
  </r>
  <r>
    <d v="2012-01-25T00:00:00"/>
    <n v="3"/>
    <x v="0"/>
    <s v="01001"/>
    <n v="606.96"/>
    <n v="918.51"/>
    <n v="1525.47"/>
    <x v="2"/>
    <x v="1"/>
    <x v="1"/>
    <x v="1"/>
    <x v="0"/>
    <n v="25"/>
    <n v="3"/>
    <x v="4"/>
  </r>
  <r>
    <d v="2012-01-25T00:00:00"/>
    <n v="3"/>
    <x v="1"/>
    <s v="01004"/>
    <n v="697.25"/>
    <n v="1313.37"/>
    <n v="2012.62"/>
    <x v="2"/>
    <x v="1"/>
    <x v="2"/>
    <x v="1"/>
    <x v="0"/>
    <n v="25"/>
    <n v="3"/>
    <x v="4"/>
  </r>
  <r>
    <d v="2012-01-25T00:00:00"/>
    <n v="4"/>
    <x v="0"/>
    <s v="01005"/>
    <n v="614.21"/>
    <n v="1126.8399999999999"/>
    <n v="1741.05"/>
    <x v="3"/>
    <x v="1"/>
    <x v="3"/>
    <x v="1"/>
    <x v="0"/>
    <n v="25"/>
    <n v="3"/>
    <x v="4"/>
  </r>
  <r>
    <d v="2012-01-25T00:00:00"/>
    <n v="4"/>
    <x v="1"/>
    <s v="01006"/>
    <n v="758.57"/>
    <n v="1222.33"/>
    <n v="1980.9"/>
    <x v="3"/>
    <x v="1"/>
    <x v="4"/>
    <x v="1"/>
    <x v="0"/>
    <n v="25"/>
    <n v="3"/>
    <x v="4"/>
  </r>
  <r>
    <d v="2012-01-26T00:00:00"/>
    <n v="1"/>
    <x v="0"/>
    <s v="01007"/>
    <n v="532.85"/>
    <n v="1015.46"/>
    <n v="1548.31"/>
    <x v="0"/>
    <x v="0"/>
    <x v="5"/>
    <x v="1"/>
    <x v="0"/>
    <n v="26"/>
    <n v="4"/>
    <x v="5"/>
  </r>
  <r>
    <d v="2012-01-26T00:00:00"/>
    <n v="1"/>
    <x v="1"/>
    <s v="01008"/>
    <n v="704.61"/>
    <n v="1302.1400000000001"/>
    <n v="2006.75"/>
    <x v="0"/>
    <x v="0"/>
    <x v="6"/>
    <x v="1"/>
    <x v="0"/>
    <n v="26"/>
    <n v="4"/>
    <x v="5"/>
  </r>
  <r>
    <d v="2012-01-26T00:00:00"/>
    <n v="2"/>
    <x v="0"/>
    <s v="01009"/>
    <n v="644.99"/>
    <n v="1117.56"/>
    <n v="1762.55"/>
    <x v="1"/>
    <x v="0"/>
    <x v="7"/>
    <x v="1"/>
    <x v="0"/>
    <n v="26"/>
    <n v="4"/>
    <x v="5"/>
  </r>
  <r>
    <d v="2012-01-26T00:00:00"/>
    <n v="2"/>
    <x v="1"/>
    <s v="01010"/>
    <n v="702.66"/>
    <n v="1194.71"/>
    <n v="1897.37"/>
    <x v="1"/>
    <x v="0"/>
    <x v="8"/>
    <x v="1"/>
    <x v="0"/>
    <n v="26"/>
    <n v="4"/>
    <x v="5"/>
  </r>
  <r>
    <d v="2012-01-26T00:00:00"/>
    <n v="3"/>
    <x v="0"/>
    <s v="01011"/>
    <n v="588.16999999999996"/>
    <n v="1082.19"/>
    <n v="1670.36"/>
    <x v="2"/>
    <x v="1"/>
    <x v="9"/>
    <x v="1"/>
    <x v="0"/>
    <n v="26"/>
    <n v="4"/>
    <x v="5"/>
  </r>
  <r>
    <d v="2012-01-26T00:00:00"/>
    <n v="3"/>
    <x v="1"/>
    <s v="01002"/>
    <n v="646.13"/>
    <n v="1093.6600000000001"/>
    <n v="1739.79"/>
    <x v="2"/>
    <x v="1"/>
    <x v="4"/>
    <x v="1"/>
    <x v="0"/>
    <n v="26"/>
    <n v="4"/>
    <x v="5"/>
  </r>
  <r>
    <d v="2012-01-26T00:00:00"/>
    <n v="4"/>
    <x v="0"/>
    <s v="01003"/>
    <n v="648.16999999999996"/>
    <n v="1132.9000000000001"/>
    <n v="1781.07"/>
    <x v="3"/>
    <x v="1"/>
    <x v="0"/>
    <x v="1"/>
    <x v="0"/>
    <n v="26"/>
    <n v="4"/>
    <x v="5"/>
  </r>
  <r>
    <d v="2012-01-26T00:00:00"/>
    <n v="4"/>
    <x v="1"/>
    <s v="01001"/>
    <n v="605.98"/>
    <n v="1086.46"/>
    <n v="1692.44"/>
    <x v="3"/>
    <x v="1"/>
    <x v="1"/>
    <x v="1"/>
    <x v="0"/>
    <n v="26"/>
    <n v="4"/>
    <x v="5"/>
  </r>
  <r>
    <d v="2012-01-27T00:00:00"/>
    <n v="1"/>
    <x v="0"/>
    <s v="01004"/>
    <n v="488.44"/>
    <n v="1047.31"/>
    <n v="1535.75"/>
    <x v="0"/>
    <x v="0"/>
    <x v="2"/>
    <x v="1"/>
    <x v="0"/>
    <n v="27"/>
    <n v="5"/>
    <x v="6"/>
  </r>
  <r>
    <d v="2012-01-27T00:00:00"/>
    <n v="1"/>
    <x v="1"/>
    <s v="01005"/>
    <n v="598.15"/>
    <n v="1275.28"/>
    <n v="1873.43"/>
    <x v="0"/>
    <x v="0"/>
    <x v="3"/>
    <x v="1"/>
    <x v="0"/>
    <n v="27"/>
    <n v="5"/>
    <x v="6"/>
  </r>
  <r>
    <d v="2012-01-27T00:00:00"/>
    <n v="2"/>
    <x v="0"/>
    <s v="01006"/>
    <n v="530.12"/>
    <n v="1155.7"/>
    <n v="1685.82"/>
    <x v="1"/>
    <x v="0"/>
    <x v="4"/>
    <x v="1"/>
    <x v="0"/>
    <n v="27"/>
    <n v="5"/>
    <x v="6"/>
  </r>
  <r>
    <d v="2012-01-27T00:00:00"/>
    <n v="2"/>
    <x v="1"/>
    <s v="01007"/>
    <n v="745.32"/>
    <n v="1341.54"/>
    <n v="2086.86"/>
    <x v="1"/>
    <x v="0"/>
    <x v="5"/>
    <x v="1"/>
    <x v="0"/>
    <n v="27"/>
    <n v="5"/>
    <x v="6"/>
  </r>
  <r>
    <d v="2012-01-27T00:00:00"/>
    <n v="3"/>
    <x v="0"/>
    <s v="01008"/>
    <n v="629.48"/>
    <n v="988.77"/>
    <n v="1618.25"/>
    <x v="2"/>
    <x v="1"/>
    <x v="6"/>
    <x v="1"/>
    <x v="0"/>
    <n v="27"/>
    <n v="5"/>
    <x v="6"/>
  </r>
  <r>
    <d v="2012-01-27T00:00:00"/>
    <n v="3"/>
    <x v="1"/>
    <s v="01009"/>
    <n v="684.37"/>
    <n v="1204.33"/>
    <n v="1888.7"/>
    <x v="2"/>
    <x v="1"/>
    <x v="7"/>
    <x v="1"/>
    <x v="0"/>
    <n v="27"/>
    <n v="5"/>
    <x v="6"/>
  </r>
  <r>
    <d v="2012-01-27T00:00:00"/>
    <n v="4"/>
    <x v="0"/>
    <s v="01010"/>
    <n v="683.83"/>
    <n v="1115.8399999999999"/>
    <n v="1799.67"/>
    <x v="3"/>
    <x v="1"/>
    <x v="8"/>
    <x v="1"/>
    <x v="0"/>
    <n v="27"/>
    <n v="5"/>
    <x v="6"/>
  </r>
  <r>
    <d v="2012-01-27T00:00:00"/>
    <n v="4"/>
    <x v="1"/>
    <s v="01011"/>
    <n v="721.99"/>
    <n v="1343.27"/>
    <n v="2065.2600000000002"/>
    <x v="3"/>
    <x v="1"/>
    <x v="9"/>
    <x v="1"/>
    <x v="0"/>
    <n v="27"/>
    <n v="5"/>
    <x v="6"/>
  </r>
  <r>
    <d v="2012-01-28T00:00:00"/>
    <n v="1"/>
    <x v="0"/>
    <s v="01002"/>
    <n v="600.36"/>
    <n v="1113.46"/>
    <n v="1713.82"/>
    <x v="0"/>
    <x v="0"/>
    <x v="4"/>
    <x v="1"/>
    <x v="0"/>
    <n v="28"/>
    <n v="6"/>
    <x v="0"/>
  </r>
  <r>
    <d v="2012-01-28T00:00:00"/>
    <n v="1"/>
    <x v="1"/>
    <s v="01003"/>
    <n v="497.96"/>
    <n v="1028.3399999999999"/>
    <n v="1526.3"/>
    <x v="0"/>
    <x v="0"/>
    <x v="0"/>
    <x v="1"/>
    <x v="0"/>
    <n v="28"/>
    <n v="6"/>
    <x v="0"/>
  </r>
  <r>
    <d v="2012-01-28T00:00:00"/>
    <n v="2"/>
    <x v="0"/>
    <s v="01001"/>
    <n v="573.41"/>
    <n v="1066.8699999999999"/>
    <n v="1640.28"/>
    <x v="1"/>
    <x v="0"/>
    <x v="1"/>
    <x v="1"/>
    <x v="0"/>
    <n v="28"/>
    <n v="6"/>
    <x v="0"/>
  </r>
  <r>
    <d v="2012-01-28T00:00:00"/>
    <n v="2"/>
    <x v="1"/>
    <s v="01004"/>
    <n v="666.55"/>
    <n v="1348.6"/>
    <n v="2015.15"/>
    <x v="1"/>
    <x v="0"/>
    <x v="2"/>
    <x v="1"/>
    <x v="0"/>
    <n v="28"/>
    <n v="6"/>
    <x v="0"/>
  </r>
  <r>
    <d v="2012-01-28T00:00:00"/>
    <n v="3"/>
    <x v="0"/>
    <s v="01005"/>
    <n v="480.73"/>
    <n v="1046.5999999999999"/>
    <n v="1527.33"/>
    <x v="2"/>
    <x v="1"/>
    <x v="3"/>
    <x v="1"/>
    <x v="0"/>
    <n v="28"/>
    <n v="6"/>
    <x v="0"/>
  </r>
  <r>
    <d v="2012-01-28T00:00:00"/>
    <n v="3"/>
    <x v="1"/>
    <s v="01006"/>
    <n v="556.69000000000005"/>
    <n v="1194.95"/>
    <n v="1751.64"/>
    <x v="2"/>
    <x v="1"/>
    <x v="4"/>
    <x v="1"/>
    <x v="0"/>
    <n v="28"/>
    <n v="6"/>
    <x v="0"/>
  </r>
  <r>
    <d v="2012-01-28T00:00:00"/>
    <n v="4"/>
    <x v="0"/>
    <s v="01007"/>
    <n v="548.12"/>
    <n v="1028.53"/>
    <n v="1576.65"/>
    <x v="3"/>
    <x v="1"/>
    <x v="5"/>
    <x v="1"/>
    <x v="0"/>
    <n v="28"/>
    <n v="6"/>
    <x v="0"/>
  </r>
  <r>
    <d v="2012-01-28T00:00:00"/>
    <n v="4"/>
    <x v="1"/>
    <s v="01008"/>
    <n v="493.21"/>
    <n v="1135.31"/>
    <n v="1628.52"/>
    <x v="3"/>
    <x v="1"/>
    <x v="6"/>
    <x v="1"/>
    <x v="0"/>
    <n v="28"/>
    <n v="6"/>
    <x v="0"/>
  </r>
  <r>
    <d v="2012-01-29T00:00:00"/>
    <n v="1"/>
    <x v="0"/>
    <s v="01009"/>
    <n v="525.65"/>
    <n v="1049.17"/>
    <n v="1574.82"/>
    <x v="0"/>
    <x v="0"/>
    <x v="7"/>
    <x v="1"/>
    <x v="0"/>
    <n v="29"/>
    <n v="7"/>
    <x v="1"/>
  </r>
  <r>
    <d v="2012-01-29T00:00:00"/>
    <n v="1"/>
    <x v="1"/>
    <s v="01010"/>
    <n v="442.45"/>
    <n v="1071.94"/>
    <n v="1514.39"/>
    <x v="0"/>
    <x v="0"/>
    <x v="8"/>
    <x v="1"/>
    <x v="0"/>
    <n v="29"/>
    <n v="7"/>
    <x v="1"/>
  </r>
  <r>
    <d v="2012-01-29T00:00:00"/>
    <n v="2"/>
    <x v="0"/>
    <s v="01011"/>
    <n v="611.12"/>
    <n v="1133.3800000000001"/>
    <n v="1744.5"/>
    <x v="1"/>
    <x v="0"/>
    <x v="9"/>
    <x v="1"/>
    <x v="0"/>
    <n v="29"/>
    <n v="7"/>
    <x v="1"/>
  </r>
  <r>
    <d v="2012-01-29T00:00:00"/>
    <n v="2"/>
    <x v="1"/>
    <s v="01002"/>
    <n v="749.22"/>
    <n v="1262.5899999999999"/>
    <n v="2011.81"/>
    <x v="1"/>
    <x v="0"/>
    <x v="4"/>
    <x v="1"/>
    <x v="0"/>
    <n v="29"/>
    <n v="7"/>
    <x v="1"/>
  </r>
  <r>
    <d v="2012-01-29T00:00:00"/>
    <n v="3"/>
    <x v="0"/>
    <s v="01003"/>
    <n v="629.08000000000004"/>
    <n v="1078.28"/>
    <n v="1707.36"/>
    <x v="2"/>
    <x v="1"/>
    <x v="0"/>
    <x v="1"/>
    <x v="0"/>
    <n v="29"/>
    <n v="7"/>
    <x v="1"/>
  </r>
  <r>
    <d v="2012-01-29T00:00:00"/>
    <n v="3"/>
    <x v="1"/>
    <s v="01001"/>
    <n v="605.73"/>
    <n v="1270.56"/>
    <n v="1876.29"/>
    <x v="2"/>
    <x v="1"/>
    <x v="1"/>
    <x v="1"/>
    <x v="0"/>
    <n v="29"/>
    <n v="7"/>
    <x v="1"/>
  </r>
  <r>
    <d v="2012-01-29T00:00:00"/>
    <n v="4"/>
    <x v="0"/>
    <s v="01004"/>
    <n v="618.53"/>
    <n v="1180.5899999999999"/>
    <n v="1799.12"/>
    <x v="3"/>
    <x v="1"/>
    <x v="2"/>
    <x v="1"/>
    <x v="0"/>
    <n v="29"/>
    <n v="7"/>
    <x v="1"/>
  </r>
  <r>
    <d v="2012-01-29T00:00:00"/>
    <n v="4"/>
    <x v="1"/>
    <s v="01005"/>
    <n v="639.78"/>
    <n v="1073.1400000000001"/>
    <n v="1712.92"/>
    <x v="3"/>
    <x v="1"/>
    <x v="3"/>
    <x v="1"/>
    <x v="0"/>
    <n v="29"/>
    <n v="7"/>
    <x v="1"/>
  </r>
  <r>
    <d v="2012-01-30T00:00:00"/>
    <n v="1"/>
    <x v="0"/>
    <s v="01006"/>
    <n v="584.97"/>
    <n v="1128.18"/>
    <n v="1713.15"/>
    <x v="0"/>
    <x v="0"/>
    <x v="4"/>
    <x v="1"/>
    <x v="0"/>
    <n v="30"/>
    <n v="1"/>
    <x v="2"/>
  </r>
  <r>
    <d v="2012-01-30T00:00:00"/>
    <n v="1"/>
    <x v="1"/>
    <s v="01007"/>
    <n v="569.05999999999995"/>
    <n v="1121.3599999999999"/>
    <n v="1690.42"/>
    <x v="0"/>
    <x v="0"/>
    <x v="5"/>
    <x v="1"/>
    <x v="0"/>
    <n v="30"/>
    <n v="1"/>
    <x v="2"/>
  </r>
  <r>
    <d v="2012-01-30T00:00:00"/>
    <n v="2"/>
    <x v="0"/>
    <s v="01008"/>
    <n v="603.24"/>
    <n v="1099.43"/>
    <n v="1702.67"/>
    <x v="1"/>
    <x v="0"/>
    <x v="6"/>
    <x v="1"/>
    <x v="0"/>
    <n v="30"/>
    <n v="1"/>
    <x v="2"/>
  </r>
  <r>
    <d v="2012-01-30T00:00:00"/>
    <n v="2"/>
    <x v="1"/>
    <s v="01009"/>
    <n v="623.44000000000005"/>
    <n v="1305.29"/>
    <n v="1928.73"/>
    <x v="1"/>
    <x v="0"/>
    <x v="7"/>
    <x v="1"/>
    <x v="0"/>
    <n v="30"/>
    <n v="1"/>
    <x v="2"/>
  </r>
  <r>
    <d v="2012-01-30T00:00:00"/>
    <n v="3"/>
    <x v="0"/>
    <s v="01010"/>
    <n v="575.83000000000004"/>
    <n v="1116.8399999999999"/>
    <n v="1692.67"/>
    <x v="2"/>
    <x v="1"/>
    <x v="8"/>
    <x v="1"/>
    <x v="0"/>
    <n v="30"/>
    <n v="1"/>
    <x v="2"/>
  </r>
  <r>
    <d v="2012-01-30T00:00:00"/>
    <n v="3"/>
    <x v="1"/>
    <s v="01011"/>
    <n v="732.06"/>
    <n v="1284.6500000000001"/>
    <n v="2016.71"/>
    <x v="2"/>
    <x v="1"/>
    <x v="9"/>
    <x v="1"/>
    <x v="0"/>
    <n v="30"/>
    <n v="1"/>
    <x v="2"/>
  </r>
  <r>
    <d v="2012-01-30T00:00:00"/>
    <n v="4"/>
    <x v="0"/>
    <s v="01002"/>
    <n v="458.88"/>
    <n v="1082.71"/>
    <n v="1541.59"/>
    <x v="3"/>
    <x v="1"/>
    <x v="4"/>
    <x v="1"/>
    <x v="0"/>
    <n v="30"/>
    <n v="1"/>
    <x v="2"/>
  </r>
  <r>
    <d v="2012-01-30T00:00:00"/>
    <n v="4"/>
    <x v="1"/>
    <s v="01003"/>
    <n v="544.72"/>
    <n v="1214.27"/>
    <n v="1758.99"/>
    <x v="3"/>
    <x v="1"/>
    <x v="0"/>
    <x v="1"/>
    <x v="0"/>
    <n v="30"/>
    <n v="1"/>
    <x v="2"/>
  </r>
  <r>
    <d v="2012-01-31T00:00:00"/>
    <n v="1"/>
    <x v="0"/>
    <s v="01001"/>
    <n v="544.79999999999995"/>
    <n v="1206.29"/>
    <n v="1751.09"/>
    <x v="0"/>
    <x v="0"/>
    <x v="1"/>
    <x v="1"/>
    <x v="0"/>
    <n v="31"/>
    <n v="2"/>
    <x v="3"/>
  </r>
  <r>
    <d v="2012-01-31T00:00:00"/>
    <n v="1"/>
    <x v="1"/>
    <s v="01004"/>
    <n v="662.84"/>
    <n v="1041.02"/>
    <n v="1703.86"/>
    <x v="0"/>
    <x v="0"/>
    <x v="2"/>
    <x v="1"/>
    <x v="0"/>
    <n v="31"/>
    <n v="2"/>
    <x v="3"/>
  </r>
  <r>
    <d v="2012-01-31T00:00:00"/>
    <n v="2"/>
    <x v="0"/>
    <s v="01005"/>
    <n v="573.1"/>
    <n v="1195.3"/>
    <n v="1768.4"/>
    <x v="1"/>
    <x v="0"/>
    <x v="3"/>
    <x v="1"/>
    <x v="0"/>
    <n v="31"/>
    <n v="2"/>
    <x v="3"/>
  </r>
  <r>
    <d v="2012-01-31T00:00:00"/>
    <n v="2"/>
    <x v="1"/>
    <s v="01006"/>
    <n v="591.35"/>
    <n v="1079.1199999999999"/>
    <n v="1670.47"/>
    <x v="1"/>
    <x v="0"/>
    <x v="4"/>
    <x v="1"/>
    <x v="0"/>
    <n v="31"/>
    <n v="2"/>
    <x v="3"/>
  </r>
  <r>
    <d v="2012-01-31T00:00:00"/>
    <n v="3"/>
    <x v="0"/>
    <s v="01007"/>
    <n v="648.86"/>
    <n v="1011.34"/>
    <n v="1660.2"/>
    <x v="2"/>
    <x v="1"/>
    <x v="5"/>
    <x v="1"/>
    <x v="0"/>
    <n v="31"/>
    <n v="2"/>
    <x v="3"/>
  </r>
  <r>
    <d v="2012-01-31T00:00:00"/>
    <n v="3"/>
    <x v="1"/>
    <s v="01008"/>
    <n v="597.36"/>
    <n v="924.98"/>
    <n v="1522.34"/>
    <x v="2"/>
    <x v="1"/>
    <x v="6"/>
    <x v="1"/>
    <x v="0"/>
    <n v="31"/>
    <n v="2"/>
    <x v="3"/>
  </r>
  <r>
    <d v="2012-01-31T00:00:00"/>
    <n v="4"/>
    <x v="0"/>
    <s v="01009"/>
    <n v="526.35"/>
    <n v="1249.9000000000001"/>
    <n v="1776.25"/>
    <x v="3"/>
    <x v="1"/>
    <x v="7"/>
    <x v="1"/>
    <x v="0"/>
    <n v="31"/>
    <n v="2"/>
    <x v="3"/>
  </r>
  <r>
    <d v="2012-01-31T00:00:00"/>
    <n v="4"/>
    <x v="1"/>
    <s v="01010"/>
    <n v="570.49"/>
    <n v="1241.1099999999999"/>
    <n v="1811.6"/>
    <x v="3"/>
    <x v="1"/>
    <x v="8"/>
    <x v="1"/>
    <x v="0"/>
    <n v="31"/>
    <n v="2"/>
    <x v="3"/>
  </r>
  <r>
    <d v="2012-02-01T00:00:00"/>
    <n v="1"/>
    <x v="0"/>
    <s v="01011"/>
    <n v="458.65"/>
    <n v="1110.51"/>
    <n v="1569.16"/>
    <x v="0"/>
    <x v="0"/>
    <x v="9"/>
    <x v="1"/>
    <x v="1"/>
    <n v="1"/>
    <n v="3"/>
    <x v="4"/>
  </r>
  <r>
    <d v="2012-02-01T00:00:00"/>
    <n v="1"/>
    <x v="1"/>
    <s v="01002"/>
    <n v="707.7"/>
    <n v="1247.08"/>
    <n v="1954.78"/>
    <x v="0"/>
    <x v="0"/>
    <x v="4"/>
    <x v="1"/>
    <x v="1"/>
    <n v="1"/>
    <n v="3"/>
    <x v="4"/>
  </r>
  <r>
    <d v="2012-02-01T00:00:00"/>
    <n v="2"/>
    <x v="0"/>
    <s v="01003"/>
    <n v="539.71"/>
    <n v="1205.3800000000001"/>
    <n v="1745.09"/>
    <x v="1"/>
    <x v="0"/>
    <x v="0"/>
    <x v="1"/>
    <x v="1"/>
    <n v="1"/>
    <n v="3"/>
    <x v="4"/>
  </r>
  <r>
    <d v="2012-02-01T00:00:00"/>
    <n v="2"/>
    <x v="1"/>
    <s v="01001"/>
    <n v="581.27"/>
    <n v="1048.48"/>
    <n v="1629.75"/>
    <x v="1"/>
    <x v="0"/>
    <x v="1"/>
    <x v="1"/>
    <x v="1"/>
    <n v="1"/>
    <n v="3"/>
    <x v="4"/>
  </r>
  <r>
    <d v="2012-02-01T00:00:00"/>
    <n v="3"/>
    <x v="0"/>
    <s v="01004"/>
    <n v="507.22"/>
    <n v="1214.99"/>
    <n v="1722.21"/>
    <x v="2"/>
    <x v="1"/>
    <x v="2"/>
    <x v="1"/>
    <x v="1"/>
    <n v="1"/>
    <n v="3"/>
    <x v="4"/>
  </r>
  <r>
    <d v="2012-02-01T00:00:00"/>
    <n v="3"/>
    <x v="1"/>
    <s v="01005"/>
    <n v="680.91"/>
    <n v="1167.99"/>
    <n v="1848.9"/>
    <x v="2"/>
    <x v="1"/>
    <x v="3"/>
    <x v="1"/>
    <x v="1"/>
    <n v="1"/>
    <n v="3"/>
    <x v="4"/>
  </r>
  <r>
    <d v="2012-02-01T00:00:00"/>
    <n v="4"/>
    <x v="0"/>
    <s v="01006"/>
    <n v="453.01"/>
    <n v="1054.46"/>
    <n v="1507.47"/>
    <x v="3"/>
    <x v="1"/>
    <x v="4"/>
    <x v="1"/>
    <x v="1"/>
    <n v="1"/>
    <n v="3"/>
    <x v="4"/>
  </r>
  <r>
    <d v="2012-02-01T00:00:00"/>
    <n v="4"/>
    <x v="1"/>
    <s v="01007"/>
    <n v="798.71"/>
    <n v="1286.22"/>
    <n v="2084.9299999999998"/>
    <x v="3"/>
    <x v="1"/>
    <x v="5"/>
    <x v="1"/>
    <x v="1"/>
    <n v="1"/>
    <n v="3"/>
    <x v="4"/>
  </r>
  <r>
    <d v="2012-02-02T00:00:00"/>
    <n v="1"/>
    <x v="0"/>
    <s v="01008"/>
    <n v="543.99"/>
    <n v="1209.27"/>
    <n v="1753.26"/>
    <x v="0"/>
    <x v="0"/>
    <x v="6"/>
    <x v="1"/>
    <x v="1"/>
    <n v="2"/>
    <n v="4"/>
    <x v="5"/>
  </r>
  <r>
    <d v="2012-02-02T00:00:00"/>
    <n v="1"/>
    <x v="1"/>
    <s v="01009"/>
    <n v="600.53"/>
    <n v="981.61"/>
    <n v="1582.14"/>
    <x v="0"/>
    <x v="0"/>
    <x v="7"/>
    <x v="1"/>
    <x v="1"/>
    <n v="2"/>
    <n v="4"/>
    <x v="5"/>
  </r>
  <r>
    <d v="2012-02-02T00:00:00"/>
    <n v="2"/>
    <x v="0"/>
    <s v="01010"/>
    <n v="711.62"/>
    <n v="1087.83"/>
    <n v="1799.45"/>
    <x v="1"/>
    <x v="0"/>
    <x v="8"/>
    <x v="1"/>
    <x v="1"/>
    <n v="2"/>
    <n v="4"/>
    <x v="5"/>
  </r>
  <r>
    <d v="2012-02-02T00:00:00"/>
    <n v="2"/>
    <x v="1"/>
    <s v="01011"/>
    <n v="576.86"/>
    <n v="992.98"/>
    <n v="1569.84"/>
    <x v="1"/>
    <x v="0"/>
    <x v="9"/>
    <x v="1"/>
    <x v="1"/>
    <n v="2"/>
    <n v="4"/>
    <x v="5"/>
  </r>
  <r>
    <d v="2012-02-02T00:00:00"/>
    <n v="3"/>
    <x v="0"/>
    <s v="01002"/>
    <n v="527.79999999999995"/>
    <n v="1237.43"/>
    <n v="1765.23"/>
    <x v="2"/>
    <x v="1"/>
    <x v="4"/>
    <x v="1"/>
    <x v="1"/>
    <n v="2"/>
    <n v="4"/>
    <x v="5"/>
  </r>
  <r>
    <d v="2012-02-02T00:00:00"/>
    <n v="3"/>
    <x v="1"/>
    <s v="01003"/>
    <n v="517.20000000000005"/>
    <n v="1225.21"/>
    <n v="1742.41"/>
    <x v="2"/>
    <x v="1"/>
    <x v="0"/>
    <x v="1"/>
    <x v="1"/>
    <n v="2"/>
    <n v="4"/>
    <x v="5"/>
  </r>
  <r>
    <d v="2012-02-02T00:00:00"/>
    <n v="4"/>
    <x v="0"/>
    <s v="01001"/>
    <n v="588.02"/>
    <n v="1125.3599999999999"/>
    <n v="1713.38"/>
    <x v="3"/>
    <x v="1"/>
    <x v="1"/>
    <x v="1"/>
    <x v="1"/>
    <n v="2"/>
    <n v="4"/>
    <x v="5"/>
  </r>
  <r>
    <d v="2012-02-02T00:00:00"/>
    <n v="4"/>
    <x v="1"/>
    <s v="01004"/>
    <n v="693.11"/>
    <n v="1079.29"/>
    <n v="1772.4"/>
    <x v="3"/>
    <x v="1"/>
    <x v="2"/>
    <x v="1"/>
    <x v="1"/>
    <n v="2"/>
    <n v="4"/>
    <x v="5"/>
  </r>
  <r>
    <d v="2012-02-03T00:00:00"/>
    <n v="1"/>
    <x v="0"/>
    <s v="01005"/>
    <n v="572.83000000000004"/>
    <n v="1052.24"/>
    <n v="1625.07"/>
    <x v="0"/>
    <x v="0"/>
    <x v="3"/>
    <x v="1"/>
    <x v="1"/>
    <n v="3"/>
    <n v="5"/>
    <x v="6"/>
  </r>
  <r>
    <d v="2012-02-03T00:00:00"/>
    <n v="1"/>
    <x v="1"/>
    <s v="01006"/>
    <n v="481.09"/>
    <n v="1037.79"/>
    <n v="1518.88"/>
    <x v="0"/>
    <x v="0"/>
    <x v="4"/>
    <x v="1"/>
    <x v="1"/>
    <n v="3"/>
    <n v="5"/>
    <x v="6"/>
  </r>
  <r>
    <d v="2012-02-03T00:00:00"/>
    <n v="2"/>
    <x v="0"/>
    <s v="01007"/>
    <n v="471.79"/>
    <n v="1075.0899999999999"/>
    <n v="1546.88"/>
    <x v="1"/>
    <x v="0"/>
    <x v="5"/>
    <x v="1"/>
    <x v="1"/>
    <n v="3"/>
    <n v="5"/>
    <x v="6"/>
  </r>
  <r>
    <d v="2012-02-03T00:00:00"/>
    <n v="2"/>
    <x v="1"/>
    <s v="01008"/>
    <n v="640.88"/>
    <n v="1209.81"/>
    <n v="1850.69"/>
    <x v="1"/>
    <x v="0"/>
    <x v="6"/>
    <x v="1"/>
    <x v="1"/>
    <n v="3"/>
    <n v="5"/>
    <x v="6"/>
  </r>
  <r>
    <d v="2012-02-03T00:00:00"/>
    <n v="3"/>
    <x v="0"/>
    <s v="01009"/>
    <n v="496.09"/>
    <n v="1178.81"/>
    <n v="1674.9"/>
    <x v="2"/>
    <x v="1"/>
    <x v="7"/>
    <x v="1"/>
    <x v="1"/>
    <n v="3"/>
    <n v="5"/>
    <x v="6"/>
  </r>
  <r>
    <d v="2012-02-03T00:00:00"/>
    <n v="3"/>
    <x v="1"/>
    <s v="01010"/>
    <n v="571"/>
    <n v="1312.51"/>
    <n v="1883.51"/>
    <x v="2"/>
    <x v="1"/>
    <x v="8"/>
    <x v="1"/>
    <x v="1"/>
    <n v="3"/>
    <n v="5"/>
    <x v="6"/>
  </r>
  <r>
    <d v="2012-02-03T00:00:00"/>
    <n v="4"/>
    <x v="0"/>
    <s v="01011"/>
    <n v="537.55999999999995"/>
    <n v="1017.69"/>
    <n v="1555.25"/>
    <x v="3"/>
    <x v="1"/>
    <x v="9"/>
    <x v="1"/>
    <x v="1"/>
    <n v="3"/>
    <n v="5"/>
    <x v="6"/>
  </r>
  <r>
    <d v="2012-02-03T00:00:00"/>
    <n v="4"/>
    <x v="1"/>
    <s v="01002"/>
    <n v="415.05"/>
    <n v="1120.5"/>
    <n v="1535.55"/>
    <x v="3"/>
    <x v="1"/>
    <x v="4"/>
    <x v="1"/>
    <x v="1"/>
    <n v="3"/>
    <n v="5"/>
    <x v="6"/>
  </r>
  <r>
    <d v="2012-02-04T00:00:00"/>
    <n v="1"/>
    <x v="0"/>
    <s v="01003"/>
    <n v="516.77"/>
    <n v="1141.49"/>
    <n v="1658.26"/>
    <x v="0"/>
    <x v="0"/>
    <x v="0"/>
    <x v="1"/>
    <x v="1"/>
    <n v="4"/>
    <n v="6"/>
    <x v="0"/>
  </r>
  <r>
    <d v="2012-02-04T00:00:00"/>
    <n v="1"/>
    <x v="1"/>
    <s v="01001"/>
    <n v="605.61"/>
    <n v="1248.7"/>
    <n v="1854.31"/>
    <x v="0"/>
    <x v="0"/>
    <x v="1"/>
    <x v="1"/>
    <x v="1"/>
    <n v="4"/>
    <n v="6"/>
    <x v="0"/>
  </r>
  <r>
    <d v="2012-02-04T00:00:00"/>
    <n v="2"/>
    <x v="0"/>
    <s v="01004"/>
    <n v="507.16"/>
    <n v="1157.0899999999999"/>
    <n v="1664.25"/>
    <x v="1"/>
    <x v="0"/>
    <x v="2"/>
    <x v="1"/>
    <x v="1"/>
    <n v="4"/>
    <n v="6"/>
    <x v="0"/>
  </r>
  <r>
    <d v="2012-02-04T00:00:00"/>
    <n v="2"/>
    <x v="1"/>
    <s v="01005"/>
    <n v="608.69000000000005"/>
    <n v="1153.3800000000001"/>
    <n v="1762.07"/>
    <x v="1"/>
    <x v="0"/>
    <x v="3"/>
    <x v="1"/>
    <x v="1"/>
    <n v="4"/>
    <n v="6"/>
    <x v="0"/>
  </r>
  <r>
    <d v="2012-02-04T00:00:00"/>
    <n v="3"/>
    <x v="0"/>
    <s v="01006"/>
    <n v="588.04999999999995"/>
    <n v="1161.96"/>
    <n v="1750.01"/>
    <x v="2"/>
    <x v="1"/>
    <x v="4"/>
    <x v="1"/>
    <x v="1"/>
    <n v="4"/>
    <n v="6"/>
    <x v="0"/>
  </r>
  <r>
    <d v="2012-02-04T00:00:00"/>
    <n v="3"/>
    <x v="1"/>
    <s v="01007"/>
    <n v="697.43"/>
    <n v="1276.2"/>
    <n v="1973.63"/>
    <x v="2"/>
    <x v="1"/>
    <x v="5"/>
    <x v="1"/>
    <x v="1"/>
    <n v="4"/>
    <n v="6"/>
    <x v="0"/>
  </r>
  <r>
    <d v="2012-02-04T00:00:00"/>
    <n v="4"/>
    <x v="0"/>
    <s v="01008"/>
    <n v="589.79"/>
    <n v="928.19"/>
    <n v="1517.98"/>
    <x v="3"/>
    <x v="1"/>
    <x v="6"/>
    <x v="1"/>
    <x v="1"/>
    <n v="4"/>
    <n v="6"/>
    <x v="0"/>
  </r>
  <r>
    <d v="2012-02-04T00:00:00"/>
    <n v="4"/>
    <x v="1"/>
    <s v="01009"/>
    <n v="745.92"/>
    <n v="1354.33"/>
    <n v="2100.25"/>
    <x v="3"/>
    <x v="1"/>
    <x v="7"/>
    <x v="1"/>
    <x v="1"/>
    <n v="4"/>
    <n v="6"/>
    <x v="0"/>
  </r>
  <r>
    <d v="2012-02-05T00:00:00"/>
    <n v="1"/>
    <x v="0"/>
    <s v="01010"/>
    <n v="619.65"/>
    <n v="945.35"/>
    <n v="1565"/>
    <x v="0"/>
    <x v="0"/>
    <x v="8"/>
    <x v="1"/>
    <x v="1"/>
    <n v="5"/>
    <n v="7"/>
    <x v="1"/>
  </r>
  <r>
    <d v="2012-02-05T00:00:00"/>
    <n v="1"/>
    <x v="1"/>
    <s v="01011"/>
    <n v="576.65"/>
    <n v="1028.45"/>
    <n v="1605.1"/>
    <x v="0"/>
    <x v="0"/>
    <x v="9"/>
    <x v="1"/>
    <x v="1"/>
    <n v="5"/>
    <n v="7"/>
    <x v="1"/>
  </r>
  <r>
    <d v="2012-02-05T00:00:00"/>
    <n v="2"/>
    <x v="0"/>
    <s v="01002"/>
    <n v="596.89"/>
    <n v="986.29"/>
    <n v="1583.18"/>
    <x v="1"/>
    <x v="0"/>
    <x v="4"/>
    <x v="1"/>
    <x v="1"/>
    <n v="5"/>
    <n v="7"/>
    <x v="1"/>
  </r>
  <r>
    <d v="2012-02-05T00:00:00"/>
    <n v="2"/>
    <x v="1"/>
    <s v="01003"/>
    <n v="701.35"/>
    <n v="1243.45"/>
    <n v="1944.8"/>
    <x v="1"/>
    <x v="0"/>
    <x v="0"/>
    <x v="1"/>
    <x v="1"/>
    <n v="5"/>
    <n v="7"/>
    <x v="1"/>
  </r>
  <r>
    <d v="2012-02-05T00:00:00"/>
    <n v="3"/>
    <x v="0"/>
    <s v="01001"/>
    <n v="582.62"/>
    <n v="1141.2"/>
    <n v="1723.82"/>
    <x v="2"/>
    <x v="1"/>
    <x v="1"/>
    <x v="1"/>
    <x v="1"/>
    <n v="5"/>
    <n v="7"/>
    <x v="1"/>
  </r>
  <r>
    <d v="2012-02-05T00:00:00"/>
    <n v="3"/>
    <x v="1"/>
    <s v="01004"/>
    <n v="599.62"/>
    <n v="1285.53"/>
    <n v="1885.15"/>
    <x v="2"/>
    <x v="1"/>
    <x v="2"/>
    <x v="1"/>
    <x v="1"/>
    <n v="5"/>
    <n v="7"/>
    <x v="1"/>
  </r>
  <r>
    <d v="2012-02-05T00:00:00"/>
    <n v="4"/>
    <x v="0"/>
    <s v="01005"/>
    <n v="576.07000000000005"/>
    <n v="992.76"/>
    <n v="1568.83"/>
    <x v="3"/>
    <x v="1"/>
    <x v="3"/>
    <x v="1"/>
    <x v="1"/>
    <n v="5"/>
    <n v="7"/>
    <x v="1"/>
  </r>
  <r>
    <d v="2012-02-05T00:00:00"/>
    <n v="4"/>
    <x v="1"/>
    <s v="01006"/>
    <n v="565.38"/>
    <n v="1349.78"/>
    <n v="1915.16"/>
    <x v="3"/>
    <x v="1"/>
    <x v="4"/>
    <x v="1"/>
    <x v="1"/>
    <n v="5"/>
    <n v="7"/>
    <x v="1"/>
  </r>
  <r>
    <d v="2012-02-06T00:00:00"/>
    <n v="1"/>
    <x v="0"/>
    <s v="01007"/>
    <n v="595.73"/>
    <n v="954"/>
    <n v="1549.73"/>
    <x v="0"/>
    <x v="0"/>
    <x v="5"/>
    <x v="1"/>
    <x v="1"/>
    <n v="6"/>
    <n v="1"/>
    <x v="2"/>
  </r>
  <r>
    <d v="2012-02-06T00:00:00"/>
    <n v="1"/>
    <x v="1"/>
    <s v="01008"/>
    <n v="600.6"/>
    <n v="1173.78"/>
    <n v="1774.38"/>
    <x v="0"/>
    <x v="0"/>
    <x v="6"/>
    <x v="1"/>
    <x v="1"/>
    <n v="6"/>
    <n v="1"/>
    <x v="2"/>
  </r>
  <r>
    <d v="2012-02-06T00:00:00"/>
    <n v="2"/>
    <x v="0"/>
    <s v="01009"/>
    <n v="441.8"/>
    <n v="1069.18"/>
    <n v="1510.98"/>
    <x v="1"/>
    <x v="0"/>
    <x v="7"/>
    <x v="1"/>
    <x v="1"/>
    <n v="6"/>
    <n v="1"/>
    <x v="2"/>
  </r>
  <r>
    <d v="2012-02-06T00:00:00"/>
    <n v="2"/>
    <x v="1"/>
    <s v="01010"/>
    <n v="493.47"/>
    <n v="1254.81"/>
    <n v="1748.28"/>
    <x v="1"/>
    <x v="0"/>
    <x v="8"/>
    <x v="1"/>
    <x v="1"/>
    <n v="6"/>
    <n v="1"/>
    <x v="2"/>
  </r>
  <r>
    <d v="2012-02-06T00:00:00"/>
    <n v="3"/>
    <x v="0"/>
    <s v="01011"/>
    <n v="481.91"/>
    <n v="1063.3800000000001"/>
    <n v="1545.29"/>
    <x v="2"/>
    <x v="1"/>
    <x v="9"/>
    <x v="1"/>
    <x v="1"/>
    <n v="6"/>
    <n v="1"/>
    <x v="2"/>
  </r>
  <r>
    <d v="2012-02-06T00:00:00"/>
    <n v="3"/>
    <x v="1"/>
    <s v="01002"/>
    <n v="496.17"/>
    <n v="1197.94"/>
    <n v="1694.11"/>
    <x v="2"/>
    <x v="1"/>
    <x v="4"/>
    <x v="1"/>
    <x v="1"/>
    <n v="6"/>
    <n v="1"/>
    <x v="2"/>
  </r>
  <r>
    <d v="2012-02-06T00:00:00"/>
    <n v="4"/>
    <x v="0"/>
    <s v="01003"/>
    <n v="432.44"/>
    <n v="1181.08"/>
    <n v="1613.52"/>
    <x v="3"/>
    <x v="1"/>
    <x v="0"/>
    <x v="1"/>
    <x v="1"/>
    <n v="6"/>
    <n v="1"/>
    <x v="2"/>
  </r>
  <r>
    <d v="2012-02-06T00:00:00"/>
    <n v="4"/>
    <x v="1"/>
    <s v="01001"/>
    <n v="695"/>
    <n v="1045.2"/>
    <n v="1740.2"/>
    <x v="3"/>
    <x v="1"/>
    <x v="1"/>
    <x v="1"/>
    <x v="1"/>
    <n v="6"/>
    <n v="1"/>
    <x v="2"/>
  </r>
  <r>
    <d v="2012-02-07T00:00:00"/>
    <n v="1"/>
    <x v="0"/>
    <s v="01004"/>
    <n v="481.28"/>
    <n v="1300.2"/>
    <n v="1781.48"/>
    <x v="0"/>
    <x v="0"/>
    <x v="2"/>
    <x v="1"/>
    <x v="1"/>
    <n v="7"/>
    <n v="2"/>
    <x v="3"/>
  </r>
  <r>
    <d v="2012-02-07T00:00:00"/>
    <n v="1"/>
    <x v="1"/>
    <s v="01005"/>
    <n v="632.77"/>
    <n v="1329.37"/>
    <n v="1962.14"/>
    <x v="0"/>
    <x v="0"/>
    <x v="3"/>
    <x v="1"/>
    <x v="1"/>
    <n v="7"/>
    <n v="2"/>
    <x v="3"/>
  </r>
  <r>
    <d v="2012-02-07T00:00:00"/>
    <n v="2"/>
    <x v="0"/>
    <s v="01006"/>
    <n v="544.29"/>
    <n v="1010.31"/>
    <n v="1554.6"/>
    <x v="1"/>
    <x v="0"/>
    <x v="4"/>
    <x v="1"/>
    <x v="1"/>
    <n v="7"/>
    <n v="2"/>
    <x v="3"/>
  </r>
  <r>
    <d v="2012-02-07T00:00:00"/>
    <n v="2"/>
    <x v="1"/>
    <s v="01007"/>
    <n v="581.02"/>
    <n v="1069.3"/>
    <n v="1650.32"/>
    <x v="1"/>
    <x v="0"/>
    <x v="5"/>
    <x v="1"/>
    <x v="1"/>
    <n v="7"/>
    <n v="2"/>
    <x v="3"/>
  </r>
  <r>
    <d v="2012-02-07T00:00:00"/>
    <n v="3"/>
    <x v="0"/>
    <s v="01008"/>
    <n v="701.52"/>
    <n v="1089.1400000000001"/>
    <n v="1790.66"/>
    <x v="2"/>
    <x v="1"/>
    <x v="6"/>
    <x v="1"/>
    <x v="1"/>
    <n v="7"/>
    <n v="2"/>
    <x v="3"/>
  </r>
  <r>
    <d v="2012-02-07T00:00:00"/>
    <n v="3"/>
    <x v="1"/>
    <s v="01009"/>
    <n v="595.01"/>
    <n v="1213.82"/>
    <n v="1808.83"/>
    <x v="2"/>
    <x v="1"/>
    <x v="7"/>
    <x v="1"/>
    <x v="1"/>
    <n v="7"/>
    <n v="2"/>
    <x v="3"/>
  </r>
  <r>
    <d v="2012-02-07T00:00:00"/>
    <n v="4"/>
    <x v="0"/>
    <s v="01010"/>
    <n v="652.96"/>
    <n v="1002.24"/>
    <n v="1655.2"/>
    <x v="3"/>
    <x v="1"/>
    <x v="8"/>
    <x v="1"/>
    <x v="1"/>
    <n v="7"/>
    <n v="2"/>
    <x v="3"/>
  </r>
  <r>
    <d v="2012-02-07T00:00:00"/>
    <n v="4"/>
    <x v="1"/>
    <s v="01011"/>
    <n v="634.04"/>
    <n v="1260.53"/>
    <n v="1894.57"/>
    <x v="3"/>
    <x v="1"/>
    <x v="9"/>
    <x v="1"/>
    <x v="1"/>
    <n v="7"/>
    <n v="2"/>
    <x v="3"/>
  </r>
  <r>
    <d v="2012-02-08T00:00:00"/>
    <n v="1"/>
    <x v="0"/>
    <s v="01002"/>
    <n v="671.89"/>
    <n v="1130.31"/>
    <n v="1802.2"/>
    <x v="0"/>
    <x v="0"/>
    <x v="4"/>
    <x v="1"/>
    <x v="1"/>
    <n v="8"/>
    <n v="3"/>
    <x v="4"/>
  </r>
  <r>
    <d v="2012-02-08T00:00:00"/>
    <n v="1"/>
    <x v="1"/>
    <s v="01003"/>
    <n v="780.45"/>
    <n v="1315.07"/>
    <n v="2095.52"/>
    <x v="0"/>
    <x v="0"/>
    <x v="0"/>
    <x v="1"/>
    <x v="1"/>
    <n v="8"/>
    <n v="3"/>
    <x v="4"/>
  </r>
  <r>
    <d v="2012-02-08T00:00:00"/>
    <n v="2"/>
    <x v="0"/>
    <s v="01001"/>
    <n v="548.07000000000005"/>
    <n v="1115.81"/>
    <n v="1663.88"/>
    <x v="1"/>
    <x v="0"/>
    <x v="1"/>
    <x v="1"/>
    <x v="1"/>
    <n v="8"/>
    <n v="3"/>
    <x v="4"/>
  </r>
  <r>
    <d v="2012-02-08T00:00:00"/>
    <n v="2"/>
    <x v="1"/>
    <s v="01004"/>
    <n v="703.11"/>
    <n v="1190.04"/>
    <n v="1893.15"/>
    <x v="1"/>
    <x v="0"/>
    <x v="2"/>
    <x v="1"/>
    <x v="1"/>
    <n v="8"/>
    <n v="3"/>
    <x v="4"/>
  </r>
  <r>
    <d v="2012-02-08T00:00:00"/>
    <n v="3"/>
    <x v="0"/>
    <s v="01005"/>
    <n v="588.48"/>
    <n v="937.3"/>
    <n v="1525.78"/>
    <x v="2"/>
    <x v="1"/>
    <x v="3"/>
    <x v="1"/>
    <x v="1"/>
    <n v="8"/>
    <n v="3"/>
    <x v="4"/>
  </r>
  <r>
    <d v="2012-02-08T00:00:00"/>
    <n v="3"/>
    <x v="1"/>
    <s v="01006"/>
    <n v="512.16"/>
    <n v="1226.8599999999999"/>
    <n v="1739.02"/>
    <x v="2"/>
    <x v="1"/>
    <x v="4"/>
    <x v="1"/>
    <x v="1"/>
    <n v="8"/>
    <n v="3"/>
    <x v="4"/>
  </r>
  <r>
    <d v="2012-02-08T00:00:00"/>
    <n v="4"/>
    <x v="0"/>
    <s v="01007"/>
    <n v="550.11"/>
    <n v="1183.45"/>
    <n v="1733.56"/>
    <x v="3"/>
    <x v="1"/>
    <x v="5"/>
    <x v="1"/>
    <x v="1"/>
    <n v="8"/>
    <n v="3"/>
    <x v="4"/>
  </r>
  <r>
    <d v="2012-02-08T00:00:00"/>
    <n v="4"/>
    <x v="1"/>
    <s v="01008"/>
    <n v="378.34"/>
    <n v="1179.79"/>
    <n v="1558.13"/>
    <x v="3"/>
    <x v="1"/>
    <x v="6"/>
    <x v="1"/>
    <x v="1"/>
    <n v="8"/>
    <n v="3"/>
    <x v="4"/>
  </r>
  <r>
    <d v="2012-02-09T00:00:00"/>
    <n v="1"/>
    <x v="0"/>
    <s v="01009"/>
    <n v="656.35"/>
    <n v="994.43"/>
    <n v="1650.78"/>
    <x v="0"/>
    <x v="0"/>
    <x v="7"/>
    <x v="1"/>
    <x v="1"/>
    <n v="9"/>
    <n v="4"/>
    <x v="5"/>
  </r>
  <r>
    <d v="2012-02-09T00:00:00"/>
    <n v="1"/>
    <x v="1"/>
    <s v="01010"/>
    <n v="720.48"/>
    <n v="1100.44"/>
    <n v="1820.92"/>
    <x v="0"/>
    <x v="0"/>
    <x v="8"/>
    <x v="1"/>
    <x v="1"/>
    <n v="9"/>
    <n v="4"/>
    <x v="5"/>
  </r>
  <r>
    <d v="2012-02-09T00:00:00"/>
    <n v="2"/>
    <x v="0"/>
    <s v="01011"/>
    <n v="709.01"/>
    <n v="1074.81"/>
    <n v="1783.82"/>
    <x v="1"/>
    <x v="0"/>
    <x v="9"/>
    <x v="1"/>
    <x v="1"/>
    <n v="9"/>
    <n v="4"/>
    <x v="5"/>
  </r>
  <r>
    <d v="2012-02-09T00:00:00"/>
    <n v="2"/>
    <x v="1"/>
    <s v="01002"/>
    <n v="681.82"/>
    <n v="1036.7"/>
    <n v="1718.52"/>
    <x v="1"/>
    <x v="0"/>
    <x v="4"/>
    <x v="1"/>
    <x v="1"/>
    <n v="9"/>
    <n v="4"/>
    <x v="5"/>
  </r>
  <r>
    <d v="2012-02-09T00:00:00"/>
    <n v="3"/>
    <x v="0"/>
    <s v="01003"/>
    <n v="644.95000000000005"/>
    <n v="978.78"/>
    <n v="1623.73"/>
    <x v="2"/>
    <x v="1"/>
    <x v="0"/>
    <x v="1"/>
    <x v="1"/>
    <n v="9"/>
    <n v="4"/>
    <x v="5"/>
  </r>
  <r>
    <d v="2012-02-09T00:00:00"/>
    <n v="3"/>
    <x v="1"/>
    <s v="01001"/>
    <n v="743.24"/>
    <n v="1127.04"/>
    <n v="1870.28"/>
    <x v="2"/>
    <x v="1"/>
    <x v="1"/>
    <x v="1"/>
    <x v="1"/>
    <n v="9"/>
    <n v="4"/>
    <x v="5"/>
  </r>
  <r>
    <d v="2012-02-09T00:00:00"/>
    <n v="4"/>
    <x v="0"/>
    <s v="01004"/>
    <n v="676.05"/>
    <n v="1021.79"/>
    <n v="1697.84"/>
    <x v="3"/>
    <x v="1"/>
    <x v="2"/>
    <x v="1"/>
    <x v="1"/>
    <n v="9"/>
    <n v="4"/>
    <x v="5"/>
  </r>
  <r>
    <d v="2012-02-09T00:00:00"/>
    <n v="4"/>
    <x v="1"/>
    <s v="01005"/>
    <n v="614.92999999999995"/>
    <n v="935.48"/>
    <n v="1550.41"/>
    <x v="3"/>
    <x v="1"/>
    <x v="3"/>
    <x v="1"/>
    <x v="1"/>
    <n v="9"/>
    <n v="4"/>
    <x v="5"/>
  </r>
  <r>
    <d v="2012-02-10T00:00:00"/>
    <n v="1"/>
    <x v="0"/>
    <s v="01006"/>
    <n v="607.65"/>
    <n v="930.8"/>
    <n v="1538.45"/>
    <x v="0"/>
    <x v="0"/>
    <x v="4"/>
    <x v="1"/>
    <x v="1"/>
    <n v="10"/>
    <n v="5"/>
    <x v="6"/>
  </r>
  <r>
    <d v="2012-02-10T00:00:00"/>
    <n v="1"/>
    <x v="1"/>
    <s v="01007"/>
    <n v="679.8"/>
    <n v="1045.7"/>
    <n v="1725.5"/>
    <x v="0"/>
    <x v="0"/>
    <x v="5"/>
    <x v="1"/>
    <x v="1"/>
    <n v="10"/>
    <n v="5"/>
    <x v="6"/>
  </r>
  <r>
    <d v="2012-02-10T00:00:00"/>
    <n v="2"/>
    <x v="0"/>
    <s v="01008"/>
    <n v="598.57000000000005"/>
    <n v="935.37"/>
    <n v="1533.94"/>
    <x v="1"/>
    <x v="0"/>
    <x v="6"/>
    <x v="1"/>
    <x v="1"/>
    <n v="10"/>
    <n v="5"/>
    <x v="6"/>
  </r>
  <r>
    <d v="2012-02-10T00:00:00"/>
    <n v="2"/>
    <x v="1"/>
    <s v="01009"/>
    <n v="632.04"/>
    <n v="952.42"/>
    <n v="1584.46"/>
    <x v="1"/>
    <x v="0"/>
    <x v="7"/>
    <x v="1"/>
    <x v="1"/>
    <n v="10"/>
    <n v="5"/>
    <x v="6"/>
  </r>
  <r>
    <d v="2012-02-10T00:00:00"/>
    <n v="3"/>
    <x v="0"/>
    <s v="01010"/>
    <n v="639.54999999999995"/>
    <n v="998.43"/>
    <n v="1637.98"/>
    <x v="2"/>
    <x v="1"/>
    <x v="8"/>
    <x v="1"/>
    <x v="1"/>
    <n v="10"/>
    <n v="5"/>
    <x v="6"/>
  </r>
  <r>
    <d v="2012-02-10T00:00:00"/>
    <n v="3"/>
    <x v="1"/>
    <s v="01011"/>
    <n v="729.46"/>
    <n v="1130.06"/>
    <n v="1859.52"/>
    <x v="2"/>
    <x v="1"/>
    <x v="9"/>
    <x v="1"/>
    <x v="1"/>
    <n v="10"/>
    <n v="5"/>
    <x v="6"/>
  </r>
  <r>
    <d v="2012-02-10T00:00:00"/>
    <n v="4"/>
    <x v="0"/>
    <s v="01002"/>
    <n v="602.82000000000005"/>
    <n v="944.2"/>
    <n v="1547.02"/>
    <x v="3"/>
    <x v="1"/>
    <x v="4"/>
    <x v="1"/>
    <x v="1"/>
    <n v="10"/>
    <n v="5"/>
    <x v="6"/>
  </r>
  <r>
    <d v="2012-02-10T00:00:00"/>
    <n v="4"/>
    <x v="1"/>
    <s v="01003"/>
    <n v="710.9"/>
    <n v="1066.8699999999999"/>
    <n v="1777.77"/>
    <x v="3"/>
    <x v="1"/>
    <x v="0"/>
    <x v="1"/>
    <x v="1"/>
    <n v="10"/>
    <n v="5"/>
    <x v="6"/>
  </r>
  <r>
    <d v="2012-02-11T00:00:00"/>
    <n v="1"/>
    <x v="0"/>
    <s v="01001"/>
    <n v="680.24"/>
    <n v="1070.1099999999999"/>
    <n v="1750.35"/>
    <x v="0"/>
    <x v="0"/>
    <x v="1"/>
    <x v="1"/>
    <x v="1"/>
    <n v="11"/>
    <n v="6"/>
    <x v="0"/>
  </r>
  <r>
    <d v="2012-02-11T00:00:00"/>
    <n v="1"/>
    <x v="1"/>
    <s v="01004"/>
    <n v="769.02"/>
    <n v="1208.98"/>
    <n v="1978"/>
    <x v="0"/>
    <x v="0"/>
    <x v="2"/>
    <x v="1"/>
    <x v="1"/>
    <n v="11"/>
    <n v="6"/>
    <x v="0"/>
  </r>
  <r>
    <d v="2012-02-11T00:00:00"/>
    <n v="2"/>
    <x v="0"/>
    <s v="01005"/>
    <n v="669.48"/>
    <n v="1011.34"/>
    <n v="1680.82"/>
    <x v="1"/>
    <x v="0"/>
    <x v="3"/>
    <x v="1"/>
    <x v="1"/>
    <n v="11"/>
    <n v="6"/>
    <x v="0"/>
  </r>
  <r>
    <d v="2012-02-11T00:00:00"/>
    <n v="2"/>
    <x v="1"/>
    <s v="01006"/>
    <n v="677.7"/>
    <n v="1028.92"/>
    <n v="1706.62"/>
    <x v="1"/>
    <x v="0"/>
    <x v="4"/>
    <x v="1"/>
    <x v="1"/>
    <n v="11"/>
    <n v="6"/>
    <x v="0"/>
  </r>
  <r>
    <d v="2012-02-11T00:00:00"/>
    <n v="3"/>
    <x v="0"/>
    <s v="01007"/>
    <n v="623.79999999999995"/>
    <n v="937.8"/>
    <n v="1561.6"/>
    <x v="2"/>
    <x v="1"/>
    <x v="5"/>
    <x v="1"/>
    <x v="1"/>
    <n v="11"/>
    <n v="6"/>
    <x v="0"/>
  </r>
  <r>
    <d v="2012-02-11T00:00:00"/>
    <n v="3"/>
    <x v="1"/>
    <s v="01008"/>
    <n v="623.53"/>
    <n v="982.94"/>
    <n v="1606.47"/>
    <x v="2"/>
    <x v="1"/>
    <x v="6"/>
    <x v="1"/>
    <x v="1"/>
    <n v="11"/>
    <n v="6"/>
    <x v="0"/>
  </r>
  <r>
    <d v="2012-02-11T00:00:00"/>
    <n v="4"/>
    <x v="0"/>
    <s v="01009"/>
    <n v="680.03"/>
    <n v="1032.5899999999999"/>
    <n v="1712.62"/>
    <x v="3"/>
    <x v="1"/>
    <x v="7"/>
    <x v="1"/>
    <x v="1"/>
    <n v="11"/>
    <n v="6"/>
    <x v="0"/>
  </r>
  <r>
    <d v="2012-02-11T00:00:00"/>
    <n v="4"/>
    <x v="1"/>
    <s v="01010"/>
    <n v="730.2"/>
    <n v="1108.97"/>
    <n v="1839.17"/>
    <x v="3"/>
    <x v="1"/>
    <x v="8"/>
    <x v="1"/>
    <x v="1"/>
    <n v="11"/>
    <n v="6"/>
    <x v="0"/>
  </r>
  <r>
    <d v="2012-02-12T00:00:00"/>
    <n v="1"/>
    <x v="0"/>
    <s v="01011"/>
    <n v="618.42999999999995"/>
    <n v="940.43"/>
    <n v="1558.86"/>
    <x v="0"/>
    <x v="0"/>
    <x v="9"/>
    <x v="1"/>
    <x v="1"/>
    <n v="12"/>
    <n v="7"/>
    <x v="1"/>
  </r>
  <r>
    <d v="2012-02-12T00:00:00"/>
    <n v="1"/>
    <x v="1"/>
    <s v="01002"/>
    <n v="732.28"/>
    <n v="1150.6099999999999"/>
    <n v="1882.89"/>
    <x v="0"/>
    <x v="0"/>
    <x v="4"/>
    <x v="1"/>
    <x v="1"/>
    <n v="12"/>
    <n v="7"/>
    <x v="1"/>
  </r>
  <r>
    <d v="2012-02-12T00:00:00"/>
    <n v="2"/>
    <x v="0"/>
    <s v="01003"/>
    <n v="629.54"/>
    <n v="995.95"/>
    <n v="1625.49"/>
    <x v="1"/>
    <x v="0"/>
    <x v="0"/>
    <x v="1"/>
    <x v="1"/>
    <n v="12"/>
    <n v="7"/>
    <x v="1"/>
  </r>
  <r>
    <d v="2012-02-12T00:00:00"/>
    <n v="2"/>
    <x v="1"/>
    <s v="01001"/>
    <n v="677.12"/>
    <n v="1063.67"/>
    <n v="1740.79"/>
    <x v="1"/>
    <x v="0"/>
    <x v="1"/>
    <x v="1"/>
    <x v="1"/>
    <n v="12"/>
    <n v="7"/>
    <x v="1"/>
  </r>
  <r>
    <d v="2012-02-12T00:00:00"/>
    <n v="3"/>
    <x v="0"/>
    <s v="01004"/>
    <n v="606.42999999999995"/>
    <n v="964.5"/>
    <n v="1570.93"/>
    <x v="2"/>
    <x v="1"/>
    <x v="2"/>
    <x v="1"/>
    <x v="1"/>
    <n v="12"/>
    <n v="7"/>
    <x v="1"/>
  </r>
  <r>
    <d v="2012-02-12T00:00:00"/>
    <n v="3"/>
    <x v="1"/>
    <s v="01005"/>
    <n v="808.58"/>
    <n v="1259.73"/>
    <n v="2068.31"/>
    <x v="2"/>
    <x v="1"/>
    <x v="3"/>
    <x v="1"/>
    <x v="1"/>
    <n v="12"/>
    <n v="7"/>
    <x v="1"/>
  </r>
  <r>
    <d v="2012-02-12T00:00:00"/>
    <n v="4"/>
    <x v="0"/>
    <s v="01006"/>
    <n v="605.21"/>
    <n v="966.39"/>
    <n v="1571.6"/>
    <x v="3"/>
    <x v="1"/>
    <x v="4"/>
    <x v="1"/>
    <x v="1"/>
    <n v="12"/>
    <n v="7"/>
    <x v="1"/>
  </r>
  <r>
    <d v="2012-02-12T00:00:00"/>
    <n v="4"/>
    <x v="1"/>
    <s v="01007"/>
    <n v="710.35"/>
    <n v="1135.53"/>
    <n v="1845.88"/>
    <x v="3"/>
    <x v="1"/>
    <x v="5"/>
    <x v="1"/>
    <x v="1"/>
    <n v="12"/>
    <n v="7"/>
    <x v="1"/>
  </r>
  <r>
    <d v="2012-02-13T00:00:00"/>
    <n v="1"/>
    <x v="0"/>
    <s v="01008"/>
    <n v="581.42999999999995"/>
    <n v="933.69"/>
    <n v="1515.12"/>
    <x v="0"/>
    <x v="0"/>
    <x v="6"/>
    <x v="1"/>
    <x v="1"/>
    <n v="13"/>
    <n v="1"/>
    <x v="2"/>
  </r>
  <r>
    <d v="2012-02-13T00:00:00"/>
    <n v="1"/>
    <x v="1"/>
    <s v="01009"/>
    <n v="654.79"/>
    <n v="1071.51"/>
    <n v="1726.3"/>
    <x v="0"/>
    <x v="0"/>
    <x v="7"/>
    <x v="1"/>
    <x v="1"/>
    <n v="13"/>
    <n v="1"/>
    <x v="2"/>
  </r>
  <r>
    <d v="2012-02-13T00:00:00"/>
    <n v="2"/>
    <x v="0"/>
    <s v="01010"/>
    <n v="599.53"/>
    <n v="964.7"/>
    <n v="1564.23"/>
    <x v="1"/>
    <x v="0"/>
    <x v="8"/>
    <x v="1"/>
    <x v="1"/>
    <n v="13"/>
    <n v="1"/>
    <x v="2"/>
  </r>
  <r>
    <d v="2012-02-13T00:00:00"/>
    <n v="2"/>
    <x v="1"/>
    <s v="01011"/>
    <n v="629.99"/>
    <n v="1006.03"/>
    <n v="1636.02"/>
    <x v="1"/>
    <x v="0"/>
    <x v="9"/>
    <x v="1"/>
    <x v="1"/>
    <n v="13"/>
    <n v="1"/>
    <x v="2"/>
  </r>
  <r>
    <d v="2012-02-13T00:00:00"/>
    <n v="3"/>
    <x v="0"/>
    <s v="01002"/>
    <n v="628.34"/>
    <n v="968.61"/>
    <n v="1596.95"/>
    <x v="2"/>
    <x v="1"/>
    <x v="4"/>
    <x v="1"/>
    <x v="1"/>
    <n v="13"/>
    <n v="1"/>
    <x v="2"/>
  </r>
  <r>
    <d v="2012-02-13T00:00:00"/>
    <n v="3"/>
    <x v="1"/>
    <s v="01003"/>
    <n v="710.59"/>
    <n v="1076.56"/>
    <n v="1787.15"/>
    <x v="2"/>
    <x v="1"/>
    <x v="0"/>
    <x v="1"/>
    <x v="1"/>
    <n v="13"/>
    <n v="1"/>
    <x v="2"/>
  </r>
  <r>
    <d v="2012-02-13T00:00:00"/>
    <n v="4"/>
    <x v="0"/>
    <s v="01001"/>
    <n v="598.28"/>
    <n v="970.65"/>
    <n v="1568.93"/>
    <x v="3"/>
    <x v="1"/>
    <x v="1"/>
    <x v="1"/>
    <x v="1"/>
    <n v="13"/>
    <n v="1"/>
    <x v="2"/>
  </r>
  <r>
    <d v="2012-02-13T00:00:00"/>
    <n v="4"/>
    <x v="1"/>
    <s v="01004"/>
    <n v="792.87"/>
    <n v="1239.94"/>
    <n v="2032.81"/>
    <x v="3"/>
    <x v="1"/>
    <x v="2"/>
    <x v="1"/>
    <x v="1"/>
    <n v="13"/>
    <n v="1"/>
    <x v="2"/>
  </r>
  <r>
    <d v="2012-02-14T00:00:00"/>
    <n v="1"/>
    <x v="0"/>
    <s v="01005"/>
    <n v="656.64"/>
    <n v="1040.78"/>
    <n v="1697.42"/>
    <x v="0"/>
    <x v="0"/>
    <x v="3"/>
    <x v="1"/>
    <x v="1"/>
    <n v="14"/>
    <n v="2"/>
    <x v="3"/>
  </r>
  <r>
    <d v="2012-02-14T00:00:00"/>
    <n v="1"/>
    <x v="1"/>
    <s v="01006"/>
    <n v="584.83000000000004"/>
    <n v="968.65"/>
    <n v="1553.48"/>
    <x v="0"/>
    <x v="0"/>
    <x v="4"/>
    <x v="1"/>
    <x v="1"/>
    <n v="14"/>
    <n v="2"/>
    <x v="3"/>
  </r>
  <r>
    <d v="2012-02-14T00:00:00"/>
    <n v="2"/>
    <x v="0"/>
    <s v="01007"/>
    <n v="592.45000000000005"/>
    <n v="972.02"/>
    <n v="1564.47"/>
    <x v="1"/>
    <x v="0"/>
    <x v="5"/>
    <x v="1"/>
    <x v="1"/>
    <n v="14"/>
    <n v="2"/>
    <x v="3"/>
  </r>
  <r>
    <d v="2012-02-14T00:00:00"/>
    <n v="2"/>
    <x v="1"/>
    <s v="01008"/>
    <n v="836.08"/>
    <n v="1255.75"/>
    <n v="2091.83"/>
    <x v="1"/>
    <x v="0"/>
    <x v="6"/>
    <x v="1"/>
    <x v="1"/>
    <n v="14"/>
    <n v="2"/>
    <x v="3"/>
  </r>
  <r>
    <d v="2012-02-14T00:00:00"/>
    <n v="3"/>
    <x v="0"/>
    <s v="01009"/>
    <n v="619.22"/>
    <n v="950.07"/>
    <n v="1569.29"/>
    <x v="2"/>
    <x v="1"/>
    <x v="7"/>
    <x v="1"/>
    <x v="1"/>
    <n v="14"/>
    <n v="2"/>
    <x v="3"/>
  </r>
  <r>
    <d v="2012-02-14T00:00:00"/>
    <n v="3"/>
    <x v="1"/>
    <s v="01010"/>
    <n v="682.59"/>
    <n v="1082.9100000000001"/>
    <n v="1765.5"/>
    <x v="2"/>
    <x v="1"/>
    <x v="8"/>
    <x v="1"/>
    <x v="1"/>
    <n v="14"/>
    <n v="2"/>
    <x v="3"/>
  </r>
  <r>
    <d v="2012-02-14T00:00:00"/>
    <n v="4"/>
    <x v="0"/>
    <s v="01011"/>
    <n v="624.99"/>
    <n v="1031.19"/>
    <n v="1656.18"/>
    <x v="3"/>
    <x v="1"/>
    <x v="9"/>
    <x v="1"/>
    <x v="1"/>
    <n v="14"/>
    <n v="2"/>
    <x v="3"/>
  </r>
  <r>
    <d v="2012-02-14T00:00:00"/>
    <n v="4"/>
    <x v="1"/>
    <s v="01002"/>
    <n v="727.53"/>
    <n v="1094.55"/>
    <n v="1822.08"/>
    <x v="3"/>
    <x v="1"/>
    <x v="4"/>
    <x v="1"/>
    <x v="1"/>
    <n v="14"/>
    <n v="2"/>
    <x v="3"/>
  </r>
  <r>
    <d v="2012-02-15T00:00:00"/>
    <n v="1"/>
    <x v="0"/>
    <s v="01003"/>
    <n v="628.89"/>
    <n v="1069.72"/>
    <n v="1698.61"/>
    <x v="0"/>
    <x v="0"/>
    <x v="0"/>
    <x v="1"/>
    <x v="1"/>
    <n v="15"/>
    <n v="3"/>
    <x v="4"/>
  </r>
  <r>
    <d v="2012-02-15T00:00:00"/>
    <n v="1"/>
    <x v="1"/>
    <s v="01001"/>
    <n v="601.79"/>
    <n v="948.96"/>
    <n v="1550.75"/>
    <x v="0"/>
    <x v="0"/>
    <x v="1"/>
    <x v="1"/>
    <x v="1"/>
    <n v="15"/>
    <n v="3"/>
    <x v="4"/>
  </r>
  <r>
    <d v="2012-02-15T00:00:00"/>
    <n v="2"/>
    <x v="0"/>
    <s v="01004"/>
    <n v="583.33000000000004"/>
    <n v="991.58"/>
    <n v="1574.91"/>
    <x v="1"/>
    <x v="0"/>
    <x v="2"/>
    <x v="1"/>
    <x v="1"/>
    <n v="15"/>
    <n v="3"/>
    <x v="4"/>
  </r>
  <r>
    <d v="2012-02-15T00:00:00"/>
    <n v="2"/>
    <x v="1"/>
    <s v="01005"/>
    <n v="701.22"/>
    <n v="1131.72"/>
    <n v="1832.94"/>
    <x v="1"/>
    <x v="0"/>
    <x v="3"/>
    <x v="1"/>
    <x v="1"/>
    <n v="15"/>
    <n v="3"/>
    <x v="4"/>
  </r>
  <r>
    <d v="2012-02-15T00:00:00"/>
    <n v="3"/>
    <x v="0"/>
    <s v="01006"/>
    <n v="592.41"/>
    <n v="1009"/>
    <n v="1601.41"/>
    <x v="2"/>
    <x v="1"/>
    <x v="4"/>
    <x v="1"/>
    <x v="1"/>
    <n v="15"/>
    <n v="3"/>
    <x v="4"/>
  </r>
  <r>
    <d v="2012-02-15T00:00:00"/>
    <n v="3"/>
    <x v="1"/>
    <s v="01007"/>
    <n v="637.15"/>
    <n v="1041.03"/>
    <n v="1678.18"/>
    <x v="2"/>
    <x v="1"/>
    <x v="5"/>
    <x v="1"/>
    <x v="1"/>
    <n v="15"/>
    <n v="3"/>
    <x v="4"/>
  </r>
  <r>
    <d v="2012-02-15T00:00:00"/>
    <n v="4"/>
    <x v="0"/>
    <s v="01008"/>
    <n v="578.01"/>
    <n v="942.8"/>
    <n v="1520.81"/>
    <x v="3"/>
    <x v="1"/>
    <x v="6"/>
    <x v="1"/>
    <x v="1"/>
    <n v="15"/>
    <n v="3"/>
    <x v="4"/>
  </r>
  <r>
    <d v="2012-02-15T00:00:00"/>
    <n v="4"/>
    <x v="1"/>
    <s v="01009"/>
    <n v="616.66999999999996"/>
    <n v="990.33"/>
    <n v="1607"/>
    <x v="3"/>
    <x v="1"/>
    <x v="7"/>
    <x v="1"/>
    <x v="1"/>
    <n v="15"/>
    <n v="3"/>
    <x v="4"/>
  </r>
  <r>
    <d v="2012-02-16T00:00:00"/>
    <n v="1"/>
    <x v="0"/>
    <s v="01010"/>
    <n v="602.41999999999996"/>
    <n v="1061.26"/>
    <n v="1663.68"/>
    <x v="0"/>
    <x v="0"/>
    <x v="8"/>
    <x v="1"/>
    <x v="1"/>
    <n v="16"/>
    <n v="4"/>
    <x v="5"/>
  </r>
  <r>
    <d v="2012-02-16T00:00:00"/>
    <n v="1"/>
    <x v="1"/>
    <s v="01011"/>
    <n v="646.25"/>
    <n v="1051.51"/>
    <n v="1697.76"/>
    <x v="0"/>
    <x v="0"/>
    <x v="9"/>
    <x v="1"/>
    <x v="1"/>
    <n v="16"/>
    <n v="4"/>
    <x v="5"/>
  </r>
  <r>
    <d v="2012-02-16T00:00:00"/>
    <n v="2"/>
    <x v="0"/>
    <s v="01002"/>
    <n v="597.91999999999996"/>
    <n v="1001.89"/>
    <n v="1599.81"/>
    <x v="1"/>
    <x v="0"/>
    <x v="4"/>
    <x v="1"/>
    <x v="1"/>
    <n v="16"/>
    <n v="4"/>
    <x v="5"/>
  </r>
  <r>
    <d v="2012-02-16T00:00:00"/>
    <n v="2"/>
    <x v="1"/>
    <s v="01003"/>
    <n v="558.9"/>
    <n v="967.53"/>
    <n v="1526.43"/>
    <x v="1"/>
    <x v="0"/>
    <x v="0"/>
    <x v="1"/>
    <x v="1"/>
    <n v="16"/>
    <n v="4"/>
    <x v="5"/>
  </r>
  <r>
    <d v="2012-02-16T00:00:00"/>
    <n v="3"/>
    <x v="0"/>
    <s v="01001"/>
    <n v="573.36"/>
    <n v="937.71"/>
    <n v="1511.07"/>
    <x v="2"/>
    <x v="1"/>
    <x v="1"/>
    <x v="1"/>
    <x v="1"/>
    <n v="16"/>
    <n v="4"/>
    <x v="5"/>
  </r>
  <r>
    <d v="2012-02-16T00:00:00"/>
    <n v="3"/>
    <x v="1"/>
    <s v="01004"/>
    <n v="570.67999999999995"/>
    <n v="961.67"/>
    <n v="1532.35"/>
    <x v="2"/>
    <x v="1"/>
    <x v="2"/>
    <x v="1"/>
    <x v="1"/>
    <n v="16"/>
    <n v="4"/>
    <x v="5"/>
  </r>
  <r>
    <d v="2012-02-16T00:00:00"/>
    <n v="4"/>
    <x v="0"/>
    <s v="01005"/>
    <n v="660.29"/>
    <n v="1111.6400000000001"/>
    <n v="1771.93"/>
    <x v="3"/>
    <x v="1"/>
    <x v="3"/>
    <x v="1"/>
    <x v="1"/>
    <n v="16"/>
    <n v="4"/>
    <x v="5"/>
  </r>
  <r>
    <d v="2012-02-16T00:00:00"/>
    <n v="4"/>
    <x v="1"/>
    <s v="01006"/>
    <n v="760.62"/>
    <n v="1291.3"/>
    <n v="2051.92"/>
    <x v="3"/>
    <x v="1"/>
    <x v="4"/>
    <x v="1"/>
    <x v="1"/>
    <n v="16"/>
    <n v="4"/>
    <x v="5"/>
  </r>
  <r>
    <d v="2012-02-17T00:00:00"/>
    <n v="1"/>
    <x v="0"/>
    <s v="01007"/>
    <n v="623.64"/>
    <n v="1066.19"/>
    <n v="1689.83"/>
    <x v="0"/>
    <x v="0"/>
    <x v="5"/>
    <x v="1"/>
    <x v="1"/>
    <n v="17"/>
    <n v="5"/>
    <x v="6"/>
  </r>
  <r>
    <d v="2012-02-17T00:00:00"/>
    <n v="1"/>
    <x v="1"/>
    <s v="01008"/>
    <n v="767.21"/>
    <n v="1258.57"/>
    <n v="2025.78"/>
    <x v="0"/>
    <x v="0"/>
    <x v="6"/>
    <x v="1"/>
    <x v="1"/>
    <n v="17"/>
    <n v="5"/>
    <x v="6"/>
  </r>
  <r>
    <d v="2012-02-17T00:00:00"/>
    <n v="2"/>
    <x v="0"/>
    <s v="01009"/>
    <n v="594.79999999999995"/>
    <n v="989.68"/>
    <n v="1584.48"/>
    <x v="1"/>
    <x v="0"/>
    <x v="7"/>
    <x v="1"/>
    <x v="1"/>
    <n v="17"/>
    <n v="5"/>
    <x v="6"/>
  </r>
  <r>
    <d v="2012-02-17T00:00:00"/>
    <n v="2"/>
    <x v="1"/>
    <s v="01010"/>
    <n v="568.11"/>
    <n v="948.21"/>
    <n v="1516.32"/>
    <x v="1"/>
    <x v="0"/>
    <x v="8"/>
    <x v="1"/>
    <x v="1"/>
    <n v="17"/>
    <n v="5"/>
    <x v="6"/>
  </r>
  <r>
    <d v="2012-02-17T00:00:00"/>
    <n v="3"/>
    <x v="0"/>
    <s v="01011"/>
    <n v="552.77"/>
    <n v="983.8"/>
    <n v="1536.57"/>
    <x v="2"/>
    <x v="1"/>
    <x v="9"/>
    <x v="1"/>
    <x v="1"/>
    <n v="17"/>
    <n v="5"/>
    <x v="6"/>
  </r>
  <r>
    <d v="2012-02-17T00:00:00"/>
    <n v="3"/>
    <x v="1"/>
    <s v="01002"/>
    <n v="774.4"/>
    <n v="1199.33"/>
    <n v="1973.73"/>
    <x v="2"/>
    <x v="1"/>
    <x v="4"/>
    <x v="1"/>
    <x v="1"/>
    <n v="17"/>
    <n v="5"/>
    <x v="6"/>
  </r>
  <r>
    <d v="2012-02-17T00:00:00"/>
    <n v="4"/>
    <x v="0"/>
    <s v="01003"/>
    <n v="604.4"/>
    <n v="960.58"/>
    <n v="1564.98"/>
    <x v="3"/>
    <x v="1"/>
    <x v="0"/>
    <x v="1"/>
    <x v="1"/>
    <n v="17"/>
    <n v="5"/>
    <x v="6"/>
  </r>
  <r>
    <d v="2012-02-17T00:00:00"/>
    <n v="4"/>
    <x v="1"/>
    <s v="01001"/>
    <n v="605.69000000000005"/>
    <n v="1073"/>
    <n v="1678.69"/>
    <x v="3"/>
    <x v="1"/>
    <x v="1"/>
    <x v="1"/>
    <x v="1"/>
    <n v="17"/>
    <n v="5"/>
    <x v="6"/>
  </r>
  <r>
    <d v="2012-02-18T00:00:00"/>
    <n v="1"/>
    <x v="0"/>
    <s v="01004"/>
    <n v="632.28"/>
    <n v="959.13"/>
    <n v="1591.41"/>
    <x v="0"/>
    <x v="0"/>
    <x v="2"/>
    <x v="1"/>
    <x v="1"/>
    <n v="18"/>
    <n v="6"/>
    <x v="0"/>
  </r>
  <r>
    <d v="2012-02-18T00:00:00"/>
    <n v="1"/>
    <x v="1"/>
    <s v="01005"/>
    <n v="646.88"/>
    <n v="1088.8800000000001"/>
    <n v="1735.76"/>
    <x v="0"/>
    <x v="0"/>
    <x v="3"/>
    <x v="1"/>
    <x v="1"/>
    <n v="18"/>
    <n v="6"/>
    <x v="0"/>
  </r>
  <r>
    <d v="2012-02-18T00:00:00"/>
    <n v="2"/>
    <x v="0"/>
    <s v="01006"/>
    <n v="601.85"/>
    <n v="932.34"/>
    <n v="1534.19"/>
    <x v="1"/>
    <x v="0"/>
    <x v="4"/>
    <x v="1"/>
    <x v="1"/>
    <n v="18"/>
    <n v="6"/>
    <x v="0"/>
  </r>
  <r>
    <d v="2012-02-18T00:00:00"/>
    <n v="2"/>
    <x v="1"/>
    <s v="01007"/>
    <n v="798.76"/>
    <n v="1245.48"/>
    <n v="2044.24"/>
    <x v="1"/>
    <x v="0"/>
    <x v="5"/>
    <x v="1"/>
    <x v="1"/>
    <n v="18"/>
    <n v="6"/>
    <x v="0"/>
  </r>
  <r>
    <d v="2012-02-18T00:00:00"/>
    <n v="3"/>
    <x v="0"/>
    <s v="01008"/>
    <n v="710.98"/>
    <n v="1068.43"/>
    <n v="1779.41"/>
    <x v="2"/>
    <x v="1"/>
    <x v="6"/>
    <x v="1"/>
    <x v="1"/>
    <n v="18"/>
    <n v="6"/>
    <x v="0"/>
  </r>
  <r>
    <d v="2012-02-18T00:00:00"/>
    <n v="3"/>
    <x v="1"/>
    <s v="01009"/>
    <n v="793.79"/>
    <n v="1297.1600000000001"/>
    <n v="2090.9499999999998"/>
    <x v="2"/>
    <x v="1"/>
    <x v="7"/>
    <x v="1"/>
    <x v="1"/>
    <n v="18"/>
    <n v="6"/>
    <x v="0"/>
  </r>
  <r>
    <d v="2012-02-18T00:00:00"/>
    <n v="4"/>
    <x v="0"/>
    <s v="01010"/>
    <n v="669.95"/>
    <n v="1130.19"/>
    <n v="1800.14"/>
    <x v="3"/>
    <x v="1"/>
    <x v="8"/>
    <x v="1"/>
    <x v="1"/>
    <n v="18"/>
    <n v="6"/>
    <x v="0"/>
  </r>
  <r>
    <d v="2012-02-18T00:00:00"/>
    <n v="4"/>
    <x v="1"/>
    <s v="01011"/>
    <n v="593.79999999999995"/>
    <n v="1004.58"/>
    <n v="1598.38"/>
    <x v="3"/>
    <x v="1"/>
    <x v="9"/>
    <x v="1"/>
    <x v="1"/>
    <n v="18"/>
    <n v="6"/>
    <x v="0"/>
  </r>
  <r>
    <d v="2012-02-19T00:00:00"/>
    <n v="1"/>
    <x v="0"/>
    <s v="01002"/>
    <n v="546.17999999999995"/>
    <n v="969.91"/>
    <n v="1516.09"/>
    <x v="0"/>
    <x v="0"/>
    <x v="4"/>
    <x v="1"/>
    <x v="1"/>
    <n v="19"/>
    <n v="7"/>
    <x v="1"/>
  </r>
  <r>
    <d v="2012-02-19T00:00:00"/>
    <n v="1"/>
    <x v="1"/>
    <s v="01003"/>
    <n v="727.25"/>
    <n v="1277.73"/>
    <n v="2004.98"/>
    <x v="0"/>
    <x v="0"/>
    <x v="0"/>
    <x v="1"/>
    <x v="1"/>
    <n v="19"/>
    <n v="7"/>
    <x v="1"/>
  </r>
  <r>
    <d v="2012-02-19T00:00:00"/>
    <n v="2"/>
    <x v="0"/>
    <s v="01001"/>
    <n v="590.16"/>
    <n v="977.34"/>
    <n v="1567.5"/>
    <x v="1"/>
    <x v="0"/>
    <x v="1"/>
    <x v="1"/>
    <x v="1"/>
    <n v="19"/>
    <n v="7"/>
    <x v="1"/>
  </r>
  <r>
    <d v="2012-02-19T00:00:00"/>
    <n v="2"/>
    <x v="1"/>
    <s v="01004"/>
    <n v="675.99"/>
    <n v="1233.29"/>
    <n v="1909.28"/>
    <x v="1"/>
    <x v="0"/>
    <x v="2"/>
    <x v="1"/>
    <x v="1"/>
    <n v="19"/>
    <n v="7"/>
    <x v="1"/>
  </r>
  <r>
    <d v="2012-02-19T00:00:00"/>
    <n v="3"/>
    <x v="0"/>
    <s v="01005"/>
    <n v="595.74"/>
    <n v="1046.3599999999999"/>
    <n v="1642.1"/>
    <x v="2"/>
    <x v="1"/>
    <x v="3"/>
    <x v="1"/>
    <x v="1"/>
    <n v="19"/>
    <n v="7"/>
    <x v="1"/>
  </r>
  <r>
    <d v="2012-02-19T00:00:00"/>
    <n v="3"/>
    <x v="1"/>
    <s v="01006"/>
    <n v="542.16999999999996"/>
    <n v="1005.13"/>
    <n v="1547.3"/>
    <x v="2"/>
    <x v="1"/>
    <x v="4"/>
    <x v="1"/>
    <x v="1"/>
    <n v="19"/>
    <n v="7"/>
    <x v="1"/>
  </r>
  <r>
    <d v="2012-02-19T00:00:00"/>
    <n v="4"/>
    <x v="0"/>
    <s v="01007"/>
    <n v="691.98"/>
    <n v="1062.94"/>
    <n v="1754.92"/>
    <x v="3"/>
    <x v="1"/>
    <x v="5"/>
    <x v="1"/>
    <x v="1"/>
    <n v="19"/>
    <n v="7"/>
    <x v="1"/>
  </r>
  <r>
    <d v="2012-02-19T00:00:00"/>
    <n v="4"/>
    <x v="1"/>
    <s v="01008"/>
    <n v="800.25"/>
    <n v="1232.8399999999999"/>
    <n v="2033.09"/>
    <x v="3"/>
    <x v="1"/>
    <x v="6"/>
    <x v="1"/>
    <x v="1"/>
    <n v="19"/>
    <n v="7"/>
    <x v="1"/>
  </r>
  <r>
    <d v="2012-02-20T00:00:00"/>
    <n v="1"/>
    <x v="0"/>
    <s v="01009"/>
    <n v="653.52"/>
    <n v="1139.45"/>
    <n v="1792.97"/>
    <x v="0"/>
    <x v="0"/>
    <x v="7"/>
    <x v="1"/>
    <x v="1"/>
    <n v="20"/>
    <n v="1"/>
    <x v="2"/>
  </r>
  <r>
    <d v="2012-02-20T00:00:00"/>
    <n v="1"/>
    <x v="1"/>
    <s v="01010"/>
    <n v="685.36"/>
    <n v="1237.75"/>
    <n v="1923.11"/>
    <x v="0"/>
    <x v="0"/>
    <x v="8"/>
    <x v="1"/>
    <x v="1"/>
    <n v="20"/>
    <n v="1"/>
    <x v="2"/>
  </r>
  <r>
    <d v="2012-02-20T00:00:00"/>
    <n v="2"/>
    <x v="0"/>
    <s v="01011"/>
    <n v="572.75"/>
    <n v="1088.17"/>
    <n v="1660.92"/>
    <x v="1"/>
    <x v="0"/>
    <x v="9"/>
    <x v="1"/>
    <x v="1"/>
    <n v="20"/>
    <n v="1"/>
    <x v="2"/>
  </r>
  <r>
    <d v="2012-02-20T00:00:00"/>
    <n v="2"/>
    <x v="1"/>
    <s v="01002"/>
    <n v="740.36"/>
    <n v="1255.98"/>
    <n v="1996.34"/>
    <x v="1"/>
    <x v="0"/>
    <x v="4"/>
    <x v="1"/>
    <x v="1"/>
    <n v="20"/>
    <n v="1"/>
    <x v="2"/>
  </r>
  <r>
    <d v="2012-02-20T00:00:00"/>
    <n v="3"/>
    <x v="0"/>
    <s v="01003"/>
    <n v="643.49"/>
    <n v="1025.68"/>
    <n v="1669.17"/>
    <x v="2"/>
    <x v="1"/>
    <x v="0"/>
    <x v="1"/>
    <x v="1"/>
    <n v="20"/>
    <n v="1"/>
    <x v="2"/>
  </r>
  <r>
    <d v="2012-02-20T00:00:00"/>
    <n v="3"/>
    <x v="1"/>
    <s v="01001"/>
    <n v="725.22"/>
    <n v="1265.08"/>
    <n v="1990.3"/>
    <x v="2"/>
    <x v="1"/>
    <x v="1"/>
    <x v="1"/>
    <x v="1"/>
    <n v="20"/>
    <n v="1"/>
    <x v="2"/>
  </r>
  <r>
    <d v="2012-02-20T00:00:00"/>
    <n v="4"/>
    <x v="0"/>
    <s v="01004"/>
    <n v="569.09"/>
    <n v="975.27"/>
    <n v="1544.36"/>
    <x v="3"/>
    <x v="1"/>
    <x v="2"/>
    <x v="1"/>
    <x v="1"/>
    <n v="20"/>
    <n v="1"/>
    <x v="2"/>
  </r>
  <r>
    <d v="2012-02-20T00:00:00"/>
    <n v="4"/>
    <x v="1"/>
    <s v="01005"/>
    <n v="582.11"/>
    <n v="923.35"/>
    <n v="1505.46"/>
    <x v="3"/>
    <x v="1"/>
    <x v="3"/>
    <x v="1"/>
    <x v="1"/>
    <n v="20"/>
    <n v="1"/>
    <x v="2"/>
  </r>
  <r>
    <d v="2012-02-21T00:00:00"/>
    <n v="1"/>
    <x v="0"/>
    <s v="01006"/>
    <n v="562.16"/>
    <n v="1066.67"/>
    <n v="1628.83"/>
    <x v="0"/>
    <x v="0"/>
    <x v="4"/>
    <x v="1"/>
    <x v="1"/>
    <n v="21"/>
    <n v="2"/>
    <x v="3"/>
  </r>
  <r>
    <d v="2012-02-21T00:00:00"/>
    <n v="1"/>
    <x v="1"/>
    <s v="01007"/>
    <n v="724.58"/>
    <n v="1204.25"/>
    <n v="1928.83"/>
    <x v="0"/>
    <x v="0"/>
    <x v="5"/>
    <x v="1"/>
    <x v="1"/>
    <n v="21"/>
    <n v="2"/>
    <x v="3"/>
  </r>
  <r>
    <d v="2012-02-21T00:00:00"/>
    <n v="2"/>
    <x v="0"/>
    <s v="01008"/>
    <n v="595.80999999999995"/>
    <n v="1017.53"/>
    <n v="1613.34"/>
    <x v="1"/>
    <x v="0"/>
    <x v="6"/>
    <x v="1"/>
    <x v="1"/>
    <n v="21"/>
    <n v="2"/>
    <x v="3"/>
  </r>
  <r>
    <d v="2012-02-21T00:00:00"/>
    <n v="2"/>
    <x v="1"/>
    <s v="01009"/>
    <n v="623.33000000000004"/>
    <n v="1034.3399999999999"/>
    <n v="1657.67"/>
    <x v="1"/>
    <x v="0"/>
    <x v="7"/>
    <x v="1"/>
    <x v="1"/>
    <n v="21"/>
    <n v="2"/>
    <x v="3"/>
  </r>
  <r>
    <d v="2012-02-21T00:00:00"/>
    <n v="3"/>
    <x v="0"/>
    <s v="01010"/>
    <n v="566.04999999999995"/>
    <n v="946.97"/>
    <n v="1513.02"/>
    <x v="2"/>
    <x v="1"/>
    <x v="8"/>
    <x v="1"/>
    <x v="1"/>
    <n v="21"/>
    <n v="2"/>
    <x v="3"/>
  </r>
  <r>
    <d v="2012-02-21T00:00:00"/>
    <n v="3"/>
    <x v="1"/>
    <s v="01011"/>
    <n v="768.6"/>
    <n v="1159.0999999999999"/>
    <n v="1927.7"/>
    <x v="2"/>
    <x v="1"/>
    <x v="9"/>
    <x v="1"/>
    <x v="1"/>
    <n v="21"/>
    <n v="2"/>
    <x v="3"/>
  </r>
  <r>
    <d v="2012-02-21T00:00:00"/>
    <n v="4"/>
    <x v="0"/>
    <s v="01002"/>
    <n v="601.66"/>
    <n v="1058.48"/>
    <n v="1660.14"/>
    <x v="3"/>
    <x v="1"/>
    <x v="4"/>
    <x v="1"/>
    <x v="1"/>
    <n v="21"/>
    <n v="2"/>
    <x v="3"/>
  </r>
  <r>
    <d v="2012-02-21T00:00:00"/>
    <n v="4"/>
    <x v="1"/>
    <s v="01003"/>
    <n v="654"/>
    <n v="1231.53"/>
    <n v="1885.53"/>
    <x v="3"/>
    <x v="1"/>
    <x v="0"/>
    <x v="1"/>
    <x v="1"/>
    <n v="21"/>
    <n v="2"/>
    <x v="3"/>
  </r>
  <r>
    <d v="2012-02-22T00:00:00"/>
    <n v="1"/>
    <x v="0"/>
    <s v="01001"/>
    <n v="624.46"/>
    <n v="964.22"/>
    <n v="1588.68"/>
    <x v="0"/>
    <x v="0"/>
    <x v="1"/>
    <x v="1"/>
    <x v="1"/>
    <n v="22"/>
    <n v="3"/>
    <x v="4"/>
  </r>
  <r>
    <d v="2012-02-22T00:00:00"/>
    <n v="1"/>
    <x v="1"/>
    <s v="01004"/>
    <n v="587.01"/>
    <n v="937.98"/>
    <n v="1524.99"/>
    <x v="0"/>
    <x v="0"/>
    <x v="2"/>
    <x v="1"/>
    <x v="1"/>
    <n v="22"/>
    <n v="3"/>
    <x v="4"/>
  </r>
  <r>
    <d v="2012-02-22T00:00:00"/>
    <n v="2"/>
    <x v="0"/>
    <s v="01005"/>
    <n v="527.25"/>
    <n v="1048.76"/>
    <n v="1576.01"/>
    <x v="1"/>
    <x v="0"/>
    <x v="3"/>
    <x v="1"/>
    <x v="1"/>
    <n v="22"/>
    <n v="3"/>
    <x v="4"/>
  </r>
  <r>
    <d v="2012-02-22T00:00:00"/>
    <n v="2"/>
    <x v="1"/>
    <s v="01006"/>
    <n v="546.12"/>
    <n v="1015.01"/>
    <n v="1561.13"/>
    <x v="1"/>
    <x v="0"/>
    <x v="4"/>
    <x v="1"/>
    <x v="1"/>
    <n v="22"/>
    <n v="3"/>
    <x v="4"/>
  </r>
  <r>
    <d v="2012-02-22T00:00:00"/>
    <n v="3"/>
    <x v="0"/>
    <s v="01007"/>
    <n v="566.11"/>
    <n v="1087.3800000000001"/>
    <n v="1653.49"/>
    <x v="2"/>
    <x v="1"/>
    <x v="5"/>
    <x v="1"/>
    <x v="1"/>
    <n v="22"/>
    <n v="3"/>
    <x v="4"/>
  </r>
  <r>
    <d v="2012-02-22T00:00:00"/>
    <n v="3"/>
    <x v="1"/>
    <s v="01008"/>
    <n v="750.89"/>
    <n v="1195.93"/>
    <n v="1946.82"/>
    <x v="2"/>
    <x v="1"/>
    <x v="6"/>
    <x v="1"/>
    <x v="1"/>
    <n v="22"/>
    <n v="3"/>
    <x v="4"/>
  </r>
  <r>
    <d v="2012-02-22T00:00:00"/>
    <n v="4"/>
    <x v="0"/>
    <s v="01009"/>
    <n v="543.27"/>
    <n v="1092.6600000000001"/>
    <n v="1635.93"/>
    <x v="3"/>
    <x v="1"/>
    <x v="7"/>
    <x v="1"/>
    <x v="1"/>
    <n v="22"/>
    <n v="3"/>
    <x v="4"/>
  </r>
  <r>
    <d v="2012-02-22T00:00:00"/>
    <n v="4"/>
    <x v="1"/>
    <s v="01010"/>
    <n v="831.53"/>
    <n v="1250.45"/>
    <n v="2081.98"/>
    <x v="3"/>
    <x v="1"/>
    <x v="8"/>
    <x v="1"/>
    <x v="1"/>
    <n v="22"/>
    <n v="3"/>
    <x v="4"/>
  </r>
  <r>
    <d v="2012-02-23T00:00:00"/>
    <n v="1"/>
    <x v="0"/>
    <s v="01011"/>
    <n v="619.05999999999995"/>
    <n v="1095.3699999999999"/>
    <n v="1714.43"/>
    <x v="0"/>
    <x v="0"/>
    <x v="9"/>
    <x v="1"/>
    <x v="1"/>
    <n v="23"/>
    <n v="4"/>
    <x v="5"/>
  </r>
  <r>
    <d v="2012-02-23T00:00:00"/>
    <n v="1"/>
    <x v="1"/>
    <s v="01002"/>
    <n v="727.57"/>
    <n v="1218.82"/>
    <n v="1946.39"/>
    <x v="0"/>
    <x v="0"/>
    <x v="4"/>
    <x v="1"/>
    <x v="1"/>
    <n v="23"/>
    <n v="4"/>
    <x v="5"/>
  </r>
  <r>
    <d v="2012-02-23T00:00:00"/>
    <n v="2"/>
    <x v="0"/>
    <s v="01003"/>
    <n v="598.07000000000005"/>
    <n v="1134.9100000000001"/>
    <n v="1732.98"/>
    <x v="1"/>
    <x v="0"/>
    <x v="0"/>
    <x v="1"/>
    <x v="1"/>
    <n v="23"/>
    <n v="4"/>
    <x v="5"/>
  </r>
  <r>
    <d v="2012-02-23T00:00:00"/>
    <n v="2"/>
    <x v="1"/>
    <s v="01001"/>
    <n v="772.76"/>
    <n v="1213.0899999999999"/>
    <n v="1985.85"/>
    <x v="1"/>
    <x v="0"/>
    <x v="1"/>
    <x v="1"/>
    <x v="1"/>
    <n v="23"/>
    <n v="4"/>
    <x v="5"/>
  </r>
  <r>
    <d v="2012-02-23T00:00:00"/>
    <n v="3"/>
    <x v="0"/>
    <s v="01004"/>
    <n v="522.48"/>
    <n v="1050.6500000000001"/>
    <n v="1573.13"/>
    <x v="2"/>
    <x v="1"/>
    <x v="2"/>
    <x v="1"/>
    <x v="1"/>
    <n v="23"/>
    <n v="4"/>
    <x v="5"/>
  </r>
  <r>
    <d v="2012-02-23T00:00:00"/>
    <n v="3"/>
    <x v="1"/>
    <s v="01005"/>
    <n v="767.49"/>
    <n v="1310.6199999999999"/>
    <n v="2078.11"/>
    <x v="2"/>
    <x v="1"/>
    <x v="3"/>
    <x v="1"/>
    <x v="1"/>
    <n v="23"/>
    <n v="4"/>
    <x v="5"/>
  </r>
  <r>
    <d v="2012-02-23T00:00:00"/>
    <n v="4"/>
    <x v="0"/>
    <s v="01006"/>
    <n v="587.84"/>
    <n v="957.12"/>
    <n v="1544.96"/>
    <x v="3"/>
    <x v="1"/>
    <x v="4"/>
    <x v="1"/>
    <x v="1"/>
    <n v="23"/>
    <n v="4"/>
    <x v="5"/>
  </r>
  <r>
    <d v="2012-02-23T00:00:00"/>
    <n v="4"/>
    <x v="1"/>
    <s v="01007"/>
    <n v="612.42999999999995"/>
    <n v="919.76"/>
    <n v="1532.19"/>
    <x v="3"/>
    <x v="1"/>
    <x v="5"/>
    <x v="1"/>
    <x v="1"/>
    <n v="23"/>
    <n v="4"/>
    <x v="5"/>
  </r>
  <r>
    <d v="2012-02-24T00:00:00"/>
    <n v="1"/>
    <x v="0"/>
    <s v="01008"/>
    <n v="623.53"/>
    <n v="1096.49"/>
    <n v="1720.02"/>
    <x v="0"/>
    <x v="0"/>
    <x v="6"/>
    <x v="1"/>
    <x v="1"/>
    <n v="24"/>
    <n v="5"/>
    <x v="6"/>
  </r>
  <r>
    <d v="2012-02-24T00:00:00"/>
    <n v="1"/>
    <x v="1"/>
    <s v="01009"/>
    <n v="541.19000000000005"/>
    <n v="989.08"/>
    <n v="1530.27"/>
    <x v="0"/>
    <x v="0"/>
    <x v="7"/>
    <x v="1"/>
    <x v="1"/>
    <n v="24"/>
    <n v="5"/>
    <x v="6"/>
  </r>
  <r>
    <d v="2012-02-24T00:00:00"/>
    <n v="2"/>
    <x v="0"/>
    <s v="01010"/>
    <n v="617"/>
    <n v="1005.46"/>
    <n v="1622.46"/>
    <x v="1"/>
    <x v="0"/>
    <x v="8"/>
    <x v="1"/>
    <x v="1"/>
    <n v="24"/>
    <n v="5"/>
    <x v="6"/>
  </r>
  <r>
    <d v="2012-02-24T00:00:00"/>
    <n v="2"/>
    <x v="1"/>
    <s v="01011"/>
    <n v="603.97"/>
    <n v="915.5"/>
    <n v="1519.47"/>
    <x v="1"/>
    <x v="0"/>
    <x v="9"/>
    <x v="1"/>
    <x v="1"/>
    <n v="24"/>
    <n v="5"/>
    <x v="6"/>
  </r>
  <r>
    <d v="2012-02-24T00:00:00"/>
    <n v="3"/>
    <x v="0"/>
    <s v="01002"/>
    <n v="652.79999999999995"/>
    <n v="1062.78"/>
    <n v="1715.58"/>
    <x v="2"/>
    <x v="1"/>
    <x v="4"/>
    <x v="1"/>
    <x v="1"/>
    <n v="24"/>
    <n v="5"/>
    <x v="6"/>
  </r>
  <r>
    <d v="2012-02-24T00:00:00"/>
    <n v="3"/>
    <x v="1"/>
    <s v="01003"/>
    <n v="688.63"/>
    <n v="1347.52"/>
    <n v="2036.15"/>
    <x v="2"/>
    <x v="1"/>
    <x v="0"/>
    <x v="1"/>
    <x v="1"/>
    <n v="24"/>
    <n v="5"/>
    <x v="6"/>
  </r>
  <r>
    <d v="2012-02-24T00:00:00"/>
    <n v="4"/>
    <x v="0"/>
    <s v="01001"/>
    <n v="607.53"/>
    <n v="1020.72"/>
    <n v="1628.25"/>
    <x v="3"/>
    <x v="1"/>
    <x v="1"/>
    <x v="1"/>
    <x v="1"/>
    <n v="24"/>
    <n v="5"/>
    <x v="6"/>
  </r>
  <r>
    <d v="2012-02-24T00:00:00"/>
    <n v="4"/>
    <x v="1"/>
    <s v="01004"/>
    <n v="758.46"/>
    <n v="1228.69"/>
    <n v="1987.15"/>
    <x v="3"/>
    <x v="1"/>
    <x v="2"/>
    <x v="1"/>
    <x v="1"/>
    <n v="24"/>
    <n v="5"/>
    <x v="6"/>
  </r>
  <r>
    <d v="2012-02-25T00:00:00"/>
    <n v="1"/>
    <x v="0"/>
    <s v="01005"/>
    <n v="548.35"/>
    <n v="1038.58"/>
    <n v="1586.93"/>
    <x v="0"/>
    <x v="0"/>
    <x v="3"/>
    <x v="1"/>
    <x v="1"/>
    <n v="25"/>
    <n v="6"/>
    <x v="0"/>
  </r>
  <r>
    <d v="2012-02-25T00:00:00"/>
    <n v="1"/>
    <x v="1"/>
    <s v="01006"/>
    <n v="636.76"/>
    <n v="1067.23"/>
    <n v="1703.99"/>
    <x v="0"/>
    <x v="0"/>
    <x v="4"/>
    <x v="1"/>
    <x v="1"/>
    <n v="25"/>
    <n v="6"/>
    <x v="0"/>
  </r>
  <r>
    <d v="2012-02-25T00:00:00"/>
    <n v="2"/>
    <x v="0"/>
    <s v="01007"/>
    <n v="583.49"/>
    <n v="1059.67"/>
    <n v="1643.16"/>
    <x v="1"/>
    <x v="0"/>
    <x v="5"/>
    <x v="1"/>
    <x v="1"/>
    <n v="25"/>
    <n v="6"/>
    <x v="0"/>
  </r>
  <r>
    <d v="2012-02-25T00:00:00"/>
    <n v="2"/>
    <x v="1"/>
    <s v="01008"/>
    <n v="665.56"/>
    <n v="1252.46"/>
    <n v="1918.02"/>
    <x v="1"/>
    <x v="0"/>
    <x v="6"/>
    <x v="1"/>
    <x v="1"/>
    <n v="25"/>
    <n v="6"/>
    <x v="0"/>
  </r>
  <r>
    <d v="2012-02-25T00:00:00"/>
    <n v="3"/>
    <x v="0"/>
    <s v="01009"/>
    <n v="538.92999999999995"/>
    <n v="1008.46"/>
    <n v="1547.39"/>
    <x v="2"/>
    <x v="1"/>
    <x v="7"/>
    <x v="1"/>
    <x v="1"/>
    <n v="25"/>
    <n v="6"/>
    <x v="0"/>
  </r>
  <r>
    <d v="2012-02-25T00:00:00"/>
    <n v="3"/>
    <x v="1"/>
    <s v="01010"/>
    <n v="668.76"/>
    <n v="1149.8599999999999"/>
    <n v="1818.62"/>
    <x v="2"/>
    <x v="1"/>
    <x v="8"/>
    <x v="1"/>
    <x v="1"/>
    <n v="25"/>
    <n v="6"/>
    <x v="0"/>
  </r>
  <r>
    <d v="2012-02-25T00:00:00"/>
    <n v="4"/>
    <x v="0"/>
    <s v="01011"/>
    <n v="635.19000000000005"/>
    <n v="1135.21"/>
    <n v="1770.4"/>
    <x v="3"/>
    <x v="1"/>
    <x v="9"/>
    <x v="1"/>
    <x v="1"/>
    <n v="25"/>
    <n v="6"/>
    <x v="0"/>
  </r>
  <r>
    <d v="2012-02-25T00:00:00"/>
    <n v="4"/>
    <x v="1"/>
    <s v="01002"/>
    <n v="763.37"/>
    <n v="1232.47"/>
    <n v="1995.84"/>
    <x v="3"/>
    <x v="1"/>
    <x v="4"/>
    <x v="1"/>
    <x v="1"/>
    <n v="25"/>
    <n v="6"/>
    <x v="0"/>
  </r>
  <r>
    <d v="2012-02-26T00:00:00"/>
    <n v="1"/>
    <x v="0"/>
    <s v="01003"/>
    <n v="602.49"/>
    <n v="1121.1500000000001"/>
    <n v="1723.64"/>
    <x v="0"/>
    <x v="0"/>
    <x v="0"/>
    <x v="1"/>
    <x v="1"/>
    <n v="26"/>
    <n v="7"/>
    <x v="1"/>
  </r>
  <r>
    <d v="2012-02-26T00:00:00"/>
    <n v="1"/>
    <x v="1"/>
    <s v="01001"/>
    <n v="644.66999999999996"/>
    <n v="967.75"/>
    <n v="1612.42"/>
    <x v="0"/>
    <x v="0"/>
    <x v="1"/>
    <x v="1"/>
    <x v="1"/>
    <n v="26"/>
    <n v="7"/>
    <x v="1"/>
  </r>
  <r>
    <d v="2012-02-26T00:00:00"/>
    <n v="2"/>
    <x v="0"/>
    <s v="01004"/>
    <n v="508.38"/>
    <n v="1089.6600000000001"/>
    <n v="1598.04"/>
    <x v="1"/>
    <x v="0"/>
    <x v="2"/>
    <x v="1"/>
    <x v="1"/>
    <n v="26"/>
    <n v="7"/>
    <x v="1"/>
  </r>
  <r>
    <d v="2012-02-26T00:00:00"/>
    <n v="2"/>
    <x v="1"/>
    <s v="01005"/>
    <n v="567.72"/>
    <n v="1030.47"/>
    <n v="1598.19"/>
    <x v="1"/>
    <x v="0"/>
    <x v="3"/>
    <x v="1"/>
    <x v="1"/>
    <n v="26"/>
    <n v="7"/>
    <x v="1"/>
  </r>
  <r>
    <d v="2012-02-26T00:00:00"/>
    <n v="3"/>
    <x v="0"/>
    <s v="01006"/>
    <n v="546.22"/>
    <n v="993.7"/>
    <n v="1539.92"/>
    <x v="2"/>
    <x v="1"/>
    <x v="4"/>
    <x v="1"/>
    <x v="1"/>
    <n v="26"/>
    <n v="7"/>
    <x v="1"/>
  </r>
  <r>
    <d v="2012-02-26T00:00:00"/>
    <n v="3"/>
    <x v="1"/>
    <s v="01007"/>
    <n v="571.35"/>
    <n v="938.94"/>
    <n v="1510.29"/>
    <x v="2"/>
    <x v="1"/>
    <x v="5"/>
    <x v="1"/>
    <x v="1"/>
    <n v="26"/>
    <n v="7"/>
    <x v="1"/>
  </r>
  <r>
    <d v="2012-02-26T00:00:00"/>
    <n v="4"/>
    <x v="0"/>
    <s v="01008"/>
    <n v="534.14"/>
    <n v="1018.55"/>
    <n v="1552.69"/>
    <x v="3"/>
    <x v="1"/>
    <x v="6"/>
    <x v="1"/>
    <x v="1"/>
    <n v="26"/>
    <n v="7"/>
    <x v="1"/>
  </r>
  <r>
    <d v="2012-02-26T00:00:00"/>
    <n v="4"/>
    <x v="1"/>
    <s v="01009"/>
    <n v="554.94000000000005"/>
    <n v="1141"/>
    <n v="1695.94"/>
    <x v="3"/>
    <x v="1"/>
    <x v="7"/>
    <x v="1"/>
    <x v="1"/>
    <n v="26"/>
    <n v="7"/>
    <x v="1"/>
  </r>
  <r>
    <d v="2012-02-27T00:00:00"/>
    <n v="1"/>
    <x v="0"/>
    <s v="01010"/>
    <n v="643.04"/>
    <n v="984.81"/>
    <n v="1627.85"/>
    <x v="0"/>
    <x v="0"/>
    <x v="8"/>
    <x v="1"/>
    <x v="1"/>
    <n v="27"/>
    <n v="1"/>
    <x v="2"/>
  </r>
  <r>
    <d v="2012-02-27T00:00:00"/>
    <n v="1"/>
    <x v="1"/>
    <s v="01011"/>
    <n v="638.66999999999996"/>
    <n v="1235.04"/>
    <n v="1873.71"/>
    <x v="0"/>
    <x v="0"/>
    <x v="9"/>
    <x v="1"/>
    <x v="1"/>
    <n v="27"/>
    <n v="1"/>
    <x v="2"/>
  </r>
  <r>
    <d v="2012-02-27T00:00:00"/>
    <n v="2"/>
    <x v="0"/>
    <s v="01002"/>
    <n v="541.92999999999995"/>
    <n v="1040.29"/>
    <n v="1582.22"/>
    <x v="1"/>
    <x v="0"/>
    <x v="4"/>
    <x v="1"/>
    <x v="1"/>
    <n v="27"/>
    <n v="1"/>
    <x v="2"/>
  </r>
  <r>
    <d v="2012-02-27T00:00:00"/>
    <n v="2"/>
    <x v="1"/>
    <s v="01003"/>
    <n v="694.26"/>
    <n v="1101.6400000000001"/>
    <n v="1795.9"/>
    <x v="1"/>
    <x v="0"/>
    <x v="0"/>
    <x v="1"/>
    <x v="1"/>
    <n v="27"/>
    <n v="1"/>
    <x v="2"/>
  </r>
  <r>
    <d v="2012-02-27T00:00:00"/>
    <n v="3"/>
    <x v="0"/>
    <s v="01001"/>
    <n v="627.28"/>
    <n v="1067.67"/>
    <n v="1694.95"/>
    <x v="2"/>
    <x v="1"/>
    <x v="1"/>
    <x v="1"/>
    <x v="1"/>
    <n v="27"/>
    <n v="1"/>
    <x v="2"/>
  </r>
  <r>
    <d v="2012-02-27T00:00:00"/>
    <n v="3"/>
    <x v="1"/>
    <s v="01004"/>
    <n v="675.06"/>
    <n v="1124.95"/>
    <n v="1800.01"/>
    <x v="2"/>
    <x v="1"/>
    <x v="2"/>
    <x v="1"/>
    <x v="1"/>
    <n v="27"/>
    <n v="1"/>
    <x v="2"/>
  </r>
  <r>
    <d v="2012-02-27T00:00:00"/>
    <n v="4"/>
    <x v="0"/>
    <s v="01005"/>
    <n v="506.03"/>
    <n v="1104.28"/>
    <n v="1610.31"/>
    <x v="3"/>
    <x v="1"/>
    <x v="3"/>
    <x v="1"/>
    <x v="1"/>
    <n v="27"/>
    <n v="1"/>
    <x v="2"/>
  </r>
  <r>
    <d v="2012-02-27T00:00:00"/>
    <n v="4"/>
    <x v="1"/>
    <s v="01006"/>
    <n v="612.89"/>
    <n v="1192.22"/>
    <n v="1805.11"/>
    <x v="3"/>
    <x v="1"/>
    <x v="4"/>
    <x v="1"/>
    <x v="1"/>
    <n v="27"/>
    <n v="1"/>
    <x v="2"/>
  </r>
  <r>
    <d v="2012-02-28T00:00:00"/>
    <n v="1"/>
    <x v="0"/>
    <s v="01007"/>
    <n v="678.78"/>
    <n v="1120.55"/>
    <n v="1799.33"/>
    <x v="0"/>
    <x v="0"/>
    <x v="5"/>
    <x v="1"/>
    <x v="1"/>
    <n v="28"/>
    <n v="2"/>
    <x v="3"/>
  </r>
  <r>
    <d v="2012-02-28T00:00:00"/>
    <n v="1"/>
    <x v="1"/>
    <s v="01008"/>
    <n v="631.26"/>
    <n v="1246.81"/>
    <n v="1878.07"/>
    <x v="0"/>
    <x v="0"/>
    <x v="6"/>
    <x v="1"/>
    <x v="1"/>
    <n v="28"/>
    <n v="2"/>
    <x v="3"/>
  </r>
  <r>
    <d v="2012-02-28T00:00:00"/>
    <n v="2"/>
    <x v="0"/>
    <s v="01009"/>
    <n v="582.49"/>
    <n v="1100.3900000000001"/>
    <n v="1682.88"/>
    <x v="1"/>
    <x v="0"/>
    <x v="7"/>
    <x v="1"/>
    <x v="1"/>
    <n v="28"/>
    <n v="2"/>
    <x v="3"/>
  </r>
  <r>
    <d v="2012-02-28T00:00:00"/>
    <n v="2"/>
    <x v="1"/>
    <s v="01010"/>
    <n v="711.02"/>
    <n v="1226.5"/>
    <n v="1937.52"/>
    <x v="1"/>
    <x v="0"/>
    <x v="8"/>
    <x v="1"/>
    <x v="1"/>
    <n v="28"/>
    <n v="2"/>
    <x v="3"/>
  </r>
  <r>
    <d v="2012-02-28T00:00:00"/>
    <n v="3"/>
    <x v="0"/>
    <s v="01011"/>
    <n v="497.58"/>
    <n v="1041.04"/>
    <n v="1538.62"/>
    <x v="2"/>
    <x v="1"/>
    <x v="9"/>
    <x v="1"/>
    <x v="1"/>
    <n v="28"/>
    <n v="2"/>
    <x v="3"/>
  </r>
  <r>
    <d v="2012-02-28T00:00:00"/>
    <n v="3"/>
    <x v="1"/>
    <s v="01002"/>
    <n v="756.73"/>
    <n v="1210.33"/>
    <n v="1967.06"/>
    <x v="2"/>
    <x v="1"/>
    <x v="4"/>
    <x v="1"/>
    <x v="1"/>
    <n v="28"/>
    <n v="2"/>
    <x v="3"/>
  </r>
  <r>
    <d v="2012-02-28T00:00:00"/>
    <n v="4"/>
    <x v="0"/>
    <s v="01003"/>
    <n v="482.34"/>
    <n v="1070.51"/>
    <n v="1552.85"/>
    <x v="3"/>
    <x v="1"/>
    <x v="0"/>
    <x v="1"/>
    <x v="1"/>
    <n v="28"/>
    <n v="2"/>
    <x v="3"/>
  </r>
  <r>
    <d v="2012-02-28T00:00:00"/>
    <n v="4"/>
    <x v="1"/>
    <s v="01001"/>
    <n v="716.57"/>
    <n v="1199.8399999999999"/>
    <n v="1916.41"/>
    <x v="3"/>
    <x v="1"/>
    <x v="1"/>
    <x v="1"/>
    <x v="1"/>
    <n v="28"/>
    <n v="2"/>
    <x v="3"/>
  </r>
  <r>
    <d v="2012-03-01T00:00:00"/>
    <n v="1"/>
    <x v="0"/>
    <s v="01004"/>
    <n v="592.5"/>
    <n v="1122.44"/>
    <n v="1714.94"/>
    <x v="0"/>
    <x v="0"/>
    <x v="2"/>
    <x v="1"/>
    <x v="2"/>
    <n v="1"/>
    <n v="4"/>
    <x v="5"/>
  </r>
  <r>
    <d v="2012-03-01T00:00:00"/>
    <n v="1"/>
    <x v="1"/>
    <s v="01005"/>
    <n v="579.54"/>
    <n v="1213.0899999999999"/>
    <n v="1792.63"/>
    <x v="0"/>
    <x v="0"/>
    <x v="3"/>
    <x v="1"/>
    <x v="2"/>
    <n v="1"/>
    <n v="4"/>
    <x v="5"/>
  </r>
  <r>
    <d v="2012-03-01T00:00:00"/>
    <n v="2"/>
    <x v="0"/>
    <s v="01006"/>
    <n v="618.51"/>
    <n v="1011.67"/>
    <n v="1630.18"/>
    <x v="1"/>
    <x v="0"/>
    <x v="4"/>
    <x v="1"/>
    <x v="2"/>
    <n v="1"/>
    <n v="4"/>
    <x v="5"/>
  </r>
  <r>
    <d v="2012-03-01T00:00:00"/>
    <n v="2"/>
    <x v="1"/>
    <s v="01007"/>
    <n v="644.17999999999995"/>
    <n v="1240.6099999999999"/>
    <n v="1884.79"/>
    <x v="1"/>
    <x v="0"/>
    <x v="5"/>
    <x v="1"/>
    <x v="2"/>
    <n v="1"/>
    <n v="4"/>
    <x v="5"/>
  </r>
  <r>
    <d v="2012-03-01T00:00:00"/>
    <n v="3"/>
    <x v="0"/>
    <s v="01008"/>
    <n v="570.88"/>
    <n v="1081.5899999999999"/>
    <n v="1652.47"/>
    <x v="2"/>
    <x v="1"/>
    <x v="6"/>
    <x v="1"/>
    <x v="2"/>
    <n v="1"/>
    <n v="4"/>
    <x v="5"/>
  </r>
  <r>
    <d v="2012-03-01T00:00:00"/>
    <n v="3"/>
    <x v="1"/>
    <s v="01009"/>
    <n v="706.34"/>
    <n v="1339.88"/>
    <n v="2046.22"/>
    <x v="2"/>
    <x v="1"/>
    <x v="7"/>
    <x v="1"/>
    <x v="2"/>
    <n v="1"/>
    <n v="4"/>
    <x v="5"/>
  </r>
  <r>
    <d v="2012-03-01T00:00:00"/>
    <n v="4"/>
    <x v="0"/>
    <s v="01010"/>
    <n v="525.59"/>
    <n v="1069.21"/>
    <n v="1594.8"/>
    <x v="3"/>
    <x v="1"/>
    <x v="8"/>
    <x v="1"/>
    <x v="2"/>
    <n v="1"/>
    <n v="4"/>
    <x v="5"/>
  </r>
  <r>
    <d v="2012-03-01T00:00:00"/>
    <n v="4"/>
    <x v="1"/>
    <s v="01011"/>
    <n v="671.65"/>
    <n v="1237.5999999999999"/>
    <n v="1909.25"/>
    <x v="3"/>
    <x v="1"/>
    <x v="9"/>
    <x v="1"/>
    <x v="2"/>
    <n v="1"/>
    <n v="4"/>
    <x v="5"/>
  </r>
  <r>
    <d v="2012-03-02T00:00:00"/>
    <n v="1"/>
    <x v="0"/>
    <s v="01002"/>
    <n v="538.76"/>
    <n v="1046.21"/>
    <n v="1584.97"/>
    <x v="0"/>
    <x v="0"/>
    <x v="4"/>
    <x v="1"/>
    <x v="2"/>
    <n v="2"/>
    <n v="5"/>
    <x v="6"/>
  </r>
  <r>
    <d v="2012-03-02T00:00:00"/>
    <n v="1"/>
    <x v="1"/>
    <s v="01003"/>
    <n v="666.13"/>
    <n v="1354.52"/>
    <n v="2020.65"/>
    <x v="0"/>
    <x v="0"/>
    <x v="0"/>
    <x v="1"/>
    <x v="2"/>
    <n v="2"/>
    <n v="5"/>
    <x v="6"/>
  </r>
  <r>
    <d v="2012-03-02T00:00:00"/>
    <n v="2"/>
    <x v="0"/>
    <s v="01001"/>
    <n v="512.86"/>
    <n v="1009.23"/>
    <n v="1522.09"/>
    <x v="1"/>
    <x v="0"/>
    <x v="1"/>
    <x v="1"/>
    <x v="2"/>
    <n v="2"/>
    <n v="5"/>
    <x v="6"/>
  </r>
  <r>
    <d v="2012-03-02T00:00:00"/>
    <n v="2"/>
    <x v="1"/>
    <s v="01004"/>
    <n v="675.47"/>
    <n v="1414.4"/>
    <n v="2089.87"/>
    <x v="1"/>
    <x v="0"/>
    <x v="2"/>
    <x v="1"/>
    <x v="2"/>
    <n v="2"/>
    <n v="5"/>
    <x v="6"/>
  </r>
  <r>
    <d v="2012-03-02T00:00:00"/>
    <n v="3"/>
    <x v="0"/>
    <s v="01005"/>
    <n v="528.86"/>
    <n v="1231.94"/>
    <n v="1760.8"/>
    <x v="2"/>
    <x v="1"/>
    <x v="3"/>
    <x v="1"/>
    <x v="2"/>
    <n v="2"/>
    <n v="5"/>
    <x v="6"/>
  </r>
  <r>
    <d v="2012-03-02T00:00:00"/>
    <n v="3"/>
    <x v="1"/>
    <s v="01006"/>
    <n v="608.19000000000005"/>
    <n v="1115.57"/>
    <n v="1723.76"/>
    <x v="2"/>
    <x v="1"/>
    <x v="4"/>
    <x v="1"/>
    <x v="2"/>
    <n v="2"/>
    <n v="5"/>
    <x v="6"/>
  </r>
  <r>
    <d v="2012-03-02T00:00:00"/>
    <n v="4"/>
    <x v="0"/>
    <s v="01007"/>
    <n v="451.68"/>
    <n v="1108.6300000000001"/>
    <n v="1560.31"/>
    <x v="3"/>
    <x v="1"/>
    <x v="5"/>
    <x v="1"/>
    <x v="2"/>
    <n v="2"/>
    <n v="5"/>
    <x v="6"/>
  </r>
  <r>
    <d v="2012-03-02T00:00:00"/>
    <n v="4"/>
    <x v="1"/>
    <s v="01008"/>
    <n v="643.83000000000004"/>
    <n v="1147.8599999999999"/>
    <n v="1791.69"/>
    <x v="3"/>
    <x v="1"/>
    <x v="6"/>
    <x v="1"/>
    <x v="2"/>
    <n v="2"/>
    <n v="5"/>
    <x v="6"/>
  </r>
  <r>
    <d v="2012-03-03T00:00:00"/>
    <n v="1"/>
    <x v="0"/>
    <s v="01009"/>
    <n v="538.89"/>
    <n v="1239.2"/>
    <n v="1778.09"/>
    <x v="0"/>
    <x v="0"/>
    <x v="7"/>
    <x v="1"/>
    <x v="2"/>
    <n v="3"/>
    <n v="6"/>
    <x v="0"/>
  </r>
  <r>
    <d v="2012-03-03T00:00:00"/>
    <n v="1"/>
    <x v="1"/>
    <s v="01010"/>
    <n v="761.8"/>
    <n v="1145.96"/>
    <n v="1907.76"/>
    <x v="0"/>
    <x v="0"/>
    <x v="8"/>
    <x v="1"/>
    <x v="2"/>
    <n v="3"/>
    <n v="6"/>
    <x v="0"/>
  </r>
  <r>
    <d v="2012-03-03T00:00:00"/>
    <n v="2"/>
    <x v="0"/>
    <s v="01011"/>
    <n v="578.67999999999995"/>
    <n v="1086.2"/>
    <n v="1664.88"/>
    <x v="1"/>
    <x v="0"/>
    <x v="9"/>
    <x v="1"/>
    <x v="2"/>
    <n v="3"/>
    <n v="6"/>
    <x v="0"/>
  </r>
  <r>
    <d v="2012-03-03T00:00:00"/>
    <n v="2"/>
    <x v="1"/>
    <s v="01002"/>
    <n v="655.01"/>
    <n v="1160"/>
    <n v="1815.01"/>
    <x v="1"/>
    <x v="0"/>
    <x v="4"/>
    <x v="1"/>
    <x v="2"/>
    <n v="3"/>
    <n v="6"/>
    <x v="0"/>
  </r>
  <r>
    <d v="2012-03-03T00:00:00"/>
    <n v="3"/>
    <x v="0"/>
    <s v="01003"/>
    <n v="540.87"/>
    <n v="1018.48"/>
    <n v="1559.35"/>
    <x v="2"/>
    <x v="1"/>
    <x v="0"/>
    <x v="1"/>
    <x v="2"/>
    <n v="3"/>
    <n v="6"/>
    <x v="0"/>
  </r>
  <r>
    <d v="2012-03-03T00:00:00"/>
    <n v="3"/>
    <x v="1"/>
    <s v="01001"/>
    <n v="632.16999999999996"/>
    <n v="1334.63"/>
    <n v="1966.8"/>
    <x v="2"/>
    <x v="1"/>
    <x v="1"/>
    <x v="1"/>
    <x v="2"/>
    <n v="3"/>
    <n v="6"/>
    <x v="0"/>
  </r>
  <r>
    <d v="2012-03-03T00:00:00"/>
    <n v="4"/>
    <x v="0"/>
    <s v="01004"/>
    <n v="481.57"/>
    <n v="1114.67"/>
    <n v="1596.24"/>
    <x v="3"/>
    <x v="1"/>
    <x v="2"/>
    <x v="1"/>
    <x v="2"/>
    <n v="3"/>
    <n v="6"/>
    <x v="0"/>
  </r>
  <r>
    <d v="2012-03-03T00:00:00"/>
    <n v="4"/>
    <x v="1"/>
    <s v="01005"/>
    <n v="610.55999999999995"/>
    <n v="954.56"/>
    <n v="1565.12"/>
    <x v="3"/>
    <x v="1"/>
    <x v="3"/>
    <x v="1"/>
    <x v="2"/>
    <n v="3"/>
    <n v="6"/>
    <x v="0"/>
  </r>
  <r>
    <d v="2012-03-04T00:00:00"/>
    <n v="1"/>
    <x v="0"/>
    <s v="01006"/>
    <n v="549.91"/>
    <n v="1069.47"/>
    <n v="1619.38"/>
    <x v="0"/>
    <x v="0"/>
    <x v="4"/>
    <x v="1"/>
    <x v="2"/>
    <n v="4"/>
    <n v="7"/>
    <x v="1"/>
  </r>
  <r>
    <d v="2012-03-04T00:00:00"/>
    <n v="1"/>
    <x v="1"/>
    <s v="01007"/>
    <n v="570.76"/>
    <n v="1141.69"/>
    <n v="1712.45"/>
    <x v="0"/>
    <x v="0"/>
    <x v="5"/>
    <x v="1"/>
    <x v="2"/>
    <n v="4"/>
    <n v="7"/>
    <x v="1"/>
  </r>
  <r>
    <d v="2012-03-04T00:00:00"/>
    <n v="2"/>
    <x v="0"/>
    <s v="01008"/>
    <n v="519"/>
    <n v="1155.28"/>
    <n v="1674.28"/>
    <x v="1"/>
    <x v="0"/>
    <x v="6"/>
    <x v="1"/>
    <x v="2"/>
    <n v="4"/>
    <n v="7"/>
    <x v="1"/>
  </r>
  <r>
    <d v="2012-03-04T00:00:00"/>
    <n v="2"/>
    <x v="1"/>
    <s v="01009"/>
    <n v="455.58"/>
    <n v="1136.95"/>
    <n v="1592.53"/>
    <x v="1"/>
    <x v="0"/>
    <x v="7"/>
    <x v="1"/>
    <x v="2"/>
    <n v="4"/>
    <n v="7"/>
    <x v="1"/>
  </r>
  <r>
    <d v="2012-03-04T00:00:00"/>
    <n v="3"/>
    <x v="0"/>
    <s v="01010"/>
    <n v="542.20000000000005"/>
    <n v="1219.69"/>
    <n v="1761.89"/>
    <x v="2"/>
    <x v="1"/>
    <x v="8"/>
    <x v="1"/>
    <x v="2"/>
    <n v="4"/>
    <n v="7"/>
    <x v="1"/>
  </r>
  <r>
    <d v="2012-03-04T00:00:00"/>
    <n v="3"/>
    <x v="1"/>
    <s v="01011"/>
    <n v="546.30999999999995"/>
    <n v="1122.82"/>
    <n v="1669.13"/>
    <x v="2"/>
    <x v="1"/>
    <x v="9"/>
    <x v="1"/>
    <x v="2"/>
    <n v="4"/>
    <n v="7"/>
    <x v="1"/>
  </r>
  <r>
    <d v="2012-03-04T00:00:00"/>
    <n v="4"/>
    <x v="0"/>
    <s v="01002"/>
    <n v="513.42999999999995"/>
    <n v="1119.06"/>
    <n v="1632.49"/>
    <x v="3"/>
    <x v="1"/>
    <x v="4"/>
    <x v="1"/>
    <x v="2"/>
    <n v="4"/>
    <n v="7"/>
    <x v="1"/>
  </r>
  <r>
    <d v="2012-03-04T00:00:00"/>
    <n v="4"/>
    <x v="1"/>
    <s v="01003"/>
    <n v="542.54999999999995"/>
    <n v="987.1"/>
    <n v="1529.65"/>
    <x v="3"/>
    <x v="1"/>
    <x v="0"/>
    <x v="1"/>
    <x v="2"/>
    <n v="4"/>
    <n v="7"/>
    <x v="1"/>
  </r>
  <r>
    <d v="2012-03-05T00:00:00"/>
    <n v="1"/>
    <x v="0"/>
    <s v="01001"/>
    <n v="596.08000000000004"/>
    <n v="1063.24"/>
    <n v="1659.32"/>
    <x v="0"/>
    <x v="0"/>
    <x v="1"/>
    <x v="1"/>
    <x v="2"/>
    <n v="5"/>
    <n v="1"/>
    <x v="2"/>
  </r>
  <r>
    <d v="2012-03-05T00:00:00"/>
    <n v="1"/>
    <x v="1"/>
    <s v="01004"/>
    <n v="537.03"/>
    <n v="1291.5999999999999"/>
    <n v="1828.63"/>
    <x v="0"/>
    <x v="0"/>
    <x v="2"/>
    <x v="1"/>
    <x v="2"/>
    <n v="5"/>
    <n v="1"/>
    <x v="2"/>
  </r>
  <r>
    <d v="2012-03-05T00:00:00"/>
    <n v="2"/>
    <x v="0"/>
    <s v="01005"/>
    <n v="612.11"/>
    <n v="954.18"/>
    <n v="1566.29"/>
    <x v="1"/>
    <x v="0"/>
    <x v="3"/>
    <x v="1"/>
    <x v="2"/>
    <n v="5"/>
    <n v="1"/>
    <x v="2"/>
  </r>
  <r>
    <d v="2012-03-05T00:00:00"/>
    <n v="2"/>
    <x v="1"/>
    <s v="01006"/>
    <n v="678.27"/>
    <n v="1114.8800000000001"/>
    <n v="1793.15"/>
    <x v="1"/>
    <x v="0"/>
    <x v="4"/>
    <x v="1"/>
    <x v="2"/>
    <n v="5"/>
    <n v="1"/>
    <x v="2"/>
  </r>
  <r>
    <d v="2012-03-05T00:00:00"/>
    <n v="3"/>
    <x v="0"/>
    <s v="01007"/>
    <n v="613.80999999999995"/>
    <n v="1127.81"/>
    <n v="1741.62"/>
    <x v="2"/>
    <x v="1"/>
    <x v="5"/>
    <x v="1"/>
    <x v="2"/>
    <n v="5"/>
    <n v="1"/>
    <x v="2"/>
  </r>
  <r>
    <d v="2012-03-05T00:00:00"/>
    <n v="3"/>
    <x v="1"/>
    <s v="01008"/>
    <n v="541.54"/>
    <n v="990"/>
    <n v="1531.54"/>
    <x v="2"/>
    <x v="1"/>
    <x v="6"/>
    <x v="1"/>
    <x v="2"/>
    <n v="5"/>
    <n v="1"/>
    <x v="2"/>
  </r>
  <r>
    <d v="2012-03-05T00:00:00"/>
    <n v="4"/>
    <x v="0"/>
    <s v="01009"/>
    <n v="499.53"/>
    <n v="1108.6300000000001"/>
    <n v="1608.16"/>
    <x v="3"/>
    <x v="1"/>
    <x v="7"/>
    <x v="1"/>
    <x v="2"/>
    <n v="5"/>
    <n v="1"/>
    <x v="2"/>
  </r>
  <r>
    <d v="2012-03-05T00:00:00"/>
    <n v="4"/>
    <x v="1"/>
    <s v="01010"/>
    <n v="532"/>
    <n v="1212.47"/>
    <n v="1744.47"/>
    <x v="3"/>
    <x v="1"/>
    <x v="8"/>
    <x v="1"/>
    <x v="2"/>
    <n v="5"/>
    <n v="1"/>
    <x v="2"/>
  </r>
  <r>
    <d v="2012-03-06T00:00:00"/>
    <n v="1"/>
    <x v="0"/>
    <s v="01011"/>
    <n v="510.22"/>
    <n v="1135.7"/>
    <n v="1645.92"/>
    <x v="0"/>
    <x v="0"/>
    <x v="9"/>
    <x v="1"/>
    <x v="2"/>
    <n v="6"/>
    <n v="2"/>
    <x v="3"/>
  </r>
  <r>
    <d v="2012-03-06T00:00:00"/>
    <n v="1"/>
    <x v="1"/>
    <s v="01002"/>
    <n v="540.9"/>
    <n v="1172.6600000000001"/>
    <n v="1713.56"/>
    <x v="0"/>
    <x v="0"/>
    <x v="4"/>
    <x v="1"/>
    <x v="2"/>
    <n v="6"/>
    <n v="2"/>
    <x v="3"/>
  </r>
  <r>
    <d v="2012-03-06T00:00:00"/>
    <n v="2"/>
    <x v="0"/>
    <s v="01003"/>
    <n v="614.13"/>
    <n v="1031.17"/>
    <n v="1645.3"/>
    <x v="1"/>
    <x v="0"/>
    <x v="0"/>
    <x v="1"/>
    <x v="2"/>
    <n v="6"/>
    <n v="2"/>
    <x v="3"/>
  </r>
  <r>
    <d v="2012-03-06T00:00:00"/>
    <n v="2"/>
    <x v="1"/>
    <s v="01001"/>
    <n v="723.15"/>
    <n v="1331.39"/>
    <n v="2054.54"/>
    <x v="1"/>
    <x v="0"/>
    <x v="1"/>
    <x v="1"/>
    <x v="2"/>
    <n v="6"/>
    <n v="2"/>
    <x v="3"/>
  </r>
  <r>
    <d v="2012-03-06T00:00:00"/>
    <n v="3"/>
    <x v="0"/>
    <s v="01004"/>
    <n v="535.71"/>
    <n v="1219.45"/>
    <n v="1755.16"/>
    <x v="2"/>
    <x v="1"/>
    <x v="2"/>
    <x v="1"/>
    <x v="2"/>
    <n v="6"/>
    <n v="2"/>
    <x v="3"/>
  </r>
  <r>
    <d v="2012-03-06T00:00:00"/>
    <n v="3"/>
    <x v="1"/>
    <s v="01005"/>
    <n v="716.53"/>
    <n v="1217.01"/>
    <n v="1933.54"/>
    <x v="2"/>
    <x v="1"/>
    <x v="3"/>
    <x v="1"/>
    <x v="2"/>
    <n v="6"/>
    <n v="2"/>
    <x v="3"/>
  </r>
  <r>
    <d v="2012-03-06T00:00:00"/>
    <n v="4"/>
    <x v="0"/>
    <s v="01006"/>
    <n v="605.63"/>
    <n v="1100.0999999999999"/>
    <n v="1705.73"/>
    <x v="3"/>
    <x v="1"/>
    <x v="4"/>
    <x v="1"/>
    <x v="2"/>
    <n v="6"/>
    <n v="2"/>
    <x v="3"/>
  </r>
  <r>
    <d v="2012-03-06T00:00:00"/>
    <n v="4"/>
    <x v="1"/>
    <s v="01007"/>
    <n v="684.42"/>
    <n v="1393.01"/>
    <n v="2077.4299999999998"/>
    <x v="3"/>
    <x v="1"/>
    <x v="5"/>
    <x v="1"/>
    <x v="2"/>
    <n v="6"/>
    <n v="2"/>
    <x v="3"/>
  </r>
  <r>
    <d v="2012-03-07T00:00:00"/>
    <n v="1"/>
    <x v="0"/>
    <s v="01008"/>
    <n v="466.46"/>
    <n v="1098.23"/>
    <n v="1564.69"/>
    <x v="0"/>
    <x v="0"/>
    <x v="6"/>
    <x v="1"/>
    <x v="2"/>
    <n v="7"/>
    <n v="3"/>
    <x v="4"/>
  </r>
  <r>
    <d v="2012-03-07T00:00:00"/>
    <n v="1"/>
    <x v="1"/>
    <s v="01009"/>
    <n v="562.57000000000005"/>
    <n v="1064.1400000000001"/>
    <n v="1626.71"/>
    <x v="0"/>
    <x v="0"/>
    <x v="7"/>
    <x v="1"/>
    <x v="2"/>
    <n v="7"/>
    <n v="3"/>
    <x v="4"/>
  </r>
  <r>
    <d v="2012-03-07T00:00:00"/>
    <n v="2"/>
    <x v="0"/>
    <s v="01010"/>
    <n v="686.62"/>
    <n v="1056.68"/>
    <n v="1743.3"/>
    <x v="1"/>
    <x v="0"/>
    <x v="8"/>
    <x v="1"/>
    <x v="2"/>
    <n v="7"/>
    <n v="3"/>
    <x v="4"/>
  </r>
  <r>
    <d v="2012-03-07T00:00:00"/>
    <n v="2"/>
    <x v="1"/>
    <s v="01011"/>
    <n v="729.01"/>
    <n v="1263.46"/>
    <n v="1992.47"/>
    <x v="1"/>
    <x v="0"/>
    <x v="9"/>
    <x v="1"/>
    <x v="2"/>
    <n v="7"/>
    <n v="3"/>
    <x v="4"/>
  </r>
  <r>
    <d v="2012-03-07T00:00:00"/>
    <n v="3"/>
    <x v="0"/>
    <s v="01002"/>
    <n v="649.38"/>
    <n v="1065.8599999999999"/>
    <n v="1715.24"/>
    <x v="2"/>
    <x v="1"/>
    <x v="4"/>
    <x v="1"/>
    <x v="2"/>
    <n v="7"/>
    <n v="3"/>
    <x v="4"/>
  </r>
  <r>
    <d v="2012-03-07T00:00:00"/>
    <n v="3"/>
    <x v="1"/>
    <s v="01003"/>
    <n v="748.84"/>
    <n v="1306.29"/>
    <n v="2055.13"/>
    <x v="2"/>
    <x v="1"/>
    <x v="0"/>
    <x v="1"/>
    <x v="2"/>
    <n v="7"/>
    <n v="3"/>
    <x v="4"/>
  </r>
  <r>
    <d v="2012-03-07T00:00:00"/>
    <n v="4"/>
    <x v="0"/>
    <s v="01001"/>
    <n v="488.65"/>
    <n v="1109.69"/>
    <n v="1598.34"/>
    <x v="3"/>
    <x v="1"/>
    <x v="1"/>
    <x v="1"/>
    <x v="2"/>
    <n v="7"/>
    <n v="3"/>
    <x v="4"/>
  </r>
  <r>
    <d v="2012-03-07T00:00:00"/>
    <n v="4"/>
    <x v="1"/>
    <s v="01004"/>
    <n v="627.96"/>
    <n v="1443.86"/>
    <n v="2071.8200000000002"/>
    <x v="3"/>
    <x v="1"/>
    <x v="2"/>
    <x v="1"/>
    <x v="2"/>
    <n v="7"/>
    <n v="3"/>
    <x v="4"/>
  </r>
  <r>
    <d v="2012-03-08T00:00:00"/>
    <n v="1"/>
    <x v="0"/>
    <s v="01005"/>
    <n v="587.30999999999995"/>
    <n v="987.18"/>
    <n v="1574.49"/>
    <x v="0"/>
    <x v="0"/>
    <x v="3"/>
    <x v="1"/>
    <x v="2"/>
    <n v="8"/>
    <n v="4"/>
    <x v="5"/>
  </r>
  <r>
    <d v="2012-03-08T00:00:00"/>
    <n v="1"/>
    <x v="1"/>
    <s v="01006"/>
    <n v="625.58000000000004"/>
    <n v="1369.25"/>
    <n v="1994.83"/>
    <x v="0"/>
    <x v="0"/>
    <x v="4"/>
    <x v="1"/>
    <x v="2"/>
    <n v="8"/>
    <n v="4"/>
    <x v="5"/>
  </r>
  <r>
    <d v="2012-03-08T00:00:00"/>
    <n v="2"/>
    <x v="0"/>
    <s v="01007"/>
    <n v="572.02"/>
    <n v="947.98"/>
    <n v="1520"/>
    <x v="1"/>
    <x v="0"/>
    <x v="5"/>
    <x v="1"/>
    <x v="2"/>
    <n v="8"/>
    <n v="4"/>
    <x v="5"/>
  </r>
  <r>
    <d v="2012-03-08T00:00:00"/>
    <n v="2"/>
    <x v="1"/>
    <s v="01008"/>
    <n v="719.88"/>
    <n v="1366.29"/>
    <n v="2086.17"/>
    <x v="1"/>
    <x v="0"/>
    <x v="6"/>
    <x v="1"/>
    <x v="2"/>
    <n v="8"/>
    <n v="4"/>
    <x v="5"/>
  </r>
  <r>
    <d v="2012-03-08T00:00:00"/>
    <n v="3"/>
    <x v="0"/>
    <s v="01009"/>
    <n v="650.13"/>
    <n v="1077.25"/>
    <n v="1727.38"/>
    <x v="2"/>
    <x v="1"/>
    <x v="7"/>
    <x v="1"/>
    <x v="2"/>
    <n v="8"/>
    <n v="4"/>
    <x v="5"/>
  </r>
  <r>
    <d v="2012-03-08T00:00:00"/>
    <n v="3"/>
    <x v="1"/>
    <s v="01010"/>
    <n v="776.19"/>
    <n v="1304.77"/>
    <n v="2080.96"/>
    <x v="2"/>
    <x v="1"/>
    <x v="8"/>
    <x v="1"/>
    <x v="2"/>
    <n v="8"/>
    <n v="4"/>
    <x v="5"/>
  </r>
  <r>
    <d v="2012-03-08T00:00:00"/>
    <n v="4"/>
    <x v="0"/>
    <s v="01011"/>
    <n v="675.14"/>
    <n v="1035.5999999999999"/>
    <n v="1710.74"/>
    <x v="3"/>
    <x v="1"/>
    <x v="9"/>
    <x v="1"/>
    <x v="2"/>
    <n v="8"/>
    <n v="4"/>
    <x v="5"/>
  </r>
  <r>
    <d v="2012-03-08T00:00:00"/>
    <n v="4"/>
    <x v="1"/>
    <s v="01002"/>
    <n v="644.57000000000005"/>
    <n v="1335.92"/>
    <n v="1980.49"/>
    <x v="3"/>
    <x v="1"/>
    <x v="4"/>
    <x v="1"/>
    <x v="2"/>
    <n v="8"/>
    <n v="4"/>
    <x v="5"/>
  </r>
  <r>
    <d v="2012-03-10T00:00:00"/>
    <n v="1"/>
    <x v="0"/>
    <s v="01003"/>
    <n v="690.59"/>
    <n v="1047.22"/>
    <n v="1737.81"/>
    <x v="0"/>
    <x v="0"/>
    <x v="0"/>
    <x v="1"/>
    <x v="2"/>
    <n v="10"/>
    <n v="6"/>
    <x v="0"/>
  </r>
  <r>
    <d v="2012-03-10T00:00:00"/>
    <n v="1"/>
    <x v="1"/>
    <s v="01001"/>
    <n v="684.75"/>
    <n v="1036.82"/>
    <n v="1721.57"/>
    <x v="0"/>
    <x v="0"/>
    <x v="1"/>
    <x v="1"/>
    <x v="2"/>
    <n v="10"/>
    <n v="6"/>
    <x v="0"/>
  </r>
  <r>
    <d v="2012-03-10T00:00:00"/>
    <n v="2"/>
    <x v="0"/>
    <s v="01004"/>
    <n v="717.93"/>
    <n v="1082.22"/>
    <n v="1800.15"/>
    <x v="1"/>
    <x v="0"/>
    <x v="2"/>
    <x v="1"/>
    <x v="2"/>
    <n v="10"/>
    <n v="6"/>
    <x v="0"/>
  </r>
  <r>
    <d v="2012-03-10T00:00:00"/>
    <n v="2"/>
    <x v="1"/>
    <s v="01005"/>
    <n v="800.39"/>
    <n v="1208.31"/>
    <n v="2008.7"/>
    <x v="1"/>
    <x v="0"/>
    <x v="3"/>
    <x v="1"/>
    <x v="2"/>
    <n v="10"/>
    <n v="6"/>
    <x v="0"/>
  </r>
  <r>
    <d v="2012-03-10T00:00:00"/>
    <n v="3"/>
    <x v="0"/>
    <s v="01006"/>
    <n v="665.92"/>
    <n v="1004.81"/>
    <n v="1670.73"/>
    <x v="2"/>
    <x v="1"/>
    <x v="4"/>
    <x v="1"/>
    <x v="2"/>
    <n v="10"/>
    <n v="6"/>
    <x v="0"/>
  </r>
  <r>
    <d v="2012-03-10T00:00:00"/>
    <n v="3"/>
    <x v="1"/>
    <s v="01007"/>
    <n v="695.39"/>
    <n v="1056.05"/>
    <n v="1751.44"/>
    <x v="2"/>
    <x v="1"/>
    <x v="5"/>
    <x v="1"/>
    <x v="2"/>
    <n v="10"/>
    <n v="6"/>
    <x v="0"/>
  </r>
  <r>
    <d v="2012-03-10T00:00:00"/>
    <n v="4"/>
    <x v="0"/>
    <s v="01008"/>
    <n v="682.89"/>
    <n v="1040.97"/>
    <n v="1723.86"/>
    <x v="3"/>
    <x v="1"/>
    <x v="6"/>
    <x v="1"/>
    <x v="2"/>
    <n v="10"/>
    <n v="6"/>
    <x v="0"/>
  </r>
  <r>
    <d v="2012-03-10T00:00:00"/>
    <n v="4"/>
    <x v="1"/>
    <s v="01009"/>
    <n v="715.38"/>
    <n v="1090.04"/>
    <n v="1805.42"/>
    <x v="3"/>
    <x v="1"/>
    <x v="7"/>
    <x v="1"/>
    <x v="2"/>
    <n v="10"/>
    <n v="6"/>
    <x v="0"/>
  </r>
  <r>
    <d v="2012-03-11T00:00:00"/>
    <n v="1"/>
    <x v="0"/>
    <s v="01010"/>
    <n v="615.20000000000005"/>
    <n v="932.22"/>
    <n v="1547.42"/>
    <x v="0"/>
    <x v="0"/>
    <x v="8"/>
    <x v="1"/>
    <x v="2"/>
    <n v="11"/>
    <n v="7"/>
    <x v="1"/>
  </r>
  <r>
    <d v="2012-03-11T00:00:00"/>
    <n v="1"/>
    <x v="1"/>
    <s v="01011"/>
    <n v="620.5"/>
    <n v="962.59"/>
    <n v="1583.09"/>
    <x v="0"/>
    <x v="0"/>
    <x v="9"/>
    <x v="1"/>
    <x v="2"/>
    <n v="11"/>
    <n v="7"/>
    <x v="1"/>
  </r>
  <r>
    <d v="2012-03-11T00:00:00"/>
    <n v="2"/>
    <x v="0"/>
    <s v="01002"/>
    <n v="598.73"/>
    <n v="906.15"/>
    <n v="1504.88"/>
    <x v="1"/>
    <x v="0"/>
    <x v="4"/>
    <x v="1"/>
    <x v="2"/>
    <n v="11"/>
    <n v="7"/>
    <x v="1"/>
  </r>
  <r>
    <d v="2012-03-11T00:00:00"/>
    <n v="2"/>
    <x v="1"/>
    <s v="01003"/>
    <n v="776.23"/>
    <n v="1202.27"/>
    <n v="1978.5"/>
    <x v="1"/>
    <x v="0"/>
    <x v="0"/>
    <x v="1"/>
    <x v="2"/>
    <n v="11"/>
    <n v="7"/>
    <x v="1"/>
  </r>
  <r>
    <d v="2012-03-11T00:00:00"/>
    <n v="3"/>
    <x v="0"/>
    <s v="01001"/>
    <n v="670.95"/>
    <n v="1026.1600000000001"/>
    <n v="1697.11"/>
    <x v="2"/>
    <x v="1"/>
    <x v="1"/>
    <x v="1"/>
    <x v="2"/>
    <n v="11"/>
    <n v="7"/>
    <x v="1"/>
  </r>
  <r>
    <d v="2012-03-11T00:00:00"/>
    <n v="3"/>
    <x v="1"/>
    <s v="01004"/>
    <n v="811.49"/>
    <n v="1251.1400000000001"/>
    <n v="2062.63"/>
    <x v="2"/>
    <x v="1"/>
    <x v="2"/>
    <x v="1"/>
    <x v="2"/>
    <n v="11"/>
    <n v="7"/>
    <x v="1"/>
  </r>
  <r>
    <d v="2012-03-11T00:00:00"/>
    <n v="4"/>
    <x v="0"/>
    <s v="01005"/>
    <n v="667.69"/>
    <n v="1007.64"/>
    <n v="1675.33"/>
    <x v="3"/>
    <x v="1"/>
    <x v="3"/>
    <x v="1"/>
    <x v="2"/>
    <n v="11"/>
    <n v="7"/>
    <x v="1"/>
  </r>
  <r>
    <d v="2012-03-11T00:00:00"/>
    <n v="4"/>
    <x v="1"/>
    <s v="01006"/>
    <n v="721.98"/>
    <n v="1093.01"/>
    <n v="1814.99"/>
    <x v="3"/>
    <x v="1"/>
    <x v="4"/>
    <x v="1"/>
    <x v="2"/>
    <n v="11"/>
    <n v="7"/>
    <x v="1"/>
  </r>
  <r>
    <d v="2012-03-12T00:00:00"/>
    <n v="1"/>
    <x v="0"/>
    <s v="01007"/>
    <n v="636.49"/>
    <n v="998.7"/>
    <n v="1635.19"/>
    <x v="0"/>
    <x v="0"/>
    <x v="5"/>
    <x v="1"/>
    <x v="2"/>
    <n v="12"/>
    <n v="1"/>
    <x v="2"/>
  </r>
  <r>
    <d v="2012-03-12T00:00:00"/>
    <n v="1"/>
    <x v="1"/>
    <s v="01008"/>
    <n v="615.71"/>
    <n v="972.89"/>
    <n v="1588.6"/>
    <x v="0"/>
    <x v="0"/>
    <x v="6"/>
    <x v="1"/>
    <x v="2"/>
    <n v="12"/>
    <n v="1"/>
    <x v="2"/>
  </r>
  <r>
    <d v="2012-03-12T00:00:00"/>
    <n v="2"/>
    <x v="0"/>
    <s v="01009"/>
    <n v="680.96"/>
    <n v="1028.55"/>
    <n v="1709.51"/>
    <x v="1"/>
    <x v="0"/>
    <x v="7"/>
    <x v="1"/>
    <x v="2"/>
    <n v="12"/>
    <n v="1"/>
    <x v="2"/>
  </r>
  <r>
    <d v="2012-03-12T00:00:00"/>
    <n v="2"/>
    <x v="1"/>
    <s v="01010"/>
    <n v="687.92"/>
    <n v="1038.6300000000001"/>
    <n v="1726.55"/>
    <x v="1"/>
    <x v="0"/>
    <x v="8"/>
    <x v="1"/>
    <x v="2"/>
    <n v="12"/>
    <n v="1"/>
    <x v="2"/>
  </r>
  <r>
    <d v="2012-03-12T00:00:00"/>
    <n v="3"/>
    <x v="0"/>
    <s v="01011"/>
    <n v="639.78"/>
    <n v="1011.16"/>
    <n v="1650.94"/>
    <x v="2"/>
    <x v="1"/>
    <x v="9"/>
    <x v="1"/>
    <x v="2"/>
    <n v="12"/>
    <n v="1"/>
    <x v="2"/>
  </r>
  <r>
    <d v="2012-03-12T00:00:00"/>
    <n v="3"/>
    <x v="1"/>
    <s v="01002"/>
    <n v="590.89"/>
    <n v="920.29"/>
    <n v="1511.18"/>
    <x v="2"/>
    <x v="1"/>
    <x v="4"/>
    <x v="1"/>
    <x v="2"/>
    <n v="12"/>
    <n v="1"/>
    <x v="2"/>
  </r>
  <r>
    <d v="2012-03-12T00:00:00"/>
    <n v="4"/>
    <x v="0"/>
    <s v="01003"/>
    <n v="679.41"/>
    <n v="1058.6099999999999"/>
    <n v="1738.02"/>
    <x v="3"/>
    <x v="1"/>
    <x v="0"/>
    <x v="1"/>
    <x v="2"/>
    <n v="12"/>
    <n v="1"/>
    <x v="2"/>
  </r>
  <r>
    <d v="2012-03-12T00:00:00"/>
    <n v="4"/>
    <x v="1"/>
    <s v="01001"/>
    <n v="681.61"/>
    <n v="1057.58"/>
    <n v="1739.19"/>
    <x v="3"/>
    <x v="1"/>
    <x v="1"/>
    <x v="1"/>
    <x v="2"/>
    <n v="12"/>
    <n v="1"/>
    <x v="2"/>
  </r>
  <r>
    <d v="2012-03-13T00:00:00"/>
    <n v="1"/>
    <x v="0"/>
    <s v="01004"/>
    <n v="655.04999999999995"/>
    <n v="1052.1400000000001"/>
    <n v="1707.19"/>
    <x v="0"/>
    <x v="0"/>
    <x v="2"/>
    <x v="1"/>
    <x v="2"/>
    <n v="13"/>
    <n v="2"/>
    <x v="3"/>
  </r>
  <r>
    <d v="2012-03-13T00:00:00"/>
    <n v="1"/>
    <x v="1"/>
    <s v="01005"/>
    <n v="820.17"/>
    <n v="1277.27"/>
    <n v="2097.44"/>
    <x v="0"/>
    <x v="0"/>
    <x v="3"/>
    <x v="1"/>
    <x v="2"/>
    <n v="13"/>
    <n v="2"/>
    <x v="3"/>
  </r>
  <r>
    <d v="2012-03-13T00:00:00"/>
    <n v="2"/>
    <x v="0"/>
    <s v="01006"/>
    <n v="677.24"/>
    <n v="1084.26"/>
    <n v="1761.5"/>
    <x v="1"/>
    <x v="0"/>
    <x v="4"/>
    <x v="1"/>
    <x v="2"/>
    <n v="13"/>
    <n v="2"/>
    <x v="3"/>
  </r>
  <r>
    <d v="2012-03-13T00:00:00"/>
    <n v="2"/>
    <x v="1"/>
    <s v="01007"/>
    <n v="627.25"/>
    <n v="947.66"/>
    <n v="1574.91"/>
    <x v="1"/>
    <x v="0"/>
    <x v="5"/>
    <x v="1"/>
    <x v="2"/>
    <n v="13"/>
    <n v="2"/>
    <x v="3"/>
  </r>
  <r>
    <d v="2012-03-13T00:00:00"/>
    <n v="3"/>
    <x v="0"/>
    <s v="01008"/>
    <n v="707.69"/>
    <n v="1070.74"/>
    <n v="1778.43"/>
    <x v="2"/>
    <x v="1"/>
    <x v="6"/>
    <x v="1"/>
    <x v="2"/>
    <n v="13"/>
    <n v="2"/>
    <x v="3"/>
  </r>
  <r>
    <d v="2012-03-13T00:00:00"/>
    <n v="3"/>
    <x v="1"/>
    <s v="01009"/>
    <n v="694.64"/>
    <n v="1098.9000000000001"/>
    <n v="1793.54"/>
    <x v="2"/>
    <x v="1"/>
    <x v="7"/>
    <x v="1"/>
    <x v="2"/>
    <n v="13"/>
    <n v="2"/>
    <x v="3"/>
  </r>
  <r>
    <d v="2012-03-13T00:00:00"/>
    <n v="4"/>
    <x v="0"/>
    <s v="01010"/>
    <n v="623.6"/>
    <n v="962.71"/>
    <n v="1586.31"/>
    <x v="3"/>
    <x v="1"/>
    <x v="8"/>
    <x v="1"/>
    <x v="2"/>
    <n v="13"/>
    <n v="2"/>
    <x v="3"/>
  </r>
  <r>
    <d v="2012-03-13T00:00:00"/>
    <n v="4"/>
    <x v="1"/>
    <s v="01011"/>
    <n v="831.66"/>
    <n v="1254.98"/>
    <n v="2086.64"/>
    <x v="3"/>
    <x v="1"/>
    <x v="9"/>
    <x v="1"/>
    <x v="2"/>
    <n v="13"/>
    <n v="2"/>
    <x v="3"/>
  </r>
  <r>
    <d v="2012-03-14T00:00:00"/>
    <n v="1"/>
    <x v="0"/>
    <s v="01002"/>
    <n v="615.55999999999995"/>
    <n v="1004.06"/>
    <n v="1619.62"/>
    <x v="0"/>
    <x v="0"/>
    <x v="4"/>
    <x v="1"/>
    <x v="2"/>
    <n v="14"/>
    <n v="3"/>
    <x v="4"/>
  </r>
  <r>
    <d v="2012-03-14T00:00:00"/>
    <n v="1"/>
    <x v="1"/>
    <s v="01003"/>
    <n v="702.1"/>
    <n v="1067.73"/>
    <n v="1769.83"/>
    <x v="0"/>
    <x v="0"/>
    <x v="0"/>
    <x v="1"/>
    <x v="2"/>
    <n v="14"/>
    <n v="3"/>
    <x v="4"/>
  </r>
  <r>
    <d v="2012-03-14T00:00:00"/>
    <n v="2"/>
    <x v="0"/>
    <s v="01001"/>
    <n v="710.55"/>
    <n v="1085.0999999999999"/>
    <n v="1795.65"/>
    <x v="1"/>
    <x v="0"/>
    <x v="1"/>
    <x v="1"/>
    <x v="2"/>
    <n v="14"/>
    <n v="3"/>
    <x v="4"/>
  </r>
  <r>
    <d v="2012-03-14T00:00:00"/>
    <n v="2"/>
    <x v="1"/>
    <s v="01004"/>
    <n v="624.34"/>
    <n v="1000.84"/>
    <n v="1625.18"/>
    <x v="1"/>
    <x v="0"/>
    <x v="2"/>
    <x v="1"/>
    <x v="2"/>
    <n v="14"/>
    <n v="3"/>
    <x v="4"/>
  </r>
  <r>
    <d v="2012-03-14T00:00:00"/>
    <n v="3"/>
    <x v="0"/>
    <s v="01005"/>
    <n v="689.97"/>
    <n v="1107.1400000000001"/>
    <n v="1797.11"/>
    <x v="2"/>
    <x v="1"/>
    <x v="3"/>
    <x v="1"/>
    <x v="2"/>
    <n v="14"/>
    <n v="3"/>
    <x v="4"/>
  </r>
  <r>
    <d v="2012-03-14T00:00:00"/>
    <n v="3"/>
    <x v="1"/>
    <s v="01006"/>
    <n v="636.59"/>
    <n v="968.81"/>
    <n v="1605.4"/>
    <x v="2"/>
    <x v="1"/>
    <x v="4"/>
    <x v="1"/>
    <x v="2"/>
    <n v="14"/>
    <n v="3"/>
    <x v="4"/>
  </r>
  <r>
    <d v="2012-03-14T00:00:00"/>
    <n v="4"/>
    <x v="0"/>
    <s v="01007"/>
    <n v="689.4"/>
    <n v="1105.33"/>
    <n v="1794.73"/>
    <x v="3"/>
    <x v="1"/>
    <x v="5"/>
    <x v="1"/>
    <x v="2"/>
    <n v="14"/>
    <n v="3"/>
    <x v="4"/>
  </r>
  <r>
    <d v="2012-03-14T00:00:00"/>
    <n v="4"/>
    <x v="1"/>
    <s v="01008"/>
    <n v="698.05"/>
    <n v="1122.8599999999999"/>
    <n v="1820.91"/>
    <x v="3"/>
    <x v="1"/>
    <x v="6"/>
    <x v="1"/>
    <x v="2"/>
    <n v="14"/>
    <n v="3"/>
    <x v="4"/>
  </r>
  <r>
    <d v="2012-03-15T00:00:00"/>
    <n v="1"/>
    <x v="0"/>
    <s v="01009"/>
    <n v="680.48"/>
    <n v="1033.3"/>
    <n v="1713.78"/>
    <x v="0"/>
    <x v="0"/>
    <x v="7"/>
    <x v="1"/>
    <x v="2"/>
    <n v="15"/>
    <n v="4"/>
    <x v="5"/>
  </r>
  <r>
    <d v="2012-03-15T00:00:00"/>
    <n v="1"/>
    <x v="1"/>
    <s v="01010"/>
    <n v="739.33"/>
    <n v="1149.72"/>
    <n v="1889.05"/>
    <x v="0"/>
    <x v="0"/>
    <x v="8"/>
    <x v="1"/>
    <x v="2"/>
    <n v="15"/>
    <n v="4"/>
    <x v="5"/>
  </r>
  <r>
    <d v="2012-03-15T00:00:00"/>
    <n v="2"/>
    <x v="0"/>
    <s v="01011"/>
    <n v="686.73"/>
    <n v="1098.07"/>
    <n v="1784.8"/>
    <x v="1"/>
    <x v="0"/>
    <x v="9"/>
    <x v="1"/>
    <x v="2"/>
    <n v="15"/>
    <n v="4"/>
    <x v="5"/>
  </r>
  <r>
    <d v="2012-03-15T00:00:00"/>
    <n v="2"/>
    <x v="1"/>
    <s v="01002"/>
    <n v="781.37"/>
    <n v="1245.1500000000001"/>
    <n v="2026.52"/>
    <x v="1"/>
    <x v="0"/>
    <x v="4"/>
    <x v="1"/>
    <x v="2"/>
    <n v="15"/>
    <n v="4"/>
    <x v="5"/>
  </r>
  <r>
    <d v="2012-03-15T00:00:00"/>
    <n v="3"/>
    <x v="0"/>
    <s v="01003"/>
    <n v="668.52"/>
    <n v="1063.93"/>
    <n v="1732.45"/>
    <x v="2"/>
    <x v="1"/>
    <x v="0"/>
    <x v="1"/>
    <x v="2"/>
    <n v="15"/>
    <n v="4"/>
    <x v="5"/>
  </r>
  <r>
    <d v="2012-03-15T00:00:00"/>
    <n v="3"/>
    <x v="1"/>
    <s v="01001"/>
    <n v="605.16999999999996"/>
    <n v="927.83"/>
    <n v="1533"/>
    <x v="2"/>
    <x v="1"/>
    <x v="1"/>
    <x v="1"/>
    <x v="2"/>
    <n v="15"/>
    <n v="4"/>
    <x v="5"/>
  </r>
  <r>
    <d v="2012-03-15T00:00:00"/>
    <n v="4"/>
    <x v="0"/>
    <s v="01004"/>
    <n v="621.54"/>
    <n v="957.7"/>
    <n v="1579.24"/>
    <x v="3"/>
    <x v="1"/>
    <x v="2"/>
    <x v="1"/>
    <x v="2"/>
    <n v="15"/>
    <n v="4"/>
    <x v="5"/>
  </r>
  <r>
    <d v="2012-03-15T00:00:00"/>
    <n v="4"/>
    <x v="1"/>
    <s v="01005"/>
    <n v="611.72"/>
    <n v="963.83"/>
    <n v="1575.55"/>
    <x v="3"/>
    <x v="1"/>
    <x v="3"/>
    <x v="1"/>
    <x v="2"/>
    <n v="15"/>
    <n v="4"/>
    <x v="5"/>
  </r>
  <r>
    <d v="2012-03-16T00:00:00"/>
    <n v="1"/>
    <x v="0"/>
    <s v="01006"/>
    <n v="589.12"/>
    <n v="978.93"/>
    <n v="1568.05"/>
    <x v="0"/>
    <x v="0"/>
    <x v="4"/>
    <x v="1"/>
    <x v="2"/>
    <n v="16"/>
    <n v="5"/>
    <x v="6"/>
  </r>
  <r>
    <d v="2012-03-16T00:00:00"/>
    <n v="1"/>
    <x v="1"/>
    <s v="01007"/>
    <n v="683.42"/>
    <n v="1068.06"/>
    <n v="1751.48"/>
    <x v="0"/>
    <x v="0"/>
    <x v="5"/>
    <x v="1"/>
    <x v="2"/>
    <n v="16"/>
    <n v="5"/>
    <x v="6"/>
  </r>
  <r>
    <d v="2012-03-16T00:00:00"/>
    <n v="2"/>
    <x v="0"/>
    <s v="01008"/>
    <n v="604.20000000000005"/>
    <n v="1016.51"/>
    <n v="1620.71"/>
    <x v="1"/>
    <x v="0"/>
    <x v="6"/>
    <x v="1"/>
    <x v="2"/>
    <n v="16"/>
    <n v="5"/>
    <x v="6"/>
  </r>
  <r>
    <d v="2012-03-16T00:00:00"/>
    <n v="2"/>
    <x v="1"/>
    <s v="01009"/>
    <n v="693.38"/>
    <n v="1094.8900000000001"/>
    <n v="1788.27"/>
    <x v="1"/>
    <x v="0"/>
    <x v="7"/>
    <x v="1"/>
    <x v="2"/>
    <n v="16"/>
    <n v="5"/>
    <x v="6"/>
  </r>
  <r>
    <d v="2012-03-16T00:00:00"/>
    <n v="3"/>
    <x v="0"/>
    <s v="01010"/>
    <n v="602.02"/>
    <n v="986.41"/>
    <n v="1588.43"/>
    <x v="2"/>
    <x v="1"/>
    <x v="8"/>
    <x v="1"/>
    <x v="2"/>
    <n v="16"/>
    <n v="5"/>
    <x v="6"/>
  </r>
  <r>
    <d v="2012-03-16T00:00:00"/>
    <n v="3"/>
    <x v="1"/>
    <s v="01011"/>
    <n v="801.95"/>
    <n v="1243.3900000000001"/>
    <n v="2045.34"/>
    <x v="2"/>
    <x v="1"/>
    <x v="9"/>
    <x v="1"/>
    <x v="2"/>
    <n v="16"/>
    <n v="5"/>
    <x v="6"/>
  </r>
  <r>
    <d v="2012-03-16T00:00:00"/>
    <n v="4"/>
    <x v="0"/>
    <s v="01002"/>
    <n v="568.30999999999995"/>
    <n v="951.36"/>
    <n v="1519.67"/>
    <x v="3"/>
    <x v="1"/>
    <x v="4"/>
    <x v="1"/>
    <x v="2"/>
    <n v="16"/>
    <n v="5"/>
    <x v="6"/>
  </r>
  <r>
    <d v="2012-03-16T00:00:00"/>
    <n v="4"/>
    <x v="1"/>
    <s v="01003"/>
    <n v="685.27"/>
    <n v="1124.67"/>
    <n v="1809.94"/>
    <x v="3"/>
    <x v="1"/>
    <x v="0"/>
    <x v="1"/>
    <x v="2"/>
    <n v="16"/>
    <n v="5"/>
    <x v="6"/>
  </r>
  <r>
    <d v="2012-03-17T00:00:00"/>
    <n v="1"/>
    <x v="0"/>
    <s v="01001"/>
    <n v="643.05999999999995"/>
    <n v="1123.3599999999999"/>
    <n v="1766.42"/>
    <x v="0"/>
    <x v="0"/>
    <x v="1"/>
    <x v="1"/>
    <x v="2"/>
    <n v="17"/>
    <n v="6"/>
    <x v="0"/>
  </r>
  <r>
    <d v="2012-03-17T00:00:00"/>
    <n v="1"/>
    <x v="1"/>
    <s v="01004"/>
    <n v="647.6"/>
    <n v="992.06"/>
    <n v="1639.66"/>
    <x v="0"/>
    <x v="0"/>
    <x v="2"/>
    <x v="1"/>
    <x v="2"/>
    <n v="17"/>
    <n v="6"/>
    <x v="0"/>
  </r>
  <r>
    <d v="2012-03-17T00:00:00"/>
    <n v="2"/>
    <x v="0"/>
    <s v="01005"/>
    <n v="654.66"/>
    <n v="999.36"/>
    <n v="1654.02"/>
    <x v="1"/>
    <x v="0"/>
    <x v="3"/>
    <x v="1"/>
    <x v="2"/>
    <n v="17"/>
    <n v="6"/>
    <x v="0"/>
  </r>
  <r>
    <d v="2012-03-17T00:00:00"/>
    <n v="2"/>
    <x v="1"/>
    <s v="01006"/>
    <n v="745.6"/>
    <n v="1184.57"/>
    <n v="1930.17"/>
    <x v="1"/>
    <x v="0"/>
    <x v="4"/>
    <x v="1"/>
    <x v="2"/>
    <n v="17"/>
    <n v="6"/>
    <x v="0"/>
  </r>
  <r>
    <d v="2012-03-17T00:00:00"/>
    <n v="3"/>
    <x v="0"/>
    <s v="01007"/>
    <n v="602.65"/>
    <n v="1037.7"/>
    <n v="1640.35"/>
    <x v="2"/>
    <x v="1"/>
    <x v="5"/>
    <x v="1"/>
    <x v="2"/>
    <n v="17"/>
    <n v="6"/>
    <x v="0"/>
  </r>
  <r>
    <d v="2012-03-17T00:00:00"/>
    <n v="3"/>
    <x v="1"/>
    <s v="01008"/>
    <n v="614.55999999999995"/>
    <n v="1032.42"/>
    <n v="1646.98"/>
    <x v="2"/>
    <x v="1"/>
    <x v="6"/>
    <x v="1"/>
    <x v="2"/>
    <n v="17"/>
    <n v="6"/>
    <x v="0"/>
  </r>
  <r>
    <d v="2012-03-17T00:00:00"/>
    <n v="4"/>
    <x v="0"/>
    <s v="01009"/>
    <n v="633.78"/>
    <n v="1013.26"/>
    <n v="1647.04"/>
    <x v="3"/>
    <x v="1"/>
    <x v="7"/>
    <x v="1"/>
    <x v="2"/>
    <n v="17"/>
    <n v="6"/>
    <x v="0"/>
  </r>
  <r>
    <d v="2012-03-17T00:00:00"/>
    <n v="4"/>
    <x v="1"/>
    <s v="01010"/>
    <n v="710.25"/>
    <n v="1127.3399999999999"/>
    <n v="1837.59"/>
    <x v="3"/>
    <x v="1"/>
    <x v="8"/>
    <x v="1"/>
    <x v="2"/>
    <n v="17"/>
    <n v="6"/>
    <x v="0"/>
  </r>
  <r>
    <d v="2012-03-18T00:00:00"/>
    <n v="1"/>
    <x v="0"/>
    <s v="01011"/>
    <n v="666.4"/>
    <n v="1091.76"/>
    <n v="1758.16"/>
    <x v="0"/>
    <x v="0"/>
    <x v="9"/>
    <x v="1"/>
    <x v="2"/>
    <n v="18"/>
    <n v="7"/>
    <x v="1"/>
  </r>
  <r>
    <d v="2012-03-18T00:00:00"/>
    <n v="1"/>
    <x v="1"/>
    <s v="01002"/>
    <n v="817.39"/>
    <n v="1226.53"/>
    <n v="2043.92"/>
    <x v="0"/>
    <x v="0"/>
    <x v="4"/>
    <x v="1"/>
    <x v="2"/>
    <n v="18"/>
    <n v="7"/>
    <x v="1"/>
  </r>
  <r>
    <d v="2012-03-18T00:00:00"/>
    <n v="2"/>
    <x v="0"/>
    <s v="01003"/>
    <n v="679.67"/>
    <n v="1082.95"/>
    <n v="1762.62"/>
    <x v="1"/>
    <x v="0"/>
    <x v="0"/>
    <x v="1"/>
    <x v="2"/>
    <n v="18"/>
    <n v="7"/>
    <x v="1"/>
  </r>
  <r>
    <d v="2012-03-18T00:00:00"/>
    <n v="2"/>
    <x v="1"/>
    <s v="01001"/>
    <n v="579.49"/>
    <n v="997.54"/>
    <n v="1577.03"/>
    <x v="1"/>
    <x v="0"/>
    <x v="1"/>
    <x v="1"/>
    <x v="2"/>
    <n v="18"/>
    <n v="7"/>
    <x v="1"/>
  </r>
  <r>
    <d v="2012-03-18T00:00:00"/>
    <n v="3"/>
    <x v="0"/>
    <s v="01004"/>
    <n v="659.34"/>
    <n v="1052.3"/>
    <n v="1711.64"/>
    <x v="2"/>
    <x v="1"/>
    <x v="2"/>
    <x v="1"/>
    <x v="2"/>
    <n v="18"/>
    <n v="7"/>
    <x v="1"/>
  </r>
  <r>
    <d v="2012-03-18T00:00:00"/>
    <n v="3"/>
    <x v="1"/>
    <s v="01005"/>
    <n v="731.97"/>
    <n v="1154.0899999999999"/>
    <n v="1886.06"/>
    <x v="2"/>
    <x v="1"/>
    <x v="3"/>
    <x v="1"/>
    <x v="2"/>
    <n v="18"/>
    <n v="7"/>
    <x v="1"/>
  </r>
  <r>
    <d v="2012-03-18T00:00:00"/>
    <n v="4"/>
    <x v="0"/>
    <s v="01006"/>
    <n v="543.21"/>
    <n v="978.5"/>
    <n v="1521.71"/>
    <x v="3"/>
    <x v="1"/>
    <x v="4"/>
    <x v="1"/>
    <x v="2"/>
    <n v="18"/>
    <n v="7"/>
    <x v="1"/>
  </r>
  <r>
    <d v="2012-03-18T00:00:00"/>
    <n v="4"/>
    <x v="1"/>
    <s v="01007"/>
    <n v="582.42999999999995"/>
    <n v="1030.72"/>
    <n v="1613.15"/>
    <x v="3"/>
    <x v="1"/>
    <x v="5"/>
    <x v="1"/>
    <x v="2"/>
    <n v="18"/>
    <n v="7"/>
    <x v="1"/>
  </r>
  <r>
    <d v="2012-03-19T00:00:00"/>
    <n v="1"/>
    <x v="0"/>
    <s v="01008"/>
    <n v="650.47"/>
    <n v="1041.58"/>
    <n v="1692.05"/>
    <x v="0"/>
    <x v="0"/>
    <x v="6"/>
    <x v="1"/>
    <x v="2"/>
    <n v="19"/>
    <n v="1"/>
    <x v="2"/>
  </r>
  <r>
    <d v="2012-03-19T00:00:00"/>
    <n v="1"/>
    <x v="1"/>
    <s v="01009"/>
    <n v="651.20000000000005"/>
    <n v="1158.7"/>
    <n v="1809.9"/>
    <x v="0"/>
    <x v="0"/>
    <x v="7"/>
    <x v="1"/>
    <x v="2"/>
    <n v="19"/>
    <n v="1"/>
    <x v="2"/>
  </r>
  <r>
    <d v="2012-03-19T00:00:00"/>
    <n v="2"/>
    <x v="0"/>
    <s v="01010"/>
    <n v="662.14"/>
    <n v="1038.97"/>
    <n v="1701.11"/>
    <x v="1"/>
    <x v="0"/>
    <x v="8"/>
    <x v="1"/>
    <x v="2"/>
    <n v="19"/>
    <n v="1"/>
    <x v="2"/>
  </r>
  <r>
    <d v="2012-03-19T00:00:00"/>
    <n v="2"/>
    <x v="1"/>
    <s v="01011"/>
    <n v="664.23"/>
    <n v="1192.67"/>
    <n v="1856.9"/>
    <x v="1"/>
    <x v="0"/>
    <x v="9"/>
    <x v="1"/>
    <x v="2"/>
    <n v="19"/>
    <n v="1"/>
    <x v="2"/>
  </r>
  <r>
    <d v="2012-03-19T00:00:00"/>
    <n v="3"/>
    <x v="0"/>
    <s v="01002"/>
    <n v="586.66"/>
    <n v="1079.07"/>
    <n v="1665.73"/>
    <x v="2"/>
    <x v="1"/>
    <x v="4"/>
    <x v="1"/>
    <x v="2"/>
    <n v="19"/>
    <n v="1"/>
    <x v="2"/>
  </r>
  <r>
    <d v="2012-03-19T00:00:00"/>
    <n v="3"/>
    <x v="1"/>
    <s v="01003"/>
    <n v="688.2"/>
    <n v="1099.08"/>
    <n v="1787.28"/>
    <x v="2"/>
    <x v="1"/>
    <x v="0"/>
    <x v="1"/>
    <x v="2"/>
    <n v="19"/>
    <n v="1"/>
    <x v="2"/>
  </r>
  <r>
    <d v="2012-03-19T00:00:00"/>
    <n v="4"/>
    <x v="0"/>
    <s v="01001"/>
    <n v="683.96"/>
    <n v="1096.67"/>
    <n v="1780.63"/>
    <x v="3"/>
    <x v="1"/>
    <x v="1"/>
    <x v="1"/>
    <x v="2"/>
    <n v="19"/>
    <n v="1"/>
    <x v="2"/>
  </r>
  <r>
    <d v="2012-03-19T00:00:00"/>
    <n v="4"/>
    <x v="1"/>
    <s v="01004"/>
    <n v="651.64"/>
    <n v="1007.54"/>
    <n v="1659.18"/>
    <x v="3"/>
    <x v="1"/>
    <x v="2"/>
    <x v="1"/>
    <x v="2"/>
    <n v="19"/>
    <n v="1"/>
    <x v="2"/>
  </r>
  <r>
    <d v="2012-03-20T00:00:00"/>
    <n v="1"/>
    <x v="0"/>
    <s v="01005"/>
    <n v="635.91999999999996"/>
    <n v="1088.05"/>
    <n v="1723.97"/>
    <x v="0"/>
    <x v="0"/>
    <x v="3"/>
    <x v="1"/>
    <x v="2"/>
    <n v="20"/>
    <n v="2"/>
    <x v="3"/>
  </r>
  <r>
    <d v="2012-03-20T00:00:00"/>
    <n v="1"/>
    <x v="1"/>
    <s v="01006"/>
    <n v="734.13"/>
    <n v="1127.92"/>
    <n v="1862.05"/>
    <x v="0"/>
    <x v="0"/>
    <x v="4"/>
    <x v="1"/>
    <x v="2"/>
    <n v="20"/>
    <n v="2"/>
    <x v="3"/>
  </r>
  <r>
    <d v="2012-03-20T00:00:00"/>
    <n v="2"/>
    <x v="0"/>
    <s v="01007"/>
    <n v="533.45000000000005"/>
    <n v="1007.55"/>
    <n v="1541"/>
    <x v="1"/>
    <x v="0"/>
    <x v="5"/>
    <x v="1"/>
    <x v="2"/>
    <n v="20"/>
    <n v="2"/>
    <x v="3"/>
  </r>
  <r>
    <d v="2012-03-20T00:00:00"/>
    <n v="2"/>
    <x v="1"/>
    <s v="01008"/>
    <n v="608.85"/>
    <n v="1032.18"/>
    <n v="1641.03"/>
    <x v="1"/>
    <x v="0"/>
    <x v="6"/>
    <x v="1"/>
    <x v="2"/>
    <n v="20"/>
    <n v="2"/>
    <x v="3"/>
  </r>
  <r>
    <d v="2012-03-20T00:00:00"/>
    <n v="3"/>
    <x v="0"/>
    <s v="01009"/>
    <n v="608.44000000000005"/>
    <n v="980.98"/>
    <n v="1589.42"/>
    <x v="2"/>
    <x v="1"/>
    <x v="7"/>
    <x v="1"/>
    <x v="2"/>
    <n v="20"/>
    <n v="2"/>
    <x v="3"/>
  </r>
  <r>
    <d v="2012-03-20T00:00:00"/>
    <n v="3"/>
    <x v="1"/>
    <s v="01010"/>
    <n v="778.89"/>
    <n v="1227.04"/>
    <n v="2005.93"/>
    <x v="2"/>
    <x v="1"/>
    <x v="8"/>
    <x v="1"/>
    <x v="2"/>
    <n v="20"/>
    <n v="2"/>
    <x v="3"/>
  </r>
  <r>
    <d v="2012-03-20T00:00:00"/>
    <n v="4"/>
    <x v="0"/>
    <s v="01011"/>
    <n v="645.9"/>
    <n v="1115.96"/>
    <n v="1761.86"/>
    <x v="3"/>
    <x v="1"/>
    <x v="9"/>
    <x v="1"/>
    <x v="2"/>
    <n v="20"/>
    <n v="2"/>
    <x v="3"/>
  </r>
  <r>
    <d v="2012-03-20T00:00:00"/>
    <n v="4"/>
    <x v="1"/>
    <s v="01002"/>
    <n v="659.87"/>
    <n v="1120.08"/>
    <n v="1779.95"/>
    <x v="3"/>
    <x v="1"/>
    <x v="4"/>
    <x v="1"/>
    <x v="2"/>
    <n v="20"/>
    <n v="2"/>
    <x v="3"/>
  </r>
  <r>
    <d v="2012-03-21T00:00:00"/>
    <n v="1"/>
    <x v="0"/>
    <s v="01003"/>
    <n v="569.58000000000004"/>
    <n v="978.03"/>
    <n v="1547.61"/>
    <x v="0"/>
    <x v="0"/>
    <x v="0"/>
    <x v="1"/>
    <x v="2"/>
    <n v="21"/>
    <n v="3"/>
    <x v="4"/>
  </r>
  <r>
    <d v="2012-03-21T00:00:00"/>
    <n v="1"/>
    <x v="1"/>
    <s v="01001"/>
    <n v="527.39"/>
    <n v="1008.34"/>
    <n v="1535.73"/>
    <x v="0"/>
    <x v="0"/>
    <x v="1"/>
    <x v="1"/>
    <x v="2"/>
    <n v="21"/>
    <n v="3"/>
    <x v="4"/>
  </r>
  <r>
    <d v="2012-03-21T00:00:00"/>
    <n v="2"/>
    <x v="0"/>
    <s v="01004"/>
    <n v="543.99"/>
    <n v="1003.17"/>
    <n v="1547.16"/>
    <x v="1"/>
    <x v="0"/>
    <x v="2"/>
    <x v="1"/>
    <x v="2"/>
    <n v="21"/>
    <n v="3"/>
    <x v="4"/>
  </r>
  <r>
    <d v="2012-03-21T00:00:00"/>
    <n v="2"/>
    <x v="1"/>
    <s v="01005"/>
    <n v="728.8"/>
    <n v="1322.09"/>
    <n v="2050.89"/>
    <x v="1"/>
    <x v="0"/>
    <x v="3"/>
    <x v="1"/>
    <x v="2"/>
    <n v="21"/>
    <n v="3"/>
    <x v="4"/>
  </r>
  <r>
    <d v="2012-03-21T00:00:00"/>
    <n v="3"/>
    <x v="0"/>
    <s v="01006"/>
    <n v="674.25"/>
    <n v="1127.2"/>
    <n v="1801.45"/>
    <x v="2"/>
    <x v="1"/>
    <x v="4"/>
    <x v="1"/>
    <x v="2"/>
    <n v="21"/>
    <n v="3"/>
    <x v="4"/>
  </r>
  <r>
    <d v="2012-03-21T00:00:00"/>
    <n v="3"/>
    <x v="1"/>
    <s v="01007"/>
    <n v="591.15"/>
    <n v="1097.76"/>
    <n v="1688.91"/>
    <x v="2"/>
    <x v="1"/>
    <x v="5"/>
    <x v="1"/>
    <x v="2"/>
    <n v="21"/>
    <n v="3"/>
    <x v="4"/>
  </r>
  <r>
    <d v="2012-03-21T00:00:00"/>
    <n v="4"/>
    <x v="0"/>
    <s v="01008"/>
    <n v="572.83000000000004"/>
    <n v="995.64"/>
    <n v="1568.47"/>
    <x v="3"/>
    <x v="1"/>
    <x v="6"/>
    <x v="1"/>
    <x v="2"/>
    <n v="21"/>
    <n v="3"/>
    <x v="4"/>
  </r>
  <r>
    <d v="2012-03-21T00:00:00"/>
    <n v="4"/>
    <x v="1"/>
    <s v="01009"/>
    <n v="582.41"/>
    <n v="1065.8"/>
    <n v="1648.21"/>
    <x v="3"/>
    <x v="1"/>
    <x v="7"/>
    <x v="1"/>
    <x v="2"/>
    <n v="21"/>
    <n v="3"/>
    <x v="4"/>
  </r>
  <r>
    <d v="2012-03-22T00:00:00"/>
    <n v="1"/>
    <x v="0"/>
    <s v="01010"/>
    <n v="576.26"/>
    <n v="947.9"/>
    <n v="1524.16"/>
    <x v="0"/>
    <x v="0"/>
    <x v="8"/>
    <x v="1"/>
    <x v="2"/>
    <n v="22"/>
    <n v="4"/>
    <x v="5"/>
  </r>
  <r>
    <d v="2012-03-22T00:00:00"/>
    <n v="1"/>
    <x v="1"/>
    <s v="01011"/>
    <n v="610.46"/>
    <n v="916.1"/>
    <n v="1526.56"/>
    <x v="0"/>
    <x v="0"/>
    <x v="9"/>
    <x v="1"/>
    <x v="2"/>
    <n v="22"/>
    <n v="4"/>
    <x v="5"/>
  </r>
  <r>
    <d v="2012-03-22T00:00:00"/>
    <n v="2"/>
    <x v="0"/>
    <s v="01002"/>
    <n v="598.23"/>
    <n v="1080.25"/>
    <n v="1678.48"/>
    <x v="1"/>
    <x v="0"/>
    <x v="4"/>
    <x v="1"/>
    <x v="2"/>
    <n v="22"/>
    <n v="4"/>
    <x v="5"/>
  </r>
  <r>
    <d v="2012-03-22T00:00:00"/>
    <n v="2"/>
    <x v="1"/>
    <s v="01003"/>
    <n v="763.98"/>
    <n v="1147.75"/>
    <n v="1911.73"/>
    <x v="1"/>
    <x v="0"/>
    <x v="0"/>
    <x v="1"/>
    <x v="2"/>
    <n v="22"/>
    <n v="4"/>
    <x v="5"/>
  </r>
  <r>
    <d v="2012-03-22T00:00:00"/>
    <n v="3"/>
    <x v="0"/>
    <s v="01001"/>
    <n v="586.46"/>
    <n v="935.77"/>
    <n v="1522.23"/>
    <x v="2"/>
    <x v="1"/>
    <x v="1"/>
    <x v="1"/>
    <x v="2"/>
    <n v="22"/>
    <n v="4"/>
    <x v="5"/>
  </r>
  <r>
    <d v="2012-03-22T00:00:00"/>
    <n v="3"/>
    <x v="1"/>
    <s v="01004"/>
    <n v="769.29"/>
    <n v="1294.92"/>
    <n v="2064.21"/>
    <x v="2"/>
    <x v="1"/>
    <x v="2"/>
    <x v="1"/>
    <x v="2"/>
    <n v="22"/>
    <n v="4"/>
    <x v="5"/>
  </r>
  <r>
    <d v="2012-03-22T00:00:00"/>
    <n v="4"/>
    <x v="0"/>
    <s v="01005"/>
    <n v="649.26"/>
    <n v="1050.82"/>
    <n v="1700.08"/>
    <x v="3"/>
    <x v="1"/>
    <x v="3"/>
    <x v="1"/>
    <x v="2"/>
    <n v="22"/>
    <n v="4"/>
    <x v="5"/>
  </r>
  <r>
    <d v="2012-03-22T00:00:00"/>
    <n v="4"/>
    <x v="1"/>
    <s v="01006"/>
    <n v="631.79999999999995"/>
    <n v="983.44"/>
    <n v="1615.24"/>
    <x v="3"/>
    <x v="1"/>
    <x v="4"/>
    <x v="1"/>
    <x v="2"/>
    <n v="22"/>
    <n v="4"/>
    <x v="5"/>
  </r>
  <r>
    <d v="2012-03-23T00:00:00"/>
    <n v="1"/>
    <x v="0"/>
    <s v="01007"/>
    <n v="598.57000000000005"/>
    <n v="1134.1600000000001"/>
    <n v="1732.73"/>
    <x v="0"/>
    <x v="0"/>
    <x v="5"/>
    <x v="1"/>
    <x v="2"/>
    <n v="23"/>
    <n v="5"/>
    <x v="6"/>
  </r>
  <r>
    <d v="2012-03-23T00:00:00"/>
    <n v="1"/>
    <x v="1"/>
    <s v="01008"/>
    <n v="628.03"/>
    <n v="1107.6099999999999"/>
    <n v="1735.64"/>
    <x v="0"/>
    <x v="0"/>
    <x v="6"/>
    <x v="1"/>
    <x v="2"/>
    <n v="23"/>
    <n v="5"/>
    <x v="6"/>
  </r>
  <r>
    <d v="2012-03-23T00:00:00"/>
    <n v="2"/>
    <x v="0"/>
    <s v="01009"/>
    <n v="566.04"/>
    <n v="1124.9000000000001"/>
    <n v="1690.94"/>
    <x v="1"/>
    <x v="0"/>
    <x v="7"/>
    <x v="1"/>
    <x v="2"/>
    <n v="23"/>
    <n v="5"/>
    <x v="6"/>
  </r>
  <r>
    <d v="2012-03-23T00:00:00"/>
    <n v="2"/>
    <x v="1"/>
    <s v="01010"/>
    <n v="603.92999999999995"/>
    <n v="975.77"/>
    <n v="1579.7"/>
    <x v="1"/>
    <x v="0"/>
    <x v="8"/>
    <x v="1"/>
    <x v="2"/>
    <n v="23"/>
    <n v="5"/>
    <x v="6"/>
  </r>
  <r>
    <d v="2012-03-23T00:00:00"/>
    <n v="3"/>
    <x v="0"/>
    <s v="01011"/>
    <n v="611.59"/>
    <n v="1087.6600000000001"/>
    <n v="1699.25"/>
    <x v="2"/>
    <x v="1"/>
    <x v="9"/>
    <x v="1"/>
    <x v="2"/>
    <n v="23"/>
    <n v="5"/>
    <x v="6"/>
  </r>
  <r>
    <d v="2012-03-23T00:00:00"/>
    <n v="3"/>
    <x v="1"/>
    <s v="01002"/>
    <n v="605.98"/>
    <n v="1153.67"/>
    <n v="1759.65"/>
    <x v="2"/>
    <x v="1"/>
    <x v="4"/>
    <x v="1"/>
    <x v="2"/>
    <n v="23"/>
    <n v="5"/>
    <x v="6"/>
  </r>
  <r>
    <d v="2012-03-23T00:00:00"/>
    <n v="4"/>
    <x v="0"/>
    <s v="01003"/>
    <n v="639.11"/>
    <n v="1050.01"/>
    <n v="1689.12"/>
    <x v="3"/>
    <x v="1"/>
    <x v="0"/>
    <x v="1"/>
    <x v="2"/>
    <n v="23"/>
    <n v="5"/>
    <x v="6"/>
  </r>
  <r>
    <d v="2012-03-23T00:00:00"/>
    <n v="4"/>
    <x v="1"/>
    <s v="01001"/>
    <n v="714.17"/>
    <n v="1257.08"/>
    <n v="1971.25"/>
    <x v="3"/>
    <x v="1"/>
    <x v="1"/>
    <x v="1"/>
    <x v="2"/>
    <n v="23"/>
    <n v="5"/>
    <x v="6"/>
  </r>
  <r>
    <d v="2012-03-24T00:00:00"/>
    <n v="1"/>
    <x v="0"/>
    <s v="01004"/>
    <n v="667.46"/>
    <n v="1129.79"/>
    <n v="1797.25"/>
    <x v="0"/>
    <x v="0"/>
    <x v="2"/>
    <x v="1"/>
    <x v="2"/>
    <n v="24"/>
    <n v="6"/>
    <x v="0"/>
  </r>
  <r>
    <d v="2012-03-24T00:00:00"/>
    <n v="1"/>
    <x v="1"/>
    <s v="01005"/>
    <n v="548.05999999999995"/>
    <n v="1094.46"/>
    <n v="1642.52"/>
    <x v="0"/>
    <x v="0"/>
    <x v="3"/>
    <x v="1"/>
    <x v="2"/>
    <n v="24"/>
    <n v="6"/>
    <x v="0"/>
  </r>
  <r>
    <d v="2012-03-24T00:00:00"/>
    <n v="2"/>
    <x v="0"/>
    <s v="01006"/>
    <n v="649.41999999999996"/>
    <n v="1001.02"/>
    <n v="1650.44"/>
    <x v="1"/>
    <x v="0"/>
    <x v="4"/>
    <x v="1"/>
    <x v="2"/>
    <n v="24"/>
    <n v="6"/>
    <x v="0"/>
  </r>
  <r>
    <d v="2012-03-24T00:00:00"/>
    <n v="2"/>
    <x v="1"/>
    <s v="01007"/>
    <n v="791.88"/>
    <n v="1258.1099999999999"/>
    <n v="2049.9899999999998"/>
    <x v="1"/>
    <x v="0"/>
    <x v="5"/>
    <x v="1"/>
    <x v="2"/>
    <n v="24"/>
    <n v="6"/>
    <x v="0"/>
  </r>
  <r>
    <d v="2012-03-24T00:00:00"/>
    <n v="3"/>
    <x v="0"/>
    <s v="01008"/>
    <n v="575.30999999999995"/>
    <n v="1089.77"/>
    <n v="1665.08"/>
    <x v="2"/>
    <x v="1"/>
    <x v="6"/>
    <x v="1"/>
    <x v="2"/>
    <n v="24"/>
    <n v="6"/>
    <x v="0"/>
  </r>
  <r>
    <d v="2012-03-24T00:00:00"/>
    <n v="3"/>
    <x v="1"/>
    <s v="01009"/>
    <n v="704.73"/>
    <n v="1220.99"/>
    <n v="1925.72"/>
    <x v="2"/>
    <x v="1"/>
    <x v="7"/>
    <x v="1"/>
    <x v="2"/>
    <n v="24"/>
    <n v="6"/>
    <x v="0"/>
  </r>
  <r>
    <d v="2012-03-24T00:00:00"/>
    <n v="4"/>
    <x v="0"/>
    <s v="01010"/>
    <n v="569.71"/>
    <n v="1014.43"/>
    <n v="1584.14"/>
    <x v="3"/>
    <x v="1"/>
    <x v="8"/>
    <x v="1"/>
    <x v="2"/>
    <n v="24"/>
    <n v="6"/>
    <x v="0"/>
  </r>
  <r>
    <d v="2012-03-24T00:00:00"/>
    <n v="4"/>
    <x v="1"/>
    <s v="01011"/>
    <n v="772.64"/>
    <n v="1189.6500000000001"/>
    <n v="1962.29"/>
    <x v="3"/>
    <x v="1"/>
    <x v="9"/>
    <x v="1"/>
    <x v="2"/>
    <n v="24"/>
    <n v="6"/>
    <x v="0"/>
  </r>
  <r>
    <d v="2012-03-25T00:00:00"/>
    <n v="1"/>
    <x v="0"/>
    <s v="01002"/>
    <n v="613.55999999999995"/>
    <n v="986.45"/>
    <n v="1600.01"/>
    <x v="0"/>
    <x v="0"/>
    <x v="4"/>
    <x v="1"/>
    <x v="2"/>
    <n v="25"/>
    <n v="7"/>
    <x v="1"/>
  </r>
  <r>
    <d v="2012-03-25T00:00:00"/>
    <n v="1"/>
    <x v="1"/>
    <s v="01003"/>
    <n v="659.36"/>
    <n v="1233.2"/>
    <n v="1892.56"/>
    <x v="0"/>
    <x v="0"/>
    <x v="0"/>
    <x v="1"/>
    <x v="2"/>
    <n v="25"/>
    <n v="7"/>
    <x v="1"/>
  </r>
  <r>
    <d v="2012-03-25T00:00:00"/>
    <n v="2"/>
    <x v="0"/>
    <s v="01001"/>
    <n v="638.49"/>
    <n v="1054.5999999999999"/>
    <n v="1693.09"/>
    <x v="1"/>
    <x v="0"/>
    <x v="1"/>
    <x v="1"/>
    <x v="2"/>
    <n v="25"/>
    <n v="7"/>
    <x v="1"/>
  </r>
  <r>
    <d v="2012-03-25T00:00:00"/>
    <n v="2"/>
    <x v="1"/>
    <s v="01004"/>
    <n v="721.88"/>
    <n v="1265.77"/>
    <n v="1987.65"/>
    <x v="1"/>
    <x v="0"/>
    <x v="2"/>
    <x v="1"/>
    <x v="2"/>
    <n v="25"/>
    <n v="7"/>
    <x v="1"/>
  </r>
  <r>
    <d v="2012-03-25T00:00:00"/>
    <n v="3"/>
    <x v="0"/>
    <s v="01005"/>
    <n v="567.52"/>
    <n v="1150.8699999999999"/>
    <n v="1718.39"/>
    <x v="2"/>
    <x v="1"/>
    <x v="3"/>
    <x v="1"/>
    <x v="2"/>
    <n v="25"/>
    <n v="7"/>
    <x v="1"/>
  </r>
  <r>
    <d v="2012-03-25T00:00:00"/>
    <n v="3"/>
    <x v="1"/>
    <s v="01006"/>
    <n v="693.44"/>
    <n v="1122.67"/>
    <n v="1816.11"/>
    <x v="2"/>
    <x v="1"/>
    <x v="4"/>
    <x v="1"/>
    <x v="2"/>
    <n v="25"/>
    <n v="7"/>
    <x v="1"/>
  </r>
  <r>
    <d v="2012-03-25T00:00:00"/>
    <n v="4"/>
    <x v="0"/>
    <s v="01007"/>
    <n v="558.19000000000005"/>
    <n v="1049.42"/>
    <n v="1607.61"/>
    <x v="3"/>
    <x v="1"/>
    <x v="5"/>
    <x v="1"/>
    <x v="2"/>
    <n v="25"/>
    <n v="7"/>
    <x v="1"/>
  </r>
  <r>
    <d v="2012-03-25T00:00:00"/>
    <n v="4"/>
    <x v="1"/>
    <s v="01008"/>
    <n v="703.35"/>
    <n v="1195.74"/>
    <n v="1899.09"/>
    <x v="3"/>
    <x v="1"/>
    <x v="6"/>
    <x v="1"/>
    <x v="2"/>
    <n v="25"/>
    <n v="7"/>
    <x v="1"/>
  </r>
  <r>
    <d v="2012-03-26T00:00:00"/>
    <n v="1"/>
    <x v="0"/>
    <s v="01009"/>
    <n v="662.1"/>
    <n v="1029.42"/>
    <n v="1691.52"/>
    <x v="0"/>
    <x v="0"/>
    <x v="7"/>
    <x v="1"/>
    <x v="2"/>
    <n v="26"/>
    <n v="1"/>
    <x v="2"/>
  </r>
  <r>
    <d v="2012-03-26T00:00:00"/>
    <n v="1"/>
    <x v="1"/>
    <s v="01010"/>
    <n v="741.45"/>
    <n v="1278.8800000000001"/>
    <n v="2020.33"/>
    <x v="0"/>
    <x v="0"/>
    <x v="8"/>
    <x v="1"/>
    <x v="2"/>
    <n v="26"/>
    <n v="1"/>
    <x v="2"/>
  </r>
  <r>
    <d v="2012-03-26T00:00:00"/>
    <n v="2"/>
    <x v="0"/>
    <s v="01011"/>
    <n v="530.46"/>
    <n v="1039.43"/>
    <n v="1569.89"/>
    <x v="1"/>
    <x v="0"/>
    <x v="9"/>
    <x v="1"/>
    <x v="2"/>
    <n v="26"/>
    <n v="1"/>
    <x v="2"/>
  </r>
  <r>
    <d v="2012-03-26T00:00:00"/>
    <n v="2"/>
    <x v="1"/>
    <s v="01002"/>
    <n v="706.23"/>
    <n v="1305.17"/>
    <n v="2011.4"/>
    <x v="1"/>
    <x v="0"/>
    <x v="4"/>
    <x v="1"/>
    <x v="2"/>
    <n v="26"/>
    <n v="1"/>
    <x v="2"/>
  </r>
  <r>
    <d v="2012-03-26T00:00:00"/>
    <n v="3"/>
    <x v="0"/>
    <s v="01003"/>
    <n v="604.38"/>
    <n v="1139.03"/>
    <n v="1743.41"/>
    <x v="2"/>
    <x v="1"/>
    <x v="0"/>
    <x v="1"/>
    <x v="2"/>
    <n v="26"/>
    <n v="1"/>
    <x v="2"/>
  </r>
  <r>
    <d v="2012-03-26T00:00:00"/>
    <n v="3"/>
    <x v="1"/>
    <s v="01001"/>
    <n v="656.75"/>
    <n v="1183.48"/>
    <n v="1840.23"/>
    <x v="2"/>
    <x v="1"/>
    <x v="1"/>
    <x v="1"/>
    <x v="2"/>
    <n v="26"/>
    <n v="1"/>
    <x v="2"/>
  </r>
  <r>
    <d v="2012-03-26T00:00:00"/>
    <n v="4"/>
    <x v="0"/>
    <s v="01004"/>
    <n v="500.87"/>
    <n v="1076.03"/>
    <n v="1576.9"/>
    <x v="3"/>
    <x v="1"/>
    <x v="2"/>
    <x v="1"/>
    <x v="2"/>
    <n v="26"/>
    <n v="1"/>
    <x v="2"/>
  </r>
  <r>
    <d v="2012-03-26T00:00:00"/>
    <n v="4"/>
    <x v="1"/>
    <s v="01005"/>
    <n v="668.7"/>
    <n v="1061.42"/>
    <n v="1730.12"/>
    <x v="3"/>
    <x v="1"/>
    <x v="3"/>
    <x v="1"/>
    <x v="2"/>
    <n v="26"/>
    <n v="1"/>
    <x v="2"/>
  </r>
  <r>
    <d v="2012-03-27T00:00:00"/>
    <n v="1"/>
    <x v="0"/>
    <s v="01006"/>
    <n v="583.61"/>
    <n v="1023.5"/>
    <n v="1607.11"/>
    <x v="0"/>
    <x v="0"/>
    <x v="4"/>
    <x v="1"/>
    <x v="2"/>
    <n v="27"/>
    <n v="2"/>
    <x v="3"/>
  </r>
  <r>
    <d v="2012-03-27T00:00:00"/>
    <n v="1"/>
    <x v="1"/>
    <s v="01007"/>
    <n v="483.92"/>
    <n v="1057.02"/>
    <n v="1540.94"/>
    <x v="0"/>
    <x v="0"/>
    <x v="5"/>
    <x v="1"/>
    <x v="2"/>
    <n v="27"/>
    <n v="2"/>
    <x v="3"/>
  </r>
  <r>
    <d v="2012-03-27T00:00:00"/>
    <n v="2"/>
    <x v="0"/>
    <s v="01008"/>
    <n v="617.55999999999995"/>
    <n v="1027.5899999999999"/>
    <n v="1645.15"/>
    <x v="1"/>
    <x v="0"/>
    <x v="6"/>
    <x v="1"/>
    <x v="2"/>
    <n v="27"/>
    <n v="2"/>
    <x v="3"/>
  </r>
  <r>
    <d v="2012-03-27T00:00:00"/>
    <n v="2"/>
    <x v="1"/>
    <s v="01009"/>
    <n v="681.58"/>
    <n v="1326.72"/>
    <n v="2008.3"/>
    <x v="1"/>
    <x v="0"/>
    <x v="7"/>
    <x v="1"/>
    <x v="2"/>
    <n v="27"/>
    <n v="2"/>
    <x v="3"/>
  </r>
  <r>
    <d v="2012-03-27T00:00:00"/>
    <n v="3"/>
    <x v="0"/>
    <s v="01010"/>
    <n v="630.79"/>
    <n v="1169.1300000000001"/>
    <n v="1799.92"/>
    <x v="2"/>
    <x v="1"/>
    <x v="8"/>
    <x v="1"/>
    <x v="2"/>
    <n v="27"/>
    <n v="2"/>
    <x v="3"/>
  </r>
  <r>
    <d v="2012-03-27T00:00:00"/>
    <n v="3"/>
    <x v="1"/>
    <s v="01011"/>
    <n v="720.23"/>
    <n v="1253.4000000000001"/>
    <n v="1973.63"/>
    <x v="2"/>
    <x v="1"/>
    <x v="9"/>
    <x v="1"/>
    <x v="2"/>
    <n v="27"/>
    <n v="2"/>
    <x v="3"/>
  </r>
  <r>
    <d v="2012-03-27T00:00:00"/>
    <n v="4"/>
    <x v="0"/>
    <s v="01002"/>
    <n v="524.65"/>
    <n v="978.2"/>
    <n v="1502.85"/>
    <x v="3"/>
    <x v="1"/>
    <x v="4"/>
    <x v="1"/>
    <x v="2"/>
    <n v="27"/>
    <n v="2"/>
    <x v="3"/>
  </r>
  <r>
    <d v="2012-03-27T00:00:00"/>
    <n v="4"/>
    <x v="1"/>
    <s v="01003"/>
    <n v="524.65"/>
    <n v="989.7"/>
    <n v="1514.35"/>
    <x v="3"/>
    <x v="1"/>
    <x v="0"/>
    <x v="1"/>
    <x v="2"/>
    <n v="27"/>
    <n v="2"/>
    <x v="3"/>
  </r>
  <r>
    <d v="2012-03-28T00:00:00"/>
    <n v="1"/>
    <x v="0"/>
    <s v="01001"/>
    <n v="537.42999999999995"/>
    <n v="1071.71"/>
    <n v="1609.14"/>
    <x v="0"/>
    <x v="0"/>
    <x v="1"/>
    <x v="1"/>
    <x v="2"/>
    <n v="28"/>
    <n v="3"/>
    <x v="4"/>
  </r>
  <r>
    <d v="2012-03-28T00:00:00"/>
    <n v="1"/>
    <x v="1"/>
    <s v="01004"/>
    <n v="577.58000000000004"/>
    <n v="942.33"/>
    <n v="1519.91"/>
    <x v="0"/>
    <x v="0"/>
    <x v="2"/>
    <x v="1"/>
    <x v="2"/>
    <n v="28"/>
    <n v="3"/>
    <x v="4"/>
  </r>
  <r>
    <d v="2012-03-28T00:00:00"/>
    <n v="2"/>
    <x v="0"/>
    <s v="01005"/>
    <n v="649.45000000000005"/>
    <n v="1131.58"/>
    <n v="1781.03"/>
    <x v="1"/>
    <x v="0"/>
    <x v="3"/>
    <x v="1"/>
    <x v="2"/>
    <n v="28"/>
    <n v="3"/>
    <x v="4"/>
  </r>
  <r>
    <d v="2012-03-28T00:00:00"/>
    <n v="2"/>
    <x v="1"/>
    <s v="01006"/>
    <n v="652.78"/>
    <n v="1029.29"/>
    <n v="1682.07"/>
    <x v="1"/>
    <x v="0"/>
    <x v="4"/>
    <x v="1"/>
    <x v="2"/>
    <n v="28"/>
    <n v="3"/>
    <x v="4"/>
  </r>
  <r>
    <d v="2012-03-28T00:00:00"/>
    <n v="3"/>
    <x v="0"/>
    <s v="01007"/>
    <n v="650.89"/>
    <n v="1055.1400000000001"/>
    <n v="1706.03"/>
    <x v="2"/>
    <x v="1"/>
    <x v="5"/>
    <x v="1"/>
    <x v="2"/>
    <n v="28"/>
    <n v="3"/>
    <x v="4"/>
  </r>
  <r>
    <d v="2012-03-28T00:00:00"/>
    <n v="3"/>
    <x v="1"/>
    <s v="01008"/>
    <n v="643.85"/>
    <n v="1084.1300000000001"/>
    <n v="1727.98"/>
    <x v="2"/>
    <x v="1"/>
    <x v="6"/>
    <x v="1"/>
    <x v="2"/>
    <n v="28"/>
    <n v="3"/>
    <x v="4"/>
  </r>
  <r>
    <d v="2012-03-28T00:00:00"/>
    <n v="4"/>
    <x v="0"/>
    <s v="01009"/>
    <n v="695.18"/>
    <n v="1053.81"/>
    <n v="1748.99"/>
    <x v="3"/>
    <x v="1"/>
    <x v="7"/>
    <x v="1"/>
    <x v="2"/>
    <n v="28"/>
    <n v="3"/>
    <x v="4"/>
  </r>
  <r>
    <d v="2012-03-28T00:00:00"/>
    <n v="4"/>
    <x v="1"/>
    <s v="01010"/>
    <n v="546.22"/>
    <n v="1056.8800000000001"/>
    <n v="1603.1"/>
    <x v="3"/>
    <x v="1"/>
    <x v="8"/>
    <x v="1"/>
    <x v="2"/>
    <n v="28"/>
    <n v="3"/>
    <x v="4"/>
  </r>
  <r>
    <d v="2012-03-29T00:00:00"/>
    <n v="1"/>
    <x v="0"/>
    <s v="01011"/>
    <n v="613.36"/>
    <n v="981.47"/>
    <n v="1594.83"/>
    <x v="0"/>
    <x v="0"/>
    <x v="9"/>
    <x v="1"/>
    <x v="2"/>
    <n v="29"/>
    <n v="4"/>
    <x v="5"/>
  </r>
  <r>
    <d v="2012-03-29T00:00:00"/>
    <n v="1"/>
    <x v="1"/>
    <s v="01002"/>
    <n v="707.39"/>
    <n v="1249.97"/>
    <n v="1957.36"/>
    <x v="0"/>
    <x v="0"/>
    <x v="4"/>
    <x v="1"/>
    <x v="2"/>
    <n v="29"/>
    <n v="4"/>
    <x v="5"/>
  </r>
  <r>
    <d v="2012-03-29T00:00:00"/>
    <n v="2"/>
    <x v="0"/>
    <s v="01003"/>
    <n v="474.05"/>
    <n v="1065.24"/>
    <n v="1539.29"/>
    <x v="1"/>
    <x v="0"/>
    <x v="0"/>
    <x v="1"/>
    <x v="2"/>
    <n v="29"/>
    <n v="4"/>
    <x v="5"/>
  </r>
  <r>
    <d v="2012-03-29T00:00:00"/>
    <n v="2"/>
    <x v="1"/>
    <s v="01001"/>
    <n v="708.99"/>
    <n v="1331.91"/>
    <n v="2040.9"/>
    <x v="1"/>
    <x v="0"/>
    <x v="1"/>
    <x v="1"/>
    <x v="2"/>
    <n v="29"/>
    <n v="4"/>
    <x v="5"/>
  </r>
  <r>
    <d v="2012-03-29T00:00:00"/>
    <n v="3"/>
    <x v="0"/>
    <s v="01004"/>
    <n v="648.74"/>
    <n v="1072.22"/>
    <n v="1720.96"/>
    <x v="2"/>
    <x v="1"/>
    <x v="2"/>
    <x v="1"/>
    <x v="2"/>
    <n v="29"/>
    <n v="4"/>
    <x v="5"/>
  </r>
  <r>
    <d v="2012-03-29T00:00:00"/>
    <n v="3"/>
    <x v="1"/>
    <s v="01005"/>
    <n v="704.74"/>
    <n v="1097.7"/>
    <n v="1802.44"/>
    <x v="2"/>
    <x v="1"/>
    <x v="3"/>
    <x v="1"/>
    <x v="2"/>
    <n v="29"/>
    <n v="4"/>
    <x v="5"/>
  </r>
  <r>
    <d v="2012-03-29T00:00:00"/>
    <n v="4"/>
    <x v="0"/>
    <s v="01006"/>
    <n v="471.19"/>
    <n v="1079.8499999999999"/>
    <n v="1551.04"/>
    <x v="3"/>
    <x v="1"/>
    <x v="4"/>
    <x v="1"/>
    <x v="2"/>
    <n v="29"/>
    <n v="4"/>
    <x v="5"/>
  </r>
  <r>
    <d v="2012-03-29T00:00:00"/>
    <n v="4"/>
    <x v="1"/>
    <s v="01007"/>
    <n v="601.1"/>
    <n v="1050.56"/>
    <n v="1651.66"/>
    <x v="3"/>
    <x v="1"/>
    <x v="5"/>
    <x v="1"/>
    <x v="2"/>
    <n v="29"/>
    <n v="4"/>
    <x v="5"/>
  </r>
  <r>
    <d v="2012-03-30T00:00:00"/>
    <n v="1"/>
    <x v="0"/>
    <s v="01008"/>
    <n v="580.12"/>
    <n v="957.87"/>
    <n v="1537.99"/>
    <x v="0"/>
    <x v="0"/>
    <x v="6"/>
    <x v="1"/>
    <x v="2"/>
    <n v="30"/>
    <n v="5"/>
    <x v="6"/>
  </r>
  <r>
    <d v="2012-03-30T00:00:00"/>
    <n v="1"/>
    <x v="1"/>
    <s v="01009"/>
    <n v="632.64"/>
    <n v="953.64"/>
    <n v="1586.28"/>
    <x v="0"/>
    <x v="0"/>
    <x v="7"/>
    <x v="1"/>
    <x v="2"/>
    <n v="30"/>
    <n v="5"/>
    <x v="6"/>
  </r>
  <r>
    <d v="2012-03-30T00:00:00"/>
    <n v="2"/>
    <x v="0"/>
    <s v="01010"/>
    <n v="556.92999999999995"/>
    <n v="1059.8900000000001"/>
    <n v="1616.82"/>
    <x v="1"/>
    <x v="0"/>
    <x v="8"/>
    <x v="1"/>
    <x v="2"/>
    <n v="30"/>
    <n v="5"/>
    <x v="6"/>
  </r>
  <r>
    <d v="2012-03-30T00:00:00"/>
    <n v="2"/>
    <x v="1"/>
    <s v="01011"/>
    <n v="658.04"/>
    <n v="1395"/>
    <n v="2053.04"/>
    <x v="1"/>
    <x v="0"/>
    <x v="9"/>
    <x v="1"/>
    <x v="2"/>
    <n v="30"/>
    <n v="5"/>
    <x v="6"/>
  </r>
  <r>
    <d v="2012-03-30T00:00:00"/>
    <n v="3"/>
    <x v="0"/>
    <s v="01002"/>
    <n v="622.71"/>
    <n v="948.83"/>
    <n v="1571.54"/>
    <x v="2"/>
    <x v="1"/>
    <x v="4"/>
    <x v="1"/>
    <x v="2"/>
    <n v="30"/>
    <n v="5"/>
    <x v="6"/>
  </r>
  <r>
    <d v="2012-03-30T00:00:00"/>
    <n v="3"/>
    <x v="1"/>
    <s v="01003"/>
    <n v="746.44"/>
    <n v="1135.73"/>
    <n v="1882.17"/>
    <x v="2"/>
    <x v="1"/>
    <x v="0"/>
    <x v="1"/>
    <x v="2"/>
    <n v="30"/>
    <n v="5"/>
    <x v="6"/>
  </r>
  <r>
    <d v="2012-03-30T00:00:00"/>
    <n v="4"/>
    <x v="0"/>
    <s v="01001"/>
    <n v="632.11"/>
    <n v="961.1"/>
    <n v="1593.21"/>
    <x v="3"/>
    <x v="1"/>
    <x v="1"/>
    <x v="1"/>
    <x v="2"/>
    <n v="30"/>
    <n v="5"/>
    <x v="6"/>
  </r>
  <r>
    <d v="2012-03-30T00:00:00"/>
    <n v="4"/>
    <x v="1"/>
    <s v="01004"/>
    <n v="524.83000000000004"/>
    <n v="1151.28"/>
    <n v="1676.11"/>
    <x v="3"/>
    <x v="1"/>
    <x v="2"/>
    <x v="1"/>
    <x v="2"/>
    <n v="30"/>
    <n v="5"/>
    <x v="6"/>
  </r>
  <r>
    <d v="2012-03-31T00:00:00"/>
    <n v="1"/>
    <x v="0"/>
    <s v="01005"/>
    <n v="534.22"/>
    <n v="980.12"/>
    <n v="1514.34"/>
    <x v="0"/>
    <x v="0"/>
    <x v="3"/>
    <x v="1"/>
    <x v="2"/>
    <n v="31"/>
    <n v="6"/>
    <x v="0"/>
  </r>
  <r>
    <d v="2012-03-31T00:00:00"/>
    <n v="1"/>
    <x v="1"/>
    <s v="01006"/>
    <n v="600.28"/>
    <n v="1014.29"/>
    <n v="1614.57"/>
    <x v="0"/>
    <x v="0"/>
    <x v="4"/>
    <x v="1"/>
    <x v="2"/>
    <n v="31"/>
    <n v="6"/>
    <x v="0"/>
  </r>
  <r>
    <d v="2012-03-31T00:00:00"/>
    <n v="2"/>
    <x v="0"/>
    <s v="01007"/>
    <n v="496.46"/>
    <n v="1165.22"/>
    <n v="1661.68"/>
    <x v="1"/>
    <x v="0"/>
    <x v="5"/>
    <x v="1"/>
    <x v="2"/>
    <n v="31"/>
    <n v="6"/>
    <x v="0"/>
  </r>
  <r>
    <d v="2012-03-31T00:00:00"/>
    <n v="2"/>
    <x v="1"/>
    <s v="01008"/>
    <n v="789.79"/>
    <n v="1238.3399999999999"/>
    <n v="2028.13"/>
    <x v="1"/>
    <x v="0"/>
    <x v="6"/>
    <x v="1"/>
    <x v="2"/>
    <n v="31"/>
    <n v="6"/>
    <x v="0"/>
  </r>
  <r>
    <d v="2012-03-31T00:00:00"/>
    <n v="3"/>
    <x v="0"/>
    <s v="01009"/>
    <n v="588.54999999999995"/>
    <n v="1145.67"/>
    <n v="1734.22"/>
    <x v="2"/>
    <x v="1"/>
    <x v="7"/>
    <x v="1"/>
    <x v="2"/>
    <n v="31"/>
    <n v="6"/>
    <x v="0"/>
  </r>
  <r>
    <d v="2012-03-31T00:00:00"/>
    <n v="3"/>
    <x v="1"/>
    <s v="01010"/>
    <n v="462.58"/>
    <n v="1052.8399999999999"/>
    <n v="1515.42"/>
    <x v="2"/>
    <x v="1"/>
    <x v="8"/>
    <x v="1"/>
    <x v="2"/>
    <n v="31"/>
    <n v="6"/>
    <x v="0"/>
  </r>
  <r>
    <d v="2012-03-31T00:00:00"/>
    <n v="4"/>
    <x v="0"/>
    <s v="01011"/>
    <n v="456.37"/>
    <n v="1090.81"/>
    <n v="1547.18"/>
    <x v="3"/>
    <x v="1"/>
    <x v="9"/>
    <x v="1"/>
    <x v="2"/>
    <n v="31"/>
    <n v="6"/>
    <x v="0"/>
  </r>
  <r>
    <d v="2012-03-31T00:00:00"/>
    <n v="4"/>
    <x v="1"/>
    <s v="01002"/>
    <n v="760"/>
    <n v="1150.81"/>
    <n v="1910.81"/>
    <x v="3"/>
    <x v="1"/>
    <x v="4"/>
    <x v="1"/>
    <x v="2"/>
    <n v="31"/>
    <n v="6"/>
    <x v="0"/>
  </r>
  <r>
    <d v="2012-04-01T00:00:00"/>
    <n v="1"/>
    <x v="0"/>
    <s v="01003"/>
    <n v="500.46"/>
    <n v="1002.17"/>
    <n v="1502.63"/>
    <x v="0"/>
    <x v="0"/>
    <x v="0"/>
    <x v="1"/>
    <x v="3"/>
    <n v="1"/>
    <n v="7"/>
    <x v="1"/>
  </r>
  <r>
    <d v="2012-04-01T00:00:00"/>
    <n v="1"/>
    <x v="1"/>
    <s v="01001"/>
    <n v="618.1"/>
    <n v="1012.51"/>
    <n v="1630.61"/>
    <x v="0"/>
    <x v="0"/>
    <x v="1"/>
    <x v="1"/>
    <x v="3"/>
    <n v="1"/>
    <n v="7"/>
    <x v="1"/>
  </r>
  <r>
    <d v="2012-04-01T00:00:00"/>
    <n v="2"/>
    <x v="0"/>
    <s v="01004"/>
    <n v="551.22"/>
    <n v="1083.78"/>
    <n v="1635"/>
    <x v="1"/>
    <x v="0"/>
    <x v="2"/>
    <x v="1"/>
    <x v="3"/>
    <n v="1"/>
    <n v="7"/>
    <x v="1"/>
  </r>
  <r>
    <d v="2012-04-01T00:00:00"/>
    <n v="2"/>
    <x v="1"/>
    <s v="01005"/>
    <n v="778.32"/>
    <n v="1243.94"/>
    <n v="2022.26"/>
    <x v="1"/>
    <x v="0"/>
    <x v="3"/>
    <x v="1"/>
    <x v="3"/>
    <n v="1"/>
    <n v="7"/>
    <x v="1"/>
  </r>
  <r>
    <d v="2012-04-01T00:00:00"/>
    <n v="3"/>
    <x v="0"/>
    <s v="01006"/>
    <n v="558.75"/>
    <n v="969.11"/>
    <n v="1527.86"/>
    <x v="2"/>
    <x v="1"/>
    <x v="4"/>
    <x v="1"/>
    <x v="3"/>
    <n v="1"/>
    <n v="7"/>
    <x v="1"/>
  </r>
  <r>
    <d v="2012-04-01T00:00:00"/>
    <n v="3"/>
    <x v="1"/>
    <s v="01007"/>
    <n v="784.21"/>
    <n v="1203.6600000000001"/>
    <n v="1987.87"/>
    <x v="2"/>
    <x v="1"/>
    <x v="5"/>
    <x v="1"/>
    <x v="3"/>
    <n v="1"/>
    <n v="7"/>
    <x v="1"/>
  </r>
  <r>
    <d v="2012-04-01T00:00:00"/>
    <n v="4"/>
    <x v="0"/>
    <s v="01008"/>
    <n v="483.3"/>
    <n v="1089.5899999999999"/>
    <n v="1572.89"/>
    <x v="3"/>
    <x v="1"/>
    <x v="6"/>
    <x v="1"/>
    <x v="3"/>
    <n v="1"/>
    <n v="7"/>
    <x v="1"/>
  </r>
  <r>
    <d v="2012-04-01T00:00:00"/>
    <n v="4"/>
    <x v="1"/>
    <s v="01009"/>
    <n v="593.37"/>
    <n v="1067.3599999999999"/>
    <n v="1660.73"/>
    <x v="3"/>
    <x v="1"/>
    <x v="7"/>
    <x v="1"/>
    <x v="3"/>
    <n v="1"/>
    <n v="7"/>
    <x v="1"/>
  </r>
  <r>
    <d v="2012-04-02T00:00:00"/>
    <n v="1"/>
    <x v="0"/>
    <s v="01010"/>
    <n v="549.72"/>
    <n v="992.16"/>
    <n v="1541.88"/>
    <x v="0"/>
    <x v="0"/>
    <x v="8"/>
    <x v="1"/>
    <x v="3"/>
    <n v="2"/>
    <n v="1"/>
    <x v="2"/>
  </r>
  <r>
    <d v="2012-04-02T00:00:00"/>
    <n v="1"/>
    <x v="1"/>
    <s v="01011"/>
    <n v="600.89"/>
    <n v="1169.82"/>
    <n v="1770.71"/>
    <x v="0"/>
    <x v="0"/>
    <x v="9"/>
    <x v="1"/>
    <x v="3"/>
    <n v="2"/>
    <n v="1"/>
    <x v="2"/>
  </r>
  <r>
    <d v="2012-04-02T00:00:00"/>
    <n v="2"/>
    <x v="0"/>
    <s v="01002"/>
    <n v="689.53"/>
    <n v="1106.7"/>
    <n v="1796.23"/>
    <x v="1"/>
    <x v="0"/>
    <x v="4"/>
    <x v="1"/>
    <x v="3"/>
    <n v="2"/>
    <n v="1"/>
    <x v="2"/>
  </r>
  <r>
    <d v="2012-04-02T00:00:00"/>
    <n v="2"/>
    <x v="1"/>
    <s v="01003"/>
    <n v="554.49"/>
    <n v="1115.31"/>
    <n v="1669.8"/>
    <x v="1"/>
    <x v="0"/>
    <x v="0"/>
    <x v="1"/>
    <x v="3"/>
    <n v="2"/>
    <n v="1"/>
    <x v="2"/>
  </r>
  <r>
    <d v="2012-04-02T00:00:00"/>
    <n v="3"/>
    <x v="0"/>
    <s v="01001"/>
    <n v="521.38"/>
    <n v="1143.46"/>
    <n v="1664.84"/>
    <x v="2"/>
    <x v="1"/>
    <x v="1"/>
    <x v="1"/>
    <x v="3"/>
    <n v="2"/>
    <n v="1"/>
    <x v="2"/>
  </r>
  <r>
    <d v="2012-04-02T00:00:00"/>
    <n v="3"/>
    <x v="1"/>
    <s v="01004"/>
    <n v="671.72"/>
    <n v="1405.35"/>
    <n v="2077.0700000000002"/>
    <x v="2"/>
    <x v="1"/>
    <x v="2"/>
    <x v="1"/>
    <x v="3"/>
    <n v="2"/>
    <n v="1"/>
    <x v="2"/>
  </r>
  <r>
    <d v="2012-04-02T00:00:00"/>
    <n v="4"/>
    <x v="0"/>
    <s v="01005"/>
    <n v="422.77"/>
    <n v="1092.9000000000001"/>
    <n v="1515.67"/>
    <x v="3"/>
    <x v="1"/>
    <x v="3"/>
    <x v="1"/>
    <x v="3"/>
    <n v="2"/>
    <n v="1"/>
    <x v="2"/>
  </r>
  <r>
    <d v="2012-04-02T00:00:00"/>
    <n v="4"/>
    <x v="1"/>
    <s v="01006"/>
    <n v="734.74"/>
    <n v="1128.17"/>
    <n v="1862.91"/>
    <x v="3"/>
    <x v="1"/>
    <x v="4"/>
    <x v="1"/>
    <x v="3"/>
    <n v="2"/>
    <n v="1"/>
    <x v="2"/>
  </r>
  <r>
    <d v="2012-04-03T00:00:00"/>
    <n v="1"/>
    <x v="0"/>
    <s v="01007"/>
    <n v="513.24"/>
    <n v="1116.74"/>
    <n v="1629.98"/>
    <x v="0"/>
    <x v="0"/>
    <x v="5"/>
    <x v="1"/>
    <x v="3"/>
    <n v="3"/>
    <n v="2"/>
    <x v="3"/>
  </r>
  <r>
    <d v="2012-04-03T00:00:00"/>
    <n v="1"/>
    <x v="1"/>
    <s v="01008"/>
    <n v="478.62"/>
    <n v="1151.42"/>
    <n v="1630.04"/>
    <x v="0"/>
    <x v="0"/>
    <x v="6"/>
    <x v="1"/>
    <x v="3"/>
    <n v="3"/>
    <n v="2"/>
    <x v="3"/>
  </r>
  <r>
    <d v="2012-04-03T00:00:00"/>
    <n v="2"/>
    <x v="0"/>
    <s v="01009"/>
    <n v="655.94"/>
    <n v="985.68"/>
    <n v="1641.62"/>
    <x v="1"/>
    <x v="0"/>
    <x v="7"/>
    <x v="1"/>
    <x v="3"/>
    <n v="3"/>
    <n v="2"/>
    <x v="3"/>
  </r>
  <r>
    <d v="2012-04-03T00:00:00"/>
    <n v="2"/>
    <x v="1"/>
    <s v="01010"/>
    <n v="764.38"/>
    <n v="1285.8599999999999"/>
    <n v="2050.2399999999998"/>
    <x v="1"/>
    <x v="0"/>
    <x v="8"/>
    <x v="1"/>
    <x v="3"/>
    <n v="3"/>
    <n v="2"/>
    <x v="3"/>
  </r>
  <r>
    <d v="2012-04-03T00:00:00"/>
    <n v="3"/>
    <x v="0"/>
    <s v="01011"/>
    <n v="659.59"/>
    <n v="1009.96"/>
    <n v="1669.55"/>
    <x v="2"/>
    <x v="1"/>
    <x v="9"/>
    <x v="1"/>
    <x v="3"/>
    <n v="3"/>
    <n v="2"/>
    <x v="3"/>
  </r>
  <r>
    <d v="2012-04-03T00:00:00"/>
    <n v="3"/>
    <x v="1"/>
    <s v="01002"/>
    <n v="799.23"/>
    <n v="1205.4100000000001"/>
    <n v="2004.64"/>
    <x v="2"/>
    <x v="1"/>
    <x v="4"/>
    <x v="1"/>
    <x v="3"/>
    <n v="3"/>
    <n v="2"/>
    <x v="3"/>
  </r>
  <r>
    <d v="2012-04-03T00:00:00"/>
    <n v="4"/>
    <x v="0"/>
    <s v="01003"/>
    <n v="559.49"/>
    <n v="945.3"/>
    <n v="1504.79"/>
    <x v="3"/>
    <x v="1"/>
    <x v="0"/>
    <x v="1"/>
    <x v="3"/>
    <n v="3"/>
    <n v="2"/>
    <x v="3"/>
  </r>
  <r>
    <d v="2012-04-03T00:00:00"/>
    <n v="4"/>
    <x v="1"/>
    <s v="01001"/>
    <n v="783.54"/>
    <n v="1238.48"/>
    <n v="2022.02"/>
    <x v="3"/>
    <x v="1"/>
    <x v="1"/>
    <x v="1"/>
    <x v="3"/>
    <n v="3"/>
    <n v="2"/>
    <x v="3"/>
  </r>
  <r>
    <d v="2012-04-04T00:00:00"/>
    <n v="1"/>
    <x v="0"/>
    <s v="01004"/>
    <n v="564.07000000000005"/>
    <n v="1160.95"/>
    <n v="1725.02"/>
    <x v="0"/>
    <x v="0"/>
    <x v="2"/>
    <x v="1"/>
    <x v="3"/>
    <n v="4"/>
    <n v="3"/>
    <x v="4"/>
  </r>
  <r>
    <d v="2012-04-04T00:00:00"/>
    <n v="1"/>
    <x v="1"/>
    <s v="01005"/>
    <n v="654.58000000000004"/>
    <n v="1211.4100000000001"/>
    <n v="1865.99"/>
    <x v="0"/>
    <x v="0"/>
    <x v="3"/>
    <x v="1"/>
    <x v="3"/>
    <n v="4"/>
    <n v="3"/>
    <x v="4"/>
  </r>
  <r>
    <d v="2012-04-04T00:00:00"/>
    <n v="2"/>
    <x v="0"/>
    <s v="01006"/>
    <n v="593.11"/>
    <n v="1208.33"/>
    <n v="1801.44"/>
    <x v="1"/>
    <x v="0"/>
    <x v="4"/>
    <x v="1"/>
    <x v="3"/>
    <n v="4"/>
    <n v="3"/>
    <x v="4"/>
  </r>
  <r>
    <d v="2012-04-04T00:00:00"/>
    <n v="2"/>
    <x v="1"/>
    <s v="01007"/>
    <n v="516.62"/>
    <n v="1279.8800000000001"/>
    <n v="1796.5"/>
    <x v="1"/>
    <x v="0"/>
    <x v="5"/>
    <x v="1"/>
    <x v="3"/>
    <n v="4"/>
    <n v="3"/>
    <x v="4"/>
  </r>
  <r>
    <d v="2012-04-04T00:00:00"/>
    <n v="3"/>
    <x v="0"/>
    <s v="01008"/>
    <n v="603.27"/>
    <n v="1187.3699999999999"/>
    <n v="1790.64"/>
    <x v="2"/>
    <x v="1"/>
    <x v="6"/>
    <x v="1"/>
    <x v="3"/>
    <n v="4"/>
    <n v="3"/>
    <x v="4"/>
  </r>
  <r>
    <d v="2012-04-04T00:00:00"/>
    <n v="3"/>
    <x v="1"/>
    <s v="01009"/>
    <n v="649.28"/>
    <n v="1415.8"/>
    <n v="2065.08"/>
    <x v="2"/>
    <x v="1"/>
    <x v="7"/>
    <x v="1"/>
    <x v="3"/>
    <n v="4"/>
    <n v="3"/>
    <x v="4"/>
  </r>
  <r>
    <d v="2012-04-04T00:00:00"/>
    <n v="4"/>
    <x v="0"/>
    <s v="01010"/>
    <n v="585.77"/>
    <n v="1178.26"/>
    <n v="1764.03"/>
    <x v="3"/>
    <x v="1"/>
    <x v="8"/>
    <x v="1"/>
    <x v="3"/>
    <n v="4"/>
    <n v="3"/>
    <x v="4"/>
  </r>
  <r>
    <d v="2012-04-04T00:00:00"/>
    <n v="4"/>
    <x v="1"/>
    <s v="01011"/>
    <n v="569.24"/>
    <n v="1075.6400000000001"/>
    <n v="1644.88"/>
    <x v="3"/>
    <x v="1"/>
    <x v="9"/>
    <x v="1"/>
    <x v="3"/>
    <n v="4"/>
    <n v="3"/>
    <x v="4"/>
  </r>
  <r>
    <d v="2012-04-05T00:00:00"/>
    <n v="1"/>
    <x v="0"/>
    <s v="01002"/>
    <n v="570.16"/>
    <n v="1134.3900000000001"/>
    <n v="1704.55"/>
    <x v="0"/>
    <x v="0"/>
    <x v="4"/>
    <x v="1"/>
    <x v="3"/>
    <n v="5"/>
    <n v="4"/>
    <x v="5"/>
  </r>
  <r>
    <d v="2012-04-05T00:00:00"/>
    <n v="1"/>
    <x v="1"/>
    <s v="01003"/>
    <n v="675.24"/>
    <n v="1215.52"/>
    <n v="1890.76"/>
    <x v="0"/>
    <x v="0"/>
    <x v="0"/>
    <x v="1"/>
    <x v="3"/>
    <n v="5"/>
    <n v="4"/>
    <x v="5"/>
  </r>
  <r>
    <d v="2012-04-05T00:00:00"/>
    <n v="2"/>
    <x v="0"/>
    <s v="01001"/>
    <n v="700.97"/>
    <n v="1052.7"/>
    <n v="1753.67"/>
    <x v="1"/>
    <x v="0"/>
    <x v="1"/>
    <x v="1"/>
    <x v="3"/>
    <n v="5"/>
    <n v="4"/>
    <x v="5"/>
  </r>
  <r>
    <d v="2012-04-05T00:00:00"/>
    <n v="2"/>
    <x v="1"/>
    <s v="01004"/>
    <n v="682.05"/>
    <n v="1370.12"/>
    <n v="2052.17"/>
    <x v="1"/>
    <x v="0"/>
    <x v="2"/>
    <x v="1"/>
    <x v="3"/>
    <n v="5"/>
    <n v="4"/>
    <x v="5"/>
  </r>
  <r>
    <d v="2012-04-05T00:00:00"/>
    <n v="3"/>
    <x v="0"/>
    <s v="01005"/>
    <n v="559.13"/>
    <n v="1028.52"/>
    <n v="1587.65"/>
    <x v="2"/>
    <x v="1"/>
    <x v="3"/>
    <x v="1"/>
    <x v="3"/>
    <n v="5"/>
    <n v="4"/>
    <x v="5"/>
  </r>
  <r>
    <d v="2012-04-05T00:00:00"/>
    <n v="3"/>
    <x v="1"/>
    <s v="01006"/>
    <n v="677.16"/>
    <n v="1317.22"/>
    <n v="1994.38"/>
    <x v="2"/>
    <x v="1"/>
    <x v="4"/>
    <x v="1"/>
    <x v="3"/>
    <n v="5"/>
    <n v="4"/>
    <x v="5"/>
  </r>
  <r>
    <d v="2012-04-05T00:00:00"/>
    <n v="4"/>
    <x v="0"/>
    <s v="01007"/>
    <n v="681"/>
    <n v="1085.52"/>
    <n v="1766.52"/>
    <x v="3"/>
    <x v="1"/>
    <x v="5"/>
    <x v="1"/>
    <x v="3"/>
    <n v="5"/>
    <n v="4"/>
    <x v="5"/>
  </r>
  <r>
    <d v="2012-04-05T00:00:00"/>
    <n v="4"/>
    <x v="1"/>
    <s v="01008"/>
    <n v="722.85"/>
    <n v="1171.58"/>
    <n v="1894.43"/>
    <x v="3"/>
    <x v="1"/>
    <x v="6"/>
    <x v="1"/>
    <x v="3"/>
    <n v="5"/>
    <n v="4"/>
    <x v="5"/>
  </r>
  <r>
    <d v="2012-04-06T00:00:00"/>
    <n v="1"/>
    <x v="0"/>
    <s v="01009"/>
    <n v="451.49"/>
    <n v="1128.4100000000001"/>
    <n v="1579.9"/>
    <x v="0"/>
    <x v="0"/>
    <x v="7"/>
    <x v="1"/>
    <x v="3"/>
    <n v="6"/>
    <n v="5"/>
    <x v="6"/>
  </r>
  <r>
    <d v="2012-04-06T00:00:00"/>
    <n v="1"/>
    <x v="1"/>
    <s v="01010"/>
    <n v="532.19000000000005"/>
    <n v="1131.8"/>
    <n v="1663.99"/>
    <x v="0"/>
    <x v="0"/>
    <x v="8"/>
    <x v="1"/>
    <x v="3"/>
    <n v="6"/>
    <n v="5"/>
    <x v="6"/>
  </r>
  <r>
    <d v="2012-04-06T00:00:00"/>
    <n v="2"/>
    <x v="0"/>
    <s v="01011"/>
    <n v="410.24"/>
    <n v="1159.3399999999999"/>
    <n v="1569.58"/>
    <x v="1"/>
    <x v="0"/>
    <x v="9"/>
    <x v="1"/>
    <x v="3"/>
    <n v="6"/>
    <n v="5"/>
    <x v="6"/>
  </r>
  <r>
    <d v="2012-04-06T00:00:00"/>
    <n v="2"/>
    <x v="1"/>
    <s v="01002"/>
    <n v="491.66"/>
    <n v="1057.94"/>
    <n v="1549.6"/>
    <x v="1"/>
    <x v="0"/>
    <x v="4"/>
    <x v="1"/>
    <x v="3"/>
    <n v="6"/>
    <n v="5"/>
    <x v="6"/>
  </r>
  <r>
    <d v="2012-04-06T00:00:00"/>
    <n v="3"/>
    <x v="0"/>
    <s v="01003"/>
    <n v="648.69000000000005"/>
    <n v="1056.24"/>
    <n v="1704.93"/>
    <x v="2"/>
    <x v="1"/>
    <x v="0"/>
    <x v="1"/>
    <x v="3"/>
    <n v="6"/>
    <n v="5"/>
    <x v="6"/>
  </r>
  <r>
    <d v="2012-04-06T00:00:00"/>
    <n v="3"/>
    <x v="1"/>
    <s v="01001"/>
    <n v="717.04"/>
    <n v="1356.53"/>
    <n v="2073.5700000000002"/>
    <x v="2"/>
    <x v="1"/>
    <x v="1"/>
    <x v="1"/>
    <x v="3"/>
    <n v="6"/>
    <n v="5"/>
    <x v="6"/>
  </r>
  <r>
    <d v="2012-04-06T00:00:00"/>
    <n v="4"/>
    <x v="0"/>
    <s v="01004"/>
    <n v="526.61"/>
    <n v="1038.83"/>
    <n v="1565.44"/>
    <x v="3"/>
    <x v="1"/>
    <x v="2"/>
    <x v="1"/>
    <x v="3"/>
    <n v="6"/>
    <n v="5"/>
    <x v="6"/>
  </r>
  <r>
    <d v="2012-04-06T00:00:00"/>
    <n v="4"/>
    <x v="1"/>
    <s v="01005"/>
    <n v="605.48"/>
    <n v="1021.1"/>
    <n v="1626.58"/>
    <x v="3"/>
    <x v="1"/>
    <x v="3"/>
    <x v="1"/>
    <x v="3"/>
    <n v="6"/>
    <n v="5"/>
    <x v="6"/>
  </r>
  <r>
    <d v="2012-04-07T00:00:00"/>
    <n v="1"/>
    <x v="0"/>
    <s v="01006"/>
    <n v="607.89"/>
    <n v="1036.02"/>
    <n v="1643.91"/>
    <x v="0"/>
    <x v="0"/>
    <x v="4"/>
    <x v="1"/>
    <x v="3"/>
    <n v="7"/>
    <n v="6"/>
    <x v="0"/>
  </r>
  <r>
    <d v="2012-04-07T00:00:00"/>
    <n v="1"/>
    <x v="1"/>
    <s v="01007"/>
    <n v="596.65"/>
    <n v="1200.01"/>
    <n v="1796.66"/>
    <x v="0"/>
    <x v="0"/>
    <x v="5"/>
    <x v="1"/>
    <x v="3"/>
    <n v="7"/>
    <n v="6"/>
    <x v="0"/>
  </r>
  <r>
    <d v="2012-04-07T00:00:00"/>
    <n v="2"/>
    <x v="0"/>
    <s v="01008"/>
    <n v="529.16"/>
    <n v="1160.55"/>
    <n v="1689.71"/>
    <x v="1"/>
    <x v="0"/>
    <x v="6"/>
    <x v="1"/>
    <x v="3"/>
    <n v="7"/>
    <n v="6"/>
    <x v="0"/>
  </r>
  <r>
    <d v="2012-04-07T00:00:00"/>
    <n v="2"/>
    <x v="1"/>
    <s v="01009"/>
    <n v="536.98"/>
    <n v="1026.26"/>
    <n v="1563.24"/>
    <x v="1"/>
    <x v="0"/>
    <x v="7"/>
    <x v="1"/>
    <x v="3"/>
    <n v="7"/>
    <n v="6"/>
    <x v="0"/>
  </r>
  <r>
    <d v="2012-04-07T00:00:00"/>
    <n v="3"/>
    <x v="0"/>
    <s v="01010"/>
    <n v="472.39"/>
    <n v="1183.48"/>
    <n v="1655.87"/>
    <x v="2"/>
    <x v="1"/>
    <x v="8"/>
    <x v="1"/>
    <x v="3"/>
    <n v="7"/>
    <n v="6"/>
    <x v="0"/>
  </r>
  <r>
    <d v="2012-04-07T00:00:00"/>
    <n v="3"/>
    <x v="1"/>
    <s v="01011"/>
    <n v="767.23"/>
    <n v="1280.8"/>
    <n v="2048.0300000000002"/>
    <x v="2"/>
    <x v="1"/>
    <x v="9"/>
    <x v="1"/>
    <x v="3"/>
    <n v="7"/>
    <n v="6"/>
    <x v="0"/>
  </r>
  <r>
    <d v="2012-04-07T00:00:00"/>
    <n v="4"/>
    <x v="0"/>
    <s v="01002"/>
    <n v="459.73"/>
    <n v="1068.57"/>
    <n v="1528.3"/>
    <x v="3"/>
    <x v="1"/>
    <x v="4"/>
    <x v="1"/>
    <x v="3"/>
    <n v="7"/>
    <n v="6"/>
    <x v="0"/>
  </r>
  <r>
    <d v="2012-04-07T00:00:00"/>
    <n v="4"/>
    <x v="1"/>
    <s v="01003"/>
    <n v="541.28"/>
    <n v="1154.28"/>
    <n v="1695.56"/>
    <x v="3"/>
    <x v="1"/>
    <x v="0"/>
    <x v="1"/>
    <x v="3"/>
    <n v="7"/>
    <n v="6"/>
    <x v="0"/>
  </r>
  <r>
    <d v="2012-04-08T00:00:00"/>
    <n v="1"/>
    <x v="0"/>
    <s v="01001"/>
    <n v="460.71"/>
    <n v="1187.3599999999999"/>
    <n v="1648.07"/>
    <x v="0"/>
    <x v="0"/>
    <x v="1"/>
    <x v="1"/>
    <x v="3"/>
    <n v="8"/>
    <n v="7"/>
    <x v="1"/>
  </r>
  <r>
    <d v="2012-04-08T00:00:00"/>
    <n v="1"/>
    <x v="1"/>
    <s v="01004"/>
    <n v="588.61"/>
    <n v="1001.23"/>
    <n v="1589.84"/>
    <x v="0"/>
    <x v="0"/>
    <x v="2"/>
    <x v="1"/>
    <x v="3"/>
    <n v="8"/>
    <n v="7"/>
    <x v="1"/>
  </r>
  <r>
    <d v="2012-04-08T00:00:00"/>
    <n v="2"/>
    <x v="0"/>
    <s v="01005"/>
    <n v="431.94"/>
    <n v="1212.7"/>
    <n v="1644.64"/>
    <x v="1"/>
    <x v="0"/>
    <x v="3"/>
    <x v="1"/>
    <x v="3"/>
    <n v="8"/>
    <n v="7"/>
    <x v="1"/>
  </r>
  <r>
    <d v="2012-04-08T00:00:00"/>
    <n v="2"/>
    <x v="1"/>
    <s v="01006"/>
    <n v="569.61"/>
    <n v="1178.1500000000001"/>
    <n v="1747.76"/>
    <x v="1"/>
    <x v="0"/>
    <x v="4"/>
    <x v="1"/>
    <x v="3"/>
    <n v="8"/>
    <n v="7"/>
    <x v="1"/>
  </r>
  <r>
    <d v="2012-04-08T00:00:00"/>
    <n v="3"/>
    <x v="0"/>
    <s v="01007"/>
    <n v="536.51"/>
    <n v="1020.39"/>
    <n v="1556.9"/>
    <x v="2"/>
    <x v="1"/>
    <x v="5"/>
    <x v="1"/>
    <x v="3"/>
    <n v="8"/>
    <n v="7"/>
    <x v="1"/>
  </r>
  <r>
    <d v="2012-04-08T00:00:00"/>
    <n v="3"/>
    <x v="1"/>
    <s v="01008"/>
    <n v="694.21"/>
    <n v="1302.8"/>
    <n v="1997.01"/>
    <x v="2"/>
    <x v="1"/>
    <x v="6"/>
    <x v="1"/>
    <x v="3"/>
    <n v="8"/>
    <n v="7"/>
    <x v="1"/>
  </r>
  <r>
    <d v="2012-04-08T00:00:00"/>
    <n v="4"/>
    <x v="0"/>
    <s v="01009"/>
    <n v="468"/>
    <n v="1054.73"/>
    <n v="1522.73"/>
    <x v="3"/>
    <x v="1"/>
    <x v="7"/>
    <x v="1"/>
    <x v="3"/>
    <n v="8"/>
    <n v="7"/>
    <x v="1"/>
  </r>
  <r>
    <d v="2012-04-08T00:00:00"/>
    <n v="4"/>
    <x v="1"/>
    <s v="01010"/>
    <n v="565"/>
    <n v="1100.57"/>
    <n v="1665.57"/>
    <x v="3"/>
    <x v="1"/>
    <x v="8"/>
    <x v="1"/>
    <x v="3"/>
    <n v="8"/>
    <n v="7"/>
    <x v="1"/>
  </r>
  <r>
    <d v="2012-04-09T00:00:00"/>
    <n v="1"/>
    <x v="0"/>
    <s v="01011"/>
    <n v="630.75"/>
    <n v="1041.78"/>
    <n v="1672.53"/>
    <x v="0"/>
    <x v="0"/>
    <x v="9"/>
    <x v="1"/>
    <x v="3"/>
    <n v="9"/>
    <n v="1"/>
    <x v="2"/>
  </r>
  <r>
    <d v="2012-04-09T00:00:00"/>
    <n v="1"/>
    <x v="1"/>
    <s v="01002"/>
    <n v="610.71"/>
    <n v="1392.5"/>
    <n v="2003.21"/>
    <x v="0"/>
    <x v="0"/>
    <x v="4"/>
    <x v="1"/>
    <x v="3"/>
    <n v="9"/>
    <n v="1"/>
    <x v="2"/>
  </r>
  <r>
    <d v="2012-04-09T00:00:00"/>
    <n v="2"/>
    <x v="0"/>
    <s v="01003"/>
    <n v="613.21"/>
    <n v="973.36"/>
    <n v="1586.57"/>
    <x v="1"/>
    <x v="0"/>
    <x v="0"/>
    <x v="1"/>
    <x v="3"/>
    <n v="9"/>
    <n v="1"/>
    <x v="2"/>
  </r>
  <r>
    <d v="2012-04-09T00:00:00"/>
    <n v="2"/>
    <x v="1"/>
    <s v="01001"/>
    <n v="678.59"/>
    <n v="1355.2"/>
    <n v="2033.79"/>
    <x v="1"/>
    <x v="0"/>
    <x v="1"/>
    <x v="1"/>
    <x v="3"/>
    <n v="9"/>
    <n v="1"/>
    <x v="2"/>
  </r>
  <r>
    <d v="2012-04-09T00:00:00"/>
    <n v="3"/>
    <x v="0"/>
    <s v="01004"/>
    <n v="460.18"/>
    <n v="1134.22"/>
    <n v="1594.4"/>
    <x v="2"/>
    <x v="1"/>
    <x v="2"/>
    <x v="1"/>
    <x v="3"/>
    <n v="9"/>
    <n v="1"/>
    <x v="2"/>
  </r>
  <r>
    <d v="2012-04-09T00:00:00"/>
    <n v="3"/>
    <x v="1"/>
    <s v="01005"/>
    <n v="738.13"/>
    <n v="1241.1099999999999"/>
    <n v="1979.24"/>
    <x v="2"/>
    <x v="1"/>
    <x v="3"/>
    <x v="1"/>
    <x v="3"/>
    <n v="9"/>
    <n v="1"/>
    <x v="2"/>
  </r>
  <r>
    <d v="2012-04-09T00:00:00"/>
    <n v="4"/>
    <x v="0"/>
    <s v="01006"/>
    <n v="610.46"/>
    <n v="1183.98"/>
    <n v="1794.44"/>
    <x v="3"/>
    <x v="1"/>
    <x v="4"/>
    <x v="1"/>
    <x v="3"/>
    <n v="9"/>
    <n v="1"/>
    <x v="2"/>
  </r>
  <r>
    <d v="2012-04-09T00:00:00"/>
    <n v="4"/>
    <x v="1"/>
    <s v="01007"/>
    <n v="610.15"/>
    <n v="1352.05"/>
    <n v="1962.2"/>
    <x v="3"/>
    <x v="1"/>
    <x v="5"/>
    <x v="1"/>
    <x v="3"/>
    <n v="9"/>
    <n v="1"/>
    <x v="2"/>
  </r>
  <r>
    <d v="2012-04-10T00:00:00"/>
    <n v="1"/>
    <x v="0"/>
    <s v="01008"/>
    <n v="696.48"/>
    <n v="1052.58"/>
    <n v="1749.06"/>
    <x v="0"/>
    <x v="0"/>
    <x v="6"/>
    <x v="1"/>
    <x v="3"/>
    <n v="10"/>
    <n v="2"/>
    <x v="3"/>
  </r>
  <r>
    <d v="2012-04-10T00:00:00"/>
    <n v="1"/>
    <x v="1"/>
    <s v="01009"/>
    <n v="755.15"/>
    <n v="1135.24"/>
    <n v="1890.39"/>
    <x v="0"/>
    <x v="0"/>
    <x v="7"/>
    <x v="1"/>
    <x v="3"/>
    <n v="10"/>
    <n v="2"/>
    <x v="3"/>
  </r>
  <r>
    <d v="2012-04-10T00:00:00"/>
    <n v="2"/>
    <x v="0"/>
    <s v="01010"/>
    <n v="706.94"/>
    <n v="1076.0899999999999"/>
    <n v="1783.03"/>
    <x v="1"/>
    <x v="0"/>
    <x v="8"/>
    <x v="1"/>
    <x v="3"/>
    <n v="10"/>
    <n v="2"/>
    <x v="3"/>
  </r>
  <r>
    <d v="2012-04-10T00:00:00"/>
    <n v="2"/>
    <x v="1"/>
    <s v="01011"/>
    <n v="747.15"/>
    <n v="1134.0899999999999"/>
    <n v="1881.24"/>
    <x v="1"/>
    <x v="0"/>
    <x v="9"/>
    <x v="1"/>
    <x v="3"/>
    <n v="10"/>
    <n v="2"/>
    <x v="3"/>
  </r>
  <r>
    <d v="2012-04-10T00:00:00"/>
    <n v="3"/>
    <x v="0"/>
    <s v="01002"/>
    <n v="703.36"/>
    <n v="1065.9000000000001"/>
    <n v="1769.26"/>
    <x v="2"/>
    <x v="1"/>
    <x v="4"/>
    <x v="1"/>
    <x v="3"/>
    <n v="10"/>
    <n v="2"/>
    <x v="3"/>
  </r>
  <r>
    <d v="2012-04-10T00:00:00"/>
    <n v="3"/>
    <x v="1"/>
    <s v="01003"/>
    <n v="744.47"/>
    <n v="1119.3499999999999"/>
    <n v="1863.82"/>
    <x v="2"/>
    <x v="1"/>
    <x v="0"/>
    <x v="1"/>
    <x v="3"/>
    <n v="10"/>
    <n v="2"/>
    <x v="3"/>
  </r>
  <r>
    <d v="2012-04-10T00:00:00"/>
    <n v="4"/>
    <x v="0"/>
    <s v="01001"/>
    <n v="708.37"/>
    <n v="1073.53"/>
    <n v="1781.9"/>
    <x v="3"/>
    <x v="1"/>
    <x v="1"/>
    <x v="1"/>
    <x v="3"/>
    <n v="10"/>
    <n v="2"/>
    <x v="3"/>
  </r>
  <r>
    <d v="2012-04-10T00:00:00"/>
    <n v="4"/>
    <x v="1"/>
    <s v="01004"/>
    <n v="630.38"/>
    <n v="954.71"/>
    <n v="1585.09"/>
    <x v="3"/>
    <x v="1"/>
    <x v="2"/>
    <x v="1"/>
    <x v="3"/>
    <n v="10"/>
    <n v="2"/>
    <x v="3"/>
  </r>
  <r>
    <d v="2012-04-11T00:00:00"/>
    <n v="1"/>
    <x v="0"/>
    <s v="01005"/>
    <n v="664.45"/>
    <n v="1031.23"/>
    <n v="1695.68"/>
    <x v="0"/>
    <x v="0"/>
    <x v="3"/>
    <x v="1"/>
    <x v="3"/>
    <n v="11"/>
    <n v="3"/>
    <x v="4"/>
  </r>
  <r>
    <d v="2012-04-11T00:00:00"/>
    <n v="1"/>
    <x v="1"/>
    <s v="01006"/>
    <n v="659.35"/>
    <n v="1013.76"/>
    <n v="1673.11"/>
    <x v="0"/>
    <x v="0"/>
    <x v="4"/>
    <x v="1"/>
    <x v="3"/>
    <n v="11"/>
    <n v="3"/>
    <x v="4"/>
  </r>
  <r>
    <d v="2012-04-11T00:00:00"/>
    <n v="2"/>
    <x v="0"/>
    <s v="01007"/>
    <n v="627.55999999999995"/>
    <n v="976.48"/>
    <n v="1604.04"/>
    <x v="1"/>
    <x v="0"/>
    <x v="5"/>
    <x v="1"/>
    <x v="3"/>
    <n v="11"/>
    <n v="3"/>
    <x v="4"/>
  </r>
  <r>
    <d v="2012-04-11T00:00:00"/>
    <n v="2"/>
    <x v="1"/>
    <s v="01008"/>
    <n v="703.34"/>
    <n v="1067.72"/>
    <n v="1771.06"/>
    <x v="1"/>
    <x v="0"/>
    <x v="6"/>
    <x v="1"/>
    <x v="3"/>
    <n v="11"/>
    <n v="3"/>
    <x v="4"/>
  </r>
  <r>
    <d v="2012-04-11T00:00:00"/>
    <n v="3"/>
    <x v="0"/>
    <s v="01009"/>
    <n v="633.86"/>
    <n v="986.51"/>
    <n v="1620.37"/>
    <x v="2"/>
    <x v="1"/>
    <x v="7"/>
    <x v="1"/>
    <x v="3"/>
    <n v="11"/>
    <n v="3"/>
    <x v="4"/>
  </r>
  <r>
    <d v="2012-04-11T00:00:00"/>
    <n v="3"/>
    <x v="1"/>
    <s v="01010"/>
    <n v="810.6"/>
    <n v="1247.26"/>
    <n v="2057.86"/>
    <x v="2"/>
    <x v="1"/>
    <x v="8"/>
    <x v="1"/>
    <x v="3"/>
    <n v="11"/>
    <n v="3"/>
    <x v="4"/>
  </r>
  <r>
    <d v="2012-04-11T00:00:00"/>
    <n v="4"/>
    <x v="0"/>
    <s v="01011"/>
    <n v="600.83000000000004"/>
    <n v="939.93"/>
    <n v="1540.76"/>
    <x v="3"/>
    <x v="1"/>
    <x v="9"/>
    <x v="1"/>
    <x v="3"/>
    <n v="11"/>
    <n v="3"/>
    <x v="4"/>
  </r>
  <r>
    <d v="2012-04-11T00:00:00"/>
    <n v="4"/>
    <x v="1"/>
    <s v="01002"/>
    <n v="731.59"/>
    <n v="1109.29"/>
    <n v="1840.88"/>
    <x v="3"/>
    <x v="1"/>
    <x v="4"/>
    <x v="1"/>
    <x v="3"/>
    <n v="11"/>
    <n v="3"/>
    <x v="4"/>
  </r>
  <r>
    <d v="2012-04-12T00:00:00"/>
    <n v="1"/>
    <x v="0"/>
    <s v="01003"/>
    <n v="609.88"/>
    <n v="972.55"/>
    <n v="1582.43"/>
    <x v="0"/>
    <x v="0"/>
    <x v="0"/>
    <x v="1"/>
    <x v="3"/>
    <n v="12"/>
    <n v="4"/>
    <x v="5"/>
  </r>
  <r>
    <d v="2012-04-12T00:00:00"/>
    <n v="1"/>
    <x v="1"/>
    <s v="01001"/>
    <n v="752.55"/>
    <n v="1183.24"/>
    <n v="1935.79"/>
    <x v="0"/>
    <x v="0"/>
    <x v="1"/>
    <x v="1"/>
    <x v="3"/>
    <n v="12"/>
    <n v="4"/>
    <x v="5"/>
  </r>
  <r>
    <d v="2012-04-12T00:00:00"/>
    <n v="2"/>
    <x v="0"/>
    <s v="01004"/>
    <n v="688.63"/>
    <n v="1082.01"/>
    <n v="1770.64"/>
    <x v="1"/>
    <x v="0"/>
    <x v="2"/>
    <x v="1"/>
    <x v="3"/>
    <n v="12"/>
    <n v="4"/>
    <x v="5"/>
  </r>
  <r>
    <d v="2012-04-12T00:00:00"/>
    <n v="2"/>
    <x v="1"/>
    <s v="01005"/>
    <n v="720.07"/>
    <n v="1103.25"/>
    <n v="1823.32"/>
    <x v="1"/>
    <x v="0"/>
    <x v="3"/>
    <x v="1"/>
    <x v="3"/>
    <n v="12"/>
    <n v="4"/>
    <x v="5"/>
  </r>
  <r>
    <d v="2012-04-12T00:00:00"/>
    <n v="3"/>
    <x v="0"/>
    <s v="01006"/>
    <n v="701.06"/>
    <n v="1099.69"/>
    <n v="1800.75"/>
    <x v="2"/>
    <x v="1"/>
    <x v="4"/>
    <x v="1"/>
    <x v="3"/>
    <n v="12"/>
    <n v="4"/>
    <x v="5"/>
  </r>
  <r>
    <d v="2012-04-12T00:00:00"/>
    <n v="3"/>
    <x v="1"/>
    <s v="01007"/>
    <n v="706.78"/>
    <n v="1115.48"/>
    <n v="1822.26"/>
    <x v="2"/>
    <x v="1"/>
    <x v="5"/>
    <x v="1"/>
    <x v="3"/>
    <n v="12"/>
    <n v="4"/>
    <x v="5"/>
  </r>
  <r>
    <d v="2012-04-12T00:00:00"/>
    <n v="4"/>
    <x v="0"/>
    <s v="01008"/>
    <n v="689.2"/>
    <n v="1040.48"/>
    <n v="1729.68"/>
    <x v="3"/>
    <x v="1"/>
    <x v="6"/>
    <x v="1"/>
    <x v="3"/>
    <n v="12"/>
    <n v="4"/>
    <x v="5"/>
  </r>
  <r>
    <d v="2012-04-12T00:00:00"/>
    <n v="4"/>
    <x v="1"/>
    <s v="01009"/>
    <n v="800.56"/>
    <n v="1256.08"/>
    <n v="2056.64"/>
    <x v="3"/>
    <x v="1"/>
    <x v="7"/>
    <x v="1"/>
    <x v="3"/>
    <n v="12"/>
    <n v="4"/>
    <x v="5"/>
  </r>
  <r>
    <d v="2012-04-13T00:00:00"/>
    <n v="1"/>
    <x v="0"/>
    <s v="01010"/>
    <n v="703.81"/>
    <n v="1063.23"/>
    <n v="1767.04"/>
    <x v="0"/>
    <x v="0"/>
    <x v="8"/>
    <x v="1"/>
    <x v="3"/>
    <n v="13"/>
    <n v="5"/>
    <x v="6"/>
  </r>
  <r>
    <d v="2012-04-13T00:00:00"/>
    <n v="1"/>
    <x v="1"/>
    <s v="01011"/>
    <n v="620.61"/>
    <n v="950.64"/>
    <n v="1571.25"/>
    <x v="0"/>
    <x v="0"/>
    <x v="9"/>
    <x v="1"/>
    <x v="3"/>
    <n v="13"/>
    <n v="5"/>
    <x v="6"/>
  </r>
  <r>
    <d v="2012-04-13T00:00:00"/>
    <n v="2"/>
    <x v="0"/>
    <s v="01002"/>
    <n v="623.53"/>
    <n v="974.31"/>
    <n v="1597.84"/>
    <x v="1"/>
    <x v="0"/>
    <x v="4"/>
    <x v="1"/>
    <x v="3"/>
    <n v="13"/>
    <n v="5"/>
    <x v="6"/>
  </r>
  <r>
    <d v="2012-04-13T00:00:00"/>
    <n v="2"/>
    <x v="1"/>
    <s v="01003"/>
    <n v="723.47"/>
    <n v="1141.19"/>
    <n v="1864.66"/>
    <x v="1"/>
    <x v="0"/>
    <x v="0"/>
    <x v="1"/>
    <x v="3"/>
    <n v="13"/>
    <n v="5"/>
    <x v="6"/>
  </r>
  <r>
    <d v="2012-04-13T00:00:00"/>
    <n v="3"/>
    <x v="0"/>
    <s v="01001"/>
    <n v="621.14"/>
    <n v="991.98"/>
    <n v="1613.12"/>
    <x v="2"/>
    <x v="1"/>
    <x v="1"/>
    <x v="1"/>
    <x v="3"/>
    <n v="13"/>
    <n v="5"/>
    <x v="6"/>
  </r>
  <r>
    <d v="2012-04-13T00:00:00"/>
    <n v="3"/>
    <x v="1"/>
    <s v="01004"/>
    <n v="646.67999999999995"/>
    <n v="977.56"/>
    <n v="1624.24"/>
    <x v="2"/>
    <x v="1"/>
    <x v="2"/>
    <x v="1"/>
    <x v="3"/>
    <n v="13"/>
    <n v="5"/>
    <x v="6"/>
  </r>
  <r>
    <d v="2012-04-13T00:00:00"/>
    <n v="4"/>
    <x v="0"/>
    <s v="01005"/>
    <n v="684.07"/>
    <n v="1030.6500000000001"/>
    <n v="1714.72"/>
    <x v="3"/>
    <x v="1"/>
    <x v="3"/>
    <x v="1"/>
    <x v="3"/>
    <n v="13"/>
    <n v="5"/>
    <x v="6"/>
  </r>
  <r>
    <d v="2012-04-13T00:00:00"/>
    <n v="4"/>
    <x v="1"/>
    <s v="01006"/>
    <n v="615.98"/>
    <n v="944.75"/>
    <n v="1560.73"/>
    <x v="3"/>
    <x v="1"/>
    <x v="4"/>
    <x v="1"/>
    <x v="3"/>
    <n v="13"/>
    <n v="5"/>
    <x v="6"/>
  </r>
  <r>
    <d v="2012-04-14T00:00:00"/>
    <n v="1"/>
    <x v="0"/>
    <s v="01007"/>
    <n v="665.73"/>
    <n v="1005.69"/>
    <n v="1671.42"/>
    <x v="0"/>
    <x v="0"/>
    <x v="5"/>
    <x v="1"/>
    <x v="3"/>
    <n v="14"/>
    <n v="6"/>
    <x v="0"/>
  </r>
  <r>
    <d v="2012-04-14T00:00:00"/>
    <n v="1"/>
    <x v="1"/>
    <s v="01008"/>
    <n v="606.08000000000004"/>
    <n v="941.92"/>
    <n v="1548"/>
    <x v="0"/>
    <x v="0"/>
    <x v="6"/>
    <x v="1"/>
    <x v="3"/>
    <n v="14"/>
    <n v="6"/>
    <x v="0"/>
  </r>
  <r>
    <d v="2012-04-14T00:00:00"/>
    <n v="2"/>
    <x v="0"/>
    <s v="01009"/>
    <n v="651.41"/>
    <n v="1044.67"/>
    <n v="1696.08"/>
    <x v="1"/>
    <x v="0"/>
    <x v="7"/>
    <x v="1"/>
    <x v="3"/>
    <n v="14"/>
    <n v="6"/>
    <x v="0"/>
  </r>
  <r>
    <d v="2012-04-14T00:00:00"/>
    <n v="2"/>
    <x v="1"/>
    <s v="01010"/>
    <n v="764.02"/>
    <n v="1155.19"/>
    <n v="1919.21"/>
    <x v="1"/>
    <x v="0"/>
    <x v="8"/>
    <x v="1"/>
    <x v="3"/>
    <n v="14"/>
    <n v="6"/>
    <x v="0"/>
  </r>
  <r>
    <d v="2012-04-14T00:00:00"/>
    <n v="3"/>
    <x v="0"/>
    <s v="01011"/>
    <n v="664.67"/>
    <n v="1047.22"/>
    <n v="1711.89"/>
    <x v="2"/>
    <x v="1"/>
    <x v="9"/>
    <x v="1"/>
    <x v="3"/>
    <n v="14"/>
    <n v="6"/>
    <x v="0"/>
  </r>
  <r>
    <d v="2012-04-14T00:00:00"/>
    <n v="3"/>
    <x v="1"/>
    <s v="01002"/>
    <n v="796.06"/>
    <n v="1219.78"/>
    <n v="2015.84"/>
    <x v="2"/>
    <x v="1"/>
    <x v="4"/>
    <x v="1"/>
    <x v="3"/>
    <n v="14"/>
    <n v="6"/>
    <x v="0"/>
  </r>
  <r>
    <d v="2012-04-14T00:00:00"/>
    <n v="4"/>
    <x v="0"/>
    <s v="01003"/>
    <n v="590.51"/>
    <n v="918.62"/>
    <n v="1509.13"/>
    <x v="3"/>
    <x v="1"/>
    <x v="0"/>
    <x v="1"/>
    <x v="3"/>
    <n v="14"/>
    <n v="6"/>
    <x v="0"/>
  </r>
  <r>
    <d v="2012-04-14T00:00:00"/>
    <n v="4"/>
    <x v="1"/>
    <s v="01001"/>
    <n v="773.88"/>
    <n v="1162.57"/>
    <n v="1936.45"/>
    <x v="3"/>
    <x v="1"/>
    <x v="1"/>
    <x v="1"/>
    <x v="3"/>
    <n v="14"/>
    <n v="6"/>
    <x v="0"/>
  </r>
  <r>
    <d v="2012-04-15T00:00:00"/>
    <n v="1"/>
    <x v="0"/>
    <s v="01004"/>
    <n v="564.39"/>
    <n v="944.18"/>
    <n v="1508.57"/>
    <x v="0"/>
    <x v="0"/>
    <x v="2"/>
    <x v="1"/>
    <x v="3"/>
    <n v="15"/>
    <n v="7"/>
    <x v="1"/>
  </r>
  <r>
    <d v="2012-04-15T00:00:00"/>
    <n v="1"/>
    <x v="1"/>
    <s v="01005"/>
    <n v="818.58"/>
    <n v="1248.54"/>
    <n v="2067.12"/>
    <x v="0"/>
    <x v="0"/>
    <x v="3"/>
    <x v="1"/>
    <x v="3"/>
    <n v="15"/>
    <n v="7"/>
    <x v="1"/>
  </r>
  <r>
    <d v="2012-04-15T00:00:00"/>
    <n v="2"/>
    <x v="0"/>
    <s v="01006"/>
    <n v="622.48"/>
    <n v="979.99"/>
    <n v="1602.47"/>
    <x v="1"/>
    <x v="0"/>
    <x v="4"/>
    <x v="1"/>
    <x v="3"/>
    <n v="15"/>
    <n v="7"/>
    <x v="1"/>
  </r>
  <r>
    <d v="2012-04-15T00:00:00"/>
    <n v="2"/>
    <x v="1"/>
    <s v="01007"/>
    <n v="621.49"/>
    <n v="1038.4100000000001"/>
    <n v="1659.9"/>
    <x v="1"/>
    <x v="0"/>
    <x v="5"/>
    <x v="1"/>
    <x v="3"/>
    <n v="15"/>
    <n v="7"/>
    <x v="1"/>
  </r>
  <r>
    <d v="2012-04-15T00:00:00"/>
    <n v="3"/>
    <x v="0"/>
    <s v="01008"/>
    <n v="645.89"/>
    <n v="978.54"/>
    <n v="1624.43"/>
    <x v="2"/>
    <x v="1"/>
    <x v="6"/>
    <x v="1"/>
    <x v="3"/>
    <n v="15"/>
    <n v="7"/>
    <x v="1"/>
  </r>
  <r>
    <d v="2012-04-15T00:00:00"/>
    <n v="3"/>
    <x v="1"/>
    <s v="01009"/>
    <n v="630.69000000000005"/>
    <n v="953.28"/>
    <n v="1583.97"/>
    <x v="2"/>
    <x v="1"/>
    <x v="7"/>
    <x v="1"/>
    <x v="3"/>
    <n v="15"/>
    <n v="7"/>
    <x v="1"/>
  </r>
  <r>
    <d v="2012-04-15T00:00:00"/>
    <n v="4"/>
    <x v="0"/>
    <s v="01010"/>
    <n v="710.58"/>
    <n v="1065.9100000000001"/>
    <n v="1776.49"/>
    <x v="3"/>
    <x v="1"/>
    <x v="8"/>
    <x v="1"/>
    <x v="3"/>
    <n v="15"/>
    <n v="7"/>
    <x v="1"/>
  </r>
  <r>
    <d v="2012-04-15T00:00:00"/>
    <n v="4"/>
    <x v="1"/>
    <s v="01011"/>
    <n v="771.21"/>
    <n v="1241.8499999999999"/>
    <n v="2013.06"/>
    <x v="3"/>
    <x v="1"/>
    <x v="9"/>
    <x v="1"/>
    <x v="3"/>
    <n v="15"/>
    <n v="7"/>
    <x v="1"/>
  </r>
  <r>
    <d v="2012-04-16T00:00:00"/>
    <n v="1"/>
    <x v="0"/>
    <s v="01002"/>
    <n v="614.30999999999995"/>
    <n v="939.18"/>
    <n v="1553.49"/>
    <x v="0"/>
    <x v="0"/>
    <x v="4"/>
    <x v="1"/>
    <x v="3"/>
    <n v="16"/>
    <n v="1"/>
    <x v="2"/>
  </r>
  <r>
    <d v="2012-04-16T00:00:00"/>
    <n v="1"/>
    <x v="1"/>
    <s v="01003"/>
    <n v="796.05"/>
    <n v="1274.28"/>
    <n v="2070.33"/>
    <x v="0"/>
    <x v="0"/>
    <x v="0"/>
    <x v="1"/>
    <x v="3"/>
    <n v="16"/>
    <n v="1"/>
    <x v="2"/>
  </r>
  <r>
    <d v="2012-04-16T00:00:00"/>
    <n v="2"/>
    <x v="0"/>
    <s v="01001"/>
    <n v="586.79"/>
    <n v="978.87"/>
    <n v="1565.66"/>
    <x v="1"/>
    <x v="0"/>
    <x v="1"/>
    <x v="1"/>
    <x v="3"/>
    <n v="16"/>
    <n v="1"/>
    <x v="2"/>
  </r>
  <r>
    <d v="2012-04-16T00:00:00"/>
    <n v="2"/>
    <x v="1"/>
    <s v="01004"/>
    <n v="656.61"/>
    <n v="1075.99"/>
    <n v="1732.6"/>
    <x v="1"/>
    <x v="0"/>
    <x v="2"/>
    <x v="1"/>
    <x v="3"/>
    <n v="16"/>
    <n v="1"/>
    <x v="2"/>
  </r>
  <r>
    <d v="2012-04-16T00:00:00"/>
    <n v="3"/>
    <x v="0"/>
    <s v="01005"/>
    <n v="619.58000000000004"/>
    <n v="1016.19"/>
    <n v="1635.77"/>
    <x v="2"/>
    <x v="1"/>
    <x v="3"/>
    <x v="1"/>
    <x v="3"/>
    <n v="16"/>
    <n v="1"/>
    <x v="2"/>
  </r>
  <r>
    <d v="2012-04-16T00:00:00"/>
    <n v="3"/>
    <x v="1"/>
    <s v="01006"/>
    <n v="706.06"/>
    <n v="1065.0999999999999"/>
    <n v="1771.16"/>
    <x v="2"/>
    <x v="1"/>
    <x v="4"/>
    <x v="1"/>
    <x v="3"/>
    <n v="16"/>
    <n v="1"/>
    <x v="2"/>
  </r>
  <r>
    <d v="2012-04-16T00:00:00"/>
    <n v="4"/>
    <x v="0"/>
    <s v="01007"/>
    <n v="656.56"/>
    <n v="1093.77"/>
    <n v="1750.33"/>
    <x v="3"/>
    <x v="1"/>
    <x v="5"/>
    <x v="1"/>
    <x v="3"/>
    <n v="16"/>
    <n v="1"/>
    <x v="2"/>
  </r>
  <r>
    <d v="2012-04-16T00:00:00"/>
    <n v="4"/>
    <x v="1"/>
    <s v="01008"/>
    <n v="637.52"/>
    <n v="1070.42"/>
    <n v="1707.94"/>
    <x v="3"/>
    <x v="1"/>
    <x v="6"/>
    <x v="1"/>
    <x v="3"/>
    <n v="16"/>
    <n v="1"/>
    <x v="2"/>
  </r>
  <r>
    <d v="2012-04-17T00:00:00"/>
    <n v="1"/>
    <x v="0"/>
    <s v="01009"/>
    <n v="620.67999999999995"/>
    <n v="945.91"/>
    <n v="1566.59"/>
    <x v="0"/>
    <x v="0"/>
    <x v="7"/>
    <x v="1"/>
    <x v="3"/>
    <n v="17"/>
    <n v="2"/>
    <x v="3"/>
  </r>
  <r>
    <d v="2012-04-17T00:00:00"/>
    <n v="1"/>
    <x v="1"/>
    <s v="01010"/>
    <n v="703.03"/>
    <n v="1100.04"/>
    <n v="1803.07"/>
    <x v="0"/>
    <x v="0"/>
    <x v="8"/>
    <x v="1"/>
    <x v="3"/>
    <n v="17"/>
    <n v="2"/>
    <x v="3"/>
  </r>
  <r>
    <d v="2012-04-17T00:00:00"/>
    <n v="2"/>
    <x v="0"/>
    <s v="01011"/>
    <n v="586.88"/>
    <n v="986.41"/>
    <n v="1573.29"/>
    <x v="1"/>
    <x v="0"/>
    <x v="9"/>
    <x v="1"/>
    <x v="3"/>
    <n v="17"/>
    <n v="2"/>
    <x v="3"/>
  </r>
  <r>
    <d v="2012-04-17T00:00:00"/>
    <n v="2"/>
    <x v="1"/>
    <s v="01002"/>
    <n v="792.52"/>
    <n v="1305.17"/>
    <n v="2097.69"/>
    <x v="1"/>
    <x v="0"/>
    <x v="4"/>
    <x v="1"/>
    <x v="3"/>
    <n v="17"/>
    <n v="2"/>
    <x v="3"/>
  </r>
  <r>
    <d v="2012-04-17T00:00:00"/>
    <n v="3"/>
    <x v="0"/>
    <s v="01003"/>
    <n v="665.31"/>
    <n v="1025.95"/>
    <n v="1691.26"/>
    <x v="2"/>
    <x v="1"/>
    <x v="0"/>
    <x v="1"/>
    <x v="3"/>
    <n v="17"/>
    <n v="2"/>
    <x v="3"/>
  </r>
  <r>
    <d v="2012-04-17T00:00:00"/>
    <n v="3"/>
    <x v="1"/>
    <s v="01001"/>
    <n v="685.23"/>
    <n v="1105"/>
    <n v="1790.23"/>
    <x v="2"/>
    <x v="1"/>
    <x v="1"/>
    <x v="1"/>
    <x v="3"/>
    <n v="17"/>
    <n v="2"/>
    <x v="3"/>
  </r>
  <r>
    <d v="2012-04-17T00:00:00"/>
    <n v="4"/>
    <x v="0"/>
    <s v="01004"/>
    <n v="672.88"/>
    <n v="1026.26"/>
    <n v="1699.14"/>
    <x v="3"/>
    <x v="1"/>
    <x v="2"/>
    <x v="1"/>
    <x v="3"/>
    <n v="17"/>
    <n v="2"/>
    <x v="3"/>
  </r>
  <r>
    <d v="2012-04-17T00:00:00"/>
    <n v="4"/>
    <x v="1"/>
    <s v="01005"/>
    <n v="783.99"/>
    <n v="1261.1300000000001"/>
    <n v="2045.12"/>
    <x v="3"/>
    <x v="1"/>
    <x v="3"/>
    <x v="1"/>
    <x v="3"/>
    <n v="17"/>
    <n v="2"/>
    <x v="3"/>
  </r>
  <r>
    <d v="2012-04-18T00:00:00"/>
    <n v="1"/>
    <x v="0"/>
    <s v="01006"/>
    <n v="616.96"/>
    <n v="1054.3599999999999"/>
    <n v="1671.32"/>
    <x v="0"/>
    <x v="0"/>
    <x v="4"/>
    <x v="1"/>
    <x v="3"/>
    <n v="18"/>
    <n v="3"/>
    <x v="4"/>
  </r>
  <r>
    <d v="2012-04-18T00:00:00"/>
    <n v="1"/>
    <x v="1"/>
    <s v="01007"/>
    <n v="638.24"/>
    <n v="1104.76"/>
    <n v="1743"/>
    <x v="0"/>
    <x v="0"/>
    <x v="5"/>
    <x v="1"/>
    <x v="3"/>
    <n v="18"/>
    <n v="3"/>
    <x v="4"/>
  </r>
  <r>
    <d v="2012-04-18T00:00:00"/>
    <n v="2"/>
    <x v="0"/>
    <s v="01008"/>
    <n v="631.11"/>
    <n v="1027.69"/>
    <n v="1658.8"/>
    <x v="1"/>
    <x v="0"/>
    <x v="6"/>
    <x v="1"/>
    <x v="3"/>
    <n v="18"/>
    <n v="3"/>
    <x v="4"/>
  </r>
  <r>
    <d v="2012-04-18T00:00:00"/>
    <n v="2"/>
    <x v="1"/>
    <s v="01009"/>
    <n v="687.43"/>
    <n v="1053.51"/>
    <n v="1740.94"/>
    <x v="1"/>
    <x v="0"/>
    <x v="7"/>
    <x v="1"/>
    <x v="3"/>
    <n v="18"/>
    <n v="3"/>
    <x v="4"/>
  </r>
  <r>
    <d v="2012-04-18T00:00:00"/>
    <n v="3"/>
    <x v="0"/>
    <s v="01010"/>
    <n v="702.18"/>
    <n v="1067.77"/>
    <n v="1769.95"/>
    <x v="2"/>
    <x v="1"/>
    <x v="8"/>
    <x v="1"/>
    <x v="3"/>
    <n v="18"/>
    <n v="3"/>
    <x v="4"/>
  </r>
  <r>
    <d v="2012-04-18T00:00:00"/>
    <n v="3"/>
    <x v="1"/>
    <s v="01011"/>
    <n v="676.26"/>
    <n v="1185.5899999999999"/>
    <n v="1861.85"/>
    <x v="2"/>
    <x v="1"/>
    <x v="9"/>
    <x v="1"/>
    <x v="3"/>
    <n v="18"/>
    <n v="3"/>
    <x v="4"/>
  </r>
  <r>
    <d v="2012-04-18T00:00:00"/>
    <n v="4"/>
    <x v="0"/>
    <s v="01002"/>
    <n v="601.26"/>
    <n v="1040.75"/>
    <n v="1642.01"/>
    <x v="3"/>
    <x v="1"/>
    <x v="4"/>
    <x v="1"/>
    <x v="3"/>
    <n v="18"/>
    <n v="3"/>
    <x v="4"/>
  </r>
  <r>
    <d v="2012-04-18T00:00:00"/>
    <n v="4"/>
    <x v="1"/>
    <s v="01003"/>
    <n v="607.94000000000005"/>
    <n v="960.2"/>
    <n v="1568.14"/>
    <x v="3"/>
    <x v="1"/>
    <x v="0"/>
    <x v="1"/>
    <x v="3"/>
    <n v="18"/>
    <n v="3"/>
    <x v="4"/>
  </r>
  <r>
    <d v="2012-04-19T00:00:00"/>
    <n v="1"/>
    <x v="0"/>
    <s v="01001"/>
    <n v="602.80999999999995"/>
    <n v="1055.32"/>
    <n v="1658.13"/>
    <x v="0"/>
    <x v="0"/>
    <x v="1"/>
    <x v="1"/>
    <x v="3"/>
    <n v="19"/>
    <n v="4"/>
    <x v="5"/>
  </r>
  <r>
    <d v="2012-04-19T00:00:00"/>
    <n v="1"/>
    <x v="1"/>
    <s v="01004"/>
    <n v="534.29"/>
    <n v="972.87"/>
    <n v="1507.16"/>
    <x v="0"/>
    <x v="0"/>
    <x v="2"/>
    <x v="1"/>
    <x v="3"/>
    <n v="19"/>
    <n v="4"/>
    <x v="5"/>
  </r>
  <r>
    <d v="2012-04-19T00:00:00"/>
    <n v="2"/>
    <x v="0"/>
    <s v="01005"/>
    <n v="638.04999999999995"/>
    <n v="1030.5999999999999"/>
    <n v="1668.65"/>
    <x v="1"/>
    <x v="0"/>
    <x v="3"/>
    <x v="1"/>
    <x v="3"/>
    <n v="19"/>
    <n v="4"/>
    <x v="5"/>
  </r>
  <r>
    <d v="2012-04-19T00:00:00"/>
    <n v="2"/>
    <x v="1"/>
    <s v="01006"/>
    <n v="587.54999999999995"/>
    <n v="1047.68"/>
    <n v="1635.23"/>
    <x v="1"/>
    <x v="0"/>
    <x v="4"/>
    <x v="1"/>
    <x v="3"/>
    <n v="19"/>
    <n v="4"/>
    <x v="5"/>
  </r>
  <r>
    <d v="2012-04-19T00:00:00"/>
    <n v="3"/>
    <x v="0"/>
    <s v="01007"/>
    <n v="637.80999999999995"/>
    <n v="1024.1400000000001"/>
    <n v="1661.95"/>
    <x v="2"/>
    <x v="1"/>
    <x v="5"/>
    <x v="1"/>
    <x v="3"/>
    <n v="19"/>
    <n v="4"/>
    <x v="5"/>
  </r>
  <r>
    <d v="2012-04-19T00:00:00"/>
    <n v="3"/>
    <x v="1"/>
    <s v="01008"/>
    <n v="611.44000000000005"/>
    <n v="984.36"/>
    <n v="1595.8"/>
    <x v="2"/>
    <x v="1"/>
    <x v="6"/>
    <x v="1"/>
    <x v="3"/>
    <n v="19"/>
    <n v="4"/>
    <x v="5"/>
  </r>
  <r>
    <d v="2012-04-19T00:00:00"/>
    <n v="4"/>
    <x v="0"/>
    <s v="01009"/>
    <n v="626.4"/>
    <n v="950.59"/>
    <n v="1576.99"/>
    <x v="3"/>
    <x v="1"/>
    <x v="7"/>
    <x v="1"/>
    <x v="3"/>
    <n v="19"/>
    <n v="4"/>
    <x v="5"/>
  </r>
  <r>
    <d v="2012-04-19T00:00:00"/>
    <n v="4"/>
    <x v="1"/>
    <s v="01010"/>
    <n v="682.67"/>
    <n v="1055.58"/>
    <n v="1738.25"/>
    <x v="3"/>
    <x v="1"/>
    <x v="8"/>
    <x v="1"/>
    <x v="3"/>
    <n v="19"/>
    <n v="4"/>
    <x v="5"/>
  </r>
  <r>
    <d v="2012-04-20T00:00:00"/>
    <n v="1"/>
    <x v="0"/>
    <s v="01011"/>
    <n v="587.12"/>
    <n v="969.68"/>
    <n v="1556.8"/>
    <x v="0"/>
    <x v="0"/>
    <x v="9"/>
    <x v="1"/>
    <x v="3"/>
    <n v="20"/>
    <n v="5"/>
    <x v="6"/>
  </r>
  <r>
    <d v="2012-04-20T00:00:00"/>
    <n v="1"/>
    <x v="1"/>
    <s v="01002"/>
    <n v="655.56"/>
    <n v="1087.6099999999999"/>
    <n v="1743.17"/>
    <x v="0"/>
    <x v="0"/>
    <x v="4"/>
    <x v="1"/>
    <x v="3"/>
    <n v="20"/>
    <n v="5"/>
    <x v="6"/>
  </r>
  <r>
    <d v="2012-04-20T00:00:00"/>
    <n v="2"/>
    <x v="0"/>
    <s v="01003"/>
    <n v="635.53"/>
    <n v="1153.51"/>
    <n v="1789.04"/>
    <x v="1"/>
    <x v="0"/>
    <x v="0"/>
    <x v="1"/>
    <x v="3"/>
    <n v="20"/>
    <n v="5"/>
    <x v="6"/>
  </r>
  <r>
    <d v="2012-04-20T00:00:00"/>
    <n v="2"/>
    <x v="1"/>
    <s v="01001"/>
    <n v="634.57000000000005"/>
    <n v="955.15"/>
    <n v="1589.72"/>
    <x v="1"/>
    <x v="0"/>
    <x v="1"/>
    <x v="1"/>
    <x v="3"/>
    <n v="20"/>
    <n v="5"/>
    <x v="6"/>
  </r>
  <r>
    <d v="2012-04-20T00:00:00"/>
    <n v="3"/>
    <x v="0"/>
    <s v="01004"/>
    <n v="636.16999999999996"/>
    <n v="1041.78"/>
    <n v="1677.95"/>
    <x v="2"/>
    <x v="1"/>
    <x v="2"/>
    <x v="1"/>
    <x v="3"/>
    <n v="20"/>
    <n v="5"/>
    <x v="6"/>
  </r>
  <r>
    <d v="2012-04-20T00:00:00"/>
    <n v="3"/>
    <x v="1"/>
    <s v="01005"/>
    <n v="577.51"/>
    <n v="1069.48"/>
    <n v="1646.99"/>
    <x v="2"/>
    <x v="1"/>
    <x v="3"/>
    <x v="1"/>
    <x v="3"/>
    <n v="20"/>
    <n v="5"/>
    <x v="6"/>
  </r>
  <r>
    <d v="2012-04-20T00:00:00"/>
    <n v="4"/>
    <x v="0"/>
    <s v="01006"/>
    <n v="704.18"/>
    <n v="1060.74"/>
    <n v="1764.92"/>
    <x v="3"/>
    <x v="1"/>
    <x v="4"/>
    <x v="1"/>
    <x v="3"/>
    <n v="20"/>
    <n v="5"/>
    <x v="6"/>
  </r>
  <r>
    <d v="2012-04-20T00:00:00"/>
    <n v="4"/>
    <x v="1"/>
    <s v="01007"/>
    <n v="674.72"/>
    <n v="1116.55"/>
    <n v="1791.27"/>
    <x v="3"/>
    <x v="1"/>
    <x v="5"/>
    <x v="1"/>
    <x v="3"/>
    <n v="20"/>
    <n v="5"/>
    <x v="6"/>
  </r>
  <r>
    <d v="2012-04-21T00:00:00"/>
    <n v="1"/>
    <x v="0"/>
    <s v="01008"/>
    <n v="701.07"/>
    <n v="1088.6500000000001"/>
    <n v="1789.72"/>
    <x v="0"/>
    <x v="0"/>
    <x v="6"/>
    <x v="1"/>
    <x v="3"/>
    <n v="21"/>
    <n v="6"/>
    <x v="0"/>
  </r>
  <r>
    <d v="2012-04-21T00:00:00"/>
    <n v="1"/>
    <x v="1"/>
    <s v="01009"/>
    <n v="708.05"/>
    <n v="1300.25"/>
    <n v="2008.3"/>
    <x v="0"/>
    <x v="0"/>
    <x v="7"/>
    <x v="1"/>
    <x v="3"/>
    <n v="21"/>
    <n v="6"/>
    <x v="0"/>
  </r>
  <r>
    <d v="2012-04-21T00:00:00"/>
    <n v="2"/>
    <x v="0"/>
    <s v="01010"/>
    <n v="542.62"/>
    <n v="1026.1099999999999"/>
    <n v="1568.73"/>
    <x v="1"/>
    <x v="0"/>
    <x v="8"/>
    <x v="1"/>
    <x v="3"/>
    <n v="21"/>
    <n v="6"/>
    <x v="0"/>
  </r>
  <r>
    <d v="2012-04-21T00:00:00"/>
    <n v="2"/>
    <x v="1"/>
    <s v="01011"/>
    <n v="576.39"/>
    <n v="1033.26"/>
    <n v="1609.65"/>
    <x v="1"/>
    <x v="0"/>
    <x v="9"/>
    <x v="1"/>
    <x v="3"/>
    <n v="21"/>
    <n v="6"/>
    <x v="0"/>
  </r>
  <r>
    <d v="2012-04-21T00:00:00"/>
    <n v="3"/>
    <x v="0"/>
    <s v="01002"/>
    <n v="535.5"/>
    <n v="968.94"/>
    <n v="1504.44"/>
    <x v="2"/>
    <x v="1"/>
    <x v="4"/>
    <x v="1"/>
    <x v="3"/>
    <n v="21"/>
    <n v="6"/>
    <x v="0"/>
  </r>
  <r>
    <d v="2012-04-21T00:00:00"/>
    <n v="3"/>
    <x v="1"/>
    <s v="01003"/>
    <n v="557.82000000000005"/>
    <n v="1004.15"/>
    <n v="1561.97"/>
    <x v="2"/>
    <x v="1"/>
    <x v="0"/>
    <x v="1"/>
    <x v="3"/>
    <n v="21"/>
    <n v="6"/>
    <x v="0"/>
  </r>
  <r>
    <d v="2012-04-21T00:00:00"/>
    <n v="4"/>
    <x v="0"/>
    <s v="01001"/>
    <n v="612.91999999999996"/>
    <n v="955.08"/>
    <n v="1568"/>
    <x v="3"/>
    <x v="1"/>
    <x v="1"/>
    <x v="1"/>
    <x v="3"/>
    <n v="21"/>
    <n v="6"/>
    <x v="0"/>
  </r>
  <r>
    <d v="2012-04-21T00:00:00"/>
    <n v="4"/>
    <x v="1"/>
    <s v="01004"/>
    <n v="721.55"/>
    <n v="1184.1500000000001"/>
    <n v="1905.7"/>
    <x v="3"/>
    <x v="1"/>
    <x v="2"/>
    <x v="1"/>
    <x v="3"/>
    <n v="21"/>
    <n v="6"/>
    <x v="0"/>
  </r>
  <r>
    <d v="2012-04-22T00:00:00"/>
    <n v="1"/>
    <x v="0"/>
    <s v="01005"/>
    <n v="603.78"/>
    <n v="920.95"/>
    <n v="1524.73"/>
    <x v="0"/>
    <x v="0"/>
    <x v="3"/>
    <x v="1"/>
    <x v="3"/>
    <n v="22"/>
    <n v="7"/>
    <x v="1"/>
  </r>
  <r>
    <d v="2012-04-22T00:00:00"/>
    <n v="1"/>
    <x v="1"/>
    <s v="01006"/>
    <n v="747.74"/>
    <n v="1258.8800000000001"/>
    <n v="2006.62"/>
    <x v="0"/>
    <x v="0"/>
    <x v="4"/>
    <x v="1"/>
    <x v="3"/>
    <n v="22"/>
    <n v="7"/>
    <x v="1"/>
  </r>
  <r>
    <d v="2012-04-22T00:00:00"/>
    <n v="2"/>
    <x v="0"/>
    <s v="01007"/>
    <n v="658.46"/>
    <n v="995.86"/>
    <n v="1654.32"/>
    <x v="1"/>
    <x v="0"/>
    <x v="5"/>
    <x v="1"/>
    <x v="3"/>
    <n v="22"/>
    <n v="7"/>
    <x v="1"/>
  </r>
  <r>
    <d v="2012-04-22T00:00:00"/>
    <n v="2"/>
    <x v="1"/>
    <s v="01008"/>
    <n v="667.75"/>
    <n v="1172.8"/>
    <n v="1840.55"/>
    <x v="1"/>
    <x v="0"/>
    <x v="6"/>
    <x v="1"/>
    <x v="3"/>
    <n v="22"/>
    <n v="7"/>
    <x v="1"/>
  </r>
  <r>
    <d v="2012-04-22T00:00:00"/>
    <n v="3"/>
    <x v="0"/>
    <s v="01009"/>
    <n v="508.94"/>
    <n v="1012.06"/>
    <n v="1521"/>
    <x v="2"/>
    <x v="1"/>
    <x v="7"/>
    <x v="1"/>
    <x v="3"/>
    <n v="22"/>
    <n v="7"/>
    <x v="1"/>
  </r>
  <r>
    <d v="2012-04-22T00:00:00"/>
    <n v="3"/>
    <x v="1"/>
    <s v="01010"/>
    <n v="813.18"/>
    <n v="1272.79"/>
    <n v="2085.9699999999998"/>
    <x v="2"/>
    <x v="1"/>
    <x v="8"/>
    <x v="1"/>
    <x v="3"/>
    <n v="22"/>
    <n v="7"/>
    <x v="1"/>
  </r>
  <r>
    <d v="2012-04-22T00:00:00"/>
    <n v="4"/>
    <x v="0"/>
    <s v="01011"/>
    <n v="582.01"/>
    <n v="1100.1500000000001"/>
    <n v="1682.16"/>
    <x v="3"/>
    <x v="1"/>
    <x v="9"/>
    <x v="1"/>
    <x v="3"/>
    <n v="22"/>
    <n v="7"/>
    <x v="1"/>
  </r>
  <r>
    <d v="2012-04-22T00:00:00"/>
    <n v="4"/>
    <x v="1"/>
    <s v="01002"/>
    <n v="593.89"/>
    <n v="991.26"/>
    <n v="1585.15"/>
    <x v="3"/>
    <x v="1"/>
    <x v="4"/>
    <x v="1"/>
    <x v="3"/>
    <n v="22"/>
    <n v="7"/>
    <x v="1"/>
  </r>
  <r>
    <d v="2012-04-23T00:00:00"/>
    <n v="1"/>
    <x v="0"/>
    <s v="01003"/>
    <n v="602.83000000000004"/>
    <n v="1007.61"/>
    <n v="1610.44"/>
    <x v="0"/>
    <x v="0"/>
    <x v="0"/>
    <x v="1"/>
    <x v="3"/>
    <n v="23"/>
    <n v="1"/>
    <x v="2"/>
  </r>
  <r>
    <d v="2012-04-23T00:00:00"/>
    <n v="1"/>
    <x v="1"/>
    <s v="01001"/>
    <n v="677.01"/>
    <n v="1057.08"/>
    <n v="1734.09"/>
    <x v="0"/>
    <x v="0"/>
    <x v="1"/>
    <x v="1"/>
    <x v="3"/>
    <n v="23"/>
    <n v="1"/>
    <x v="2"/>
  </r>
  <r>
    <d v="2012-04-23T00:00:00"/>
    <n v="2"/>
    <x v="0"/>
    <s v="01004"/>
    <n v="595.53"/>
    <n v="1088.6400000000001"/>
    <n v="1684.17"/>
    <x v="1"/>
    <x v="0"/>
    <x v="2"/>
    <x v="1"/>
    <x v="3"/>
    <n v="23"/>
    <n v="1"/>
    <x v="2"/>
  </r>
  <r>
    <d v="2012-04-23T00:00:00"/>
    <n v="2"/>
    <x v="1"/>
    <s v="01005"/>
    <n v="637.19000000000005"/>
    <n v="1132.23"/>
    <n v="1769.42"/>
    <x v="1"/>
    <x v="0"/>
    <x v="3"/>
    <x v="1"/>
    <x v="3"/>
    <n v="23"/>
    <n v="1"/>
    <x v="2"/>
  </r>
  <r>
    <d v="2012-04-23T00:00:00"/>
    <n v="3"/>
    <x v="0"/>
    <s v="01006"/>
    <n v="618.08000000000004"/>
    <n v="1052.28"/>
    <n v="1670.36"/>
    <x v="2"/>
    <x v="1"/>
    <x v="4"/>
    <x v="1"/>
    <x v="3"/>
    <n v="23"/>
    <n v="1"/>
    <x v="2"/>
  </r>
  <r>
    <d v="2012-04-23T00:00:00"/>
    <n v="3"/>
    <x v="1"/>
    <s v="01007"/>
    <n v="812.1"/>
    <n v="1257.95"/>
    <n v="2070.0500000000002"/>
    <x v="2"/>
    <x v="1"/>
    <x v="5"/>
    <x v="1"/>
    <x v="3"/>
    <n v="23"/>
    <n v="1"/>
    <x v="2"/>
  </r>
  <r>
    <d v="2012-04-23T00:00:00"/>
    <n v="4"/>
    <x v="0"/>
    <s v="01008"/>
    <n v="654.21"/>
    <n v="1120.3399999999999"/>
    <n v="1774.55"/>
    <x v="3"/>
    <x v="1"/>
    <x v="6"/>
    <x v="1"/>
    <x v="3"/>
    <n v="23"/>
    <n v="1"/>
    <x v="2"/>
  </r>
  <r>
    <d v="2012-04-23T00:00:00"/>
    <n v="4"/>
    <x v="1"/>
    <s v="01009"/>
    <n v="518.92999999999995"/>
    <n v="1034.98"/>
    <n v="1553.91"/>
    <x v="3"/>
    <x v="1"/>
    <x v="7"/>
    <x v="1"/>
    <x v="3"/>
    <n v="23"/>
    <n v="1"/>
    <x v="2"/>
  </r>
  <r>
    <d v="2012-04-24T00:00:00"/>
    <n v="1"/>
    <x v="0"/>
    <s v="01010"/>
    <n v="584.67999999999995"/>
    <n v="1122.5999999999999"/>
    <n v="1707.28"/>
    <x v="0"/>
    <x v="0"/>
    <x v="8"/>
    <x v="1"/>
    <x v="3"/>
    <n v="24"/>
    <n v="2"/>
    <x v="3"/>
  </r>
  <r>
    <d v="2012-04-24T00:00:00"/>
    <n v="1"/>
    <x v="1"/>
    <s v="01011"/>
    <n v="613.86"/>
    <n v="1132.8699999999999"/>
    <n v="1746.73"/>
    <x v="0"/>
    <x v="0"/>
    <x v="9"/>
    <x v="1"/>
    <x v="3"/>
    <n v="24"/>
    <n v="2"/>
    <x v="3"/>
  </r>
  <r>
    <d v="2012-04-24T00:00:00"/>
    <n v="2"/>
    <x v="0"/>
    <s v="01002"/>
    <n v="597.71"/>
    <n v="961.66"/>
    <n v="1559.37"/>
    <x v="1"/>
    <x v="0"/>
    <x v="4"/>
    <x v="1"/>
    <x v="3"/>
    <n v="24"/>
    <n v="2"/>
    <x v="3"/>
  </r>
  <r>
    <d v="2012-04-24T00:00:00"/>
    <n v="2"/>
    <x v="1"/>
    <s v="01003"/>
    <n v="715.46"/>
    <n v="1131.73"/>
    <n v="1847.19"/>
    <x v="1"/>
    <x v="0"/>
    <x v="0"/>
    <x v="1"/>
    <x v="3"/>
    <n v="24"/>
    <n v="2"/>
    <x v="3"/>
  </r>
  <r>
    <d v="2012-04-24T00:00:00"/>
    <n v="3"/>
    <x v="0"/>
    <s v="01001"/>
    <n v="661.85"/>
    <n v="1012.12"/>
    <n v="1673.97"/>
    <x v="2"/>
    <x v="1"/>
    <x v="1"/>
    <x v="1"/>
    <x v="3"/>
    <n v="24"/>
    <n v="2"/>
    <x v="3"/>
  </r>
  <r>
    <d v="2012-04-24T00:00:00"/>
    <n v="3"/>
    <x v="1"/>
    <s v="01004"/>
    <n v="604.61"/>
    <n v="1105.3399999999999"/>
    <n v="1709.95"/>
    <x v="2"/>
    <x v="1"/>
    <x v="2"/>
    <x v="1"/>
    <x v="3"/>
    <n v="24"/>
    <n v="2"/>
    <x v="3"/>
  </r>
  <r>
    <d v="2012-04-24T00:00:00"/>
    <n v="4"/>
    <x v="0"/>
    <s v="01005"/>
    <n v="600.75"/>
    <n v="955.59"/>
    <n v="1556.34"/>
    <x v="3"/>
    <x v="1"/>
    <x v="3"/>
    <x v="1"/>
    <x v="3"/>
    <n v="24"/>
    <n v="2"/>
    <x v="3"/>
  </r>
  <r>
    <d v="2012-04-24T00:00:00"/>
    <n v="4"/>
    <x v="1"/>
    <s v="01006"/>
    <n v="742.47"/>
    <n v="1356.51"/>
    <n v="2098.98"/>
    <x v="3"/>
    <x v="1"/>
    <x v="4"/>
    <x v="1"/>
    <x v="3"/>
    <n v="24"/>
    <n v="2"/>
    <x v="3"/>
  </r>
  <r>
    <d v="2012-04-25T00:00:00"/>
    <n v="1"/>
    <x v="0"/>
    <s v="01007"/>
    <n v="564.26"/>
    <n v="1142.72"/>
    <n v="1706.98"/>
    <x v="0"/>
    <x v="0"/>
    <x v="5"/>
    <x v="1"/>
    <x v="3"/>
    <n v="25"/>
    <n v="3"/>
    <x v="4"/>
  </r>
  <r>
    <d v="2012-04-25T00:00:00"/>
    <n v="1"/>
    <x v="1"/>
    <s v="01008"/>
    <n v="600.04"/>
    <n v="1150.06"/>
    <n v="1750.1"/>
    <x v="0"/>
    <x v="0"/>
    <x v="6"/>
    <x v="1"/>
    <x v="3"/>
    <n v="25"/>
    <n v="3"/>
    <x v="4"/>
  </r>
  <r>
    <d v="2012-04-25T00:00:00"/>
    <n v="2"/>
    <x v="0"/>
    <s v="01009"/>
    <n v="676.05"/>
    <n v="1073.77"/>
    <n v="1749.82"/>
    <x v="1"/>
    <x v="0"/>
    <x v="7"/>
    <x v="1"/>
    <x v="3"/>
    <n v="25"/>
    <n v="3"/>
    <x v="4"/>
  </r>
  <r>
    <d v="2012-04-25T00:00:00"/>
    <n v="2"/>
    <x v="1"/>
    <s v="01010"/>
    <n v="595.66999999999996"/>
    <n v="926.06"/>
    <n v="1521.73"/>
    <x v="1"/>
    <x v="0"/>
    <x v="8"/>
    <x v="1"/>
    <x v="3"/>
    <n v="25"/>
    <n v="3"/>
    <x v="4"/>
  </r>
  <r>
    <d v="2012-04-25T00:00:00"/>
    <n v="3"/>
    <x v="0"/>
    <s v="01011"/>
    <n v="686.24"/>
    <n v="1097.75"/>
    <n v="1783.99"/>
    <x v="2"/>
    <x v="1"/>
    <x v="9"/>
    <x v="1"/>
    <x v="3"/>
    <n v="25"/>
    <n v="3"/>
    <x v="4"/>
  </r>
  <r>
    <d v="2012-04-25T00:00:00"/>
    <n v="3"/>
    <x v="1"/>
    <s v="01002"/>
    <n v="647.32000000000005"/>
    <n v="1165.3699999999999"/>
    <n v="1812.69"/>
    <x v="2"/>
    <x v="1"/>
    <x v="4"/>
    <x v="1"/>
    <x v="3"/>
    <n v="25"/>
    <n v="3"/>
    <x v="4"/>
  </r>
  <r>
    <d v="2012-04-25T00:00:00"/>
    <n v="4"/>
    <x v="0"/>
    <s v="01003"/>
    <n v="601.59"/>
    <n v="973.92"/>
    <n v="1575.51"/>
    <x v="3"/>
    <x v="1"/>
    <x v="0"/>
    <x v="1"/>
    <x v="3"/>
    <n v="25"/>
    <n v="3"/>
    <x v="4"/>
  </r>
  <r>
    <d v="2012-04-25T00:00:00"/>
    <n v="4"/>
    <x v="1"/>
    <s v="01001"/>
    <n v="786.33"/>
    <n v="1278.9100000000001"/>
    <n v="2065.2399999999998"/>
    <x v="3"/>
    <x v="1"/>
    <x v="1"/>
    <x v="1"/>
    <x v="3"/>
    <n v="25"/>
    <n v="3"/>
    <x v="4"/>
  </r>
  <r>
    <d v="2012-04-26T00:00:00"/>
    <n v="1"/>
    <x v="0"/>
    <s v="01004"/>
    <n v="533.77"/>
    <n v="968.95"/>
    <n v="1502.72"/>
    <x v="0"/>
    <x v="0"/>
    <x v="2"/>
    <x v="1"/>
    <x v="3"/>
    <n v="26"/>
    <n v="4"/>
    <x v="5"/>
  </r>
  <r>
    <d v="2012-04-26T00:00:00"/>
    <n v="1"/>
    <x v="1"/>
    <s v="01005"/>
    <n v="545.59"/>
    <n v="1060.58"/>
    <n v="1606.17"/>
    <x v="0"/>
    <x v="0"/>
    <x v="3"/>
    <x v="1"/>
    <x v="3"/>
    <n v="26"/>
    <n v="4"/>
    <x v="5"/>
  </r>
  <r>
    <d v="2012-04-26T00:00:00"/>
    <n v="2"/>
    <x v="0"/>
    <s v="01006"/>
    <n v="584.63"/>
    <n v="977.97"/>
    <n v="1562.6"/>
    <x v="1"/>
    <x v="0"/>
    <x v="4"/>
    <x v="1"/>
    <x v="3"/>
    <n v="26"/>
    <n v="4"/>
    <x v="5"/>
  </r>
  <r>
    <d v="2012-04-26T00:00:00"/>
    <n v="2"/>
    <x v="1"/>
    <s v="01007"/>
    <n v="684.27"/>
    <n v="1078.6400000000001"/>
    <n v="1762.91"/>
    <x v="1"/>
    <x v="0"/>
    <x v="5"/>
    <x v="1"/>
    <x v="3"/>
    <n v="26"/>
    <n v="4"/>
    <x v="5"/>
  </r>
  <r>
    <d v="2012-04-26T00:00:00"/>
    <n v="3"/>
    <x v="0"/>
    <s v="01008"/>
    <n v="633.41999999999996"/>
    <n v="1026.99"/>
    <n v="1660.41"/>
    <x v="2"/>
    <x v="1"/>
    <x v="6"/>
    <x v="1"/>
    <x v="3"/>
    <n v="26"/>
    <n v="4"/>
    <x v="5"/>
  </r>
  <r>
    <d v="2012-04-26T00:00:00"/>
    <n v="3"/>
    <x v="1"/>
    <s v="01009"/>
    <n v="586.63"/>
    <n v="1122.28"/>
    <n v="1708.91"/>
    <x v="2"/>
    <x v="1"/>
    <x v="7"/>
    <x v="1"/>
    <x v="3"/>
    <n v="26"/>
    <n v="4"/>
    <x v="5"/>
  </r>
  <r>
    <d v="2012-04-26T00:00:00"/>
    <n v="4"/>
    <x v="0"/>
    <s v="01010"/>
    <n v="517"/>
    <n v="1088.79"/>
    <n v="1605.79"/>
    <x v="3"/>
    <x v="1"/>
    <x v="8"/>
    <x v="1"/>
    <x v="3"/>
    <n v="26"/>
    <n v="4"/>
    <x v="5"/>
  </r>
  <r>
    <d v="2012-04-26T00:00:00"/>
    <n v="4"/>
    <x v="1"/>
    <s v="01011"/>
    <n v="584.83000000000004"/>
    <n v="1138.1600000000001"/>
    <n v="1722.99"/>
    <x v="3"/>
    <x v="1"/>
    <x v="9"/>
    <x v="1"/>
    <x v="3"/>
    <n v="26"/>
    <n v="4"/>
    <x v="5"/>
  </r>
  <r>
    <d v="2012-04-27T00:00:00"/>
    <n v="1"/>
    <x v="0"/>
    <s v="01002"/>
    <n v="576.71"/>
    <n v="1012.44"/>
    <n v="1589.15"/>
    <x v="0"/>
    <x v="0"/>
    <x v="4"/>
    <x v="1"/>
    <x v="3"/>
    <n v="27"/>
    <n v="5"/>
    <x v="6"/>
  </r>
  <r>
    <d v="2012-04-27T00:00:00"/>
    <n v="1"/>
    <x v="1"/>
    <s v="01003"/>
    <n v="725.25"/>
    <n v="1186.8699999999999"/>
    <n v="1912.12"/>
    <x v="0"/>
    <x v="0"/>
    <x v="0"/>
    <x v="1"/>
    <x v="3"/>
    <n v="27"/>
    <n v="5"/>
    <x v="6"/>
  </r>
  <r>
    <d v="2012-04-27T00:00:00"/>
    <n v="2"/>
    <x v="0"/>
    <s v="01001"/>
    <n v="577.9"/>
    <n v="995.8"/>
    <n v="1573.7"/>
    <x v="1"/>
    <x v="0"/>
    <x v="1"/>
    <x v="1"/>
    <x v="3"/>
    <n v="27"/>
    <n v="5"/>
    <x v="6"/>
  </r>
  <r>
    <d v="2012-04-27T00:00:00"/>
    <n v="2"/>
    <x v="1"/>
    <s v="01004"/>
    <n v="554.78"/>
    <n v="1159.46"/>
    <n v="1714.24"/>
    <x v="1"/>
    <x v="0"/>
    <x v="2"/>
    <x v="1"/>
    <x v="3"/>
    <n v="27"/>
    <n v="5"/>
    <x v="6"/>
  </r>
  <r>
    <d v="2012-04-27T00:00:00"/>
    <n v="3"/>
    <x v="0"/>
    <s v="01005"/>
    <n v="568.91999999999996"/>
    <n v="1120.73"/>
    <n v="1689.65"/>
    <x v="2"/>
    <x v="1"/>
    <x v="3"/>
    <x v="1"/>
    <x v="3"/>
    <n v="27"/>
    <n v="5"/>
    <x v="6"/>
  </r>
  <r>
    <d v="2012-04-27T00:00:00"/>
    <n v="3"/>
    <x v="1"/>
    <s v="01006"/>
    <n v="685.96"/>
    <n v="1066.67"/>
    <n v="1752.63"/>
    <x v="2"/>
    <x v="1"/>
    <x v="4"/>
    <x v="1"/>
    <x v="3"/>
    <n v="27"/>
    <n v="5"/>
    <x v="6"/>
  </r>
  <r>
    <d v="2012-04-27T00:00:00"/>
    <n v="4"/>
    <x v="0"/>
    <s v="01007"/>
    <n v="610.32000000000005"/>
    <n v="1112.29"/>
    <n v="1722.61"/>
    <x v="3"/>
    <x v="1"/>
    <x v="5"/>
    <x v="1"/>
    <x v="3"/>
    <n v="27"/>
    <n v="5"/>
    <x v="6"/>
  </r>
  <r>
    <d v="2012-04-27T00:00:00"/>
    <n v="4"/>
    <x v="1"/>
    <s v="01008"/>
    <n v="630.86"/>
    <n v="1064.93"/>
    <n v="1695.79"/>
    <x v="3"/>
    <x v="1"/>
    <x v="6"/>
    <x v="1"/>
    <x v="3"/>
    <n v="27"/>
    <n v="5"/>
    <x v="6"/>
  </r>
  <r>
    <d v="2012-04-28T00:00:00"/>
    <n v="1"/>
    <x v="0"/>
    <s v="01009"/>
    <n v="534.62"/>
    <n v="1020.42"/>
    <n v="1555.04"/>
    <x v="0"/>
    <x v="0"/>
    <x v="7"/>
    <x v="1"/>
    <x v="3"/>
    <n v="28"/>
    <n v="6"/>
    <x v="0"/>
  </r>
  <r>
    <d v="2012-04-28T00:00:00"/>
    <n v="1"/>
    <x v="1"/>
    <s v="01010"/>
    <n v="723.41"/>
    <n v="1155.04"/>
    <n v="1878.45"/>
    <x v="0"/>
    <x v="0"/>
    <x v="8"/>
    <x v="1"/>
    <x v="3"/>
    <n v="28"/>
    <n v="6"/>
    <x v="0"/>
  </r>
  <r>
    <d v="2012-04-28T00:00:00"/>
    <n v="2"/>
    <x v="0"/>
    <s v="01011"/>
    <n v="556.28"/>
    <n v="1040.55"/>
    <n v="1596.83"/>
    <x v="1"/>
    <x v="0"/>
    <x v="9"/>
    <x v="1"/>
    <x v="3"/>
    <n v="28"/>
    <n v="6"/>
    <x v="0"/>
  </r>
  <r>
    <d v="2012-04-28T00:00:00"/>
    <n v="2"/>
    <x v="1"/>
    <s v="01002"/>
    <n v="654.5"/>
    <n v="1079.5999999999999"/>
    <n v="1734.1"/>
    <x v="1"/>
    <x v="0"/>
    <x v="4"/>
    <x v="1"/>
    <x v="3"/>
    <n v="28"/>
    <n v="6"/>
    <x v="0"/>
  </r>
  <r>
    <d v="2012-04-28T00:00:00"/>
    <n v="3"/>
    <x v="0"/>
    <s v="01003"/>
    <n v="683.03"/>
    <n v="1118.2"/>
    <n v="1801.23"/>
    <x v="2"/>
    <x v="1"/>
    <x v="0"/>
    <x v="1"/>
    <x v="3"/>
    <n v="28"/>
    <n v="6"/>
    <x v="0"/>
  </r>
  <r>
    <d v="2012-04-28T00:00:00"/>
    <n v="3"/>
    <x v="1"/>
    <s v="01001"/>
    <n v="739.83"/>
    <n v="1143.76"/>
    <n v="1883.59"/>
    <x v="2"/>
    <x v="1"/>
    <x v="1"/>
    <x v="1"/>
    <x v="3"/>
    <n v="28"/>
    <n v="6"/>
    <x v="0"/>
  </r>
  <r>
    <d v="2012-04-28T00:00:00"/>
    <n v="4"/>
    <x v="0"/>
    <s v="01004"/>
    <n v="607.33000000000004"/>
    <n v="1115.57"/>
    <n v="1722.9"/>
    <x v="3"/>
    <x v="1"/>
    <x v="2"/>
    <x v="1"/>
    <x v="3"/>
    <n v="28"/>
    <n v="6"/>
    <x v="0"/>
  </r>
  <r>
    <d v="2012-04-28T00:00:00"/>
    <n v="4"/>
    <x v="1"/>
    <s v="01005"/>
    <n v="632.66999999999996"/>
    <n v="984.84"/>
    <n v="1617.51"/>
    <x v="3"/>
    <x v="1"/>
    <x v="3"/>
    <x v="1"/>
    <x v="3"/>
    <n v="28"/>
    <n v="6"/>
    <x v="0"/>
  </r>
  <r>
    <d v="2012-04-29T00:00:00"/>
    <n v="1"/>
    <x v="0"/>
    <s v="01006"/>
    <n v="568.29"/>
    <n v="1183.3900000000001"/>
    <n v="1751.68"/>
    <x v="0"/>
    <x v="0"/>
    <x v="4"/>
    <x v="1"/>
    <x v="3"/>
    <n v="29"/>
    <n v="7"/>
    <x v="1"/>
  </r>
  <r>
    <d v="2012-04-29T00:00:00"/>
    <n v="1"/>
    <x v="1"/>
    <s v="01007"/>
    <n v="583.92999999999995"/>
    <n v="1082.8699999999999"/>
    <n v="1666.8"/>
    <x v="0"/>
    <x v="0"/>
    <x v="5"/>
    <x v="1"/>
    <x v="3"/>
    <n v="29"/>
    <n v="7"/>
    <x v="1"/>
  </r>
  <r>
    <d v="2012-04-29T00:00:00"/>
    <n v="2"/>
    <x v="0"/>
    <s v="01008"/>
    <n v="587.70000000000005"/>
    <n v="1018.8"/>
    <n v="1606.5"/>
    <x v="1"/>
    <x v="0"/>
    <x v="6"/>
    <x v="1"/>
    <x v="3"/>
    <n v="29"/>
    <n v="7"/>
    <x v="1"/>
  </r>
  <r>
    <d v="2012-04-29T00:00:00"/>
    <n v="2"/>
    <x v="1"/>
    <s v="01009"/>
    <n v="532.44000000000005"/>
    <n v="1109.22"/>
    <n v="1641.66"/>
    <x v="1"/>
    <x v="0"/>
    <x v="7"/>
    <x v="1"/>
    <x v="3"/>
    <n v="29"/>
    <n v="7"/>
    <x v="1"/>
  </r>
  <r>
    <d v="2012-04-29T00:00:00"/>
    <n v="3"/>
    <x v="0"/>
    <s v="01010"/>
    <n v="543.23"/>
    <n v="1077.29"/>
    <n v="1620.52"/>
    <x v="2"/>
    <x v="1"/>
    <x v="8"/>
    <x v="1"/>
    <x v="3"/>
    <n v="29"/>
    <n v="7"/>
    <x v="1"/>
  </r>
  <r>
    <d v="2012-04-29T00:00:00"/>
    <n v="3"/>
    <x v="1"/>
    <s v="01011"/>
    <n v="752.78"/>
    <n v="1340.5"/>
    <n v="2093.2800000000002"/>
    <x v="2"/>
    <x v="1"/>
    <x v="9"/>
    <x v="1"/>
    <x v="3"/>
    <n v="29"/>
    <n v="7"/>
    <x v="1"/>
  </r>
  <r>
    <d v="2012-04-29T00:00:00"/>
    <n v="4"/>
    <x v="0"/>
    <s v="01002"/>
    <n v="485.14"/>
    <n v="1033.0999999999999"/>
    <n v="1518.24"/>
    <x v="3"/>
    <x v="1"/>
    <x v="4"/>
    <x v="1"/>
    <x v="3"/>
    <n v="29"/>
    <n v="7"/>
    <x v="1"/>
  </r>
  <r>
    <d v="2012-04-29T00:00:00"/>
    <n v="4"/>
    <x v="1"/>
    <s v="01003"/>
    <n v="653.73"/>
    <n v="1294.96"/>
    <n v="1948.69"/>
    <x v="3"/>
    <x v="1"/>
    <x v="0"/>
    <x v="1"/>
    <x v="3"/>
    <n v="29"/>
    <n v="7"/>
    <x v="1"/>
  </r>
  <r>
    <d v="2012-04-30T00:00:00"/>
    <n v="1"/>
    <x v="0"/>
    <s v="01001"/>
    <n v="640.91"/>
    <n v="1080.94"/>
    <n v="1721.85"/>
    <x v="0"/>
    <x v="0"/>
    <x v="1"/>
    <x v="1"/>
    <x v="3"/>
    <n v="30"/>
    <n v="1"/>
    <x v="2"/>
  </r>
  <r>
    <d v="2012-04-30T00:00:00"/>
    <n v="1"/>
    <x v="1"/>
    <s v="01004"/>
    <n v="697.62"/>
    <n v="1224.17"/>
    <n v="1921.79"/>
    <x v="0"/>
    <x v="0"/>
    <x v="2"/>
    <x v="1"/>
    <x v="3"/>
    <n v="30"/>
    <n v="1"/>
    <x v="2"/>
  </r>
  <r>
    <d v="2012-04-30T00:00:00"/>
    <n v="2"/>
    <x v="0"/>
    <s v="01005"/>
    <n v="542.24"/>
    <n v="1077.33"/>
    <n v="1619.57"/>
    <x v="1"/>
    <x v="0"/>
    <x v="3"/>
    <x v="1"/>
    <x v="3"/>
    <n v="30"/>
    <n v="1"/>
    <x v="2"/>
  </r>
  <r>
    <d v="2012-04-30T00:00:00"/>
    <n v="2"/>
    <x v="1"/>
    <s v="01006"/>
    <n v="625.77"/>
    <n v="1090.82"/>
    <n v="1716.59"/>
    <x v="1"/>
    <x v="0"/>
    <x v="4"/>
    <x v="1"/>
    <x v="3"/>
    <n v="30"/>
    <n v="1"/>
    <x v="2"/>
  </r>
  <r>
    <d v="2012-04-30T00:00:00"/>
    <n v="3"/>
    <x v="0"/>
    <s v="01007"/>
    <n v="590.82000000000005"/>
    <n v="960.66"/>
    <n v="1551.48"/>
    <x v="2"/>
    <x v="1"/>
    <x v="5"/>
    <x v="1"/>
    <x v="3"/>
    <n v="30"/>
    <n v="1"/>
    <x v="2"/>
  </r>
  <r>
    <d v="2012-04-30T00:00:00"/>
    <n v="3"/>
    <x v="1"/>
    <s v="01008"/>
    <n v="720.87"/>
    <n v="1130.9000000000001"/>
    <n v="1851.77"/>
    <x v="2"/>
    <x v="1"/>
    <x v="6"/>
    <x v="1"/>
    <x v="3"/>
    <n v="30"/>
    <n v="1"/>
    <x v="2"/>
  </r>
  <r>
    <d v="2012-04-30T00:00:00"/>
    <n v="4"/>
    <x v="0"/>
    <s v="01009"/>
    <n v="584.9"/>
    <n v="1206.21"/>
    <n v="1791.11"/>
    <x v="3"/>
    <x v="1"/>
    <x v="7"/>
    <x v="1"/>
    <x v="3"/>
    <n v="30"/>
    <n v="1"/>
    <x v="2"/>
  </r>
  <r>
    <d v="2012-04-30T00:00:00"/>
    <n v="4"/>
    <x v="1"/>
    <s v="01010"/>
    <n v="551.38"/>
    <n v="1109.1199999999999"/>
    <n v="1660.5"/>
    <x v="3"/>
    <x v="1"/>
    <x v="8"/>
    <x v="1"/>
    <x v="3"/>
    <n v="30"/>
    <n v="1"/>
    <x v="2"/>
  </r>
  <r>
    <d v="2012-05-01T00:00:00"/>
    <n v="1"/>
    <x v="0"/>
    <s v="01011"/>
    <n v="568.65"/>
    <n v="1004.19"/>
    <n v="1572.84"/>
    <x v="0"/>
    <x v="0"/>
    <x v="9"/>
    <x v="1"/>
    <x v="4"/>
    <n v="1"/>
    <n v="2"/>
    <x v="3"/>
  </r>
  <r>
    <d v="2012-05-01T00:00:00"/>
    <n v="1"/>
    <x v="1"/>
    <s v="01002"/>
    <n v="620.66999999999996"/>
    <n v="1243.43"/>
    <n v="1864.1"/>
    <x v="0"/>
    <x v="0"/>
    <x v="4"/>
    <x v="1"/>
    <x v="4"/>
    <n v="1"/>
    <n v="2"/>
    <x v="3"/>
  </r>
  <r>
    <d v="2012-05-01T00:00:00"/>
    <n v="2"/>
    <x v="0"/>
    <s v="01003"/>
    <n v="679.48"/>
    <n v="1075.3499999999999"/>
    <n v="1754.83"/>
    <x v="1"/>
    <x v="0"/>
    <x v="0"/>
    <x v="1"/>
    <x v="4"/>
    <n v="1"/>
    <n v="2"/>
    <x v="3"/>
  </r>
  <r>
    <d v="2012-05-01T00:00:00"/>
    <n v="2"/>
    <x v="1"/>
    <s v="01001"/>
    <n v="459.34"/>
    <n v="1123.03"/>
    <n v="1582.37"/>
    <x v="1"/>
    <x v="0"/>
    <x v="1"/>
    <x v="1"/>
    <x v="4"/>
    <n v="1"/>
    <n v="2"/>
    <x v="3"/>
  </r>
  <r>
    <d v="2012-05-01T00:00:00"/>
    <n v="3"/>
    <x v="0"/>
    <s v="01004"/>
    <n v="619.32000000000005"/>
    <n v="969.46"/>
    <n v="1588.78"/>
    <x v="2"/>
    <x v="1"/>
    <x v="2"/>
    <x v="1"/>
    <x v="4"/>
    <n v="1"/>
    <n v="2"/>
    <x v="3"/>
  </r>
  <r>
    <d v="2012-05-01T00:00:00"/>
    <n v="3"/>
    <x v="1"/>
    <s v="01005"/>
    <n v="595.24"/>
    <n v="1070.21"/>
    <n v="1665.45"/>
    <x v="2"/>
    <x v="1"/>
    <x v="3"/>
    <x v="1"/>
    <x v="4"/>
    <n v="1"/>
    <n v="2"/>
    <x v="3"/>
  </r>
  <r>
    <d v="2012-05-01T00:00:00"/>
    <n v="4"/>
    <x v="0"/>
    <s v="01006"/>
    <n v="602.24"/>
    <n v="963.34"/>
    <n v="1565.58"/>
    <x v="3"/>
    <x v="1"/>
    <x v="4"/>
    <x v="1"/>
    <x v="4"/>
    <n v="1"/>
    <n v="2"/>
    <x v="3"/>
  </r>
  <r>
    <d v="2012-05-01T00:00:00"/>
    <n v="4"/>
    <x v="1"/>
    <s v="01007"/>
    <n v="622.5"/>
    <n v="1330.29"/>
    <n v="1952.79"/>
    <x v="3"/>
    <x v="1"/>
    <x v="5"/>
    <x v="1"/>
    <x v="4"/>
    <n v="1"/>
    <n v="2"/>
    <x v="3"/>
  </r>
  <r>
    <d v="2012-05-02T00:00:00"/>
    <n v="1"/>
    <x v="0"/>
    <s v="01008"/>
    <n v="604.29"/>
    <n v="1192.23"/>
    <n v="1796.52"/>
    <x v="0"/>
    <x v="0"/>
    <x v="6"/>
    <x v="1"/>
    <x v="4"/>
    <n v="2"/>
    <n v="3"/>
    <x v="4"/>
  </r>
  <r>
    <d v="2012-05-02T00:00:00"/>
    <n v="1"/>
    <x v="1"/>
    <s v="01009"/>
    <n v="643.27"/>
    <n v="1188.8800000000001"/>
    <n v="1832.15"/>
    <x v="0"/>
    <x v="0"/>
    <x v="7"/>
    <x v="1"/>
    <x v="4"/>
    <n v="2"/>
    <n v="3"/>
    <x v="4"/>
  </r>
  <r>
    <d v="2012-05-02T00:00:00"/>
    <n v="2"/>
    <x v="0"/>
    <s v="01010"/>
    <n v="496.33"/>
    <n v="1038.1600000000001"/>
    <n v="1534.49"/>
    <x v="1"/>
    <x v="0"/>
    <x v="8"/>
    <x v="1"/>
    <x v="4"/>
    <n v="2"/>
    <n v="3"/>
    <x v="4"/>
  </r>
  <r>
    <d v="2012-05-02T00:00:00"/>
    <n v="2"/>
    <x v="1"/>
    <s v="01011"/>
    <n v="674.71"/>
    <n v="1059.6099999999999"/>
    <n v="1734.32"/>
    <x v="1"/>
    <x v="0"/>
    <x v="9"/>
    <x v="1"/>
    <x v="4"/>
    <n v="2"/>
    <n v="3"/>
    <x v="4"/>
  </r>
  <r>
    <d v="2012-05-02T00:00:00"/>
    <n v="3"/>
    <x v="0"/>
    <s v="01002"/>
    <n v="539.41"/>
    <n v="1141.3699999999999"/>
    <n v="1680.78"/>
    <x v="2"/>
    <x v="1"/>
    <x v="4"/>
    <x v="1"/>
    <x v="4"/>
    <n v="2"/>
    <n v="3"/>
    <x v="4"/>
  </r>
  <r>
    <d v="2012-05-02T00:00:00"/>
    <n v="3"/>
    <x v="1"/>
    <s v="01003"/>
    <n v="824.84"/>
    <n v="1259.9000000000001"/>
    <n v="2084.7399999999998"/>
    <x v="2"/>
    <x v="1"/>
    <x v="0"/>
    <x v="1"/>
    <x v="4"/>
    <n v="2"/>
    <n v="3"/>
    <x v="4"/>
  </r>
  <r>
    <d v="2012-05-02T00:00:00"/>
    <n v="4"/>
    <x v="0"/>
    <s v="01001"/>
    <n v="631.26"/>
    <n v="1121.0999999999999"/>
    <n v="1752.36"/>
    <x v="3"/>
    <x v="1"/>
    <x v="1"/>
    <x v="1"/>
    <x v="4"/>
    <n v="2"/>
    <n v="3"/>
    <x v="4"/>
  </r>
  <r>
    <d v="2012-05-02T00:00:00"/>
    <n v="4"/>
    <x v="1"/>
    <s v="01004"/>
    <n v="609.29"/>
    <n v="1194.6500000000001"/>
    <n v="1803.94"/>
    <x v="3"/>
    <x v="1"/>
    <x v="2"/>
    <x v="1"/>
    <x v="4"/>
    <n v="2"/>
    <n v="3"/>
    <x v="4"/>
  </r>
  <r>
    <d v="2012-05-03T00:00:00"/>
    <n v="1"/>
    <x v="0"/>
    <s v="01005"/>
    <n v="487.55"/>
    <n v="1104.1300000000001"/>
    <n v="1591.68"/>
    <x v="0"/>
    <x v="0"/>
    <x v="3"/>
    <x v="1"/>
    <x v="4"/>
    <n v="3"/>
    <n v="4"/>
    <x v="5"/>
  </r>
  <r>
    <d v="2012-05-03T00:00:00"/>
    <n v="1"/>
    <x v="1"/>
    <s v="01006"/>
    <n v="546.21"/>
    <n v="1015.5"/>
    <n v="1561.71"/>
    <x v="0"/>
    <x v="0"/>
    <x v="4"/>
    <x v="1"/>
    <x v="4"/>
    <n v="3"/>
    <n v="4"/>
    <x v="5"/>
  </r>
  <r>
    <d v="2012-05-03T00:00:00"/>
    <n v="2"/>
    <x v="0"/>
    <s v="01007"/>
    <n v="516.51"/>
    <n v="1124.22"/>
    <n v="1640.73"/>
    <x v="1"/>
    <x v="0"/>
    <x v="5"/>
    <x v="1"/>
    <x v="4"/>
    <n v="3"/>
    <n v="4"/>
    <x v="5"/>
  </r>
  <r>
    <d v="2012-05-03T00:00:00"/>
    <n v="2"/>
    <x v="1"/>
    <s v="01008"/>
    <n v="523.37"/>
    <n v="1053.29"/>
    <n v="1576.66"/>
    <x v="1"/>
    <x v="0"/>
    <x v="6"/>
    <x v="1"/>
    <x v="4"/>
    <n v="3"/>
    <n v="4"/>
    <x v="5"/>
  </r>
  <r>
    <d v="2012-05-03T00:00:00"/>
    <n v="3"/>
    <x v="0"/>
    <s v="01009"/>
    <n v="543.28"/>
    <n v="1034.22"/>
    <n v="1577.5"/>
    <x v="2"/>
    <x v="1"/>
    <x v="7"/>
    <x v="1"/>
    <x v="4"/>
    <n v="3"/>
    <n v="4"/>
    <x v="5"/>
  </r>
  <r>
    <d v="2012-05-03T00:00:00"/>
    <n v="3"/>
    <x v="1"/>
    <s v="01010"/>
    <n v="565.02"/>
    <n v="1190.95"/>
    <n v="1755.97"/>
    <x v="2"/>
    <x v="1"/>
    <x v="8"/>
    <x v="1"/>
    <x v="4"/>
    <n v="3"/>
    <n v="4"/>
    <x v="5"/>
  </r>
  <r>
    <d v="2012-05-03T00:00:00"/>
    <n v="4"/>
    <x v="0"/>
    <s v="01011"/>
    <n v="568.15"/>
    <n v="1185.05"/>
    <n v="1753.2"/>
    <x v="3"/>
    <x v="1"/>
    <x v="9"/>
    <x v="1"/>
    <x v="4"/>
    <n v="3"/>
    <n v="4"/>
    <x v="5"/>
  </r>
  <r>
    <d v="2012-05-03T00:00:00"/>
    <n v="4"/>
    <x v="1"/>
    <s v="01002"/>
    <n v="479.17"/>
    <n v="1193.71"/>
    <n v="1672.88"/>
    <x v="3"/>
    <x v="1"/>
    <x v="4"/>
    <x v="1"/>
    <x v="4"/>
    <n v="3"/>
    <n v="4"/>
    <x v="5"/>
  </r>
  <r>
    <d v="2012-05-04T00:00:00"/>
    <n v="1"/>
    <x v="0"/>
    <s v="01003"/>
    <n v="499.22"/>
    <n v="1231.8"/>
    <n v="1731.02"/>
    <x v="0"/>
    <x v="0"/>
    <x v="0"/>
    <x v="1"/>
    <x v="4"/>
    <n v="4"/>
    <n v="5"/>
    <x v="6"/>
  </r>
  <r>
    <d v="2012-05-04T00:00:00"/>
    <n v="1"/>
    <x v="1"/>
    <s v="01001"/>
    <n v="660.16"/>
    <n v="1307.92"/>
    <n v="1968.08"/>
    <x v="0"/>
    <x v="0"/>
    <x v="1"/>
    <x v="1"/>
    <x v="4"/>
    <n v="4"/>
    <n v="5"/>
    <x v="6"/>
  </r>
  <r>
    <d v="2012-05-04T00:00:00"/>
    <n v="2"/>
    <x v="0"/>
    <s v="01004"/>
    <n v="662.69"/>
    <n v="998.18"/>
    <n v="1660.87"/>
    <x v="1"/>
    <x v="0"/>
    <x v="2"/>
    <x v="1"/>
    <x v="4"/>
    <n v="4"/>
    <n v="5"/>
    <x v="6"/>
  </r>
  <r>
    <d v="2012-05-04T00:00:00"/>
    <n v="2"/>
    <x v="1"/>
    <s v="01005"/>
    <n v="698.09"/>
    <n v="1138.93"/>
    <n v="1837.02"/>
    <x v="1"/>
    <x v="0"/>
    <x v="3"/>
    <x v="1"/>
    <x v="4"/>
    <n v="4"/>
    <n v="5"/>
    <x v="6"/>
  </r>
  <r>
    <d v="2012-05-04T00:00:00"/>
    <n v="3"/>
    <x v="0"/>
    <s v="01006"/>
    <n v="448.61"/>
    <n v="1074.19"/>
    <n v="1522.8"/>
    <x v="2"/>
    <x v="1"/>
    <x v="4"/>
    <x v="1"/>
    <x v="4"/>
    <n v="4"/>
    <n v="5"/>
    <x v="6"/>
  </r>
  <r>
    <d v="2012-05-04T00:00:00"/>
    <n v="3"/>
    <x v="1"/>
    <s v="01007"/>
    <n v="712.05"/>
    <n v="1232.93"/>
    <n v="1944.98"/>
    <x v="2"/>
    <x v="1"/>
    <x v="5"/>
    <x v="1"/>
    <x v="4"/>
    <n v="4"/>
    <n v="5"/>
    <x v="6"/>
  </r>
  <r>
    <d v="2012-05-04T00:00:00"/>
    <n v="4"/>
    <x v="0"/>
    <s v="01008"/>
    <n v="521.29"/>
    <n v="997.49"/>
    <n v="1518.78"/>
    <x v="3"/>
    <x v="1"/>
    <x v="6"/>
    <x v="1"/>
    <x v="4"/>
    <n v="4"/>
    <n v="5"/>
    <x v="6"/>
  </r>
  <r>
    <d v="2012-05-04T00:00:00"/>
    <n v="4"/>
    <x v="1"/>
    <s v="01009"/>
    <n v="621.64"/>
    <n v="989.55"/>
    <n v="1611.19"/>
    <x v="3"/>
    <x v="1"/>
    <x v="7"/>
    <x v="1"/>
    <x v="4"/>
    <n v="4"/>
    <n v="5"/>
    <x v="6"/>
  </r>
  <r>
    <d v="2012-05-05T00:00:00"/>
    <n v="1"/>
    <x v="0"/>
    <s v="01010"/>
    <n v="649.54999999999995"/>
    <n v="1016.37"/>
    <n v="1665.92"/>
    <x v="0"/>
    <x v="0"/>
    <x v="8"/>
    <x v="1"/>
    <x v="4"/>
    <n v="5"/>
    <n v="6"/>
    <x v="0"/>
  </r>
  <r>
    <d v="2012-05-05T00:00:00"/>
    <n v="1"/>
    <x v="1"/>
    <s v="01011"/>
    <n v="728.82"/>
    <n v="1245.9000000000001"/>
    <n v="1974.72"/>
    <x v="0"/>
    <x v="0"/>
    <x v="9"/>
    <x v="1"/>
    <x v="4"/>
    <n v="5"/>
    <n v="6"/>
    <x v="0"/>
  </r>
  <r>
    <d v="2012-05-05T00:00:00"/>
    <n v="2"/>
    <x v="0"/>
    <s v="01002"/>
    <n v="634.37"/>
    <n v="1027.54"/>
    <n v="1661.91"/>
    <x v="1"/>
    <x v="0"/>
    <x v="4"/>
    <x v="1"/>
    <x v="4"/>
    <n v="5"/>
    <n v="6"/>
    <x v="0"/>
  </r>
  <r>
    <d v="2012-05-05T00:00:00"/>
    <n v="2"/>
    <x v="1"/>
    <s v="01003"/>
    <n v="697.16"/>
    <n v="1330.95"/>
    <n v="2028.11"/>
    <x v="1"/>
    <x v="0"/>
    <x v="0"/>
    <x v="1"/>
    <x v="4"/>
    <n v="5"/>
    <n v="6"/>
    <x v="0"/>
  </r>
  <r>
    <d v="2012-05-05T00:00:00"/>
    <n v="3"/>
    <x v="0"/>
    <s v="01001"/>
    <n v="603.58000000000004"/>
    <n v="1150.01"/>
    <n v="1753.59"/>
    <x v="2"/>
    <x v="1"/>
    <x v="1"/>
    <x v="1"/>
    <x v="4"/>
    <n v="5"/>
    <n v="6"/>
    <x v="0"/>
  </r>
  <r>
    <d v="2012-05-05T00:00:00"/>
    <n v="3"/>
    <x v="1"/>
    <s v="01004"/>
    <n v="734.14"/>
    <n v="1275.8900000000001"/>
    <n v="2012.03"/>
    <x v="2"/>
    <x v="1"/>
    <x v="2"/>
    <x v="1"/>
    <x v="4"/>
    <n v="5"/>
    <n v="6"/>
    <x v="0"/>
  </r>
  <r>
    <d v="2012-05-05T00:00:00"/>
    <n v="4"/>
    <x v="0"/>
    <s v="01005"/>
    <n v="687.74"/>
    <n v="1077.22"/>
    <n v="1764.96"/>
    <x v="3"/>
    <x v="1"/>
    <x v="3"/>
    <x v="1"/>
    <x v="4"/>
    <n v="5"/>
    <n v="6"/>
    <x v="0"/>
  </r>
  <r>
    <d v="2012-05-05T00:00:00"/>
    <n v="4"/>
    <x v="1"/>
    <s v="01006"/>
    <n v="654.17999999999995"/>
    <n v="1036.02"/>
    <n v="1690.2"/>
    <x v="3"/>
    <x v="1"/>
    <x v="4"/>
    <x v="1"/>
    <x v="4"/>
    <n v="5"/>
    <n v="6"/>
    <x v="0"/>
  </r>
  <r>
    <d v="2012-05-06T00:00:00"/>
    <n v="1"/>
    <x v="0"/>
    <s v="01007"/>
    <n v="544.89"/>
    <n v="1102.17"/>
    <n v="1647.06"/>
    <x v="0"/>
    <x v="0"/>
    <x v="5"/>
    <x v="1"/>
    <x v="4"/>
    <n v="6"/>
    <n v="7"/>
    <x v="1"/>
  </r>
  <r>
    <d v="2012-05-06T00:00:00"/>
    <n v="1"/>
    <x v="1"/>
    <s v="01008"/>
    <n v="602.54"/>
    <n v="1338.74"/>
    <n v="1941.28"/>
    <x v="0"/>
    <x v="0"/>
    <x v="6"/>
    <x v="1"/>
    <x v="4"/>
    <n v="6"/>
    <n v="7"/>
    <x v="1"/>
  </r>
  <r>
    <d v="2012-05-06T00:00:00"/>
    <n v="2"/>
    <x v="0"/>
    <s v="01009"/>
    <n v="599.73"/>
    <n v="1183.42"/>
    <n v="1783.15"/>
    <x v="1"/>
    <x v="0"/>
    <x v="7"/>
    <x v="1"/>
    <x v="4"/>
    <n v="6"/>
    <n v="7"/>
    <x v="1"/>
  </r>
  <r>
    <d v="2012-05-06T00:00:00"/>
    <n v="2"/>
    <x v="1"/>
    <s v="01010"/>
    <n v="719.72"/>
    <n v="1131.3800000000001"/>
    <n v="1851.1"/>
    <x v="1"/>
    <x v="0"/>
    <x v="8"/>
    <x v="1"/>
    <x v="4"/>
    <n v="6"/>
    <n v="7"/>
    <x v="1"/>
  </r>
  <r>
    <d v="2012-05-06T00:00:00"/>
    <n v="3"/>
    <x v="0"/>
    <s v="01011"/>
    <n v="662.77"/>
    <n v="1019.51"/>
    <n v="1682.28"/>
    <x v="2"/>
    <x v="1"/>
    <x v="9"/>
    <x v="1"/>
    <x v="4"/>
    <n v="6"/>
    <n v="7"/>
    <x v="1"/>
  </r>
  <r>
    <d v="2012-05-06T00:00:00"/>
    <n v="3"/>
    <x v="1"/>
    <s v="01002"/>
    <n v="606.97"/>
    <n v="1160.8"/>
    <n v="1767.77"/>
    <x v="2"/>
    <x v="1"/>
    <x v="4"/>
    <x v="1"/>
    <x v="4"/>
    <n v="6"/>
    <n v="7"/>
    <x v="1"/>
  </r>
  <r>
    <d v="2012-05-06T00:00:00"/>
    <n v="4"/>
    <x v="0"/>
    <s v="01003"/>
    <n v="573.91"/>
    <n v="1114.72"/>
    <n v="1688.63"/>
    <x v="3"/>
    <x v="1"/>
    <x v="0"/>
    <x v="1"/>
    <x v="4"/>
    <n v="6"/>
    <n v="7"/>
    <x v="1"/>
  </r>
  <r>
    <d v="2012-05-06T00:00:00"/>
    <n v="4"/>
    <x v="1"/>
    <s v="01001"/>
    <n v="439.26"/>
    <n v="1187.42"/>
    <n v="1626.68"/>
    <x v="3"/>
    <x v="1"/>
    <x v="1"/>
    <x v="1"/>
    <x v="4"/>
    <n v="6"/>
    <n v="7"/>
    <x v="1"/>
  </r>
  <r>
    <d v="2012-05-07T00:00:00"/>
    <n v="1"/>
    <x v="0"/>
    <s v="01004"/>
    <n v="631.89"/>
    <n v="965.39"/>
    <n v="1597.28"/>
    <x v="0"/>
    <x v="0"/>
    <x v="2"/>
    <x v="1"/>
    <x v="4"/>
    <n v="7"/>
    <n v="1"/>
    <x v="2"/>
  </r>
  <r>
    <d v="2012-05-07T00:00:00"/>
    <n v="1"/>
    <x v="1"/>
    <s v="01005"/>
    <n v="683.39"/>
    <n v="1035.1500000000001"/>
    <n v="1718.54"/>
    <x v="0"/>
    <x v="0"/>
    <x v="3"/>
    <x v="1"/>
    <x v="4"/>
    <n v="7"/>
    <n v="1"/>
    <x v="2"/>
  </r>
  <r>
    <d v="2012-05-07T00:00:00"/>
    <n v="2"/>
    <x v="0"/>
    <s v="01006"/>
    <n v="524.09"/>
    <n v="1050.56"/>
    <n v="1574.65"/>
    <x v="1"/>
    <x v="0"/>
    <x v="4"/>
    <x v="1"/>
    <x v="4"/>
    <n v="7"/>
    <n v="1"/>
    <x v="2"/>
  </r>
  <r>
    <d v="2012-05-07T00:00:00"/>
    <n v="2"/>
    <x v="1"/>
    <s v="01007"/>
    <n v="578.27"/>
    <n v="1389.7"/>
    <n v="1967.97"/>
    <x v="1"/>
    <x v="0"/>
    <x v="5"/>
    <x v="1"/>
    <x v="4"/>
    <n v="7"/>
    <n v="1"/>
    <x v="2"/>
  </r>
  <r>
    <d v="2012-05-07T00:00:00"/>
    <n v="3"/>
    <x v="0"/>
    <s v="01008"/>
    <n v="523.85"/>
    <n v="1100.3800000000001"/>
    <n v="1624.23"/>
    <x v="2"/>
    <x v="1"/>
    <x v="6"/>
    <x v="1"/>
    <x v="4"/>
    <n v="7"/>
    <n v="1"/>
    <x v="2"/>
  </r>
  <r>
    <d v="2012-05-07T00:00:00"/>
    <n v="3"/>
    <x v="1"/>
    <s v="01009"/>
    <n v="529.70000000000005"/>
    <n v="1167.94"/>
    <n v="1697.64"/>
    <x v="2"/>
    <x v="1"/>
    <x v="7"/>
    <x v="1"/>
    <x v="4"/>
    <n v="7"/>
    <n v="1"/>
    <x v="2"/>
  </r>
  <r>
    <d v="2012-05-07T00:00:00"/>
    <n v="4"/>
    <x v="0"/>
    <s v="01010"/>
    <n v="477.35"/>
    <n v="1159.18"/>
    <n v="1636.53"/>
    <x v="3"/>
    <x v="1"/>
    <x v="8"/>
    <x v="1"/>
    <x v="4"/>
    <n v="7"/>
    <n v="1"/>
    <x v="2"/>
  </r>
  <r>
    <d v="2012-05-07T00:00:00"/>
    <n v="4"/>
    <x v="1"/>
    <s v="01011"/>
    <n v="724.93"/>
    <n v="1374.53"/>
    <n v="2099.46"/>
    <x v="3"/>
    <x v="1"/>
    <x v="9"/>
    <x v="1"/>
    <x v="4"/>
    <n v="7"/>
    <n v="1"/>
    <x v="2"/>
  </r>
  <r>
    <d v="2012-05-08T00:00:00"/>
    <n v="1"/>
    <x v="0"/>
    <s v="01002"/>
    <n v="589.38"/>
    <n v="1033.67"/>
    <n v="1623.05"/>
    <x v="0"/>
    <x v="0"/>
    <x v="4"/>
    <x v="1"/>
    <x v="4"/>
    <n v="8"/>
    <n v="2"/>
    <x v="3"/>
  </r>
  <r>
    <d v="2012-05-08T00:00:00"/>
    <n v="1"/>
    <x v="1"/>
    <s v="01003"/>
    <n v="819.13"/>
    <n v="1263.23"/>
    <n v="2082.36"/>
    <x v="0"/>
    <x v="0"/>
    <x v="0"/>
    <x v="1"/>
    <x v="4"/>
    <n v="8"/>
    <n v="2"/>
    <x v="3"/>
  </r>
  <r>
    <d v="2012-05-08T00:00:00"/>
    <n v="2"/>
    <x v="0"/>
    <s v="01001"/>
    <n v="514.03"/>
    <n v="1275.3399999999999"/>
    <n v="1789.37"/>
    <x v="1"/>
    <x v="0"/>
    <x v="1"/>
    <x v="1"/>
    <x v="4"/>
    <n v="8"/>
    <n v="2"/>
    <x v="3"/>
  </r>
  <r>
    <d v="2012-05-08T00:00:00"/>
    <n v="2"/>
    <x v="1"/>
    <s v="01004"/>
    <n v="775.91"/>
    <n v="1230.31"/>
    <n v="2006.22"/>
    <x v="1"/>
    <x v="0"/>
    <x v="2"/>
    <x v="1"/>
    <x v="4"/>
    <n v="8"/>
    <n v="2"/>
    <x v="3"/>
  </r>
  <r>
    <d v="2012-05-08T00:00:00"/>
    <n v="3"/>
    <x v="0"/>
    <s v="01005"/>
    <n v="551.13"/>
    <n v="1068.1600000000001"/>
    <n v="1619.29"/>
    <x v="2"/>
    <x v="1"/>
    <x v="3"/>
    <x v="1"/>
    <x v="4"/>
    <n v="8"/>
    <n v="2"/>
    <x v="3"/>
  </r>
  <r>
    <d v="2012-05-08T00:00:00"/>
    <n v="3"/>
    <x v="1"/>
    <s v="01006"/>
    <n v="803.76"/>
    <n v="1257"/>
    <n v="2060.7600000000002"/>
    <x v="2"/>
    <x v="1"/>
    <x v="4"/>
    <x v="1"/>
    <x v="4"/>
    <n v="8"/>
    <n v="2"/>
    <x v="3"/>
  </r>
  <r>
    <d v="2012-05-08T00:00:00"/>
    <n v="4"/>
    <x v="0"/>
    <s v="01007"/>
    <n v="461.7"/>
    <n v="1186"/>
    <n v="1647.7"/>
    <x v="3"/>
    <x v="1"/>
    <x v="5"/>
    <x v="1"/>
    <x v="4"/>
    <n v="8"/>
    <n v="2"/>
    <x v="3"/>
  </r>
  <r>
    <d v="2012-05-08T00:00:00"/>
    <n v="4"/>
    <x v="1"/>
    <s v="01008"/>
    <n v="521.03"/>
    <n v="1246.6300000000001"/>
    <n v="1767.66"/>
    <x v="3"/>
    <x v="1"/>
    <x v="6"/>
    <x v="1"/>
    <x v="4"/>
    <n v="8"/>
    <n v="2"/>
    <x v="3"/>
  </r>
  <r>
    <d v="2012-05-09T00:00:00"/>
    <n v="1"/>
    <x v="0"/>
    <s v="01009"/>
    <n v="430.76"/>
    <n v="1101.6199999999999"/>
    <n v="1532.38"/>
    <x v="0"/>
    <x v="0"/>
    <x v="7"/>
    <x v="1"/>
    <x v="4"/>
    <n v="9"/>
    <n v="3"/>
    <x v="4"/>
  </r>
  <r>
    <d v="2012-05-09T00:00:00"/>
    <n v="1"/>
    <x v="1"/>
    <s v="01010"/>
    <n v="587.69000000000005"/>
    <n v="1002.77"/>
    <n v="1590.46"/>
    <x v="0"/>
    <x v="0"/>
    <x v="8"/>
    <x v="1"/>
    <x v="4"/>
    <n v="9"/>
    <n v="3"/>
    <x v="4"/>
  </r>
  <r>
    <d v="2012-05-09T00:00:00"/>
    <n v="2"/>
    <x v="0"/>
    <s v="01011"/>
    <n v="454.18"/>
    <n v="1097.74"/>
    <n v="1551.92"/>
    <x v="1"/>
    <x v="0"/>
    <x v="9"/>
    <x v="1"/>
    <x v="4"/>
    <n v="9"/>
    <n v="3"/>
    <x v="4"/>
  </r>
  <r>
    <d v="2012-05-09T00:00:00"/>
    <n v="2"/>
    <x v="1"/>
    <s v="01002"/>
    <n v="505.52"/>
    <n v="1325.62"/>
    <n v="1831.14"/>
    <x v="1"/>
    <x v="0"/>
    <x v="4"/>
    <x v="1"/>
    <x v="4"/>
    <n v="9"/>
    <n v="3"/>
    <x v="4"/>
  </r>
  <r>
    <d v="2012-05-09T00:00:00"/>
    <n v="3"/>
    <x v="0"/>
    <s v="01003"/>
    <n v="694.62"/>
    <n v="1072.7"/>
    <n v="1767.32"/>
    <x v="2"/>
    <x v="1"/>
    <x v="0"/>
    <x v="1"/>
    <x v="4"/>
    <n v="9"/>
    <n v="3"/>
    <x v="4"/>
  </r>
  <r>
    <d v="2012-05-09T00:00:00"/>
    <n v="3"/>
    <x v="1"/>
    <s v="01001"/>
    <n v="669.7"/>
    <n v="1362.94"/>
    <n v="2032.64"/>
    <x v="2"/>
    <x v="1"/>
    <x v="1"/>
    <x v="1"/>
    <x v="4"/>
    <n v="9"/>
    <n v="3"/>
    <x v="4"/>
  </r>
  <r>
    <d v="2012-05-09T00:00:00"/>
    <n v="4"/>
    <x v="0"/>
    <s v="01004"/>
    <n v="640.79"/>
    <n v="1076.5"/>
    <n v="1717.29"/>
    <x v="3"/>
    <x v="1"/>
    <x v="2"/>
    <x v="1"/>
    <x v="4"/>
    <n v="9"/>
    <n v="3"/>
    <x v="4"/>
  </r>
  <r>
    <d v="2012-05-09T00:00:00"/>
    <n v="4"/>
    <x v="1"/>
    <s v="01005"/>
    <n v="612.99"/>
    <n v="1140.94"/>
    <n v="1753.93"/>
    <x v="3"/>
    <x v="1"/>
    <x v="3"/>
    <x v="1"/>
    <x v="4"/>
    <n v="9"/>
    <n v="3"/>
    <x v="4"/>
  </r>
  <r>
    <d v="2012-05-10T00:00:00"/>
    <n v="1"/>
    <x v="0"/>
    <s v="01006"/>
    <n v="704.99"/>
    <n v="1058.8699999999999"/>
    <n v="1763.86"/>
    <x v="0"/>
    <x v="0"/>
    <x v="4"/>
    <x v="1"/>
    <x v="4"/>
    <n v="10"/>
    <n v="4"/>
    <x v="5"/>
  </r>
  <r>
    <d v="2012-05-10T00:00:00"/>
    <n v="1"/>
    <x v="1"/>
    <s v="01007"/>
    <n v="807.09"/>
    <n v="1225.24"/>
    <n v="2032.33"/>
    <x v="0"/>
    <x v="0"/>
    <x v="5"/>
    <x v="1"/>
    <x v="4"/>
    <n v="10"/>
    <n v="4"/>
    <x v="5"/>
  </r>
  <r>
    <d v="2012-05-10T00:00:00"/>
    <n v="2"/>
    <x v="0"/>
    <s v="01008"/>
    <n v="618.16"/>
    <n v="930.84"/>
    <n v="1549"/>
    <x v="1"/>
    <x v="0"/>
    <x v="6"/>
    <x v="1"/>
    <x v="4"/>
    <n v="10"/>
    <n v="4"/>
    <x v="5"/>
  </r>
  <r>
    <d v="2012-05-10T00:00:00"/>
    <n v="2"/>
    <x v="1"/>
    <s v="01009"/>
    <n v="778.23"/>
    <n v="1178.51"/>
    <n v="1956.74"/>
    <x v="1"/>
    <x v="0"/>
    <x v="7"/>
    <x v="1"/>
    <x v="4"/>
    <n v="10"/>
    <n v="4"/>
    <x v="5"/>
  </r>
  <r>
    <d v="2012-05-10T00:00:00"/>
    <n v="3"/>
    <x v="0"/>
    <s v="01010"/>
    <n v="708.67"/>
    <n v="1080.8599999999999"/>
    <n v="1789.53"/>
    <x v="2"/>
    <x v="1"/>
    <x v="8"/>
    <x v="1"/>
    <x v="4"/>
    <n v="10"/>
    <n v="4"/>
    <x v="5"/>
  </r>
  <r>
    <d v="2012-05-10T00:00:00"/>
    <n v="3"/>
    <x v="1"/>
    <s v="01011"/>
    <n v="657"/>
    <n v="991.3"/>
    <n v="1648.3"/>
    <x v="2"/>
    <x v="1"/>
    <x v="9"/>
    <x v="1"/>
    <x v="4"/>
    <n v="10"/>
    <n v="4"/>
    <x v="5"/>
  </r>
  <r>
    <d v="2012-05-10T00:00:00"/>
    <n v="4"/>
    <x v="0"/>
    <s v="01002"/>
    <n v="710.62"/>
    <n v="1078.96"/>
    <n v="1789.58"/>
    <x v="3"/>
    <x v="1"/>
    <x v="4"/>
    <x v="1"/>
    <x v="4"/>
    <n v="10"/>
    <n v="4"/>
    <x v="5"/>
  </r>
  <r>
    <d v="2012-05-10T00:00:00"/>
    <n v="4"/>
    <x v="1"/>
    <s v="01003"/>
    <n v="650.08000000000004"/>
    <n v="980.47"/>
    <n v="1630.55"/>
    <x v="3"/>
    <x v="1"/>
    <x v="0"/>
    <x v="1"/>
    <x v="4"/>
    <n v="10"/>
    <n v="4"/>
    <x v="5"/>
  </r>
  <r>
    <d v="2012-05-11T00:00:00"/>
    <n v="1"/>
    <x v="0"/>
    <s v="01001"/>
    <n v="691.48"/>
    <n v="1041.9100000000001"/>
    <n v="1733.39"/>
    <x v="0"/>
    <x v="0"/>
    <x v="1"/>
    <x v="1"/>
    <x v="4"/>
    <n v="11"/>
    <n v="5"/>
    <x v="6"/>
  </r>
  <r>
    <d v="2012-05-11T00:00:00"/>
    <n v="1"/>
    <x v="1"/>
    <s v="01004"/>
    <n v="827.18"/>
    <n v="1270.27"/>
    <n v="2097.4499999999998"/>
    <x v="0"/>
    <x v="0"/>
    <x v="2"/>
    <x v="1"/>
    <x v="4"/>
    <n v="11"/>
    <n v="5"/>
    <x v="6"/>
  </r>
  <r>
    <d v="2012-05-11T00:00:00"/>
    <n v="2"/>
    <x v="0"/>
    <s v="01005"/>
    <n v="659.11"/>
    <n v="1010.89"/>
    <n v="1670"/>
    <x v="1"/>
    <x v="0"/>
    <x v="3"/>
    <x v="1"/>
    <x v="4"/>
    <n v="11"/>
    <n v="5"/>
    <x v="6"/>
  </r>
  <r>
    <d v="2012-05-11T00:00:00"/>
    <n v="2"/>
    <x v="1"/>
    <s v="01006"/>
    <n v="778.74"/>
    <n v="1201.33"/>
    <n v="1980.07"/>
    <x v="1"/>
    <x v="0"/>
    <x v="4"/>
    <x v="1"/>
    <x v="4"/>
    <n v="11"/>
    <n v="5"/>
    <x v="6"/>
  </r>
  <r>
    <d v="2012-05-11T00:00:00"/>
    <n v="3"/>
    <x v="0"/>
    <s v="01007"/>
    <n v="632.4"/>
    <n v="972.82"/>
    <n v="1605.22"/>
    <x v="2"/>
    <x v="1"/>
    <x v="5"/>
    <x v="1"/>
    <x v="4"/>
    <n v="11"/>
    <n v="5"/>
    <x v="6"/>
  </r>
  <r>
    <d v="2012-05-11T00:00:00"/>
    <n v="3"/>
    <x v="1"/>
    <s v="01008"/>
    <n v="732.77"/>
    <n v="1114.92"/>
    <n v="1847.69"/>
    <x v="2"/>
    <x v="1"/>
    <x v="6"/>
    <x v="1"/>
    <x v="4"/>
    <n v="11"/>
    <n v="5"/>
    <x v="6"/>
  </r>
  <r>
    <d v="2012-05-11T00:00:00"/>
    <n v="4"/>
    <x v="0"/>
    <s v="01009"/>
    <n v="714.62"/>
    <n v="1079.6300000000001"/>
    <n v="1794.25"/>
    <x v="3"/>
    <x v="1"/>
    <x v="7"/>
    <x v="1"/>
    <x v="4"/>
    <n v="11"/>
    <n v="5"/>
    <x v="6"/>
  </r>
  <r>
    <d v="2012-05-11T00:00:00"/>
    <n v="4"/>
    <x v="1"/>
    <s v="01010"/>
    <n v="663.49"/>
    <n v="1001.51"/>
    <n v="1665"/>
    <x v="3"/>
    <x v="1"/>
    <x v="8"/>
    <x v="1"/>
    <x v="4"/>
    <n v="11"/>
    <n v="5"/>
    <x v="6"/>
  </r>
  <r>
    <d v="2012-05-12T00:00:00"/>
    <n v="1"/>
    <x v="0"/>
    <s v="01011"/>
    <n v="676.55"/>
    <n v="1018.37"/>
    <n v="1694.92"/>
    <x v="0"/>
    <x v="0"/>
    <x v="9"/>
    <x v="1"/>
    <x v="4"/>
    <n v="12"/>
    <n v="6"/>
    <x v="0"/>
  </r>
  <r>
    <d v="2012-05-12T00:00:00"/>
    <n v="1"/>
    <x v="1"/>
    <s v="01002"/>
    <n v="626.42999999999995"/>
    <n v="964.41"/>
    <n v="1590.84"/>
    <x v="0"/>
    <x v="0"/>
    <x v="4"/>
    <x v="1"/>
    <x v="4"/>
    <n v="12"/>
    <n v="6"/>
    <x v="0"/>
  </r>
  <r>
    <d v="2012-05-12T00:00:00"/>
    <n v="2"/>
    <x v="0"/>
    <s v="01003"/>
    <n v="608.63"/>
    <n v="971.97"/>
    <n v="1580.6"/>
    <x v="1"/>
    <x v="0"/>
    <x v="0"/>
    <x v="1"/>
    <x v="4"/>
    <n v="12"/>
    <n v="6"/>
    <x v="0"/>
  </r>
  <r>
    <d v="2012-05-12T00:00:00"/>
    <n v="2"/>
    <x v="1"/>
    <s v="01001"/>
    <n v="775.19"/>
    <n v="1217.1300000000001"/>
    <n v="1992.32"/>
    <x v="1"/>
    <x v="0"/>
    <x v="1"/>
    <x v="1"/>
    <x v="4"/>
    <n v="12"/>
    <n v="6"/>
    <x v="0"/>
  </r>
  <r>
    <d v="2012-05-12T00:00:00"/>
    <n v="3"/>
    <x v="0"/>
    <s v="01004"/>
    <n v="703.77"/>
    <n v="1097.8699999999999"/>
    <n v="1801.64"/>
    <x v="2"/>
    <x v="1"/>
    <x v="2"/>
    <x v="1"/>
    <x v="4"/>
    <n v="12"/>
    <n v="6"/>
    <x v="0"/>
  </r>
  <r>
    <d v="2012-05-12T00:00:00"/>
    <n v="3"/>
    <x v="1"/>
    <s v="01005"/>
    <n v="680.68"/>
    <n v="1057.1099999999999"/>
    <n v="1737.79"/>
    <x v="2"/>
    <x v="1"/>
    <x v="3"/>
    <x v="1"/>
    <x v="4"/>
    <n v="12"/>
    <n v="6"/>
    <x v="0"/>
  </r>
  <r>
    <d v="2012-05-12T00:00:00"/>
    <n v="4"/>
    <x v="0"/>
    <s v="01006"/>
    <n v="661.88"/>
    <n v="996.38"/>
    <n v="1658.26"/>
    <x v="3"/>
    <x v="1"/>
    <x v="4"/>
    <x v="1"/>
    <x v="4"/>
    <n v="12"/>
    <n v="6"/>
    <x v="0"/>
  </r>
  <r>
    <d v="2012-05-12T00:00:00"/>
    <n v="4"/>
    <x v="1"/>
    <s v="01007"/>
    <n v="777.62"/>
    <n v="1191.3599999999999"/>
    <n v="1968.98"/>
    <x v="3"/>
    <x v="1"/>
    <x v="5"/>
    <x v="1"/>
    <x v="4"/>
    <n v="12"/>
    <n v="6"/>
    <x v="0"/>
  </r>
  <r>
    <d v="2012-05-13T00:00:00"/>
    <n v="1"/>
    <x v="0"/>
    <s v="01008"/>
    <n v="669.4"/>
    <n v="1021.46"/>
    <n v="1690.86"/>
    <x v="0"/>
    <x v="0"/>
    <x v="6"/>
    <x v="1"/>
    <x v="4"/>
    <n v="13"/>
    <n v="7"/>
    <x v="1"/>
  </r>
  <r>
    <d v="2012-05-13T00:00:00"/>
    <n v="1"/>
    <x v="1"/>
    <s v="01009"/>
    <n v="808.52"/>
    <n v="1274.49"/>
    <n v="2083.0100000000002"/>
    <x v="0"/>
    <x v="0"/>
    <x v="7"/>
    <x v="1"/>
    <x v="4"/>
    <n v="13"/>
    <n v="7"/>
    <x v="1"/>
  </r>
  <r>
    <d v="2012-05-13T00:00:00"/>
    <n v="2"/>
    <x v="0"/>
    <s v="01010"/>
    <n v="647.20000000000005"/>
    <n v="1025.77"/>
    <n v="1672.97"/>
    <x v="1"/>
    <x v="0"/>
    <x v="8"/>
    <x v="1"/>
    <x v="4"/>
    <n v="13"/>
    <n v="7"/>
    <x v="1"/>
  </r>
  <r>
    <d v="2012-05-13T00:00:00"/>
    <n v="2"/>
    <x v="1"/>
    <s v="01011"/>
    <n v="773.59"/>
    <n v="1212.6600000000001"/>
    <n v="1986.25"/>
    <x v="1"/>
    <x v="0"/>
    <x v="9"/>
    <x v="1"/>
    <x v="4"/>
    <n v="13"/>
    <n v="7"/>
    <x v="1"/>
  </r>
  <r>
    <d v="2012-05-13T00:00:00"/>
    <n v="3"/>
    <x v="0"/>
    <s v="01002"/>
    <n v="596.58000000000004"/>
    <n v="931.23"/>
    <n v="1527.81"/>
    <x v="2"/>
    <x v="1"/>
    <x v="4"/>
    <x v="1"/>
    <x v="4"/>
    <n v="13"/>
    <n v="7"/>
    <x v="1"/>
  </r>
  <r>
    <d v="2012-05-13T00:00:00"/>
    <n v="3"/>
    <x v="1"/>
    <s v="01003"/>
    <n v="797.31"/>
    <n v="1220.19"/>
    <n v="2017.5"/>
    <x v="2"/>
    <x v="1"/>
    <x v="0"/>
    <x v="1"/>
    <x v="4"/>
    <n v="13"/>
    <n v="7"/>
    <x v="1"/>
  </r>
  <r>
    <d v="2012-05-13T00:00:00"/>
    <n v="4"/>
    <x v="0"/>
    <s v="01001"/>
    <n v="617.58000000000004"/>
    <n v="962.85"/>
    <n v="1580.43"/>
    <x v="3"/>
    <x v="1"/>
    <x v="1"/>
    <x v="1"/>
    <x v="4"/>
    <n v="13"/>
    <n v="7"/>
    <x v="1"/>
  </r>
  <r>
    <d v="2012-05-13T00:00:00"/>
    <n v="4"/>
    <x v="1"/>
    <s v="01004"/>
    <n v="816.5"/>
    <n v="1281"/>
    <n v="2097.5"/>
    <x v="3"/>
    <x v="1"/>
    <x v="2"/>
    <x v="1"/>
    <x v="4"/>
    <n v="13"/>
    <n v="7"/>
    <x v="1"/>
  </r>
  <r>
    <d v="2012-05-14T00:00:00"/>
    <n v="1"/>
    <x v="0"/>
    <s v="01005"/>
    <n v="653.53"/>
    <n v="1047.4100000000001"/>
    <n v="1700.94"/>
    <x v="0"/>
    <x v="0"/>
    <x v="3"/>
    <x v="1"/>
    <x v="4"/>
    <n v="14"/>
    <n v="1"/>
    <x v="2"/>
  </r>
  <r>
    <d v="2012-05-14T00:00:00"/>
    <n v="1"/>
    <x v="1"/>
    <s v="01006"/>
    <n v="683.27"/>
    <n v="1083.22"/>
    <n v="1766.49"/>
    <x v="0"/>
    <x v="0"/>
    <x v="4"/>
    <x v="1"/>
    <x v="4"/>
    <n v="14"/>
    <n v="1"/>
    <x v="2"/>
  </r>
  <r>
    <d v="2012-05-14T00:00:00"/>
    <n v="2"/>
    <x v="0"/>
    <s v="01007"/>
    <n v="696.43"/>
    <n v="1060.55"/>
    <n v="1756.98"/>
    <x v="1"/>
    <x v="0"/>
    <x v="5"/>
    <x v="1"/>
    <x v="4"/>
    <n v="14"/>
    <n v="1"/>
    <x v="2"/>
  </r>
  <r>
    <d v="2012-05-14T00:00:00"/>
    <n v="2"/>
    <x v="1"/>
    <s v="01008"/>
    <n v="681.33"/>
    <n v="1024.5999999999999"/>
    <n v="1705.93"/>
    <x v="1"/>
    <x v="0"/>
    <x v="6"/>
    <x v="1"/>
    <x v="4"/>
    <n v="14"/>
    <n v="1"/>
    <x v="2"/>
  </r>
  <r>
    <d v="2012-05-14T00:00:00"/>
    <n v="3"/>
    <x v="0"/>
    <s v="01009"/>
    <n v="658.97"/>
    <n v="1002.3"/>
    <n v="1661.27"/>
    <x v="2"/>
    <x v="1"/>
    <x v="7"/>
    <x v="1"/>
    <x v="4"/>
    <n v="14"/>
    <n v="1"/>
    <x v="2"/>
  </r>
  <r>
    <d v="2012-05-14T00:00:00"/>
    <n v="3"/>
    <x v="1"/>
    <s v="01010"/>
    <n v="746.56"/>
    <n v="1207.27"/>
    <n v="1953.83"/>
    <x v="2"/>
    <x v="1"/>
    <x v="8"/>
    <x v="1"/>
    <x v="4"/>
    <n v="14"/>
    <n v="1"/>
    <x v="2"/>
  </r>
  <r>
    <d v="2012-05-14T00:00:00"/>
    <n v="4"/>
    <x v="0"/>
    <s v="01011"/>
    <n v="706.93"/>
    <n v="1076.82"/>
    <n v="1783.75"/>
    <x v="3"/>
    <x v="1"/>
    <x v="9"/>
    <x v="1"/>
    <x v="4"/>
    <n v="14"/>
    <n v="1"/>
    <x v="2"/>
  </r>
  <r>
    <d v="2012-05-14T00:00:00"/>
    <n v="4"/>
    <x v="1"/>
    <s v="01002"/>
    <n v="662.08"/>
    <n v="1031.08"/>
    <n v="1693.16"/>
    <x v="3"/>
    <x v="1"/>
    <x v="4"/>
    <x v="1"/>
    <x v="4"/>
    <n v="14"/>
    <n v="1"/>
    <x v="2"/>
  </r>
  <r>
    <d v="2012-05-15T00:00:00"/>
    <n v="1"/>
    <x v="0"/>
    <s v="01003"/>
    <n v="654.65"/>
    <n v="1014.88"/>
    <n v="1669.53"/>
    <x v="0"/>
    <x v="0"/>
    <x v="0"/>
    <x v="1"/>
    <x v="4"/>
    <n v="15"/>
    <n v="2"/>
    <x v="3"/>
  </r>
  <r>
    <d v="2012-05-15T00:00:00"/>
    <n v="1"/>
    <x v="1"/>
    <s v="01001"/>
    <n v="675.45"/>
    <n v="1030.8"/>
    <n v="1706.25"/>
    <x v="0"/>
    <x v="0"/>
    <x v="1"/>
    <x v="1"/>
    <x v="4"/>
    <n v="15"/>
    <n v="2"/>
    <x v="3"/>
  </r>
  <r>
    <d v="2012-05-15T00:00:00"/>
    <n v="2"/>
    <x v="0"/>
    <s v="01004"/>
    <n v="652.17999999999995"/>
    <n v="1050.6500000000001"/>
    <n v="1702.83"/>
    <x v="1"/>
    <x v="0"/>
    <x v="2"/>
    <x v="1"/>
    <x v="4"/>
    <n v="15"/>
    <n v="2"/>
    <x v="3"/>
  </r>
  <r>
    <d v="2012-05-15T00:00:00"/>
    <n v="2"/>
    <x v="1"/>
    <s v="01005"/>
    <n v="707.76"/>
    <n v="1063.53"/>
    <n v="1771.29"/>
    <x v="1"/>
    <x v="0"/>
    <x v="3"/>
    <x v="1"/>
    <x v="4"/>
    <n v="15"/>
    <n v="2"/>
    <x v="3"/>
  </r>
  <r>
    <d v="2012-05-15T00:00:00"/>
    <n v="3"/>
    <x v="0"/>
    <s v="01006"/>
    <n v="647.89"/>
    <n v="989.66"/>
    <n v="1637.55"/>
    <x v="2"/>
    <x v="1"/>
    <x v="4"/>
    <x v="1"/>
    <x v="4"/>
    <n v="15"/>
    <n v="2"/>
    <x v="3"/>
  </r>
  <r>
    <d v="2012-05-15T00:00:00"/>
    <n v="3"/>
    <x v="1"/>
    <s v="01007"/>
    <n v="676.27"/>
    <n v="1060.1600000000001"/>
    <n v="1736.43"/>
    <x v="2"/>
    <x v="1"/>
    <x v="5"/>
    <x v="1"/>
    <x v="4"/>
    <n v="15"/>
    <n v="2"/>
    <x v="3"/>
  </r>
  <r>
    <d v="2012-05-15T00:00:00"/>
    <n v="4"/>
    <x v="0"/>
    <s v="01008"/>
    <n v="631.05999999999995"/>
    <n v="971.92"/>
    <n v="1602.98"/>
    <x v="3"/>
    <x v="1"/>
    <x v="6"/>
    <x v="1"/>
    <x v="4"/>
    <n v="15"/>
    <n v="2"/>
    <x v="3"/>
  </r>
  <r>
    <d v="2012-05-15T00:00:00"/>
    <n v="4"/>
    <x v="1"/>
    <s v="01009"/>
    <n v="764.93"/>
    <n v="1226.52"/>
    <n v="1991.45"/>
    <x v="3"/>
    <x v="1"/>
    <x v="7"/>
    <x v="1"/>
    <x v="4"/>
    <n v="15"/>
    <n v="2"/>
    <x v="3"/>
  </r>
  <r>
    <d v="2012-05-16T00:00:00"/>
    <n v="1"/>
    <x v="0"/>
    <s v="01010"/>
    <n v="657.06"/>
    <n v="998.91"/>
    <n v="1655.97"/>
    <x v="0"/>
    <x v="0"/>
    <x v="8"/>
    <x v="1"/>
    <x v="4"/>
    <n v="16"/>
    <n v="3"/>
    <x v="4"/>
  </r>
  <r>
    <d v="2012-05-16T00:00:00"/>
    <n v="1"/>
    <x v="1"/>
    <s v="01011"/>
    <n v="742.72"/>
    <n v="1250.23"/>
    <n v="1992.95"/>
    <x v="0"/>
    <x v="0"/>
    <x v="9"/>
    <x v="1"/>
    <x v="4"/>
    <n v="16"/>
    <n v="3"/>
    <x v="4"/>
  </r>
  <r>
    <d v="2012-05-16T00:00:00"/>
    <n v="2"/>
    <x v="0"/>
    <s v="01002"/>
    <n v="669.65"/>
    <n v="1112.1600000000001"/>
    <n v="1781.81"/>
    <x v="1"/>
    <x v="0"/>
    <x v="4"/>
    <x v="1"/>
    <x v="4"/>
    <n v="16"/>
    <n v="3"/>
    <x v="4"/>
  </r>
  <r>
    <d v="2012-05-16T00:00:00"/>
    <n v="2"/>
    <x v="1"/>
    <s v="01003"/>
    <n v="554.08000000000004"/>
    <n v="951.55"/>
    <n v="1505.63"/>
    <x v="1"/>
    <x v="0"/>
    <x v="0"/>
    <x v="1"/>
    <x v="4"/>
    <n v="16"/>
    <n v="3"/>
    <x v="4"/>
  </r>
  <r>
    <d v="2012-05-16T00:00:00"/>
    <n v="3"/>
    <x v="0"/>
    <s v="01001"/>
    <n v="646.99"/>
    <n v="1103.3699999999999"/>
    <n v="1750.36"/>
    <x v="2"/>
    <x v="1"/>
    <x v="1"/>
    <x v="1"/>
    <x v="4"/>
    <n v="16"/>
    <n v="3"/>
    <x v="4"/>
  </r>
  <r>
    <d v="2012-05-16T00:00:00"/>
    <n v="3"/>
    <x v="1"/>
    <s v="01004"/>
    <n v="781.12"/>
    <n v="1226.4100000000001"/>
    <n v="2007.53"/>
    <x v="2"/>
    <x v="1"/>
    <x v="2"/>
    <x v="1"/>
    <x v="4"/>
    <n v="16"/>
    <n v="3"/>
    <x v="4"/>
  </r>
  <r>
    <d v="2012-05-16T00:00:00"/>
    <n v="4"/>
    <x v="0"/>
    <s v="01005"/>
    <n v="643.52"/>
    <n v="984.37"/>
    <n v="1627.89"/>
    <x v="3"/>
    <x v="1"/>
    <x v="3"/>
    <x v="1"/>
    <x v="4"/>
    <n v="16"/>
    <n v="3"/>
    <x v="4"/>
  </r>
  <r>
    <d v="2012-05-16T00:00:00"/>
    <n v="4"/>
    <x v="1"/>
    <s v="01006"/>
    <n v="681.65"/>
    <n v="1029"/>
    <n v="1710.65"/>
    <x v="3"/>
    <x v="1"/>
    <x v="4"/>
    <x v="1"/>
    <x v="4"/>
    <n v="16"/>
    <n v="3"/>
    <x v="4"/>
  </r>
  <r>
    <d v="2012-05-17T00:00:00"/>
    <n v="1"/>
    <x v="0"/>
    <s v="01007"/>
    <n v="556.65"/>
    <n v="960.49"/>
    <n v="1517.14"/>
    <x v="0"/>
    <x v="0"/>
    <x v="5"/>
    <x v="1"/>
    <x v="4"/>
    <n v="17"/>
    <n v="4"/>
    <x v="5"/>
  </r>
  <r>
    <d v="2012-05-17T00:00:00"/>
    <n v="1"/>
    <x v="1"/>
    <s v="01008"/>
    <n v="809.34"/>
    <n v="1234.53"/>
    <n v="2043.87"/>
    <x v="0"/>
    <x v="0"/>
    <x v="6"/>
    <x v="1"/>
    <x v="4"/>
    <n v="17"/>
    <n v="4"/>
    <x v="5"/>
  </r>
  <r>
    <d v="2012-05-17T00:00:00"/>
    <n v="2"/>
    <x v="0"/>
    <s v="01009"/>
    <n v="595.78"/>
    <n v="1028.24"/>
    <n v="1624.02"/>
    <x v="1"/>
    <x v="0"/>
    <x v="7"/>
    <x v="1"/>
    <x v="4"/>
    <n v="17"/>
    <n v="4"/>
    <x v="5"/>
  </r>
  <r>
    <d v="2012-05-17T00:00:00"/>
    <n v="2"/>
    <x v="1"/>
    <s v="01010"/>
    <n v="737.32"/>
    <n v="1156.8699999999999"/>
    <n v="1894.19"/>
    <x v="1"/>
    <x v="0"/>
    <x v="8"/>
    <x v="1"/>
    <x v="4"/>
    <n v="17"/>
    <n v="4"/>
    <x v="5"/>
  </r>
  <r>
    <d v="2012-05-17T00:00:00"/>
    <n v="3"/>
    <x v="0"/>
    <s v="01011"/>
    <n v="575.02"/>
    <n v="1013.01"/>
    <n v="1588.03"/>
    <x v="2"/>
    <x v="1"/>
    <x v="9"/>
    <x v="1"/>
    <x v="4"/>
    <n v="17"/>
    <n v="4"/>
    <x v="5"/>
  </r>
  <r>
    <d v="2012-05-17T00:00:00"/>
    <n v="3"/>
    <x v="1"/>
    <s v="01002"/>
    <n v="819.79"/>
    <n v="1261.04"/>
    <n v="2080.83"/>
    <x v="2"/>
    <x v="1"/>
    <x v="4"/>
    <x v="1"/>
    <x v="4"/>
    <n v="17"/>
    <n v="4"/>
    <x v="5"/>
  </r>
  <r>
    <d v="2012-05-17T00:00:00"/>
    <n v="4"/>
    <x v="0"/>
    <s v="01003"/>
    <n v="580.6"/>
    <n v="1008.81"/>
    <n v="1589.41"/>
    <x v="3"/>
    <x v="1"/>
    <x v="0"/>
    <x v="1"/>
    <x v="4"/>
    <n v="17"/>
    <n v="4"/>
    <x v="5"/>
  </r>
  <r>
    <d v="2012-05-17T00:00:00"/>
    <n v="4"/>
    <x v="1"/>
    <s v="01001"/>
    <n v="723.23"/>
    <n v="1164.1199999999999"/>
    <n v="1887.35"/>
    <x v="3"/>
    <x v="1"/>
    <x v="1"/>
    <x v="1"/>
    <x v="4"/>
    <n v="17"/>
    <n v="4"/>
    <x v="5"/>
  </r>
  <r>
    <d v="2012-05-18T00:00:00"/>
    <n v="1"/>
    <x v="0"/>
    <s v="01004"/>
    <n v="608.24"/>
    <n v="1016.84"/>
    <n v="1625.08"/>
    <x v="0"/>
    <x v="0"/>
    <x v="2"/>
    <x v="1"/>
    <x v="4"/>
    <n v="18"/>
    <n v="5"/>
    <x v="6"/>
  </r>
  <r>
    <d v="2012-05-18T00:00:00"/>
    <n v="1"/>
    <x v="1"/>
    <s v="01005"/>
    <n v="638.74"/>
    <n v="964.8"/>
    <n v="1603.54"/>
    <x v="0"/>
    <x v="0"/>
    <x v="3"/>
    <x v="1"/>
    <x v="4"/>
    <n v="18"/>
    <n v="5"/>
    <x v="6"/>
  </r>
  <r>
    <d v="2012-05-18T00:00:00"/>
    <n v="2"/>
    <x v="0"/>
    <s v="01006"/>
    <n v="649.94000000000005"/>
    <n v="1006.61"/>
    <n v="1656.55"/>
    <x v="1"/>
    <x v="0"/>
    <x v="4"/>
    <x v="1"/>
    <x v="4"/>
    <n v="18"/>
    <n v="5"/>
    <x v="6"/>
  </r>
  <r>
    <d v="2012-05-18T00:00:00"/>
    <n v="2"/>
    <x v="1"/>
    <s v="01007"/>
    <n v="753.09"/>
    <n v="1153.27"/>
    <n v="1906.36"/>
    <x v="1"/>
    <x v="0"/>
    <x v="5"/>
    <x v="1"/>
    <x v="4"/>
    <n v="18"/>
    <n v="5"/>
    <x v="6"/>
  </r>
  <r>
    <d v="2012-05-18T00:00:00"/>
    <n v="3"/>
    <x v="0"/>
    <s v="01008"/>
    <n v="607.67999999999995"/>
    <n v="1073.01"/>
    <n v="1680.69"/>
    <x v="2"/>
    <x v="1"/>
    <x v="6"/>
    <x v="1"/>
    <x v="4"/>
    <n v="18"/>
    <n v="5"/>
    <x v="6"/>
  </r>
  <r>
    <d v="2012-05-18T00:00:00"/>
    <n v="3"/>
    <x v="1"/>
    <s v="01009"/>
    <n v="796.46"/>
    <n v="1257.58"/>
    <n v="2054.04"/>
    <x v="2"/>
    <x v="1"/>
    <x v="7"/>
    <x v="1"/>
    <x v="4"/>
    <n v="18"/>
    <n v="5"/>
    <x v="6"/>
  </r>
  <r>
    <d v="2012-05-18T00:00:00"/>
    <n v="4"/>
    <x v="0"/>
    <s v="01010"/>
    <n v="650.48"/>
    <n v="1124.27"/>
    <n v="1774.75"/>
    <x v="3"/>
    <x v="1"/>
    <x v="8"/>
    <x v="1"/>
    <x v="4"/>
    <n v="18"/>
    <n v="5"/>
    <x v="6"/>
  </r>
  <r>
    <d v="2012-05-18T00:00:00"/>
    <n v="4"/>
    <x v="1"/>
    <s v="01011"/>
    <n v="777.68"/>
    <n v="1315"/>
    <n v="2092.6799999999998"/>
    <x v="3"/>
    <x v="1"/>
    <x v="9"/>
    <x v="1"/>
    <x v="4"/>
    <n v="18"/>
    <n v="5"/>
    <x v="6"/>
  </r>
  <r>
    <d v="2012-05-19T00:00:00"/>
    <n v="1"/>
    <x v="0"/>
    <s v="01002"/>
    <n v="695.39"/>
    <n v="1102.78"/>
    <n v="1798.17"/>
    <x v="0"/>
    <x v="0"/>
    <x v="4"/>
    <x v="1"/>
    <x v="4"/>
    <n v="19"/>
    <n v="6"/>
    <x v="0"/>
  </r>
  <r>
    <d v="2012-05-19T00:00:00"/>
    <n v="1"/>
    <x v="1"/>
    <s v="01003"/>
    <n v="708.11"/>
    <n v="1089.1300000000001"/>
    <n v="1797.24"/>
    <x v="0"/>
    <x v="0"/>
    <x v="0"/>
    <x v="1"/>
    <x v="4"/>
    <n v="19"/>
    <n v="6"/>
    <x v="0"/>
  </r>
  <r>
    <d v="2012-05-19T00:00:00"/>
    <n v="2"/>
    <x v="0"/>
    <s v="01001"/>
    <n v="694.05"/>
    <n v="1107.33"/>
    <n v="1801.38"/>
    <x v="1"/>
    <x v="0"/>
    <x v="1"/>
    <x v="1"/>
    <x v="4"/>
    <n v="19"/>
    <n v="6"/>
    <x v="0"/>
  </r>
  <r>
    <d v="2012-05-19T00:00:00"/>
    <n v="2"/>
    <x v="1"/>
    <s v="01004"/>
    <n v="579.83000000000004"/>
    <n v="1008.34"/>
    <n v="1588.17"/>
    <x v="1"/>
    <x v="0"/>
    <x v="2"/>
    <x v="1"/>
    <x v="4"/>
    <n v="19"/>
    <n v="6"/>
    <x v="0"/>
  </r>
  <r>
    <d v="2012-05-19T00:00:00"/>
    <n v="3"/>
    <x v="0"/>
    <s v="01005"/>
    <n v="594.41"/>
    <n v="1046.0999999999999"/>
    <n v="1640.51"/>
    <x v="2"/>
    <x v="1"/>
    <x v="3"/>
    <x v="1"/>
    <x v="4"/>
    <n v="19"/>
    <n v="6"/>
    <x v="0"/>
  </r>
  <r>
    <d v="2012-05-19T00:00:00"/>
    <n v="3"/>
    <x v="1"/>
    <s v="01006"/>
    <n v="620.54999999999995"/>
    <n v="1042.82"/>
    <n v="1663.37"/>
    <x v="2"/>
    <x v="1"/>
    <x v="4"/>
    <x v="1"/>
    <x v="4"/>
    <n v="19"/>
    <n v="6"/>
    <x v="0"/>
  </r>
  <r>
    <d v="2012-05-19T00:00:00"/>
    <n v="4"/>
    <x v="0"/>
    <s v="01007"/>
    <n v="566"/>
    <n v="974.45"/>
    <n v="1540.45"/>
    <x v="3"/>
    <x v="1"/>
    <x v="5"/>
    <x v="1"/>
    <x v="4"/>
    <n v="19"/>
    <n v="6"/>
    <x v="0"/>
  </r>
  <r>
    <d v="2012-05-19T00:00:00"/>
    <n v="4"/>
    <x v="1"/>
    <s v="01008"/>
    <n v="804.38"/>
    <n v="1265.32"/>
    <n v="2069.6999999999998"/>
    <x v="3"/>
    <x v="1"/>
    <x v="6"/>
    <x v="1"/>
    <x v="4"/>
    <n v="19"/>
    <n v="6"/>
    <x v="0"/>
  </r>
  <r>
    <d v="2012-05-20T00:00:00"/>
    <n v="1"/>
    <x v="0"/>
    <s v="01009"/>
    <n v="587.85"/>
    <n v="1010.4"/>
    <n v="1598.25"/>
    <x v="0"/>
    <x v="0"/>
    <x v="7"/>
    <x v="1"/>
    <x v="4"/>
    <n v="20"/>
    <n v="7"/>
    <x v="1"/>
  </r>
  <r>
    <d v="2012-05-20T00:00:00"/>
    <n v="1"/>
    <x v="1"/>
    <s v="01010"/>
    <n v="730.13"/>
    <n v="1119.55"/>
    <n v="1849.68"/>
    <x v="0"/>
    <x v="0"/>
    <x v="8"/>
    <x v="1"/>
    <x v="4"/>
    <n v="20"/>
    <n v="7"/>
    <x v="1"/>
  </r>
  <r>
    <d v="2012-05-20T00:00:00"/>
    <n v="2"/>
    <x v="0"/>
    <s v="01011"/>
    <n v="646.05999999999995"/>
    <n v="1034.4000000000001"/>
    <n v="1680.46"/>
    <x v="1"/>
    <x v="0"/>
    <x v="9"/>
    <x v="1"/>
    <x v="4"/>
    <n v="20"/>
    <n v="7"/>
    <x v="1"/>
  </r>
  <r>
    <d v="2012-05-20T00:00:00"/>
    <n v="2"/>
    <x v="1"/>
    <s v="01002"/>
    <n v="665.73"/>
    <n v="1165.0899999999999"/>
    <n v="1830.82"/>
    <x v="1"/>
    <x v="0"/>
    <x v="4"/>
    <x v="1"/>
    <x v="4"/>
    <n v="20"/>
    <n v="7"/>
    <x v="1"/>
  </r>
  <r>
    <d v="2012-05-20T00:00:00"/>
    <n v="3"/>
    <x v="0"/>
    <s v="01003"/>
    <n v="616.38"/>
    <n v="1105.24"/>
    <n v="1721.62"/>
    <x v="2"/>
    <x v="1"/>
    <x v="0"/>
    <x v="1"/>
    <x v="4"/>
    <n v="20"/>
    <n v="7"/>
    <x v="1"/>
  </r>
  <r>
    <d v="2012-05-20T00:00:00"/>
    <n v="3"/>
    <x v="1"/>
    <s v="01001"/>
    <n v="800.69"/>
    <n v="1252.6099999999999"/>
    <n v="2053.3000000000002"/>
    <x v="2"/>
    <x v="1"/>
    <x v="1"/>
    <x v="1"/>
    <x v="4"/>
    <n v="20"/>
    <n v="7"/>
    <x v="1"/>
  </r>
  <r>
    <d v="2012-05-20T00:00:00"/>
    <n v="4"/>
    <x v="0"/>
    <s v="01004"/>
    <n v="614.41999999999996"/>
    <n v="1027.21"/>
    <n v="1641.63"/>
    <x v="3"/>
    <x v="1"/>
    <x v="2"/>
    <x v="1"/>
    <x v="4"/>
    <n v="20"/>
    <n v="7"/>
    <x v="1"/>
  </r>
  <r>
    <d v="2012-05-20T00:00:00"/>
    <n v="4"/>
    <x v="1"/>
    <s v="01005"/>
    <n v="705.93"/>
    <n v="1063.95"/>
    <n v="1769.88"/>
    <x v="3"/>
    <x v="1"/>
    <x v="3"/>
    <x v="1"/>
    <x v="4"/>
    <n v="20"/>
    <n v="7"/>
    <x v="1"/>
  </r>
  <r>
    <d v="2012-05-21T00:00:00"/>
    <n v="1"/>
    <x v="0"/>
    <s v="01006"/>
    <n v="587.41999999999996"/>
    <n v="945.58"/>
    <n v="1533"/>
    <x v="0"/>
    <x v="0"/>
    <x v="4"/>
    <x v="1"/>
    <x v="4"/>
    <n v="21"/>
    <n v="1"/>
    <x v="2"/>
  </r>
  <r>
    <d v="2012-05-21T00:00:00"/>
    <n v="1"/>
    <x v="1"/>
    <s v="01007"/>
    <n v="662.71"/>
    <n v="1150.1099999999999"/>
    <n v="1812.82"/>
    <x v="0"/>
    <x v="0"/>
    <x v="5"/>
    <x v="1"/>
    <x v="4"/>
    <n v="21"/>
    <n v="1"/>
    <x v="2"/>
  </r>
  <r>
    <d v="2012-05-21T00:00:00"/>
    <n v="2"/>
    <x v="0"/>
    <s v="01008"/>
    <n v="550.63"/>
    <n v="1036.49"/>
    <n v="1587.12"/>
    <x v="1"/>
    <x v="0"/>
    <x v="6"/>
    <x v="1"/>
    <x v="4"/>
    <n v="21"/>
    <n v="1"/>
    <x v="2"/>
  </r>
  <r>
    <d v="2012-05-21T00:00:00"/>
    <n v="2"/>
    <x v="1"/>
    <s v="01009"/>
    <n v="551.61"/>
    <n v="989.01"/>
    <n v="1540.62"/>
    <x v="1"/>
    <x v="0"/>
    <x v="7"/>
    <x v="1"/>
    <x v="4"/>
    <n v="21"/>
    <n v="1"/>
    <x v="2"/>
  </r>
  <r>
    <d v="2012-05-21T00:00:00"/>
    <n v="3"/>
    <x v="0"/>
    <s v="01010"/>
    <n v="590.04999999999995"/>
    <n v="1092.53"/>
    <n v="1682.58"/>
    <x v="2"/>
    <x v="1"/>
    <x v="8"/>
    <x v="1"/>
    <x v="4"/>
    <n v="21"/>
    <n v="1"/>
    <x v="2"/>
  </r>
  <r>
    <d v="2012-05-21T00:00:00"/>
    <n v="3"/>
    <x v="1"/>
    <s v="01011"/>
    <n v="576.24"/>
    <n v="1095.29"/>
    <n v="1671.53"/>
    <x v="2"/>
    <x v="1"/>
    <x v="9"/>
    <x v="1"/>
    <x v="4"/>
    <n v="21"/>
    <n v="1"/>
    <x v="2"/>
  </r>
  <r>
    <d v="2012-05-21T00:00:00"/>
    <n v="4"/>
    <x v="0"/>
    <s v="01002"/>
    <n v="611.29999999999995"/>
    <n v="1119.3800000000001"/>
    <n v="1730.68"/>
    <x v="3"/>
    <x v="1"/>
    <x v="4"/>
    <x v="1"/>
    <x v="4"/>
    <n v="21"/>
    <n v="1"/>
    <x v="2"/>
  </r>
  <r>
    <d v="2012-05-21T00:00:00"/>
    <n v="4"/>
    <x v="1"/>
    <s v="01003"/>
    <n v="530.12"/>
    <n v="1008.61"/>
    <n v="1538.73"/>
    <x v="3"/>
    <x v="1"/>
    <x v="0"/>
    <x v="1"/>
    <x v="4"/>
    <n v="21"/>
    <n v="1"/>
    <x v="2"/>
  </r>
  <r>
    <d v="2012-05-22T00:00:00"/>
    <n v="1"/>
    <x v="0"/>
    <s v="01001"/>
    <n v="635.33000000000004"/>
    <n v="1019.12"/>
    <n v="1654.45"/>
    <x v="0"/>
    <x v="0"/>
    <x v="1"/>
    <x v="1"/>
    <x v="4"/>
    <n v="22"/>
    <n v="2"/>
    <x v="3"/>
  </r>
  <r>
    <d v="2012-05-22T00:00:00"/>
    <n v="1"/>
    <x v="1"/>
    <s v="01004"/>
    <n v="663.99"/>
    <n v="1128.1300000000001"/>
    <n v="1792.12"/>
    <x v="0"/>
    <x v="0"/>
    <x v="2"/>
    <x v="1"/>
    <x v="4"/>
    <n v="22"/>
    <n v="2"/>
    <x v="3"/>
  </r>
  <r>
    <d v="2012-05-22T00:00:00"/>
    <n v="2"/>
    <x v="0"/>
    <s v="01005"/>
    <n v="540.91999999999996"/>
    <n v="1025.0899999999999"/>
    <n v="1566.01"/>
    <x v="1"/>
    <x v="0"/>
    <x v="3"/>
    <x v="1"/>
    <x v="4"/>
    <n v="22"/>
    <n v="2"/>
    <x v="3"/>
  </r>
  <r>
    <d v="2012-05-22T00:00:00"/>
    <n v="2"/>
    <x v="1"/>
    <s v="01006"/>
    <n v="735.11"/>
    <n v="1338.18"/>
    <n v="2073.29"/>
    <x v="1"/>
    <x v="0"/>
    <x v="4"/>
    <x v="1"/>
    <x v="4"/>
    <n v="22"/>
    <n v="2"/>
    <x v="3"/>
  </r>
  <r>
    <d v="2012-05-22T00:00:00"/>
    <n v="3"/>
    <x v="0"/>
    <s v="01007"/>
    <n v="619.04"/>
    <n v="974.2"/>
    <n v="1593.24"/>
    <x v="2"/>
    <x v="1"/>
    <x v="5"/>
    <x v="1"/>
    <x v="4"/>
    <n v="22"/>
    <n v="2"/>
    <x v="3"/>
  </r>
  <r>
    <d v="2012-05-22T00:00:00"/>
    <n v="3"/>
    <x v="1"/>
    <s v="01008"/>
    <n v="624.95000000000005"/>
    <n v="974.44"/>
    <n v="1599.39"/>
    <x v="2"/>
    <x v="1"/>
    <x v="6"/>
    <x v="1"/>
    <x v="4"/>
    <n v="22"/>
    <n v="2"/>
    <x v="3"/>
  </r>
  <r>
    <d v="2012-05-22T00:00:00"/>
    <n v="4"/>
    <x v="0"/>
    <s v="01009"/>
    <n v="682.92"/>
    <n v="1066.05"/>
    <n v="1748.97"/>
    <x v="3"/>
    <x v="1"/>
    <x v="7"/>
    <x v="1"/>
    <x v="4"/>
    <n v="22"/>
    <n v="2"/>
    <x v="3"/>
  </r>
  <r>
    <d v="2012-05-22T00:00:00"/>
    <n v="4"/>
    <x v="1"/>
    <s v="01010"/>
    <n v="600.94000000000005"/>
    <n v="1077.73"/>
    <n v="1678.67"/>
    <x v="3"/>
    <x v="1"/>
    <x v="8"/>
    <x v="1"/>
    <x v="4"/>
    <n v="22"/>
    <n v="2"/>
    <x v="3"/>
  </r>
  <r>
    <d v="2012-05-23T00:00:00"/>
    <n v="1"/>
    <x v="0"/>
    <s v="01011"/>
    <n v="578.53"/>
    <n v="992.21"/>
    <n v="1570.74"/>
    <x v="0"/>
    <x v="0"/>
    <x v="9"/>
    <x v="1"/>
    <x v="4"/>
    <n v="23"/>
    <n v="3"/>
    <x v="4"/>
  </r>
  <r>
    <d v="2012-05-23T00:00:00"/>
    <n v="1"/>
    <x v="1"/>
    <s v="01002"/>
    <n v="686.13"/>
    <n v="1283.43"/>
    <n v="1969.56"/>
    <x v="0"/>
    <x v="0"/>
    <x v="4"/>
    <x v="1"/>
    <x v="4"/>
    <n v="23"/>
    <n v="3"/>
    <x v="4"/>
  </r>
  <r>
    <d v="2012-05-23T00:00:00"/>
    <n v="2"/>
    <x v="0"/>
    <s v="01003"/>
    <n v="559.51"/>
    <n v="1034.92"/>
    <n v="1594.43"/>
    <x v="1"/>
    <x v="0"/>
    <x v="0"/>
    <x v="1"/>
    <x v="4"/>
    <n v="23"/>
    <n v="3"/>
    <x v="4"/>
  </r>
  <r>
    <d v="2012-05-23T00:00:00"/>
    <n v="2"/>
    <x v="1"/>
    <s v="01001"/>
    <n v="628.95000000000005"/>
    <n v="1049.0999999999999"/>
    <n v="1678.05"/>
    <x v="1"/>
    <x v="0"/>
    <x v="1"/>
    <x v="1"/>
    <x v="4"/>
    <n v="23"/>
    <n v="3"/>
    <x v="4"/>
  </r>
  <r>
    <d v="2012-05-23T00:00:00"/>
    <n v="3"/>
    <x v="0"/>
    <s v="01004"/>
    <n v="621.36"/>
    <n v="1107.05"/>
    <n v="1728.41"/>
    <x v="2"/>
    <x v="1"/>
    <x v="2"/>
    <x v="1"/>
    <x v="4"/>
    <n v="23"/>
    <n v="3"/>
    <x v="4"/>
  </r>
  <r>
    <d v="2012-05-23T00:00:00"/>
    <n v="3"/>
    <x v="1"/>
    <s v="01005"/>
    <n v="657.27"/>
    <n v="1186.6400000000001"/>
    <n v="1843.91"/>
    <x v="2"/>
    <x v="1"/>
    <x v="3"/>
    <x v="1"/>
    <x v="4"/>
    <n v="23"/>
    <n v="3"/>
    <x v="4"/>
  </r>
  <r>
    <d v="2012-05-23T00:00:00"/>
    <n v="4"/>
    <x v="0"/>
    <s v="01006"/>
    <n v="530.1"/>
    <n v="1042.82"/>
    <n v="1572.92"/>
    <x v="3"/>
    <x v="1"/>
    <x v="4"/>
    <x v="1"/>
    <x v="4"/>
    <n v="23"/>
    <n v="3"/>
    <x v="4"/>
  </r>
  <r>
    <d v="2012-05-23T00:00:00"/>
    <n v="4"/>
    <x v="1"/>
    <s v="01007"/>
    <n v="665.46"/>
    <n v="1219.33"/>
    <n v="1884.79"/>
    <x v="3"/>
    <x v="1"/>
    <x v="5"/>
    <x v="1"/>
    <x v="4"/>
    <n v="23"/>
    <n v="3"/>
    <x v="4"/>
  </r>
  <r>
    <d v="2012-05-24T00:00:00"/>
    <n v="1"/>
    <x v="0"/>
    <s v="01008"/>
    <n v="585.02"/>
    <n v="1143.74"/>
    <n v="1728.76"/>
    <x v="0"/>
    <x v="0"/>
    <x v="6"/>
    <x v="1"/>
    <x v="4"/>
    <n v="24"/>
    <n v="4"/>
    <x v="5"/>
  </r>
  <r>
    <d v="2012-05-24T00:00:00"/>
    <n v="1"/>
    <x v="1"/>
    <s v="01009"/>
    <n v="656.12"/>
    <n v="1112.32"/>
    <n v="1768.44"/>
    <x v="0"/>
    <x v="0"/>
    <x v="7"/>
    <x v="1"/>
    <x v="4"/>
    <n v="24"/>
    <n v="4"/>
    <x v="5"/>
  </r>
  <r>
    <d v="2012-05-24T00:00:00"/>
    <n v="2"/>
    <x v="0"/>
    <s v="01010"/>
    <n v="551.99"/>
    <n v="954.03"/>
    <n v="1506.02"/>
    <x v="1"/>
    <x v="0"/>
    <x v="8"/>
    <x v="1"/>
    <x v="4"/>
    <n v="24"/>
    <n v="4"/>
    <x v="5"/>
  </r>
  <r>
    <d v="2012-05-24T00:00:00"/>
    <n v="2"/>
    <x v="1"/>
    <s v="01011"/>
    <n v="717.06"/>
    <n v="1275.44"/>
    <n v="1992.5"/>
    <x v="1"/>
    <x v="0"/>
    <x v="9"/>
    <x v="1"/>
    <x v="4"/>
    <n v="24"/>
    <n v="4"/>
    <x v="5"/>
  </r>
  <r>
    <d v="2012-05-24T00:00:00"/>
    <n v="3"/>
    <x v="0"/>
    <s v="01002"/>
    <n v="599.39"/>
    <n v="1175.78"/>
    <n v="1775.17"/>
    <x v="2"/>
    <x v="1"/>
    <x v="4"/>
    <x v="1"/>
    <x v="4"/>
    <n v="24"/>
    <n v="4"/>
    <x v="5"/>
  </r>
  <r>
    <d v="2012-05-24T00:00:00"/>
    <n v="3"/>
    <x v="1"/>
    <s v="01003"/>
    <n v="510.13"/>
    <n v="1030"/>
    <n v="1540.13"/>
    <x v="2"/>
    <x v="1"/>
    <x v="0"/>
    <x v="1"/>
    <x v="4"/>
    <n v="24"/>
    <n v="4"/>
    <x v="5"/>
  </r>
  <r>
    <d v="2012-05-24T00:00:00"/>
    <n v="4"/>
    <x v="0"/>
    <s v="01001"/>
    <n v="518.63"/>
    <n v="1072.75"/>
    <n v="1591.38"/>
    <x v="3"/>
    <x v="1"/>
    <x v="1"/>
    <x v="1"/>
    <x v="4"/>
    <n v="24"/>
    <n v="4"/>
    <x v="5"/>
  </r>
  <r>
    <d v="2012-05-24T00:00:00"/>
    <n v="4"/>
    <x v="1"/>
    <s v="01004"/>
    <n v="638.57000000000005"/>
    <n v="1241.46"/>
    <n v="1880.03"/>
    <x v="3"/>
    <x v="1"/>
    <x v="2"/>
    <x v="1"/>
    <x v="4"/>
    <n v="24"/>
    <n v="4"/>
    <x v="5"/>
  </r>
  <r>
    <d v="2012-05-25T00:00:00"/>
    <n v="1"/>
    <x v="0"/>
    <s v="01005"/>
    <n v="558.57000000000005"/>
    <n v="1147.3599999999999"/>
    <n v="1705.93"/>
    <x v="0"/>
    <x v="0"/>
    <x v="3"/>
    <x v="1"/>
    <x v="4"/>
    <n v="25"/>
    <n v="5"/>
    <x v="6"/>
  </r>
  <r>
    <d v="2012-05-25T00:00:00"/>
    <n v="1"/>
    <x v="1"/>
    <s v="01006"/>
    <n v="595.80999999999995"/>
    <n v="1066.7"/>
    <n v="1662.51"/>
    <x v="0"/>
    <x v="0"/>
    <x v="4"/>
    <x v="1"/>
    <x v="4"/>
    <n v="25"/>
    <n v="5"/>
    <x v="6"/>
  </r>
  <r>
    <d v="2012-05-25T00:00:00"/>
    <n v="2"/>
    <x v="0"/>
    <s v="01007"/>
    <n v="646.67999999999995"/>
    <n v="1148.32"/>
    <n v="1795"/>
    <x v="1"/>
    <x v="0"/>
    <x v="5"/>
    <x v="1"/>
    <x v="4"/>
    <n v="25"/>
    <n v="5"/>
    <x v="6"/>
  </r>
  <r>
    <d v="2012-05-25T00:00:00"/>
    <n v="2"/>
    <x v="1"/>
    <s v="01008"/>
    <n v="612.79"/>
    <n v="1090.54"/>
    <n v="1703.33"/>
    <x v="1"/>
    <x v="0"/>
    <x v="6"/>
    <x v="1"/>
    <x v="4"/>
    <n v="25"/>
    <n v="5"/>
    <x v="6"/>
  </r>
  <r>
    <d v="2012-05-25T00:00:00"/>
    <n v="3"/>
    <x v="0"/>
    <s v="01009"/>
    <n v="614.52"/>
    <n v="989.62"/>
    <n v="1604.14"/>
    <x v="2"/>
    <x v="1"/>
    <x v="7"/>
    <x v="1"/>
    <x v="4"/>
    <n v="25"/>
    <n v="5"/>
    <x v="6"/>
  </r>
  <r>
    <d v="2012-05-25T00:00:00"/>
    <n v="3"/>
    <x v="1"/>
    <s v="01010"/>
    <n v="781.89"/>
    <n v="1211.73"/>
    <n v="1993.62"/>
    <x v="2"/>
    <x v="1"/>
    <x v="8"/>
    <x v="1"/>
    <x v="4"/>
    <n v="25"/>
    <n v="5"/>
    <x v="6"/>
  </r>
  <r>
    <d v="2012-05-25T00:00:00"/>
    <n v="4"/>
    <x v="0"/>
    <s v="01011"/>
    <n v="636.95000000000005"/>
    <n v="1133.71"/>
    <n v="1770.66"/>
    <x v="3"/>
    <x v="1"/>
    <x v="9"/>
    <x v="1"/>
    <x v="4"/>
    <n v="25"/>
    <n v="5"/>
    <x v="6"/>
  </r>
  <r>
    <d v="2012-05-25T00:00:00"/>
    <n v="4"/>
    <x v="1"/>
    <s v="01002"/>
    <n v="649"/>
    <n v="1151.76"/>
    <n v="1800.76"/>
    <x v="3"/>
    <x v="1"/>
    <x v="4"/>
    <x v="1"/>
    <x v="4"/>
    <n v="25"/>
    <n v="5"/>
    <x v="6"/>
  </r>
  <r>
    <d v="2012-05-26T00:00:00"/>
    <n v="1"/>
    <x v="0"/>
    <s v="01003"/>
    <n v="612.49"/>
    <n v="1182.08"/>
    <n v="1794.57"/>
    <x v="0"/>
    <x v="0"/>
    <x v="0"/>
    <x v="1"/>
    <x v="4"/>
    <n v="26"/>
    <n v="6"/>
    <x v="0"/>
  </r>
  <r>
    <d v="2012-05-26T00:00:00"/>
    <n v="1"/>
    <x v="1"/>
    <s v="01001"/>
    <n v="637.51"/>
    <n v="1091.7"/>
    <n v="1729.21"/>
    <x v="0"/>
    <x v="0"/>
    <x v="1"/>
    <x v="1"/>
    <x v="4"/>
    <n v="26"/>
    <n v="6"/>
    <x v="0"/>
  </r>
  <r>
    <d v="2012-05-26T00:00:00"/>
    <n v="2"/>
    <x v="0"/>
    <s v="01004"/>
    <n v="626.71"/>
    <n v="959.68"/>
    <n v="1586.39"/>
    <x v="1"/>
    <x v="0"/>
    <x v="2"/>
    <x v="1"/>
    <x v="4"/>
    <n v="26"/>
    <n v="6"/>
    <x v="0"/>
  </r>
  <r>
    <d v="2012-05-26T00:00:00"/>
    <n v="2"/>
    <x v="1"/>
    <s v="01005"/>
    <n v="718.31"/>
    <n v="1213.28"/>
    <n v="1931.59"/>
    <x v="1"/>
    <x v="0"/>
    <x v="3"/>
    <x v="1"/>
    <x v="4"/>
    <n v="26"/>
    <n v="6"/>
    <x v="0"/>
  </r>
  <r>
    <d v="2012-05-26T00:00:00"/>
    <n v="3"/>
    <x v="0"/>
    <s v="01006"/>
    <n v="574.54999999999995"/>
    <n v="1034.3399999999999"/>
    <n v="1608.89"/>
    <x v="2"/>
    <x v="1"/>
    <x v="4"/>
    <x v="1"/>
    <x v="4"/>
    <n v="26"/>
    <n v="6"/>
    <x v="0"/>
  </r>
  <r>
    <d v="2012-05-26T00:00:00"/>
    <n v="3"/>
    <x v="1"/>
    <s v="01007"/>
    <n v="745.98"/>
    <n v="1340.88"/>
    <n v="2086.86"/>
    <x v="2"/>
    <x v="1"/>
    <x v="5"/>
    <x v="1"/>
    <x v="4"/>
    <n v="26"/>
    <n v="6"/>
    <x v="0"/>
  </r>
  <r>
    <d v="2012-05-26T00:00:00"/>
    <n v="4"/>
    <x v="0"/>
    <s v="01008"/>
    <n v="571.41"/>
    <n v="1086.17"/>
    <n v="1657.58"/>
    <x v="3"/>
    <x v="1"/>
    <x v="6"/>
    <x v="1"/>
    <x v="4"/>
    <n v="26"/>
    <n v="6"/>
    <x v="0"/>
  </r>
  <r>
    <d v="2012-05-26T00:00:00"/>
    <n v="4"/>
    <x v="1"/>
    <s v="01009"/>
    <n v="546.26"/>
    <n v="983.57"/>
    <n v="1529.83"/>
    <x v="3"/>
    <x v="1"/>
    <x v="7"/>
    <x v="1"/>
    <x v="4"/>
    <n v="26"/>
    <n v="6"/>
    <x v="0"/>
  </r>
  <r>
    <d v="2012-05-27T00:00:00"/>
    <n v="1"/>
    <x v="0"/>
    <s v="01010"/>
    <n v="567.66"/>
    <n v="1128.82"/>
    <n v="1696.48"/>
    <x v="0"/>
    <x v="0"/>
    <x v="8"/>
    <x v="1"/>
    <x v="4"/>
    <n v="27"/>
    <n v="7"/>
    <x v="1"/>
  </r>
  <r>
    <d v="2012-05-27T00:00:00"/>
    <n v="1"/>
    <x v="1"/>
    <s v="01011"/>
    <n v="597.63"/>
    <n v="1129.6300000000001"/>
    <n v="1727.26"/>
    <x v="0"/>
    <x v="0"/>
    <x v="9"/>
    <x v="1"/>
    <x v="4"/>
    <n v="27"/>
    <n v="7"/>
    <x v="1"/>
  </r>
  <r>
    <d v="2012-05-27T00:00:00"/>
    <n v="2"/>
    <x v="0"/>
    <s v="01002"/>
    <n v="499.28"/>
    <n v="1004.78"/>
    <n v="1504.06"/>
    <x v="1"/>
    <x v="0"/>
    <x v="4"/>
    <x v="1"/>
    <x v="4"/>
    <n v="27"/>
    <n v="7"/>
    <x v="1"/>
  </r>
  <r>
    <d v="2012-05-27T00:00:00"/>
    <n v="2"/>
    <x v="1"/>
    <s v="01003"/>
    <n v="549.64"/>
    <n v="1083.68"/>
    <n v="1633.32"/>
    <x v="1"/>
    <x v="0"/>
    <x v="0"/>
    <x v="1"/>
    <x v="4"/>
    <n v="27"/>
    <n v="7"/>
    <x v="1"/>
  </r>
  <r>
    <d v="2012-05-27T00:00:00"/>
    <n v="3"/>
    <x v="0"/>
    <s v="01001"/>
    <n v="669.58"/>
    <n v="1104.73"/>
    <n v="1774.31"/>
    <x v="2"/>
    <x v="1"/>
    <x v="1"/>
    <x v="1"/>
    <x v="4"/>
    <n v="27"/>
    <n v="7"/>
    <x v="1"/>
  </r>
  <r>
    <d v="2012-05-27T00:00:00"/>
    <n v="3"/>
    <x v="1"/>
    <s v="01004"/>
    <n v="629.92999999999995"/>
    <n v="1254.57"/>
    <n v="1884.5"/>
    <x v="2"/>
    <x v="1"/>
    <x v="2"/>
    <x v="1"/>
    <x v="4"/>
    <n v="27"/>
    <n v="7"/>
    <x v="1"/>
  </r>
  <r>
    <d v="2012-05-27T00:00:00"/>
    <n v="4"/>
    <x v="0"/>
    <s v="01005"/>
    <n v="519.66999999999996"/>
    <n v="1049.82"/>
    <n v="1569.49"/>
    <x v="3"/>
    <x v="1"/>
    <x v="3"/>
    <x v="1"/>
    <x v="4"/>
    <n v="27"/>
    <n v="7"/>
    <x v="1"/>
  </r>
  <r>
    <d v="2012-05-27T00:00:00"/>
    <n v="4"/>
    <x v="1"/>
    <s v="01006"/>
    <n v="530.54999999999995"/>
    <n v="1035.83"/>
    <n v="1566.38"/>
    <x v="3"/>
    <x v="1"/>
    <x v="4"/>
    <x v="1"/>
    <x v="4"/>
    <n v="27"/>
    <n v="7"/>
    <x v="1"/>
  </r>
  <r>
    <d v="2012-05-28T00:00:00"/>
    <n v="1"/>
    <x v="0"/>
    <s v="01007"/>
    <n v="648.16999999999996"/>
    <n v="1004.37"/>
    <n v="1652.54"/>
    <x v="0"/>
    <x v="0"/>
    <x v="5"/>
    <x v="1"/>
    <x v="4"/>
    <n v="28"/>
    <n v="1"/>
    <x v="2"/>
  </r>
  <r>
    <d v="2012-05-28T00:00:00"/>
    <n v="1"/>
    <x v="1"/>
    <s v="01008"/>
    <n v="768.9"/>
    <n v="1173.43"/>
    <n v="1942.33"/>
    <x v="0"/>
    <x v="0"/>
    <x v="6"/>
    <x v="1"/>
    <x v="4"/>
    <n v="28"/>
    <n v="1"/>
    <x v="2"/>
  </r>
  <r>
    <d v="2012-05-28T00:00:00"/>
    <n v="2"/>
    <x v="0"/>
    <s v="01009"/>
    <n v="532.80999999999995"/>
    <n v="976.7"/>
    <n v="1509.51"/>
    <x v="1"/>
    <x v="0"/>
    <x v="7"/>
    <x v="1"/>
    <x v="4"/>
    <n v="28"/>
    <n v="1"/>
    <x v="2"/>
  </r>
  <r>
    <d v="2012-05-28T00:00:00"/>
    <n v="2"/>
    <x v="1"/>
    <s v="01010"/>
    <n v="731.43"/>
    <n v="1189.49"/>
    <n v="1920.92"/>
    <x v="1"/>
    <x v="0"/>
    <x v="8"/>
    <x v="1"/>
    <x v="4"/>
    <n v="28"/>
    <n v="1"/>
    <x v="2"/>
  </r>
  <r>
    <d v="2012-05-28T00:00:00"/>
    <n v="3"/>
    <x v="0"/>
    <s v="01011"/>
    <n v="632.89"/>
    <n v="1132.94"/>
    <n v="1765.83"/>
    <x v="2"/>
    <x v="1"/>
    <x v="9"/>
    <x v="1"/>
    <x v="4"/>
    <n v="28"/>
    <n v="1"/>
    <x v="2"/>
  </r>
  <r>
    <d v="2012-05-28T00:00:00"/>
    <n v="3"/>
    <x v="1"/>
    <s v="01002"/>
    <n v="693.26"/>
    <n v="1122.17"/>
    <n v="1815.43"/>
    <x v="2"/>
    <x v="1"/>
    <x v="4"/>
    <x v="1"/>
    <x v="4"/>
    <n v="28"/>
    <n v="1"/>
    <x v="2"/>
  </r>
  <r>
    <d v="2012-05-28T00:00:00"/>
    <n v="4"/>
    <x v="0"/>
    <s v="01003"/>
    <n v="495.86"/>
    <n v="1033.8499999999999"/>
    <n v="1529.71"/>
    <x v="3"/>
    <x v="1"/>
    <x v="0"/>
    <x v="1"/>
    <x v="4"/>
    <n v="28"/>
    <n v="1"/>
    <x v="2"/>
  </r>
  <r>
    <d v="2012-05-28T00:00:00"/>
    <n v="4"/>
    <x v="1"/>
    <s v="01001"/>
    <n v="655.71"/>
    <n v="1306.2"/>
    <n v="1961.91"/>
    <x v="3"/>
    <x v="1"/>
    <x v="1"/>
    <x v="1"/>
    <x v="4"/>
    <n v="28"/>
    <n v="1"/>
    <x v="2"/>
  </r>
  <r>
    <d v="2012-05-29T00:00:00"/>
    <n v="1"/>
    <x v="0"/>
    <s v="01004"/>
    <n v="642.20000000000005"/>
    <n v="988.74"/>
    <n v="1630.94"/>
    <x v="0"/>
    <x v="0"/>
    <x v="2"/>
    <x v="1"/>
    <x v="4"/>
    <n v="29"/>
    <n v="2"/>
    <x v="3"/>
  </r>
  <r>
    <d v="2012-05-29T00:00:00"/>
    <n v="1"/>
    <x v="1"/>
    <s v="01005"/>
    <n v="758.66"/>
    <n v="1222.9100000000001"/>
    <n v="1981.57"/>
    <x v="0"/>
    <x v="0"/>
    <x v="3"/>
    <x v="1"/>
    <x v="4"/>
    <n v="29"/>
    <n v="2"/>
    <x v="3"/>
  </r>
  <r>
    <d v="2012-05-29T00:00:00"/>
    <n v="2"/>
    <x v="0"/>
    <s v="01006"/>
    <n v="632.41"/>
    <n v="1023.36"/>
    <n v="1655.77"/>
    <x v="1"/>
    <x v="0"/>
    <x v="4"/>
    <x v="1"/>
    <x v="4"/>
    <n v="29"/>
    <n v="2"/>
    <x v="3"/>
  </r>
  <r>
    <d v="2012-05-29T00:00:00"/>
    <n v="2"/>
    <x v="1"/>
    <s v="01007"/>
    <n v="550.11"/>
    <n v="1057.5"/>
    <n v="1607.61"/>
    <x v="1"/>
    <x v="0"/>
    <x v="5"/>
    <x v="1"/>
    <x v="4"/>
    <n v="29"/>
    <n v="2"/>
    <x v="3"/>
  </r>
  <r>
    <d v="2012-05-29T00:00:00"/>
    <n v="3"/>
    <x v="0"/>
    <s v="01008"/>
    <n v="626.71"/>
    <n v="1170.1199999999999"/>
    <n v="1796.83"/>
    <x v="2"/>
    <x v="1"/>
    <x v="6"/>
    <x v="1"/>
    <x v="4"/>
    <n v="29"/>
    <n v="2"/>
    <x v="3"/>
  </r>
  <r>
    <d v="2012-05-29T00:00:00"/>
    <n v="3"/>
    <x v="1"/>
    <s v="01009"/>
    <n v="464.29"/>
    <n v="1067.28"/>
    <n v="1531.57"/>
    <x v="2"/>
    <x v="1"/>
    <x v="7"/>
    <x v="1"/>
    <x v="4"/>
    <n v="29"/>
    <n v="2"/>
    <x v="3"/>
  </r>
  <r>
    <d v="2012-05-29T00:00:00"/>
    <n v="4"/>
    <x v="0"/>
    <s v="01010"/>
    <n v="588.42999999999995"/>
    <n v="1192.77"/>
    <n v="1781.2"/>
    <x v="3"/>
    <x v="1"/>
    <x v="8"/>
    <x v="1"/>
    <x v="4"/>
    <n v="29"/>
    <n v="2"/>
    <x v="3"/>
  </r>
  <r>
    <d v="2012-05-29T00:00:00"/>
    <n v="4"/>
    <x v="1"/>
    <s v="01011"/>
    <n v="670.4"/>
    <n v="1136.8900000000001"/>
    <n v="1807.29"/>
    <x v="3"/>
    <x v="1"/>
    <x v="9"/>
    <x v="1"/>
    <x v="4"/>
    <n v="29"/>
    <n v="2"/>
    <x v="3"/>
  </r>
  <r>
    <d v="2012-05-30T00:00:00"/>
    <n v="1"/>
    <x v="0"/>
    <s v="01002"/>
    <n v="601.1"/>
    <n v="987.77"/>
    <n v="1588.87"/>
    <x v="0"/>
    <x v="0"/>
    <x v="4"/>
    <x v="1"/>
    <x v="4"/>
    <n v="30"/>
    <n v="3"/>
    <x v="4"/>
  </r>
  <r>
    <d v="2012-05-30T00:00:00"/>
    <n v="1"/>
    <x v="1"/>
    <s v="01003"/>
    <n v="556.74"/>
    <n v="1215.28"/>
    <n v="1772.02"/>
    <x v="0"/>
    <x v="0"/>
    <x v="0"/>
    <x v="1"/>
    <x v="4"/>
    <n v="30"/>
    <n v="3"/>
    <x v="4"/>
  </r>
  <r>
    <d v="2012-05-30T00:00:00"/>
    <n v="2"/>
    <x v="0"/>
    <s v="01001"/>
    <n v="598.6"/>
    <n v="1199.22"/>
    <n v="1797.82"/>
    <x v="1"/>
    <x v="0"/>
    <x v="1"/>
    <x v="1"/>
    <x v="4"/>
    <n v="30"/>
    <n v="3"/>
    <x v="4"/>
  </r>
  <r>
    <d v="2012-05-30T00:00:00"/>
    <n v="2"/>
    <x v="1"/>
    <s v="01004"/>
    <n v="604.91"/>
    <n v="1047.8499999999999"/>
    <n v="1652.76"/>
    <x v="1"/>
    <x v="0"/>
    <x v="2"/>
    <x v="1"/>
    <x v="4"/>
    <n v="30"/>
    <n v="3"/>
    <x v="4"/>
  </r>
  <r>
    <d v="2012-05-30T00:00:00"/>
    <n v="3"/>
    <x v="0"/>
    <s v="01005"/>
    <n v="562.61"/>
    <n v="1116.7"/>
    <n v="1679.31"/>
    <x v="2"/>
    <x v="1"/>
    <x v="3"/>
    <x v="1"/>
    <x v="4"/>
    <n v="30"/>
    <n v="3"/>
    <x v="4"/>
  </r>
  <r>
    <d v="2012-05-30T00:00:00"/>
    <n v="3"/>
    <x v="1"/>
    <s v="01006"/>
    <n v="502.62"/>
    <n v="1045.28"/>
    <n v="1547.9"/>
    <x v="2"/>
    <x v="1"/>
    <x v="4"/>
    <x v="1"/>
    <x v="4"/>
    <n v="30"/>
    <n v="3"/>
    <x v="4"/>
  </r>
  <r>
    <d v="2012-05-30T00:00:00"/>
    <n v="4"/>
    <x v="0"/>
    <s v="01007"/>
    <n v="504.9"/>
    <n v="1099.44"/>
    <n v="1604.34"/>
    <x v="3"/>
    <x v="1"/>
    <x v="5"/>
    <x v="1"/>
    <x v="4"/>
    <n v="30"/>
    <n v="3"/>
    <x v="4"/>
  </r>
  <r>
    <d v="2012-05-30T00:00:00"/>
    <n v="4"/>
    <x v="1"/>
    <s v="01008"/>
    <n v="658.85"/>
    <n v="1264.49"/>
    <n v="1923.34"/>
    <x v="3"/>
    <x v="1"/>
    <x v="6"/>
    <x v="1"/>
    <x v="4"/>
    <n v="30"/>
    <n v="3"/>
    <x v="4"/>
  </r>
  <r>
    <d v="2012-05-31T00:00:00"/>
    <n v="1"/>
    <x v="0"/>
    <s v="01009"/>
    <n v="523.29999999999995"/>
    <n v="1087.3800000000001"/>
    <n v="1610.68"/>
    <x v="0"/>
    <x v="0"/>
    <x v="7"/>
    <x v="1"/>
    <x v="4"/>
    <n v="31"/>
    <n v="4"/>
    <x v="5"/>
  </r>
  <r>
    <d v="2012-05-31T00:00:00"/>
    <n v="1"/>
    <x v="1"/>
    <s v="01010"/>
    <n v="645.80999999999995"/>
    <n v="1115.77"/>
    <n v="1761.58"/>
    <x v="0"/>
    <x v="0"/>
    <x v="8"/>
    <x v="1"/>
    <x v="4"/>
    <n v="31"/>
    <n v="4"/>
    <x v="5"/>
  </r>
  <r>
    <d v="2012-05-31T00:00:00"/>
    <n v="2"/>
    <x v="0"/>
    <s v="01011"/>
    <n v="646.71"/>
    <n v="1110.06"/>
    <n v="1756.77"/>
    <x v="1"/>
    <x v="0"/>
    <x v="9"/>
    <x v="1"/>
    <x v="4"/>
    <n v="31"/>
    <n v="4"/>
    <x v="5"/>
  </r>
  <r>
    <d v="2012-05-31T00:00:00"/>
    <n v="2"/>
    <x v="1"/>
    <s v="01002"/>
    <n v="678.84"/>
    <n v="1319.1"/>
    <n v="1997.94"/>
    <x v="1"/>
    <x v="0"/>
    <x v="4"/>
    <x v="1"/>
    <x v="4"/>
    <n v="31"/>
    <n v="4"/>
    <x v="5"/>
  </r>
  <r>
    <d v="2012-05-31T00:00:00"/>
    <n v="3"/>
    <x v="0"/>
    <s v="01003"/>
    <n v="602.04999999999995"/>
    <n v="1097.74"/>
    <n v="1699.79"/>
    <x v="2"/>
    <x v="1"/>
    <x v="0"/>
    <x v="1"/>
    <x v="4"/>
    <n v="31"/>
    <n v="4"/>
    <x v="5"/>
  </r>
  <r>
    <d v="2012-05-31T00:00:00"/>
    <n v="3"/>
    <x v="1"/>
    <s v="01001"/>
    <n v="660.88"/>
    <n v="1319.2"/>
    <n v="1980.08"/>
    <x v="2"/>
    <x v="1"/>
    <x v="1"/>
    <x v="1"/>
    <x v="4"/>
    <n v="31"/>
    <n v="4"/>
    <x v="5"/>
  </r>
  <r>
    <d v="2012-05-31T00:00:00"/>
    <n v="4"/>
    <x v="0"/>
    <s v="01004"/>
    <n v="601.41"/>
    <n v="1009.8"/>
    <n v="1611.21"/>
    <x v="3"/>
    <x v="1"/>
    <x v="2"/>
    <x v="1"/>
    <x v="4"/>
    <n v="31"/>
    <n v="4"/>
    <x v="5"/>
  </r>
  <r>
    <d v="2012-05-31T00:00:00"/>
    <n v="4"/>
    <x v="1"/>
    <s v="01005"/>
    <n v="621.94000000000005"/>
    <n v="1328.59"/>
    <n v="1950.53"/>
    <x v="3"/>
    <x v="1"/>
    <x v="3"/>
    <x v="1"/>
    <x v="4"/>
    <n v="31"/>
    <n v="4"/>
    <x v="5"/>
  </r>
  <r>
    <d v="2012-06-01T00:00:00"/>
    <n v="1"/>
    <x v="0"/>
    <s v="01006"/>
    <n v="617.44000000000005"/>
    <n v="1167.1199999999999"/>
    <n v="1784.56"/>
    <x v="0"/>
    <x v="0"/>
    <x v="4"/>
    <x v="1"/>
    <x v="5"/>
    <n v="1"/>
    <n v="5"/>
    <x v="6"/>
  </r>
  <r>
    <d v="2012-06-01T00:00:00"/>
    <n v="1"/>
    <x v="1"/>
    <s v="01007"/>
    <n v="453.46"/>
    <n v="1122.6099999999999"/>
    <n v="1576.07"/>
    <x v="0"/>
    <x v="0"/>
    <x v="5"/>
    <x v="1"/>
    <x v="5"/>
    <n v="1"/>
    <n v="5"/>
    <x v="6"/>
  </r>
  <r>
    <d v="2012-06-01T00:00:00"/>
    <n v="2"/>
    <x v="0"/>
    <s v="01008"/>
    <n v="645.32000000000005"/>
    <n v="1078.0899999999999"/>
    <n v="1723.41"/>
    <x v="1"/>
    <x v="0"/>
    <x v="6"/>
    <x v="1"/>
    <x v="5"/>
    <n v="1"/>
    <n v="5"/>
    <x v="6"/>
  </r>
  <r>
    <d v="2012-06-01T00:00:00"/>
    <n v="2"/>
    <x v="1"/>
    <s v="01009"/>
    <n v="698.15"/>
    <n v="1331.3"/>
    <n v="2029.45"/>
    <x v="1"/>
    <x v="0"/>
    <x v="7"/>
    <x v="1"/>
    <x v="5"/>
    <n v="1"/>
    <n v="5"/>
    <x v="6"/>
  </r>
  <r>
    <d v="2012-06-01T00:00:00"/>
    <n v="3"/>
    <x v="0"/>
    <s v="01010"/>
    <n v="688.7"/>
    <n v="1081.0999999999999"/>
    <n v="1769.8"/>
    <x v="2"/>
    <x v="1"/>
    <x v="8"/>
    <x v="1"/>
    <x v="5"/>
    <n v="1"/>
    <n v="5"/>
    <x v="6"/>
  </r>
  <r>
    <d v="2012-06-01T00:00:00"/>
    <n v="3"/>
    <x v="1"/>
    <s v="01011"/>
    <n v="594.44000000000005"/>
    <n v="1126.33"/>
    <n v="1720.77"/>
    <x v="2"/>
    <x v="1"/>
    <x v="9"/>
    <x v="1"/>
    <x v="5"/>
    <n v="1"/>
    <n v="5"/>
    <x v="6"/>
  </r>
  <r>
    <d v="2012-06-01T00:00:00"/>
    <n v="4"/>
    <x v="0"/>
    <s v="01002"/>
    <n v="613.78"/>
    <n v="957.77"/>
    <n v="1571.55"/>
    <x v="3"/>
    <x v="1"/>
    <x v="4"/>
    <x v="1"/>
    <x v="5"/>
    <n v="1"/>
    <n v="5"/>
    <x v="6"/>
  </r>
  <r>
    <d v="2012-06-01T00:00:00"/>
    <n v="4"/>
    <x v="1"/>
    <s v="01003"/>
    <n v="604.29999999999995"/>
    <n v="1325.11"/>
    <n v="1929.41"/>
    <x v="3"/>
    <x v="1"/>
    <x v="0"/>
    <x v="1"/>
    <x v="5"/>
    <n v="1"/>
    <n v="5"/>
    <x v="6"/>
  </r>
  <r>
    <d v="2012-06-02T00:00:00"/>
    <n v="1"/>
    <x v="0"/>
    <s v="01001"/>
    <n v="520.21"/>
    <n v="1152.4000000000001"/>
    <n v="1672.61"/>
    <x v="0"/>
    <x v="0"/>
    <x v="1"/>
    <x v="1"/>
    <x v="5"/>
    <n v="2"/>
    <n v="6"/>
    <x v="0"/>
  </r>
  <r>
    <d v="2012-06-02T00:00:00"/>
    <n v="1"/>
    <x v="1"/>
    <s v="01004"/>
    <n v="579.35"/>
    <n v="1267.81"/>
    <n v="1847.16"/>
    <x v="0"/>
    <x v="0"/>
    <x v="2"/>
    <x v="1"/>
    <x v="5"/>
    <n v="2"/>
    <n v="6"/>
    <x v="0"/>
  </r>
  <r>
    <d v="2012-06-02T00:00:00"/>
    <n v="2"/>
    <x v="0"/>
    <s v="01005"/>
    <n v="639.1"/>
    <n v="1075.25"/>
    <n v="1714.35"/>
    <x v="1"/>
    <x v="0"/>
    <x v="3"/>
    <x v="1"/>
    <x v="5"/>
    <n v="2"/>
    <n v="6"/>
    <x v="0"/>
  </r>
  <r>
    <d v="2012-06-02T00:00:00"/>
    <n v="2"/>
    <x v="1"/>
    <s v="01006"/>
    <n v="715.51"/>
    <n v="1167.96"/>
    <n v="1883.47"/>
    <x v="1"/>
    <x v="0"/>
    <x v="4"/>
    <x v="1"/>
    <x v="5"/>
    <n v="2"/>
    <n v="6"/>
    <x v="0"/>
  </r>
  <r>
    <d v="2012-06-02T00:00:00"/>
    <n v="3"/>
    <x v="0"/>
    <s v="01007"/>
    <n v="605.67999999999995"/>
    <n v="1013.05"/>
    <n v="1618.73"/>
    <x v="2"/>
    <x v="1"/>
    <x v="5"/>
    <x v="1"/>
    <x v="5"/>
    <n v="2"/>
    <n v="6"/>
    <x v="0"/>
  </r>
  <r>
    <d v="2012-06-02T00:00:00"/>
    <n v="3"/>
    <x v="1"/>
    <s v="01008"/>
    <n v="531.42999999999995"/>
    <n v="1166.71"/>
    <n v="1698.14"/>
    <x v="2"/>
    <x v="1"/>
    <x v="6"/>
    <x v="1"/>
    <x v="5"/>
    <n v="2"/>
    <n v="6"/>
    <x v="0"/>
  </r>
  <r>
    <d v="2012-06-02T00:00:00"/>
    <n v="4"/>
    <x v="0"/>
    <s v="01009"/>
    <n v="507.7"/>
    <n v="1054.72"/>
    <n v="1562.42"/>
    <x v="3"/>
    <x v="1"/>
    <x v="7"/>
    <x v="1"/>
    <x v="5"/>
    <n v="2"/>
    <n v="6"/>
    <x v="0"/>
  </r>
  <r>
    <d v="2012-06-02T00:00:00"/>
    <n v="4"/>
    <x v="1"/>
    <s v="01010"/>
    <n v="617.11"/>
    <n v="1018.08"/>
    <n v="1635.19"/>
    <x v="3"/>
    <x v="1"/>
    <x v="8"/>
    <x v="1"/>
    <x v="5"/>
    <n v="2"/>
    <n v="6"/>
    <x v="0"/>
  </r>
  <r>
    <d v="2012-06-03T00:00:00"/>
    <n v="1"/>
    <x v="0"/>
    <s v="01011"/>
    <n v="662.34"/>
    <n v="1113.3"/>
    <n v="1775.64"/>
    <x v="0"/>
    <x v="0"/>
    <x v="9"/>
    <x v="1"/>
    <x v="5"/>
    <n v="3"/>
    <n v="7"/>
    <x v="1"/>
  </r>
  <r>
    <d v="2012-06-03T00:00:00"/>
    <n v="1"/>
    <x v="1"/>
    <s v="01002"/>
    <n v="579.47"/>
    <n v="1013.56"/>
    <n v="1593.03"/>
    <x v="0"/>
    <x v="0"/>
    <x v="4"/>
    <x v="1"/>
    <x v="5"/>
    <n v="3"/>
    <n v="7"/>
    <x v="1"/>
  </r>
  <r>
    <d v="2012-06-03T00:00:00"/>
    <n v="2"/>
    <x v="0"/>
    <s v="01003"/>
    <n v="575.19000000000005"/>
    <n v="1170.8499999999999"/>
    <n v="1746.04"/>
    <x v="1"/>
    <x v="0"/>
    <x v="0"/>
    <x v="1"/>
    <x v="5"/>
    <n v="3"/>
    <n v="7"/>
    <x v="1"/>
  </r>
  <r>
    <d v="2012-06-03T00:00:00"/>
    <n v="2"/>
    <x v="1"/>
    <s v="01001"/>
    <n v="667.84"/>
    <n v="1398.03"/>
    <n v="2065.87"/>
    <x v="1"/>
    <x v="0"/>
    <x v="1"/>
    <x v="1"/>
    <x v="5"/>
    <n v="3"/>
    <n v="7"/>
    <x v="1"/>
  </r>
  <r>
    <d v="2012-06-03T00:00:00"/>
    <n v="3"/>
    <x v="0"/>
    <s v="01004"/>
    <n v="604.65"/>
    <n v="1068.46"/>
    <n v="1673.11"/>
    <x v="2"/>
    <x v="1"/>
    <x v="2"/>
    <x v="1"/>
    <x v="5"/>
    <n v="3"/>
    <n v="7"/>
    <x v="1"/>
  </r>
  <r>
    <d v="2012-06-03T00:00:00"/>
    <n v="3"/>
    <x v="1"/>
    <s v="01005"/>
    <n v="703.65"/>
    <n v="1144.33"/>
    <n v="1847.98"/>
    <x v="2"/>
    <x v="1"/>
    <x v="3"/>
    <x v="1"/>
    <x v="5"/>
    <n v="3"/>
    <n v="7"/>
    <x v="1"/>
  </r>
  <r>
    <d v="2012-06-03T00:00:00"/>
    <n v="4"/>
    <x v="0"/>
    <s v="01006"/>
    <n v="603.75"/>
    <n v="1112.3499999999999"/>
    <n v="1716.1"/>
    <x v="3"/>
    <x v="1"/>
    <x v="4"/>
    <x v="1"/>
    <x v="5"/>
    <n v="3"/>
    <n v="7"/>
    <x v="1"/>
  </r>
  <r>
    <d v="2012-06-03T00:00:00"/>
    <n v="4"/>
    <x v="1"/>
    <s v="01007"/>
    <n v="613.95000000000005"/>
    <n v="1400.78"/>
    <n v="2014.73"/>
    <x v="3"/>
    <x v="1"/>
    <x v="5"/>
    <x v="1"/>
    <x v="5"/>
    <n v="3"/>
    <n v="7"/>
    <x v="1"/>
  </r>
  <r>
    <d v="2012-06-04T00:00:00"/>
    <n v="1"/>
    <x v="0"/>
    <s v="01008"/>
    <n v="617.65"/>
    <n v="1068.93"/>
    <n v="1686.58"/>
    <x v="0"/>
    <x v="0"/>
    <x v="6"/>
    <x v="1"/>
    <x v="5"/>
    <n v="4"/>
    <n v="1"/>
    <x v="2"/>
  </r>
  <r>
    <d v="2012-06-04T00:00:00"/>
    <n v="1"/>
    <x v="1"/>
    <s v="01009"/>
    <n v="511.84"/>
    <n v="1126.69"/>
    <n v="1638.53"/>
    <x v="0"/>
    <x v="0"/>
    <x v="7"/>
    <x v="1"/>
    <x v="5"/>
    <n v="4"/>
    <n v="1"/>
    <x v="2"/>
  </r>
  <r>
    <d v="2012-06-04T00:00:00"/>
    <n v="2"/>
    <x v="0"/>
    <s v="01010"/>
    <n v="592.87"/>
    <n v="1166.5999999999999"/>
    <n v="1759.47"/>
    <x v="1"/>
    <x v="0"/>
    <x v="8"/>
    <x v="1"/>
    <x v="5"/>
    <n v="4"/>
    <n v="1"/>
    <x v="2"/>
  </r>
  <r>
    <d v="2012-06-04T00:00:00"/>
    <n v="2"/>
    <x v="1"/>
    <s v="01011"/>
    <n v="553.41999999999996"/>
    <n v="1297.9000000000001"/>
    <n v="1851.32"/>
    <x v="1"/>
    <x v="0"/>
    <x v="9"/>
    <x v="1"/>
    <x v="5"/>
    <n v="4"/>
    <n v="1"/>
    <x v="2"/>
  </r>
  <r>
    <d v="2012-06-04T00:00:00"/>
    <n v="3"/>
    <x v="0"/>
    <s v="01002"/>
    <n v="627.80999999999995"/>
    <n v="1088.8699999999999"/>
    <n v="1716.68"/>
    <x v="2"/>
    <x v="1"/>
    <x v="4"/>
    <x v="1"/>
    <x v="5"/>
    <n v="4"/>
    <n v="1"/>
    <x v="2"/>
  </r>
  <r>
    <d v="2012-06-04T00:00:00"/>
    <n v="3"/>
    <x v="1"/>
    <s v="01003"/>
    <n v="645.99"/>
    <n v="1237.99"/>
    <n v="1883.98"/>
    <x v="2"/>
    <x v="1"/>
    <x v="0"/>
    <x v="1"/>
    <x v="5"/>
    <n v="4"/>
    <n v="1"/>
    <x v="2"/>
  </r>
  <r>
    <d v="2012-06-04T00:00:00"/>
    <n v="4"/>
    <x v="0"/>
    <s v="01001"/>
    <n v="610.33000000000004"/>
    <n v="973.83"/>
    <n v="1584.16"/>
    <x v="3"/>
    <x v="1"/>
    <x v="1"/>
    <x v="1"/>
    <x v="5"/>
    <n v="4"/>
    <n v="1"/>
    <x v="2"/>
  </r>
  <r>
    <d v="2012-06-04T00:00:00"/>
    <n v="4"/>
    <x v="1"/>
    <s v="01004"/>
    <n v="509.52"/>
    <n v="1105.81"/>
    <n v="1615.33"/>
    <x v="3"/>
    <x v="1"/>
    <x v="2"/>
    <x v="1"/>
    <x v="5"/>
    <n v="4"/>
    <n v="1"/>
    <x v="2"/>
  </r>
  <r>
    <d v="2012-06-05T00:00:00"/>
    <n v="1"/>
    <x v="0"/>
    <s v="01005"/>
    <n v="564.30999999999995"/>
    <n v="1144.0899999999999"/>
    <n v="1708.4"/>
    <x v="0"/>
    <x v="0"/>
    <x v="3"/>
    <x v="1"/>
    <x v="5"/>
    <n v="5"/>
    <n v="2"/>
    <x v="3"/>
  </r>
  <r>
    <d v="2012-06-05T00:00:00"/>
    <n v="1"/>
    <x v="1"/>
    <s v="01006"/>
    <n v="601.29"/>
    <n v="1420.89"/>
    <n v="2022.18"/>
    <x v="0"/>
    <x v="0"/>
    <x v="4"/>
    <x v="1"/>
    <x v="5"/>
    <n v="5"/>
    <n v="2"/>
    <x v="3"/>
  </r>
  <r>
    <d v="2012-06-05T00:00:00"/>
    <n v="2"/>
    <x v="0"/>
    <s v="01007"/>
    <n v="585.82000000000005"/>
    <n v="1040.78"/>
    <n v="1626.6"/>
    <x v="1"/>
    <x v="0"/>
    <x v="5"/>
    <x v="1"/>
    <x v="5"/>
    <n v="5"/>
    <n v="2"/>
    <x v="3"/>
  </r>
  <r>
    <d v="2012-06-05T00:00:00"/>
    <n v="2"/>
    <x v="1"/>
    <s v="01008"/>
    <n v="649.62"/>
    <n v="1044.26"/>
    <n v="1693.88"/>
    <x v="1"/>
    <x v="0"/>
    <x v="6"/>
    <x v="1"/>
    <x v="5"/>
    <n v="5"/>
    <n v="2"/>
    <x v="3"/>
  </r>
  <r>
    <d v="2012-06-05T00:00:00"/>
    <n v="3"/>
    <x v="0"/>
    <s v="01009"/>
    <n v="670.38"/>
    <n v="1098.47"/>
    <n v="1768.85"/>
    <x v="2"/>
    <x v="1"/>
    <x v="7"/>
    <x v="1"/>
    <x v="5"/>
    <n v="5"/>
    <n v="2"/>
    <x v="3"/>
  </r>
  <r>
    <d v="2012-06-05T00:00:00"/>
    <n v="3"/>
    <x v="1"/>
    <s v="01010"/>
    <n v="575.92999999999995"/>
    <n v="1388.13"/>
    <n v="1964.06"/>
    <x v="2"/>
    <x v="1"/>
    <x v="8"/>
    <x v="1"/>
    <x v="5"/>
    <n v="5"/>
    <n v="2"/>
    <x v="3"/>
  </r>
  <r>
    <d v="2012-06-05T00:00:00"/>
    <n v="4"/>
    <x v="0"/>
    <s v="01011"/>
    <n v="477.03"/>
    <n v="1139.92"/>
    <n v="1616.95"/>
    <x v="3"/>
    <x v="1"/>
    <x v="9"/>
    <x v="1"/>
    <x v="5"/>
    <n v="5"/>
    <n v="2"/>
    <x v="3"/>
  </r>
  <r>
    <d v="2012-06-05T00:00:00"/>
    <n v="4"/>
    <x v="1"/>
    <s v="01002"/>
    <n v="634.07000000000005"/>
    <n v="1073.5899999999999"/>
    <n v="1707.66"/>
    <x v="3"/>
    <x v="1"/>
    <x v="4"/>
    <x v="1"/>
    <x v="5"/>
    <n v="5"/>
    <n v="2"/>
    <x v="3"/>
  </r>
  <r>
    <d v="2012-06-06T00:00:00"/>
    <n v="1"/>
    <x v="0"/>
    <s v="01003"/>
    <n v="546.17999999999995"/>
    <n v="961.67"/>
    <n v="1507.85"/>
    <x v="0"/>
    <x v="0"/>
    <x v="0"/>
    <x v="1"/>
    <x v="5"/>
    <n v="6"/>
    <n v="3"/>
    <x v="4"/>
  </r>
  <r>
    <d v="2012-06-06T00:00:00"/>
    <n v="1"/>
    <x v="1"/>
    <s v="01001"/>
    <n v="618.05999999999995"/>
    <n v="999.7"/>
    <n v="1617.76"/>
    <x v="0"/>
    <x v="0"/>
    <x v="1"/>
    <x v="1"/>
    <x v="5"/>
    <n v="6"/>
    <n v="3"/>
    <x v="4"/>
  </r>
  <r>
    <d v="2012-06-06T00:00:00"/>
    <n v="2"/>
    <x v="0"/>
    <s v="01004"/>
    <n v="555.29999999999995"/>
    <n v="1117.08"/>
    <n v="1672.38"/>
    <x v="1"/>
    <x v="0"/>
    <x v="2"/>
    <x v="1"/>
    <x v="5"/>
    <n v="6"/>
    <n v="3"/>
    <x v="4"/>
  </r>
  <r>
    <d v="2012-06-06T00:00:00"/>
    <n v="2"/>
    <x v="1"/>
    <s v="01005"/>
    <n v="728.44"/>
    <n v="1223.27"/>
    <n v="1951.71"/>
    <x v="1"/>
    <x v="0"/>
    <x v="3"/>
    <x v="1"/>
    <x v="5"/>
    <n v="6"/>
    <n v="3"/>
    <x v="4"/>
  </r>
  <r>
    <d v="2012-06-06T00:00:00"/>
    <n v="3"/>
    <x v="0"/>
    <s v="01006"/>
    <n v="684.76"/>
    <n v="1092.78"/>
    <n v="1777.54"/>
    <x v="2"/>
    <x v="1"/>
    <x v="4"/>
    <x v="1"/>
    <x v="5"/>
    <n v="6"/>
    <n v="3"/>
    <x v="4"/>
  </r>
  <r>
    <d v="2012-06-06T00:00:00"/>
    <n v="3"/>
    <x v="1"/>
    <s v="01007"/>
    <n v="700.94"/>
    <n v="1175.99"/>
    <n v="1876.93"/>
    <x v="2"/>
    <x v="1"/>
    <x v="5"/>
    <x v="1"/>
    <x v="5"/>
    <n v="6"/>
    <n v="3"/>
    <x v="4"/>
  </r>
  <r>
    <d v="2012-06-06T00:00:00"/>
    <n v="4"/>
    <x v="0"/>
    <s v="01008"/>
    <n v="622.97"/>
    <n v="1008.38"/>
    <n v="1631.35"/>
    <x v="3"/>
    <x v="1"/>
    <x v="6"/>
    <x v="1"/>
    <x v="5"/>
    <n v="6"/>
    <n v="3"/>
    <x v="4"/>
  </r>
  <r>
    <d v="2012-06-06T00:00:00"/>
    <n v="4"/>
    <x v="1"/>
    <s v="01009"/>
    <n v="630.54"/>
    <n v="1193.4000000000001"/>
    <n v="1823.94"/>
    <x v="3"/>
    <x v="1"/>
    <x v="7"/>
    <x v="1"/>
    <x v="5"/>
    <n v="6"/>
    <n v="3"/>
    <x v="4"/>
  </r>
  <r>
    <d v="2012-06-07T00:00:00"/>
    <n v="1"/>
    <x v="0"/>
    <s v="01010"/>
    <n v="512.23"/>
    <n v="990.51"/>
    <n v="1502.74"/>
    <x v="0"/>
    <x v="0"/>
    <x v="8"/>
    <x v="1"/>
    <x v="5"/>
    <n v="7"/>
    <n v="4"/>
    <x v="5"/>
  </r>
  <r>
    <d v="2012-06-07T00:00:00"/>
    <n v="1"/>
    <x v="1"/>
    <s v="01011"/>
    <n v="582.42999999999995"/>
    <n v="1344.89"/>
    <n v="1927.32"/>
    <x v="0"/>
    <x v="0"/>
    <x v="9"/>
    <x v="1"/>
    <x v="5"/>
    <n v="7"/>
    <n v="4"/>
    <x v="5"/>
  </r>
  <r>
    <d v="2012-06-07T00:00:00"/>
    <n v="2"/>
    <x v="0"/>
    <s v="01002"/>
    <n v="479.16"/>
    <n v="1046.3"/>
    <n v="1525.46"/>
    <x v="1"/>
    <x v="0"/>
    <x v="4"/>
    <x v="1"/>
    <x v="5"/>
    <n v="7"/>
    <n v="4"/>
    <x v="5"/>
  </r>
  <r>
    <d v="2012-06-07T00:00:00"/>
    <n v="2"/>
    <x v="1"/>
    <s v="01003"/>
    <n v="648.94000000000005"/>
    <n v="1067.47"/>
    <n v="1716.41"/>
    <x v="1"/>
    <x v="0"/>
    <x v="0"/>
    <x v="1"/>
    <x v="5"/>
    <n v="7"/>
    <n v="4"/>
    <x v="5"/>
  </r>
  <r>
    <d v="2012-06-07T00:00:00"/>
    <n v="3"/>
    <x v="0"/>
    <s v="01001"/>
    <n v="500.07"/>
    <n v="1071.44"/>
    <n v="1571.51"/>
    <x v="2"/>
    <x v="1"/>
    <x v="1"/>
    <x v="1"/>
    <x v="5"/>
    <n v="7"/>
    <n v="4"/>
    <x v="5"/>
  </r>
  <r>
    <d v="2012-06-07T00:00:00"/>
    <n v="3"/>
    <x v="1"/>
    <s v="01004"/>
    <n v="525.19000000000005"/>
    <n v="986.64"/>
    <n v="1511.83"/>
    <x v="2"/>
    <x v="1"/>
    <x v="2"/>
    <x v="1"/>
    <x v="5"/>
    <n v="7"/>
    <n v="4"/>
    <x v="5"/>
  </r>
  <r>
    <d v="2012-06-07T00:00:00"/>
    <n v="4"/>
    <x v="0"/>
    <s v="01005"/>
    <n v="643.37"/>
    <n v="1032.43"/>
    <n v="1675.8"/>
    <x v="3"/>
    <x v="1"/>
    <x v="3"/>
    <x v="1"/>
    <x v="5"/>
    <n v="7"/>
    <n v="4"/>
    <x v="5"/>
  </r>
  <r>
    <d v="2012-06-07T00:00:00"/>
    <n v="4"/>
    <x v="1"/>
    <s v="01006"/>
    <n v="449.27"/>
    <n v="1156.4100000000001"/>
    <n v="1605.68"/>
    <x v="3"/>
    <x v="1"/>
    <x v="4"/>
    <x v="1"/>
    <x v="5"/>
    <n v="7"/>
    <n v="4"/>
    <x v="5"/>
  </r>
  <r>
    <d v="2012-06-08T00:00:00"/>
    <n v="1"/>
    <x v="0"/>
    <s v="01007"/>
    <n v="590.57000000000005"/>
    <n v="1103.24"/>
    <n v="1693.81"/>
    <x v="0"/>
    <x v="0"/>
    <x v="5"/>
    <x v="1"/>
    <x v="5"/>
    <n v="8"/>
    <n v="5"/>
    <x v="6"/>
  </r>
  <r>
    <d v="2012-06-08T00:00:00"/>
    <n v="1"/>
    <x v="1"/>
    <s v="01008"/>
    <n v="622.59"/>
    <n v="1136.3599999999999"/>
    <n v="1758.95"/>
    <x v="0"/>
    <x v="0"/>
    <x v="6"/>
    <x v="1"/>
    <x v="5"/>
    <n v="8"/>
    <n v="5"/>
    <x v="6"/>
  </r>
  <r>
    <d v="2012-06-08T00:00:00"/>
    <n v="2"/>
    <x v="0"/>
    <s v="01009"/>
    <n v="612.01"/>
    <n v="1093.33"/>
    <n v="1705.34"/>
    <x v="1"/>
    <x v="0"/>
    <x v="7"/>
    <x v="1"/>
    <x v="5"/>
    <n v="8"/>
    <n v="5"/>
    <x v="6"/>
  </r>
  <r>
    <d v="2012-06-08T00:00:00"/>
    <n v="2"/>
    <x v="1"/>
    <s v="01010"/>
    <n v="643.37"/>
    <n v="1409.35"/>
    <n v="2052.7199999999998"/>
    <x v="1"/>
    <x v="0"/>
    <x v="8"/>
    <x v="1"/>
    <x v="5"/>
    <n v="8"/>
    <n v="5"/>
    <x v="6"/>
  </r>
  <r>
    <d v="2012-06-08T00:00:00"/>
    <n v="3"/>
    <x v="0"/>
    <s v="01011"/>
    <n v="605.63"/>
    <n v="1039.69"/>
    <n v="1645.32"/>
    <x v="2"/>
    <x v="1"/>
    <x v="9"/>
    <x v="1"/>
    <x v="5"/>
    <n v="8"/>
    <n v="5"/>
    <x v="6"/>
  </r>
  <r>
    <d v="2012-06-08T00:00:00"/>
    <n v="3"/>
    <x v="1"/>
    <s v="01002"/>
    <n v="767.13"/>
    <n v="1181.51"/>
    <n v="1948.64"/>
    <x v="2"/>
    <x v="1"/>
    <x v="4"/>
    <x v="1"/>
    <x v="5"/>
    <n v="8"/>
    <n v="5"/>
    <x v="6"/>
  </r>
  <r>
    <d v="2012-06-08T00:00:00"/>
    <n v="4"/>
    <x v="0"/>
    <s v="01003"/>
    <n v="667.38"/>
    <n v="1009.18"/>
    <n v="1676.56"/>
    <x v="3"/>
    <x v="1"/>
    <x v="0"/>
    <x v="1"/>
    <x v="5"/>
    <n v="8"/>
    <n v="5"/>
    <x v="6"/>
  </r>
  <r>
    <d v="2012-06-08T00:00:00"/>
    <n v="4"/>
    <x v="1"/>
    <s v="01001"/>
    <n v="579.04999999999995"/>
    <n v="1374.96"/>
    <n v="1954.01"/>
    <x v="3"/>
    <x v="1"/>
    <x v="1"/>
    <x v="1"/>
    <x v="5"/>
    <n v="8"/>
    <n v="5"/>
    <x v="6"/>
  </r>
  <r>
    <d v="2012-06-09T00:00:00"/>
    <n v="1"/>
    <x v="0"/>
    <s v="01004"/>
    <n v="539.71"/>
    <n v="1198.3599999999999"/>
    <n v="1738.07"/>
    <x v="0"/>
    <x v="0"/>
    <x v="2"/>
    <x v="1"/>
    <x v="5"/>
    <n v="9"/>
    <n v="6"/>
    <x v="0"/>
  </r>
  <r>
    <d v="2012-06-09T00:00:00"/>
    <n v="1"/>
    <x v="1"/>
    <s v="01005"/>
    <n v="465.1"/>
    <n v="1264.8800000000001"/>
    <n v="1729.98"/>
    <x v="0"/>
    <x v="0"/>
    <x v="3"/>
    <x v="1"/>
    <x v="5"/>
    <n v="9"/>
    <n v="6"/>
    <x v="0"/>
  </r>
  <r>
    <d v="2012-06-09T00:00:00"/>
    <n v="2"/>
    <x v="0"/>
    <s v="01006"/>
    <n v="503.62"/>
    <n v="1045.27"/>
    <n v="1548.89"/>
    <x v="1"/>
    <x v="0"/>
    <x v="4"/>
    <x v="1"/>
    <x v="5"/>
    <n v="9"/>
    <n v="6"/>
    <x v="0"/>
  </r>
  <r>
    <d v="2012-06-09T00:00:00"/>
    <n v="2"/>
    <x v="1"/>
    <s v="01007"/>
    <n v="656.11"/>
    <n v="1145.67"/>
    <n v="1801.78"/>
    <x v="1"/>
    <x v="0"/>
    <x v="5"/>
    <x v="1"/>
    <x v="5"/>
    <n v="9"/>
    <n v="6"/>
    <x v="0"/>
  </r>
  <r>
    <d v="2012-06-09T00:00:00"/>
    <n v="3"/>
    <x v="0"/>
    <s v="01008"/>
    <n v="412.07"/>
    <n v="1126.8599999999999"/>
    <n v="1538.93"/>
    <x v="2"/>
    <x v="1"/>
    <x v="6"/>
    <x v="1"/>
    <x v="5"/>
    <n v="9"/>
    <n v="6"/>
    <x v="0"/>
  </r>
  <r>
    <d v="2012-06-09T00:00:00"/>
    <n v="3"/>
    <x v="1"/>
    <s v="01009"/>
    <n v="674.05"/>
    <n v="1050.48"/>
    <n v="1724.53"/>
    <x v="2"/>
    <x v="1"/>
    <x v="7"/>
    <x v="1"/>
    <x v="5"/>
    <n v="9"/>
    <n v="6"/>
    <x v="0"/>
  </r>
  <r>
    <d v="2012-06-09T00:00:00"/>
    <n v="4"/>
    <x v="0"/>
    <s v="01010"/>
    <n v="598.37"/>
    <n v="963.05"/>
    <n v="1561.42"/>
    <x v="3"/>
    <x v="1"/>
    <x v="8"/>
    <x v="1"/>
    <x v="5"/>
    <n v="9"/>
    <n v="6"/>
    <x v="0"/>
  </r>
  <r>
    <d v="2012-06-09T00:00:00"/>
    <n v="4"/>
    <x v="1"/>
    <s v="01011"/>
    <n v="583.05999999999995"/>
    <n v="1376.4"/>
    <n v="1959.46"/>
    <x v="3"/>
    <x v="1"/>
    <x v="9"/>
    <x v="1"/>
    <x v="5"/>
    <n v="9"/>
    <n v="6"/>
    <x v="0"/>
  </r>
  <r>
    <d v="2012-06-10T00:00:00"/>
    <n v="1"/>
    <x v="0"/>
    <s v="01002"/>
    <n v="659.41"/>
    <n v="997.18"/>
    <n v="1656.59"/>
    <x v="0"/>
    <x v="0"/>
    <x v="4"/>
    <x v="1"/>
    <x v="5"/>
    <n v="10"/>
    <n v="7"/>
    <x v="1"/>
  </r>
  <r>
    <d v="2012-06-10T00:00:00"/>
    <n v="1"/>
    <x v="1"/>
    <s v="01003"/>
    <n v="721.35"/>
    <n v="1089.8599999999999"/>
    <n v="1811.21"/>
    <x v="0"/>
    <x v="0"/>
    <x v="0"/>
    <x v="1"/>
    <x v="5"/>
    <n v="10"/>
    <n v="7"/>
    <x v="1"/>
  </r>
  <r>
    <d v="2012-06-10T00:00:00"/>
    <n v="2"/>
    <x v="0"/>
    <s v="01001"/>
    <n v="704.46"/>
    <n v="1072.49"/>
    <n v="1776.95"/>
    <x v="1"/>
    <x v="0"/>
    <x v="1"/>
    <x v="1"/>
    <x v="5"/>
    <n v="10"/>
    <n v="7"/>
    <x v="1"/>
  </r>
  <r>
    <d v="2012-06-10T00:00:00"/>
    <n v="2"/>
    <x v="1"/>
    <s v="01004"/>
    <n v="677.72"/>
    <n v="1034.08"/>
    <n v="1711.8"/>
    <x v="1"/>
    <x v="0"/>
    <x v="2"/>
    <x v="1"/>
    <x v="5"/>
    <n v="10"/>
    <n v="7"/>
    <x v="1"/>
  </r>
  <r>
    <d v="2012-06-10T00:00:00"/>
    <n v="3"/>
    <x v="0"/>
    <s v="01005"/>
    <n v="626.07000000000005"/>
    <n v="947.23"/>
    <n v="1573.3"/>
    <x v="2"/>
    <x v="1"/>
    <x v="3"/>
    <x v="1"/>
    <x v="5"/>
    <n v="10"/>
    <n v="7"/>
    <x v="1"/>
  </r>
  <r>
    <d v="2012-06-10T00:00:00"/>
    <n v="3"/>
    <x v="1"/>
    <s v="01006"/>
    <n v="818.63"/>
    <n v="1244.98"/>
    <n v="2063.61"/>
    <x v="2"/>
    <x v="1"/>
    <x v="4"/>
    <x v="1"/>
    <x v="5"/>
    <n v="10"/>
    <n v="7"/>
    <x v="1"/>
  </r>
  <r>
    <d v="2012-06-10T00:00:00"/>
    <n v="4"/>
    <x v="0"/>
    <s v="01007"/>
    <n v="689.34"/>
    <n v="1044.55"/>
    <n v="1733.89"/>
    <x v="3"/>
    <x v="1"/>
    <x v="5"/>
    <x v="1"/>
    <x v="5"/>
    <n v="10"/>
    <n v="7"/>
    <x v="1"/>
  </r>
  <r>
    <d v="2012-06-10T00:00:00"/>
    <n v="4"/>
    <x v="1"/>
    <s v="01008"/>
    <n v="672.74"/>
    <n v="1013.13"/>
    <n v="1685.87"/>
    <x v="3"/>
    <x v="1"/>
    <x v="6"/>
    <x v="1"/>
    <x v="5"/>
    <n v="10"/>
    <n v="7"/>
    <x v="1"/>
  </r>
  <r>
    <d v="2012-06-11T00:00:00"/>
    <n v="1"/>
    <x v="0"/>
    <s v="01009"/>
    <n v="665.18"/>
    <n v="1033.07"/>
    <n v="1698.25"/>
    <x v="0"/>
    <x v="0"/>
    <x v="7"/>
    <x v="1"/>
    <x v="5"/>
    <n v="11"/>
    <n v="1"/>
    <x v="2"/>
  </r>
  <r>
    <d v="2012-06-11T00:00:00"/>
    <n v="1"/>
    <x v="1"/>
    <s v="01010"/>
    <n v="747.36"/>
    <n v="1157.8900000000001"/>
    <n v="1905.25"/>
    <x v="0"/>
    <x v="0"/>
    <x v="8"/>
    <x v="1"/>
    <x v="5"/>
    <n v="11"/>
    <n v="1"/>
    <x v="2"/>
  </r>
  <r>
    <d v="2012-06-11T00:00:00"/>
    <n v="2"/>
    <x v="0"/>
    <s v="01011"/>
    <n v="608.08000000000004"/>
    <n v="949.06"/>
    <n v="1557.14"/>
    <x v="1"/>
    <x v="0"/>
    <x v="9"/>
    <x v="1"/>
    <x v="5"/>
    <n v="11"/>
    <n v="1"/>
    <x v="2"/>
  </r>
  <r>
    <d v="2012-06-11T00:00:00"/>
    <n v="2"/>
    <x v="1"/>
    <s v="01002"/>
    <n v="643.16999999999996"/>
    <n v="982.99"/>
    <n v="1626.16"/>
    <x v="1"/>
    <x v="0"/>
    <x v="4"/>
    <x v="1"/>
    <x v="5"/>
    <n v="11"/>
    <n v="1"/>
    <x v="2"/>
  </r>
  <r>
    <d v="2012-06-11T00:00:00"/>
    <n v="3"/>
    <x v="0"/>
    <s v="01003"/>
    <n v="697.35"/>
    <n v="1076.44"/>
    <n v="1773.79"/>
    <x v="2"/>
    <x v="1"/>
    <x v="0"/>
    <x v="1"/>
    <x v="5"/>
    <n v="11"/>
    <n v="1"/>
    <x v="2"/>
  </r>
  <r>
    <d v="2012-06-11T00:00:00"/>
    <n v="3"/>
    <x v="1"/>
    <s v="01001"/>
    <n v="708.89"/>
    <n v="1083.54"/>
    <n v="1792.43"/>
    <x v="2"/>
    <x v="1"/>
    <x v="1"/>
    <x v="1"/>
    <x v="5"/>
    <n v="11"/>
    <n v="1"/>
    <x v="2"/>
  </r>
  <r>
    <d v="2012-06-11T00:00:00"/>
    <n v="4"/>
    <x v="0"/>
    <s v="01004"/>
    <n v="702.11"/>
    <n v="1091.3399999999999"/>
    <n v="1793.45"/>
    <x v="3"/>
    <x v="1"/>
    <x v="2"/>
    <x v="1"/>
    <x v="5"/>
    <n v="11"/>
    <n v="1"/>
    <x v="2"/>
  </r>
  <r>
    <d v="2012-06-11T00:00:00"/>
    <n v="4"/>
    <x v="1"/>
    <s v="01005"/>
    <n v="813.45"/>
    <n v="1229.57"/>
    <n v="2043.02"/>
    <x v="3"/>
    <x v="1"/>
    <x v="3"/>
    <x v="1"/>
    <x v="5"/>
    <n v="11"/>
    <n v="1"/>
    <x v="2"/>
  </r>
  <r>
    <d v="2012-06-12T00:00:00"/>
    <n v="1"/>
    <x v="0"/>
    <s v="01006"/>
    <n v="630.25"/>
    <n v="979.22"/>
    <n v="1609.47"/>
    <x v="0"/>
    <x v="0"/>
    <x v="4"/>
    <x v="1"/>
    <x v="5"/>
    <n v="12"/>
    <n v="2"/>
    <x v="3"/>
  </r>
  <r>
    <d v="2012-06-12T00:00:00"/>
    <n v="1"/>
    <x v="1"/>
    <s v="01007"/>
    <n v="686.64"/>
    <n v="1063.82"/>
    <n v="1750.46"/>
    <x v="0"/>
    <x v="0"/>
    <x v="5"/>
    <x v="1"/>
    <x v="5"/>
    <n v="12"/>
    <n v="2"/>
    <x v="3"/>
  </r>
  <r>
    <d v="2012-06-12T00:00:00"/>
    <n v="2"/>
    <x v="0"/>
    <s v="01008"/>
    <n v="676.88"/>
    <n v="1031.43"/>
    <n v="1708.31"/>
    <x v="1"/>
    <x v="0"/>
    <x v="6"/>
    <x v="1"/>
    <x v="5"/>
    <n v="12"/>
    <n v="2"/>
    <x v="3"/>
  </r>
  <r>
    <d v="2012-06-12T00:00:00"/>
    <n v="2"/>
    <x v="1"/>
    <s v="01009"/>
    <n v="731.29"/>
    <n v="1124.8499999999999"/>
    <n v="1856.14"/>
    <x v="1"/>
    <x v="0"/>
    <x v="7"/>
    <x v="1"/>
    <x v="5"/>
    <n v="12"/>
    <n v="2"/>
    <x v="3"/>
  </r>
  <r>
    <d v="2012-06-12T00:00:00"/>
    <n v="3"/>
    <x v="0"/>
    <s v="01010"/>
    <n v="635.01"/>
    <n v="986.8"/>
    <n v="1621.81"/>
    <x v="2"/>
    <x v="1"/>
    <x v="8"/>
    <x v="1"/>
    <x v="5"/>
    <n v="12"/>
    <n v="2"/>
    <x v="3"/>
  </r>
  <r>
    <d v="2012-06-12T00:00:00"/>
    <n v="3"/>
    <x v="1"/>
    <s v="01011"/>
    <n v="772.47"/>
    <n v="1159.3900000000001"/>
    <n v="1931.86"/>
    <x v="2"/>
    <x v="1"/>
    <x v="9"/>
    <x v="1"/>
    <x v="5"/>
    <n v="12"/>
    <n v="2"/>
    <x v="3"/>
  </r>
  <r>
    <d v="2012-06-12T00:00:00"/>
    <n v="4"/>
    <x v="0"/>
    <s v="01002"/>
    <n v="682.1"/>
    <n v="1073.06"/>
    <n v="1755.16"/>
    <x v="3"/>
    <x v="1"/>
    <x v="4"/>
    <x v="1"/>
    <x v="5"/>
    <n v="12"/>
    <n v="2"/>
    <x v="3"/>
  </r>
  <r>
    <d v="2012-06-12T00:00:00"/>
    <n v="4"/>
    <x v="1"/>
    <s v="01003"/>
    <n v="610.46"/>
    <n v="922.9"/>
    <n v="1533.36"/>
    <x v="3"/>
    <x v="1"/>
    <x v="0"/>
    <x v="1"/>
    <x v="5"/>
    <n v="12"/>
    <n v="2"/>
    <x v="3"/>
  </r>
  <r>
    <d v="2012-06-13T00:00:00"/>
    <n v="1"/>
    <x v="0"/>
    <s v="01001"/>
    <n v="611.15"/>
    <n v="922.89"/>
    <n v="1534.04"/>
    <x v="0"/>
    <x v="0"/>
    <x v="1"/>
    <x v="1"/>
    <x v="5"/>
    <n v="13"/>
    <n v="3"/>
    <x v="4"/>
  </r>
  <r>
    <d v="2012-06-13T00:00:00"/>
    <n v="1"/>
    <x v="1"/>
    <s v="01004"/>
    <n v="603.1"/>
    <n v="967.76"/>
    <n v="1570.86"/>
    <x v="0"/>
    <x v="0"/>
    <x v="2"/>
    <x v="1"/>
    <x v="5"/>
    <n v="13"/>
    <n v="3"/>
    <x v="4"/>
  </r>
  <r>
    <d v="2012-06-13T00:00:00"/>
    <n v="2"/>
    <x v="0"/>
    <s v="01005"/>
    <n v="637.54"/>
    <n v="979.36"/>
    <n v="1616.9"/>
    <x v="1"/>
    <x v="0"/>
    <x v="3"/>
    <x v="1"/>
    <x v="5"/>
    <n v="13"/>
    <n v="3"/>
    <x v="4"/>
  </r>
  <r>
    <d v="2012-06-13T00:00:00"/>
    <n v="2"/>
    <x v="1"/>
    <s v="01006"/>
    <n v="797.03"/>
    <n v="1268.97"/>
    <n v="2066"/>
    <x v="1"/>
    <x v="0"/>
    <x v="4"/>
    <x v="1"/>
    <x v="5"/>
    <n v="13"/>
    <n v="3"/>
    <x v="4"/>
  </r>
  <r>
    <d v="2012-06-13T00:00:00"/>
    <n v="3"/>
    <x v="0"/>
    <s v="01007"/>
    <n v="693.89"/>
    <n v="1104.1099999999999"/>
    <n v="1798"/>
    <x v="2"/>
    <x v="1"/>
    <x v="5"/>
    <x v="1"/>
    <x v="5"/>
    <n v="13"/>
    <n v="3"/>
    <x v="4"/>
  </r>
  <r>
    <d v="2012-06-13T00:00:00"/>
    <n v="3"/>
    <x v="1"/>
    <s v="01008"/>
    <n v="791.42"/>
    <n v="1203.67"/>
    <n v="1995.09"/>
    <x v="2"/>
    <x v="1"/>
    <x v="6"/>
    <x v="1"/>
    <x v="5"/>
    <n v="13"/>
    <n v="3"/>
    <x v="4"/>
  </r>
  <r>
    <d v="2012-06-13T00:00:00"/>
    <n v="4"/>
    <x v="0"/>
    <s v="01009"/>
    <n v="701.28"/>
    <n v="1060.3399999999999"/>
    <n v="1761.62"/>
    <x v="3"/>
    <x v="1"/>
    <x v="7"/>
    <x v="1"/>
    <x v="5"/>
    <n v="13"/>
    <n v="3"/>
    <x v="4"/>
  </r>
  <r>
    <d v="2012-06-13T00:00:00"/>
    <n v="4"/>
    <x v="1"/>
    <s v="01010"/>
    <n v="670.45"/>
    <n v="1075.44"/>
    <n v="1745.89"/>
    <x v="3"/>
    <x v="1"/>
    <x v="8"/>
    <x v="1"/>
    <x v="5"/>
    <n v="13"/>
    <n v="3"/>
    <x v="4"/>
  </r>
  <r>
    <d v="2012-06-14T00:00:00"/>
    <n v="1"/>
    <x v="0"/>
    <s v="01011"/>
    <n v="631.39"/>
    <n v="984.17"/>
    <n v="1615.56"/>
    <x v="0"/>
    <x v="0"/>
    <x v="9"/>
    <x v="1"/>
    <x v="5"/>
    <n v="14"/>
    <n v="4"/>
    <x v="5"/>
  </r>
  <r>
    <d v="2012-06-14T00:00:00"/>
    <n v="1"/>
    <x v="1"/>
    <s v="01002"/>
    <n v="689.99"/>
    <n v="1037.67"/>
    <n v="1727.66"/>
    <x v="0"/>
    <x v="0"/>
    <x v="4"/>
    <x v="1"/>
    <x v="5"/>
    <n v="14"/>
    <n v="4"/>
    <x v="5"/>
  </r>
  <r>
    <d v="2012-06-14T00:00:00"/>
    <n v="2"/>
    <x v="0"/>
    <s v="01003"/>
    <n v="651.15"/>
    <n v="1012.69"/>
    <n v="1663.84"/>
    <x v="1"/>
    <x v="0"/>
    <x v="0"/>
    <x v="1"/>
    <x v="5"/>
    <n v="14"/>
    <n v="4"/>
    <x v="5"/>
  </r>
  <r>
    <d v="2012-06-14T00:00:00"/>
    <n v="2"/>
    <x v="1"/>
    <s v="01001"/>
    <n v="811.99"/>
    <n v="1290.0999999999999"/>
    <n v="2102.09"/>
    <x v="1"/>
    <x v="0"/>
    <x v="1"/>
    <x v="1"/>
    <x v="5"/>
    <n v="14"/>
    <n v="4"/>
    <x v="5"/>
  </r>
  <r>
    <d v="2012-06-14T00:00:00"/>
    <n v="3"/>
    <x v="0"/>
    <s v="01004"/>
    <n v="632.41999999999996"/>
    <n v="1026.29"/>
    <n v="1658.71"/>
    <x v="2"/>
    <x v="1"/>
    <x v="2"/>
    <x v="1"/>
    <x v="5"/>
    <n v="14"/>
    <n v="4"/>
    <x v="5"/>
  </r>
  <r>
    <d v="2012-06-14T00:00:00"/>
    <n v="3"/>
    <x v="1"/>
    <s v="01005"/>
    <n v="818.36"/>
    <n v="1281.95"/>
    <n v="2100.31"/>
    <x v="2"/>
    <x v="1"/>
    <x v="3"/>
    <x v="1"/>
    <x v="5"/>
    <n v="14"/>
    <n v="4"/>
    <x v="5"/>
  </r>
  <r>
    <d v="2012-06-14T00:00:00"/>
    <n v="4"/>
    <x v="0"/>
    <s v="01006"/>
    <n v="672.94"/>
    <n v="1067.92"/>
    <n v="1740.86"/>
    <x v="3"/>
    <x v="1"/>
    <x v="4"/>
    <x v="1"/>
    <x v="5"/>
    <n v="14"/>
    <n v="4"/>
    <x v="5"/>
  </r>
  <r>
    <d v="2012-06-14T00:00:00"/>
    <n v="4"/>
    <x v="1"/>
    <s v="01007"/>
    <n v="706.9"/>
    <n v="1076.27"/>
    <n v="1783.17"/>
    <x v="3"/>
    <x v="1"/>
    <x v="5"/>
    <x v="1"/>
    <x v="5"/>
    <n v="14"/>
    <n v="4"/>
    <x v="5"/>
  </r>
  <r>
    <d v="2012-06-15T00:00:00"/>
    <n v="1"/>
    <x v="0"/>
    <s v="01008"/>
    <n v="609.53"/>
    <n v="977.76"/>
    <n v="1587.29"/>
    <x v="0"/>
    <x v="0"/>
    <x v="6"/>
    <x v="1"/>
    <x v="5"/>
    <n v="15"/>
    <n v="5"/>
    <x v="6"/>
  </r>
  <r>
    <d v="2012-06-15T00:00:00"/>
    <n v="1"/>
    <x v="1"/>
    <s v="01009"/>
    <n v="756.4"/>
    <n v="1138.94"/>
    <n v="1895.34"/>
    <x v="0"/>
    <x v="0"/>
    <x v="7"/>
    <x v="1"/>
    <x v="5"/>
    <n v="15"/>
    <n v="5"/>
    <x v="6"/>
  </r>
  <r>
    <d v="2012-06-15T00:00:00"/>
    <n v="2"/>
    <x v="0"/>
    <s v="01010"/>
    <n v="602.54"/>
    <n v="923.51"/>
    <n v="1526.05"/>
    <x v="1"/>
    <x v="0"/>
    <x v="8"/>
    <x v="1"/>
    <x v="5"/>
    <n v="15"/>
    <n v="5"/>
    <x v="6"/>
  </r>
  <r>
    <d v="2012-06-15T00:00:00"/>
    <n v="2"/>
    <x v="1"/>
    <s v="01011"/>
    <n v="765.18"/>
    <n v="1149.92"/>
    <n v="1915.1"/>
    <x v="1"/>
    <x v="0"/>
    <x v="9"/>
    <x v="1"/>
    <x v="5"/>
    <n v="15"/>
    <n v="5"/>
    <x v="6"/>
  </r>
  <r>
    <d v="2012-06-15T00:00:00"/>
    <n v="3"/>
    <x v="0"/>
    <s v="01002"/>
    <n v="654.37"/>
    <n v="1067.47"/>
    <n v="1721.84"/>
    <x v="2"/>
    <x v="1"/>
    <x v="4"/>
    <x v="1"/>
    <x v="5"/>
    <n v="15"/>
    <n v="5"/>
    <x v="6"/>
  </r>
  <r>
    <d v="2012-06-15T00:00:00"/>
    <n v="3"/>
    <x v="1"/>
    <s v="01003"/>
    <n v="775.45"/>
    <n v="1279.72"/>
    <n v="2055.17"/>
    <x v="2"/>
    <x v="1"/>
    <x v="0"/>
    <x v="1"/>
    <x v="5"/>
    <n v="15"/>
    <n v="5"/>
    <x v="6"/>
  </r>
  <r>
    <d v="2012-06-15T00:00:00"/>
    <n v="4"/>
    <x v="0"/>
    <s v="01001"/>
    <n v="615.94000000000005"/>
    <n v="973.95"/>
    <n v="1589.89"/>
    <x v="3"/>
    <x v="1"/>
    <x v="1"/>
    <x v="1"/>
    <x v="5"/>
    <n v="15"/>
    <n v="5"/>
    <x v="6"/>
  </r>
  <r>
    <d v="2012-06-15T00:00:00"/>
    <n v="4"/>
    <x v="1"/>
    <s v="01004"/>
    <n v="744.9"/>
    <n v="1173.8399999999999"/>
    <n v="1918.74"/>
    <x v="3"/>
    <x v="1"/>
    <x v="2"/>
    <x v="1"/>
    <x v="5"/>
    <n v="15"/>
    <n v="5"/>
    <x v="6"/>
  </r>
  <r>
    <d v="2012-06-16T00:00:00"/>
    <n v="1"/>
    <x v="0"/>
    <s v="01005"/>
    <n v="670.1"/>
    <n v="1028.92"/>
    <n v="1699.02"/>
    <x v="0"/>
    <x v="0"/>
    <x v="3"/>
    <x v="1"/>
    <x v="5"/>
    <n v="16"/>
    <n v="6"/>
    <x v="0"/>
  </r>
  <r>
    <d v="2012-06-16T00:00:00"/>
    <n v="1"/>
    <x v="1"/>
    <s v="01006"/>
    <n v="636.12"/>
    <n v="1073.29"/>
    <n v="1709.41"/>
    <x v="0"/>
    <x v="0"/>
    <x v="4"/>
    <x v="1"/>
    <x v="5"/>
    <n v="16"/>
    <n v="6"/>
    <x v="0"/>
  </r>
  <r>
    <d v="2012-06-16T00:00:00"/>
    <n v="2"/>
    <x v="0"/>
    <s v="01007"/>
    <n v="670.42"/>
    <n v="1068.76"/>
    <n v="1739.18"/>
    <x v="1"/>
    <x v="0"/>
    <x v="5"/>
    <x v="1"/>
    <x v="5"/>
    <n v="16"/>
    <n v="6"/>
    <x v="0"/>
  </r>
  <r>
    <d v="2012-06-16T00:00:00"/>
    <n v="2"/>
    <x v="1"/>
    <s v="01008"/>
    <n v="641.78"/>
    <n v="996.35"/>
    <n v="1638.13"/>
    <x v="1"/>
    <x v="0"/>
    <x v="6"/>
    <x v="1"/>
    <x v="5"/>
    <n v="16"/>
    <n v="6"/>
    <x v="0"/>
  </r>
  <r>
    <d v="2012-06-16T00:00:00"/>
    <n v="3"/>
    <x v="0"/>
    <s v="01009"/>
    <n v="678.34"/>
    <n v="1067.33"/>
    <n v="1745.67"/>
    <x v="2"/>
    <x v="1"/>
    <x v="7"/>
    <x v="1"/>
    <x v="5"/>
    <n v="16"/>
    <n v="6"/>
    <x v="0"/>
  </r>
  <r>
    <d v="2012-06-16T00:00:00"/>
    <n v="3"/>
    <x v="1"/>
    <s v="01010"/>
    <n v="675.23"/>
    <n v="1074.42"/>
    <n v="1749.65"/>
    <x v="2"/>
    <x v="1"/>
    <x v="8"/>
    <x v="1"/>
    <x v="5"/>
    <n v="16"/>
    <n v="6"/>
    <x v="0"/>
  </r>
  <r>
    <d v="2012-06-16T00:00:00"/>
    <n v="4"/>
    <x v="0"/>
    <s v="01011"/>
    <n v="596.86"/>
    <n v="936.08"/>
    <n v="1532.94"/>
    <x v="3"/>
    <x v="1"/>
    <x v="9"/>
    <x v="1"/>
    <x v="5"/>
    <n v="16"/>
    <n v="6"/>
    <x v="0"/>
  </r>
  <r>
    <d v="2012-06-16T00:00:00"/>
    <n v="4"/>
    <x v="1"/>
    <s v="01002"/>
    <n v="663.69"/>
    <n v="1105.56"/>
    <n v="1769.25"/>
    <x v="3"/>
    <x v="1"/>
    <x v="4"/>
    <x v="1"/>
    <x v="5"/>
    <n v="16"/>
    <n v="6"/>
    <x v="0"/>
  </r>
  <r>
    <d v="2012-06-17T00:00:00"/>
    <n v="1"/>
    <x v="0"/>
    <s v="01003"/>
    <n v="592.67999999999995"/>
    <n v="983.11"/>
    <n v="1575.79"/>
    <x v="0"/>
    <x v="0"/>
    <x v="0"/>
    <x v="1"/>
    <x v="5"/>
    <n v="17"/>
    <n v="7"/>
    <x v="1"/>
  </r>
  <r>
    <d v="2012-06-17T00:00:00"/>
    <n v="1"/>
    <x v="1"/>
    <s v="01001"/>
    <n v="674.17"/>
    <n v="1064.8900000000001"/>
    <n v="1739.06"/>
    <x v="0"/>
    <x v="0"/>
    <x v="1"/>
    <x v="1"/>
    <x v="5"/>
    <n v="17"/>
    <n v="7"/>
    <x v="1"/>
  </r>
  <r>
    <d v="2012-06-17T00:00:00"/>
    <n v="2"/>
    <x v="0"/>
    <s v="01004"/>
    <n v="658.67"/>
    <n v="1098.6600000000001"/>
    <n v="1757.33"/>
    <x v="1"/>
    <x v="0"/>
    <x v="2"/>
    <x v="1"/>
    <x v="5"/>
    <n v="17"/>
    <n v="7"/>
    <x v="1"/>
  </r>
  <r>
    <d v="2012-06-17T00:00:00"/>
    <n v="2"/>
    <x v="1"/>
    <s v="01005"/>
    <n v="702.94"/>
    <n v="1165.75"/>
    <n v="1868.69"/>
    <x v="1"/>
    <x v="0"/>
    <x v="3"/>
    <x v="1"/>
    <x v="5"/>
    <n v="17"/>
    <n v="7"/>
    <x v="1"/>
  </r>
  <r>
    <d v="2012-06-17T00:00:00"/>
    <n v="3"/>
    <x v="0"/>
    <s v="01006"/>
    <n v="620.76"/>
    <n v="1043.19"/>
    <n v="1663.95"/>
    <x v="2"/>
    <x v="1"/>
    <x v="4"/>
    <x v="1"/>
    <x v="5"/>
    <n v="17"/>
    <n v="7"/>
    <x v="1"/>
  </r>
  <r>
    <d v="2012-06-17T00:00:00"/>
    <n v="3"/>
    <x v="1"/>
    <s v="01007"/>
    <n v="567.4"/>
    <n v="941.33"/>
    <n v="1508.73"/>
    <x v="2"/>
    <x v="1"/>
    <x v="5"/>
    <x v="1"/>
    <x v="5"/>
    <n v="17"/>
    <n v="7"/>
    <x v="1"/>
  </r>
  <r>
    <d v="2012-06-17T00:00:00"/>
    <n v="4"/>
    <x v="0"/>
    <s v="01008"/>
    <n v="637.66999999999996"/>
    <n v="1058.3"/>
    <n v="1695.97"/>
    <x v="3"/>
    <x v="1"/>
    <x v="6"/>
    <x v="1"/>
    <x v="5"/>
    <n v="17"/>
    <n v="7"/>
    <x v="1"/>
  </r>
  <r>
    <d v="2012-06-17T00:00:00"/>
    <n v="4"/>
    <x v="1"/>
    <s v="01009"/>
    <n v="756.39"/>
    <n v="1282.69"/>
    <n v="2039.08"/>
    <x v="3"/>
    <x v="1"/>
    <x v="7"/>
    <x v="1"/>
    <x v="5"/>
    <n v="17"/>
    <n v="7"/>
    <x v="1"/>
  </r>
  <r>
    <d v="2012-06-18T00:00:00"/>
    <n v="1"/>
    <x v="0"/>
    <s v="01010"/>
    <n v="657.6"/>
    <n v="1116.1600000000001"/>
    <n v="1773.76"/>
    <x v="0"/>
    <x v="0"/>
    <x v="8"/>
    <x v="1"/>
    <x v="5"/>
    <n v="18"/>
    <n v="1"/>
    <x v="2"/>
  </r>
  <r>
    <d v="2012-06-18T00:00:00"/>
    <n v="1"/>
    <x v="1"/>
    <s v="01011"/>
    <n v="832.21"/>
    <n v="1270.1500000000001"/>
    <n v="2102.36"/>
    <x v="0"/>
    <x v="0"/>
    <x v="9"/>
    <x v="1"/>
    <x v="5"/>
    <n v="18"/>
    <n v="1"/>
    <x v="2"/>
  </r>
  <r>
    <d v="2012-06-18T00:00:00"/>
    <n v="2"/>
    <x v="0"/>
    <s v="01002"/>
    <n v="621.03"/>
    <n v="1084.47"/>
    <n v="1705.5"/>
    <x v="1"/>
    <x v="0"/>
    <x v="4"/>
    <x v="1"/>
    <x v="5"/>
    <n v="18"/>
    <n v="1"/>
    <x v="2"/>
  </r>
  <r>
    <d v="2012-06-18T00:00:00"/>
    <n v="2"/>
    <x v="1"/>
    <s v="01003"/>
    <n v="561.86"/>
    <n v="979.87"/>
    <n v="1541.73"/>
    <x v="1"/>
    <x v="0"/>
    <x v="0"/>
    <x v="1"/>
    <x v="5"/>
    <n v="18"/>
    <n v="1"/>
    <x v="2"/>
  </r>
  <r>
    <d v="2012-06-18T00:00:00"/>
    <n v="3"/>
    <x v="0"/>
    <s v="01001"/>
    <n v="663.12"/>
    <n v="1135.8"/>
    <n v="1798.92"/>
    <x v="2"/>
    <x v="1"/>
    <x v="1"/>
    <x v="1"/>
    <x v="5"/>
    <n v="18"/>
    <n v="1"/>
    <x v="2"/>
  </r>
  <r>
    <d v="2012-06-18T00:00:00"/>
    <n v="3"/>
    <x v="1"/>
    <s v="01004"/>
    <n v="801.96"/>
    <n v="1272.52"/>
    <n v="2074.48"/>
    <x v="2"/>
    <x v="1"/>
    <x v="2"/>
    <x v="1"/>
    <x v="5"/>
    <n v="18"/>
    <n v="1"/>
    <x v="2"/>
  </r>
  <r>
    <d v="2012-06-18T00:00:00"/>
    <n v="4"/>
    <x v="0"/>
    <s v="01005"/>
    <n v="595.75"/>
    <n v="1009.51"/>
    <n v="1605.26"/>
    <x v="3"/>
    <x v="1"/>
    <x v="3"/>
    <x v="1"/>
    <x v="5"/>
    <n v="18"/>
    <n v="1"/>
    <x v="2"/>
  </r>
  <r>
    <d v="2012-06-18T00:00:00"/>
    <n v="4"/>
    <x v="1"/>
    <s v="01006"/>
    <n v="719.63"/>
    <n v="1106.01"/>
    <n v="1825.64"/>
    <x v="3"/>
    <x v="1"/>
    <x v="4"/>
    <x v="1"/>
    <x v="5"/>
    <n v="18"/>
    <n v="1"/>
    <x v="2"/>
  </r>
  <r>
    <d v="2012-06-19T00:00:00"/>
    <n v="1"/>
    <x v="0"/>
    <s v="01007"/>
    <n v="627.04"/>
    <n v="1013.15"/>
    <n v="1640.19"/>
    <x v="0"/>
    <x v="0"/>
    <x v="5"/>
    <x v="1"/>
    <x v="5"/>
    <n v="19"/>
    <n v="2"/>
    <x v="3"/>
  </r>
  <r>
    <d v="2012-06-19T00:00:00"/>
    <n v="1"/>
    <x v="1"/>
    <s v="01008"/>
    <n v="656.32"/>
    <n v="1177.8800000000001"/>
    <n v="1834.2"/>
    <x v="0"/>
    <x v="0"/>
    <x v="6"/>
    <x v="1"/>
    <x v="5"/>
    <n v="19"/>
    <n v="2"/>
    <x v="3"/>
  </r>
  <r>
    <d v="2012-06-19T00:00:00"/>
    <n v="2"/>
    <x v="0"/>
    <s v="01009"/>
    <n v="692.74"/>
    <n v="1049.45"/>
    <n v="1742.19"/>
    <x v="1"/>
    <x v="0"/>
    <x v="7"/>
    <x v="1"/>
    <x v="5"/>
    <n v="19"/>
    <n v="2"/>
    <x v="3"/>
  </r>
  <r>
    <d v="2012-06-19T00:00:00"/>
    <n v="2"/>
    <x v="1"/>
    <s v="01010"/>
    <n v="828.1"/>
    <n v="1268.21"/>
    <n v="2096.31"/>
    <x v="1"/>
    <x v="0"/>
    <x v="8"/>
    <x v="1"/>
    <x v="5"/>
    <n v="19"/>
    <n v="2"/>
    <x v="3"/>
  </r>
  <r>
    <d v="2012-06-19T00:00:00"/>
    <n v="3"/>
    <x v="0"/>
    <s v="01011"/>
    <n v="559.61"/>
    <n v="963.8"/>
    <n v="1523.41"/>
    <x v="2"/>
    <x v="1"/>
    <x v="9"/>
    <x v="1"/>
    <x v="5"/>
    <n v="19"/>
    <n v="2"/>
    <x v="3"/>
  </r>
  <r>
    <d v="2012-06-19T00:00:00"/>
    <n v="3"/>
    <x v="1"/>
    <s v="01002"/>
    <n v="733.38"/>
    <n v="1299.51"/>
    <n v="2032.89"/>
    <x v="2"/>
    <x v="1"/>
    <x v="4"/>
    <x v="1"/>
    <x v="5"/>
    <n v="19"/>
    <n v="2"/>
    <x v="3"/>
  </r>
  <r>
    <d v="2012-06-19T00:00:00"/>
    <n v="4"/>
    <x v="0"/>
    <s v="01003"/>
    <n v="641.91999999999996"/>
    <n v="1102.53"/>
    <n v="1744.45"/>
    <x v="3"/>
    <x v="1"/>
    <x v="0"/>
    <x v="1"/>
    <x v="5"/>
    <n v="19"/>
    <n v="2"/>
    <x v="3"/>
  </r>
  <r>
    <d v="2012-06-19T00:00:00"/>
    <n v="4"/>
    <x v="1"/>
    <s v="01001"/>
    <n v="753.65"/>
    <n v="1315.66"/>
    <n v="2069.31"/>
    <x v="3"/>
    <x v="1"/>
    <x v="1"/>
    <x v="1"/>
    <x v="5"/>
    <n v="19"/>
    <n v="2"/>
    <x v="3"/>
  </r>
  <r>
    <d v="2012-06-20T00:00:00"/>
    <n v="1"/>
    <x v="0"/>
    <s v="01004"/>
    <n v="692.38"/>
    <n v="1047.03"/>
    <n v="1739.41"/>
    <x v="0"/>
    <x v="0"/>
    <x v="2"/>
    <x v="1"/>
    <x v="5"/>
    <n v="20"/>
    <n v="3"/>
    <x v="4"/>
  </r>
  <r>
    <d v="2012-06-20T00:00:00"/>
    <n v="1"/>
    <x v="1"/>
    <s v="01005"/>
    <n v="600.36"/>
    <n v="991.47"/>
    <n v="1591.83"/>
    <x v="0"/>
    <x v="0"/>
    <x v="3"/>
    <x v="1"/>
    <x v="5"/>
    <n v="20"/>
    <n v="3"/>
    <x v="4"/>
  </r>
  <r>
    <d v="2012-06-20T00:00:00"/>
    <n v="2"/>
    <x v="0"/>
    <s v="01006"/>
    <n v="580.33000000000004"/>
    <n v="1017.55"/>
    <n v="1597.88"/>
    <x v="1"/>
    <x v="0"/>
    <x v="4"/>
    <x v="1"/>
    <x v="5"/>
    <n v="20"/>
    <n v="3"/>
    <x v="4"/>
  </r>
  <r>
    <d v="2012-06-20T00:00:00"/>
    <n v="2"/>
    <x v="1"/>
    <s v="01007"/>
    <n v="740.4"/>
    <n v="1280.55"/>
    <n v="2020.95"/>
    <x v="1"/>
    <x v="0"/>
    <x v="5"/>
    <x v="1"/>
    <x v="5"/>
    <n v="20"/>
    <n v="3"/>
    <x v="4"/>
  </r>
  <r>
    <d v="2012-06-20T00:00:00"/>
    <n v="3"/>
    <x v="0"/>
    <s v="01008"/>
    <n v="623.78"/>
    <n v="1155.5999999999999"/>
    <n v="1779.38"/>
    <x v="2"/>
    <x v="1"/>
    <x v="6"/>
    <x v="1"/>
    <x v="5"/>
    <n v="20"/>
    <n v="3"/>
    <x v="4"/>
  </r>
  <r>
    <d v="2012-06-20T00:00:00"/>
    <n v="3"/>
    <x v="1"/>
    <s v="01009"/>
    <n v="680.2"/>
    <n v="1153.3"/>
    <n v="1833.5"/>
    <x v="2"/>
    <x v="1"/>
    <x v="7"/>
    <x v="1"/>
    <x v="5"/>
    <n v="20"/>
    <n v="3"/>
    <x v="4"/>
  </r>
  <r>
    <d v="2012-06-20T00:00:00"/>
    <n v="4"/>
    <x v="0"/>
    <s v="01010"/>
    <n v="601.96"/>
    <n v="1043.96"/>
    <n v="1645.92"/>
    <x v="3"/>
    <x v="1"/>
    <x v="8"/>
    <x v="1"/>
    <x v="5"/>
    <n v="20"/>
    <n v="3"/>
    <x v="4"/>
  </r>
  <r>
    <d v="2012-06-20T00:00:00"/>
    <n v="4"/>
    <x v="1"/>
    <s v="01011"/>
    <n v="808.9"/>
    <n v="1285.3399999999999"/>
    <n v="2094.2399999999998"/>
    <x v="3"/>
    <x v="1"/>
    <x v="9"/>
    <x v="1"/>
    <x v="5"/>
    <n v="20"/>
    <n v="3"/>
    <x v="4"/>
  </r>
  <r>
    <d v="2012-06-21T00:00:00"/>
    <n v="1"/>
    <x v="0"/>
    <s v="01002"/>
    <n v="568.08000000000004"/>
    <n v="984.15"/>
    <n v="1552.23"/>
    <x v="0"/>
    <x v="0"/>
    <x v="4"/>
    <x v="1"/>
    <x v="5"/>
    <n v="21"/>
    <n v="4"/>
    <x v="5"/>
  </r>
  <r>
    <d v="2012-06-21T00:00:00"/>
    <n v="1"/>
    <x v="1"/>
    <s v="01003"/>
    <n v="738.39"/>
    <n v="1345.62"/>
    <n v="2084.0100000000002"/>
    <x v="0"/>
    <x v="0"/>
    <x v="0"/>
    <x v="1"/>
    <x v="5"/>
    <n v="21"/>
    <n v="4"/>
    <x v="5"/>
  </r>
  <r>
    <d v="2012-06-21T00:00:00"/>
    <n v="2"/>
    <x v="0"/>
    <s v="01001"/>
    <n v="663.1"/>
    <n v="1029.83"/>
    <n v="1692.93"/>
    <x v="1"/>
    <x v="0"/>
    <x v="1"/>
    <x v="1"/>
    <x v="5"/>
    <n v="21"/>
    <n v="4"/>
    <x v="5"/>
  </r>
  <r>
    <d v="2012-06-21T00:00:00"/>
    <n v="2"/>
    <x v="1"/>
    <s v="01004"/>
    <n v="558.82000000000005"/>
    <n v="956.02"/>
    <n v="1514.84"/>
    <x v="1"/>
    <x v="0"/>
    <x v="2"/>
    <x v="1"/>
    <x v="5"/>
    <n v="21"/>
    <n v="4"/>
    <x v="5"/>
  </r>
  <r>
    <d v="2012-06-21T00:00:00"/>
    <n v="3"/>
    <x v="0"/>
    <s v="01005"/>
    <n v="551.21"/>
    <n v="1065.68"/>
    <n v="1616.89"/>
    <x v="2"/>
    <x v="1"/>
    <x v="3"/>
    <x v="1"/>
    <x v="5"/>
    <n v="21"/>
    <n v="4"/>
    <x v="5"/>
  </r>
  <r>
    <d v="2012-06-21T00:00:00"/>
    <n v="3"/>
    <x v="1"/>
    <s v="01006"/>
    <n v="584.47"/>
    <n v="1054.49"/>
    <n v="1638.96"/>
    <x v="2"/>
    <x v="1"/>
    <x v="4"/>
    <x v="1"/>
    <x v="5"/>
    <n v="21"/>
    <n v="4"/>
    <x v="5"/>
  </r>
  <r>
    <d v="2012-06-21T00:00:00"/>
    <n v="4"/>
    <x v="0"/>
    <s v="01007"/>
    <n v="668.97"/>
    <n v="1032.0999999999999"/>
    <n v="1701.07"/>
    <x v="3"/>
    <x v="1"/>
    <x v="5"/>
    <x v="1"/>
    <x v="5"/>
    <n v="21"/>
    <n v="4"/>
    <x v="5"/>
  </r>
  <r>
    <d v="2012-06-21T00:00:00"/>
    <n v="4"/>
    <x v="1"/>
    <s v="01008"/>
    <n v="560.04"/>
    <n v="959.64"/>
    <n v="1519.68"/>
    <x v="3"/>
    <x v="1"/>
    <x v="6"/>
    <x v="1"/>
    <x v="5"/>
    <n v="21"/>
    <n v="4"/>
    <x v="5"/>
  </r>
  <r>
    <d v="2012-06-22T00:00:00"/>
    <n v="1"/>
    <x v="0"/>
    <s v="01009"/>
    <n v="624.28"/>
    <n v="1044.92"/>
    <n v="1669.2"/>
    <x v="0"/>
    <x v="0"/>
    <x v="7"/>
    <x v="1"/>
    <x v="5"/>
    <n v="22"/>
    <n v="5"/>
    <x v="6"/>
  </r>
  <r>
    <d v="2012-06-22T00:00:00"/>
    <n v="1"/>
    <x v="1"/>
    <s v="01010"/>
    <n v="663.58"/>
    <n v="1086.56"/>
    <n v="1750.14"/>
    <x v="0"/>
    <x v="0"/>
    <x v="8"/>
    <x v="1"/>
    <x v="5"/>
    <n v="22"/>
    <n v="5"/>
    <x v="6"/>
  </r>
  <r>
    <d v="2012-06-22T00:00:00"/>
    <n v="2"/>
    <x v="0"/>
    <s v="01011"/>
    <n v="512.59"/>
    <n v="1003.17"/>
    <n v="1515.76"/>
    <x v="1"/>
    <x v="0"/>
    <x v="9"/>
    <x v="1"/>
    <x v="5"/>
    <n v="22"/>
    <n v="5"/>
    <x v="6"/>
  </r>
  <r>
    <d v="2012-06-22T00:00:00"/>
    <n v="2"/>
    <x v="1"/>
    <s v="01002"/>
    <n v="770.79"/>
    <n v="1235.1500000000001"/>
    <n v="2005.94"/>
    <x v="1"/>
    <x v="0"/>
    <x v="4"/>
    <x v="1"/>
    <x v="5"/>
    <n v="22"/>
    <n v="5"/>
    <x v="6"/>
  </r>
  <r>
    <d v="2012-06-22T00:00:00"/>
    <n v="3"/>
    <x v="0"/>
    <s v="01003"/>
    <n v="647.38"/>
    <n v="1060.8"/>
    <n v="1708.18"/>
    <x v="2"/>
    <x v="1"/>
    <x v="0"/>
    <x v="1"/>
    <x v="5"/>
    <n v="22"/>
    <n v="5"/>
    <x v="6"/>
  </r>
  <r>
    <d v="2012-06-22T00:00:00"/>
    <n v="3"/>
    <x v="1"/>
    <s v="01001"/>
    <n v="505.9"/>
    <n v="1017.66"/>
    <n v="1523.56"/>
    <x v="2"/>
    <x v="1"/>
    <x v="1"/>
    <x v="1"/>
    <x v="5"/>
    <n v="22"/>
    <n v="5"/>
    <x v="6"/>
  </r>
  <r>
    <d v="2012-06-22T00:00:00"/>
    <n v="4"/>
    <x v="0"/>
    <s v="01004"/>
    <n v="661.32"/>
    <n v="1001.74"/>
    <n v="1663.06"/>
    <x v="3"/>
    <x v="1"/>
    <x v="2"/>
    <x v="1"/>
    <x v="5"/>
    <n v="22"/>
    <n v="5"/>
    <x v="6"/>
  </r>
  <r>
    <d v="2012-06-22T00:00:00"/>
    <n v="4"/>
    <x v="1"/>
    <s v="01005"/>
    <n v="625.21"/>
    <n v="952.27"/>
    <n v="1577.48"/>
    <x v="3"/>
    <x v="1"/>
    <x v="3"/>
    <x v="1"/>
    <x v="5"/>
    <n v="22"/>
    <n v="5"/>
    <x v="6"/>
  </r>
  <r>
    <d v="2012-06-23T00:00:00"/>
    <n v="1"/>
    <x v="0"/>
    <s v="01006"/>
    <n v="686.06"/>
    <n v="1048.77"/>
    <n v="1734.83"/>
    <x v="0"/>
    <x v="0"/>
    <x v="4"/>
    <x v="1"/>
    <x v="5"/>
    <n v="23"/>
    <n v="6"/>
    <x v="0"/>
  </r>
  <r>
    <d v="2012-06-23T00:00:00"/>
    <n v="1"/>
    <x v="1"/>
    <s v="01007"/>
    <n v="594.29999999999995"/>
    <n v="1073.79"/>
    <n v="1668.09"/>
    <x v="0"/>
    <x v="0"/>
    <x v="5"/>
    <x v="1"/>
    <x v="5"/>
    <n v="23"/>
    <n v="6"/>
    <x v="0"/>
  </r>
  <r>
    <d v="2012-06-23T00:00:00"/>
    <n v="2"/>
    <x v="0"/>
    <s v="01008"/>
    <n v="635.4"/>
    <n v="1053.26"/>
    <n v="1688.66"/>
    <x v="1"/>
    <x v="0"/>
    <x v="6"/>
    <x v="1"/>
    <x v="5"/>
    <n v="23"/>
    <n v="6"/>
    <x v="0"/>
  </r>
  <r>
    <d v="2012-06-23T00:00:00"/>
    <n v="2"/>
    <x v="1"/>
    <s v="01009"/>
    <n v="587.13"/>
    <n v="1124.05"/>
    <n v="1711.18"/>
    <x v="1"/>
    <x v="0"/>
    <x v="7"/>
    <x v="1"/>
    <x v="5"/>
    <n v="23"/>
    <n v="6"/>
    <x v="0"/>
  </r>
  <r>
    <d v="2012-06-23T00:00:00"/>
    <n v="3"/>
    <x v="0"/>
    <s v="01010"/>
    <n v="665.84"/>
    <n v="1016.33"/>
    <n v="1682.17"/>
    <x v="2"/>
    <x v="1"/>
    <x v="8"/>
    <x v="1"/>
    <x v="5"/>
    <n v="23"/>
    <n v="6"/>
    <x v="0"/>
  </r>
  <r>
    <d v="2012-06-23T00:00:00"/>
    <n v="3"/>
    <x v="1"/>
    <s v="01011"/>
    <n v="623.84"/>
    <n v="1173.6300000000001"/>
    <n v="1797.47"/>
    <x v="2"/>
    <x v="1"/>
    <x v="9"/>
    <x v="1"/>
    <x v="5"/>
    <n v="23"/>
    <n v="6"/>
    <x v="0"/>
  </r>
  <r>
    <d v="2012-06-23T00:00:00"/>
    <n v="4"/>
    <x v="0"/>
    <s v="01002"/>
    <n v="599.38"/>
    <n v="999.54"/>
    <n v="1598.92"/>
    <x v="3"/>
    <x v="1"/>
    <x v="4"/>
    <x v="1"/>
    <x v="5"/>
    <n v="23"/>
    <n v="6"/>
    <x v="0"/>
  </r>
  <r>
    <d v="2012-06-23T00:00:00"/>
    <n v="4"/>
    <x v="1"/>
    <s v="01003"/>
    <n v="532"/>
    <n v="1049.76"/>
    <n v="1581.76"/>
    <x v="3"/>
    <x v="1"/>
    <x v="0"/>
    <x v="1"/>
    <x v="5"/>
    <n v="23"/>
    <n v="6"/>
    <x v="0"/>
  </r>
  <r>
    <d v="2012-06-24T00:00:00"/>
    <n v="1"/>
    <x v="0"/>
    <s v="01001"/>
    <n v="585.27"/>
    <n v="1108.27"/>
    <n v="1693.54"/>
    <x v="0"/>
    <x v="0"/>
    <x v="1"/>
    <x v="1"/>
    <x v="5"/>
    <n v="24"/>
    <n v="7"/>
    <x v="1"/>
  </r>
  <r>
    <d v="2012-06-24T00:00:00"/>
    <n v="1"/>
    <x v="1"/>
    <s v="01004"/>
    <n v="542"/>
    <n v="1037.6099999999999"/>
    <n v="1579.61"/>
    <x v="0"/>
    <x v="0"/>
    <x v="2"/>
    <x v="1"/>
    <x v="5"/>
    <n v="24"/>
    <n v="7"/>
    <x v="1"/>
  </r>
  <r>
    <d v="2012-06-24T00:00:00"/>
    <n v="2"/>
    <x v="0"/>
    <s v="01005"/>
    <n v="649.76"/>
    <n v="1005.84"/>
    <n v="1655.6"/>
    <x v="1"/>
    <x v="0"/>
    <x v="3"/>
    <x v="1"/>
    <x v="5"/>
    <n v="24"/>
    <n v="7"/>
    <x v="1"/>
  </r>
  <r>
    <d v="2012-06-24T00:00:00"/>
    <n v="2"/>
    <x v="1"/>
    <s v="01006"/>
    <n v="775.17"/>
    <n v="1280.4000000000001"/>
    <n v="2055.5700000000002"/>
    <x v="1"/>
    <x v="0"/>
    <x v="4"/>
    <x v="1"/>
    <x v="5"/>
    <n v="24"/>
    <n v="7"/>
    <x v="1"/>
  </r>
  <r>
    <d v="2012-06-24T00:00:00"/>
    <n v="3"/>
    <x v="0"/>
    <s v="01007"/>
    <n v="543.14"/>
    <n v="986.32"/>
    <n v="1529.46"/>
    <x v="2"/>
    <x v="1"/>
    <x v="5"/>
    <x v="1"/>
    <x v="5"/>
    <n v="24"/>
    <n v="7"/>
    <x v="1"/>
  </r>
  <r>
    <d v="2012-06-24T00:00:00"/>
    <n v="3"/>
    <x v="1"/>
    <s v="01008"/>
    <n v="676.67"/>
    <n v="1219.26"/>
    <n v="1895.93"/>
    <x v="2"/>
    <x v="1"/>
    <x v="6"/>
    <x v="1"/>
    <x v="5"/>
    <n v="24"/>
    <n v="7"/>
    <x v="1"/>
  </r>
  <r>
    <d v="2012-06-24T00:00:00"/>
    <n v="4"/>
    <x v="0"/>
    <s v="01009"/>
    <n v="596.94000000000005"/>
    <n v="1003.04"/>
    <n v="1599.98"/>
    <x v="3"/>
    <x v="1"/>
    <x v="7"/>
    <x v="1"/>
    <x v="5"/>
    <n v="24"/>
    <n v="7"/>
    <x v="1"/>
  </r>
  <r>
    <d v="2012-06-24T00:00:00"/>
    <n v="4"/>
    <x v="1"/>
    <s v="01010"/>
    <n v="765.52"/>
    <n v="1169.53"/>
    <n v="1935.05"/>
    <x v="3"/>
    <x v="1"/>
    <x v="8"/>
    <x v="1"/>
    <x v="5"/>
    <n v="24"/>
    <n v="7"/>
    <x v="1"/>
  </r>
  <r>
    <d v="2012-06-25T00:00:00"/>
    <n v="1"/>
    <x v="0"/>
    <s v="01011"/>
    <n v="683.97"/>
    <n v="1106.0899999999999"/>
    <n v="1790.06"/>
    <x v="0"/>
    <x v="0"/>
    <x v="9"/>
    <x v="1"/>
    <x v="5"/>
    <n v="25"/>
    <n v="1"/>
    <x v="2"/>
  </r>
  <r>
    <d v="2012-06-25T00:00:00"/>
    <n v="1"/>
    <x v="1"/>
    <s v="01002"/>
    <n v="629.47"/>
    <n v="1205.27"/>
    <n v="1834.74"/>
    <x v="0"/>
    <x v="0"/>
    <x v="4"/>
    <x v="1"/>
    <x v="5"/>
    <n v="25"/>
    <n v="1"/>
    <x v="2"/>
  </r>
  <r>
    <d v="2012-06-25T00:00:00"/>
    <n v="2"/>
    <x v="0"/>
    <s v="01003"/>
    <n v="685.35"/>
    <n v="1114.9000000000001"/>
    <n v="1800.25"/>
    <x v="1"/>
    <x v="0"/>
    <x v="0"/>
    <x v="1"/>
    <x v="5"/>
    <n v="25"/>
    <n v="1"/>
    <x v="2"/>
  </r>
  <r>
    <d v="2012-06-25T00:00:00"/>
    <n v="2"/>
    <x v="1"/>
    <s v="01001"/>
    <n v="748.75"/>
    <n v="1231.49"/>
    <n v="1980.24"/>
    <x v="1"/>
    <x v="0"/>
    <x v="1"/>
    <x v="1"/>
    <x v="5"/>
    <n v="25"/>
    <n v="1"/>
    <x v="2"/>
  </r>
  <r>
    <d v="2012-06-25T00:00:00"/>
    <n v="3"/>
    <x v="0"/>
    <s v="01004"/>
    <n v="564.61"/>
    <n v="1070.0899999999999"/>
    <n v="1634.7"/>
    <x v="2"/>
    <x v="1"/>
    <x v="2"/>
    <x v="1"/>
    <x v="5"/>
    <n v="25"/>
    <n v="1"/>
    <x v="2"/>
  </r>
  <r>
    <d v="2012-06-25T00:00:00"/>
    <n v="3"/>
    <x v="1"/>
    <s v="01005"/>
    <n v="599.44000000000005"/>
    <n v="972.73"/>
    <n v="1572.17"/>
    <x v="2"/>
    <x v="1"/>
    <x v="3"/>
    <x v="1"/>
    <x v="5"/>
    <n v="25"/>
    <n v="1"/>
    <x v="2"/>
  </r>
  <r>
    <d v="2012-06-25T00:00:00"/>
    <n v="4"/>
    <x v="0"/>
    <s v="01006"/>
    <n v="572"/>
    <n v="991.79"/>
    <n v="1563.79"/>
    <x v="3"/>
    <x v="1"/>
    <x v="4"/>
    <x v="1"/>
    <x v="5"/>
    <n v="25"/>
    <n v="1"/>
    <x v="2"/>
  </r>
  <r>
    <d v="2012-06-25T00:00:00"/>
    <n v="4"/>
    <x v="1"/>
    <s v="01007"/>
    <n v="606.54999999999995"/>
    <n v="1102.54"/>
    <n v="1709.09"/>
    <x v="3"/>
    <x v="1"/>
    <x v="5"/>
    <x v="1"/>
    <x v="5"/>
    <n v="25"/>
    <n v="1"/>
    <x v="2"/>
  </r>
  <r>
    <d v="2012-06-26T00:00:00"/>
    <n v="1"/>
    <x v="0"/>
    <s v="01008"/>
    <n v="632.48"/>
    <n v="1065.81"/>
    <n v="1698.29"/>
    <x v="0"/>
    <x v="0"/>
    <x v="6"/>
    <x v="1"/>
    <x v="5"/>
    <n v="26"/>
    <n v="2"/>
    <x v="3"/>
  </r>
  <r>
    <d v="2012-06-26T00:00:00"/>
    <n v="1"/>
    <x v="1"/>
    <s v="01009"/>
    <n v="699.72"/>
    <n v="1178.93"/>
    <n v="1878.65"/>
    <x v="0"/>
    <x v="0"/>
    <x v="7"/>
    <x v="1"/>
    <x v="5"/>
    <n v="26"/>
    <n v="2"/>
    <x v="3"/>
  </r>
  <r>
    <d v="2012-06-26T00:00:00"/>
    <n v="2"/>
    <x v="0"/>
    <s v="01010"/>
    <n v="591.82000000000005"/>
    <n v="992.96"/>
    <n v="1584.78"/>
    <x v="1"/>
    <x v="0"/>
    <x v="8"/>
    <x v="1"/>
    <x v="5"/>
    <n v="26"/>
    <n v="2"/>
    <x v="3"/>
  </r>
  <r>
    <d v="2012-06-26T00:00:00"/>
    <n v="2"/>
    <x v="1"/>
    <s v="01011"/>
    <n v="773.39"/>
    <n v="1273.18"/>
    <n v="2046.57"/>
    <x v="1"/>
    <x v="0"/>
    <x v="9"/>
    <x v="1"/>
    <x v="5"/>
    <n v="26"/>
    <n v="2"/>
    <x v="3"/>
  </r>
  <r>
    <d v="2012-06-26T00:00:00"/>
    <n v="3"/>
    <x v="0"/>
    <s v="01002"/>
    <n v="612.54999999999995"/>
    <n v="1080.76"/>
    <n v="1693.31"/>
    <x v="2"/>
    <x v="1"/>
    <x v="4"/>
    <x v="1"/>
    <x v="5"/>
    <n v="26"/>
    <n v="2"/>
    <x v="3"/>
  </r>
  <r>
    <d v="2012-06-26T00:00:00"/>
    <n v="3"/>
    <x v="1"/>
    <s v="01003"/>
    <n v="540.35"/>
    <n v="976.63"/>
    <n v="1516.98"/>
    <x v="2"/>
    <x v="1"/>
    <x v="0"/>
    <x v="1"/>
    <x v="5"/>
    <n v="26"/>
    <n v="2"/>
    <x v="3"/>
  </r>
  <r>
    <d v="2012-06-26T00:00:00"/>
    <n v="4"/>
    <x v="0"/>
    <s v="01001"/>
    <n v="685.4"/>
    <n v="1087.31"/>
    <n v="1772.71"/>
    <x v="3"/>
    <x v="1"/>
    <x v="1"/>
    <x v="1"/>
    <x v="5"/>
    <n v="26"/>
    <n v="2"/>
    <x v="3"/>
  </r>
  <r>
    <d v="2012-06-26T00:00:00"/>
    <n v="4"/>
    <x v="1"/>
    <s v="01004"/>
    <n v="631.29999999999995"/>
    <n v="1247.3800000000001"/>
    <n v="1878.68"/>
    <x v="3"/>
    <x v="1"/>
    <x v="2"/>
    <x v="1"/>
    <x v="5"/>
    <n v="26"/>
    <n v="2"/>
    <x v="3"/>
  </r>
  <r>
    <d v="2012-06-27T00:00:00"/>
    <n v="1"/>
    <x v="0"/>
    <s v="01005"/>
    <n v="571.20000000000005"/>
    <n v="1063.0899999999999"/>
    <n v="1634.29"/>
    <x v="0"/>
    <x v="0"/>
    <x v="3"/>
    <x v="1"/>
    <x v="5"/>
    <n v="27"/>
    <n v="3"/>
    <x v="4"/>
  </r>
  <r>
    <d v="2012-06-27T00:00:00"/>
    <n v="1"/>
    <x v="1"/>
    <s v="01006"/>
    <n v="569.46"/>
    <n v="1195.33"/>
    <n v="1764.79"/>
    <x v="0"/>
    <x v="0"/>
    <x v="4"/>
    <x v="1"/>
    <x v="5"/>
    <n v="27"/>
    <n v="3"/>
    <x v="4"/>
  </r>
  <r>
    <d v="2012-06-27T00:00:00"/>
    <n v="2"/>
    <x v="0"/>
    <s v="01007"/>
    <n v="574.41999999999996"/>
    <n v="971.49"/>
    <n v="1545.91"/>
    <x v="1"/>
    <x v="0"/>
    <x v="5"/>
    <x v="1"/>
    <x v="5"/>
    <n v="27"/>
    <n v="3"/>
    <x v="4"/>
  </r>
  <r>
    <d v="2012-06-27T00:00:00"/>
    <n v="2"/>
    <x v="1"/>
    <s v="01008"/>
    <n v="598.57000000000005"/>
    <n v="1089.3900000000001"/>
    <n v="1687.96"/>
    <x v="1"/>
    <x v="0"/>
    <x v="6"/>
    <x v="1"/>
    <x v="5"/>
    <n v="27"/>
    <n v="3"/>
    <x v="4"/>
  </r>
  <r>
    <d v="2012-06-27T00:00:00"/>
    <n v="3"/>
    <x v="0"/>
    <s v="01009"/>
    <n v="645.16"/>
    <n v="1014.36"/>
    <n v="1659.52"/>
    <x v="2"/>
    <x v="1"/>
    <x v="7"/>
    <x v="1"/>
    <x v="5"/>
    <n v="27"/>
    <n v="3"/>
    <x v="4"/>
  </r>
  <r>
    <d v="2012-06-27T00:00:00"/>
    <n v="3"/>
    <x v="1"/>
    <s v="01010"/>
    <n v="537.62"/>
    <n v="1120.2"/>
    <n v="1657.82"/>
    <x v="2"/>
    <x v="1"/>
    <x v="8"/>
    <x v="1"/>
    <x v="5"/>
    <n v="27"/>
    <n v="3"/>
    <x v="4"/>
  </r>
  <r>
    <d v="2012-06-27T00:00:00"/>
    <n v="4"/>
    <x v="0"/>
    <s v="01011"/>
    <n v="590"/>
    <n v="1082.8699999999999"/>
    <n v="1672.87"/>
    <x v="3"/>
    <x v="1"/>
    <x v="9"/>
    <x v="1"/>
    <x v="5"/>
    <n v="27"/>
    <n v="3"/>
    <x v="4"/>
  </r>
  <r>
    <d v="2012-06-27T00:00:00"/>
    <n v="4"/>
    <x v="1"/>
    <s v="01002"/>
    <n v="571.04999999999995"/>
    <n v="1009.39"/>
    <n v="1580.44"/>
    <x v="3"/>
    <x v="1"/>
    <x v="4"/>
    <x v="1"/>
    <x v="5"/>
    <n v="27"/>
    <n v="3"/>
    <x v="4"/>
  </r>
  <r>
    <d v="2012-06-28T00:00:00"/>
    <n v="1"/>
    <x v="0"/>
    <s v="01003"/>
    <n v="562.88"/>
    <n v="1057.8900000000001"/>
    <n v="1620.77"/>
    <x v="0"/>
    <x v="0"/>
    <x v="0"/>
    <x v="1"/>
    <x v="5"/>
    <n v="28"/>
    <n v="4"/>
    <x v="5"/>
  </r>
  <r>
    <d v="2012-06-28T00:00:00"/>
    <n v="1"/>
    <x v="1"/>
    <s v="01001"/>
    <n v="706.59"/>
    <n v="1205.96"/>
    <n v="1912.55"/>
    <x v="0"/>
    <x v="0"/>
    <x v="1"/>
    <x v="1"/>
    <x v="5"/>
    <n v="28"/>
    <n v="4"/>
    <x v="5"/>
  </r>
  <r>
    <d v="2012-06-28T00:00:00"/>
    <n v="2"/>
    <x v="0"/>
    <s v="01004"/>
    <n v="598.48"/>
    <n v="950.67"/>
    <n v="1549.15"/>
    <x v="1"/>
    <x v="0"/>
    <x v="2"/>
    <x v="1"/>
    <x v="5"/>
    <n v="28"/>
    <n v="4"/>
    <x v="5"/>
  </r>
  <r>
    <d v="2012-06-28T00:00:00"/>
    <n v="2"/>
    <x v="1"/>
    <s v="01005"/>
    <n v="500.75"/>
    <n v="1099.43"/>
    <n v="1600.18"/>
    <x v="1"/>
    <x v="0"/>
    <x v="3"/>
    <x v="1"/>
    <x v="5"/>
    <n v="28"/>
    <n v="4"/>
    <x v="5"/>
  </r>
  <r>
    <d v="2012-06-28T00:00:00"/>
    <n v="3"/>
    <x v="0"/>
    <s v="01006"/>
    <n v="575.62"/>
    <n v="1129.1199999999999"/>
    <n v="1704.74"/>
    <x v="2"/>
    <x v="1"/>
    <x v="4"/>
    <x v="1"/>
    <x v="5"/>
    <n v="28"/>
    <n v="4"/>
    <x v="5"/>
  </r>
  <r>
    <d v="2012-06-28T00:00:00"/>
    <n v="3"/>
    <x v="1"/>
    <s v="01007"/>
    <n v="544.34"/>
    <n v="1157.9100000000001"/>
    <n v="1702.25"/>
    <x v="2"/>
    <x v="1"/>
    <x v="5"/>
    <x v="1"/>
    <x v="5"/>
    <n v="28"/>
    <n v="4"/>
    <x v="5"/>
  </r>
  <r>
    <d v="2012-06-28T00:00:00"/>
    <n v="4"/>
    <x v="0"/>
    <s v="01008"/>
    <n v="594.36"/>
    <n v="1086.71"/>
    <n v="1681.07"/>
    <x v="3"/>
    <x v="1"/>
    <x v="6"/>
    <x v="1"/>
    <x v="5"/>
    <n v="28"/>
    <n v="4"/>
    <x v="5"/>
  </r>
  <r>
    <d v="2012-06-28T00:00:00"/>
    <n v="4"/>
    <x v="1"/>
    <s v="01009"/>
    <n v="474.21"/>
    <n v="1066.73"/>
    <n v="1540.94"/>
    <x v="3"/>
    <x v="1"/>
    <x v="7"/>
    <x v="1"/>
    <x v="5"/>
    <n v="28"/>
    <n v="4"/>
    <x v="5"/>
  </r>
  <r>
    <d v="2012-06-29T00:00:00"/>
    <n v="1"/>
    <x v="0"/>
    <s v="01010"/>
    <n v="494.39"/>
    <n v="1074.46"/>
    <n v="1568.85"/>
    <x v="0"/>
    <x v="0"/>
    <x v="8"/>
    <x v="1"/>
    <x v="5"/>
    <n v="29"/>
    <n v="5"/>
    <x v="6"/>
  </r>
  <r>
    <d v="2012-06-29T00:00:00"/>
    <n v="1"/>
    <x v="1"/>
    <s v="01011"/>
    <n v="528.66"/>
    <n v="1127.8699999999999"/>
    <n v="1656.53"/>
    <x v="0"/>
    <x v="0"/>
    <x v="9"/>
    <x v="1"/>
    <x v="5"/>
    <n v="29"/>
    <n v="5"/>
    <x v="6"/>
  </r>
  <r>
    <d v="2012-06-29T00:00:00"/>
    <n v="2"/>
    <x v="0"/>
    <s v="01002"/>
    <n v="490.32"/>
    <n v="1113.78"/>
    <n v="1604.1"/>
    <x v="1"/>
    <x v="0"/>
    <x v="4"/>
    <x v="1"/>
    <x v="5"/>
    <n v="29"/>
    <n v="5"/>
    <x v="6"/>
  </r>
  <r>
    <d v="2012-06-29T00:00:00"/>
    <n v="2"/>
    <x v="1"/>
    <s v="01003"/>
    <n v="768.92"/>
    <n v="1243.6199999999999"/>
    <n v="2012.54"/>
    <x v="1"/>
    <x v="0"/>
    <x v="0"/>
    <x v="1"/>
    <x v="5"/>
    <n v="29"/>
    <n v="5"/>
    <x v="6"/>
  </r>
  <r>
    <d v="2012-06-29T00:00:00"/>
    <n v="3"/>
    <x v="0"/>
    <s v="01001"/>
    <n v="613.05999999999995"/>
    <n v="941.78"/>
    <n v="1554.84"/>
    <x v="2"/>
    <x v="1"/>
    <x v="1"/>
    <x v="1"/>
    <x v="5"/>
    <n v="29"/>
    <n v="5"/>
    <x v="6"/>
  </r>
  <r>
    <d v="2012-06-29T00:00:00"/>
    <n v="3"/>
    <x v="1"/>
    <s v="01004"/>
    <n v="806.31"/>
    <n v="1275.25"/>
    <n v="2081.56"/>
    <x v="2"/>
    <x v="1"/>
    <x v="2"/>
    <x v="1"/>
    <x v="5"/>
    <n v="29"/>
    <n v="5"/>
    <x v="6"/>
  </r>
  <r>
    <d v="2012-06-29T00:00:00"/>
    <n v="4"/>
    <x v="0"/>
    <s v="01005"/>
    <n v="566.77"/>
    <n v="1149.0999999999999"/>
    <n v="1715.87"/>
    <x v="3"/>
    <x v="1"/>
    <x v="3"/>
    <x v="1"/>
    <x v="5"/>
    <n v="29"/>
    <n v="5"/>
    <x v="6"/>
  </r>
  <r>
    <d v="2012-06-29T00:00:00"/>
    <n v="4"/>
    <x v="1"/>
    <s v="01006"/>
    <n v="697.14"/>
    <n v="1092.02"/>
    <n v="1789.16"/>
    <x v="3"/>
    <x v="1"/>
    <x v="4"/>
    <x v="1"/>
    <x v="5"/>
    <n v="29"/>
    <n v="5"/>
    <x v="6"/>
  </r>
  <r>
    <d v="2012-06-30T00:00:00"/>
    <n v="1"/>
    <x v="0"/>
    <s v="01007"/>
    <n v="622.71"/>
    <n v="943.38"/>
    <n v="1566.09"/>
    <x v="0"/>
    <x v="0"/>
    <x v="5"/>
    <x v="1"/>
    <x v="5"/>
    <n v="30"/>
    <n v="6"/>
    <x v="0"/>
  </r>
  <r>
    <d v="2012-06-30T00:00:00"/>
    <n v="1"/>
    <x v="1"/>
    <s v="01008"/>
    <n v="630.73"/>
    <n v="1228.23"/>
    <n v="1858.96"/>
    <x v="0"/>
    <x v="0"/>
    <x v="6"/>
    <x v="1"/>
    <x v="5"/>
    <n v="30"/>
    <n v="6"/>
    <x v="0"/>
  </r>
  <r>
    <d v="2012-06-30T00:00:00"/>
    <n v="2"/>
    <x v="0"/>
    <s v="01009"/>
    <n v="521.75"/>
    <n v="1187.03"/>
    <n v="1708.78"/>
    <x v="1"/>
    <x v="0"/>
    <x v="7"/>
    <x v="1"/>
    <x v="5"/>
    <n v="30"/>
    <n v="6"/>
    <x v="0"/>
  </r>
  <r>
    <d v="2012-06-30T00:00:00"/>
    <n v="2"/>
    <x v="1"/>
    <s v="01010"/>
    <n v="738.42"/>
    <n v="1169.8399999999999"/>
    <n v="1908.26"/>
    <x v="1"/>
    <x v="0"/>
    <x v="8"/>
    <x v="1"/>
    <x v="5"/>
    <n v="30"/>
    <n v="6"/>
    <x v="0"/>
  </r>
  <r>
    <d v="2012-06-30T00:00:00"/>
    <n v="3"/>
    <x v="0"/>
    <s v="01011"/>
    <n v="547.29999999999995"/>
    <n v="1160.99"/>
    <n v="1708.29"/>
    <x v="2"/>
    <x v="1"/>
    <x v="9"/>
    <x v="1"/>
    <x v="5"/>
    <n v="30"/>
    <n v="6"/>
    <x v="0"/>
  </r>
  <r>
    <d v="2012-06-30T00:00:00"/>
    <n v="3"/>
    <x v="1"/>
    <s v="01002"/>
    <n v="800.04"/>
    <n v="1244.6199999999999"/>
    <n v="2044.66"/>
    <x v="2"/>
    <x v="1"/>
    <x v="4"/>
    <x v="1"/>
    <x v="5"/>
    <n v="30"/>
    <n v="6"/>
    <x v="0"/>
  </r>
  <r>
    <d v="2012-06-30T00:00:00"/>
    <n v="4"/>
    <x v="0"/>
    <s v="01003"/>
    <n v="596.16"/>
    <n v="1016.86"/>
    <n v="1613.02"/>
    <x v="3"/>
    <x v="1"/>
    <x v="0"/>
    <x v="1"/>
    <x v="5"/>
    <n v="30"/>
    <n v="6"/>
    <x v="0"/>
  </r>
  <r>
    <d v="2012-06-30T00:00:00"/>
    <n v="4"/>
    <x v="1"/>
    <s v="01001"/>
    <n v="670.07"/>
    <n v="1255.23"/>
    <n v="1925.3"/>
    <x v="3"/>
    <x v="1"/>
    <x v="1"/>
    <x v="1"/>
    <x v="5"/>
    <n v="30"/>
    <n v="6"/>
    <x v="0"/>
  </r>
  <r>
    <d v="2012-07-01T00:00:00"/>
    <n v="1"/>
    <x v="0"/>
    <s v="01004"/>
    <n v="582.96"/>
    <n v="1197.1600000000001"/>
    <n v="1780.12"/>
    <x v="0"/>
    <x v="0"/>
    <x v="2"/>
    <x v="1"/>
    <x v="6"/>
    <n v="1"/>
    <n v="7"/>
    <x v="1"/>
  </r>
  <r>
    <d v="2012-07-01T00:00:00"/>
    <n v="1"/>
    <x v="1"/>
    <s v="01005"/>
    <n v="527.74"/>
    <n v="1156.76"/>
    <n v="1684.5"/>
    <x v="0"/>
    <x v="0"/>
    <x v="3"/>
    <x v="1"/>
    <x v="6"/>
    <n v="1"/>
    <n v="7"/>
    <x v="1"/>
  </r>
  <r>
    <d v="2012-07-01T00:00:00"/>
    <n v="2"/>
    <x v="0"/>
    <s v="01006"/>
    <n v="627.16999999999996"/>
    <n v="1090.95"/>
    <n v="1718.12"/>
    <x v="1"/>
    <x v="0"/>
    <x v="4"/>
    <x v="1"/>
    <x v="6"/>
    <n v="1"/>
    <n v="7"/>
    <x v="1"/>
  </r>
  <r>
    <d v="2012-07-01T00:00:00"/>
    <n v="2"/>
    <x v="1"/>
    <s v="01007"/>
    <n v="716.14"/>
    <n v="1292.3800000000001"/>
    <n v="2008.52"/>
    <x v="1"/>
    <x v="0"/>
    <x v="5"/>
    <x v="1"/>
    <x v="6"/>
    <n v="1"/>
    <n v="7"/>
    <x v="1"/>
  </r>
  <r>
    <d v="2012-07-01T00:00:00"/>
    <n v="3"/>
    <x v="0"/>
    <s v="01008"/>
    <n v="578.82000000000005"/>
    <n v="1178.8900000000001"/>
    <n v="1757.71"/>
    <x v="2"/>
    <x v="1"/>
    <x v="6"/>
    <x v="1"/>
    <x v="6"/>
    <n v="1"/>
    <n v="7"/>
    <x v="1"/>
  </r>
  <r>
    <d v="2012-07-01T00:00:00"/>
    <n v="3"/>
    <x v="1"/>
    <s v="01009"/>
    <n v="682.69"/>
    <n v="1140.3800000000001"/>
    <n v="1823.07"/>
    <x v="2"/>
    <x v="1"/>
    <x v="7"/>
    <x v="1"/>
    <x v="6"/>
    <n v="1"/>
    <n v="7"/>
    <x v="1"/>
  </r>
  <r>
    <d v="2012-07-01T00:00:00"/>
    <n v="4"/>
    <x v="0"/>
    <s v="01010"/>
    <n v="564.66999999999996"/>
    <n v="1179.6500000000001"/>
    <n v="1744.32"/>
    <x v="3"/>
    <x v="1"/>
    <x v="8"/>
    <x v="1"/>
    <x v="6"/>
    <n v="1"/>
    <n v="7"/>
    <x v="1"/>
  </r>
  <r>
    <d v="2012-07-01T00:00:00"/>
    <n v="4"/>
    <x v="1"/>
    <s v="01011"/>
    <n v="572.9"/>
    <n v="1232.71"/>
    <n v="1805.61"/>
    <x v="3"/>
    <x v="1"/>
    <x v="9"/>
    <x v="1"/>
    <x v="6"/>
    <n v="1"/>
    <n v="7"/>
    <x v="1"/>
  </r>
  <r>
    <d v="2012-07-02T00:00:00"/>
    <n v="1"/>
    <x v="0"/>
    <s v="01002"/>
    <n v="642.1"/>
    <n v="1011.61"/>
    <n v="1653.71"/>
    <x v="0"/>
    <x v="0"/>
    <x v="4"/>
    <x v="1"/>
    <x v="6"/>
    <n v="2"/>
    <n v="1"/>
    <x v="2"/>
  </r>
  <r>
    <d v="2012-07-02T00:00:00"/>
    <n v="1"/>
    <x v="1"/>
    <s v="01003"/>
    <n v="555.74"/>
    <n v="1113.08"/>
    <n v="1668.82"/>
    <x v="0"/>
    <x v="0"/>
    <x v="0"/>
    <x v="1"/>
    <x v="6"/>
    <n v="2"/>
    <n v="1"/>
    <x v="2"/>
  </r>
  <r>
    <d v="2012-07-02T00:00:00"/>
    <n v="2"/>
    <x v="0"/>
    <s v="01001"/>
    <n v="624.08000000000004"/>
    <n v="1170.3900000000001"/>
    <n v="1794.47"/>
    <x v="1"/>
    <x v="0"/>
    <x v="1"/>
    <x v="1"/>
    <x v="6"/>
    <n v="2"/>
    <n v="1"/>
    <x v="2"/>
  </r>
  <r>
    <d v="2012-07-02T00:00:00"/>
    <n v="2"/>
    <x v="1"/>
    <s v="01004"/>
    <n v="642.22"/>
    <n v="1094.8699999999999"/>
    <n v="1737.09"/>
    <x v="1"/>
    <x v="0"/>
    <x v="2"/>
    <x v="1"/>
    <x v="6"/>
    <n v="2"/>
    <n v="1"/>
    <x v="2"/>
  </r>
  <r>
    <d v="2012-07-02T00:00:00"/>
    <n v="3"/>
    <x v="0"/>
    <s v="01005"/>
    <n v="508.56"/>
    <n v="1204.04"/>
    <n v="1712.6"/>
    <x v="2"/>
    <x v="1"/>
    <x v="3"/>
    <x v="1"/>
    <x v="6"/>
    <n v="2"/>
    <n v="1"/>
    <x v="2"/>
  </r>
  <r>
    <d v="2012-07-02T00:00:00"/>
    <n v="3"/>
    <x v="1"/>
    <s v="01006"/>
    <n v="671.66"/>
    <n v="1401.45"/>
    <n v="2073.11"/>
    <x v="2"/>
    <x v="1"/>
    <x v="4"/>
    <x v="1"/>
    <x v="6"/>
    <n v="2"/>
    <n v="1"/>
    <x v="2"/>
  </r>
  <r>
    <d v="2012-07-02T00:00:00"/>
    <n v="4"/>
    <x v="0"/>
    <s v="01007"/>
    <n v="614.4"/>
    <n v="967.46"/>
    <n v="1581.86"/>
    <x v="3"/>
    <x v="1"/>
    <x v="5"/>
    <x v="1"/>
    <x v="6"/>
    <n v="2"/>
    <n v="1"/>
    <x v="2"/>
  </r>
  <r>
    <d v="2012-07-02T00:00:00"/>
    <n v="4"/>
    <x v="1"/>
    <s v="01008"/>
    <n v="690.27"/>
    <n v="1114.31"/>
    <n v="1804.58"/>
    <x v="3"/>
    <x v="1"/>
    <x v="6"/>
    <x v="1"/>
    <x v="6"/>
    <n v="2"/>
    <n v="1"/>
    <x v="2"/>
  </r>
  <r>
    <d v="2012-07-03T00:00:00"/>
    <n v="1"/>
    <x v="0"/>
    <s v="01009"/>
    <n v="612.94000000000005"/>
    <n v="1139.6099999999999"/>
    <n v="1752.55"/>
    <x v="0"/>
    <x v="0"/>
    <x v="7"/>
    <x v="1"/>
    <x v="6"/>
    <n v="3"/>
    <n v="2"/>
    <x v="3"/>
  </r>
  <r>
    <d v="2012-07-03T00:00:00"/>
    <n v="1"/>
    <x v="1"/>
    <s v="01010"/>
    <n v="782.97"/>
    <n v="1225.94"/>
    <n v="2008.91"/>
    <x v="0"/>
    <x v="0"/>
    <x v="8"/>
    <x v="1"/>
    <x v="6"/>
    <n v="3"/>
    <n v="2"/>
    <x v="3"/>
  </r>
  <r>
    <d v="2012-07-03T00:00:00"/>
    <n v="2"/>
    <x v="0"/>
    <s v="01011"/>
    <n v="596.35"/>
    <n v="1132.6400000000001"/>
    <n v="1728.99"/>
    <x v="1"/>
    <x v="0"/>
    <x v="9"/>
    <x v="1"/>
    <x v="6"/>
    <n v="3"/>
    <n v="2"/>
    <x v="3"/>
  </r>
  <r>
    <d v="2012-07-03T00:00:00"/>
    <n v="2"/>
    <x v="1"/>
    <s v="01002"/>
    <n v="582.27"/>
    <n v="1333.44"/>
    <n v="1915.71"/>
    <x v="1"/>
    <x v="0"/>
    <x v="4"/>
    <x v="1"/>
    <x v="6"/>
    <n v="3"/>
    <n v="2"/>
    <x v="3"/>
  </r>
  <r>
    <d v="2012-07-03T00:00:00"/>
    <n v="3"/>
    <x v="0"/>
    <s v="01003"/>
    <n v="573.16999999999996"/>
    <n v="948.42"/>
    <n v="1521.59"/>
    <x v="2"/>
    <x v="1"/>
    <x v="0"/>
    <x v="1"/>
    <x v="6"/>
    <n v="3"/>
    <n v="2"/>
    <x v="3"/>
  </r>
  <r>
    <d v="2012-07-03T00:00:00"/>
    <n v="3"/>
    <x v="1"/>
    <s v="01001"/>
    <n v="465.89"/>
    <n v="1117.7"/>
    <n v="1583.59"/>
    <x v="2"/>
    <x v="1"/>
    <x v="1"/>
    <x v="1"/>
    <x v="6"/>
    <n v="3"/>
    <n v="2"/>
    <x v="3"/>
  </r>
  <r>
    <d v="2012-07-03T00:00:00"/>
    <n v="4"/>
    <x v="0"/>
    <s v="01004"/>
    <n v="606.72"/>
    <n v="1158.99"/>
    <n v="1765.71"/>
    <x v="3"/>
    <x v="1"/>
    <x v="2"/>
    <x v="1"/>
    <x v="6"/>
    <n v="3"/>
    <n v="2"/>
    <x v="3"/>
  </r>
  <r>
    <d v="2012-07-03T00:00:00"/>
    <n v="4"/>
    <x v="1"/>
    <s v="01005"/>
    <n v="670.53"/>
    <n v="1132.47"/>
    <n v="1803"/>
    <x v="3"/>
    <x v="1"/>
    <x v="3"/>
    <x v="1"/>
    <x v="6"/>
    <n v="3"/>
    <n v="2"/>
    <x v="3"/>
  </r>
  <r>
    <d v="2012-07-04T00:00:00"/>
    <n v="1"/>
    <x v="0"/>
    <s v="01006"/>
    <n v="660.96"/>
    <n v="1006.27"/>
    <n v="1667.23"/>
    <x v="0"/>
    <x v="0"/>
    <x v="4"/>
    <x v="1"/>
    <x v="6"/>
    <n v="4"/>
    <n v="3"/>
    <x v="4"/>
  </r>
  <r>
    <d v="2012-07-04T00:00:00"/>
    <n v="1"/>
    <x v="1"/>
    <s v="01007"/>
    <n v="539.57000000000005"/>
    <n v="1026.1199999999999"/>
    <n v="1565.69"/>
    <x v="0"/>
    <x v="0"/>
    <x v="5"/>
    <x v="1"/>
    <x v="6"/>
    <n v="4"/>
    <n v="3"/>
    <x v="4"/>
  </r>
  <r>
    <d v="2012-07-04T00:00:00"/>
    <n v="2"/>
    <x v="0"/>
    <s v="01008"/>
    <n v="633.35"/>
    <n v="1047.77"/>
    <n v="1681.12"/>
    <x v="1"/>
    <x v="0"/>
    <x v="6"/>
    <x v="1"/>
    <x v="6"/>
    <n v="4"/>
    <n v="3"/>
    <x v="4"/>
  </r>
  <r>
    <d v="2012-07-04T00:00:00"/>
    <n v="2"/>
    <x v="1"/>
    <s v="01009"/>
    <n v="680.87"/>
    <n v="1381.33"/>
    <n v="2062.1999999999998"/>
    <x v="1"/>
    <x v="0"/>
    <x v="7"/>
    <x v="1"/>
    <x v="6"/>
    <n v="4"/>
    <n v="3"/>
    <x v="4"/>
  </r>
  <r>
    <d v="2012-07-04T00:00:00"/>
    <n v="3"/>
    <x v="0"/>
    <s v="01010"/>
    <n v="568.53"/>
    <n v="1206.06"/>
    <n v="1774.59"/>
    <x v="2"/>
    <x v="1"/>
    <x v="8"/>
    <x v="1"/>
    <x v="6"/>
    <n v="4"/>
    <n v="3"/>
    <x v="4"/>
  </r>
  <r>
    <d v="2012-07-04T00:00:00"/>
    <n v="3"/>
    <x v="1"/>
    <s v="01011"/>
    <n v="702.5"/>
    <n v="1061.81"/>
    <n v="1764.31"/>
    <x v="2"/>
    <x v="1"/>
    <x v="9"/>
    <x v="1"/>
    <x v="6"/>
    <n v="4"/>
    <n v="3"/>
    <x v="4"/>
  </r>
  <r>
    <d v="2012-07-04T00:00:00"/>
    <n v="4"/>
    <x v="0"/>
    <s v="01002"/>
    <n v="598.17999999999995"/>
    <n v="989.22"/>
    <n v="1587.4"/>
    <x v="3"/>
    <x v="1"/>
    <x v="4"/>
    <x v="1"/>
    <x v="6"/>
    <n v="4"/>
    <n v="3"/>
    <x v="4"/>
  </r>
  <r>
    <d v="2012-07-04T00:00:00"/>
    <n v="4"/>
    <x v="1"/>
    <s v="01003"/>
    <n v="559.23"/>
    <n v="1169.74"/>
    <n v="1728.97"/>
    <x v="3"/>
    <x v="1"/>
    <x v="0"/>
    <x v="1"/>
    <x v="6"/>
    <n v="4"/>
    <n v="3"/>
    <x v="4"/>
  </r>
  <r>
    <d v="2012-07-05T00:00:00"/>
    <n v="1"/>
    <x v="0"/>
    <s v="01001"/>
    <n v="624.76"/>
    <n v="1095.99"/>
    <n v="1720.75"/>
    <x v="0"/>
    <x v="0"/>
    <x v="1"/>
    <x v="1"/>
    <x v="6"/>
    <n v="5"/>
    <n v="4"/>
    <x v="5"/>
  </r>
  <r>
    <d v="2012-07-05T00:00:00"/>
    <n v="1"/>
    <x v="1"/>
    <s v="01004"/>
    <n v="587.22"/>
    <n v="980.72"/>
    <n v="1567.94"/>
    <x v="0"/>
    <x v="0"/>
    <x v="2"/>
    <x v="1"/>
    <x v="6"/>
    <n v="5"/>
    <n v="4"/>
    <x v="5"/>
  </r>
  <r>
    <d v="2012-07-05T00:00:00"/>
    <n v="2"/>
    <x v="0"/>
    <s v="01005"/>
    <n v="646.38"/>
    <n v="1031.54"/>
    <n v="1677.92"/>
    <x v="1"/>
    <x v="0"/>
    <x v="3"/>
    <x v="1"/>
    <x v="6"/>
    <n v="5"/>
    <n v="4"/>
    <x v="5"/>
  </r>
  <r>
    <d v="2012-07-05T00:00:00"/>
    <n v="2"/>
    <x v="1"/>
    <s v="01006"/>
    <n v="673.54"/>
    <n v="1166.73"/>
    <n v="1840.27"/>
    <x v="1"/>
    <x v="0"/>
    <x v="4"/>
    <x v="1"/>
    <x v="6"/>
    <n v="5"/>
    <n v="4"/>
    <x v="5"/>
  </r>
  <r>
    <d v="2012-07-05T00:00:00"/>
    <n v="3"/>
    <x v="0"/>
    <s v="01007"/>
    <n v="637.54"/>
    <n v="982.67"/>
    <n v="1620.21"/>
    <x v="2"/>
    <x v="1"/>
    <x v="5"/>
    <x v="1"/>
    <x v="6"/>
    <n v="5"/>
    <n v="4"/>
    <x v="5"/>
  </r>
  <r>
    <d v="2012-07-05T00:00:00"/>
    <n v="3"/>
    <x v="1"/>
    <s v="01008"/>
    <n v="584.04999999999995"/>
    <n v="1101.3499999999999"/>
    <n v="1685.4"/>
    <x v="2"/>
    <x v="1"/>
    <x v="6"/>
    <x v="1"/>
    <x v="6"/>
    <n v="5"/>
    <n v="4"/>
    <x v="5"/>
  </r>
  <r>
    <d v="2012-07-05T00:00:00"/>
    <n v="4"/>
    <x v="0"/>
    <s v="01009"/>
    <n v="541.71"/>
    <n v="1233.1300000000001"/>
    <n v="1774.84"/>
    <x v="3"/>
    <x v="1"/>
    <x v="7"/>
    <x v="1"/>
    <x v="6"/>
    <n v="5"/>
    <n v="4"/>
    <x v="5"/>
  </r>
  <r>
    <d v="2012-07-05T00:00:00"/>
    <n v="4"/>
    <x v="1"/>
    <s v="01010"/>
    <n v="764.99"/>
    <n v="1219.82"/>
    <n v="1984.81"/>
    <x v="3"/>
    <x v="1"/>
    <x v="8"/>
    <x v="1"/>
    <x v="6"/>
    <n v="5"/>
    <n v="4"/>
    <x v="5"/>
  </r>
  <r>
    <d v="2012-07-06T00:00:00"/>
    <n v="1"/>
    <x v="0"/>
    <s v="01011"/>
    <n v="606.14"/>
    <n v="1182.67"/>
    <n v="1788.81"/>
    <x v="0"/>
    <x v="0"/>
    <x v="9"/>
    <x v="1"/>
    <x v="6"/>
    <n v="6"/>
    <n v="5"/>
    <x v="6"/>
  </r>
  <r>
    <d v="2012-07-06T00:00:00"/>
    <n v="1"/>
    <x v="1"/>
    <s v="01002"/>
    <n v="463.24"/>
    <n v="1150.0999999999999"/>
    <n v="1613.34"/>
    <x v="0"/>
    <x v="0"/>
    <x v="4"/>
    <x v="1"/>
    <x v="6"/>
    <n v="6"/>
    <n v="5"/>
    <x v="6"/>
  </r>
  <r>
    <d v="2012-07-06T00:00:00"/>
    <n v="2"/>
    <x v="0"/>
    <s v="01003"/>
    <n v="673.35"/>
    <n v="1074.72"/>
    <n v="1748.07"/>
    <x v="1"/>
    <x v="0"/>
    <x v="0"/>
    <x v="1"/>
    <x v="6"/>
    <n v="6"/>
    <n v="5"/>
    <x v="6"/>
  </r>
  <r>
    <d v="2012-07-06T00:00:00"/>
    <n v="2"/>
    <x v="1"/>
    <s v="01001"/>
    <n v="687.64"/>
    <n v="1276.3900000000001"/>
    <n v="1964.03"/>
    <x v="1"/>
    <x v="0"/>
    <x v="1"/>
    <x v="1"/>
    <x v="6"/>
    <n v="6"/>
    <n v="5"/>
    <x v="6"/>
  </r>
  <r>
    <d v="2012-07-06T00:00:00"/>
    <n v="3"/>
    <x v="0"/>
    <s v="01004"/>
    <n v="466.85"/>
    <n v="1159.24"/>
    <n v="1626.09"/>
    <x v="2"/>
    <x v="1"/>
    <x v="2"/>
    <x v="1"/>
    <x v="6"/>
    <n v="6"/>
    <n v="5"/>
    <x v="6"/>
  </r>
  <r>
    <d v="2012-07-06T00:00:00"/>
    <n v="3"/>
    <x v="1"/>
    <s v="01005"/>
    <n v="620.38"/>
    <n v="1075.72"/>
    <n v="1696.1"/>
    <x v="2"/>
    <x v="1"/>
    <x v="3"/>
    <x v="1"/>
    <x v="6"/>
    <n v="6"/>
    <n v="5"/>
    <x v="6"/>
  </r>
  <r>
    <d v="2012-07-06T00:00:00"/>
    <n v="4"/>
    <x v="0"/>
    <s v="01006"/>
    <n v="616.47"/>
    <n v="1035.53"/>
    <n v="1652"/>
    <x v="3"/>
    <x v="1"/>
    <x v="4"/>
    <x v="1"/>
    <x v="6"/>
    <n v="6"/>
    <n v="5"/>
    <x v="6"/>
  </r>
  <r>
    <d v="2012-07-06T00:00:00"/>
    <n v="4"/>
    <x v="1"/>
    <s v="01007"/>
    <n v="579.99"/>
    <n v="1128.96"/>
    <n v="1708.95"/>
    <x v="3"/>
    <x v="1"/>
    <x v="5"/>
    <x v="1"/>
    <x v="6"/>
    <n v="6"/>
    <n v="5"/>
    <x v="6"/>
  </r>
  <r>
    <d v="2012-07-07T00:00:00"/>
    <n v="1"/>
    <x v="0"/>
    <s v="01008"/>
    <n v="474.07"/>
    <n v="1070.97"/>
    <n v="1545.04"/>
    <x v="0"/>
    <x v="0"/>
    <x v="6"/>
    <x v="1"/>
    <x v="6"/>
    <n v="7"/>
    <n v="6"/>
    <x v="0"/>
  </r>
  <r>
    <d v="2012-07-07T00:00:00"/>
    <n v="1"/>
    <x v="1"/>
    <s v="01009"/>
    <n v="539.04999999999995"/>
    <n v="1330.58"/>
    <n v="1869.63"/>
    <x v="0"/>
    <x v="0"/>
    <x v="7"/>
    <x v="1"/>
    <x v="6"/>
    <n v="7"/>
    <n v="6"/>
    <x v="0"/>
  </r>
  <r>
    <d v="2012-07-07T00:00:00"/>
    <n v="2"/>
    <x v="0"/>
    <s v="01010"/>
    <n v="588.28"/>
    <n v="1076.79"/>
    <n v="1665.07"/>
    <x v="1"/>
    <x v="0"/>
    <x v="8"/>
    <x v="1"/>
    <x v="6"/>
    <n v="7"/>
    <n v="6"/>
    <x v="0"/>
  </r>
  <r>
    <d v="2012-07-07T00:00:00"/>
    <n v="2"/>
    <x v="1"/>
    <s v="01011"/>
    <n v="658.79"/>
    <n v="1022.05"/>
    <n v="1680.84"/>
    <x v="1"/>
    <x v="0"/>
    <x v="9"/>
    <x v="1"/>
    <x v="6"/>
    <n v="7"/>
    <n v="6"/>
    <x v="0"/>
  </r>
  <r>
    <d v="2012-07-07T00:00:00"/>
    <n v="3"/>
    <x v="0"/>
    <s v="01002"/>
    <n v="590.32000000000005"/>
    <n v="934.57"/>
    <n v="1524.89"/>
    <x v="2"/>
    <x v="1"/>
    <x v="4"/>
    <x v="1"/>
    <x v="6"/>
    <n v="7"/>
    <n v="6"/>
    <x v="0"/>
  </r>
  <r>
    <d v="2012-07-07T00:00:00"/>
    <n v="3"/>
    <x v="1"/>
    <s v="01003"/>
    <n v="621.23"/>
    <n v="1182.6400000000001"/>
    <n v="1803.87"/>
    <x v="2"/>
    <x v="1"/>
    <x v="0"/>
    <x v="1"/>
    <x v="6"/>
    <n v="7"/>
    <n v="6"/>
    <x v="0"/>
  </r>
  <r>
    <d v="2012-07-07T00:00:00"/>
    <n v="4"/>
    <x v="0"/>
    <s v="01001"/>
    <n v="452.71"/>
    <n v="1060.79"/>
    <n v="1513.5"/>
    <x v="3"/>
    <x v="1"/>
    <x v="1"/>
    <x v="1"/>
    <x v="6"/>
    <n v="7"/>
    <n v="6"/>
    <x v="0"/>
  </r>
  <r>
    <d v="2012-07-07T00:00:00"/>
    <n v="4"/>
    <x v="1"/>
    <s v="01004"/>
    <n v="690.47"/>
    <n v="1051.81"/>
    <n v="1742.28"/>
    <x v="3"/>
    <x v="1"/>
    <x v="2"/>
    <x v="1"/>
    <x v="6"/>
    <n v="7"/>
    <n v="6"/>
    <x v="0"/>
  </r>
  <r>
    <d v="2012-07-08T00:00:00"/>
    <n v="1"/>
    <x v="0"/>
    <s v="01005"/>
    <n v="391.02"/>
    <n v="1148.49"/>
    <n v="1539.51"/>
    <x v="0"/>
    <x v="0"/>
    <x v="3"/>
    <x v="1"/>
    <x v="6"/>
    <n v="8"/>
    <n v="7"/>
    <x v="1"/>
  </r>
  <r>
    <d v="2012-07-08T00:00:00"/>
    <n v="1"/>
    <x v="1"/>
    <s v="01006"/>
    <n v="602.55999999999995"/>
    <n v="1375.43"/>
    <n v="1977.99"/>
    <x v="0"/>
    <x v="0"/>
    <x v="4"/>
    <x v="1"/>
    <x v="6"/>
    <n v="8"/>
    <n v="7"/>
    <x v="1"/>
  </r>
  <r>
    <d v="2012-07-08T00:00:00"/>
    <n v="2"/>
    <x v="0"/>
    <s v="01007"/>
    <n v="389.17"/>
    <n v="1117.05"/>
    <n v="1506.22"/>
    <x v="1"/>
    <x v="0"/>
    <x v="5"/>
    <x v="1"/>
    <x v="6"/>
    <n v="8"/>
    <n v="7"/>
    <x v="1"/>
  </r>
  <r>
    <d v="2012-07-08T00:00:00"/>
    <n v="2"/>
    <x v="1"/>
    <s v="01008"/>
    <n v="428.21"/>
    <n v="1188"/>
    <n v="1616.21"/>
    <x v="1"/>
    <x v="0"/>
    <x v="6"/>
    <x v="1"/>
    <x v="6"/>
    <n v="8"/>
    <n v="7"/>
    <x v="1"/>
  </r>
  <r>
    <d v="2012-07-08T00:00:00"/>
    <n v="3"/>
    <x v="0"/>
    <s v="01009"/>
    <n v="617.13"/>
    <n v="1081.82"/>
    <n v="1698.95"/>
    <x v="2"/>
    <x v="1"/>
    <x v="7"/>
    <x v="1"/>
    <x v="6"/>
    <n v="8"/>
    <n v="7"/>
    <x v="1"/>
  </r>
  <r>
    <d v="2012-07-08T00:00:00"/>
    <n v="3"/>
    <x v="1"/>
    <s v="01010"/>
    <n v="617.07000000000005"/>
    <n v="1152.28"/>
    <n v="1769.35"/>
    <x v="2"/>
    <x v="1"/>
    <x v="8"/>
    <x v="1"/>
    <x v="6"/>
    <n v="8"/>
    <n v="7"/>
    <x v="1"/>
  </r>
  <r>
    <d v="2012-07-08T00:00:00"/>
    <n v="4"/>
    <x v="0"/>
    <s v="01011"/>
    <n v="544.58000000000004"/>
    <n v="1210.0899999999999"/>
    <n v="1754.67"/>
    <x v="3"/>
    <x v="1"/>
    <x v="9"/>
    <x v="1"/>
    <x v="6"/>
    <n v="8"/>
    <n v="7"/>
    <x v="1"/>
  </r>
  <r>
    <d v="2012-07-08T00:00:00"/>
    <n v="4"/>
    <x v="1"/>
    <s v="01002"/>
    <n v="636.13"/>
    <n v="1040.68"/>
    <n v="1676.81"/>
    <x v="3"/>
    <x v="1"/>
    <x v="4"/>
    <x v="1"/>
    <x v="6"/>
    <n v="8"/>
    <n v="7"/>
    <x v="1"/>
  </r>
  <r>
    <d v="2012-07-09T00:00:00"/>
    <n v="1"/>
    <x v="0"/>
    <s v="01003"/>
    <n v="551.61"/>
    <n v="981.88"/>
    <n v="1533.49"/>
    <x v="0"/>
    <x v="0"/>
    <x v="0"/>
    <x v="1"/>
    <x v="6"/>
    <n v="9"/>
    <n v="1"/>
    <x v="2"/>
  </r>
  <r>
    <d v="2012-07-09T00:00:00"/>
    <n v="1"/>
    <x v="1"/>
    <s v="01001"/>
    <n v="383.76"/>
    <n v="1175.1199999999999"/>
    <n v="1558.88"/>
    <x v="0"/>
    <x v="0"/>
    <x v="1"/>
    <x v="1"/>
    <x v="6"/>
    <n v="9"/>
    <n v="1"/>
    <x v="2"/>
  </r>
  <r>
    <d v="2012-07-09T00:00:00"/>
    <n v="2"/>
    <x v="0"/>
    <s v="01004"/>
    <n v="562.13"/>
    <n v="985.68"/>
    <n v="1547.81"/>
    <x v="1"/>
    <x v="0"/>
    <x v="2"/>
    <x v="1"/>
    <x v="6"/>
    <n v="9"/>
    <n v="1"/>
    <x v="2"/>
  </r>
  <r>
    <d v="2012-07-09T00:00:00"/>
    <n v="2"/>
    <x v="1"/>
    <s v="01005"/>
    <n v="722.28"/>
    <n v="1209.48"/>
    <n v="1931.76"/>
    <x v="1"/>
    <x v="0"/>
    <x v="3"/>
    <x v="1"/>
    <x v="6"/>
    <n v="9"/>
    <n v="1"/>
    <x v="2"/>
  </r>
  <r>
    <d v="2012-07-09T00:00:00"/>
    <n v="3"/>
    <x v="0"/>
    <s v="01006"/>
    <n v="501.63"/>
    <n v="1062.58"/>
    <n v="1564.21"/>
    <x v="2"/>
    <x v="1"/>
    <x v="4"/>
    <x v="1"/>
    <x v="6"/>
    <n v="9"/>
    <n v="1"/>
    <x v="2"/>
  </r>
  <r>
    <d v="2012-07-09T00:00:00"/>
    <n v="3"/>
    <x v="1"/>
    <s v="01007"/>
    <n v="602.44000000000005"/>
    <n v="910.17"/>
    <n v="1512.61"/>
    <x v="2"/>
    <x v="1"/>
    <x v="5"/>
    <x v="1"/>
    <x v="6"/>
    <n v="9"/>
    <n v="1"/>
    <x v="2"/>
  </r>
  <r>
    <d v="2012-07-09T00:00:00"/>
    <n v="4"/>
    <x v="0"/>
    <s v="01008"/>
    <n v="685.77"/>
    <n v="1059.5999999999999"/>
    <n v="1745.37"/>
    <x v="3"/>
    <x v="1"/>
    <x v="6"/>
    <x v="1"/>
    <x v="6"/>
    <n v="9"/>
    <n v="1"/>
    <x v="2"/>
  </r>
  <r>
    <d v="2012-07-09T00:00:00"/>
    <n v="4"/>
    <x v="1"/>
    <s v="01009"/>
    <n v="635.26"/>
    <n v="1332.56"/>
    <n v="1967.82"/>
    <x v="3"/>
    <x v="1"/>
    <x v="7"/>
    <x v="1"/>
    <x v="6"/>
    <n v="9"/>
    <n v="1"/>
    <x v="2"/>
  </r>
  <r>
    <d v="2012-07-10T00:00:00"/>
    <n v="1"/>
    <x v="0"/>
    <s v="01010"/>
    <n v="619.96"/>
    <n v="949.29"/>
    <n v="1569.25"/>
    <x v="0"/>
    <x v="0"/>
    <x v="8"/>
    <x v="1"/>
    <x v="6"/>
    <n v="10"/>
    <n v="2"/>
    <x v="3"/>
  </r>
  <r>
    <d v="2012-07-10T00:00:00"/>
    <n v="1"/>
    <x v="1"/>
    <s v="01011"/>
    <n v="758.3"/>
    <n v="1149.06"/>
    <n v="1907.36"/>
    <x v="0"/>
    <x v="0"/>
    <x v="9"/>
    <x v="1"/>
    <x v="6"/>
    <n v="10"/>
    <n v="2"/>
    <x v="3"/>
  </r>
  <r>
    <d v="2012-07-10T00:00:00"/>
    <n v="2"/>
    <x v="0"/>
    <s v="01002"/>
    <n v="620.25"/>
    <n v="932.88"/>
    <n v="1553.13"/>
    <x v="1"/>
    <x v="0"/>
    <x v="4"/>
    <x v="1"/>
    <x v="6"/>
    <n v="10"/>
    <n v="2"/>
    <x v="3"/>
  </r>
  <r>
    <d v="2012-07-10T00:00:00"/>
    <n v="2"/>
    <x v="1"/>
    <s v="01003"/>
    <n v="831.78"/>
    <n v="1263.0999999999999"/>
    <n v="2094.88"/>
    <x v="1"/>
    <x v="0"/>
    <x v="0"/>
    <x v="1"/>
    <x v="6"/>
    <n v="10"/>
    <n v="2"/>
    <x v="3"/>
  </r>
  <r>
    <d v="2012-07-10T00:00:00"/>
    <n v="3"/>
    <x v="0"/>
    <s v="01001"/>
    <n v="653.13"/>
    <n v="997.02"/>
    <n v="1650.15"/>
    <x v="2"/>
    <x v="1"/>
    <x v="1"/>
    <x v="1"/>
    <x v="6"/>
    <n v="10"/>
    <n v="2"/>
    <x v="3"/>
  </r>
  <r>
    <d v="2012-07-10T00:00:00"/>
    <n v="3"/>
    <x v="1"/>
    <s v="01004"/>
    <n v="598.91"/>
    <n v="905.39"/>
    <n v="1504.3"/>
    <x v="2"/>
    <x v="1"/>
    <x v="2"/>
    <x v="1"/>
    <x v="6"/>
    <n v="10"/>
    <n v="2"/>
    <x v="3"/>
  </r>
  <r>
    <d v="2012-07-10T00:00:00"/>
    <n v="4"/>
    <x v="0"/>
    <s v="01005"/>
    <n v="668.01"/>
    <n v="1018.21"/>
    <n v="1686.22"/>
    <x v="3"/>
    <x v="1"/>
    <x v="3"/>
    <x v="1"/>
    <x v="6"/>
    <n v="10"/>
    <n v="2"/>
    <x v="3"/>
  </r>
  <r>
    <d v="2012-07-10T00:00:00"/>
    <n v="4"/>
    <x v="1"/>
    <s v="01006"/>
    <n v="825.11"/>
    <n v="1245.33"/>
    <n v="2070.44"/>
    <x v="3"/>
    <x v="1"/>
    <x v="4"/>
    <x v="1"/>
    <x v="6"/>
    <n v="10"/>
    <n v="2"/>
    <x v="3"/>
  </r>
  <r>
    <d v="2012-07-11T00:00:00"/>
    <n v="1"/>
    <x v="0"/>
    <s v="01007"/>
    <n v="690.13"/>
    <n v="1069.99"/>
    <n v="1760.12"/>
    <x v="0"/>
    <x v="0"/>
    <x v="5"/>
    <x v="1"/>
    <x v="6"/>
    <n v="11"/>
    <n v="3"/>
    <x v="4"/>
  </r>
  <r>
    <d v="2012-07-11T00:00:00"/>
    <n v="1"/>
    <x v="1"/>
    <s v="01008"/>
    <n v="623.85"/>
    <n v="971.67"/>
    <n v="1595.52"/>
    <x v="0"/>
    <x v="0"/>
    <x v="6"/>
    <x v="1"/>
    <x v="6"/>
    <n v="11"/>
    <n v="3"/>
    <x v="4"/>
  </r>
  <r>
    <d v="2012-07-11T00:00:00"/>
    <n v="2"/>
    <x v="0"/>
    <s v="01009"/>
    <n v="628.5"/>
    <n v="981.3"/>
    <n v="1609.8"/>
    <x v="1"/>
    <x v="0"/>
    <x v="7"/>
    <x v="1"/>
    <x v="6"/>
    <n v="11"/>
    <n v="3"/>
    <x v="4"/>
  </r>
  <r>
    <d v="2012-07-11T00:00:00"/>
    <n v="2"/>
    <x v="1"/>
    <s v="01010"/>
    <n v="692.02"/>
    <n v="1042.99"/>
    <n v="1735.01"/>
    <x v="1"/>
    <x v="0"/>
    <x v="8"/>
    <x v="1"/>
    <x v="6"/>
    <n v="11"/>
    <n v="3"/>
    <x v="4"/>
  </r>
  <r>
    <d v="2012-07-11T00:00:00"/>
    <n v="3"/>
    <x v="0"/>
    <s v="01011"/>
    <n v="681.8"/>
    <n v="1056.47"/>
    <n v="1738.27"/>
    <x v="2"/>
    <x v="1"/>
    <x v="9"/>
    <x v="1"/>
    <x v="6"/>
    <n v="11"/>
    <n v="3"/>
    <x v="4"/>
  </r>
  <r>
    <d v="2012-07-11T00:00:00"/>
    <n v="3"/>
    <x v="1"/>
    <s v="01002"/>
    <n v="654.86"/>
    <n v="983.39"/>
    <n v="1638.25"/>
    <x v="2"/>
    <x v="1"/>
    <x v="4"/>
    <x v="1"/>
    <x v="6"/>
    <n v="11"/>
    <n v="3"/>
    <x v="4"/>
  </r>
  <r>
    <d v="2012-07-11T00:00:00"/>
    <n v="4"/>
    <x v="0"/>
    <s v="01003"/>
    <n v="628.80999999999995"/>
    <n v="963.93"/>
    <n v="1592.74"/>
    <x v="3"/>
    <x v="1"/>
    <x v="0"/>
    <x v="1"/>
    <x v="6"/>
    <n v="11"/>
    <n v="3"/>
    <x v="4"/>
  </r>
  <r>
    <d v="2012-07-11T00:00:00"/>
    <n v="4"/>
    <x v="1"/>
    <s v="01001"/>
    <n v="650.1"/>
    <n v="985.09"/>
    <n v="1635.19"/>
    <x v="3"/>
    <x v="1"/>
    <x v="1"/>
    <x v="1"/>
    <x v="6"/>
    <n v="11"/>
    <n v="3"/>
    <x v="4"/>
  </r>
  <r>
    <d v="2012-07-12T00:00:00"/>
    <n v="1"/>
    <x v="0"/>
    <s v="01004"/>
    <n v="667.64"/>
    <n v="1010.33"/>
    <n v="1677.97"/>
    <x v="0"/>
    <x v="0"/>
    <x v="2"/>
    <x v="1"/>
    <x v="6"/>
    <n v="12"/>
    <n v="4"/>
    <x v="5"/>
  </r>
  <r>
    <d v="2012-07-12T00:00:00"/>
    <n v="1"/>
    <x v="1"/>
    <s v="01005"/>
    <n v="628.29"/>
    <n v="991.89"/>
    <n v="1620.18"/>
    <x v="0"/>
    <x v="0"/>
    <x v="3"/>
    <x v="1"/>
    <x v="6"/>
    <n v="12"/>
    <n v="4"/>
    <x v="5"/>
  </r>
  <r>
    <d v="2012-07-12T00:00:00"/>
    <n v="2"/>
    <x v="0"/>
    <s v="01006"/>
    <n v="687.14"/>
    <n v="1084.06"/>
    <n v="1771.2"/>
    <x v="1"/>
    <x v="0"/>
    <x v="4"/>
    <x v="1"/>
    <x v="6"/>
    <n v="12"/>
    <n v="4"/>
    <x v="5"/>
  </r>
  <r>
    <d v="2012-07-12T00:00:00"/>
    <n v="2"/>
    <x v="1"/>
    <s v="01007"/>
    <n v="606.20000000000005"/>
    <n v="912.1"/>
    <n v="1518.3"/>
    <x v="1"/>
    <x v="0"/>
    <x v="5"/>
    <x v="1"/>
    <x v="6"/>
    <n v="12"/>
    <n v="4"/>
    <x v="5"/>
  </r>
  <r>
    <d v="2012-07-12T00:00:00"/>
    <n v="3"/>
    <x v="0"/>
    <s v="01008"/>
    <n v="688.77"/>
    <n v="1059.55"/>
    <n v="1748.32"/>
    <x v="2"/>
    <x v="1"/>
    <x v="6"/>
    <x v="1"/>
    <x v="6"/>
    <n v="12"/>
    <n v="4"/>
    <x v="5"/>
  </r>
  <r>
    <d v="2012-07-12T00:00:00"/>
    <n v="3"/>
    <x v="1"/>
    <s v="01009"/>
    <n v="804.12"/>
    <n v="1222"/>
    <n v="2026.12"/>
    <x v="2"/>
    <x v="1"/>
    <x v="7"/>
    <x v="1"/>
    <x v="6"/>
    <n v="12"/>
    <n v="4"/>
    <x v="5"/>
  </r>
  <r>
    <d v="2012-07-12T00:00:00"/>
    <n v="4"/>
    <x v="0"/>
    <s v="01010"/>
    <n v="640.28"/>
    <n v="974.24"/>
    <n v="1614.52"/>
    <x v="3"/>
    <x v="1"/>
    <x v="8"/>
    <x v="1"/>
    <x v="6"/>
    <n v="12"/>
    <n v="4"/>
    <x v="5"/>
  </r>
  <r>
    <d v="2012-07-12T00:00:00"/>
    <n v="4"/>
    <x v="1"/>
    <s v="01011"/>
    <n v="781.47"/>
    <n v="1222.72"/>
    <n v="2004.19"/>
    <x v="3"/>
    <x v="1"/>
    <x v="9"/>
    <x v="1"/>
    <x v="6"/>
    <n v="12"/>
    <n v="4"/>
    <x v="5"/>
  </r>
  <r>
    <d v="2012-07-13T00:00:00"/>
    <n v="1"/>
    <x v="0"/>
    <s v="01002"/>
    <n v="604.85"/>
    <n v="960.07"/>
    <n v="1564.92"/>
    <x v="0"/>
    <x v="0"/>
    <x v="4"/>
    <x v="1"/>
    <x v="6"/>
    <n v="13"/>
    <n v="5"/>
    <x v="6"/>
  </r>
  <r>
    <d v="2012-07-13T00:00:00"/>
    <n v="1"/>
    <x v="1"/>
    <s v="01003"/>
    <n v="618.69000000000005"/>
    <n v="936.4"/>
    <n v="1555.09"/>
    <x v="0"/>
    <x v="0"/>
    <x v="0"/>
    <x v="1"/>
    <x v="6"/>
    <n v="13"/>
    <n v="5"/>
    <x v="6"/>
  </r>
  <r>
    <d v="2012-07-13T00:00:00"/>
    <n v="2"/>
    <x v="0"/>
    <s v="01001"/>
    <n v="678.36"/>
    <n v="1030.42"/>
    <n v="1708.78"/>
    <x v="1"/>
    <x v="0"/>
    <x v="1"/>
    <x v="1"/>
    <x v="6"/>
    <n v="13"/>
    <n v="5"/>
    <x v="6"/>
  </r>
  <r>
    <d v="2012-07-13T00:00:00"/>
    <n v="2"/>
    <x v="1"/>
    <s v="01004"/>
    <n v="621.46"/>
    <n v="933.99"/>
    <n v="1555.45"/>
    <x v="1"/>
    <x v="0"/>
    <x v="2"/>
    <x v="1"/>
    <x v="6"/>
    <n v="13"/>
    <n v="5"/>
    <x v="6"/>
  </r>
  <r>
    <d v="2012-07-13T00:00:00"/>
    <n v="3"/>
    <x v="0"/>
    <s v="01005"/>
    <n v="625.11"/>
    <n v="987.3"/>
    <n v="1612.41"/>
    <x v="2"/>
    <x v="1"/>
    <x v="3"/>
    <x v="1"/>
    <x v="6"/>
    <n v="13"/>
    <n v="5"/>
    <x v="6"/>
  </r>
  <r>
    <d v="2012-07-13T00:00:00"/>
    <n v="3"/>
    <x v="1"/>
    <s v="01006"/>
    <n v="601.78"/>
    <n v="932.95"/>
    <n v="1534.73"/>
    <x v="2"/>
    <x v="1"/>
    <x v="4"/>
    <x v="1"/>
    <x v="6"/>
    <n v="13"/>
    <n v="5"/>
    <x v="6"/>
  </r>
  <r>
    <d v="2012-07-13T00:00:00"/>
    <n v="4"/>
    <x v="0"/>
    <s v="01007"/>
    <n v="682.81"/>
    <n v="1103.97"/>
    <n v="1786.78"/>
    <x v="3"/>
    <x v="1"/>
    <x v="5"/>
    <x v="1"/>
    <x v="6"/>
    <n v="13"/>
    <n v="5"/>
    <x v="6"/>
  </r>
  <r>
    <d v="2012-07-13T00:00:00"/>
    <n v="4"/>
    <x v="1"/>
    <s v="01008"/>
    <n v="658.37"/>
    <n v="1059.8499999999999"/>
    <n v="1718.22"/>
    <x v="3"/>
    <x v="1"/>
    <x v="6"/>
    <x v="1"/>
    <x v="6"/>
    <n v="13"/>
    <n v="5"/>
    <x v="6"/>
  </r>
  <r>
    <d v="2012-07-14T00:00:00"/>
    <n v="1"/>
    <x v="0"/>
    <s v="01009"/>
    <n v="661.97"/>
    <n v="1055.1199999999999"/>
    <n v="1717.09"/>
    <x v="0"/>
    <x v="0"/>
    <x v="7"/>
    <x v="1"/>
    <x v="6"/>
    <n v="14"/>
    <n v="6"/>
    <x v="0"/>
  </r>
  <r>
    <d v="2012-07-14T00:00:00"/>
    <n v="1"/>
    <x v="1"/>
    <s v="01010"/>
    <n v="637.51"/>
    <n v="979.52"/>
    <n v="1617.03"/>
    <x v="0"/>
    <x v="0"/>
    <x v="8"/>
    <x v="1"/>
    <x v="6"/>
    <n v="14"/>
    <n v="6"/>
    <x v="0"/>
  </r>
  <r>
    <d v="2012-07-14T00:00:00"/>
    <n v="2"/>
    <x v="0"/>
    <s v="01011"/>
    <n v="572.09"/>
    <n v="948.54"/>
    <n v="1520.63"/>
    <x v="1"/>
    <x v="0"/>
    <x v="9"/>
    <x v="1"/>
    <x v="6"/>
    <n v="14"/>
    <n v="6"/>
    <x v="0"/>
  </r>
  <r>
    <d v="2012-07-14T00:00:00"/>
    <n v="2"/>
    <x v="1"/>
    <s v="01002"/>
    <n v="770.51"/>
    <n v="1239.3699999999999"/>
    <n v="2009.88"/>
    <x v="1"/>
    <x v="0"/>
    <x v="4"/>
    <x v="1"/>
    <x v="6"/>
    <n v="14"/>
    <n v="6"/>
    <x v="0"/>
  </r>
  <r>
    <d v="2012-07-14T00:00:00"/>
    <n v="3"/>
    <x v="0"/>
    <s v="01003"/>
    <n v="595.54999999999995"/>
    <n v="912.58"/>
    <n v="1508.13"/>
    <x v="2"/>
    <x v="1"/>
    <x v="0"/>
    <x v="1"/>
    <x v="6"/>
    <n v="14"/>
    <n v="6"/>
    <x v="0"/>
  </r>
  <r>
    <d v="2012-07-14T00:00:00"/>
    <n v="3"/>
    <x v="1"/>
    <s v="01001"/>
    <n v="768.11"/>
    <n v="1243.1199999999999"/>
    <n v="2011.23"/>
    <x v="2"/>
    <x v="1"/>
    <x v="1"/>
    <x v="1"/>
    <x v="6"/>
    <n v="14"/>
    <n v="6"/>
    <x v="0"/>
  </r>
  <r>
    <d v="2012-07-14T00:00:00"/>
    <n v="4"/>
    <x v="0"/>
    <s v="01004"/>
    <n v="665.69"/>
    <n v="1061.29"/>
    <n v="1726.98"/>
    <x v="3"/>
    <x v="1"/>
    <x v="2"/>
    <x v="1"/>
    <x v="6"/>
    <n v="14"/>
    <n v="6"/>
    <x v="0"/>
  </r>
  <r>
    <d v="2012-07-14T00:00:00"/>
    <n v="4"/>
    <x v="1"/>
    <s v="01005"/>
    <n v="602.02"/>
    <n v="912.43"/>
    <n v="1514.45"/>
    <x v="3"/>
    <x v="1"/>
    <x v="3"/>
    <x v="1"/>
    <x v="6"/>
    <n v="14"/>
    <n v="6"/>
    <x v="0"/>
  </r>
  <r>
    <d v="2012-07-15T00:00:00"/>
    <n v="1"/>
    <x v="0"/>
    <s v="01006"/>
    <n v="688.07"/>
    <n v="1089.8800000000001"/>
    <n v="1777.95"/>
    <x v="0"/>
    <x v="0"/>
    <x v="4"/>
    <x v="1"/>
    <x v="6"/>
    <n v="15"/>
    <n v="7"/>
    <x v="1"/>
  </r>
  <r>
    <d v="2012-07-15T00:00:00"/>
    <n v="1"/>
    <x v="1"/>
    <s v="01007"/>
    <n v="754.44"/>
    <n v="1231.08"/>
    <n v="1985.52"/>
    <x v="0"/>
    <x v="0"/>
    <x v="5"/>
    <x v="1"/>
    <x v="6"/>
    <n v="15"/>
    <n v="7"/>
    <x v="1"/>
  </r>
  <r>
    <d v="2012-07-15T00:00:00"/>
    <n v="2"/>
    <x v="0"/>
    <s v="01008"/>
    <n v="700.31"/>
    <n v="1058.29"/>
    <n v="1758.6"/>
    <x v="1"/>
    <x v="0"/>
    <x v="6"/>
    <x v="1"/>
    <x v="6"/>
    <n v="15"/>
    <n v="7"/>
    <x v="1"/>
  </r>
  <r>
    <d v="2012-07-15T00:00:00"/>
    <n v="2"/>
    <x v="1"/>
    <s v="01009"/>
    <n v="687.26"/>
    <n v="1132.9100000000001"/>
    <n v="1820.17"/>
    <x v="1"/>
    <x v="0"/>
    <x v="7"/>
    <x v="1"/>
    <x v="6"/>
    <n v="15"/>
    <n v="7"/>
    <x v="1"/>
  </r>
  <r>
    <d v="2012-07-15T00:00:00"/>
    <n v="3"/>
    <x v="0"/>
    <s v="01010"/>
    <n v="637.1"/>
    <n v="1067.31"/>
    <n v="1704.41"/>
    <x v="2"/>
    <x v="1"/>
    <x v="8"/>
    <x v="1"/>
    <x v="6"/>
    <n v="15"/>
    <n v="7"/>
    <x v="1"/>
  </r>
  <r>
    <d v="2012-07-15T00:00:00"/>
    <n v="3"/>
    <x v="1"/>
    <s v="01011"/>
    <n v="648.77"/>
    <n v="1066.3900000000001"/>
    <n v="1715.16"/>
    <x v="2"/>
    <x v="1"/>
    <x v="9"/>
    <x v="1"/>
    <x v="6"/>
    <n v="15"/>
    <n v="7"/>
    <x v="1"/>
  </r>
  <r>
    <d v="2012-07-15T00:00:00"/>
    <n v="4"/>
    <x v="0"/>
    <s v="01002"/>
    <n v="682.44"/>
    <n v="1085.6300000000001"/>
    <n v="1768.07"/>
    <x v="3"/>
    <x v="1"/>
    <x v="4"/>
    <x v="1"/>
    <x v="6"/>
    <n v="15"/>
    <n v="7"/>
    <x v="1"/>
  </r>
  <r>
    <d v="2012-07-15T00:00:00"/>
    <n v="4"/>
    <x v="1"/>
    <s v="01003"/>
    <n v="583.89"/>
    <n v="984.4"/>
    <n v="1568.29"/>
    <x v="3"/>
    <x v="1"/>
    <x v="0"/>
    <x v="1"/>
    <x v="6"/>
    <n v="15"/>
    <n v="7"/>
    <x v="1"/>
  </r>
  <r>
    <d v="2012-07-16T00:00:00"/>
    <n v="1"/>
    <x v="0"/>
    <s v="01001"/>
    <n v="629.58000000000004"/>
    <n v="969.2"/>
    <n v="1598.78"/>
    <x v="0"/>
    <x v="0"/>
    <x v="1"/>
    <x v="1"/>
    <x v="6"/>
    <n v="16"/>
    <n v="1"/>
    <x v="2"/>
  </r>
  <r>
    <d v="2012-07-16T00:00:00"/>
    <n v="1"/>
    <x v="1"/>
    <s v="01004"/>
    <n v="685.89"/>
    <n v="1119.1500000000001"/>
    <n v="1805.04"/>
    <x v="0"/>
    <x v="0"/>
    <x v="2"/>
    <x v="1"/>
    <x v="6"/>
    <n v="16"/>
    <n v="1"/>
    <x v="2"/>
  </r>
  <r>
    <d v="2012-07-16T00:00:00"/>
    <n v="2"/>
    <x v="0"/>
    <s v="01005"/>
    <n v="612.17999999999995"/>
    <n v="1040.72"/>
    <n v="1652.9"/>
    <x v="1"/>
    <x v="0"/>
    <x v="3"/>
    <x v="1"/>
    <x v="6"/>
    <n v="16"/>
    <n v="1"/>
    <x v="2"/>
  </r>
  <r>
    <d v="2012-07-16T00:00:00"/>
    <n v="2"/>
    <x v="1"/>
    <s v="01006"/>
    <n v="633.54999999999995"/>
    <n v="963.64"/>
    <n v="1597.19"/>
    <x v="1"/>
    <x v="0"/>
    <x v="4"/>
    <x v="1"/>
    <x v="6"/>
    <n v="16"/>
    <n v="1"/>
    <x v="2"/>
  </r>
  <r>
    <d v="2012-07-16T00:00:00"/>
    <n v="3"/>
    <x v="0"/>
    <s v="01007"/>
    <n v="644.75"/>
    <n v="1014.26"/>
    <n v="1659.01"/>
    <x v="2"/>
    <x v="1"/>
    <x v="5"/>
    <x v="1"/>
    <x v="6"/>
    <n v="16"/>
    <n v="1"/>
    <x v="2"/>
  </r>
  <r>
    <d v="2012-07-16T00:00:00"/>
    <n v="3"/>
    <x v="1"/>
    <s v="01008"/>
    <n v="686.56"/>
    <n v="1126.26"/>
    <n v="1812.82"/>
    <x v="2"/>
    <x v="1"/>
    <x v="6"/>
    <x v="1"/>
    <x v="6"/>
    <n v="16"/>
    <n v="1"/>
    <x v="2"/>
  </r>
  <r>
    <d v="2012-07-16T00:00:00"/>
    <n v="4"/>
    <x v="0"/>
    <s v="01009"/>
    <n v="597.9"/>
    <n v="978.98"/>
    <n v="1576.88"/>
    <x v="3"/>
    <x v="1"/>
    <x v="7"/>
    <x v="1"/>
    <x v="6"/>
    <n v="16"/>
    <n v="1"/>
    <x v="2"/>
  </r>
  <r>
    <d v="2012-07-16T00:00:00"/>
    <n v="4"/>
    <x v="1"/>
    <s v="01010"/>
    <n v="666.55"/>
    <n v="1109.93"/>
    <n v="1776.48"/>
    <x v="3"/>
    <x v="1"/>
    <x v="8"/>
    <x v="1"/>
    <x v="6"/>
    <n v="16"/>
    <n v="1"/>
    <x v="2"/>
  </r>
  <r>
    <d v="2012-07-17T00:00:00"/>
    <n v="1"/>
    <x v="0"/>
    <s v="01011"/>
    <n v="661.66"/>
    <n v="1103.32"/>
    <n v="1764.98"/>
    <x v="0"/>
    <x v="0"/>
    <x v="9"/>
    <x v="1"/>
    <x v="6"/>
    <n v="17"/>
    <n v="2"/>
    <x v="3"/>
  </r>
  <r>
    <d v="2012-07-17T00:00:00"/>
    <n v="1"/>
    <x v="1"/>
    <s v="01002"/>
    <n v="734.61"/>
    <n v="1202.99"/>
    <n v="1937.6"/>
    <x v="0"/>
    <x v="0"/>
    <x v="4"/>
    <x v="1"/>
    <x v="6"/>
    <n v="17"/>
    <n v="2"/>
    <x v="3"/>
  </r>
  <r>
    <d v="2012-07-17T00:00:00"/>
    <n v="2"/>
    <x v="0"/>
    <s v="01003"/>
    <n v="682.97"/>
    <n v="1049.45"/>
    <n v="1732.42"/>
    <x v="1"/>
    <x v="0"/>
    <x v="0"/>
    <x v="1"/>
    <x v="6"/>
    <n v="17"/>
    <n v="2"/>
    <x v="3"/>
  </r>
  <r>
    <d v="2012-07-17T00:00:00"/>
    <n v="2"/>
    <x v="1"/>
    <s v="01001"/>
    <n v="769.77"/>
    <n v="1184.1400000000001"/>
    <n v="1953.91"/>
    <x v="1"/>
    <x v="0"/>
    <x v="1"/>
    <x v="1"/>
    <x v="6"/>
    <n v="17"/>
    <n v="2"/>
    <x v="3"/>
  </r>
  <r>
    <d v="2012-07-17T00:00:00"/>
    <n v="3"/>
    <x v="0"/>
    <s v="01004"/>
    <n v="666.25"/>
    <n v="1136.3800000000001"/>
    <n v="1802.63"/>
    <x v="2"/>
    <x v="1"/>
    <x v="2"/>
    <x v="1"/>
    <x v="6"/>
    <n v="17"/>
    <n v="2"/>
    <x v="3"/>
  </r>
  <r>
    <d v="2012-07-17T00:00:00"/>
    <n v="3"/>
    <x v="1"/>
    <s v="01005"/>
    <n v="753.93"/>
    <n v="1197.3699999999999"/>
    <n v="1951.3"/>
    <x v="2"/>
    <x v="1"/>
    <x v="3"/>
    <x v="1"/>
    <x v="6"/>
    <n v="17"/>
    <n v="2"/>
    <x v="3"/>
  </r>
  <r>
    <d v="2012-07-17T00:00:00"/>
    <n v="4"/>
    <x v="0"/>
    <s v="01006"/>
    <n v="608.19000000000005"/>
    <n v="991.83"/>
    <n v="1600.02"/>
    <x v="3"/>
    <x v="1"/>
    <x v="4"/>
    <x v="1"/>
    <x v="6"/>
    <n v="17"/>
    <n v="2"/>
    <x v="3"/>
  </r>
  <r>
    <d v="2012-07-17T00:00:00"/>
    <n v="4"/>
    <x v="1"/>
    <s v="01007"/>
    <n v="829.67"/>
    <n v="1251.8900000000001"/>
    <n v="2081.56"/>
    <x v="3"/>
    <x v="1"/>
    <x v="5"/>
    <x v="1"/>
    <x v="6"/>
    <n v="17"/>
    <n v="2"/>
    <x v="3"/>
  </r>
  <r>
    <d v="2012-07-18T00:00:00"/>
    <n v="1"/>
    <x v="0"/>
    <s v="01008"/>
    <n v="640.52"/>
    <n v="1128.93"/>
    <n v="1769.45"/>
    <x v="0"/>
    <x v="0"/>
    <x v="6"/>
    <x v="1"/>
    <x v="6"/>
    <n v="18"/>
    <n v="3"/>
    <x v="4"/>
  </r>
  <r>
    <d v="2012-07-18T00:00:00"/>
    <n v="1"/>
    <x v="1"/>
    <s v="01009"/>
    <n v="696.48"/>
    <n v="1224.56"/>
    <n v="1921.04"/>
    <x v="0"/>
    <x v="0"/>
    <x v="7"/>
    <x v="1"/>
    <x v="6"/>
    <n v="18"/>
    <n v="3"/>
    <x v="4"/>
  </r>
  <r>
    <d v="2012-07-18T00:00:00"/>
    <n v="2"/>
    <x v="0"/>
    <s v="01010"/>
    <n v="559.91"/>
    <n v="995.44"/>
    <n v="1555.35"/>
    <x v="1"/>
    <x v="0"/>
    <x v="8"/>
    <x v="1"/>
    <x v="6"/>
    <n v="18"/>
    <n v="3"/>
    <x v="4"/>
  </r>
  <r>
    <d v="2012-07-18T00:00:00"/>
    <n v="2"/>
    <x v="1"/>
    <s v="01011"/>
    <n v="772.17"/>
    <n v="1324.19"/>
    <n v="2096.36"/>
    <x v="1"/>
    <x v="0"/>
    <x v="9"/>
    <x v="1"/>
    <x v="6"/>
    <n v="18"/>
    <n v="3"/>
    <x v="4"/>
  </r>
  <r>
    <d v="2012-07-18T00:00:00"/>
    <n v="3"/>
    <x v="0"/>
    <s v="01002"/>
    <n v="578.80999999999995"/>
    <n v="926.47"/>
    <n v="1505.28"/>
    <x v="2"/>
    <x v="1"/>
    <x v="4"/>
    <x v="1"/>
    <x v="6"/>
    <n v="18"/>
    <n v="3"/>
    <x v="4"/>
  </r>
  <r>
    <d v="2012-07-18T00:00:00"/>
    <n v="3"/>
    <x v="1"/>
    <s v="01003"/>
    <n v="677.76"/>
    <n v="1024.56"/>
    <n v="1702.32"/>
    <x v="2"/>
    <x v="1"/>
    <x v="0"/>
    <x v="1"/>
    <x v="6"/>
    <n v="18"/>
    <n v="3"/>
    <x v="4"/>
  </r>
  <r>
    <d v="2012-07-18T00:00:00"/>
    <n v="4"/>
    <x v="0"/>
    <s v="01001"/>
    <n v="663.48"/>
    <n v="1067.8699999999999"/>
    <n v="1731.35"/>
    <x v="3"/>
    <x v="1"/>
    <x v="1"/>
    <x v="1"/>
    <x v="6"/>
    <n v="18"/>
    <n v="3"/>
    <x v="4"/>
  </r>
  <r>
    <d v="2012-07-18T00:00:00"/>
    <n v="4"/>
    <x v="1"/>
    <s v="01004"/>
    <n v="770.62"/>
    <n v="1328.25"/>
    <n v="2098.87"/>
    <x v="3"/>
    <x v="1"/>
    <x v="2"/>
    <x v="1"/>
    <x v="6"/>
    <n v="18"/>
    <n v="3"/>
    <x v="4"/>
  </r>
  <r>
    <d v="2012-07-19T00:00:00"/>
    <n v="1"/>
    <x v="0"/>
    <s v="01005"/>
    <n v="681.93"/>
    <n v="1089.3399999999999"/>
    <n v="1771.27"/>
    <x v="0"/>
    <x v="0"/>
    <x v="3"/>
    <x v="1"/>
    <x v="6"/>
    <n v="19"/>
    <n v="4"/>
    <x v="5"/>
  </r>
  <r>
    <d v="2012-07-19T00:00:00"/>
    <n v="1"/>
    <x v="1"/>
    <s v="01006"/>
    <n v="567.76"/>
    <n v="1033.58"/>
    <n v="1601.34"/>
    <x v="0"/>
    <x v="0"/>
    <x v="4"/>
    <x v="1"/>
    <x v="6"/>
    <n v="19"/>
    <n v="4"/>
    <x v="5"/>
  </r>
  <r>
    <d v="2012-07-19T00:00:00"/>
    <n v="2"/>
    <x v="0"/>
    <s v="01007"/>
    <n v="569.77"/>
    <n v="991.89"/>
    <n v="1561.66"/>
    <x v="1"/>
    <x v="0"/>
    <x v="5"/>
    <x v="1"/>
    <x v="6"/>
    <n v="19"/>
    <n v="4"/>
    <x v="5"/>
  </r>
  <r>
    <d v="2012-07-19T00:00:00"/>
    <n v="2"/>
    <x v="1"/>
    <s v="01008"/>
    <n v="772.1"/>
    <n v="1243.8800000000001"/>
    <n v="2015.98"/>
    <x v="1"/>
    <x v="0"/>
    <x v="6"/>
    <x v="1"/>
    <x v="6"/>
    <n v="19"/>
    <n v="4"/>
    <x v="5"/>
  </r>
  <r>
    <d v="2012-07-19T00:00:00"/>
    <n v="3"/>
    <x v="0"/>
    <s v="01009"/>
    <n v="635.44000000000005"/>
    <n v="1115.77"/>
    <n v="1751.21"/>
    <x v="2"/>
    <x v="1"/>
    <x v="7"/>
    <x v="1"/>
    <x v="6"/>
    <n v="19"/>
    <n v="4"/>
    <x v="5"/>
  </r>
  <r>
    <d v="2012-07-19T00:00:00"/>
    <n v="3"/>
    <x v="1"/>
    <s v="01010"/>
    <n v="650.88"/>
    <n v="1063.5899999999999"/>
    <n v="1714.47"/>
    <x v="2"/>
    <x v="1"/>
    <x v="8"/>
    <x v="1"/>
    <x v="6"/>
    <n v="19"/>
    <n v="4"/>
    <x v="5"/>
  </r>
  <r>
    <d v="2012-07-19T00:00:00"/>
    <n v="4"/>
    <x v="0"/>
    <s v="01011"/>
    <n v="635.02"/>
    <n v="983.65"/>
    <n v="1618.67"/>
    <x v="3"/>
    <x v="1"/>
    <x v="9"/>
    <x v="1"/>
    <x v="6"/>
    <n v="19"/>
    <n v="4"/>
    <x v="5"/>
  </r>
  <r>
    <d v="2012-07-19T00:00:00"/>
    <n v="4"/>
    <x v="1"/>
    <s v="01002"/>
    <n v="676.87"/>
    <n v="1052.1400000000001"/>
    <n v="1729.01"/>
    <x v="3"/>
    <x v="1"/>
    <x v="4"/>
    <x v="1"/>
    <x v="6"/>
    <n v="19"/>
    <n v="4"/>
    <x v="5"/>
  </r>
  <r>
    <d v="2012-07-20T00:00:00"/>
    <n v="1"/>
    <x v="0"/>
    <s v="01003"/>
    <n v="626.53"/>
    <n v="1159.77"/>
    <n v="1786.3"/>
    <x v="0"/>
    <x v="0"/>
    <x v="0"/>
    <x v="1"/>
    <x v="6"/>
    <n v="20"/>
    <n v="5"/>
    <x v="6"/>
  </r>
  <r>
    <d v="2012-07-20T00:00:00"/>
    <n v="1"/>
    <x v="1"/>
    <s v="01001"/>
    <n v="698.59"/>
    <n v="1263.69"/>
    <n v="1962.28"/>
    <x v="0"/>
    <x v="0"/>
    <x v="1"/>
    <x v="1"/>
    <x v="6"/>
    <n v="20"/>
    <n v="5"/>
    <x v="6"/>
  </r>
  <r>
    <d v="2012-07-20T00:00:00"/>
    <n v="2"/>
    <x v="0"/>
    <s v="01004"/>
    <n v="542.37"/>
    <n v="1029.79"/>
    <n v="1572.16"/>
    <x v="1"/>
    <x v="0"/>
    <x v="2"/>
    <x v="1"/>
    <x v="6"/>
    <n v="20"/>
    <n v="5"/>
    <x v="6"/>
  </r>
  <r>
    <d v="2012-07-20T00:00:00"/>
    <n v="2"/>
    <x v="1"/>
    <s v="01005"/>
    <n v="561.37"/>
    <n v="952.98"/>
    <n v="1514.35"/>
    <x v="1"/>
    <x v="0"/>
    <x v="3"/>
    <x v="1"/>
    <x v="6"/>
    <n v="20"/>
    <n v="5"/>
    <x v="6"/>
  </r>
  <r>
    <d v="2012-07-20T00:00:00"/>
    <n v="3"/>
    <x v="0"/>
    <s v="01006"/>
    <n v="651.59"/>
    <n v="1102.45"/>
    <n v="1754.04"/>
    <x v="2"/>
    <x v="1"/>
    <x v="4"/>
    <x v="1"/>
    <x v="6"/>
    <n v="20"/>
    <n v="5"/>
    <x v="6"/>
  </r>
  <r>
    <d v="2012-07-20T00:00:00"/>
    <n v="3"/>
    <x v="1"/>
    <s v="01007"/>
    <n v="758.08"/>
    <n v="1137.75"/>
    <n v="1895.83"/>
    <x v="2"/>
    <x v="1"/>
    <x v="5"/>
    <x v="1"/>
    <x v="6"/>
    <n v="20"/>
    <n v="5"/>
    <x v="6"/>
  </r>
  <r>
    <d v="2012-07-20T00:00:00"/>
    <n v="4"/>
    <x v="0"/>
    <s v="01008"/>
    <n v="651.41"/>
    <n v="1138.8699999999999"/>
    <n v="1790.28"/>
    <x v="3"/>
    <x v="1"/>
    <x v="6"/>
    <x v="1"/>
    <x v="6"/>
    <n v="20"/>
    <n v="5"/>
    <x v="6"/>
  </r>
  <r>
    <d v="2012-07-20T00:00:00"/>
    <n v="4"/>
    <x v="1"/>
    <s v="01009"/>
    <n v="754.87"/>
    <n v="1160.97"/>
    <n v="1915.84"/>
    <x v="3"/>
    <x v="1"/>
    <x v="7"/>
    <x v="1"/>
    <x v="6"/>
    <n v="20"/>
    <n v="5"/>
    <x v="6"/>
  </r>
  <r>
    <d v="2012-07-21T00:00:00"/>
    <n v="1"/>
    <x v="0"/>
    <s v="01010"/>
    <n v="610.57000000000005"/>
    <n v="1073.6500000000001"/>
    <n v="1684.22"/>
    <x v="0"/>
    <x v="0"/>
    <x v="8"/>
    <x v="1"/>
    <x v="6"/>
    <n v="21"/>
    <n v="6"/>
    <x v="0"/>
  </r>
  <r>
    <d v="2012-07-21T00:00:00"/>
    <n v="1"/>
    <x v="1"/>
    <s v="01011"/>
    <n v="642.96"/>
    <n v="965.73"/>
    <n v="1608.69"/>
    <x v="0"/>
    <x v="0"/>
    <x v="9"/>
    <x v="1"/>
    <x v="6"/>
    <n v="21"/>
    <n v="6"/>
    <x v="0"/>
  </r>
  <r>
    <d v="2012-07-21T00:00:00"/>
    <n v="2"/>
    <x v="0"/>
    <s v="01002"/>
    <n v="538.22"/>
    <n v="988.86"/>
    <n v="1527.08"/>
    <x v="1"/>
    <x v="0"/>
    <x v="4"/>
    <x v="1"/>
    <x v="6"/>
    <n v="21"/>
    <n v="6"/>
    <x v="0"/>
  </r>
  <r>
    <d v="2012-07-21T00:00:00"/>
    <n v="2"/>
    <x v="1"/>
    <s v="01003"/>
    <n v="596.74"/>
    <n v="1072.76"/>
    <n v="1669.5"/>
    <x v="1"/>
    <x v="0"/>
    <x v="0"/>
    <x v="1"/>
    <x v="6"/>
    <n v="21"/>
    <n v="6"/>
    <x v="0"/>
  </r>
  <r>
    <d v="2012-07-21T00:00:00"/>
    <n v="3"/>
    <x v="0"/>
    <s v="01001"/>
    <n v="614.88"/>
    <n v="1161.49"/>
    <n v="1776.37"/>
    <x v="2"/>
    <x v="1"/>
    <x v="1"/>
    <x v="1"/>
    <x v="6"/>
    <n v="21"/>
    <n v="6"/>
    <x v="0"/>
  </r>
  <r>
    <d v="2012-07-21T00:00:00"/>
    <n v="3"/>
    <x v="1"/>
    <s v="01004"/>
    <n v="712.6"/>
    <n v="1154.48"/>
    <n v="1867.08"/>
    <x v="2"/>
    <x v="1"/>
    <x v="2"/>
    <x v="1"/>
    <x v="6"/>
    <n v="21"/>
    <n v="6"/>
    <x v="0"/>
  </r>
  <r>
    <d v="2012-07-21T00:00:00"/>
    <n v="4"/>
    <x v="0"/>
    <s v="01005"/>
    <n v="537.82000000000005"/>
    <n v="1020.08"/>
    <n v="1557.9"/>
    <x v="3"/>
    <x v="1"/>
    <x v="3"/>
    <x v="1"/>
    <x v="6"/>
    <n v="21"/>
    <n v="6"/>
    <x v="0"/>
  </r>
  <r>
    <d v="2012-07-21T00:00:00"/>
    <n v="4"/>
    <x v="1"/>
    <s v="01006"/>
    <n v="782.61"/>
    <n v="1190.07"/>
    <n v="1972.68"/>
    <x v="3"/>
    <x v="1"/>
    <x v="4"/>
    <x v="1"/>
    <x v="6"/>
    <n v="21"/>
    <n v="6"/>
    <x v="0"/>
  </r>
  <r>
    <d v="2012-07-22T00:00:00"/>
    <n v="1"/>
    <x v="0"/>
    <s v="01007"/>
    <n v="673.93"/>
    <n v="1072.99"/>
    <n v="1746.92"/>
    <x v="0"/>
    <x v="0"/>
    <x v="5"/>
    <x v="1"/>
    <x v="6"/>
    <n v="22"/>
    <n v="7"/>
    <x v="1"/>
  </r>
  <r>
    <d v="2012-07-22T00:00:00"/>
    <n v="1"/>
    <x v="1"/>
    <s v="01008"/>
    <n v="673.75"/>
    <n v="1164.03"/>
    <n v="1837.78"/>
    <x v="0"/>
    <x v="0"/>
    <x v="6"/>
    <x v="1"/>
    <x v="6"/>
    <n v="22"/>
    <n v="7"/>
    <x v="1"/>
  </r>
  <r>
    <d v="2012-07-22T00:00:00"/>
    <n v="2"/>
    <x v="0"/>
    <s v="01009"/>
    <n v="656.02"/>
    <n v="1028.08"/>
    <n v="1684.1"/>
    <x v="1"/>
    <x v="0"/>
    <x v="7"/>
    <x v="1"/>
    <x v="6"/>
    <n v="22"/>
    <n v="7"/>
    <x v="1"/>
  </r>
  <r>
    <d v="2012-07-22T00:00:00"/>
    <n v="2"/>
    <x v="1"/>
    <s v="01010"/>
    <n v="696.31"/>
    <n v="1099.29"/>
    <n v="1795.6"/>
    <x v="1"/>
    <x v="0"/>
    <x v="8"/>
    <x v="1"/>
    <x v="6"/>
    <n v="22"/>
    <n v="7"/>
    <x v="1"/>
  </r>
  <r>
    <d v="2012-07-22T00:00:00"/>
    <n v="3"/>
    <x v="0"/>
    <s v="01011"/>
    <n v="559.38"/>
    <n v="1047.02"/>
    <n v="1606.4"/>
    <x v="2"/>
    <x v="1"/>
    <x v="9"/>
    <x v="1"/>
    <x v="6"/>
    <n v="22"/>
    <n v="7"/>
    <x v="1"/>
  </r>
  <r>
    <d v="2012-07-22T00:00:00"/>
    <n v="3"/>
    <x v="1"/>
    <s v="01002"/>
    <n v="773.71"/>
    <n v="1165.69"/>
    <n v="1939.4"/>
    <x v="2"/>
    <x v="1"/>
    <x v="4"/>
    <x v="1"/>
    <x v="6"/>
    <n v="22"/>
    <n v="7"/>
    <x v="1"/>
  </r>
  <r>
    <d v="2012-07-22T00:00:00"/>
    <n v="4"/>
    <x v="0"/>
    <s v="01003"/>
    <n v="600.54"/>
    <n v="1037.05"/>
    <n v="1637.59"/>
    <x v="3"/>
    <x v="1"/>
    <x v="0"/>
    <x v="1"/>
    <x v="6"/>
    <n v="22"/>
    <n v="7"/>
    <x v="1"/>
  </r>
  <r>
    <d v="2012-07-22T00:00:00"/>
    <n v="4"/>
    <x v="1"/>
    <s v="01001"/>
    <n v="688.66"/>
    <n v="1049.76"/>
    <n v="1738.42"/>
    <x v="3"/>
    <x v="1"/>
    <x v="1"/>
    <x v="1"/>
    <x v="6"/>
    <n v="22"/>
    <n v="7"/>
    <x v="1"/>
  </r>
  <r>
    <d v="2012-07-23T00:00:00"/>
    <n v="1"/>
    <x v="0"/>
    <s v="01004"/>
    <n v="569.80999999999995"/>
    <n v="1000.86"/>
    <n v="1570.67"/>
    <x v="0"/>
    <x v="0"/>
    <x v="2"/>
    <x v="1"/>
    <x v="6"/>
    <n v="23"/>
    <n v="1"/>
    <x v="2"/>
  </r>
  <r>
    <d v="2012-07-23T00:00:00"/>
    <n v="1"/>
    <x v="1"/>
    <s v="01005"/>
    <n v="634.48"/>
    <n v="1018.22"/>
    <n v="1652.7"/>
    <x v="0"/>
    <x v="0"/>
    <x v="3"/>
    <x v="1"/>
    <x v="6"/>
    <n v="23"/>
    <n v="1"/>
    <x v="2"/>
  </r>
  <r>
    <d v="2012-07-23T00:00:00"/>
    <n v="2"/>
    <x v="0"/>
    <s v="01006"/>
    <n v="598.78"/>
    <n v="1130.5"/>
    <n v="1729.28"/>
    <x v="1"/>
    <x v="0"/>
    <x v="4"/>
    <x v="1"/>
    <x v="6"/>
    <n v="23"/>
    <n v="1"/>
    <x v="2"/>
  </r>
  <r>
    <d v="2012-07-23T00:00:00"/>
    <n v="2"/>
    <x v="1"/>
    <s v="01007"/>
    <n v="558.51"/>
    <n v="1053.03"/>
    <n v="1611.54"/>
    <x v="1"/>
    <x v="0"/>
    <x v="5"/>
    <x v="1"/>
    <x v="6"/>
    <n v="23"/>
    <n v="1"/>
    <x v="2"/>
  </r>
  <r>
    <d v="2012-07-23T00:00:00"/>
    <n v="3"/>
    <x v="0"/>
    <s v="01008"/>
    <n v="636.92999999999995"/>
    <n v="1077.9000000000001"/>
    <n v="1714.83"/>
    <x v="2"/>
    <x v="1"/>
    <x v="6"/>
    <x v="1"/>
    <x v="6"/>
    <n v="23"/>
    <n v="1"/>
    <x v="2"/>
  </r>
  <r>
    <d v="2012-07-23T00:00:00"/>
    <n v="3"/>
    <x v="1"/>
    <s v="01009"/>
    <n v="759.35"/>
    <n v="1254.05"/>
    <n v="2013.4"/>
    <x v="2"/>
    <x v="1"/>
    <x v="7"/>
    <x v="1"/>
    <x v="6"/>
    <n v="23"/>
    <n v="1"/>
    <x v="2"/>
  </r>
  <r>
    <d v="2012-07-23T00:00:00"/>
    <n v="4"/>
    <x v="0"/>
    <s v="01010"/>
    <n v="578.6"/>
    <n v="1139.33"/>
    <n v="1717.93"/>
    <x v="3"/>
    <x v="1"/>
    <x v="8"/>
    <x v="1"/>
    <x v="6"/>
    <n v="23"/>
    <n v="1"/>
    <x v="2"/>
  </r>
  <r>
    <d v="2012-07-23T00:00:00"/>
    <n v="4"/>
    <x v="1"/>
    <s v="01011"/>
    <n v="733.52"/>
    <n v="1100.98"/>
    <n v="1834.5"/>
    <x v="3"/>
    <x v="1"/>
    <x v="9"/>
    <x v="1"/>
    <x v="6"/>
    <n v="23"/>
    <n v="1"/>
    <x v="2"/>
  </r>
  <r>
    <d v="2012-07-24T00:00:00"/>
    <n v="1"/>
    <x v="0"/>
    <s v="01002"/>
    <n v="612.52"/>
    <n v="1041.44"/>
    <n v="1653.96"/>
    <x v="0"/>
    <x v="0"/>
    <x v="4"/>
    <x v="1"/>
    <x v="6"/>
    <n v="24"/>
    <n v="2"/>
    <x v="3"/>
  </r>
  <r>
    <d v="2012-07-24T00:00:00"/>
    <n v="1"/>
    <x v="1"/>
    <s v="01003"/>
    <n v="688.82"/>
    <n v="1302.71"/>
    <n v="1991.53"/>
    <x v="0"/>
    <x v="0"/>
    <x v="0"/>
    <x v="1"/>
    <x v="6"/>
    <n v="24"/>
    <n v="2"/>
    <x v="3"/>
  </r>
  <r>
    <d v="2012-07-24T00:00:00"/>
    <n v="2"/>
    <x v="0"/>
    <s v="01001"/>
    <n v="595.48"/>
    <n v="969.43"/>
    <n v="1564.91"/>
    <x v="1"/>
    <x v="0"/>
    <x v="1"/>
    <x v="1"/>
    <x v="6"/>
    <n v="24"/>
    <n v="2"/>
    <x v="3"/>
  </r>
  <r>
    <d v="2012-07-24T00:00:00"/>
    <n v="2"/>
    <x v="1"/>
    <s v="01004"/>
    <n v="829.56"/>
    <n v="1244.47"/>
    <n v="2074.0300000000002"/>
    <x v="1"/>
    <x v="0"/>
    <x v="2"/>
    <x v="1"/>
    <x v="6"/>
    <n v="24"/>
    <n v="2"/>
    <x v="3"/>
  </r>
  <r>
    <d v="2012-07-24T00:00:00"/>
    <n v="3"/>
    <x v="0"/>
    <s v="01005"/>
    <n v="570.88"/>
    <n v="1068"/>
    <n v="1638.88"/>
    <x v="2"/>
    <x v="1"/>
    <x v="3"/>
    <x v="1"/>
    <x v="6"/>
    <n v="24"/>
    <n v="2"/>
    <x v="3"/>
  </r>
  <r>
    <d v="2012-07-24T00:00:00"/>
    <n v="3"/>
    <x v="1"/>
    <s v="01006"/>
    <n v="503.22"/>
    <n v="1047.21"/>
    <n v="1550.43"/>
    <x v="2"/>
    <x v="1"/>
    <x v="4"/>
    <x v="1"/>
    <x v="6"/>
    <n v="24"/>
    <n v="2"/>
    <x v="3"/>
  </r>
  <r>
    <d v="2012-07-24T00:00:00"/>
    <n v="4"/>
    <x v="0"/>
    <s v="01007"/>
    <n v="638.49"/>
    <n v="1028.3599999999999"/>
    <n v="1666.85"/>
    <x v="3"/>
    <x v="1"/>
    <x v="5"/>
    <x v="1"/>
    <x v="6"/>
    <n v="24"/>
    <n v="2"/>
    <x v="3"/>
  </r>
  <r>
    <d v="2012-07-24T00:00:00"/>
    <n v="4"/>
    <x v="1"/>
    <s v="01008"/>
    <n v="612.55999999999995"/>
    <n v="1204.8699999999999"/>
    <n v="1817.43"/>
    <x v="3"/>
    <x v="1"/>
    <x v="6"/>
    <x v="1"/>
    <x v="6"/>
    <n v="24"/>
    <n v="2"/>
    <x v="3"/>
  </r>
  <r>
    <d v="2012-07-25T00:00:00"/>
    <n v="1"/>
    <x v="0"/>
    <s v="01009"/>
    <n v="595.16"/>
    <n v="1186.17"/>
    <n v="1781.33"/>
    <x v="0"/>
    <x v="0"/>
    <x v="7"/>
    <x v="1"/>
    <x v="6"/>
    <n v="25"/>
    <n v="3"/>
    <x v="4"/>
  </r>
  <r>
    <d v="2012-07-25T00:00:00"/>
    <n v="1"/>
    <x v="1"/>
    <s v="01010"/>
    <n v="731.82"/>
    <n v="1213.47"/>
    <n v="1945.29"/>
    <x v="0"/>
    <x v="0"/>
    <x v="8"/>
    <x v="1"/>
    <x v="6"/>
    <n v="25"/>
    <n v="3"/>
    <x v="4"/>
  </r>
  <r>
    <d v="2012-07-25T00:00:00"/>
    <n v="2"/>
    <x v="0"/>
    <s v="01011"/>
    <n v="629.54999999999995"/>
    <n v="1003.08"/>
    <n v="1632.63"/>
    <x v="1"/>
    <x v="0"/>
    <x v="9"/>
    <x v="1"/>
    <x v="6"/>
    <n v="25"/>
    <n v="3"/>
    <x v="4"/>
  </r>
  <r>
    <d v="2012-07-25T00:00:00"/>
    <n v="2"/>
    <x v="1"/>
    <s v="01002"/>
    <n v="587.6"/>
    <n v="1141.57"/>
    <n v="1729.17"/>
    <x v="1"/>
    <x v="0"/>
    <x v="4"/>
    <x v="1"/>
    <x v="6"/>
    <n v="25"/>
    <n v="3"/>
    <x v="4"/>
  </r>
  <r>
    <d v="2012-07-25T00:00:00"/>
    <n v="3"/>
    <x v="0"/>
    <s v="01003"/>
    <n v="486.92"/>
    <n v="1045.25"/>
    <n v="1532.17"/>
    <x v="2"/>
    <x v="1"/>
    <x v="0"/>
    <x v="1"/>
    <x v="6"/>
    <n v="25"/>
    <n v="3"/>
    <x v="4"/>
  </r>
  <r>
    <d v="2012-07-25T00:00:00"/>
    <n v="3"/>
    <x v="1"/>
    <s v="01001"/>
    <n v="638.07000000000005"/>
    <n v="1236.7"/>
    <n v="1874.77"/>
    <x v="2"/>
    <x v="1"/>
    <x v="1"/>
    <x v="1"/>
    <x v="6"/>
    <n v="25"/>
    <n v="3"/>
    <x v="4"/>
  </r>
  <r>
    <d v="2012-07-25T00:00:00"/>
    <n v="4"/>
    <x v="0"/>
    <s v="01004"/>
    <n v="566.25"/>
    <n v="1090.9000000000001"/>
    <n v="1657.15"/>
    <x v="3"/>
    <x v="1"/>
    <x v="2"/>
    <x v="1"/>
    <x v="6"/>
    <n v="25"/>
    <n v="3"/>
    <x v="4"/>
  </r>
  <r>
    <d v="2012-07-25T00:00:00"/>
    <n v="4"/>
    <x v="1"/>
    <s v="01005"/>
    <n v="653.97"/>
    <n v="1074.19"/>
    <n v="1728.16"/>
    <x v="3"/>
    <x v="1"/>
    <x v="3"/>
    <x v="1"/>
    <x v="6"/>
    <n v="25"/>
    <n v="3"/>
    <x v="4"/>
  </r>
  <r>
    <d v="2012-07-26T00:00:00"/>
    <n v="1"/>
    <x v="0"/>
    <s v="01006"/>
    <n v="525.89"/>
    <n v="1037.26"/>
    <n v="1563.15"/>
    <x v="0"/>
    <x v="0"/>
    <x v="4"/>
    <x v="1"/>
    <x v="6"/>
    <n v="26"/>
    <n v="4"/>
    <x v="5"/>
  </r>
  <r>
    <d v="2012-07-26T00:00:00"/>
    <n v="1"/>
    <x v="1"/>
    <s v="01007"/>
    <n v="608.54"/>
    <n v="916.8"/>
    <n v="1525.34"/>
    <x v="0"/>
    <x v="0"/>
    <x v="5"/>
    <x v="1"/>
    <x v="6"/>
    <n v="26"/>
    <n v="4"/>
    <x v="5"/>
  </r>
  <r>
    <d v="2012-07-26T00:00:00"/>
    <n v="2"/>
    <x v="0"/>
    <s v="01008"/>
    <n v="524.88"/>
    <n v="1037.45"/>
    <n v="1562.33"/>
    <x v="1"/>
    <x v="0"/>
    <x v="6"/>
    <x v="1"/>
    <x v="6"/>
    <n v="26"/>
    <n v="4"/>
    <x v="5"/>
  </r>
  <r>
    <d v="2012-07-26T00:00:00"/>
    <n v="2"/>
    <x v="1"/>
    <s v="01009"/>
    <n v="757.16"/>
    <n v="1313.6"/>
    <n v="2070.7600000000002"/>
    <x v="1"/>
    <x v="0"/>
    <x v="7"/>
    <x v="1"/>
    <x v="6"/>
    <n v="26"/>
    <n v="4"/>
    <x v="5"/>
  </r>
  <r>
    <d v="2012-07-26T00:00:00"/>
    <n v="3"/>
    <x v="0"/>
    <s v="01010"/>
    <n v="566.37"/>
    <n v="1012.72"/>
    <n v="1579.09"/>
    <x v="2"/>
    <x v="1"/>
    <x v="8"/>
    <x v="1"/>
    <x v="6"/>
    <n v="26"/>
    <n v="4"/>
    <x v="5"/>
  </r>
  <r>
    <d v="2012-07-26T00:00:00"/>
    <n v="3"/>
    <x v="1"/>
    <s v="01011"/>
    <n v="631.79999999999995"/>
    <n v="1093.49"/>
    <n v="1725.29"/>
    <x v="2"/>
    <x v="1"/>
    <x v="9"/>
    <x v="1"/>
    <x v="6"/>
    <n v="26"/>
    <n v="4"/>
    <x v="5"/>
  </r>
  <r>
    <d v="2012-07-26T00:00:00"/>
    <n v="4"/>
    <x v="0"/>
    <s v="01002"/>
    <n v="572.13"/>
    <n v="1007.18"/>
    <n v="1579.31"/>
    <x v="3"/>
    <x v="1"/>
    <x v="4"/>
    <x v="1"/>
    <x v="6"/>
    <n v="26"/>
    <n v="4"/>
    <x v="5"/>
  </r>
  <r>
    <d v="2012-07-26T00:00:00"/>
    <n v="4"/>
    <x v="1"/>
    <s v="01003"/>
    <n v="636.47"/>
    <n v="1155.48"/>
    <n v="1791.95"/>
    <x v="3"/>
    <x v="1"/>
    <x v="0"/>
    <x v="1"/>
    <x v="6"/>
    <n v="26"/>
    <n v="4"/>
    <x v="5"/>
  </r>
  <r>
    <d v="2012-07-27T00:00:00"/>
    <n v="1"/>
    <x v="0"/>
    <s v="01001"/>
    <n v="549.66999999999996"/>
    <n v="1122.81"/>
    <n v="1672.48"/>
    <x v="0"/>
    <x v="0"/>
    <x v="1"/>
    <x v="1"/>
    <x v="6"/>
    <n v="27"/>
    <n v="5"/>
    <x v="6"/>
  </r>
  <r>
    <d v="2012-07-27T00:00:00"/>
    <n v="1"/>
    <x v="1"/>
    <s v="01004"/>
    <n v="641.35"/>
    <n v="1038.52"/>
    <n v="1679.87"/>
    <x v="0"/>
    <x v="0"/>
    <x v="2"/>
    <x v="1"/>
    <x v="6"/>
    <n v="27"/>
    <n v="5"/>
    <x v="6"/>
  </r>
  <r>
    <d v="2012-07-27T00:00:00"/>
    <n v="2"/>
    <x v="0"/>
    <s v="01005"/>
    <n v="534.17999999999995"/>
    <n v="1137.94"/>
    <n v="1672.12"/>
    <x v="1"/>
    <x v="0"/>
    <x v="3"/>
    <x v="1"/>
    <x v="6"/>
    <n v="27"/>
    <n v="5"/>
    <x v="6"/>
  </r>
  <r>
    <d v="2012-07-27T00:00:00"/>
    <n v="2"/>
    <x v="1"/>
    <s v="01006"/>
    <n v="681.25"/>
    <n v="1089.32"/>
    <n v="1770.57"/>
    <x v="1"/>
    <x v="0"/>
    <x v="4"/>
    <x v="1"/>
    <x v="6"/>
    <n v="27"/>
    <n v="5"/>
    <x v="6"/>
  </r>
  <r>
    <d v="2012-07-27T00:00:00"/>
    <n v="3"/>
    <x v="0"/>
    <s v="01007"/>
    <n v="605.86"/>
    <n v="956.08"/>
    <n v="1561.94"/>
    <x v="2"/>
    <x v="1"/>
    <x v="5"/>
    <x v="1"/>
    <x v="6"/>
    <n v="27"/>
    <n v="5"/>
    <x v="6"/>
  </r>
  <r>
    <d v="2012-07-27T00:00:00"/>
    <n v="3"/>
    <x v="1"/>
    <s v="01008"/>
    <n v="545.63"/>
    <n v="1116.22"/>
    <n v="1661.85"/>
    <x v="2"/>
    <x v="1"/>
    <x v="6"/>
    <x v="1"/>
    <x v="6"/>
    <n v="27"/>
    <n v="5"/>
    <x v="6"/>
  </r>
  <r>
    <d v="2012-07-27T00:00:00"/>
    <n v="4"/>
    <x v="0"/>
    <s v="01009"/>
    <n v="622.11"/>
    <n v="1112.9100000000001"/>
    <n v="1735.02"/>
    <x v="3"/>
    <x v="1"/>
    <x v="7"/>
    <x v="1"/>
    <x v="6"/>
    <n v="27"/>
    <n v="5"/>
    <x v="6"/>
  </r>
  <r>
    <d v="2012-07-27T00:00:00"/>
    <n v="4"/>
    <x v="1"/>
    <s v="01010"/>
    <n v="616.45000000000005"/>
    <n v="1173"/>
    <n v="1789.45"/>
    <x v="3"/>
    <x v="1"/>
    <x v="8"/>
    <x v="1"/>
    <x v="6"/>
    <n v="27"/>
    <n v="5"/>
    <x v="6"/>
  </r>
  <r>
    <d v="2012-07-28T00:00:00"/>
    <n v="1"/>
    <x v="0"/>
    <s v="01011"/>
    <n v="582.07000000000005"/>
    <n v="1020.24"/>
    <n v="1602.31"/>
    <x v="0"/>
    <x v="0"/>
    <x v="9"/>
    <x v="1"/>
    <x v="6"/>
    <n v="28"/>
    <n v="6"/>
    <x v="0"/>
  </r>
  <r>
    <d v="2012-07-28T00:00:00"/>
    <n v="1"/>
    <x v="1"/>
    <s v="01002"/>
    <n v="567.17999999999995"/>
    <n v="1199.33"/>
    <n v="1766.51"/>
    <x v="0"/>
    <x v="0"/>
    <x v="4"/>
    <x v="1"/>
    <x v="6"/>
    <n v="28"/>
    <n v="6"/>
    <x v="0"/>
  </r>
  <r>
    <d v="2012-07-28T00:00:00"/>
    <n v="2"/>
    <x v="0"/>
    <s v="01003"/>
    <n v="595.42999999999995"/>
    <n v="1036.4100000000001"/>
    <n v="1631.84"/>
    <x v="1"/>
    <x v="0"/>
    <x v="0"/>
    <x v="1"/>
    <x v="6"/>
    <n v="28"/>
    <n v="6"/>
    <x v="0"/>
  </r>
  <r>
    <d v="2012-07-28T00:00:00"/>
    <n v="2"/>
    <x v="1"/>
    <s v="01001"/>
    <n v="704.7"/>
    <n v="1091.43"/>
    <n v="1796.13"/>
    <x v="1"/>
    <x v="0"/>
    <x v="1"/>
    <x v="1"/>
    <x v="6"/>
    <n v="28"/>
    <n v="6"/>
    <x v="0"/>
  </r>
  <r>
    <d v="2012-07-28T00:00:00"/>
    <n v="3"/>
    <x v="0"/>
    <s v="01004"/>
    <n v="606.89"/>
    <n v="1183.95"/>
    <n v="1790.84"/>
    <x v="2"/>
    <x v="1"/>
    <x v="2"/>
    <x v="1"/>
    <x v="6"/>
    <n v="28"/>
    <n v="6"/>
    <x v="0"/>
  </r>
  <r>
    <d v="2012-07-28T00:00:00"/>
    <n v="3"/>
    <x v="1"/>
    <s v="01005"/>
    <n v="616.20000000000005"/>
    <n v="1265.1099999999999"/>
    <n v="1881.31"/>
    <x v="2"/>
    <x v="1"/>
    <x v="3"/>
    <x v="1"/>
    <x v="6"/>
    <n v="28"/>
    <n v="6"/>
    <x v="0"/>
  </r>
  <r>
    <d v="2012-07-28T00:00:00"/>
    <n v="4"/>
    <x v="0"/>
    <s v="01006"/>
    <n v="519.11"/>
    <n v="1150.51"/>
    <n v="1669.62"/>
    <x v="3"/>
    <x v="1"/>
    <x v="4"/>
    <x v="1"/>
    <x v="6"/>
    <n v="28"/>
    <n v="6"/>
    <x v="0"/>
  </r>
  <r>
    <d v="2012-07-28T00:00:00"/>
    <n v="4"/>
    <x v="1"/>
    <s v="01007"/>
    <n v="596.26"/>
    <n v="990.71"/>
    <n v="1586.97"/>
    <x v="3"/>
    <x v="1"/>
    <x v="5"/>
    <x v="1"/>
    <x v="6"/>
    <n v="28"/>
    <n v="6"/>
    <x v="0"/>
  </r>
  <r>
    <d v="2012-07-29T00:00:00"/>
    <n v="1"/>
    <x v="0"/>
    <s v="01008"/>
    <n v="484.06"/>
    <n v="1086.8800000000001"/>
    <n v="1570.94"/>
    <x v="0"/>
    <x v="0"/>
    <x v="6"/>
    <x v="1"/>
    <x v="6"/>
    <n v="29"/>
    <n v="7"/>
    <x v="1"/>
  </r>
  <r>
    <d v="2012-07-29T00:00:00"/>
    <n v="1"/>
    <x v="1"/>
    <s v="01009"/>
    <n v="609.86"/>
    <n v="1249.78"/>
    <n v="1859.64"/>
    <x v="0"/>
    <x v="0"/>
    <x v="7"/>
    <x v="1"/>
    <x v="6"/>
    <n v="29"/>
    <n v="7"/>
    <x v="1"/>
  </r>
  <r>
    <d v="2012-07-29T00:00:00"/>
    <n v="2"/>
    <x v="0"/>
    <s v="01010"/>
    <n v="620.79"/>
    <n v="1144"/>
    <n v="1764.79"/>
    <x v="1"/>
    <x v="0"/>
    <x v="8"/>
    <x v="1"/>
    <x v="6"/>
    <n v="29"/>
    <n v="7"/>
    <x v="1"/>
  </r>
  <r>
    <d v="2012-07-29T00:00:00"/>
    <n v="2"/>
    <x v="1"/>
    <s v="01011"/>
    <n v="626.89"/>
    <n v="1253.93"/>
    <n v="1880.82"/>
    <x v="1"/>
    <x v="0"/>
    <x v="9"/>
    <x v="1"/>
    <x v="6"/>
    <n v="29"/>
    <n v="7"/>
    <x v="1"/>
  </r>
  <r>
    <d v="2012-07-29T00:00:00"/>
    <n v="3"/>
    <x v="0"/>
    <s v="01002"/>
    <n v="562.23"/>
    <n v="1209.52"/>
    <n v="1771.75"/>
    <x v="2"/>
    <x v="1"/>
    <x v="4"/>
    <x v="1"/>
    <x v="6"/>
    <n v="29"/>
    <n v="7"/>
    <x v="1"/>
  </r>
  <r>
    <d v="2012-07-29T00:00:00"/>
    <n v="3"/>
    <x v="1"/>
    <s v="01003"/>
    <n v="605.44000000000005"/>
    <n v="1078.74"/>
    <n v="1684.18"/>
    <x v="2"/>
    <x v="1"/>
    <x v="0"/>
    <x v="1"/>
    <x v="6"/>
    <n v="29"/>
    <n v="7"/>
    <x v="1"/>
  </r>
  <r>
    <d v="2012-07-29T00:00:00"/>
    <n v="4"/>
    <x v="0"/>
    <s v="01001"/>
    <n v="589.95000000000005"/>
    <n v="1046.6300000000001"/>
    <n v="1636.58"/>
    <x v="3"/>
    <x v="1"/>
    <x v="1"/>
    <x v="1"/>
    <x v="6"/>
    <n v="29"/>
    <n v="7"/>
    <x v="1"/>
  </r>
  <r>
    <d v="2012-07-29T00:00:00"/>
    <n v="4"/>
    <x v="1"/>
    <s v="01004"/>
    <n v="622.54999999999995"/>
    <n v="1272.53"/>
    <n v="1895.08"/>
    <x v="3"/>
    <x v="1"/>
    <x v="2"/>
    <x v="1"/>
    <x v="6"/>
    <n v="29"/>
    <n v="7"/>
    <x v="1"/>
  </r>
  <r>
    <d v="2012-07-30T00:00:00"/>
    <n v="1"/>
    <x v="0"/>
    <s v="01005"/>
    <n v="597.78"/>
    <n v="1073.92"/>
    <n v="1671.7"/>
    <x v="0"/>
    <x v="0"/>
    <x v="3"/>
    <x v="1"/>
    <x v="6"/>
    <n v="30"/>
    <n v="1"/>
    <x v="2"/>
  </r>
  <r>
    <d v="2012-07-30T00:00:00"/>
    <n v="1"/>
    <x v="1"/>
    <s v="01006"/>
    <n v="642.69000000000005"/>
    <n v="1381.28"/>
    <n v="2023.97"/>
    <x v="0"/>
    <x v="0"/>
    <x v="4"/>
    <x v="1"/>
    <x v="6"/>
    <n v="30"/>
    <n v="1"/>
    <x v="2"/>
  </r>
  <r>
    <d v="2012-07-30T00:00:00"/>
    <n v="2"/>
    <x v="0"/>
    <s v="01007"/>
    <n v="558.9"/>
    <n v="1019.6"/>
    <n v="1578.5"/>
    <x v="1"/>
    <x v="0"/>
    <x v="5"/>
    <x v="1"/>
    <x v="6"/>
    <n v="30"/>
    <n v="1"/>
    <x v="2"/>
  </r>
  <r>
    <d v="2012-07-30T00:00:00"/>
    <n v="2"/>
    <x v="1"/>
    <s v="01008"/>
    <n v="643.70000000000005"/>
    <n v="1146.5899999999999"/>
    <n v="1790.29"/>
    <x v="1"/>
    <x v="0"/>
    <x v="6"/>
    <x v="1"/>
    <x v="6"/>
    <n v="30"/>
    <n v="1"/>
    <x v="2"/>
  </r>
  <r>
    <d v="2012-07-30T00:00:00"/>
    <n v="3"/>
    <x v="0"/>
    <s v="01009"/>
    <n v="483.74"/>
    <n v="1120.06"/>
    <n v="1603.8"/>
    <x v="2"/>
    <x v="1"/>
    <x v="7"/>
    <x v="1"/>
    <x v="6"/>
    <n v="30"/>
    <n v="1"/>
    <x v="2"/>
  </r>
  <r>
    <d v="2012-07-30T00:00:00"/>
    <n v="3"/>
    <x v="1"/>
    <s v="01010"/>
    <n v="498.74"/>
    <n v="1110.3"/>
    <n v="1609.04"/>
    <x v="2"/>
    <x v="1"/>
    <x v="8"/>
    <x v="1"/>
    <x v="6"/>
    <n v="30"/>
    <n v="1"/>
    <x v="2"/>
  </r>
  <r>
    <d v="2012-07-30T00:00:00"/>
    <n v="4"/>
    <x v="0"/>
    <s v="01011"/>
    <n v="589.66"/>
    <n v="917.75"/>
    <n v="1507.41"/>
    <x v="3"/>
    <x v="1"/>
    <x v="9"/>
    <x v="1"/>
    <x v="6"/>
    <n v="30"/>
    <n v="1"/>
    <x v="2"/>
  </r>
  <r>
    <d v="2012-07-30T00:00:00"/>
    <n v="4"/>
    <x v="1"/>
    <s v="01002"/>
    <n v="655.37"/>
    <n v="1168.45"/>
    <n v="1823.82"/>
    <x v="3"/>
    <x v="1"/>
    <x v="4"/>
    <x v="1"/>
    <x v="6"/>
    <n v="30"/>
    <n v="1"/>
    <x v="2"/>
  </r>
  <r>
    <d v="2012-07-31T00:00:00"/>
    <n v="1"/>
    <x v="0"/>
    <s v="01003"/>
    <n v="563.27"/>
    <n v="1002.5"/>
    <n v="1565.77"/>
    <x v="0"/>
    <x v="0"/>
    <x v="0"/>
    <x v="1"/>
    <x v="6"/>
    <n v="31"/>
    <n v="2"/>
    <x v="3"/>
  </r>
  <r>
    <d v="2012-07-31T00:00:00"/>
    <n v="1"/>
    <x v="1"/>
    <s v="01001"/>
    <n v="680.87"/>
    <n v="1287.93"/>
    <n v="1968.8"/>
    <x v="0"/>
    <x v="0"/>
    <x v="1"/>
    <x v="1"/>
    <x v="6"/>
    <n v="31"/>
    <n v="2"/>
    <x v="3"/>
  </r>
  <r>
    <d v="2012-07-31T00:00:00"/>
    <n v="2"/>
    <x v="0"/>
    <s v="01004"/>
    <n v="565.01"/>
    <n v="994.8"/>
    <n v="1559.81"/>
    <x v="1"/>
    <x v="0"/>
    <x v="2"/>
    <x v="1"/>
    <x v="6"/>
    <n v="31"/>
    <n v="2"/>
    <x v="3"/>
  </r>
  <r>
    <d v="2012-07-31T00:00:00"/>
    <n v="2"/>
    <x v="1"/>
    <s v="01005"/>
    <n v="576.9"/>
    <n v="1162.97"/>
    <n v="1739.87"/>
    <x v="1"/>
    <x v="0"/>
    <x v="3"/>
    <x v="1"/>
    <x v="6"/>
    <n v="31"/>
    <n v="2"/>
    <x v="3"/>
  </r>
  <r>
    <d v="2012-07-31T00:00:00"/>
    <n v="3"/>
    <x v="0"/>
    <s v="01006"/>
    <n v="432.3"/>
    <n v="1074.5"/>
    <n v="1506.8"/>
    <x v="2"/>
    <x v="1"/>
    <x v="4"/>
    <x v="1"/>
    <x v="6"/>
    <n v="31"/>
    <n v="2"/>
    <x v="3"/>
  </r>
  <r>
    <d v="2012-07-31T00:00:00"/>
    <n v="3"/>
    <x v="1"/>
    <s v="01007"/>
    <n v="721.91"/>
    <n v="1281.1600000000001"/>
    <n v="2003.07"/>
    <x v="2"/>
    <x v="1"/>
    <x v="5"/>
    <x v="1"/>
    <x v="6"/>
    <n v="31"/>
    <n v="2"/>
    <x v="3"/>
  </r>
  <r>
    <d v="2012-07-31T00:00:00"/>
    <n v="4"/>
    <x v="0"/>
    <s v="01008"/>
    <n v="700.16"/>
    <n v="1080.9000000000001"/>
    <n v="1781.06"/>
    <x v="3"/>
    <x v="1"/>
    <x v="6"/>
    <x v="1"/>
    <x v="6"/>
    <n v="31"/>
    <n v="2"/>
    <x v="3"/>
  </r>
  <r>
    <d v="2012-07-31T00:00:00"/>
    <n v="4"/>
    <x v="1"/>
    <s v="01009"/>
    <n v="676.08"/>
    <n v="1046.74"/>
    <n v="1722.82"/>
    <x v="3"/>
    <x v="1"/>
    <x v="7"/>
    <x v="1"/>
    <x v="6"/>
    <n v="31"/>
    <n v="2"/>
    <x v="3"/>
  </r>
  <r>
    <d v="2012-08-01T00:00:00"/>
    <n v="1"/>
    <x v="0"/>
    <s v="01010"/>
    <n v="691.6"/>
    <n v="1076.08"/>
    <n v="1767.68"/>
    <x v="0"/>
    <x v="0"/>
    <x v="8"/>
    <x v="1"/>
    <x v="7"/>
    <n v="1"/>
    <n v="3"/>
    <x v="4"/>
  </r>
  <r>
    <d v="2012-08-01T00:00:00"/>
    <n v="1"/>
    <x v="1"/>
    <s v="01011"/>
    <n v="711.77"/>
    <n v="1164.3"/>
    <n v="1876.07"/>
    <x v="0"/>
    <x v="0"/>
    <x v="9"/>
    <x v="1"/>
    <x v="7"/>
    <n v="1"/>
    <n v="3"/>
    <x v="4"/>
  </r>
  <r>
    <d v="2012-08-01T00:00:00"/>
    <n v="2"/>
    <x v="0"/>
    <s v="01002"/>
    <n v="481.36"/>
    <n v="1065.51"/>
    <n v="1546.87"/>
    <x v="1"/>
    <x v="0"/>
    <x v="4"/>
    <x v="1"/>
    <x v="7"/>
    <n v="1"/>
    <n v="3"/>
    <x v="4"/>
  </r>
  <r>
    <d v="2012-08-01T00:00:00"/>
    <n v="2"/>
    <x v="1"/>
    <s v="01003"/>
    <n v="786.06"/>
    <n v="1216.06"/>
    <n v="2002.12"/>
    <x v="1"/>
    <x v="0"/>
    <x v="0"/>
    <x v="1"/>
    <x v="7"/>
    <n v="1"/>
    <n v="3"/>
    <x v="4"/>
  </r>
  <r>
    <d v="2012-08-01T00:00:00"/>
    <n v="3"/>
    <x v="0"/>
    <s v="01001"/>
    <n v="576.6"/>
    <n v="968.03"/>
    <n v="1544.63"/>
    <x v="2"/>
    <x v="1"/>
    <x v="1"/>
    <x v="1"/>
    <x v="7"/>
    <n v="1"/>
    <n v="3"/>
    <x v="4"/>
  </r>
  <r>
    <d v="2012-08-01T00:00:00"/>
    <n v="3"/>
    <x v="1"/>
    <s v="01004"/>
    <n v="447.2"/>
    <n v="1100.72"/>
    <n v="1547.92"/>
    <x v="2"/>
    <x v="1"/>
    <x v="2"/>
    <x v="1"/>
    <x v="7"/>
    <n v="1"/>
    <n v="3"/>
    <x v="4"/>
  </r>
  <r>
    <d v="2012-08-01T00:00:00"/>
    <n v="4"/>
    <x v="0"/>
    <s v="01005"/>
    <n v="658.08"/>
    <n v="1033.01"/>
    <n v="1691.09"/>
    <x v="3"/>
    <x v="1"/>
    <x v="3"/>
    <x v="1"/>
    <x v="7"/>
    <n v="1"/>
    <n v="3"/>
    <x v="4"/>
  </r>
  <r>
    <d v="2012-08-01T00:00:00"/>
    <n v="4"/>
    <x v="1"/>
    <s v="01006"/>
    <n v="556.45000000000005"/>
    <n v="1141.2"/>
    <n v="1697.65"/>
    <x v="3"/>
    <x v="1"/>
    <x v="4"/>
    <x v="1"/>
    <x v="7"/>
    <n v="1"/>
    <n v="3"/>
    <x v="4"/>
  </r>
  <r>
    <d v="2012-08-02T00:00:00"/>
    <n v="1"/>
    <x v="0"/>
    <s v="01007"/>
    <n v="513.54999999999995"/>
    <n v="1093.82"/>
    <n v="1607.37"/>
    <x v="0"/>
    <x v="0"/>
    <x v="5"/>
    <x v="1"/>
    <x v="7"/>
    <n v="2"/>
    <n v="4"/>
    <x v="5"/>
  </r>
  <r>
    <d v="2012-08-02T00:00:00"/>
    <n v="1"/>
    <x v="1"/>
    <s v="01008"/>
    <n v="658.43"/>
    <n v="1281.8"/>
    <n v="1940.23"/>
    <x v="0"/>
    <x v="0"/>
    <x v="6"/>
    <x v="1"/>
    <x v="7"/>
    <n v="2"/>
    <n v="4"/>
    <x v="5"/>
  </r>
  <r>
    <d v="2012-08-02T00:00:00"/>
    <n v="2"/>
    <x v="0"/>
    <s v="01009"/>
    <n v="477.93"/>
    <n v="1183.1500000000001"/>
    <n v="1661.08"/>
    <x v="1"/>
    <x v="0"/>
    <x v="7"/>
    <x v="1"/>
    <x v="7"/>
    <n v="2"/>
    <n v="4"/>
    <x v="5"/>
  </r>
  <r>
    <d v="2012-08-02T00:00:00"/>
    <n v="2"/>
    <x v="1"/>
    <s v="01010"/>
    <n v="600.83000000000004"/>
    <n v="1375.46"/>
    <n v="1976.29"/>
    <x v="1"/>
    <x v="0"/>
    <x v="8"/>
    <x v="1"/>
    <x v="7"/>
    <n v="2"/>
    <n v="4"/>
    <x v="5"/>
  </r>
  <r>
    <d v="2012-08-02T00:00:00"/>
    <n v="3"/>
    <x v="0"/>
    <s v="01011"/>
    <n v="499.58"/>
    <n v="1198.67"/>
    <n v="1698.25"/>
    <x v="2"/>
    <x v="1"/>
    <x v="9"/>
    <x v="1"/>
    <x v="7"/>
    <n v="2"/>
    <n v="4"/>
    <x v="5"/>
  </r>
  <r>
    <d v="2012-08-02T00:00:00"/>
    <n v="3"/>
    <x v="1"/>
    <s v="01002"/>
    <n v="544.52"/>
    <n v="1290.5999999999999"/>
    <n v="1835.12"/>
    <x v="2"/>
    <x v="1"/>
    <x v="4"/>
    <x v="1"/>
    <x v="7"/>
    <n v="2"/>
    <n v="4"/>
    <x v="5"/>
  </r>
  <r>
    <d v="2012-08-02T00:00:00"/>
    <n v="4"/>
    <x v="0"/>
    <s v="01003"/>
    <n v="643.22"/>
    <n v="1021.41"/>
    <n v="1664.63"/>
    <x v="3"/>
    <x v="1"/>
    <x v="0"/>
    <x v="1"/>
    <x v="7"/>
    <n v="2"/>
    <n v="4"/>
    <x v="5"/>
  </r>
  <r>
    <d v="2012-08-02T00:00:00"/>
    <n v="4"/>
    <x v="1"/>
    <s v="01001"/>
    <n v="697.02"/>
    <n v="1258.01"/>
    <n v="1955.03"/>
    <x v="3"/>
    <x v="1"/>
    <x v="1"/>
    <x v="1"/>
    <x v="7"/>
    <n v="2"/>
    <n v="4"/>
    <x v="5"/>
  </r>
  <r>
    <d v="2012-08-03T00:00:00"/>
    <n v="1"/>
    <x v="0"/>
    <s v="01004"/>
    <n v="583.74"/>
    <n v="1015.44"/>
    <n v="1599.18"/>
    <x v="0"/>
    <x v="0"/>
    <x v="2"/>
    <x v="1"/>
    <x v="7"/>
    <n v="3"/>
    <n v="5"/>
    <x v="6"/>
  </r>
  <r>
    <d v="2012-08-03T00:00:00"/>
    <n v="1"/>
    <x v="1"/>
    <s v="01005"/>
    <n v="794.72"/>
    <n v="1253.48"/>
    <n v="2048.1999999999998"/>
    <x v="0"/>
    <x v="0"/>
    <x v="3"/>
    <x v="1"/>
    <x v="7"/>
    <n v="3"/>
    <n v="5"/>
    <x v="6"/>
  </r>
  <r>
    <d v="2012-08-03T00:00:00"/>
    <n v="2"/>
    <x v="0"/>
    <s v="01006"/>
    <n v="617.85"/>
    <n v="933.5"/>
    <n v="1551.35"/>
    <x v="1"/>
    <x v="0"/>
    <x v="4"/>
    <x v="1"/>
    <x v="7"/>
    <n v="3"/>
    <n v="5"/>
    <x v="6"/>
  </r>
  <r>
    <d v="2012-08-03T00:00:00"/>
    <n v="2"/>
    <x v="1"/>
    <s v="01007"/>
    <n v="637.19000000000005"/>
    <n v="1015.57"/>
    <n v="1652.76"/>
    <x v="1"/>
    <x v="0"/>
    <x v="5"/>
    <x v="1"/>
    <x v="7"/>
    <n v="3"/>
    <n v="5"/>
    <x v="6"/>
  </r>
  <r>
    <d v="2012-08-03T00:00:00"/>
    <n v="3"/>
    <x v="0"/>
    <s v="01008"/>
    <n v="658.08"/>
    <n v="1044.8399999999999"/>
    <n v="1702.92"/>
    <x v="2"/>
    <x v="1"/>
    <x v="6"/>
    <x v="1"/>
    <x v="7"/>
    <n v="3"/>
    <n v="5"/>
    <x v="6"/>
  </r>
  <r>
    <d v="2012-08-03T00:00:00"/>
    <n v="3"/>
    <x v="1"/>
    <s v="01009"/>
    <n v="651.59"/>
    <n v="1420.41"/>
    <n v="2072"/>
    <x v="2"/>
    <x v="1"/>
    <x v="7"/>
    <x v="1"/>
    <x v="7"/>
    <n v="3"/>
    <n v="5"/>
    <x v="6"/>
  </r>
  <r>
    <d v="2012-08-03T00:00:00"/>
    <n v="4"/>
    <x v="0"/>
    <s v="01010"/>
    <n v="575.16999999999996"/>
    <n v="1003.63"/>
    <n v="1578.8"/>
    <x v="3"/>
    <x v="1"/>
    <x v="8"/>
    <x v="1"/>
    <x v="7"/>
    <n v="3"/>
    <n v="5"/>
    <x v="6"/>
  </r>
  <r>
    <d v="2012-08-03T00:00:00"/>
    <n v="4"/>
    <x v="1"/>
    <s v="01011"/>
    <n v="605.80999999999995"/>
    <n v="1125.79"/>
    <n v="1731.6"/>
    <x v="3"/>
    <x v="1"/>
    <x v="9"/>
    <x v="1"/>
    <x v="7"/>
    <n v="3"/>
    <n v="5"/>
    <x v="6"/>
  </r>
  <r>
    <d v="2012-08-04T00:00:00"/>
    <n v="1"/>
    <x v="0"/>
    <s v="01002"/>
    <n v="494.89"/>
    <n v="1206.45"/>
    <n v="1701.34"/>
    <x v="0"/>
    <x v="0"/>
    <x v="4"/>
    <x v="1"/>
    <x v="7"/>
    <n v="4"/>
    <n v="6"/>
    <x v="0"/>
  </r>
  <r>
    <d v="2012-08-04T00:00:00"/>
    <n v="1"/>
    <x v="1"/>
    <s v="01003"/>
    <n v="735.48"/>
    <n v="1303.1400000000001"/>
    <n v="2038.62"/>
    <x v="0"/>
    <x v="0"/>
    <x v="0"/>
    <x v="1"/>
    <x v="7"/>
    <n v="4"/>
    <n v="6"/>
    <x v="0"/>
  </r>
  <r>
    <d v="2012-08-04T00:00:00"/>
    <n v="2"/>
    <x v="0"/>
    <s v="01001"/>
    <n v="598.23"/>
    <n v="1128.04"/>
    <n v="1726.27"/>
    <x v="1"/>
    <x v="0"/>
    <x v="1"/>
    <x v="1"/>
    <x v="7"/>
    <n v="4"/>
    <n v="6"/>
    <x v="0"/>
  </r>
  <r>
    <d v="2012-08-04T00:00:00"/>
    <n v="2"/>
    <x v="1"/>
    <s v="01004"/>
    <n v="621.36"/>
    <n v="1377.14"/>
    <n v="1998.5"/>
    <x v="1"/>
    <x v="0"/>
    <x v="2"/>
    <x v="1"/>
    <x v="7"/>
    <n v="4"/>
    <n v="6"/>
    <x v="0"/>
  </r>
  <r>
    <d v="2012-08-04T00:00:00"/>
    <n v="3"/>
    <x v="0"/>
    <s v="01005"/>
    <n v="469.68"/>
    <n v="1202.01"/>
    <n v="1671.69"/>
    <x v="2"/>
    <x v="1"/>
    <x v="3"/>
    <x v="1"/>
    <x v="7"/>
    <n v="4"/>
    <n v="6"/>
    <x v="0"/>
  </r>
  <r>
    <d v="2012-08-04T00:00:00"/>
    <n v="3"/>
    <x v="1"/>
    <s v="01006"/>
    <n v="490.13"/>
    <n v="1080.05"/>
    <n v="1570.18"/>
    <x v="2"/>
    <x v="1"/>
    <x v="4"/>
    <x v="1"/>
    <x v="7"/>
    <n v="4"/>
    <n v="6"/>
    <x v="0"/>
  </r>
  <r>
    <d v="2012-08-04T00:00:00"/>
    <n v="4"/>
    <x v="0"/>
    <s v="01007"/>
    <n v="613.64"/>
    <n v="984.44"/>
    <n v="1598.08"/>
    <x v="3"/>
    <x v="1"/>
    <x v="5"/>
    <x v="1"/>
    <x v="7"/>
    <n v="4"/>
    <n v="6"/>
    <x v="0"/>
  </r>
  <r>
    <d v="2012-08-04T00:00:00"/>
    <n v="4"/>
    <x v="1"/>
    <s v="01008"/>
    <n v="738.77"/>
    <n v="1137.23"/>
    <n v="1876"/>
    <x v="3"/>
    <x v="1"/>
    <x v="6"/>
    <x v="1"/>
    <x v="7"/>
    <n v="4"/>
    <n v="6"/>
    <x v="0"/>
  </r>
  <r>
    <d v="2012-08-05T00:00:00"/>
    <n v="1"/>
    <x v="0"/>
    <s v="01009"/>
    <n v="539.44000000000005"/>
    <n v="1094.08"/>
    <n v="1633.52"/>
    <x v="0"/>
    <x v="0"/>
    <x v="7"/>
    <x v="1"/>
    <x v="7"/>
    <n v="5"/>
    <n v="7"/>
    <x v="1"/>
  </r>
  <r>
    <d v="2012-08-05T00:00:00"/>
    <n v="1"/>
    <x v="1"/>
    <s v="01010"/>
    <n v="592.47"/>
    <n v="1062.6300000000001"/>
    <n v="1655.1"/>
    <x v="0"/>
    <x v="0"/>
    <x v="8"/>
    <x v="1"/>
    <x v="7"/>
    <n v="5"/>
    <n v="7"/>
    <x v="1"/>
  </r>
  <r>
    <d v="2012-08-05T00:00:00"/>
    <n v="2"/>
    <x v="0"/>
    <s v="01011"/>
    <n v="459.95"/>
    <n v="1055.68"/>
    <n v="1515.63"/>
    <x v="1"/>
    <x v="0"/>
    <x v="9"/>
    <x v="1"/>
    <x v="7"/>
    <n v="5"/>
    <n v="7"/>
    <x v="1"/>
  </r>
  <r>
    <d v="2012-08-05T00:00:00"/>
    <n v="2"/>
    <x v="1"/>
    <s v="01002"/>
    <n v="711.77"/>
    <n v="1280.03"/>
    <n v="1991.8"/>
    <x v="1"/>
    <x v="0"/>
    <x v="4"/>
    <x v="1"/>
    <x v="7"/>
    <n v="5"/>
    <n v="7"/>
    <x v="1"/>
  </r>
  <r>
    <d v="2012-08-05T00:00:00"/>
    <n v="3"/>
    <x v="0"/>
    <s v="01003"/>
    <n v="506.98"/>
    <n v="1020.88"/>
    <n v="1527.86"/>
    <x v="2"/>
    <x v="1"/>
    <x v="0"/>
    <x v="1"/>
    <x v="7"/>
    <n v="5"/>
    <n v="7"/>
    <x v="1"/>
  </r>
  <r>
    <d v="2012-08-05T00:00:00"/>
    <n v="3"/>
    <x v="1"/>
    <s v="01001"/>
    <n v="553.75"/>
    <n v="1040.6400000000001"/>
    <n v="1594.39"/>
    <x v="2"/>
    <x v="1"/>
    <x v="1"/>
    <x v="1"/>
    <x v="7"/>
    <n v="5"/>
    <n v="7"/>
    <x v="1"/>
  </r>
  <r>
    <d v="2012-08-05T00:00:00"/>
    <n v="4"/>
    <x v="0"/>
    <s v="01004"/>
    <n v="428.94"/>
    <n v="1163.93"/>
    <n v="1592.87"/>
    <x v="3"/>
    <x v="1"/>
    <x v="2"/>
    <x v="1"/>
    <x v="7"/>
    <n v="5"/>
    <n v="7"/>
    <x v="1"/>
  </r>
  <r>
    <d v="2012-08-05T00:00:00"/>
    <n v="4"/>
    <x v="1"/>
    <s v="01005"/>
    <n v="458.96"/>
    <n v="1049.5899999999999"/>
    <n v="1508.55"/>
    <x v="3"/>
    <x v="1"/>
    <x v="3"/>
    <x v="1"/>
    <x v="7"/>
    <n v="5"/>
    <n v="7"/>
    <x v="1"/>
  </r>
  <r>
    <d v="2012-08-06T00:00:00"/>
    <n v="1"/>
    <x v="0"/>
    <s v="01006"/>
    <n v="443.16"/>
    <n v="1201.51"/>
    <n v="1644.67"/>
    <x v="0"/>
    <x v="0"/>
    <x v="4"/>
    <x v="1"/>
    <x v="7"/>
    <n v="6"/>
    <n v="1"/>
    <x v="2"/>
  </r>
  <r>
    <d v="2012-08-06T00:00:00"/>
    <n v="1"/>
    <x v="1"/>
    <s v="01007"/>
    <n v="424.58"/>
    <n v="1088.2"/>
    <n v="1512.78"/>
    <x v="0"/>
    <x v="0"/>
    <x v="5"/>
    <x v="1"/>
    <x v="7"/>
    <n v="6"/>
    <n v="1"/>
    <x v="2"/>
  </r>
  <r>
    <d v="2012-08-06T00:00:00"/>
    <n v="2"/>
    <x v="0"/>
    <s v="01008"/>
    <n v="514.53"/>
    <n v="999.24"/>
    <n v="1513.77"/>
    <x v="1"/>
    <x v="0"/>
    <x v="6"/>
    <x v="1"/>
    <x v="7"/>
    <n v="6"/>
    <n v="1"/>
    <x v="2"/>
  </r>
  <r>
    <d v="2012-08-06T00:00:00"/>
    <n v="2"/>
    <x v="1"/>
    <s v="01009"/>
    <n v="687.86"/>
    <n v="1043.0899999999999"/>
    <n v="1730.95"/>
    <x v="1"/>
    <x v="0"/>
    <x v="7"/>
    <x v="1"/>
    <x v="7"/>
    <n v="6"/>
    <n v="1"/>
    <x v="2"/>
  </r>
  <r>
    <d v="2012-08-06T00:00:00"/>
    <n v="3"/>
    <x v="0"/>
    <s v="01010"/>
    <n v="647.42999999999995"/>
    <n v="1125"/>
    <n v="1772.43"/>
    <x v="2"/>
    <x v="1"/>
    <x v="8"/>
    <x v="1"/>
    <x v="7"/>
    <n v="6"/>
    <n v="1"/>
    <x v="2"/>
  </r>
  <r>
    <d v="2012-08-06T00:00:00"/>
    <n v="3"/>
    <x v="1"/>
    <s v="01011"/>
    <n v="480.18"/>
    <n v="1062.51"/>
    <n v="1542.69"/>
    <x v="2"/>
    <x v="1"/>
    <x v="9"/>
    <x v="1"/>
    <x v="7"/>
    <n v="6"/>
    <n v="1"/>
    <x v="2"/>
  </r>
  <r>
    <d v="2012-08-06T00:00:00"/>
    <n v="4"/>
    <x v="0"/>
    <s v="01002"/>
    <n v="423.51"/>
    <n v="1122.55"/>
    <n v="1546.06"/>
    <x v="3"/>
    <x v="1"/>
    <x v="4"/>
    <x v="1"/>
    <x v="7"/>
    <n v="6"/>
    <n v="1"/>
    <x v="2"/>
  </r>
  <r>
    <d v="2012-08-06T00:00:00"/>
    <n v="4"/>
    <x v="1"/>
    <s v="01003"/>
    <n v="654.5"/>
    <n v="1123.0999999999999"/>
    <n v="1777.6"/>
    <x v="3"/>
    <x v="1"/>
    <x v="0"/>
    <x v="1"/>
    <x v="7"/>
    <n v="6"/>
    <n v="1"/>
    <x v="2"/>
  </r>
  <r>
    <d v="2012-08-07T00:00:00"/>
    <n v="1"/>
    <x v="0"/>
    <s v="01001"/>
    <n v="657.22"/>
    <n v="1098.9100000000001"/>
    <n v="1756.13"/>
    <x v="0"/>
    <x v="0"/>
    <x v="1"/>
    <x v="1"/>
    <x v="7"/>
    <n v="7"/>
    <n v="2"/>
    <x v="3"/>
  </r>
  <r>
    <d v="2012-08-07T00:00:00"/>
    <n v="1"/>
    <x v="1"/>
    <s v="01004"/>
    <n v="663.01"/>
    <n v="1291.5899999999999"/>
    <n v="1954.6"/>
    <x v="0"/>
    <x v="0"/>
    <x v="2"/>
    <x v="1"/>
    <x v="7"/>
    <n v="7"/>
    <n v="2"/>
    <x v="3"/>
  </r>
  <r>
    <d v="2012-08-07T00:00:00"/>
    <n v="2"/>
    <x v="0"/>
    <s v="01005"/>
    <n v="680.54"/>
    <n v="1104.19"/>
    <n v="1784.73"/>
    <x v="1"/>
    <x v="0"/>
    <x v="3"/>
    <x v="1"/>
    <x v="7"/>
    <n v="7"/>
    <n v="2"/>
    <x v="3"/>
  </r>
  <r>
    <d v="2012-08-07T00:00:00"/>
    <n v="2"/>
    <x v="1"/>
    <s v="01006"/>
    <n v="647.21"/>
    <n v="1329.86"/>
    <n v="1977.07"/>
    <x v="1"/>
    <x v="0"/>
    <x v="4"/>
    <x v="1"/>
    <x v="7"/>
    <n v="7"/>
    <n v="2"/>
    <x v="3"/>
  </r>
  <r>
    <d v="2012-08-07T00:00:00"/>
    <n v="3"/>
    <x v="0"/>
    <s v="01007"/>
    <n v="647.01"/>
    <n v="1067.99"/>
    <n v="1715"/>
    <x v="2"/>
    <x v="1"/>
    <x v="5"/>
    <x v="1"/>
    <x v="7"/>
    <n v="7"/>
    <n v="2"/>
    <x v="3"/>
  </r>
  <r>
    <d v="2012-08-07T00:00:00"/>
    <n v="3"/>
    <x v="1"/>
    <s v="01008"/>
    <n v="409.6"/>
    <n v="1143.82"/>
    <n v="1553.42"/>
    <x v="2"/>
    <x v="1"/>
    <x v="6"/>
    <x v="1"/>
    <x v="7"/>
    <n v="7"/>
    <n v="2"/>
    <x v="3"/>
  </r>
  <r>
    <d v="2012-08-07T00:00:00"/>
    <n v="4"/>
    <x v="0"/>
    <s v="01009"/>
    <n v="553.23"/>
    <n v="1122.3699999999999"/>
    <n v="1675.6"/>
    <x v="3"/>
    <x v="1"/>
    <x v="7"/>
    <x v="1"/>
    <x v="7"/>
    <n v="7"/>
    <n v="2"/>
    <x v="3"/>
  </r>
  <r>
    <d v="2012-08-07T00:00:00"/>
    <n v="4"/>
    <x v="1"/>
    <s v="01010"/>
    <n v="637.21"/>
    <n v="1429.59"/>
    <n v="2066.8000000000002"/>
    <x v="3"/>
    <x v="1"/>
    <x v="8"/>
    <x v="1"/>
    <x v="7"/>
    <n v="7"/>
    <n v="2"/>
    <x v="3"/>
  </r>
  <r>
    <d v="2012-08-08T00:00:00"/>
    <n v="1"/>
    <x v="0"/>
    <s v="01011"/>
    <n v="385.24"/>
    <n v="1125.17"/>
    <n v="1510.41"/>
    <x v="0"/>
    <x v="0"/>
    <x v="9"/>
    <x v="1"/>
    <x v="7"/>
    <n v="8"/>
    <n v="3"/>
    <x v="4"/>
  </r>
  <r>
    <d v="2012-08-08T00:00:00"/>
    <n v="1"/>
    <x v="1"/>
    <s v="01002"/>
    <n v="783.6"/>
    <n v="1184.07"/>
    <n v="1967.67"/>
    <x v="0"/>
    <x v="0"/>
    <x v="4"/>
    <x v="1"/>
    <x v="7"/>
    <n v="8"/>
    <n v="3"/>
    <x v="4"/>
  </r>
  <r>
    <d v="2012-08-08T00:00:00"/>
    <n v="2"/>
    <x v="0"/>
    <s v="01003"/>
    <n v="684.28"/>
    <n v="1095.99"/>
    <n v="1780.27"/>
    <x v="1"/>
    <x v="0"/>
    <x v="0"/>
    <x v="1"/>
    <x v="7"/>
    <n v="8"/>
    <n v="3"/>
    <x v="4"/>
  </r>
  <r>
    <d v="2012-08-08T00:00:00"/>
    <n v="2"/>
    <x v="1"/>
    <s v="01001"/>
    <n v="397.44"/>
    <n v="1166.51"/>
    <n v="1563.95"/>
    <x v="1"/>
    <x v="0"/>
    <x v="1"/>
    <x v="1"/>
    <x v="7"/>
    <n v="8"/>
    <n v="3"/>
    <x v="4"/>
  </r>
  <r>
    <d v="2012-08-08T00:00:00"/>
    <n v="3"/>
    <x v="0"/>
    <s v="01004"/>
    <n v="566.55999999999995"/>
    <n v="1022.56"/>
    <n v="1589.12"/>
    <x v="2"/>
    <x v="1"/>
    <x v="2"/>
    <x v="1"/>
    <x v="7"/>
    <n v="8"/>
    <n v="3"/>
    <x v="4"/>
  </r>
  <r>
    <d v="2012-08-08T00:00:00"/>
    <n v="3"/>
    <x v="1"/>
    <s v="01005"/>
    <n v="559.89"/>
    <n v="1180.4100000000001"/>
    <n v="1740.3"/>
    <x v="2"/>
    <x v="1"/>
    <x v="3"/>
    <x v="1"/>
    <x v="7"/>
    <n v="8"/>
    <n v="3"/>
    <x v="4"/>
  </r>
  <r>
    <d v="2012-08-08T00:00:00"/>
    <n v="4"/>
    <x v="0"/>
    <s v="01006"/>
    <n v="631.36"/>
    <n v="966.51"/>
    <n v="1597.87"/>
    <x v="3"/>
    <x v="1"/>
    <x v="4"/>
    <x v="1"/>
    <x v="7"/>
    <n v="8"/>
    <n v="3"/>
    <x v="4"/>
  </r>
  <r>
    <d v="2012-08-08T00:00:00"/>
    <n v="4"/>
    <x v="1"/>
    <s v="01007"/>
    <n v="612.91999999999996"/>
    <n v="1052.26"/>
    <n v="1665.18"/>
    <x v="3"/>
    <x v="1"/>
    <x v="5"/>
    <x v="1"/>
    <x v="7"/>
    <n v="8"/>
    <n v="3"/>
    <x v="4"/>
  </r>
  <r>
    <d v="2012-08-09T00:00:00"/>
    <n v="1"/>
    <x v="0"/>
    <s v="01008"/>
    <n v="558.86"/>
    <n v="1137.8800000000001"/>
    <n v="1696.74"/>
    <x v="0"/>
    <x v="0"/>
    <x v="6"/>
    <x v="1"/>
    <x v="7"/>
    <n v="9"/>
    <n v="4"/>
    <x v="5"/>
  </r>
  <r>
    <d v="2012-08-09T00:00:00"/>
    <n v="1"/>
    <x v="1"/>
    <s v="01009"/>
    <n v="544.99"/>
    <n v="1354.56"/>
    <n v="1899.55"/>
    <x v="0"/>
    <x v="0"/>
    <x v="7"/>
    <x v="1"/>
    <x v="7"/>
    <n v="9"/>
    <n v="4"/>
    <x v="5"/>
  </r>
  <r>
    <d v="2012-08-09T00:00:00"/>
    <n v="2"/>
    <x v="0"/>
    <s v="01010"/>
    <n v="470.54"/>
    <n v="1088.44"/>
    <n v="1558.98"/>
    <x v="1"/>
    <x v="0"/>
    <x v="8"/>
    <x v="1"/>
    <x v="7"/>
    <n v="9"/>
    <n v="4"/>
    <x v="5"/>
  </r>
  <r>
    <d v="2012-08-09T00:00:00"/>
    <n v="2"/>
    <x v="1"/>
    <s v="01011"/>
    <n v="792.8"/>
    <n v="1300.8800000000001"/>
    <n v="2093.6799999999998"/>
    <x v="1"/>
    <x v="0"/>
    <x v="9"/>
    <x v="1"/>
    <x v="7"/>
    <n v="9"/>
    <n v="4"/>
    <x v="5"/>
  </r>
  <r>
    <d v="2012-08-09T00:00:00"/>
    <n v="3"/>
    <x v="0"/>
    <s v="01002"/>
    <n v="636.88"/>
    <n v="977.97"/>
    <n v="1614.85"/>
    <x v="2"/>
    <x v="1"/>
    <x v="4"/>
    <x v="1"/>
    <x v="7"/>
    <n v="9"/>
    <n v="4"/>
    <x v="5"/>
  </r>
  <r>
    <d v="2012-08-09T00:00:00"/>
    <n v="3"/>
    <x v="1"/>
    <s v="01003"/>
    <n v="616.02"/>
    <n v="1113.73"/>
    <n v="1729.75"/>
    <x v="2"/>
    <x v="1"/>
    <x v="0"/>
    <x v="1"/>
    <x v="7"/>
    <n v="9"/>
    <n v="4"/>
    <x v="5"/>
  </r>
  <r>
    <d v="2012-08-09T00:00:00"/>
    <n v="4"/>
    <x v="0"/>
    <s v="01001"/>
    <n v="525.9"/>
    <n v="978.09"/>
    <n v="1503.99"/>
    <x v="3"/>
    <x v="1"/>
    <x v="1"/>
    <x v="1"/>
    <x v="7"/>
    <n v="9"/>
    <n v="4"/>
    <x v="5"/>
  </r>
  <r>
    <d v="2012-08-09T00:00:00"/>
    <n v="4"/>
    <x v="1"/>
    <s v="01004"/>
    <n v="559.54999999999995"/>
    <n v="1450.52"/>
    <n v="2012.07"/>
    <x v="3"/>
    <x v="1"/>
    <x v="2"/>
    <x v="1"/>
    <x v="7"/>
    <n v="9"/>
    <n v="4"/>
    <x v="5"/>
  </r>
  <r>
    <d v="2012-08-10T00:00:00"/>
    <n v="1"/>
    <x v="0"/>
    <s v="01005"/>
    <n v="632.61"/>
    <n v="963.93"/>
    <n v="1596.54"/>
    <x v="0"/>
    <x v="0"/>
    <x v="3"/>
    <x v="1"/>
    <x v="7"/>
    <n v="10"/>
    <n v="5"/>
    <x v="6"/>
  </r>
  <r>
    <d v="2012-08-10T00:00:00"/>
    <n v="1"/>
    <x v="1"/>
    <s v="01006"/>
    <n v="645.34"/>
    <n v="986.29"/>
    <n v="1631.63"/>
    <x v="0"/>
    <x v="0"/>
    <x v="4"/>
    <x v="1"/>
    <x v="7"/>
    <n v="10"/>
    <n v="5"/>
    <x v="6"/>
  </r>
  <r>
    <d v="2012-08-10T00:00:00"/>
    <n v="2"/>
    <x v="0"/>
    <s v="01007"/>
    <n v="668.45"/>
    <n v="1013.75"/>
    <n v="1682.2"/>
    <x v="1"/>
    <x v="0"/>
    <x v="5"/>
    <x v="1"/>
    <x v="7"/>
    <n v="10"/>
    <n v="5"/>
    <x v="6"/>
  </r>
  <r>
    <d v="2012-08-10T00:00:00"/>
    <n v="2"/>
    <x v="1"/>
    <s v="01008"/>
    <n v="788.13"/>
    <n v="1184.81"/>
    <n v="1972.94"/>
    <x v="1"/>
    <x v="0"/>
    <x v="6"/>
    <x v="1"/>
    <x v="7"/>
    <n v="10"/>
    <n v="5"/>
    <x v="6"/>
  </r>
  <r>
    <d v="2012-08-10T00:00:00"/>
    <n v="3"/>
    <x v="0"/>
    <s v="01009"/>
    <n v="695.46"/>
    <n v="1052.3800000000001"/>
    <n v="1747.84"/>
    <x v="2"/>
    <x v="1"/>
    <x v="7"/>
    <x v="1"/>
    <x v="7"/>
    <n v="10"/>
    <n v="5"/>
    <x v="6"/>
  </r>
  <r>
    <d v="2012-08-10T00:00:00"/>
    <n v="3"/>
    <x v="1"/>
    <s v="01010"/>
    <n v="690.83"/>
    <n v="1044.25"/>
    <n v="1735.08"/>
    <x v="2"/>
    <x v="1"/>
    <x v="8"/>
    <x v="1"/>
    <x v="7"/>
    <n v="10"/>
    <n v="5"/>
    <x v="6"/>
  </r>
  <r>
    <d v="2012-08-10T00:00:00"/>
    <n v="4"/>
    <x v="0"/>
    <s v="01011"/>
    <n v="608.38"/>
    <n v="931.68"/>
    <n v="1540.06"/>
    <x v="3"/>
    <x v="1"/>
    <x v="9"/>
    <x v="1"/>
    <x v="7"/>
    <n v="10"/>
    <n v="5"/>
    <x v="6"/>
  </r>
  <r>
    <d v="2012-08-10T00:00:00"/>
    <n v="4"/>
    <x v="1"/>
    <s v="01002"/>
    <n v="637.69000000000005"/>
    <n v="962.45"/>
    <n v="1600.14"/>
    <x v="3"/>
    <x v="1"/>
    <x v="4"/>
    <x v="1"/>
    <x v="7"/>
    <n v="10"/>
    <n v="5"/>
    <x v="6"/>
  </r>
  <r>
    <d v="2012-08-11T00:00:00"/>
    <n v="1"/>
    <x v="0"/>
    <s v="01003"/>
    <n v="694.06"/>
    <n v="1055.24"/>
    <n v="1749.3"/>
    <x v="0"/>
    <x v="0"/>
    <x v="0"/>
    <x v="1"/>
    <x v="7"/>
    <n v="11"/>
    <n v="6"/>
    <x v="0"/>
  </r>
  <r>
    <d v="2012-08-11T00:00:00"/>
    <n v="1"/>
    <x v="1"/>
    <s v="01001"/>
    <n v="824.14"/>
    <n v="1260.2"/>
    <n v="2084.34"/>
    <x v="0"/>
    <x v="0"/>
    <x v="1"/>
    <x v="1"/>
    <x v="7"/>
    <n v="11"/>
    <n v="6"/>
    <x v="0"/>
  </r>
  <r>
    <d v="2012-08-11T00:00:00"/>
    <n v="2"/>
    <x v="0"/>
    <s v="01004"/>
    <n v="607.27"/>
    <n v="947.81"/>
    <n v="1555.08"/>
    <x v="1"/>
    <x v="0"/>
    <x v="2"/>
    <x v="1"/>
    <x v="7"/>
    <n v="11"/>
    <n v="6"/>
    <x v="0"/>
  </r>
  <r>
    <d v="2012-08-11T00:00:00"/>
    <n v="2"/>
    <x v="1"/>
    <s v="01005"/>
    <n v="761.58"/>
    <n v="1144.1500000000001"/>
    <n v="1905.73"/>
    <x v="1"/>
    <x v="0"/>
    <x v="3"/>
    <x v="1"/>
    <x v="7"/>
    <n v="11"/>
    <n v="6"/>
    <x v="0"/>
  </r>
  <r>
    <d v="2012-08-11T00:00:00"/>
    <n v="3"/>
    <x v="0"/>
    <s v="01006"/>
    <n v="613.32000000000005"/>
    <n v="944.48"/>
    <n v="1557.8"/>
    <x v="2"/>
    <x v="1"/>
    <x v="4"/>
    <x v="1"/>
    <x v="7"/>
    <n v="11"/>
    <n v="6"/>
    <x v="0"/>
  </r>
  <r>
    <d v="2012-08-11T00:00:00"/>
    <n v="3"/>
    <x v="1"/>
    <s v="01007"/>
    <n v="657.92"/>
    <n v="1012.31"/>
    <n v="1670.23"/>
    <x v="2"/>
    <x v="1"/>
    <x v="5"/>
    <x v="1"/>
    <x v="7"/>
    <n v="11"/>
    <n v="6"/>
    <x v="0"/>
  </r>
  <r>
    <d v="2012-08-11T00:00:00"/>
    <n v="4"/>
    <x v="0"/>
    <s v="01008"/>
    <n v="657.27"/>
    <n v="1005.19"/>
    <n v="1662.46"/>
    <x v="3"/>
    <x v="1"/>
    <x v="6"/>
    <x v="1"/>
    <x v="7"/>
    <n v="11"/>
    <n v="6"/>
    <x v="0"/>
  </r>
  <r>
    <d v="2012-08-11T00:00:00"/>
    <n v="4"/>
    <x v="1"/>
    <s v="01009"/>
    <n v="782.4"/>
    <n v="1189.57"/>
    <n v="1971.97"/>
    <x v="3"/>
    <x v="1"/>
    <x v="7"/>
    <x v="1"/>
    <x v="7"/>
    <n v="11"/>
    <n v="6"/>
    <x v="0"/>
  </r>
  <r>
    <d v="2012-08-12T00:00:00"/>
    <n v="1"/>
    <x v="0"/>
    <s v="01010"/>
    <n v="682.72"/>
    <n v="1079.6400000000001"/>
    <n v="1762.36"/>
    <x v="0"/>
    <x v="0"/>
    <x v="8"/>
    <x v="1"/>
    <x v="7"/>
    <n v="12"/>
    <n v="7"/>
    <x v="1"/>
  </r>
  <r>
    <d v="2012-08-12T00:00:00"/>
    <n v="1"/>
    <x v="1"/>
    <s v="01011"/>
    <n v="791.56"/>
    <n v="1193.3"/>
    <n v="1984.86"/>
    <x v="0"/>
    <x v="0"/>
    <x v="9"/>
    <x v="1"/>
    <x v="7"/>
    <n v="12"/>
    <n v="7"/>
    <x v="1"/>
  </r>
  <r>
    <d v="2012-08-12T00:00:00"/>
    <n v="2"/>
    <x v="0"/>
    <s v="01002"/>
    <n v="611.57000000000005"/>
    <n v="944.66"/>
    <n v="1556.23"/>
    <x v="1"/>
    <x v="0"/>
    <x v="4"/>
    <x v="1"/>
    <x v="7"/>
    <n v="12"/>
    <n v="7"/>
    <x v="1"/>
  </r>
  <r>
    <d v="2012-08-12T00:00:00"/>
    <n v="2"/>
    <x v="1"/>
    <s v="01003"/>
    <n v="800.94"/>
    <n v="1246.51"/>
    <n v="2047.45"/>
    <x v="1"/>
    <x v="0"/>
    <x v="0"/>
    <x v="1"/>
    <x v="7"/>
    <n v="12"/>
    <n v="7"/>
    <x v="1"/>
  </r>
  <r>
    <d v="2012-08-12T00:00:00"/>
    <n v="3"/>
    <x v="0"/>
    <s v="01001"/>
    <n v="649.88"/>
    <n v="1019.14"/>
    <n v="1669.02"/>
    <x v="2"/>
    <x v="1"/>
    <x v="1"/>
    <x v="1"/>
    <x v="7"/>
    <n v="12"/>
    <n v="7"/>
    <x v="1"/>
  </r>
  <r>
    <d v="2012-08-12T00:00:00"/>
    <n v="3"/>
    <x v="1"/>
    <s v="01004"/>
    <n v="710.59"/>
    <n v="1119.26"/>
    <n v="1829.85"/>
    <x v="2"/>
    <x v="1"/>
    <x v="2"/>
    <x v="1"/>
    <x v="7"/>
    <n v="12"/>
    <n v="7"/>
    <x v="1"/>
  </r>
  <r>
    <d v="2012-08-12T00:00:00"/>
    <n v="4"/>
    <x v="0"/>
    <s v="01005"/>
    <n v="653.23"/>
    <n v="1012.12"/>
    <n v="1665.35"/>
    <x v="3"/>
    <x v="1"/>
    <x v="3"/>
    <x v="1"/>
    <x v="7"/>
    <n v="12"/>
    <n v="7"/>
    <x v="1"/>
  </r>
  <r>
    <d v="2012-08-12T00:00:00"/>
    <n v="4"/>
    <x v="1"/>
    <s v="01006"/>
    <n v="642.21"/>
    <n v="994.24"/>
    <n v="1636.45"/>
    <x v="3"/>
    <x v="1"/>
    <x v="4"/>
    <x v="1"/>
    <x v="7"/>
    <n v="12"/>
    <n v="7"/>
    <x v="1"/>
  </r>
  <r>
    <d v="2012-08-13T00:00:00"/>
    <n v="1"/>
    <x v="0"/>
    <s v="01007"/>
    <n v="687.56"/>
    <n v="1047.9100000000001"/>
    <n v="1735.47"/>
    <x v="0"/>
    <x v="0"/>
    <x v="5"/>
    <x v="1"/>
    <x v="7"/>
    <n v="13"/>
    <n v="1"/>
    <x v="2"/>
  </r>
  <r>
    <d v="2012-08-13T00:00:00"/>
    <n v="1"/>
    <x v="1"/>
    <s v="01008"/>
    <n v="799.75"/>
    <n v="1278.55"/>
    <n v="2078.3000000000002"/>
    <x v="0"/>
    <x v="0"/>
    <x v="6"/>
    <x v="1"/>
    <x v="7"/>
    <n v="13"/>
    <n v="1"/>
    <x v="2"/>
  </r>
  <r>
    <d v="2012-08-13T00:00:00"/>
    <n v="2"/>
    <x v="0"/>
    <s v="01009"/>
    <n v="674.5"/>
    <n v="1021.43"/>
    <n v="1695.93"/>
    <x v="1"/>
    <x v="0"/>
    <x v="7"/>
    <x v="1"/>
    <x v="7"/>
    <n v="13"/>
    <n v="1"/>
    <x v="2"/>
  </r>
  <r>
    <d v="2012-08-13T00:00:00"/>
    <n v="2"/>
    <x v="1"/>
    <s v="01010"/>
    <n v="752.25"/>
    <n v="1171.6300000000001"/>
    <n v="1923.88"/>
    <x v="1"/>
    <x v="0"/>
    <x v="8"/>
    <x v="1"/>
    <x v="7"/>
    <n v="13"/>
    <n v="1"/>
    <x v="2"/>
  </r>
  <r>
    <d v="2012-08-13T00:00:00"/>
    <n v="3"/>
    <x v="0"/>
    <s v="01011"/>
    <n v="668.74"/>
    <n v="1035.1300000000001"/>
    <n v="1703.87"/>
    <x v="2"/>
    <x v="1"/>
    <x v="9"/>
    <x v="1"/>
    <x v="7"/>
    <n v="13"/>
    <n v="1"/>
    <x v="2"/>
  </r>
  <r>
    <d v="2012-08-13T00:00:00"/>
    <n v="3"/>
    <x v="1"/>
    <s v="01002"/>
    <n v="762.44"/>
    <n v="1147.21"/>
    <n v="1909.65"/>
    <x v="2"/>
    <x v="1"/>
    <x v="4"/>
    <x v="1"/>
    <x v="7"/>
    <n v="13"/>
    <n v="1"/>
    <x v="2"/>
  </r>
  <r>
    <d v="2012-08-13T00:00:00"/>
    <n v="4"/>
    <x v="0"/>
    <s v="01003"/>
    <n v="682.28"/>
    <n v="1085.3900000000001"/>
    <n v="1767.67"/>
    <x v="3"/>
    <x v="1"/>
    <x v="0"/>
    <x v="1"/>
    <x v="7"/>
    <n v="13"/>
    <n v="1"/>
    <x v="2"/>
  </r>
  <r>
    <d v="2012-08-13T00:00:00"/>
    <n v="4"/>
    <x v="1"/>
    <s v="01001"/>
    <n v="751.06"/>
    <n v="1165.47"/>
    <n v="1916.53"/>
    <x v="3"/>
    <x v="1"/>
    <x v="1"/>
    <x v="1"/>
    <x v="7"/>
    <n v="13"/>
    <n v="1"/>
    <x v="2"/>
  </r>
  <r>
    <d v="2012-08-14T00:00:00"/>
    <n v="1"/>
    <x v="0"/>
    <s v="01004"/>
    <n v="651.03"/>
    <n v="1063.4000000000001"/>
    <n v="1714.43"/>
    <x v="0"/>
    <x v="0"/>
    <x v="2"/>
    <x v="1"/>
    <x v="7"/>
    <n v="14"/>
    <n v="2"/>
    <x v="3"/>
  </r>
  <r>
    <d v="2012-08-14T00:00:00"/>
    <n v="1"/>
    <x v="1"/>
    <s v="01005"/>
    <n v="809.5"/>
    <n v="1260.46"/>
    <n v="2069.96"/>
    <x v="0"/>
    <x v="0"/>
    <x v="3"/>
    <x v="1"/>
    <x v="7"/>
    <n v="14"/>
    <n v="2"/>
    <x v="3"/>
  </r>
  <r>
    <d v="2012-08-14T00:00:00"/>
    <n v="2"/>
    <x v="0"/>
    <s v="01006"/>
    <n v="565.41"/>
    <n v="947.88"/>
    <n v="1513.29"/>
    <x v="1"/>
    <x v="0"/>
    <x v="4"/>
    <x v="1"/>
    <x v="7"/>
    <n v="14"/>
    <n v="2"/>
    <x v="3"/>
  </r>
  <r>
    <d v="2012-08-14T00:00:00"/>
    <n v="2"/>
    <x v="1"/>
    <s v="01007"/>
    <n v="714.92"/>
    <n v="1163.8800000000001"/>
    <n v="1878.8"/>
    <x v="1"/>
    <x v="0"/>
    <x v="5"/>
    <x v="1"/>
    <x v="7"/>
    <n v="14"/>
    <n v="2"/>
    <x v="3"/>
  </r>
  <r>
    <d v="2012-08-14T00:00:00"/>
    <n v="3"/>
    <x v="0"/>
    <s v="01008"/>
    <n v="668.94"/>
    <n v="1017.27"/>
    <n v="1686.21"/>
    <x v="2"/>
    <x v="1"/>
    <x v="6"/>
    <x v="1"/>
    <x v="7"/>
    <n v="14"/>
    <n v="2"/>
    <x v="3"/>
  </r>
  <r>
    <d v="2012-08-14T00:00:00"/>
    <n v="3"/>
    <x v="1"/>
    <s v="01009"/>
    <n v="743.99"/>
    <n v="1154.72"/>
    <n v="1898.71"/>
    <x v="2"/>
    <x v="1"/>
    <x v="7"/>
    <x v="1"/>
    <x v="7"/>
    <n v="14"/>
    <n v="2"/>
    <x v="3"/>
  </r>
  <r>
    <d v="2012-08-14T00:00:00"/>
    <n v="4"/>
    <x v="0"/>
    <s v="01010"/>
    <n v="647.59"/>
    <n v="1048.0899999999999"/>
    <n v="1695.68"/>
    <x v="3"/>
    <x v="1"/>
    <x v="8"/>
    <x v="1"/>
    <x v="7"/>
    <n v="14"/>
    <n v="2"/>
    <x v="3"/>
  </r>
  <r>
    <d v="2012-08-14T00:00:00"/>
    <n v="4"/>
    <x v="1"/>
    <s v="01011"/>
    <n v="772.58"/>
    <n v="1196.28"/>
    <n v="1968.86"/>
    <x v="3"/>
    <x v="1"/>
    <x v="9"/>
    <x v="1"/>
    <x v="7"/>
    <n v="14"/>
    <n v="2"/>
    <x v="3"/>
  </r>
  <r>
    <d v="2012-08-15T00:00:00"/>
    <n v="1"/>
    <x v="0"/>
    <s v="01002"/>
    <n v="618.26"/>
    <n v="980.91"/>
    <n v="1599.17"/>
    <x v="0"/>
    <x v="0"/>
    <x v="4"/>
    <x v="1"/>
    <x v="7"/>
    <n v="15"/>
    <n v="3"/>
    <x v="4"/>
  </r>
  <r>
    <d v="2012-08-15T00:00:00"/>
    <n v="1"/>
    <x v="1"/>
    <s v="01003"/>
    <n v="676.04"/>
    <n v="1110.4100000000001"/>
    <n v="1786.45"/>
    <x v="0"/>
    <x v="0"/>
    <x v="0"/>
    <x v="1"/>
    <x v="7"/>
    <n v="15"/>
    <n v="3"/>
    <x v="4"/>
  </r>
  <r>
    <d v="2012-08-15T00:00:00"/>
    <n v="2"/>
    <x v="0"/>
    <s v="01001"/>
    <n v="643.58000000000004"/>
    <n v="1025.3399999999999"/>
    <n v="1668.92"/>
    <x v="1"/>
    <x v="0"/>
    <x v="1"/>
    <x v="1"/>
    <x v="7"/>
    <n v="15"/>
    <n v="3"/>
    <x v="4"/>
  </r>
  <r>
    <d v="2012-08-15T00:00:00"/>
    <n v="2"/>
    <x v="1"/>
    <s v="01004"/>
    <n v="751.51"/>
    <n v="1143.3399999999999"/>
    <n v="1894.85"/>
    <x v="1"/>
    <x v="0"/>
    <x v="2"/>
    <x v="1"/>
    <x v="7"/>
    <n v="15"/>
    <n v="3"/>
    <x v="4"/>
  </r>
  <r>
    <d v="2012-08-15T00:00:00"/>
    <n v="3"/>
    <x v="0"/>
    <s v="01005"/>
    <n v="667.54"/>
    <n v="1017.75"/>
    <n v="1685.29"/>
    <x v="2"/>
    <x v="1"/>
    <x v="3"/>
    <x v="1"/>
    <x v="7"/>
    <n v="15"/>
    <n v="3"/>
    <x v="4"/>
  </r>
  <r>
    <d v="2012-08-15T00:00:00"/>
    <n v="3"/>
    <x v="1"/>
    <s v="01006"/>
    <n v="574.44000000000005"/>
    <n v="978.56"/>
    <n v="1553"/>
    <x v="2"/>
    <x v="1"/>
    <x v="4"/>
    <x v="1"/>
    <x v="7"/>
    <n v="15"/>
    <n v="3"/>
    <x v="4"/>
  </r>
  <r>
    <d v="2012-08-15T00:00:00"/>
    <n v="4"/>
    <x v="0"/>
    <s v="01007"/>
    <n v="589.82000000000005"/>
    <n v="923.7"/>
    <n v="1513.52"/>
    <x v="3"/>
    <x v="1"/>
    <x v="5"/>
    <x v="1"/>
    <x v="7"/>
    <n v="15"/>
    <n v="3"/>
    <x v="4"/>
  </r>
  <r>
    <d v="2012-08-15T00:00:00"/>
    <n v="4"/>
    <x v="1"/>
    <s v="01008"/>
    <n v="763.75"/>
    <n v="1265.06"/>
    <n v="2028.81"/>
    <x v="3"/>
    <x v="1"/>
    <x v="6"/>
    <x v="1"/>
    <x v="7"/>
    <n v="15"/>
    <n v="3"/>
    <x v="4"/>
  </r>
  <r>
    <d v="2012-08-16T00:00:00"/>
    <n v="1"/>
    <x v="0"/>
    <s v="01009"/>
    <n v="603.07000000000005"/>
    <n v="1039.68"/>
    <n v="1642.75"/>
    <x v="0"/>
    <x v="0"/>
    <x v="7"/>
    <x v="1"/>
    <x v="7"/>
    <n v="16"/>
    <n v="4"/>
    <x v="5"/>
  </r>
  <r>
    <d v="2012-08-16T00:00:00"/>
    <n v="1"/>
    <x v="1"/>
    <s v="01010"/>
    <n v="629.12"/>
    <n v="1081.1500000000001"/>
    <n v="1710.27"/>
    <x v="0"/>
    <x v="0"/>
    <x v="8"/>
    <x v="1"/>
    <x v="7"/>
    <n v="16"/>
    <n v="4"/>
    <x v="5"/>
  </r>
  <r>
    <d v="2012-08-16T00:00:00"/>
    <n v="2"/>
    <x v="0"/>
    <s v="01011"/>
    <n v="570.25"/>
    <n v="957.88"/>
    <n v="1528.13"/>
    <x v="1"/>
    <x v="0"/>
    <x v="9"/>
    <x v="1"/>
    <x v="7"/>
    <n v="16"/>
    <n v="4"/>
    <x v="5"/>
  </r>
  <r>
    <d v="2012-08-16T00:00:00"/>
    <n v="2"/>
    <x v="1"/>
    <s v="01002"/>
    <n v="712.49"/>
    <n v="1165.8699999999999"/>
    <n v="1878.36"/>
    <x v="1"/>
    <x v="0"/>
    <x v="4"/>
    <x v="1"/>
    <x v="7"/>
    <n v="16"/>
    <n v="4"/>
    <x v="5"/>
  </r>
  <r>
    <d v="2012-08-16T00:00:00"/>
    <n v="3"/>
    <x v="0"/>
    <s v="01003"/>
    <n v="622.38"/>
    <n v="1004.42"/>
    <n v="1626.8"/>
    <x v="2"/>
    <x v="1"/>
    <x v="0"/>
    <x v="1"/>
    <x v="7"/>
    <n v="16"/>
    <n v="4"/>
    <x v="5"/>
  </r>
  <r>
    <d v="2012-08-16T00:00:00"/>
    <n v="3"/>
    <x v="1"/>
    <s v="01001"/>
    <n v="615.23"/>
    <n v="968.27"/>
    <n v="1583.5"/>
    <x v="2"/>
    <x v="1"/>
    <x v="1"/>
    <x v="1"/>
    <x v="7"/>
    <n v="16"/>
    <n v="4"/>
    <x v="5"/>
  </r>
  <r>
    <d v="2012-08-16T00:00:00"/>
    <n v="4"/>
    <x v="0"/>
    <s v="01004"/>
    <n v="600.54999999999995"/>
    <n v="1032.3800000000001"/>
    <n v="1632.93"/>
    <x v="3"/>
    <x v="1"/>
    <x v="2"/>
    <x v="1"/>
    <x v="7"/>
    <n v="16"/>
    <n v="4"/>
    <x v="5"/>
  </r>
  <r>
    <d v="2012-08-16T00:00:00"/>
    <n v="4"/>
    <x v="1"/>
    <s v="01005"/>
    <n v="698.34"/>
    <n v="1073.08"/>
    <n v="1771.42"/>
    <x v="3"/>
    <x v="1"/>
    <x v="3"/>
    <x v="1"/>
    <x v="7"/>
    <n v="16"/>
    <n v="4"/>
    <x v="5"/>
  </r>
  <r>
    <d v="2012-08-17T00:00:00"/>
    <n v="1"/>
    <x v="0"/>
    <s v="01006"/>
    <n v="627.44000000000005"/>
    <n v="999.13"/>
    <n v="1626.57"/>
    <x v="0"/>
    <x v="0"/>
    <x v="4"/>
    <x v="1"/>
    <x v="7"/>
    <n v="17"/>
    <n v="5"/>
    <x v="6"/>
  </r>
  <r>
    <d v="2012-08-17T00:00:00"/>
    <n v="1"/>
    <x v="1"/>
    <s v="01007"/>
    <n v="628.5"/>
    <n v="956.64"/>
    <n v="1585.14"/>
    <x v="0"/>
    <x v="0"/>
    <x v="5"/>
    <x v="1"/>
    <x v="7"/>
    <n v="17"/>
    <n v="5"/>
    <x v="6"/>
  </r>
  <r>
    <d v="2012-08-17T00:00:00"/>
    <n v="2"/>
    <x v="0"/>
    <s v="01008"/>
    <n v="581.65"/>
    <n v="981.26"/>
    <n v="1562.91"/>
    <x v="1"/>
    <x v="0"/>
    <x v="6"/>
    <x v="1"/>
    <x v="7"/>
    <n v="17"/>
    <n v="5"/>
    <x v="6"/>
  </r>
  <r>
    <d v="2012-08-17T00:00:00"/>
    <n v="2"/>
    <x v="1"/>
    <s v="01009"/>
    <n v="573.07000000000005"/>
    <n v="971.46"/>
    <n v="1544.53"/>
    <x v="1"/>
    <x v="0"/>
    <x v="7"/>
    <x v="1"/>
    <x v="7"/>
    <n v="17"/>
    <n v="5"/>
    <x v="6"/>
  </r>
  <r>
    <d v="2012-08-17T00:00:00"/>
    <n v="3"/>
    <x v="0"/>
    <s v="01010"/>
    <n v="633.48"/>
    <n v="993.55"/>
    <n v="1627.03"/>
    <x v="2"/>
    <x v="1"/>
    <x v="8"/>
    <x v="1"/>
    <x v="7"/>
    <n v="17"/>
    <n v="5"/>
    <x v="6"/>
  </r>
  <r>
    <d v="2012-08-17T00:00:00"/>
    <n v="3"/>
    <x v="1"/>
    <s v="01011"/>
    <n v="596.78"/>
    <n v="1025.92"/>
    <n v="1622.7"/>
    <x v="2"/>
    <x v="1"/>
    <x v="9"/>
    <x v="1"/>
    <x v="7"/>
    <n v="17"/>
    <n v="5"/>
    <x v="6"/>
  </r>
  <r>
    <d v="2012-08-17T00:00:00"/>
    <n v="4"/>
    <x v="0"/>
    <s v="01002"/>
    <n v="692.3"/>
    <n v="1103.98"/>
    <n v="1796.28"/>
    <x v="3"/>
    <x v="1"/>
    <x v="4"/>
    <x v="1"/>
    <x v="7"/>
    <n v="17"/>
    <n v="5"/>
    <x v="6"/>
  </r>
  <r>
    <d v="2012-08-17T00:00:00"/>
    <n v="4"/>
    <x v="1"/>
    <s v="01003"/>
    <n v="654.83000000000004"/>
    <n v="990.03"/>
    <n v="1644.86"/>
    <x v="3"/>
    <x v="1"/>
    <x v="0"/>
    <x v="1"/>
    <x v="7"/>
    <n v="17"/>
    <n v="5"/>
    <x v="6"/>
  </r>
  <r>
    <d v="2012-08-18T00:00:00"/>
    <n v="1"/>
    <x v="0"/>
    <s v="01001"/>
    <n v="573.54"/>
    <n v="1036.93"/>
    <n v="1610.47"/>
    <x v="0"/>
    <x v="0"/>
    <x v="1"/>
    <x v="1"/>
    <x v="7"/>
    <n v="18"/>
    <n v="6"/>
    <x v="0"/>
  </r>
  <r>
    <d v="2012-08-18T00:00:00"/>
    <n v="1"/>
    <x v="1"/>
    <s v="01004"/>
    <n v="704.59"/>
    <n v="1189.01"/>
    <n v="1893.6"/>
    <x v="0"/>
    <x v="0"/>
    <x v="2"/>
    <x v="1"/>
    <x v="7"/>
    <n v="18"/>
    <n v="6"/>
    <x v="0"/>
  </r>
  <r>
    <d v="2012-08-18T00:00:00"/>
    <n v="2"/>
    <x v="0"/>
    <s v="01005"/>
    <n v="619.54999999999995"/>
    <n v="1050.54"/>
    <n v="1670.09"/>
    <x v="1"/>
    <x v="0"/>
    <x v="3"/>
    <x v="1"/>
    <x v="7"/>
    <n v="18"/>
    <n v="6"/>
    <x v="0"/>
  </r>
  <r>
    <d v="2012-08-18T00:00:00"/>
    <n v="2"/>
    <x v="1"/>
    <s v="01006"/>
    <n v="612.11"/>
    <n v="986.08"/>
    <n v="1598.19"/>
    <x v="1"/>
    <x v="0"/>
    <x v="4"/>
    <x v="1"/>
    <x v="7"/>
    <n v="18"/>
    <n v="6"/>
    <x v="0"/>
  </r>
  <r>
    <d v="2012-08-18T00:00:00"/>
    <n v="3"/>
    <x v="0"/>
    <s v="01007"/>
    <n v="620.11"/>
    <n v="1076.18"/>
    <n v="1696.29"/>
    <x v="2"/>
    <x v="1"/>
    <x v="5"/>
    <x v="1"/>
    <x v="7"/>
    <n v="18"/>
    <n v="6"/>
    <x v="0"/>
  </r>
  <r>
    <d v="2012-08-18T00:00:00"/>
    <n v="3"/>
    <x v="1"/>
    <s v="01008"/>
    <n v="572.72"/>
    <n v="1028.44"/>
    <n v="1601.16"/>
    <x v="2"/>
    <x v="1"/>
    <x v="6"/>
    <x v="1"/>
    <x v="7"/>
    <n v="18"/>
    <n v="6"/>
    <x v="0"/>
  </r>
  <r>
    <d v="2012-08-18T00:00:00"/>
    <n v="4"/>
    <x v="0"/>
    <s v="01009"/>
    <n v="582.91"/>
    <n v="962.89"/>
    <n v="1545.8"/>
    <x v="3"/>
    <x v="1"/>
    <x v="7"/>
    <x v="1"/>
    <x v="7"/>
    <n v="18"/>
    <n v="6"/>
    <x v="0"/>
  </r>
  <r>
    <d v="2012-08-18T00:00:00"/>
    <n v="4"/>
    <x v="1"/>
    <s v="01010"/>
    <n v="628.37"/>
    <n v="1004.57"/>
    <n v="1632.94"/>
    <x v="3"/>
    <x v="1"/>
    <x v="8"/>
    <x v="1"/>
    <x v="7"/>
    <n v="18"/>
    <n v="6"/>
    <x v="0"/>
  </r>
  <r>
    <d v="2012-08-19T00:00:00"/>
    <n v="1"/>
    <x v="0"/>
    <s v="01011"/>
    <n v="695.41"/>
    <n v="1099.29"/>
    <n v="1794.7"/>
    <x v="0"/>
    <x v="0"/>
    <x v="9"/>
    <x v="1"/>
    <x v="7"/>
    <n v="19"/>
    <n v="7"/>
    <x v="1"/>
  </r>
  <r>
    <d v="2012-08-19T00:00:00"/>
    <n v="1"/>
    <x v="1"/>
    <s v="01002"/>
    <n v="783.05"/>
    <n v="1210.45"/>
    <n v="1993.5"/>
    <x v="0"/>
    <x v="0"/>
    <x v="4"/>
    <x v="1"/>
    <x v="7"/>
    <n v="19"/>
    <n v="7"/>
    <x v="1"/>
  </r>
  <r>
    <d v="2012-08-19T00:00:00"/>
    <n v="2"/>
    <x v="0"/>
    <s v="01003"/>
    <n v="655.66"/>
    <n v="1136.3499999999999"/>
    <n v="1792.01"/>
    <x v="1"/>
    <x v="0"/>
    <x v="0"/>
    <x v="1"/>
    <x v="7"/>
    <n v="19"/>
    <n v="7"/>
    <x v="1"/>
  </r>
  <r>
    <d v="2012-08-19T00:00:00"/>
    <n v="2"/>
    <x v="1"/>
    <s v="01001"/>
    <n v="563.17999999999995"/>
    <n v="949.7"/>
    <n v="1512.88"/>
    <x v="1"/>
    <x v="0"/>
    <x v="1"/>
    <x v="1"/>
    <x v="7"/>
    <n v="19"/>
    <n v="7"/>
    <x v="1"/>
  </r>
  <r>
    <d v="2012-08-19T00:00:00"/>
    <n v="3"/>
    <x v="0"/>
    <s v="01004"/>
    <n v="647.07000000000005"/>
    <n v="1149.1300000000001"/>
    <n v="1796.2"/>
    <x v="2"/>
    <x v="1"/>
    <x v="2"/>
    <x v="1"/>
    <x v="7"/>
    <n v="19"/>
    <n v="7"/>
    <x v="1"/>
  </r>
  <r>
    <d v="2012-08-19T00:00:00"/>
    <n v="3"/>
    <x v="1"/>
    <s v="01005"/>
    <n v="783.42"/>
    <n v="1282.8699999999999"/>
    <n v="2066.29"/>
    <x v="2"/>
    <x v="1"/>
    <x v="3"/>
    <x v="1"/>
    <x v="7"/>
    <n v="19"/>
    <n v="7"/>
    <x v="1"/>
  </r>
  <r>
    <d v="2012-08-19T00:00:00"/>
    <n v="4"/>
    <x v="0"/>
    <s v="01006"/>
    <n v="585.4"/>
    <n v="939.34"/>
    <n v="1524.74"/>
    <x v="3"/>
    <x v="1"/>
    <x v="4"/>
    <x v="1"/>
    <x v="7"/>
    <n v="19"/>
    <n v="7"/>
    <x v="1"/>
  </r>
  <r>
    <d v="2012-08-19T00:00:00"/>
    <n v="4"/>
    <x v="1"/>
    <s v="01007"/>
    <n v="746.95"/>
    <n v="1281.17"/>
    <n v="2028.12"/>
    <x v="3"/>
    <x v="1"/>
    <x v="5"/>
    <x v="1"/>
    <x v="7"/>
    <n v="19"/>
    <n v="7"/>
    <x v="1"/>
  </r>
  <r>
    <d v="2012-08-20T00:00:00"/>
    <n v="1"/>
    <x v="0"/>
    <s v="01008"/>
    <n v="521.52"/>
    <n v="988.46"/>
    <n v="1509.98"/>
    <x v="0"/>
    <x v="0"/>
    <x v="6"/>
    <x v="1"/>
    <x v="7"/>
    <n v="20"/>
    <n v="1"/>
    <x v="2"/>
  </r>
  <r>
    <d v="2012-08-20T00:00:00"/>
    <n v="1"/>
    <x v="1"/>
    <s v="01009"/>
    <n v="766.07"/>
    <n v="1258.5999999999999"/>
    <n v="2024.67"/>
    <x v="0"/>
    <x v="0"/>
    <x v="7"/>
    <x v="1"/>
    <x v="7"/>
    <n v="20"/>
    <n v="1"/>
    <x v="2"/>
  </r>
  <r>
    <d v="2012-08-20T00:00:00"/>
    <n v="2"/>
    <x v="0"/>
    <s v="01010"/>
    <n v="595.09"/>
    <n v="921.39"/>
    <n v="1516.48"/>
    <x v="1"/>
    <x v="0"/>
    <x v="8"/>
    <x v="1"/>
    <x v="7"/>
    <n v="20"/>
    <n v="1"/>
    <x v="2"/>
  </r>
  <r>
    <d v="2012-08-20T00:00:00"/>
    <n v="2"/>
    <x v="1"/>
    <s v="01011"/>
    <n v="746.46"/>
    <n v="1261.02"/>
    <n v="2007.48"/>
    <x v="1"/>
    <x v="0"/>
    <x v="9"/>
    <x v="1"/>
    <x v="7"/>
    <n v="20"/>
    <n v="1"/>
    <x v="2"/>
  </r>
  <r>
    <d v="2012-08-20T00:00:00"/>
    <n v="3"/>
    <x v="0"/>
    <s v="01002"/>
    <n v="591.65"/>
    <n v="997.63"/>
    <n v="1589.28"/>
    <x v="2"/>
    <x v="1"/>
    <x v="4"/>
    <x v="1"/>
    <x v="7"/>
    <n v="20"/>
    <n v="1"/>
    <x v="2"/>
  </r>
  <r>
    <d v="2012-08-20T00:00:00"/>
    <n v="3"/>
    <x v="1"/>
    <s v="01003"/>
    <n v="602.44000000000005"/>
    <n v="1004.81"/>
    <n v="1607.25"/>
    <x v="2"/>
    <x v="1"/>
    <x v="0"/>
    <x v="1"/>
    <x v="7"/>
    <n v="20"/>
    <n v="1"/>
    <x v="2"/>
  </r>
  <r>
    <d v="2012-08-20T00:00:00"/>
    <n v="4"/>
    <x v="0"/>
    <s v="01001"/>
    <n v="618.13"/>
    <n v="1032.2"/>
    <n v="1650.33"/>
    <x v="3"/>
    <x v="1"/>
    <x v="1"/>
    <x v="1"/>
    <x v="7"/>
    <n v="20"/>
    <n v="1"/>
    <x v="2"/>
  </r>
  <r>
    <d v="2012-08-20T00:00:00"/>
    <n v="4"/>
    <x v="1"/>
    <s v="01004"/>
    <n v="676.55"/>
    <n v="1233.77"/>
    <n v="1910.32"/>
    <x v="3"/>
    <x v="1"/>
    <x v="2"/>
    <x v="1"/>
    <x v="7"/>
    <n v="20"/>
    <n v="1"/>
    <x v="2"/>
  </r>
  <r>
    <d v="2012-08-21T00:00:00"/>
    <n v="1"/>
    <x v="0"/>
    <s v="01005"/>
    <n v="574.01"/>
    <n v="1004.07"/>
    <n v="1578.08"/>
    <x v="0"/>
    <x v="0"/>
    <x v="3"/>
    <x v="1"/>
    <x v="7"/>
    <n v="21"/>
    <n v="2"/>
    <x v="3"/>
  </r>
  <r>
    <d v="2012-08-21T00:00:00"/>
    <n v="1"/>
    <x v="1"/>
    <s v="01006"/>
    <n v="703.18"/>
    <n v="1077.4100000000001"/>
    <n v="1780.59"/>
    <x v="0"/>
    <x v="0"/>
    <x v="4"/>
    <x v="1"/>
    <x v="7"/>
    <n v="21"/>
    <n v="2"/>
    <x v="3"/>
  </r>
  <r>
    <d v="2012-08-21T00:00:00"/>
    <n v="2"/>
    <x v="0"/>
    <s v="01007"/>
    <n v="633.19000000000005"/>
    <n v="1036.96"/>
    <n v="1670.15"/>
    <x v="1"/>
    <x v="0"/>
    <x v="5"/>
    <x v="1"/>
    <x v="7"/>
    <n v="21"/>
    <n v="2"/>
    <x v="3"/>
  </r>
  <r>
    <d v="2012-08-21T00:00:00"/>
    <n v="2"/>
    <x v="1"/>
    <s v="01008"/>
    <n v="648.73"/>
    <n v="1138.8800000000001"/>
    <n v="1787.61"/>
    <x v="1"/>
    <x v="0"/>
    <x v="6"/>
    <x v="1"/>
    <x v="7"/>
    <n v="21"/>
    <n v="2"/>
    <x v="3"/>
  </r>
  <r>
    <d v="2012-08-21T00:00:00"/>
    <n v="3"/>
    <x v="0"/>
    <s v="01009"/>
    <n v="612.64"/>
    <n v="984.57"/>
    <n v="1597.21"/>
    <x v="2"/>
    <x v="1"/>
    <x v="7"/>
    <x v="1"/>
    <x v="7"/>
    <n v="21"/>
    <n v="2"/>
    <x v="3"/>
  </r>
  <r>
    <d v="2012-08-21T00:00:00"/>
    <n v="3"/>
    <x v="1"/>
    <s v="01010"/>
    <n v="713.92"/>
    <n v="1118.33"/>
    <n v="1832.25"/>
    <x v="2"/>
    <x v="1"/>
    <x v="8"/>
    <x v="1"/>
    <x v="7"/>
    <n v="21"/>
    <n v="2"/>
    <x v="3"/>
  </r>
  <r>
    <d v="2012-08-21T00:00:00"/>
    <n v="4"/>
    <x v="0"/>
    <s v="01011"/>
    <n v="601.04999999999995"/>
    <n v="949.91"/>
    <n v="1550.96"/>
    <x v="3"/>
    <x v="1"/>
    <x v="9"/>
    <x v="1"/>
    <x v="7"/>
    <n v="21"/>
    <n v="2"/>
    <x v="3"/>
  </r>
  <r>
    <d v="2012-08-21T00:00:00"/>
    <n v="4"/>
    <x v="1"/>
    <s v="01002"/>
    <n v="710.39"/>
    <n v="1244.3499999999999"/>
    <n v="1954.74"/>
    <x v="3"/>
    <x v="1"/>
    <x v="4"/>
    <x v="1"/>
    <x v="7"/>
    <n v="21"/>
    <n v="2"/>
    <x v="3"/>
  </r>
  <r>
    <d v="2012-08-22T00:00:00"/>
    <n v="1"/>
    <x v="0"/>
    <s v="01003"/>
    <n v="580.23"/>
    <n v="991.06"/>
    <n v="1571.29"/>
    <x v="0"/>
    <x v="0"/>
    <x v="0"/>
    <x v="1"/>
    <x v="7"/>
    <n v="22"/>
    <n v="3"/>
    <x v="4"/>
  </r>
  <r>
    <d v="2012-08-22T00:00:00"/>
    <n v="1"/>
    <x v="1"/>
    <s v="01001"/>
    <n v="558.11"/>
    <n v="998.11"/>
    <n v="1556.22"/>
    <x v="0"/>
    <x v="0"/>
    <x v="1"/>
    <x v="1"/>
    <x v="7"/>
    <n v="22"/>
    <n v="3"/>
    <x v="4"/>
  </r>
  <r>
    <d v="2012-08-22T00:00:00"/>
    <n v="2"/>
    <x v="0"/>
    <s v="01004"/>
    <n v="662.89"/>
    <n v="1093.1099999999999"/>
    <n v="1756"/>
    <x v="1"/>
    <x v="0"/>
    <x v="2"/>
    <x v="1"/>
    <x v="7"/>
    <n v="22"/>
    <n v="3"/>
    <x v="4"/>
  </r>
  <r>
    <d v="2012-08-22T00:00:00"/>
    <n v="2"/>
    <x v="1"/>
    <s v="01005"/>
    <n v="775.82"/>
    <n v="1183.3399999999999"/>
    <n v="1959.16"/>
    <x v="1"/>
    <x v="0"/>
    <x v="3"/>
    <x v="1"/>
    <x v="7"/>
    <n v="22"/>
    <n v="3"/>
    <x v="4"/>
  </r>
  <r>
    <d v="2012-08-22T00:00:00"/>
    <n v="3"/>
    <x v="0"/>
    <s v="01006"/>
    <n v="637.30999999999995"/>
    <n v="1159.3800000000001"/>
    <n v="1796.69"/>
    <x v="2"/>
    <x v="1"/>
    <x v="4"/>
    <x v="1"/>
    <x v="7"/>
    <n v="22"/>
    <n v="3"/>
    <x v="4"/>
  </r>
  <r>
    <d v="2012-08-22T00:00:00"/>
    <n v="3"/>
    <x v="1"/>
    <s v="01007"/>
    <n v="756.96"/>
    <n v="1291.22"/>
    <n v="2048.1799999999998"/>
    <x v="2"/>
    <x v="1"/>
    <x v="5"/>
    <x v="1"/>
    <x v="7"/>
    <n v="22"/>
    <n v="3"/>
    <x v="4"/>
  </r>
  <r>
    <d v="2012-08-22T00:00:00"/>
    <n v="4"/>
    <x v="0"/>
    <s v="01008"/>
    <n v="668.42"/>
    <n v="1009"/>
    <n v="1677.42"/>
    <x v="3"/>
    <x v="1"/>
    <x v="6"/>
    <x v="1"/>
    <x v="7"/>
    <n v="22"/>
    <n v="3"/>
    <x v="4"/>
  </r>
  <r>
    <d v="2012-08-22T00:00:00"/>
    <n v="4"/>
    <x v="1"/>
    <s v="01009"/>
    <n v="708.07"/>
    <n v="1178.9000000000001"/>
    <n v="1886.97"/>
    <x v="3"/>
    <x v="1"/>
    <x v="7"/>
    <x v="1"/>
    <x v="7"/>
    <n v="22"/>
    <n v="3"/>
    <x v="4"/>
  </r>
  <r>
    <d v="2012-08-23T00:00:00"/>
    <n v="1"/>
    <x v="0"/>
    <s v="01010"/>
    <n v="567.62"/>
    <n v="1119.8399999999999"/>
    <n v="1687.46"/>
    <x v="0"/>
    <x v="0"/>
    <x v="8"/>
    <x v="1"/>
    <x v="7"/>
    <n v="23"/>
    <n v="4"/>
    <x v="5"/>
  </r>
  <r>
    <d v="2012-08-23T00:00:00"/>
    <n v="1"/>
    <x v="1"/>
    <s v="01011"/>
    <n v="671.35"/>
    <n v="1175.24"/>
    <n v="1846.59"/>
    <x v="0"/>
    <x v="0"/>
    <x v="9"/>
    <x v="1"/>
    <x v="7"/>
    <n v="23"/>
    <n v="4"/>
    <x v="5"/>
  </r>
  <r>
    <d v="2012-08-23T00:00:00"/>
    <n v="2"/>
    <x v="0"/>
    <s v="01002"/>
    <n v="641.80999999999995"/>
    <n v="1017.56"/>
    <n v="1659.37"/>
    <x v="1"/>
    <x v="0"/>
    <x v="4"/>
    <x v="1"/>
    <x v="7"/>
    <n v="23"/>
    <n v="4"/>
    <x v="5"/>
  </r>
  <r>
    <d v="2012-08-23T00:00:00"/>
    <n v="2"/>
    <x v="1"/>
    <s v="01003"/>
    <n v="579.29999999999995"/>
    <n v="997.71"/>
    <n v="1577.01"/>
    <x v="1"/>
    <x v="0"/>
    <x v="0"/>
    <x v="1"/>
    <x v="7"/>
    <n v="23"/>
    <n v="4"/>
    <x v="5"/>
  </r>
  <r>
    <d v="2012-08-23T00:00:00"/>
    <n v="3"/>
    <x v="0"/>
    <s v="01001"/>
    <n v="655.8"/>
    <n v="1048.24"/>
    <n v="1704.04"/>
    <x v="2"/>
    <x v="1"/>
    <x v="1"/>
    <x v="1"/>
    <x v="7"/>
    <n v="23"/>
    <n v="4"/>
    <x v="5"/>
  </r>
  <r>
    <d v="2012-08-23T00:00:00"/>
    <n v="3"/>
    <x v="1"/>
    <s v="01004"/>
    <n v="547.49"/>
    <n v="1037.1400000000001"/>
    <n v="1584.63"/>
    <x v="2"/>
    <x v="1"/>
    <x v="2"/>
    <x v="1"/>
    <x v="7"/>
    <n v="23"/>
    <n v="4"/>
    <x v="5"/>
  </r>
  <r>
    <d v="2012-08-23T00:00:00"/>
    <n v="4"/>
    <x v="0"/>
    <s v="01005"/>
    <n v="535.15"/>
    <n v="1020.54"/>
    <n v="1555.69"/>
    <x v="3"/>
    <x v="1"/>
    <x v="3"/>
    <x v="1"/>
    <x v="7"/>
    <n v="23"/>
    <n v="4"/>
    <x v="5"/>
  </r>
  <r>
    <d v="2012-08-23T00:00:00"/>
    <n v="4"/>
    <x v="1"/>
    <s v="01006"/>
    <n v="531.25"/>
    <n v="1047.82"/>
    <n v="1579.07"/>
    <x v="3"/>
    <x v="1"/>
    <x v="4"/>
    <x v="1"/>
    <x v="7"/>
    <n v="23"/>
    <n v="4"/>
    <x v="5"/>
  </r>
  <r>
    <d v="2012-08-24T00:00:00"/>
    <n v="1"/>
    <x v="0"/>
    <s v="01007"/>
    <n v="566.38"/>
    <n v="1066.9100000000001"/>
    <n v="1633.29"/>
    <x v="0"/>
    <x v="0"/>
    <x v="5"/>
    <x v="1"/>
    <x v="7"/>
    <n v="24"/>
    <n v="5"/>
    <x v="6"/>
  </r>
  <r>
    <d v="2012-08-24T00:00:00"/>
    <n v="1"/>
    <x v="1"/>
    <s v="01008"/>
    <n v="569.94000000000005"/>
    <n v="1064.8"/>
    <n v="1634.74"/>
    <x v="0"/>
    <x v="0"/>
    <x v="6"/>
    <x v="1"/>
    <x v="7"/>
    <n v="24"/>
    <n v="5"/>
    <x v="6"/>
  </r>
  <r>
    <d v="2012-08-24T00:00:00"/>
    <n v="2"/>
    <x v="0"/>
    <s v="01009"/>
    <n v="595.62"/>
    <n v="1048.29"/>
    <n v="1643.91"/>
    <x v="1"/>
    <x v="0"/>
    <x v="7"/>
    <x v="1"/>
    <x v="7"/>
    <n v="24"/>
    <n v="5"/>
    <x v="6"/>
  </r>
  <r>
    <d v="2012-08-24T00:00:00"/>
    <n v="2"/>
    <x v="1"/>
    <s v="01010"/>
    <n v="658.22"/>
    <n v="998.26"/>
    <n v="1656.48"/>
    <x v="1"/>
    <x v="0"/>
    <x v="8"/>
    <x v="1"/>
    <x v="7"/>
    <n v="24"/>
    <n v="5"/>
    <x v="6"/>
  </r>
  <r>
    <d v="2012-08-24T00:00:00"/>
    <n v="3"/>
    <x v="0"/>
    <s v="01011"/>
    <n v="501.08"/>
    <n v="1040.48"/>
    <n v="1541.56"/>
    <x v="2"/>
    <x v="1"/>
    <x v="9"/>
    <x v="1"/>
    <x v="7"/>
    <n v="24"/>
    <n v="5"/>
    <x v="6"/>
  </r>
  <r>
    <d v="2012-08-24T00:00:00"/>
    <n v="3"/>
    <x v="1"/>
    <s v="01002"/>
    <n v="703.98"/>
    <n v="1335.1"/>
    <n v="2039.08"/>
    <x v="2"/>
    <x v="1"/>
    <x v="4"/>
    <x v="1"/>
    <x v="7"/>
    <n v="24"/>
    <n v="5"/>
    <x v="6"/>
  </r>
  <r>
    <d v="2012-08-24T00:00:00"/>
    <n v="4"/>
    <x v="0"/>
    <s v="01003"/>
    <n v="635.16999999999996"/>
    <n v="1058.33"/>
    <n v="1693.5"/>
    <x v="3"/>
    <x v="1"/>
    <x v="0"/>
    <x v="1"/>
    <x v="7"/>
    <n v="24"/>
    <n v="5"/>
    <x v="6"/>
  </r>
  <r>
    <d v="2012-08-24T00:00:00"/>
    <n v="4"/>
    <x v="1"/>
    <s v="01001"/>
    <n v="751.02"/>
    <n v="1171.6099999999999"/>
    <n v="1922.63"/>
    <x v="3"/>
    <x v="1"/>
    <x v="1"/>
    <x v="1"/>
    <x v="7"/>
    <n v="24"/>
    <n v="5"/>
    <x v="6"/>
  </r>
  <r>
    <d v="2012-08-25T00:00:00"/>
    <n v="1"/>
    <x v="0"/>
    <s v="01004"/>
    <n v="603.01"/>
    <n v="920.13"/>
    <n v="1523.14"/>
    <x v="0"/>
    <x v="0"/>
    <x v="2"/>
    <x v="1"/>
    <x v="7"/>
    <n v="25"/>
    <n v="6"/>
    <x v="0"/>
  </r>
  <r>
    <d v="2012-08-25T00:00:00"/>
    <n v="1"/>
    <x v="1"/>
    <s v="01005"/>
    <n v="617.52"/>
    <n v="1103.1300000000001"/>
    <n v="1720.65"/>
    <x v="0"/>
    <x v="0"/>
    <x v="3"/>
    <x v="1"/>
    <x v="7"/>
    <n v="25"/>
    <n v="6"/>
    <x v="0"/>
  </r>
  <r>
    <d v="2012-08-25T00:00:00"/>
    <n v="2"/>
    <x v="0"/>
    <s v="01006"/>
    <n v="587.84"/>
    <n v="1009.83"/>
    <n v="1597.67"/>
    <x v="1"/>
    <x v="0"/>
    <x v="4"/>
    <x v="1"/>
    <x v="7"/>
    <n v="25"/>
    <n v="6"/>
    <x v="0"/>
  </r>
  <r>
    <d v="2012-08-25T00:00:00"/>
    <n v="2"/>
    <x v="1"/>
    <s v="01007"/>
    <n v="538.67999999999995"/>
    <n v="1046.8699999999999"/>
    <n v="1585.55"/>
    <x v="1"/>
    <x v="0"/>
    <x v="5"/>
    <x v="1"/>
    <x v="7"/>
    <n v="25"/>
    <n v="6"/>
    <x v="0"/>
  </r>
  <r>
    <d v="2012-08-25T00:00:00"/>
    <n v="3"/>
    <x v="0"/>
    <s v="01008"/>
    <n v="634.33000000000004"/>
    <n v="1005.58"/>
    <n v="1639.91"/>
    <x v="2"/>
    <x v="1"/>
    <x v="6"/>
    <x v="1"/>
    <x v="7"/>
    <n v="25"/>
    <n v="6"/>
    <x v="0"/>
  </r>
  <r>
    <d v="2012-08-25T00:00:00"/>
    <n v="3"/>
    <x v="1"/>
    <s v="01009"/>
    <n v="570.65"/>
    <n v="1171.94"/>
    <n v="1742.59"/>
    <x v="2"/>
    <x v="1"/>
    <x v="7"/>
    <x v="1"/>
    <x v="7"/>
    <n v="25"/>
    <n v="6"/>
    <x v="0"/>
  </r>
  <r>
    <d v="2012-08-25T00:00:00"/>
    <n v="4"/>
    <x v="0"/>
    <s v="01010"/>
    <n v="528.61"/>
    <n v="1016.8"/>
    <n v="1545.41"/>
    <x v="3"/>
    <x v="1"/>
    <x v="8"/>
    <x v="1"/>
    <x v="7"/>
    <n v="25"/>
    <n v="6"/>
    <x v="0"/>
  </r>
  <r>
    <d v="2012-08-25T00:00:00"/>
    <n v="4"/>
    <x v="1"/>
    <s v="01011"/>
    <n v="764.28"/>
    <n v="1180.32"/>
    <n v="1944.6"/>
    <x v="3"/>
    <x v="1"/>
    <x v="9"/>
    <x v="1"/>
    <x v="7"/>
    <n v="25"/>
    <n v="6"/>
    <x v="0"/>
  </r>
  <r>
    <d v="2012-08-26T00:00:00"/>
    <n v="1"/>
    <x v="0"/>
    <s v="01002"/>
    <n v="678.58"/>
    <n v="1049.48"/>
    <n v="1728.06"/>
    <x v="0"/>
    <x v="0"/>
    <x v="4"/>
    <x v="1"/>
    <x v="7"/>
    <n v="26"/>
    <n v="7"/>
    <x v="1"/>
  </r>
  <r>
    <d v="2012-08-26T00:00:00"/>
    <n v="1"/>
    <x v="1"/>
    <s v="01003"/>
    <n v="554.6"/>
    <n v="1115.8800000000001"/>
    <n v="1670.48"/>
    <x v="0"/>
    <x v="0"/>
    <x v="0"/>
    <x v="1"/>
    <x v="7"/>
    <n v="26"/>
    <n v="7"/>
    <x v="1"/>
  </r>
  <r>
    <d v="2012-08-26T00:00:00"/>
    <n v="2"/>
    <x v="0"/>
    <s v="01001"/>
    <n v="553.41999999999996"/>
    <n v="978.42"/>
    <n v="1531.84"/>
    <x v="1"/>
    <x v="0"/>
    <x v="1"/>
    <x v="1"/>
    <x v="7"/>
    <n v="26"/>
    <n v="7"/>
    <x v="1"/>
  </r>
  <r>
    <d v="2012-08-26T00:00:00"/>
    <n v="2"/>
    <x v="1"/>
    <s v="01004"/>
    <n v="598.08000000000004"/>
    <n v="1188.26"/>
    <n v="1786.34"/>
    <x v="1"/>
    <x v="0"/>
    <x v="2"/>
    <x v="1"/>
    <x v="7"/>
    <n v="26"/>
    <n v="7"/>
    <x v="1"/>
  </r>
  <r>
    <d v="2012-08-26T00:00:00"/>
    <n v="3"/>
    <x v="0"/>
    <s v="01005"/>
    <n v="664.97"/>
    <n v="1035.6400000000001"/>
    <n v="1700.61"/>
    <x v="2"/>
    <x v="1"/>
    <x v="3"/>
    <x v="1"/>
    <x v="7"/>
    <n v="26"/>
    <n v="7"/>
    <x v="1"/>
  </r>
  <r>
    <d v="2012-08-26T00:00:00"/>
    <n v="3"/>
    <x v="1"/>
    <s v="01006"/>
    <n v="579.72"/>
    <n v="1078.76"/>
    <n v="1658.48"/>
    <x v="2"/>
    <x v="1"/>
    <x v="4"/>
    <x v="1"/>
    <x v="7"/>
    <n v="26"/>
    <n v="7"/>
    <x v="1"/>
  </r>
  <r>
    <d v="2012-08-26T00:00:00"/>
    <n v="4"/>
    <x v="0"/>
    <s v="01007"/>
    <n v="603.72"/>
    <n v="972.03"/>
    <n v="1575.75"/>
    <x v="3"/>
    <x v="1"/>
    <x v="5"/>
    <x v="1"/>
    <x v="7"/>
    <n v="26"/>
    <n v="7"/>
    <x v="1"/>
  </r>
  <r>
    <d v="2012-08-26T00:00:00"/>
    <n v="4"/>
    <x v="1"/>
    <s v="01008"/>
    <n v="636.32000000000005"/>
    <n v="1267.6400000000001"/>
    <n v="1903.96"/>
    <x v="3"/>
    <x v="1"/>
    <x v="6"/>
    <x v="1"/>
    <x v="7"/>
    <n v="26"/>
    <n v="7"/>
    <x v="1"/>
  </r>
  <r>
    <d v="2012-08-27T00:00:00"/>
    <n v="1"/>
    <x v="0"/>
    <s v="01009"/>
    <n v="618.42999999999995"/>
    <n v="1164.3599999999999"/>
    <n v="1782.79"/>
    <x v="0"/>
    <x v="0"/>
    <x v="7"/>
    <x v="1"/>
    <x v="7"/>
    <n v="27"/>
    <n v="1"/>
    <x v="2"/>
  </r>
  <r>
    <d v="2012-08-27T00:00:00"/>
    <n v="1"/>
    <x v="1"/>
    <s v="01010"/>
    <n v="618.41999999999996"/>
    <n v="945.72"/>
    <n v="1564.14"/>
    <x v="0"/>
    <x v="0"/>
    <x v="8"/>
    <x v="1"/>
    <x v="7"/>
    <n v="27"/>
    <n v="1"/>
    <x v="2"/>
  </r>
  <r>
    <d v="2012-08-27T00:00:00"/>
    <n v="2"/>
    <x v="0"/>
    <s v="01011"/>
    <n v="508.37"/>
    <n v="1052.06"/>
    <n v="1560.43"/>
    <x v="1"/>
    <x v="0"/>
    <x v="9"/>
    <x v="1"/>
    <x v="7"/>
    <n v="27"/>
    <n v="1"/>
    <x v="2"/>
  </r>
  <r>
    <d v="2012-08-27T00:00:00"/>
    <n v="2"/>
    <x v="1"/>
    <s v="01002"/>
    <n v="710.8"/>
    <n v="1128.5999999999999"/>
    <n v="1839.4"/>
    <x v="1"/>
    <x v="0"/>
    <x v="4"/>
    <x v="1"/>
    <x v="7"/>
    <n v="27"/>
    <n v="1"/>
    <x v="2"/>
  </r>
  <r>
    <d v="2012-08-27T00:00:00"/>
    <n v="3"/>
    <x v="0"/>
    <s v="01003"/>
    <n v="616.41"/>
    <n v="1023.9"/>
    <n v="1640.31"/>
    <x v="2"/>
    <x v="1"/>
    <x v="0"/>
    <x v="1"/>
    <x v="7"/>
    <n v="27"/>
    <n v="1"/>
    <x v="2"/>
  </r>
  <r>
    <d v="2012-08-27T00:00:00"/>
    <n v="3"/>
    <x v="1"/>
    <s v="01001"/>
    <n v="603.83000000000004"/>
    <n v="1057.1400000000001"/>
    <n v="1660.97"/>
    <x v="2"/>
    <x v="1"/>
    <x v="1"/>
    <x v="1"/>
    <x v="7"/>
    <n v="27"/>
    <n v="1"/>
    <x v="2"/>
  </r>
  <r>
    <d v="2012-08-27T00:00:00"/>
    <n v="4"/>
    <x v="0"/>
    <s v="01004"/>
    <n v="623.99"/>
    <n v="959.74"/>
    <n v="1583.73"/>
    <x v="3"/>
    <x v="1"/>
    <x v="2"/>
    <x v="1"/>
    <x v="7"/>
    <n v="27"/>
    <n v="1"/>
    <x v="2"/>
  </r>
  <r>
    <d v="2012-08-27T00:00:00"/>
    <n v="4"/>
    <x v="1"/>
    <s v="01005"/>
    <n v="505.05"/>
    <n v="1019.23"/>
    <n v="1524.28"/>
    <x v="3"/>
    <x v="1"/>
    <x v="3"/>
    <x v="1"/>
    <x v="7"/>
    <n v="27"/>
    <n v="1"/>
    <x v="2"/>
  </r>
  <r>
    <d v="2012-08-28T00:00:00"/>
    <n v="1"/>
    <x v="0"/>
    <s v="01006"/>
    <n v="488.62"/>
    <n v="1014.95"/>
    <n v="1503.57"/>
    <x v="0"/>
    <x v="0"/>
    <x v="4"/>
    <x v="1"/>
    <x v="7"/>
    <n v="28"/>
    <n v="2"/>
    <x v="3"/>
  </r>
  <r>
    <d v="2012-08-28T00:00:00"/>
    <n v="1"/>
    <x v="1"/>
    <s v="01007"/>
    <n v="700.27"/>
    <n v="1160.26"/>
    <n v="1860.53"/>
    <x v="0"/>
    <x v="0"/>
    <x v="5"/>
    <x v="1"/>
    <x v="7"/>
    <n v="28"/>
    <n v="2"/>
    <x v="3"/>
  </r>
  <r>
    <d v="2012-08-28T00:00:00"/>
    <n v="2"/>
    <x v="0"/>
    <s v="01008"/>
    <n v="655.15"/>
    <n v="1002.87"/>
    <n v="1658.02"/>
    <x v="1"/>
    <x v="0"/>
    <x v="6"/>
    <x v="1"/>
    <x v="7"/>
    <n v="28"/>
    <n v="2"/>
    <x v="3"/>
  </r>
  <r>
    <d v="2012-08-28T00:00:00"/>
    <n v="2"/>
    <x v="1"/>
    <s v="01009"/>
    <n v="577.75"/>
    <n v="1055.08"/>
    <n v="1632.83"/>
    <x v="1"/>
    <x v="0"/>
    <x v="7"/>
    <x v="1"/>
    <x v="7"/>
    <n v="28"/>
    <n v="2"/>
    <x v="3"/>
  </r>
  <r>
    <d v="2012-08-28T00:00:00"/>
    <n v="3"/>
    <x v="0"/>
    <s v="01010"/>
    <n v="561.52"/>
    <n v="1098.3"/>
    <n v="1659.82"/>
    <x v="2"/>
    <x v="1"/>
    <x v="8"/>
    <x v="1"/>
    <x v="7"/>
    <n v="28"/>
    <n v="2"/>
    <x v="3"/>
  </r>
  <r>
    <d v="2012-08-28T00:00:00"/>
    <n v="3"/>
    <x v="1"/>
    <s v="01011"/>
    <n v="711.74"/>
    <n v="1277.56"/>
    <n v="1989.3"/>
    <x v="2"/>
    <x v="1"/>
    <x v="9"/>
    <x v="1"/>
    <x v="7"/>
    <n v="28"/>
    <n v="2"/>
    <x v="3"/>
  </r>
  <r>
    <d v="2012-08-28T00:00:00"/>
    <n v="4"/>
    <x v="0"/>
    <s v="01002"/>
    <n v="564.17999999999995"/>
    <n v="975.61"/>
    <n v="1539.79"/>
    <x v="3"/>
    <x v="1"/>
    <x v="4"/>
    <x v="1"/>
    <x v="7"/>
    <n v="28"/>
    <n v="2"/>
    <x v="3"/>
  </r>
  <r>
    <d v="2012-08-28T00:00:00"/>
    <n v="4"/>
    <x v="1"/>
    <s v="01003"/>
    <n v="514.91999999999996"/>
    <n v="1103.25"/>
    <n v="1618.17"/>
    <x v="3"/>
    <x v="1"/>
    <x v="0"/>
    <x v="1"/>
    <x v="7"/>
    <n v="28"/>
    <n v="2"/>
    <x v="3"/>
  </r>
  <r>
    <d v="2012-08-29T00:00:00"/>
    <n v="1"/>
    <x v="0"/>
    <s v="01001"/>
    <n v="546.37"/>
    <n v="1016.89"/>
    <n v="1563.26"/>
    <x v="0"/>
    <x v="0"/>
    <x v="1"/>
    <x v="1"/>
    <x v="7"/>
    <n v="29"/>
    <n v="3"/>
    <x v="4"/>
  </r>
  <r>
    <d v="2012-08-29T00:00:00"/>
    <n v="1"/>
    <x v="1"/>
    <s v="01004"/>
    <n v="535.15"/>
    <n v="996.52"/>
    <n v="1531.67"/>
    <x v="0"/>
    <x v="0"/>
    <x v="2"/>
    <x v="1"/>
    <x v="7"/>
    <n v="29"/>
    <n v="3"/>
    <x v="4"/>
  </r>
  <r>
    <d v="2012-08-29T00:00:00"/>
    <n v="2"/>
    <x v="0"/>
    <s v="01005"/>
    <n v="545.17999999999995"/>
    <n v="1009.62"/>
    <n v="1554.8"/>
    <x v="1"/>
    <x v="0"/>
    <x v="3"/>
    <x v="1"/>
    <x v="7"/>
    <n v="29"/>
    <n v="3"/>
    <x v="4"/>
  </r>
  <r>
    <d v="2012-08-29T00:00:00"/>
    <n v="2"/>
    <x v="1"/>
    <s v="01006"/>
    <n v="635.39"/>
    <n v="1203.1300000000001"/>
    <n v="1838.52"/>
    <x v="1"/>
    <x v="0"/>
    <x v="4"/>
    <x v="1"/>
    <x v="7"/>
    <n v="29"/>
    <n v="3"/>
    <x v="4"/>
  </r>
  <r>
    <d v="2012-08-29T00:00:00"/>
    <n v="3"/>
    <x v="0"/>
    <s v="01007"/>
    <n v="600.57000000000005"/>
    <n v="906.48"/>
    <n v="1507.05"/>
    <x v="2"/>
    <x v="1"/>
    <x v="5"/>
    <x v="1"/>
    <x v="7"/>
    <n v="29"/>
    <n v="3"/>
    <x v="4"/>
  </r>
  <r>
    <d v="2012-08-29T00:00:00"/>
    <n v="3"/>
    <x v="1"/>
    <s v="01008"/>
    <n v="795.82"/>
    <n v="1238.98"/>
    <n v="2034.8"/>
    <x v="2"/>
    <x v="1"/>
    <x v="6"/>
    <x v="1"/>
    <x v="7"/>
    <n v="29"/>
    <n v="3"/>
    <x v="4"/>
  </r>
  <r>
    <d v="2012-08-29T00:00:00"/>
    <n v="4"/>
    <x v="0"/>
    <s v="01009"/>
    <n v="571.5"/>
    <n v="945.58"/>
    <n v="1517.08"/>
    <x v="3"/>
    <x v="1"/>
    <x v="7"/>
    <x v="1"/>
    <x v="7"/>
    <n v="29"/>
    <n v="3"/>
    <x v="4"/>
  </r>
  <r>
    <d v="2012-08-29T00:00:00"/>
    <n v="4"/>
    <x v="1"/>
    <s v="01010"/>
    <n v="563.74"/>
    <n v="1112.25"/>
    <n v="1675.99"/>
    <x v="3"/>
    <x v="1"/>
    <x v="8"/>
    <x v="1"/>
    <x v="7"/>
    <n v="29"/>
    <n v="3"/>
    <x v="4"/>
  </r>
  <r>
    <d v="2012-08-30T00:00:00"/>
    <n v="1"/>
    <x v="0"/>
    <s v="01011"/>
    <n v="609.54999999999995"/>
    <n v="1185.6300000000001"/>
    <n v="1795.18"/>
    <x v="0"/>
    <x v="0"/>
    <x v="9"/>
    <x v="1"/>
    <x v="7"/>
    <n v="30"/>
    <n v="4"/>
    <x v="5"/>
  </r>
  <r>
    <d v="2012-08-30T00:00:00"/>
    <n v="1"/>
    <x v="1"/>
    <s v="01002"/>
    <n v="600.39"/>
    <n v="1187.53"/>
    <n v="1787.92"/>
    <x v="0"/>
    <x v="0"/>
    <x v="4"/>
    <x v="1"/>
    <x v="7"/>
    <n v="30"/>
    <n v="4"/>
    <x v="5"/>
  </r>
  <r>
    <d v="2012-08-30T00:00:00"/>
    <n v="2"/>
    <x v="0"/>
    <s v="01003"/>
    <n v="654.70000000000005"/>
    <n v="1051.67"/>
    <n v="1706.37"/>
    <x v="1"/>
    <x v="0"/>
    <x v="0"/>
    <x v="1"/>
    <x v="7"/>
    <n v="30"/>
    <n v="4"/>
    <x v="5"/>
  </r>
  <r>
    <d v="2012-08-30T00:00:00"/>
    <n v="2"/>
    <x v="1"/>
    <s v="01001"/>
    <n v="645.53"/>
    <n v="981.89"/>
    <n v="1627.42"/>
    <x v="1"/>
    <x v="0"/>
    <x v="1"/>
    <x v="1"/>
    <x v="7"/>
    <n v="30"/>
    <n v="4"/>
    <x v="5"/>
  </r>
  <r>
    <d v="2012-08-30T00:00:00"/>
    <n v="3"/>
    <x v="0"/>
    <s v="01004"/>
    <n v="623.59"/>
    <n v="1001.51"/>
    <n v="1625.1"/>
    <x v="2"/>
    <x v="1"/>
    <x v="2"/>
    <x v="1"/>
    <x v="7"/>
    <n v="30"/>
    <n v="4"/>
    <x v="5"/>
  </r>
  <r>
    <d v="2012-08-30T00:00:00"/>
    <n v="3"/>
    <x v="1"/>
    <s v="01005"/>
    <n v="626.30999999999995"/>
    <n v="1228.07"/>
    <n v="1854.38"/>
    <x v="2"/>
    <x v="1"/>
    <x v="3"/>
    <x v="1"/>
    <x v="7"/>
    <n v="30"/>
    <n v="4"/>
    <x v="5"/>
  </r>
  <r>
    <d v="2012-08-30T00:00:00"/>
    <n v="4"/>
    <x v="0"/>
    <s v="01006"/>
    <n v="494.27"/>
    <n v="1096.8599999999999"/>
    <n v="1591.13"/>
    <x v="3"/>
    <x v="1"/>
    <x v="4"/>
    <x v="1"/>
    <x v="7"/>
    <n v="30"/>
    <n v="4"/>
    <x v="5"/>
  </r>
  <r>
    <d v="2012-08-30T00:00:00"/>
    <n v="4"/>
    <x v="1"/>
    <s v="01007"/>
    <n v="743.3"/>
    <n v="1324.7"/>
    <n v="2068"/>
    <x v="3"/>
    <x v="1"/>
    <x v="5"/>
    <x v="1"/>
    <x v="7"/>
    <n v="30"/>
    <n v="4"/>
    <x v="5"/>
  </r>
  <r>
    <d v="2012-08-31T00:00:00"/>
    <n v="1"/>
    <x v="0"/>
    <s v="01008"/>
    <n v="614.87"/>
    <n v="1053.05"/>
    <n v="1667.92"/>
    <x v="0"/>
    <x v="0"/>
    <x v="6"/>
    <x v="1"/>
    <x v="7"/>
    <n v="31"/>
    <n v="5"/>
    <x v="6"/>
  </r>
  <r>
    <d v="2012-08-31T00:00:00"/>
    <n v="1"/>
    <x v="1"/>
    <s v="01009"/>
    <n v="715.41"/>
    <n v="1213.3499999999999"/>
    <n v="1928.76"/>
    <x v="0"/>
    <x v="0"/>
    <x v="7"/>
    <x v="1"/>
    <x v="7"/>
    <n v="31"/>
    <n v="5"/>
    <x v="6"/>
  </r>
  <r>
    <d v="2012-08-31T00:00:00"/>
    <n v="2"/>
    <x v="0"/>
    <s v="01010"/>
    <n v="450.7"/>
    <n v="1063.95"/>
    <n v="1514.65"/>
    <x v="1"/>
    <x v="0"/>
    <x v="8"/>
    <x v="1"/>
    <x v="7"/>
    <n v="31"/>
    <n v="5"/>
    <x v="6"/>
  </r>
  <r>
    <d v="2012-08-31T00:00:00"/>
    <n v="2"/>
    <x v="1"/>
    <s v="01011"/>
    <n v="587.96"/>
    <n v="1247.3900000000001"/>
    <n v="1835.35"/>
    <x v="1"/>
    <x v="0"/>
    <x v="9"/>
    <x v="1"/>
    <x v="7"/>
    <n v="31"/>
    <n v="5"/>
    <x v="6"/>
  </r>
  <r>
    <d v="2012-08-31T00:00:00"/>
    <n v="3"/>
    <x v="0"/>
    <s v="01002"/>
    <n v="571.70000000000005"/>
    <n v="1113.48"/>
    <n v="1685.18"/>
    <x v="2"/>
    <x v="1"/>
    <x v="4"/>
    <x v="1"/>
    <x v="7"/>
    <n v="31"/>
    <n v="5"/>
    <x v="6"/>
  </r>
  <r>
    <d v="2012-08-31T00:00:00"/>
    <n v="3"/>
    <x v="1"/>
    <s v="01003"/>
    <n v="724.25"/>
    <n v="1366.89"/>
    <n v="2091.14"/>
    <x v="2"/>
    <x v="1"/>
    <x v="0"/>
    <x v="1"/>
    <x v="7"/>
    <n v="31"/>
    <n v="5"/>
    <x v="6"/>
  </r>
  <r>
    <d v="2012-08-31T00:00:00"/>
    <n v="4"/>
    <x v="0"/>
    <s v="01001"/>
    <n v="563.27"/>
    <n v="1235.4000000000001"/>
    <n v="1798.67"/>
    <x v="3"/>
    <x v="1"/>
    <x v="1"/>
    <x v="1"/>
    <x v="7"/>
    <n v="31"/>
    <n v="5"/>
    <x v="6"/>
  </r>
  <r>
    <d v="2012-08-31T00:00:00"/>
    <n v="4"/>
    <x v="1"/>
    <s v="01004"/>
    <n v="706.06"/>
    <n v="1237.6500000000001"/>
    <n v="1943.71"/>
    <x v="3"/>
    <x v="1"/>
    <x v="2"/>
    <x v="1"/>
    <x v="7"/>
    <n v="31"/>
    <n v="5"/>
    <x v="6"/>
  </r>
  <r>
    <d v="2012-09-01T00:00:00"/>
    <n v="1"/>
    <x v="0"/>
    <s v="01005"/>
    <n v="548.23"/>
    <n v="1229.98"/>
    <n v="1778.21"/>
    <x v="0"/>
    <x v="0"/>
    <x v="3"/>
    <x v="1"/>
    <x v="8"/>
    <n v="1"/>
    <n v="6"/>
    <x v="0"/>
  </r>
  <r>
    <d v="2012-09-01T00:00:00"/>
    <n v="1"/>
    <x v="1"/>
    <s v="01006"/>
    <n v="722.71"/>
    <n v="1097.96"/>
    <n v="1820.67"/>
    <x v="0"/>
    <x v="0"/>
    <x v="4"/>
    <x v="1"/>
    <x v="8"/>
    <n v="1"/>
    <n v="6"/>
    <x v="0"/>
  </r>
  <r>
    <d v="2012-09-01T00:00:00"/>
    <n v="2"/>
    <x v="0"/>
    <s v="01007"/>
    <n v="467.55"/>
    <n v="1127.3800000000001"/>
    <n v="1594.93"/>
    <x v="1"/>
    <x v="0"/>
    <x v="5"/>
    <x v="1"/>
    <x v="8"/>
    <n v="1"/>
    <n v="6"/>
    <x v="0"/>
  </r>
  <r>
    <d v="2012-09-01T00:00:00"/>
    <n v="2"/>
    <x v="1"/>
    <s v="01008"/>
    <n v="505.64"/>
    <n v="1110.68"/>
    <n v="1616.32"/>
    <x v="1"/>
    <x v="0"/>
    <x v="6"/>
    <x v="1"/>
    <x v="8"/>
    <n v="1"/>
    <n v="6"/>
    <x v="0"/>
  </r>
  <r>
    <d v="2012-09-01T00:00:00"/>
    <n v="3"/>
    <x v="0"/>
    <s v="01009"/>
    <n v="475.18"/>
    <n v="1077.3900000000001"/>
    <n v="1552.57"/>
    <x v="2"/>
    <x v="1"/>
    <x v="7"/>
    <x v="1"/>
    <x v="8"/>
    <n v="1"/>
    <n v="6"/>
    <x v="0"/>
  </r>
  <r>
    <d v="2012-09-01T00:00:00"/>
    <n v="3"/>
    <x v="1"/>
    <s v="01010"/>
    <n v="771.39"/>
    <n v="1267.03"/>
    <n v="2038.42"/>
    <x v="2"/>
    <x v="1"/>
    <x v="8"/>
    <x v="1"/>
    <x v="8"/>
    <n v="1"/>
    <n v="6"/>
    <x v="0"/>
  </r>
  <r>
    <d v="2012-09-01T00:00:00"/>
    <n v="4"/>
    <x v="0"/>
    <s v="01011"/>
    <n v="590.22"/>
    <n v="1023.63"/>
    <n v="1613.85"/>
    <x v="3"/>
    <x v="1"/>
    <x v="9"/>
    <x v="1"/>
    <x v="8"/>
    <n v="1"/>
    <n v="6"/>
    <x v="0"/>
  </r>
  <r>
    <d v="2012-09-01T00:00:00"/>
    <n v="4"/>
    <x v="1"/>
    <s v="01002"/>
    <n v="587.35"/>
    <n v="937.81"/>
    <n v="1525.16"/>
    <x v="3"/>
    <x v="1"/>
    <x v="4"/>
    <x v="1"/>
    <x v="8"/>
    <n v="1"/>
    <n v="6"/>
    <x v="0"/>
  </r>
  <r>
    <d v="2012-09-02T00:00:00"/>
    <n v="1"/>
    <x v="0"/>
    <s v="01003"/>
    <n v="609.73"/>
    <n v="1051.69"/>
    <n v="1661.42"/>
    <x v="0"/>
    <x v="0"/>
    <x v="0"/>
    <x v="1"/>
    <x v="8"/>
    <n v="2"/>
    <n v="7"/>
    <x v="1"/>
  </r>
  <r>
    <d v="2012-09-02T00:00:00"/>
    <n v="1"/>
    <x v="1"/>
    <s v="01001"/>
    <n v="513.78"/>
    <n v="1240.74"/>
    <n v="1754.52"/>
    <x v="0"/>
    <x v="0"/>
    <x v="1"/>
    <x v="1"/>
    <x v="8"/>
    <n v="2"/>
    <n v="7"/>
    <x v="1"/>
  </r>
  <r>
    <d v="2012-09-02T00:00:00"/>
    <n v="2"/>
    <x v="0"/>
    <s v="01004"/>
    <n v="557.78"/>
    <n v="1180.4000000000001"/>
    <n v="1738.18"/>
    <x v="1"/>
    <x v="0"/>
    <x v="2"/>
    <x v="1"/>
    <x v="8"/>
    <n v="2"/>
    <n v="7"/>
    <x v="1"/>
  </r>
  <r>
    <d v="2012-09-02T00:00:00"/>
    <n v="2"/>
    <x v="1"/>
    <s v="01005"/>
    <n v="555.23"/>
    <n v="1136.79"/>
    <n v="1692.02"/>
    <x v="1"/>
    <x v="0"/>
    <x v="3"/>
    <x v="1"/>
    <x v="8"/>
    <n v="2"/>
    <n v="7"/>
    <x v="1"/>
  </r>
  <r>
    <d v="2012-09-02T00:00:00"/>
    <n v="3"/>
    <x v="0"/>
    <s v="01006"/>
    <n v="525.9"/>
    <n v="1152.45"/>
    <n v="1678.35"/>
    <x v="2"/>
    <x v="1"/>
    <x v="4"/>
    <x v="1"/>
    <x v="8"/>
    <n v="2"/>
    <n v="7"/>
    <x v="1"/>
  </r>
  <r>
    <d v="2012-09-02T00:00:00"/>
    <n v="3"/>
    <x v="1"/>
    <s v="01007"/>
    <n v="559.07000000000005"/>
    <n v="986.9"/>
    <n v="1545.97"/>
    <x v="2"/>
    <x v="1"/>
    <x v="5"/>
    <x v="1"/>
    <x v="8"/>
    <n v="2"/>
    <n v="7"/>
    <x v="1"/>
  </r>
  <r>
    <d v="2012-09-02T00:00:00"/>
    <n v="4"/>
    <x v="0"/>
    <s v="01008"/>
    <n v="550.59"/>
    <n v="1000.32"/>
    <n v="1550.91"/>
    <x v="3"/>
    <x v="1"/>
    <x v="6"/>
    <x v="1"/>
    <x v="8"/>
    <n v="2"/>
    <n v="7"/>
    <x v="1"/>
  </r>
  <r>
    <d v="2012-09-02T00:00:00"/>
    <n v="4"/>
    <x v="1"/>
    <s v="01009"/>
    <n v="559.87"/>
    <n v="1069.22"/>
    <n v="1629.09"/>
    <x v="3"/>
    <x v="1"/>
    <x v="7"/>
    <x v="1"/>
    <x v="8"/>
    <n v="2"/>
    <n v="7"/>
    <x v="1"/>
  </r>
  <r>
    <d v="2012-09-03T00:00:00"/>
    <n v="1"/>
    <x v="0"/>
    <s v="01010"/>
    <n v="510.96"/>
    <n v="1017.01"/>
    <n v="1527.97"/>
    <x v="0"/>
    <x v="0"/>
    <x v="8"/>
    <x v="1"/>
    <x v="8"/>
    <n v="3"/>
    <n v="1"/>
    <x v="2"/>
  </r>
  <r>
    <d v="2012-09-03T00:00:00"/>
    <n v="1"/>
    <x v="1"/>
    <s v="01011"/>
    <n v="705.14"/>
    <n v="1220.51"/>
    <n v="1925.65"/>
    <x v="0"/>
    <x v="0"/>
    <x v="9"/>
    <x v="1"/>
    <x v="8"/>
    <n v="3"/>
    <n v="1"/>
    <x v="2"/>
  </r>
  <r>
    <d v="2012-09-03T00:00:00"/>
    <n v="2"/>
    <x v="0"/>
    <s v="01002"/>
    <n v="473.75"/>
    <n v="1140.27"/>
    <n v="1614.02"/>
    <x v="1"/>
    <x v="0"/>
    <x v="4"/>
    <x v="1"/>
    <x v="8"/>
    <n v="3"/>
    <n v="1"/>
    <x v="2"/>
  </r>
  <r>
    <d v="2012-09-03T00:00:00"/>
    <n v="2"/>
    <x v="1"/>
    <s v="01003"/>
    <n v="586.54999999999995"/>
    <n v="999.75"/>
    <n v="1586.3"/>
    <x v="1"/>
    <x v="0"/>
    <x v="0"/>
    <x v="1"/>
    <x v="8"/>
    <n v="3"/>
    <n v="1"/>
    <x v="2"/>
  </r>
  <r>
    <d v="2012-09-03T00:00:00"/>
    <n v="3"/>
    <x v="0"/>
    <s v="01001"/>
    <n v="536.1"/>
    <n v="1180.08"/>
    <n v="1716.18"/>
    <x v="2"/>
    <x v="1"/>
    <x v="1"/>
    <x v="1"/>
    <x v="8"/>
    <n v="3"/>
    <n v="1"/>
    <x v="2"/>
  </r>
  <r>
    <d v="2012-09-03T00:00:00"/>
    <n v="3"/>
    <x v="1"/>
    <s v="01004"/>
    <n v="737.42"/>
    <n v="1113"/>
    <n v="1850.42"/>
    <x v="2"/>
    <x v="1"/>
    <x v="2"/>
    <x v="1"/>
    <x v="8"/>
    <n v="3"/>
    <n v="1"/>
    <x v="2"/>
  </r>
  <r>
    <d v="2012-09-03T00:00:00"/>
    <n v="4"/>
    <x v="0"/>
    <s v="01005"/>
    <n v="578.70000000000005"/>
    <n v="1194.69"/>
    <n v="1773.39"/>
    <x v="3"/>
    <x v="1"/>
    <x v="3"/>
    <x v="1"/>
    <x v="8"/>
    <n v="3"/>
    <n v="1"/>
    <x v="2"/>
  </r>
  <r>
    <d v="2012-09-03T00:00:00"/>
    <n v="4"/>
    <x v="1"/>
    <s v="01006"/>
    <n v="593.12"/>
    <n v="1061.24"/>
    <n v="1654.36"/>
    <x v="3"/>
    <x v="1"/>
    <x v="4"/>
    <x v="1"/>
    <x v="8"/>
    <n v="3"/>
    <n v="1"/>
    <x v="2"/>
  </r>
  <r>
    <d v="2012-09-04T00:00:00"/>
    <n v="1"/>
    <x v="0"/>
    <s v="01007"/>
    <n v="479.19"/>
    <n v="1111.1099999999999"/>
    <n v="1590.3"/>
    <x v="0"/>
    <x v="0"/>
    <x v="5"/>
    <x v="1"/>
    <x v="8"/>
    <n v="4"/>
    <n v="2"/>
    <x v="3"/>
  </r>
  <r>
    <d v="2012-09-04T00:00:00"/>
    <n v="1"/>
    <x v="1"/>
    <s v="01008"/>
    <n v="495.02"/>
    <n v="1187.0999999999999"/>
    <n v="1682.12"/>
    <x v="0"/>
    <x v="0"/>
    <x v="6"/>
    <x v="1"/>
    <x v="8"/>
    <n v="4"/>
    <n v="2"/>
    <x v="3"/>
  </r>
  <r>
    <d v="2012-09-04T00:00:00"/>
    <n v="2"/>
    <x v="0"/>
    <s v="01009"/>
    <n v="511.53"/>
    <n v="1160.8900000000001"/>
    <n v="1672.42"/>
    <x v="1"/>
    <x v="0"/>
    <x v="7"/>
    <x v="1"/>
    <x v="8"/>
    <n v="4"/>
    <n v="2"/>
    <x v="3"/>
  </r>
  <r>
    <d v="2012-09-04T00:00:00"/>
    <n v="2"/>
    <x v="1"/>
    <s v="01010"/>
    <n v="652.62"/>
    <n v="1080.55"/>
    <n v="1733.17"/>
    <x v="1"/>
    <x v="0"/>
    <x v="8"/>
    <x v="1"/>
    <x v="8"/>
    <n v="4"/>
    <n v="2"/>
    <x v="3"/>
  </r>
  <r>
    <d v="2012-09-04T00:00:00"/>
    <n v="3"/>
    <x v="0"/>
    <s v="01011"/>
    <n v="508.86"/>
    <n v="1028.58"/>
    <n v="1537.44"/>
    <x v="2"/>
    <x v="1"/>
    <x v="9"/>
    <x v="1"/>
    <x v="8"/>
    <n v="4"/>
    <n v="2"/>
    <x v="3"/>
  </r>
  <r>
    <d v="2012-09-04T00:00:00"/>
    <n v="3"/>
    <x v="1"/>
    <s v="01002"/>
    <n v="562.04"/>
    <n v="1112.4100000000001"/>
    <n v="1674.45"/>
    <x v="2"/>
    <x v="1"/>
    <x v="4"/>
    <x v="1"/>
    <x v="8"/>
    <n v="4"/>
    <n v="2"/>
    <x v="3"/>
  </r>
  <r>
    <d v="2012-09-04T00:00:00"/>
    <n v="4"/>
    <x v="0"/>
    <s v="01003"/>
    <n v="484.91"/>
    <n v="1236.53"/>
    <n v="1721.44"/>
    <x v="3"/>
    <x v="1"/>
    <x v="0"/>
    <x v="1"/>
    <x v="8"/>
    <n v="4"/>
    <n v="2"/>
    <x v="3"/>
  </r>
  <r>
    <d v="2012-09-04T00:00:00"/>
    <n v="4"/>
    <x v="1"/>
    <s v="01001"/>
    <n v="659.32"/>
    <n v="1121.6500000000001"/>
    <n v="1780.97"/>
    <x v="3"/>
    <x v="1"/>
    <x v="1"/>
    <x v="1"/>
    <x v="8"/>
    <n v="4"/>
    <n v="2"/>
    <x v="3"/>
  </r>
  <r>
    <d v="2012-09-05T00:00:00"/>
    <n v="1"/>
    <x v="0"/>
    <s v="01004"/>
    <n v="482.22"/>
    <n v="1191.22"/>
    <n v="1673.44"/>
    <x v="0"/>
    <x v="0"/>
    <x v="2"/>
    <x v="1"/>
    <x v="8"/>
    <n v="5"/>
    <n v="3"/>
    <x v="4"/>
  </r>
  <r>
    <d v="2012-09-05T00:00:00"/>
    <n v="1"/>
    <x v="1"/>
    <s v="01005"/>
    <n v="662.65"/>
    <n v="1078.4100000000001"/>
    <n v="1741.06"/>
    <x v="0"/>
    <x v="0"/>
    <x v="3"/>
    <x v="1"/>
    <x v="8"/>
    <n v="5"/>
    <n v="3"/>
    <x v="4"/>
  </r>
  <r>
    <d v="2012-09-05T00:00:00"/>
    <n v="2"/>
    <x v="0"/>
    <s v="01006"/>
    <n v="612.26"/>
    <n v="925.32"/>
    <n v="1537.58"/>
    <x v="1"/>
    <x v="0"/>
    <x v="4"/>
    <x v="1"/>
    <x v="8"/>
    <n v="5"/>
    <n v="3"/>
    <x v="4"/>
  </r>
  <r>
    <d v="2012-09-05T00:00:00"/>
    <n v="2"/>
    <x v="1"/>
    <s v="01007"/>
    <n v="580.34"/>
    <n v="935.58"/>
    <n v="1515.92"/>
    <x v="1"/>
    <x v="0"/>
    <x v="5"/>
    <x v="1"/>
    <x v="8"/>
    <n v="5"/>
    <n v="3"/>
    <x v="4"/>
  </r>
  <r>
    <d v="2012-09-05T00:00:00"/>
    <n v="3"/>
    <x v="0"/>
    <s v="01008"/>
    <n v="690.06"/>
    <n v="1065.82"/>
    <n v="1755.88"/>
    <x v="2"/>
    <x v="1"/>
    <x v="6"/>
    <x v="1"/>
    <x v="8"/>
    <n v="5"/>
    <n v="3"/>
    <x v="4"/>
  </r>
  <r>
    <d v="2012-09-05T00:00:00"/>
    <n v="3"/>
    <x v="1"/>
    <s v="01009"/>
    <n v="496.92"/>
    <n v="1131.1500000000001"/>
    <n v="1628.07"/>
    <x v="2"/>
    <x v="1"/>
    <x v="7"/>
    <x v="1"/>
    <x v="8"/>
    <n v="5"/>
    <n v="3"/>
    <x v="4"/>
  </r>
  <r>
    <d v="2012-09-05T00:00:00"/>
    <n v="4"/>
    <x v="0"/>
    <s v="01010"/>
    <n v="451.6"/>
    <n v="1204.3399999999999"/>
    <n v="1655.94"/>
    <x v="3"/>
    <x v="1"/>
    <x v="8"/>
    <x v="1"/>
    <x v="8"/>
    <n v="5"/>
    <n v="3"/>
    <x v="4"/>
  </r>
  <r>
    <d v="2012-09-05T00:00:00"/>
    <n v="4"/>
    <x v="1"/>
    <s v="01011"/>
    <n v="540.73"/>
    <n v="1246.76"/>
    <n v="1787.49"/>
    <x v="3"/>
    <x v="1"/>
    <x v="9"/>
    <x v="1"/>
    <x v="8"/>
    <n v="5"/>
    <n v="3"/>
    <x v="4"/>
  </r>
  <r>
    <d v="2012-09-06T00:00:00"/>
    <n v="1"/>
    <x v="0"/>
    <s v="01002"/>
    <n v="589.97"/>
    <n v="1012.21"/>
    <n v="1602.18"/>
    <x v="0"/>
    <x v="0"/>
    <x v="4"/>
    <x v="1"/>
    <x v="8"/>
    <n v="6"/>
    <n v="4"/>
    <x v="5"/>
  </r>
  <r>
    <d v="2012-09-06T00:00:00"/>
    <n v="1"/>
    <x v="1"/>
    <s v="01003"/>
    <n v="497.93"/>
    <n v="1025.3"/>
    <n v="1523.23"/>
    <x v="0"/>
    <x v="0"/>
    <x v="0"/>
    <x v="1"/>
    <x v="8"/>
    <n v="6"/>
    <n v="4"/>
    <x v="5"/>
  </r>
  <r>
    <d v="2012-09-06T00:00:00"/>
    <n v="2"/>
    <x v="0"/>
    <s v="01001"/>
    <n v="593.57000000000005"/>
    <n v="1036.3699999999999"/>
    <n v="1629.94"/>
    <x v="1"/>
    <x v="0"/>
    <x v="1"/>
    <x v="1"/>
    <x v="8"/>
    <n v="6"/>
    <n v="4"/>
    <x v="5"/>
  </r>
  <r>
    <d v="2012-09-06T00:00:00"/>
    <n v="2"/>
    <x v="1"/>
    <s v="01004"/>
    <n v="731.75"/>
    <n v="1104.83"/>
    <n v="1836.58"/>
    <x v="1"/>
    <x v="0"/>
    <x v="2"/>
    <x v="1"/>
    <x v="8"/>
    <n v="6"/>
    <n v="4"/>
    <x v="5"/>
  </r>
  <r>
    <d v="2012-09-06T00:00:00"/>
    <n v="3"/>
    <x v="0"/>
    <s v="01005"/>
    <n v="513.13"/>
    <n v="1074.8699999999999"/>
    <n v="1588"/>
    <x v="2"/>
    <x v="1"/>
    <x v="3"/>
    <x v="1"/>
    <x v="8"/>
    <n v="6"/>
    <n v="4"/>
    <x v="5"/>
  </r>
  <r>
    <d v="2012-09-06T00:00:00"/>
    <n v="3"/>
    <x v="1"/>
    <s v="01006"/>
    <n v="539.86"/>
    <n v="1038.81"/>
    <n v="1578.67"/>
    <x v="2"/>
    <x v="1"/>
    <x v="4"/>
    <x v="1"/>
    <x v="8"/>
    <n v="6"/>
    <n v="4"/>
    <x v="5"/>
  </r>
  <r>
    <d v="2012-09-06T00:00:00"/>
    <n v="4"/>
    <x v="0"/>
    <s v="01007"/>
    <n v="694.57"/>
    <n v="1086.6400000000001"/>
    <n v="1781.21"/>
    <x v="3"/>
    <x v="1"/>
    <x v="5"/>
    <x v="1"/>
    <x v="8"/>
    <n v="6"/>
    <n v="4"/>
    <x v="5"/>
  </r>
  <r>
    <d v="2012-09-06T00:00:00"/>
    <n v="4"/>
    <x v="1"/>
    <s v="01008"/>
    <n v="466.25"/>
    <n v="1084.71"/>
    <n v="1550.96"/>
    <x v="3"/>
    <x v="1"/>
    <x v="6"/>
    <x v="1"/>
    <x v="8"/>
    <n v="6"/>
    <n v="4"/>
    <x v="5"/>
  </r>
  <r>
    <d v="2012-09-07T00:00:00"/>
    <n v="1"/>
    <x v="0"/>
    <s v="01009"/>
    <n v="543.75"/>
    <n v="1186.77"/>
    <n v="1730.52"/>
    <x v="0"/>
    <x v="0"/>
    <x v="7"/>
    <x v="1"/>
    <x v="8"/>
    <n v="7"/>
    <n v="5"/>
    <x v="6"/>
  </r>
  <r>
    <d v="2012-09-07T00:00:00"/>
    <n v="1"/>
    <x v="1"/>
    <s v="01010"/>
    <n v="441.8"/>
    <n v="1131.1300000000001"/>
    <n v="1572.93"/>
    <x v="0"/>
    <x v="0"/>
    <x v="8"/>
    <x v="1"/>
    <x v="8"/>
    <n v="7"/>
    <n v="5"/>
    <x v="6"/>
  </r>
  <r>
    <d v="2012-09-07T00:00:00"/>
    <n v="2"/>
    <x v="0"/>
    <s v="01011"/>
    <n v="596.59"/>
    <n v="1098.6099999999999"/>
    <n v="1695.2"/>
    <x v="1"/>
    <x v="0"/>
    <x v="9"/>
    <x v="1"/>
    <x v="8"/>
    <n v="7"/>
    <n v="5"/>
    <x v="6"/>
  </r>
  <r>
    <d v="2012-09-07T00:00:00"/>
    <n v="2"/>
    <x v="1"/>
    <s v="01002"/>
    <n v="682.83"/>
    <n v="1371.03"/>
    <n v="2053.86"/>
    <x v="1"/>
    <x v="0"/>
    <x v="4"/>
    <x v="1"/>
    <x v="8"/>
    <n v="7"/>
    <n v="5"/>
    <x v="6"/>
  </r>
  <r>
    <d v="2012-09-07T00:00:00"/>
    <n v="3"/>
    <x v="0"/>
    <s v="01003"/>
    <n v="507.12"/>
    <n v="1117.78"/>
    <n v="1624.9"/>
    <x v="2"/>
    <x v="1"/>
    <x v="0"/>
    <x v="1"/>
    <x v="8"/>
    <n v="7"/>
    <n v="5"/>
    <x v="6"/>
  </r>
  <r>
    <d v="2012-09-07T00:00:00"/>
    <n v="3"/>
    <x v="1"/>
    <s v="01001"/>
    <n v="632.64"/>
    <n v="1305.5"/>
    <n v="1938.14"/>
    <x v="2"/>
    <x v="1"/>
    <x v="1"/>
    <x v="1"/>
    <x v="8"/>
    <n v="7"/>
    <n v="5"/>
    <x v="6"/>
  </r>
  <r>
    <d v="2012-09-07T00:00:00"/>
    <n v="4"/>
    <x v="0"/>
    <s v="01004"/>
    <n v="426.06"/>
    <n v="1126.3900000000001"/>
    <n v="1552.45"/>
    <x v="3"/>
    <x v="1"/>
    <x v="2"/>
    <x v="1"/>
    <x v="8"/>
    <n v="7"/>
    <n v="5"/>
    <x v="6"/>
  </r>
  <r>
    <d v="2012-09-07T00:00:00"/>
    <n v="4"/>
    <x v="1"/>
    <s v="01005"/>
    <n v="544.27"/>
    <n v="1270.52"/>
    <n v="1814.79"/>
    <x v="3"/>
    <x v="1"/>
    <x v="3"/>
    <x v="1"/>
    <x v="8"/>
    <n v="7"/>
    <n v="5"/>
    <x v="6"/>
  </r>
  <r>
    <d v="2012-09-08T00:00:00"/>
    <n v="1"/>
    <x v="0"/>
    <s v="01006"/>
    <n v="624.96"/>
    <n v="1044.6300000000001"/>
    <n v="1669.59"/>
    <x v="0"/>
    <x v="0"/>
    <x v="4"/>
    <x v="1"/>
    <x v="8"/>
    <n v="8"/>
    <n v="6"/>
    <x v="0"/>
  </r>
  <r>
    <d v="2012-09-08T00:00:00"/>
    <n v="1"/>
    <x v="1"/>
    <s v="01007"/>
    <n v="802.36"/>
    <n v="1254.3499999999999"/>
    <n v="2056.71"/>
    <x v="0"/>
    <x v="0"/>
    <x v="5"/>
    <x v="1"/>
    <x v="8"/>
    <n v="8"/>
    <n v="6"/>
    <x v="0"/>
  </r>
  <r>
    <d v="2012-09-08T00:00:00"/>
    <n v="2"/>
    <x v="0"/>
    <s v="01008"/>
    <n v="599.33000000000004"/>
    <n v="1105.51"/>
    <n v="1704.84"/>
    <x v="1"/>
    <x v="0"/>
    <x v="6"/>
    <x v="1"/>
    <x v="8"/>
    <n v="8"/>
    <n v="6"/>
    <x v="0"/>
  </r>
  <r>
    <d v="2012-09-08T00:00:00"/>
    <n v="2"/>
    <x v="1"/>
    <s v="01009"/>
    <n v="716.03"/>
    <n v="1302.27"/>
    <n v="2018.3"/>
    <x v="1"/>
    <x v="0"/>
    <x v="7"/>
    <x v="1"/>
    <x v="8"/>
    <n v="8"/>
    <n v="6"/>
    <x v="0"/>
  </r>
  <r>
    <d v="2012-09-08T00:00:00"/>
    <n v="3"/>
    <x v="0"/>
    <s v="01010"/>
    <n v="436.86"/>
    <n v="1198.8900000000001"/>
    <n v="1635.75"/>
    <x v="2"/>
    <x v="1"/>
    <x v="8"/>
    <x v="1"/>
    <x v="8"/>
    <n v="8"/>
    <n v="6"/>
    <x v="0"/>
  </r>
  <r>
    <d v="2012-09-08T00:00:00"/>
    <n v="3"/>
    <x v="1"/>
    <s v="01011"/>
    <n v="554.76"/>
    <n v="982.78"/>
    <n v="1537.54"/>
    <x v="2"/>
    <x v="1"/>
    <x v="9"/>
    <x v="1"/>
    <x v="8"/>
    <n v="8"/>
    <n v="6"/>
    <x v="0"/>
  </r>
  <r>
    <d v="2012-09-08T00:00:00"/>
    <n v="4"/>
    <x v="0"/>
    <s v="01002"/>
    <n v="536.99"/>
    <n v="1184.8699999999999"/>
    <n v="1721.86"/>
    <x v="3"/>
    <x v="1"/>
    <x v="4"/>
    <x v="1"/>
    <x v="8"/>
    <n v="8"/>
    <n v="6"/>
    <x v="0"/>
  </r>
  <r>
    <d v="2012-09-08T00:00:00"/>
    <n v="4"/>
    <x v="1"/>
    <s v="01003"/>
    <n v="626.95000000000005"/>
    <n v="1254.0999999999999"/>
    <n v="1881.05"/>
    <x v="3"/>
    <x v="1"/>
    <x v="0"/>
    <x v="1"/>
    <x v="8"/>
    <n v="8"/>
    <n v="6"/>
    <x v="0"/>
  </r>
  <r>
    <d v="2012-09-09T00:00:00"/>
    <n v="1"/>
    <x v="0"/>
    <s v="01001"/>
    <n v="599.4"/>
    <n v="1182.99"/>
    <n v="1782.39"/>
    <x v="0"/>
    <x v="0"/>
    <x v="1"/>
    <x v="1"/>
    <x v="8"/>
    <n v="9"/>
    <n v="7"/>
    <x v="1"/>
  </r>
  <r>
    <d v="2012-09-09T00:00:00"/>
    <n v="1"/>
    <x v="1"/>
    <s v="01004"/>
    <n v="689.81"/>
    <n v="1149.48"/>
    <n v="1839.29"/>
    <x v="0"/>
    <x v="0"/>
    <x v="2"/>
    <x v="1"/>
    <x v="8"/>
    <n v="9"/>
    <n v="7"/>
    <x v="1"/>
  </r>
  <r>
    <d v="2012-09-09T00:00:00"/>
    <n v="2"/>
    <x v="0"/>
    <s v="01005"/>
    <n v="479.97"/>
    <n v="1022.75"/>
    <n v="1502.72"/>
    <x v="1"/>
    <x v="0"/>
    <x v="3"/>
    <x v="1"/>
    <x v="8"/>
    <n v="9"/>
    <n v="7"/>
    <x v="1"/>
  </r>
  <r>
    <d v="2012-09-09T00:00:00"/>
    <n v="2"/>
    <x v="1"/>
    <s v="01006"/>
    <n v="575.63"/>
    <n v="1261.48"/>
    <n v="1837.11"/>
    <x v="1"/>
    <x v="0"/>
    <x v="4"/>
    <x v="1"/>
    <x v="8"/>
    <n v="9"/>
    <n v="7"/>
    <x v="1"/>
  </r>
  <r>
    <d v="2012-09-09T00:00:00"/>
    <n v="3"/>
    <x v="0"/>
    <s v="01007"/>
    <n v="574.86"/>
    <n v="1096.33"/>
    <n v="1671.19"/>
    <x v="2"/>
    <x v="1"/>
    <x v="5"/>
    <x v="1"/>
    <x v="8"/>
    <n v="9"/>
    <n v="7"/>
    <x v="1"/>
  </r>
  <r>
    <d v="2012-09-09T00:00:00"/>
    <n v="3"/>
    <x v="1"/>
    <s v="01008"/>
    <n v="550.38"/>
    <n v="1174.07"/>
    <n v="1724.45"/>
    <x v="2"/>
    <x v="1"/>
    <x v="6"/>
    <x v="1"/>
    <x v="8"/>
    <n v="9"/>
    <n v="7"/>
    <x v="1"/>
  </r>
  <r>
    <d v="2012-09-09T00:00:00"/>
    <n v="4"/>
    <x v="0"/>
    <s v="01009"/>
    <n v="455.7"/>
    <n v="1109.3800000000001"/>
    <n v="1565.08"/>
    <x v="3"/>
    <x v="1"/>
    <x v="7"/>
    <x v="1"/>
    <x v="8"/>
    <n v="9"/>
    <n v="7"/>
    <x v="1"/>
  </r>
  <r>
    <d v="2012-09-09T00:00:00"/>
    <n v="4"/>
    <x v="1"/>
    <s v="01010"/>
    <n v="491.38"/>
    <n v="1050.2"/>
    <n v="1541.58"/>
    <x v="3"/>
    <x v="1"/>
    <x v="8"/>
    <x v="1"/>
    <x v="8"/>
    <n v="9"/>
    <n v="7"/>
    <x v="1"/>
  </r>
  <r>
    <d v="2012-09-10T00:00:00"/>
    <n v="1"/>
    <x v="0"/>
    <s v="01011"/>
    <n v="697.01"/>
    <n v="1062.54"/>
    <n v="1759.55"/>
    <x v="0"/>
    <x v="0"/>
    <x v="9"/>
    <x v="1"/>
    <x v="8"/>
    <n v="10"/>
    <n v="1"/>
    <x v="2"/>
  </r>
  <r>
    <d v="2012-09-10T00:00:00"/>
    <n v="1"/>
    <x v="1"/>
    <s v="01002"/>
    <n v="788.38"/>
    <n v="1188.3"/>
    <n v="1976.68"/>
    <x v="0"/>
    <x v="0"/>
    <x v="4"/>
    <x v="1"/>
    <x v="8"/>
    <n v="10"/>
    <n v="1"/>
    <x v="2"/>
  </r>
  <r>
    <d v="2012-09-10T00:00:00"/>
    <n v="2"/>
    <x v="0"/>
    <s v="01003"/>
    <n v="689.16"/>
    <n v="1038.9000000000001"/>
    <n v="1728.06"/>
    <x v="1"/>
    <x v="0"/>
    <x v="0"/>
    <x v="1"/>
    <x v="8"/>
    <n v="10"/>
    <n v="1"/>
    <x v="2"/>
  </r>
  <r>
    <d v="2012-09-10T00:00:00"/>
    <n v="2"/>
    <x v="1"/>
    <s v="01001"/>
    <n v="710.91"/>
    <n v="1080.43"/>
    <n v="1791.34"/>
    <x v="1"/>
    <x v="0"/>
    <x v="1"/>
    <x v="1"/>
    <x v="8"/>
    <n v="10"/>
    <n v="1"/>
    <x v="2"/>
  </r>
  <r>
    <d v="2012-09-10T00:00:00"/>
    <n v="3"/>
    <x v="0"/>
    <s v="01004"/>
    <n v="630.77"/>
    <n v="960.29"/>
    <n v="1591.06"/>
    <x v="2"/>
    <x v="1"/>
    <x v="2"/>
    <x v="1"/>
    <x v="8"/>
    <n v="10"/>
    <n v="1"/>
    <x v="2"/>
  </r>
  <r>
    <d v="2012-09-10T00:00:00"/>
    <n v="3"/>
    <x v="1"/>
    <s v="01005"/>
    <n v="812.53"/>
    <n v="1224.6199999999999"/>
    <n v="2037.15"/>
    <x v="2"/>
    <x v="1"/>
    <x v="3"/>
    <x v="1"/>
    <x v="8"/>
    <n v="10"/>
    <n v="1"/>
    <x v="2"/>
  </r>
  <r>
    <d v="2012-09-10T00:00:00"/>
    <n v="4"/>
    <x v="0"/>
    <s v="01006"/>
    <n v="702.73"/>
    <n v="1069.78"/>
    <n v="1772.51"/>
    <x v="3"/>
    <x v="1"/>
    <x v="4"/>
    <x v="1"/>
    <x v="8"/>
    <n v="10"/>
    <n v="1"/>
    <x v="2"/>
  </r>
  <r>
    <d v="2012-09-10T00:00:00"/>
    <n v="4"/>
    <x v="1"/>
    <s v="01007"/>
    <n v="784.92"/>
    <n v="1188.29"/>
    <n v="1973.21"/>
    <x v="3"/>
    <x v="1"/>
    <x v="5"/>
    <x v="1"/>
    <x v="8"/>
    <n v="10"/>
    <n v="1"/>
    <x v="2"/>
  </r>
  <r>
    <d v="2012-09-11T00:00:00"/>
    <n v="1"/>
    <x v="0"/>
    <s v="01008"/>
    <n v="624.25"/>
    <n v="940.72"/>
    <n v="1564.97"/>
    <x v="0"/>
    <x v="0"/>
    <x v="6"/>
    <x v="1"/>
    <x v="8"/>
    <n v="11"/>
    <n v="2"/>
    <x v="3"/>
  </r>
  <r>
    <d v="2012-09-11T00:00:00"/>
    <n v="1"/>
    <x v="1"/>
    <s v="01009"/>
    <n v="669.06"/>
    <n v="1022.7"/>
    <n v="1691.76"/>
    <x v="0"/>
    <x v="0"/>
    <x v="7"/>
    <x v="1"/>
    <x v="8"/>
    <n v="11"/>
    <n v="2"/>
    <x v="3"/>
  </r>
  <r>
    <d v="2012-09-11T00:00:00"/>
    <n v="2"/>
    <x v="0"/>
    <s v="01010"/>
    <n v="651.26"/>
    <n v="997.16"/>
    <n v="1648.42"/>
    <x v="1"/>
    <x v="0"/>
    <x v="8"/>
    <x v="1"/>
    <x v="8"/>
    <n v="11"/>
    <n v="2"/>
    <x v="3"/>
  </r>
  <r>
    <d v="2012-09-11T00:00:00"/>
    <n v="2"/>
    <x v="1"/>
    <s v="01011"/>
    <n v="737.6"/>
    <n v="1135.26"/>
    <n v="1872.86"/>
    <x v="1"/>
    <x v="0"/>
    <x v="9"/>
    <x v="1"/>
    <x v="8"/>
    <n v="11"/>
    <n v="2"/>
    <x v="3"/>
  </r>
  <r>
    <d v="2012-09-11T00:00:00"/>
    <n v="3"/>
    <x v="0"/>
    <s v="01002"/>
    <n v="604.58000000000004"/>
    <n v="916.18"/>
    <n v="1520.76"/>
    <x v="2"/>
    <x v="1"/>
    <x v="4"/>
    <x v="1"/>
    <x v="8"/>
    <n v="11"/>
    <n v="2"/>
    <x v="3"/>
  </r>
  <r>
    <d v="2012-09-11T00:00:00"/>
    <n v="3"/>
    <x v="1"/>
    <s v="01003"/>
    <n v="800.6"/>
    <n v="1208.26"/>
    <n v="2008.86"/>
    <x v="2"/>
    <x v="1"/>
    <x v="0"/>
    <x v="1"/>
    <x v="8"/>
    <n v="11"/>
    <n v="2"/>
    <x v="3"/>
  </r>
  <r>
    <d v="2012-09-11T00:00:00"/>
    <n v="4"/>
    <x v="0"/>
    <s v="01001"/>
    <n v="634.51"/>
    <n v="968.6"/>
    <n v="1603.11"/>
    <x v="3"/>
    <x v="1"/>
    <x v="1"/>
    <x v="1"/>
    <x v="8"/>
    <n v="11"/>
    <n v="2"/>
    <x v="3"/>
  </r>
  <r>
    <d v="2012-09-11T00:00:00"/>
    <n v="4"/>
    <x v="1"/>
    <s v="01004"/>
    <n v="829.91"/>
    <n v="1268.7"/>
    <n v="2098.61"/>
    <x v="3"/>
    <x v="1"/>
    <x v="2"/>
    <x v="1"/>
    <x v="8"/>
    <n v="11"/>
    <n v="2"/>
    <x v="3"/>
  </r>
  <r>
    <d v="2012-09-12T00:00:00"/>
    <n v="1"/>
    <x v="0"/>
    <s v="01005"/>
    <n v="620.69000000000005"/>
    <n v="973.34"/>
    <n v="1594.03"/>
    <x v="0"/>
    <x v="0"/>
    <x v="3"/>
    <x v="1"/>
    <x v="8"/>
    <n v="12"/>
    <n v="3"/>
    <x v="4"/>
  </r>
  <r>
    <d v="2012-09-12T00:00:00"/>
    <n v="1"/>
    <x v="1"/>
    <s v="01006"/>
    <n v="805.67"/>
    <n v="1253.29"/>
    <n v="2058.96"/>
    <x v="0"/>
    <x v="0"/>
    <x v="4"/>
    <x v="1"/>
    <x v="8"/>
    <n v="12"/>
    <n v="3"/>
    <x v="4"/>
  </r>
  <r>
    <d v="2012-09-12T00:00:00"/>
    <n v="2"/>
    <x v="0"/>
    <s v="01007"/>
    <n v="664.56"/>
    <n v="1053.3499999999999"/>
    <n v="1717.91"/>
    <x v="1"/>
    <x v="0"/>
    <x v="5"/>
    <x v="1"/>
    <x v="8"/>
    <n v="12"/>
    <n v="3"/>
    <x v="4"/>
  </r>
  <r>
    <d v="2012-09-12T00:00:00"/>
    <n v="2"/>
    <x v="1"/>
    <s v="01008"/>
    <n v="682.62"/>
    <n v="1026.25"/>
    <n v="1708.87"/>
    <x v="1"/>
    <x v="0"/>
    <x v="6"/>
    <x v="1"/>
    <x v="8"/>
    <n v="12"/>
    <n v="3"/>
    <x v="4"/>
  </r>
  <r>
    <d v="2012-09-12T00:00:00"/>
    <n v="3"/>
    <x v="0"/>
    <s v="01009"/>
    <n v="644.11"/>
    <n v="976.73"/>
    <n v="1620.84"/>
    <x v="2"/>
    <x v="1"/>
    <x v="7"/>
    <x v="1"/>
    <x v="8"/>
    <n v="12"/>
    <n v="3"/>
    <x v="4"/>
  </r>
  <r>
    <d v="2012-09-12T00:00:00"/>
    <n v="3"/>
    <x v="1"/>
    <s v="01010"/>
    <n v="647.52"/>
    <n v="1017.75"/>
    <n v="1665.27"/>
    <x v="2"/>
    <x v="1"/>
    <x v="8"/>
    <x v="1"/>
    <x v="8"/>
    <n v="12"/>
    <n v="3"/>
    <x v="4"/>
  </r>
  <r>
    <d v="2012-09-12T00:00:00"/>
    <n v="4"/>
    <x v="0"/>
    <s v="01011"/>
    <n v="610.28"/>
    <n v="965.89"/>
    <n v="1576.17"/>
    <x v="3"/>
    <x v="1"/>
    <x v="9"/>
    <x v="1"/>
    <x v="8"/>
    <n v="12"/>
    <n v="3"/>
    <x v="4"/>
  </r>
  <r>
    <d v="2012-09-12T00:00:00"/>
    <n v="4"/>
    <x v="1"/>
    <s v="01002"/>
    <n v="627.08000000000004"/>
    <n v="973.19"/>
    <n v="1600.27"/>
    <x v="3"/>
    <x v="1"/>
    <x v="4"/>
    <x v="1"/>
    <x v="8"/>
    <n v="12"/>
    <n v="3"/>
    <x v="4"/>
  </r>
  <r>
    <d v="2012-09-13T00:00:00"/>
    <n v="1"/>
    <x v="0"/>
    <s v="01003"/>
    <n v="603.69000000000005"/>
    <n v="971.65"/>
    <n v="1575.34"/>
    <x v="0"/>
    <x v="0"/>
    <x v="0"/>
    <x v="1"/>
    <x v="8"/>
    <n v="13"/>
    <n v="4"/>
    <x v="5"/>
  </r>
  <r>
    <d v="2012-09-13T00:00:00"/>
    <n v="1"/>
    <x v="1"/>
    <s v="01001"/>
    <n v="611.4"/>
    <n v="976.28"/>
    <n v="1587.68"/>
    <x v="0"/>
    <x v="0"/>
    <x v="1"/>
    <x v="1"/>
    <x v="8"/>
    <n v="13"/>
    <n v="4"/>
    <x v="5"/>
  </r>
  <r>
    <d v="2012-09-13T00:00:00"/>
    <n v="2"/>
    <x v="0"/>
    <s v="01004"/>
    <n v="586.52"/>
    <n v="938.69"/>
    <n v="1525.21"/>
    <x v="1"/>
    <x v="0"/>
    <x v="2"/>
    <x v="1"/>
    <x v="8"/>
    <n v="13"/>
    <n v="4"/>
    <x v="5"/>
  </r>
  <r>
    <d v="2012-09-13T00:00:00"/>
    <n v="2"/>
    <x v="1"/>
    <s v="01005"/>
    <n v="684.14"/>
    <n v="1037.8900000000001"/>
    <n v="1722.03"/>
    <x v="1"/>
    <x v="0"/>
    <x v="3"/>
    <x v="1"/>
    <x v="8"/>
    <n v="13"/>
    <n v="4"/>
    <x v="5"/>
  </r>
  <r>
    <d v="2012-09-13T00:00:00"/>
    <n v="3"/>
    <x v="0"/>
    <s v="01006"/>
    <n v="644.69000000000005"/>
    <n v="1007.07"/>
    <n v="1651.76"/>
    <x v="2"/>
    <x v="1"/>
    <x v="4"/>
    <x v="1"/>
    <x v="8"/>
    <n v="13"/>
    <n v="4"/>
    <x v="5"/>
  </r>
  <r>
    <d v="2012-09-13T00:00:00"/>
    <n v="3"/>
    <x v="1"/>
    <s v="01007"/>
    <n v="592.32000000000005"/>
    <n v="951.67"/>
    <n v="1543.99"/>
    <x v="2"/>
    <x v="1"/>
    <x v="5"/>
    <x v="1"/>
    <x v="8"/>
    <n v="13"/>
    <n v="4"/>
    <x v="5"/>
  </r>
  <r>
    <d v="2012-09-13T00:00:00"/>
    <n v="4"/>
    <x v="0"/>
    <s v="01008"/>
    <n v="644.44000000000005"/>
    <n v="1015.16"/>
    <n v="1659.6"/>
    <x v="3"/>
    <x v="1"/>
    <x v="6"/>
    <x v="1"/>
    <x v="8"/>
    <n v="13"/>
    <n v="4"/>
    <x v="5"/>
  </r>
  <r>
    <d v="2012-09-13T00:00:00"/>
    <n v="4"/>
    <x v="1"/>
    <s v="01009"/>
    <n v="698.33"/>
    <n v="1101.1500000000001"/>
    <n v="1799.48"/>
    <x v="3"/>
    <x v="1"/>
    <x v="7"/>
    <x v="1"/>
    <x v="8"/>
    <n v="13"/>
    <n v="4"/>
    <x v="5"/>
  </r>
  <r>
    <d v="2012-09-14T00:00:00"/>
    <n v="1"/>
    <x v="0"/>
    <s v="01010"/>
    <n v="666.68"/>
    <n v="1061"/>
    <n v="1727.68"/>
    <x v="0"/>
    <x v="0"/>
    <x v="8"/>
    <x v="1"/>
    <x v="8"/>
    <n v="14"/>
    <n v="5"/>
    <x v="6"/>
  </r>
  <r>
    <d v="2012-09-14T00:00:00"/>
    <n v="1"/>
    <x v="1"/>
    <s v="01011"/>
    <n v="755.27"/>
    <n v="1163.52"/>
    <n v="1918.79"/>
    <x v="0"/>
    <x v="0"/>
    <x v="9"/>
    <x v="1"/>
    <x v="8"/>
    <n v="14"/>
    <n v="5"/>
    <x v="6"/>
  </r>
  <r>
    <d v="2012-09-14T00:00:00"/>
    <n v="2"/>
    <x v="0"/>
    <s v="01002"/>
    <n v="670.02"/>
    <n v="1104.24"/>
    <n v="1774.26"/>
    <x v="1"/>
    <x v="0"/>
    <x v="4"/>
    <x v="1"/>
    <x v="8"/>
    <n v="14"/>
    <n v="5"/>
    <x v="6"/>
  </r>
  <r>
    <d v="2012-09-14T00:00:00"/>
    <n v="2"/>
    <x v="1"/>
    <s v="01003"/>
    <n v="602.66"/>
    <n v="946.75"/>
    <n v="1549.41"/>
    <x v="1"/>
    <x v="0"/>
    <x v="0"/>
    <x v="1"/>
    <x v="8"/>
    <n v="14"/>
    <n v="5"/>
    <x v="6"/>
  </r>
  <r>
    <d v="2012-09-14T00:00:00"/>
    <n v="3"/>
    <x v="0"/>
    <s v="01001"/>
    <n v="702.49"/>
    <n v="1059.54"/>
    <n v="1762.03"/>
    <x v="2"/>
    <x v="1"/>
    <x v="1"/>
    <x v="1"/>
    <x v="8"/>
    <n v="14"/>
    <n v="5"/>
    <x v="6"/>
  </r>
  <r>
    <d v="2012-09-14T00:00:00"/>
    <n v="3"/>
    <x v="1"/>
    <s v="01004"/>
    <n v="768.72"/>
    <n v="1183.42"/>
    <n v="1952.14"/>
    <x v="2"/>
    <x v="1"/>
    <x v="2"/>
    <x v="1"/>
    <x v="8"/>
    <n v="14"/>
    <n v="5"/>
    <x v="6"/>
  </r>
  <r>
    <d v="2012-09-14T00:00:00"/>
    <n v="4"/>
    <x v="0"/>
    <s v="01005"/>
    <n v="604.88"/>
    <n v="954.96"/>
    <n v="1559.84"/>
    <x v="3"/>
    <x v="1"/>
    <x v="3"/>
    <x v="1"/>
    <x v="8"/>
    <n v="14"/>
    <n v="5"/>
    <x v="6"/>
  </r>
  <r>
    <d v="2012-09-14T00:00:00"/>
    <n v="4"/>
    <x v="1"/>
    <s v="01006"/>
    <n v="678.81"/>
    <n v="1073.3"/>
    <n v="1752.11"/>
    <x v="3"/>
    <x v="1"/>
    <x v="4"/>
    <x v="1"/>
    <x v="8"/>
    <n v="14"/>
    <n v="5"/>
    <x v="6"/>
  </r>
  <r>
    <d v="2012-09-15T00:00:00"/>
    <n v="1"/>
    <x v="0"/>
    <s v="01007"/>
    <n v="683.72"/>
    <n v="1114.47"/>
    <n v="1798.19"/>
    <x v="0"/>
    <x v="0"/>
    <x v="5"/>
    <x v="1"/>
    <x v="8"/>
    <n v="15"/>
    <n v="6"/>
    <x v="0"/>
  </r>
  <r>
    <d v="2012-09-15T00:00:00"/>
    <n v="1"/>
    <x v="1"/>
    <s v="01008"/>
    <n v="806.19"/>
    <n v="1286.6099999999999"/>
    <n v="2092.8000000000002"/>
    <x v="0"/>
    <x v="0"/>
    <x v="6"/>
    <x v="1"/>
    <x v="8"/>
    <n v="15"/>
    <n v="6"/>
    <x v="0"/>
  </r>
  <r>
    <d v="2012-09-15T00:00:00"/>
    <n v="2"/>
    <x v="0"/>
    <s v="01009"/>
    <n v="625.41"/>
    <n v="1032.33"/>
    <n v="1657.74"/>
    <x v="1"/>
    <x v="0"/>
    <x v="7"/>
    <x v="1"/>
    <x v="8"/>
    <n v="15"/>
    <n v="6"/>
    <x v="0"/>
  </r>
  <r>
    <d v="2012-09-15T00:00:00"/>
    <n v="2"/>
    <x v="1"/>
    <s v="01010"/>
    <n v="662.87"/>
    <n v="1081.71"/>
    <n v="1744.58"/>
    <x v="1"/>
    <x v="0"/>
    <x v="8"/>
    <x v="1"/>
    <x v="8"/>
    <n v="15"/>
    <n v="6"/>
    <x v="0"/>
  </r>
  <r>
    <d v="2012-09-15T00:00:00"/>
    <n v="3"/>
    <x v="0"/>
    <s v="01011"/>
    <n v="694.67"/>
    <n v="1074.06"/>
    <n v="1768.73"/>
    <x v="2"/>
    <x v="1"/>
    <x v="9"/>
    <x v="1"/>
    <x v="8"/>
    <n v="15"/>
    <n v="6"/>
    <x v="0"/>
  </r>
  <r>
    <d v="2012-09-15T00:00:00"/>
    <n v="3"/>
    <x v="1"/>
    <s v="01002"/>
    <n v="631.97"/>
    <n v="1002.51"/>
    <n v="1634.48"/>
    <x v="2"/>
    <x v="1"/>
    <x v="4"/>
    <x v="1"/>
    <x v="8"/>
    <n v="15"/>
    <n v="6"/>
    <x v="0"/>
  </r>
  <r>
    <d v="2012-09-15T00:00:00"/>
    <n v="4"/>
    <x v="0"/>
    <s v="01003"/>
    <n v="697.08"/>
    <n v="1052.3399999999999"/>
    <n v="1749.42"/>
    <x v="3"/>
    <x v="1"/>
    <x v="0"/>
    <x v="1"/>
    <x v="8"/>
    <n v="15"/>
    <n v="6"/>
    <x v="0"/>
  </r>
  <r>
    <d v="2012-09-15T00:00:00"/>
    <n v="4"/>
    <x v="1"/>
    <s v="01001"/>
    <n v="670.88"/>
    <n v="1021.84"/>
    <n v="1692.72"/>
    <x v="3"/>
    <x v="1"/>
    <x v="1"/>
    <x v="1"/>
    <x v="8"/>
    <n v="15"/>
    <n v="6"/>
    <x v="0"/>
  </r>
  <r>
    <d v="2012-09-16T00:00:00"/>
    <n v="1"/>
    <x v="0"/>
    <s v="01004"/>
    <n v="567.80999999999995"/>
    <n v="951.56"/>
    <n v="1519.37"/>
    <x v="0"/>
    <x v="0"/>
    <x v="2"/>
    <x v="1"/>
    <x v="8"/>
    <n v="16"/>
    <n v="7"/>
    <x v="1"/>
  </r>
  <r>
    <d v="2012-09-16T00:00:00"/>
    <n v="1"/>
    <x v="1"/>
    <s v="01005"/>
    <n v="609.20000000000005"/>
    <n v="959.91"/>
    <n v="1569.11"/>
    <x v="0"/>
    <x v="0"/>
    <x v="3"/>
    <x v="1"/>
    <x v="8"/>
    <n v="16"/>
    <n v="7"/>
    <x v="1"/>
  </r>
  <r>
    <d v="2012-09-16T00:00:00"/>
    <n v="2"/>
    <x v="0"/>
    <s v="01006"/>
    <n v="653.29"/>
    <n v="1093.1400000000001"/>
    <n v="1746.43"/>
    <x v="1"/>
    <x v="0"/>
    <x v="4"/>
    <x v="1"/>
    <x v="8"/>
    <n v="16"/>
    <n v="7"/>
    <x v="1"/>
  </r>
  <r>
    <d v="2012-09-16T00:00:00"/>
    <n v="2"/>
    <x v="1"/>
    <s v="01007"/>
    <n v="756.56"/>
    <n v="1222.96"/>
    <n v="1979.52"/>
    <x v="1"/>
    <x v="0"/>
    <x v="5"/>
    <x v="1"/>
    <x v="8"/>
    <n v="16"/>
    <n v="7"/>
    <x v="1"/>
  </r>
  <r>
    <d v="2012-09-16T00:00:00"/>
    <n v="3"/>
    <x v="0"/>
    <s v="01008"/>
    <n v="602.20000000000005"/>
    <n v="1038.95"/>
    <n v="1641.15"/>
    <x v="2"/>
    <x v="1"/>
    <x v="6"/>
    <x v="1"/>
    <x v="8"/>
    <n v="16"/>
    <n v="7"/>
    <x v="1"/>
  </r>
  <r>
    <d v="2012-09-16T00:00:00"/>
    <n v="3"/>
    <x v="1"/>
    <s v="01009"/>
    <n v="787.12"/>
    <n v="1241.6500000000001"/>
    <n v="2028.77"/>
    <x v="2"/>
    <x v="1"/>
    <x v="7"/>
    <x v="1"/>
    <x v="8"/>
    <n v="16"/>
    <n v="7"/>
    <x v="1"/>
  </r>
  <r>
    <d v="2012-09-16T00:00:00"/>
    <n v="4"/>
    <x v="0"/>
    <s v="01010"/>
    <n v="695.88"/>
    <n v="1048.06"/>
    <n v="1743.94"/>
    <x v="3"/>
    <x v="1"/>
    <x v="8"/>
    <x v="1"/>
    <x v="8"/>
    <n v="16"/>
    <n v="7"/>
    <x v="1"/>
  </r>
  <r>
    <d v="2012-09-16T00:00:00"/>
    <n v="4"/>
    <x v="1"/>
    <s v="01011"/>
    <n v="661.65"/>
    <n v="1080.9100000000001"/>
    <n v="1742.56"/>
    <x v="3"/>
    <x v="1"/>
    <x v="9"/>
    <x v="1"/>
    <x v="8"/>
    <n v="16"/>
    <n v="7"/>
    <x v="1"/>
  </r>
  <r>
    <d v="2012-09-17T00:00:00"/>
    <n v="1"/>
    <x v="0"/>
    <s v="01002"/>
    <n v="595.58000000000004"/>
    <n v="939.32"/>
    <n v="1534.9"/>
    <x v="0"/>
    <x v="0"/>
    <x v="4"/>
    <x v="1"/>
    <x v="8"/>
    <n v="17"/>
    <n v="1"/>
    <x v="2"/>
  </r>
  <r>
    <d v="2012-09-17T00:00:00"/>
    <n v="1"/>
    <x v="1"/>
    <s v="01003"/>
    <n v="753.33"/>
    <n v="1221.17"/>
    <n v="1974.5"/>
    <x v="0"/>
    <x v="0"/>
    <x v="0"/>
    <x v="1"/>
    <x v="8"/>
    <n v="17"/>
    <n v="1"/>
    <x v="2"/>
  </r>
  <r>
    <d v="2012-09-17T00:00:00"/>
    <n v="2"/>
    <x v="0"/>
    <s v="01001"/>
    <n v="635.67999999999995"/>
    <n v="1075.02"/>
    <n v="1710.7"/>
    <x v="1"/>
    <x v="0"/>
    <x v="1"/>
    <x v="1"/>
    <x v="8"/>
    <n v="17"/>
    <n v="1"/>
    <x v="2"/>
  </r>
  <r>
    <d v="2012-09-17T00:00:00"/>
    <n v="2"/>
    <x v="1"/>
    <s v="01004"/>
    <n v="784.59"/>
    <n v="1207.3900000000001"/>
    <n v="1991.98"/>
    <x v="1"/>
    <x v="0"/>
    <x v="2"/>
    <x v="1"/>
    <x v="8"/>
    <n v="17"/>
    <n v="1"/>
    <x v="2"/>
  </r>
  <r>
    <d v="2012-09-17T00:00:00"/>
    <n v="3"/>
    <x v="0"/>
    <s v="01005"/>
    <n v="642.30999999999995"/>
    <n v="1045.92"/>
    <n v="1688.23"/>
    <x v="2"/>
    <x v="1"/>
    <x v="3"/>
    <x v="1"/>
    <x v="8"/>
    <n v="17"/>
    <n v="1"/>
    <x v="2"/>
  </r>
  <r>
    <d v="2012-09-17T00:00:00"/>
    <n v="3"/>
    <x v="1"/>
    <s v="01006"/>
    <n v="619.07000000000005"/>
    <n v="951.56"/>
    <n v="1570.63"/>
    <x v="2"/>
    <x v="1"/>
    <x v="4"/>
    <x v="1"/>
    <x v="8"/>
    <n v="17"/>
    <n v="1"/>
    <x v="2"/>
  </r>
  <r>
    <d v="2012-09-17T00:00:00"/>
    <n v="4"/>
    <x v="0"/>
    <s v="01007"/>
    <n v="590.92999999999995"/>
    <n v="955.84"/>
    <n v="1546.77"/>
    <x v="3"/>
    <x v="1"/>
    <x v="5"/>
    <x v="1"/>
    <x v="8"/>
    <n v="17"/>
    <n v="1"/>
    <x v="2"/>
  </r>
  <r>
    <d v="2012-09-17T00:00:00"/>
    <n v="4"/>
    <x v="1"/>
    <s v="01008"/>
    <n v="554.04"/>
    <n v="951.7"/>
    <n v="1505.74"/>
    <x v="3"/>
    <x v="1"/>
    <x v="6"/>
    <x v="1"/>
    <x v="8"/>
    <n v="17"/>
    <n v="1"/>
    <x v="2"/>
  </r>
  <r>
    <d v="2012-09-18T00:00:00"/>
    <n v="1"/>
    <x v="0"/>
    <s v="01009"/>
    <n v="679.14"/>
    <n v="1097.92"/>
    <n v="1777.06"/>
    <x v="0"/>
    <x v="0"/>
    <x v="7"/>
    <x v="1"/>
    <x v="8"/>
    <n v="18"/>
    <n v="2"/>
    <x v="3"/>
  </r>
  <r>
    <d v="2012-09-18T00:00:00"/>
    <n v="1"/>
    <x v="1"/>
    <s v="01010"/>
    <n v="618.21"/>
    <n v="1069.3499999999999"/>
    <n v="1687.56"/>
    <x v="0"/>
    <x v="0"/>
    <x v="8"/>
    <x v="1"/>
    <x v="8"/>
    <n v="18"/>
    <n v="2"/>
    <x v="3"/>
  </r>
  <r>
    <d v="2012-09-18T00:00:00"/>
    <n v="2"/>
    <x v="0"/>
    <s v="01011"/>
    <n v="675.83"/>
    <n v="1029.4100000000001"/>
    <n v="1705.24"/>
    <x v="1"/>
    <x v="0"/>
    <x v="9"/>
    <x v="1"/>
    <x v="8"/>
    <n v="18"/>
    <n v="2"/>
    <x v="3"/>
  </r>
  <r>
    <d v="2012-09-18T00:00:00"/>
    <n v="2"/>
    <x v="1"/>
    <s v="01002"/>
    <n v="671.9"/>
    <n v="1172.27"/>
    <n v="1844.17"/>
    <x v="1"/>
    <x v="0"/>
    <x v="4"/>
    <x v="1"/>
    <x v="8"/>
    <n v="18"/>
    <n v="2"/>
    <x v="3"/>
  </r>
  <r>
    <d v="2012-09-18T00:00:00"/>
    <n v="3"/>
    <x v="0"/>
    <s v="01003"/>
    <n v="620.02"/>
    <n v="958.72"/>
    <n v="1578.74"/>
    <x v="2"/>
    <x v="1"/>
    <x v="0"/>
    <x v="1"/>
    <x v="8"/>
    <n v="18"/>
    <n v="2"/>
    <x v="3"/>
  </r>
  <r>
    <d v="2012-09-18T00:00:00"/>
    <n v="3"/>
    <x v="1"/>
    <s v="01001"/>
    <n v="732.28"/>
    <n v="1102.1099999999999"/>
    <n v="1834.39"/>
    <x v="2"/>
    <x v="1"/>
    <x v="1"/>
    <x v="1"/>
    <x v="8"/>
    <n v="18"/>
    <n v="2"/>
    <x v="3"/>
  </r>
  <r>
    <d v="2012-09-18T00:00:00"/>
    <n v="4"/>
    <x v="0"/>
    <s v="01004"/>
    <n v="623.17999999999995"/>
    <n v="936.12"/>
    <n v="1559.3"/>
    <x v="3"/>
    <x v="1"/>
    <x v="2"/>
    <x v="1"/>
    <x v="8"/>
    <n v="18"/>
    <n v="2"/>
    <x v="3"/>
  </r>
  <r>
    <d v="2012-09-18T00:00:00"/>
    <n v="4"/>
    <x v="1"/>
    <s v="01005"/>
    <n v="683.98"/>
    <n v="1026.8499999999999"/>
    <n v="1710.83"/>
    <x v="3"/>
    <x v="1"/>
    <x v="3"/>
    <x v="1"/>
    <x v="8"/>
    <n v="18"/>
    <n v="2"/>
    <x v="3"/>
  </r>
  <r>
    <d v="2012-09-19T00:00:00"/>
    <n v="1"/>
    <x v="0"/>
    <s v="01006"/>
    <n v="623.75"/>
    <n v="992.96"/>
    <n v="1616.71"/>
    <x v="0"/>
    <x v="0"/>
    <x v="4"/>
    <x v="1"/>
    <x v="8"/>
    <n v="19"/>
    <n v="3"/>
    <x v="4"/>
  </r>
  <r>
    <d v="2012-09-19T00:00:00"/>
    <n v="1"/>
    <x v="1"/>
    <s v="01007"/>
    <n v="723.01"/>
    <n v="1193.5899999999999"/>
    <n v="1916.6"/>
    <x v="0"/>
    <x v="0"/>
    <x v="5"/>
    <x v="1"/>
    <x v="8"/>
    <n v="19"/>
    <n v="3"/>
    <x v="4"/>
  </r>
  <r>
    <d v="2012-09-19T00:00:00"/>
    <n v="2"/>
    <x v="0"/>
    <s v="01008"/>
    <n v="599.63"/>
    <n v="972.29"/>
    <n v="1571.92"/>
    <x v="1"/>
    <x v="0"/>
    <x v="6"/>
    <x v="1"/>
    <x v="8"/>
    <n v="19"/>
    <n v="3"/>
    <x v="4"/>
  </r>
  <r>
    <d v="2012-09-19T00:00:00"/>
    <n v="2"/>
    <x v="1"/>
    <s v="01009"/>
    <n v="708.86"/>
    <n v="1066.83"/>
    <n v="1775.69"/>
    <x v="1"/>
    <x v="0"/>
    <x v="7"/>
    <x v="1"/>
    <x v="8"/>
    <n v="19"/>
    <n v="3"/>
    <x v="4"/>
  </r>
  <r>
    <d v="2012-09-19T00:00:00"/>
    <n v="3"/>
    <x v="0"/>
    <s v="01010"/>
    <n v="587.89"/>
    <n v="923.27"/>
    <n v="1511.16"/>
    <x v="2"/>
    <x v="1"/>
    <x v="8"/>
    <x v="1"/>
    <x v="8"/>
    <n v="19"/>
    <n v="3"/>
    <x v="4"/>
  </r>
  <r>
    <d v="2012-09-19T00:00:00"/>
    <n v="3"/>
    <x v="1"/>
    <s v="01011"/>
    <n v="759.94"/>
    <n v="1262.8399999999999"/>
    <n v="2022.78"/>
    <x v="2"/>
    <x v="1"/>
    <x v="9"/>
    <x v="1"/>
    <x v="8"/>
    <n v="19"/>
    <n v="3"/>
    <x v="4"/>
  </r>
  <r>
    <d v="2012-09-19T00:00:00"/>
    <n v="4"/>
    <x v="0"/>
    <s v="01002"/>
    <n v="628.51"/>
    <n v="1087.57"/>
    <n v="1716.08"/>
    <x v="3"/>
    <x v="1"/>
    <x v="4"/>
    <x v="1"/>
    <x v="8"/>
    <n v="19"/>
    <n v="3"/>
    <x v="4"/>
  </r>
  <r>
    <d v="2012-09-19T00:00:00"/>
    <n v="4"/>
    <x v="1"/>
    <s v="01003"/>
    <n v="664.94"/>
    <n v="1129.71"/>
    <n v="1794.65"/>
    <x v="3"/>
    <x v="1"/>
    <x v="0"/>
    <x v="1"/>
    <x v="8"/>
    <n v="19"/>
    <n v="3"/>
    <x v="4"/>
  </r>
  <r>
    <d v="2012-09-20T00:00:00"/>
    <n v="1"/>
    <x v="0"/>
    <s v="01001"/>
    <n v="669.74"/>
    <n v="1130.8499999999999"/>
    <n v="1800.59"/>
    <x v="0"/>
    <x v="0"/>
    <x v="1"/>
    <x v="1"/>
    <x v="8"/>
    <n v="20"/>
    <n v="4"/>
    <x v="5"/>
  </r>
  <r>
    <d v="2012-09-20T00:00:00"/>
    <n v="1"/>
    <x v="1"/>
    <s v="01004"/>
    <n v="675.33"/>
    <n v="1188.8399999999999"/>
    <n v="1864.17"/>
    <x v="0"/>
    <x v="0"/>
    <x v="2"/>
    <x v="1"/>
    <x v="8"/>
    <n v="20"/>
    <n v="4"/>
    <x v="5"/>
  </r>
  <r>
    <d v="2012-09-20T00:00:00"/>
    <n v="2"/>
    <x v="0"/>
    <s v="01005"/>
    <n v="670.2"/>
    <n v="1090.1199999999999"/>
    <n v="1760.32"/>
    <x v="1"/>
    <x v="0"/>
    <x v="3"/>
    <x v="1"/>
    <x v="8"/>
    <n v="20"/>
    <n v="4"/>
    <x v="5"/>
  </r>
  <r>
    <d v="2012-09-20T00:00:00"/>
    <n v="2"/>
    <x v="1"/>
    <s v="01006"/>
    <n v="739.78"/>
    <n v="1261.4000000000001"/>
    <n v="2001.18"/>
    <x v="1"/>
    <x v="0"/>
    <x v="4"/>
    <x v="1"/>
    <x v="8"/>
    <n v="20"/>
    <n v="4"/>
    <x v="5"/>
  </r>
  <r>
    <d v="2012-09-20T00:00:00"/>
    <n v="3"/>
    <x v="0"/>
    <s v="01007"/>
    <n v="577.74"/>
    <n v="1026.2"/>
    <n v="1603.94"/>
    <x v="2"/>
    <x v="1"/>
    <x v="5"/>
    <x v="1"/>
    <x v="8"/>
    <n v="20"/>
    <n v="4"/>
    <x v="5"/>
  </r>
  <r>
    <d v="2012-09-20T00:00:00"/>
    <n v="3"/>
    <x v="1"/>
    <s v="01008"/>
    <n v="707.91"/>
    <n v="1200.1199999999999"/>
    <n v="1908.03"/>
    <x v="2"/>
    <x v="1"/>
    <x v="6"/>
    <x v="1"/>
    <x v="8"/>
    <n v="20"/>
    <n v="4"/>
    <x v="5"/>
  </r>
  <r>
    <d v="2012-09-20T00:00:00"/>
    <n v="4"/>
    <x v="0"/>
    <s v="01009"/>
    <n v="662.94"/>
    <n v="1053.6500000000001"/>
    <n v="1716.59"/>
    <x v="3"/>
    <x v="1"/>
    <x v="7"/>
    <x v="1"/>
    <x v="8"/>
    <n v="20"/>
    <n v="4"/>
    <x v="5"/>
  </r>
  <r>
    <d v="2012-09-20T00:00:00"/>
    <n v="4"/>
    <x v="1"/>
    <s v="01010"/>
    <n v="603.82000000000005"/>
    <n v="1048.72"/>
    <n v="1652.54"/>
    <x v="3"/>
    <x v="1"/>
    <x v="8"/>
    <x v="1"/>
    <x v="8"/>
    <n v="20"/>
    <n v="4"/>
    <x v="5"/>
  </r>
  <r>
    <d v="2012-09-21T00:00:00"/>
    <n v="1"/>
    <x v="0"/>
    <s v="01011"/>
    <n v="565.30999999999995"/>
    <n v="988.66"/>
    <n v="1553.97"/>
    <x v="0"/>
    <x v="0"/>
    <x v="9"/>
    <x v="1"/>
    <x v="8"/>
    <n v="21"/>
    <n v="5"/>
    <x v="6"/>
  </r>
  <r>
    <d v="2012-09-21T00:00:00"/>
    <n v="1"/>
    <x v="1"/>
    <s v="01002"/>
    <n v="761.09"/>
    <n v="1324.25"/>
    <n v="2085.34"/>
    <x v="0"/>
    <x v="0"/>
    <x v="4"/>
    <x v="1"/>
    <x v="8"/>
    <n v="21"/>
    <n v="5"/>
    <x v="6"/>
  </r>
  <r>
    <d v="2012-09-21T00:00:00"/>
    <n v="2"/>
    <x v="0"/>
    <s v="01003"/>
    <n v="602.46"/>
    <n v="1129.72"/>
    <n v="1732.18"/>
    <x v="1"/>
    <x v="0"/>
    <x v="0"/>
    <x v="1"/>
    <x v="8"/>
    <n v="21"/>
    <n v="5"/>
    <x v="6"/>
  </r>
  <r>
    <d v="2012-09-21T00:00:00"/>
    <n v="2"/>
    <x v="1"/>
    <s v="01001"/>
    <n v="795.57"/>
    <n v="1236.55"/>
    <n v="2032.12"/>
    <x v="1"/>
    <x v="0"/>
    <x v="1"/>
    <x v="1"/>
    <x v="8"/>
    <n v="21"/>
    <n v="5"/>
    <x v="6"/>
  </r>
  <r>
    <d v="2012-09-21T00:00:00"/>
    <n v="3"/>
    <x v="0"/>
    <s v="01004"/>
    <n v="613.1"/>
    <n v="1055.1500000000001"/>
    <n v="1668.25"/>
    <x v="2"/>
    <x v="1"/>
    <x v="2"/>
    <x v="1"/>
    <x v="8"/>
    <n v="21"/>
    <n v="5"/>
    <x v="6"/>
  </r>
  <r>
    <d v="2012-09-21T00:00:00"/>
    <n v="3"/>
    <x v="1"/>
    <s v="01005"/>
    <n v="639.74"/>
    <n v="1169.1199999999999"/>
    <n v="1808.86"/>
    <x v="2"/>
    <x v="1"/>
    <x v="3"/>
    <x v="1"/>
    <x v="8"/>
    <n v="21"/>
    <n v="5"/>
    <x v="6"/>
  </r>
  <r>
    <d v="2012-09-21T00:00:00"/>
    <n v="4"/>
    <x v="0"/>
    <s v="01006"/>
    <n v="618.01"/>
    <n v="984.24"/>
    <n v="1602.25"/>
    <x v="3"/>
    <x v="1"/>
    <x v="4"/>
    <x v="1"/>
    <x v="8"/>
    <n v="21"/>
    <n v="5"/>
    <x v="6"/>
  </r>
  <r>
    <d v="2012-09-21T00:00:00"/>
    <n v="4"/>
    <x v="1"/>
    <s v="01007"/>
    <n v="554.04"/>
    <n v="956.52"/>
    <n v="1510.56"/>
    <x v="3"/>
    <x v="1"/>
    <x v="5"/>
    <x v="1"/>
    <x v="8"/>
    <n v="21"/>
    <n v="5"/>
    <x v="6"/>
  </r>
  <r>
    <d v="2012-09-22T00:00:00"/>
    <n v="1"/>
    <x v="0"/>
    <s v="01008"/>
    <n v="590.24"/>
    <n v="985.23"/>
    <n v="1575.47"/>
    <x v="0"/>
    <x v="0"/>
    <x v="6"/>
    <x v="1"/>
    <x v="8"/>
    <n v="22"/>
    <n v="6"/>
    <x v="0"/>
  </r>
  <r>
    <d v="2012-09-22T00:00:00"/>
    <n v="1"/>
    <x v="1"/>
    <s v="01009"/>
    <n v="627.96"/>
    <n v="1033.1300000000001"/>
    <n v="1661.09"/>
    <x v="0"/>
    <x v="0"/>
    <x v="7"/>
    <x v="1"/>
    <x v="8"/>
    <n v="22"/>
    <n v="6"/>
    <x v="0"/>
  </r>
  <r>
    <d v="2012-09-22T00:00:00"/>
    <n v="2"/>
    <x v="0"/>
    <s v="01010"/>
    <n v="585.29"/>
    <n v="949.67"/>
    <n v="1534.96"/>
    <x v="1"/>
    <x v="0"/>
    <x v="8"/>
    <x v="1"/>
    <x v="8"/>
    <n v="22"/>
    <n v="6"/>
    <x v="0"/>
  </r>
  <r>
    <d v="2012-09-22T00:00:00"/>
    <n v="2"/>
    <x v="1"/>
    <s v="01011"/>
    <n v="631.55999999999995"/>
    <n v="950.26"/>
    <n v="1581.82"/>
    <x v="1"/>
    <x v="0"/>
    <x v="9"/>
    <x v="1"/>
    <x v="8"/>
    <n v="22"/>
    <n v="6"/>
    <x v="0"/>
  </r>
  <r>
    <d v="2012-09-22T00:00:00"/>
    <n v="3"/>
    <x v="0"/>
    <s v="01002"/>
    <n v="577.09"/>
    <n v="976.42"/>
    <n v="1553.51"/>
    <x v="2"/>
    <x v="1"/>
    <x v="4"/>
    <x v="1"/>
    <x v="8"/>
    <n v="22"/>
    <n v="6"/>
    <x v="0"/>
  </r>
  <r>
    <d v="2012-09-22T00:00:00"/>
    <n v="3"/>
    <x v="1"/>
    <s v="01003"/>
    <n v="596.36"/>
    <n v="921.82"/>
    <n v="1518.18"/>
    <x v="2"/>
    <x v="1"/>
    <x v="0"/>
    <x v="1"/>
    <x v="8"/>
    <n v="22"/>
    <n v="6"/>
    <x v="0"/>
  </r>
  <r>
    <d v="2012-09-22T00:00:00"/>
    <n v="4"/>
    <x v="0"/>
    <s v="01001"/>
    <n v="623.9"/>
    <n v="1104.9100000000001"/>
    <n v="1728.81"/>
    <x v="3"/>
    <x v="1"/>
    <x v="1"/>
    <x v="1"/>
    <x v="8"/>
    <n v="22"/>
    <n v="6"/>
    <x v="0"/>
  </r>
  <r>
    <d v="2012-09-22T00:00:00"/>
    <n v="4"/>
    <x v="1"/>
    <s v="01004"/>
    <n v="620.29"/>
    <n v="1034.26"/>
    <n v="1654.55"/>
    <x v="3"/>
    <x v="1"/>
    <x v="2"/>
    <x v="1"/>
    <x v="8"/>
    <n v="22"/>
    <n v="6"/>
    <x v="0"/>
  </r>
  <r>
    <d v="2012-09-23T00:00:00"/>
    <n v="1"/>
    <x v="0"/>
    <s v="01005"/>
    <n v="599.04999999999995"/>
    <n v="1001.48"/>
    <n v="1600.53"/>
    <x v="0"/>
    <x v="0"/>
    <x v="3"/>
    <x v="1"/>
    <x v="8"/>
    <n v="23"/>
    <n v="7"/>
    <x v="1"/>
  </r>
  <r>
    <d v="2012-09-23T00:00:00"/>
    <n v="1"/>
    <x v="1"/>
    <s v="01006"/>
    <n v="758.44"/>
    <n v="1140.1400000000001"/>
    <n v="1898.58"/>
    <x v="0"/>
    <x v="0"/>
    <x v="4"/>
    <x v="1"/>
    <x v="8"/>
    <n v="23"/>
    <n v="7"/>
    <x v="1"/>
  </r>
  <r>
    <d v="2012-09-23T00:00:00"/>
    <n v="2"/>
    <x v="0"/>
    <s v="01007"/>
    <n v="573.53"/>
    <n v="967.4"/>
    <n v="1540.93"/>
    <x v="1"/>
    <x v="0"/>
    <x v="5"/>
    <x v="1"/>
    <x v="8"/>
    <n v="23"/>
    <n v="7"/>
    <x v="1"/>
  </r>
  <r>
    <d v="2012-09-23T00:00:00"/>
    <n v="2"/>
    <x v="1"/>
    <s v="01008"/>
    <n v="833.41"/>
    <n v="1266.3900000000001"/>
    <n v="2099.8000000000002"/>
    <x v="1"/>
    <x v="0"/>
    <x v="6"/>
    <x v="1"/>
    <x v="8"/>
    <n v="23"/>
    <n v="7"/>
    <x v="1"/>
  </r>
  <r>
    <d v="2012-09-23T00:00:00"/>
    <n v="3"/>
    <x v="0"/>
    <s v="01009"/>
    <n v="606.46"/>
    <n v="1189.01"/>
    <n v="1795.47"/>
    <x v="2"/>
    <x v="1"/>
    <x v="7"/>
    <x v="1"/>
    <x v="8"/>
    <n v="23"/>
    <n v="7"/>
    <x v="1"/>
  </r>
  <r>
    <d v="2012-09-23T00:00:00"/>
    <n v="3"/>
    <x v="1"/>
    <s v="01010"/>
    <n v="686.51"/>
    <n v="1273.08"/>
    <n v="1959.59"/>
    <x v="2"/>
    <x v="1"/>
    <x v="8"/>
    <x v="1"/>
    <x v="8"/>
    <n v="23"/>
    <n v="7"/>
    <x v="1"/>
  </r>
  <r>
    <d v="2012-09-23T00:00:00"/>
    <n v="4"/>
    <x v="0"/>
    <s v="01011"/>
    <n v="555.01"/>
    <n v="969.98"/>
    <n v="1524.99"/>
    <x v="3"/>
    <x v="1"/>
    <x v="9"/>
    <x v="1"/>
    <x v="8"/>
    <n v="23"/>
    <n v="7"/>
    <x v="1"/>
  </r>
  <r>
    <d v="2012-09-23T00:00:00"/>
    <n v="4"/>
    <x v="1"/>
    <s v="01002"/>
    <n v="706.2"/>
    <n v="1234.7"/>
    <n v="1940.9"/>
    <x v="3"/>
    <x v="1"/>
    <x v="4"/>
    <x v="1"/>
    <x v="8"/>
    <n v="23"/>
    <n v="7"/>
    <x v="1"/>
  </r>
  <r>
    <d v="2012-09-24T00:00:00"/>
    <n v="1"/>
    <x v="0"/>
    <s v="01003"/>
    <n v="679.43"/>
    <n v="1057.08"/>
    <n v="1736.51"/>
    <x v="0"/>
    <x v="0"/>
    <x v="0"/>
    <x v="1"/>
    <x v="8"/>
    <n v="24"/>
    <n v="1"/>
    <x v="2"/>
  </r>
  <r>
    <d v="2012-09-24T00:00:00"/>
    <n v="1"/>
    <x v="1"/>
    <s v="01001"/>
    <n v="596.92999999999995"/>
    <n v="1137.51"/>
    <n v="1734.44"/>
    <x v="0"/>
    <x v="0"/>
    <x v="1"/>
    <x v="1"/>
    <x v="8"/>
    <n v="24"/>
    <n v="1"/>
    <x v="2"/>
  </r>
  <r>
    <d v="2012-09-24T00:00:00"/>
    <n v="2"/>
    <x v="0"/>
    <s v="01004"/>
    <n v="606.48"/>
    <n v="1106.43"/>
    <n v="1712.91"/>
    <x v="1"/>
    <x v="0"/>
    <x v="2"/>
    <x v="1"/>
    <x v="8"/>
    <n v="24"/>
    <n v="1"/>
    <x v="2"/>
  </r>
  <r>
    <d v="2012-09-24T00:00:00"/>
    <n v="2"/>
    <x v="1"/>
    <s v="01005"/>
    <n v="580.62"/>
    <n v="1080.92"/>
    <n v="1661.54"/>
    <x v="1"/>
    <x v="0"/>
    <x v="3"/>
    <x v="1"/>
    <x v="8"/>
    <n v="24"/>
    <n v="1"/>
    <x v="2"/>
  </r>
  <r>
    <d v="2012-09-24T00:00:00"/>
    <n v="3"/>
    <x v="0"/>
    <s v="01006"/>
    <n v="642.79999999999995"/>
    <n v="1144.94"/>
    <n v="1787.74"/>
    <x v="2"/>
    <x v="1"/>
    <x v="4"/>
    <x v="1"/>
    <x v="8"/>
    <n v="24"/>
    <n v="1"/>
    <x v="2"/>
  </r>
  <r>
    <d v="2012-09-24T00:00:00"/>
    <n v="3"/>
    <x v="1"/>
    <s v="01007"/>
    <n v="566.45000000000005"/>
    <n v="958.66"/>
    <n v="1525.11"/>
    <x v="2"/>
    <x v="1"/>
    <x v="5"/>
    <x v="1"/>
    <x v="8"/>
    <n v="24"/>
    <n v="1"/>
    <x v="2"/>
  </r>
  <r>
    <d v="2012-09-24T00:00:00"/>
    <n v="4"/>
    <x v="0"/>
    <s v="01008"/>
    <n v="713.02"/>
    <n v="1080.98"/>
    <n v="1794"/>
    <x v="3"/>
    <x v="1"/>
    <x v="6"/>
    <x v="1"/>
    <x v="8"/>
    <n v="24"/>
    <n v="1"/>
    <x v="2"/>
  </r>
  <r>
    <d v="2012-09-24T00:00:00"/>
    <n v="4"/>
    <x v="1"/>
    <s v="01009"/>
    <n v="691.55"/>
    <n v="1121.24"/>
    <n v="1812.79"/>
    <x v="3"/>
    <x v="1"/>
    <x v="7"/>
    <x v="1"/>
    <x v="8"/>
    <n v="24"/>
    <n v="1"/>
    <x v="2"/>
  </r>
  <r>
    <d v="2012-09-25T00:00:00"/>
    <n v="1"/>
    <x v="0"/>
    <s v="01010"/>
    <n v="577.66"/>
    <n v="1040.81"/>
    <n v="1618.47"/>
    <x v="0"/>
    <x v="0"/>
    <x v="8"/>
    <x v="1"/>
    <x v="8"/>
    <n v="25"/>
    <n v="2"/>
    <x v="3"/>
  </r>
  <r>
    <d v="2012-09-25T00:00:00"/>
    <n v="1"/>
    <x v="1"/>
    <s v="01011"/>
    <n v="553.09"/>
    <n v="968.9"/>
    <n v="1521.99"/>
    <x v="0"/>
    <x v="0"/>
    <x v="9"/>
    <x v="1"/>
    <x v="8"/>
    <n v="25"/>
    <n v="2"/>
    <x v="3"/>
  </r>
  <r>
    <d v="2012-09-25T00:00:00"/>
    <n v="2"/>
    <x v="0"/>
    <s v="01002"/>
    <n v="715.08"/>
    <n v="1072.73"/>
    <n v="1787.81"/>
    <x v="1"/>
    <x v="0"/>
    <x v="4"/>
    <x v="1"/>
    <x v="8"/>
    <n v="25"/>
    <n v="2"/>
    <x v="3"/>
  </r>
  <r>
    <d v="2012-09-25T00:00:00"/>
    <n v="2"/>
    <x v="1"/>
    <s v="01003"/>
    <n v="781.27"/>
    <n v="1174.5899999999999"/>
    <n v="1955.86"/>
    <x v="1"/>
    <x v="0"/>
    <x v="0"/>
    <x v="1"/>
    <x v="8"/>
    <n v="25"/>
    <n v="2"/>
    <x v="3"/>
  </r>
  <r>
    <d v="2012-09-25T00:00:00"/>
    <n v="3"/>
    <x v="0"/>
    <s v="01001"/>
    <n v="526"/>
    <n v="1060.2"/>
    <n v="1586.2"/>
    <x v="2"/>
    <x v="1"/>
    <x v="1"/>
    <x v="1"/>
    <x v="8"/>
    <n v="25"/>
    <n v="2"/>
    <x v="3"/>
  </r>
  <r>
    <d v="2012-09-25T00:00:00"/>
    <n v="3"/>
    <x v="1"/>
    <s v="01004"/>
    <n v="576.41999999999996"/>
    <n v="1078.7"/>
    <n v="1655.12"/>
    <x v="2"/>
    <x v="1"/>
    <x v="2"/>
    <x v="1"/>
    <x v="8"/>
    <n v="25"/>
    <n v="2"/>
    <x v="3"/>
  </r>
  <r>
    <d v="2012-09-25T00:00:00"/>
    <n v="4"/>
    <x v="0"/>
    <s v="01005"/>
    <n v="568.36"/>
    <n v="967.76"/>
    <n v="1536.12"/>
    <x v="3"/>
    <x v="1"/>
    <x v="3"/>
    <x v="1"/>
    <x v="8"/>
    <n v="25"/>
    <n v="2"/>
    <x v="3"/>
  </r>
  <r>
    <d v="2012-09-25T00:00:00"/>
    <n v="4"/>
    <x v="1"/>
    <s v="01006"/>
    <n v="682.48"/>
    <n v="1070.1600000000001"/>
    <n v="1752.64"/>
    <x v="3"/>
    <x v="1"/>
    <x v="4"/>
    <x v="1"/>
    <x v="8"/>
    <n v="25"/>
    <n v="2"/>
    <x v="3"/>
  </r>
  <r>
    <d v="2012-09-26T00:00:00"/>
    <n v="1"/>
    <x v="0"/>
    <s v="01007"/>
    <n v="625.61"/>
    <n v="1170.21"/>
    <n v="1795.82"/>
    <x v="0"/>
    <x v="0"/>
    <x v="5"/>
    <x v="1"/>
    <x v="8"/>
    <n v="26"/>
    <n v="3"/>
    <x v="4"/>
  </r>
  <r>
    <d v="2012-09-26T00:00:00"/>
    <n v="1"/>
    <x v="1"/>
    <s v="01008"/>
    <n v="531.13"/>
    <n v="1074.1199999999999"/>
    <n v="1605.25"/>
    <x v="0"/>
    <x v="0"/>
    <x v="6"/>
    <x v="1"/>
    <x v="8"/>
    <n v="26"/>
    <n v="3"/>
    <x v="4"/>
  </r>
  <r>
    <d v="2012-09-26T00:00:00"/>
    <n v="2"/>
    <x v="0"/>
    <s v="01009"/>
    <n v="519.16999999999996"/>
    <n v="1025.31"/>
    <n v="1544.48"/>
    <x v="1"/>
    <x v="0"/>
    <x v="7"/>
    <x v="1"/>
    <x v="8"/>
    <n v="26"/>
    <n v="3"/>
    <x v="4"/>
  </r>
  <r>
    <d v="2012-09-26T00:00:00"/>
    <n v="2"/>
    <x v="1"/>
    <s v="01010"/>
    <n v="747.94"/>
    <n v="1352.63"/>
    <n v="2100.5700000000002"/>
    <x v="1"/>
    <x v="0"/>
    <x v="8"/>
    <x v="1"/>
    <x v="8"/>
    <n v="26"/>
    <n v="3"/>
    <x v="4"/>
  </r>
  <r>
    <d v="2012-09-26T00:00:00"/>
    <n v="3"/>
    <x v="0"/>
    <s v="01011"/>
    <n v="518.36"/>
    <n v="1006.54"/>
    <n v="1524.9"/>
    <x v="2"/>
    <x v="1"/>
    <x v="9"/>
    <x v="1"/>
    <x v="8"/>
    <n v="26"/>
    <n v="3"/>
    <x v="4"/>
  </r>
  <r>
    <d v="2012-09-26T00:00:00"/>
    <n v="3"/>
    <x v="1"/>
    <s v="01002"/>
    <n v="760.32"/>
    <n v="1298.8699999999999"/>
    <n v="2059.19"/>
    <x v="2"/>
    <x v="1"/>
    <x v="4"/>
    <x v="1"/>
    <x v="8"/>
    <n v="26"/>
    <n v="3"/>
    <x v="4"/>
  </r>
  <r>
    <d v="2012-09-26T00:00:00"/>
    <n v="4"/>
    <x v="0"/>
    <s v="01003"/>
    <n v="685.98"/>
    <n v="1067.79"/>
    <n v="1753.77"/>
    <x v="3"/>
    <x v="1"/>
    <x v="0"/>
    <x v="1"/>
    <x v="8"/>
    <n v="26"/>
    <n v="3"/>
    <x v="4"/>
  </r>
  <r>
    <d v="2012-09-26T00:00:00"/>
    <n v="4"/>
    <x v="1"/>
    <s v="01001"/>
    <n v="728.52"/>
    <n v="1218.9100000000001"/>
    <n v="1947.43"/>
    <x v="3"/>
    <x v="1"/>
    <x v="1"/>
    <x v="1"/>
    <x v="8"/>
    <n v="26"/>
    <n v="3"/>
    <x v="4"/>
  </r>
  <r>
    <d v="2012-09-27T00:00:00"/>
    <n v="1"/>
    <x v="0"/>
    <s v="01004"/>
    <n v="536.5"/>
    <n v="1090.18"/>
    <n v="1626.68"/>
    <x v="0"/>
    <x v="0"/>
    <x v="2"/>
    <x v="1"/>
    <x v="8"/>
    <n v="27"/>
    <n v="4"/>
    <x v="5"/>
  </r>
  <r>
    <d v="2012-09-27T00:00:00"/>
    <n v="1"/>
    <x v="1"/>
    <s v="01005"/>
    <n v="654.79"/>
    <n v="1318.93"/>
    <n v="1973.72"/>
    <x v="0"/>
    <x v="0"/>
    <x v="3"/>
    <x v="1"/>
    <x v="8"/>
    <n v="27"/>
    <n v="4"/>
    <x v="5"/>
  </r>
  <r>
    <d v="2012-09-27T00:00:00"/>
    <n v="2"/>
    <x v="0"/>
    <s v="01006"/>
    <n v="618.53"/>
    <n v="993.54"/>
    <n v="1612.07"/>
    <x v="1"/>
    <x v="0"/>
    <x v="4"/>
    <x v="1"/>
    <x v="8"/>
    <n v="27"/>
    <n v="4"/>
    <x v="5"/>
  </r>
  <r>
    <d v="2012-09-27T00:00:00"/>
    <n v="2"/>
    <x v="1"/>
    <s v="01007"/>
    <n v="699.43"/>
    <n v="1336.58"/>
    <n v="2036.01"/>
    <x v="1"/>
    <x v="0"/>
    <x v="5"/>
    <x v="1"/>
    <x v="8"/>
    <n v="27"/>
    <n v="4"/>
    <x v="5"/>
  </r>
  <r>
    <d v="2012-09-27T00:00:00"/>
    <n v="3"/>
    <x v="0"/>
    <s v="01008"/>
    <n v="511.44"/>
    <n v="1002.05"/>
    <n v="1513.49"/>
    <x v="2"/>
    <x v="1"/>
    <x v="6"/>
    <x v="1"/>
    <x v="8"/>
    <n v="27"/>
    <n v="4"/>
    <x v="5"/>
  </r>
  <r>
    <d v="2012-09-27T00:00:00"/>
    <n v="3"/>
    <x v="1"/>
    <s v="01009"/>
    <n v="595.66999999999996"/>
    <n v="1038.1300000000001"/>
    <n v="1633.8"/>
    <x v="2"/>
    <x v="1"/>
    <x v="7"/>
    <x v="1"/>
    <x v="8"/>
    <n v="27"/>
    <n v="4"/>
    <x v="5"/>
  </r>
  <r>
    <d v="2012-09-27T00:00:00"/>
    <n v="4"/>
    <x v="0"/>
    <s v="01010"/>
    <n v="553.47"/>
    <n v="1024.24"/>
    <n v="1577.71"/>
    <x v="3"/>
    <x v="1"/>
    <x v="8"/>
    <x v="1"/>
    <x v="8"/>
    <n v="27"/>
    <n v="4"/>
    <x v="5"/>
  </r>
  <r>
    <d v="2012-09-27T00:00:00"/>
    <n v="4"/>
    <x v="1"/>
    <s v="01011"/>
    <n v="776.09"/>
    <n v="1221.94"/>
    <n v="1998.03"/>
    <x v="3"/>
    <x v="1"/>
    <x v="9"/>
    <x v="1"/>
    <x v="8"/>
    <n v="27"/>
    <n v="4"/>
    <x v="5"/>
  </r>
  <r>
    <d v="2012-09-28T00:00:00"/>
    <n v="1"/>
    <x v="0"/>
    <s v="01002"/>
    <n v="555.95000000000005"/>
    <n v="1093.28"/>
    <n v="1649.23"/>
    <x v="0"/>
    <x v="0"/>
    <x v="4"/>
    <x v="1"/>
    <x v="8"/>
    <n v="28"/>
    <n v="5"/>
    <x v="6"/>
  </r>
  <r>
    <d v="2012-09-28T00:00:00"/>
    <n v="1"/>
    <x v="1"/>
    <s v="01003"/>
    <n v="546.78"/>
    <n v="980.49"/>
    <n v="1527.27"/>
    <x v="0"/>
    <x v="0"/>
    <x v="0"/>
    <x v="1"/>
    <x v="8"/>
    <n v="28"/>
    <n v="5"/>
    <x v="6"/>
  </r>
  <r>
    <d v="2012-09-28T00:00:00"/>
    <n v="2"/>
    <x v="0"/>
    <s v="01001"/>
    <n v="585.85"/>
    <n v="1063.3"/>
    <n v="1649.15"/>
    <x v="1"/>
    <x v="0"/>
    <x v="1"/>
    <x v="1"/>
    <x v="8"/>
    <n v="28"/>
    <n v="5"/>
    <x v="6"/>
  </r>
  <r>
    <d v="2012-09-28T00:00:00"/>
    <n v="2"/>
    <x v="1"/>
    <s v="01004"/>
    <n v="753.2"/>
    <n v="1310.7"/>
    <n v="2063.9"/>
    <x v="1"/>
    <x v="0"/>
    <x v="2"/>
    <x v="1"/>
    <x v="8"/>
    <n v="28"/>
    <n v="5"/>
    <x v="6"/>
  </r>
  <r>
    <d v="2012-09-28T00:00:00"/>
    <n v="3"/>
    <x v="0"/>
    <s v="01005"/>
    <n v="640.55999999999995"/>
    <n v="1031.4100000000001"/>
    <n v="1671.97"/>
    <x v="2"/>
    <x v="1"/>
    <x v="3"/>
    <x v="1"/>
    <x v="8"/>
    <n v="28"/>
    <n v="5"/>
    <x v="6"/>
  </r>
  <r>
    <d v="2012-09-28T00:00:00"/>
    <n v="3"/>
    <x v="1"/>
    <s v="01006"/>
    <n v="775.15"/>
    <n v="1298.9000000000001"/>
    <n v="2074.0500000000002"/>
    <x v="2"/>
    <x v="1"/>
    <x v="4"/>
    <x v="1"/>
    <x v="8"/>
    <n v="28"/>
    <n v="5"/>
    <x v="6"/>
  </r>
  <r>
    <d v="2012-09-28T00:00:00"/>
    <n v="4"/>
    <x v="0"/>
    <s v="01007"/>
    <n v="632.16999999999996"/>
    <n v="1048.8"/>
    <n v="1680.97"/>
    <x v="3"/>
    <x v="1"/>
    <x v="5"/>
    <x v="1"/>
    <x v="8"/>
    <n v="28"/>
    <n v="5"/>
    <x v="6"/>
  </r>
  <r>
    <d v="2012-09-28T00:00:00"/>
    <n v="4"/>
    <x v="1"/>
    <s v="01008"/>
    <n v="501.39"/>
    <n v="1057.3499999999999"/>
    <n v="1558.74"/>
    <x v="3"/>
    <x v="1"/>
    <x v="6"/>
    <x v="1"/>
    <x v="8"/>
    <n v="28"/>
    <n v="5"/>
    <x v="6"/>
  </r>
  <r>
    <d v="2012-09-29T00:00:00"/>
    <n v="1"/>
    <x v="0"/>
    <s v="01009"/>
    <n v="532.42999999999995"/>
    <n v="1100.6099999999999"/>
    <n v="1633.04"/>
    <x v="0"/>
    <x v="0"/>
    <x v="7"/>
    <x v="1"/>
    <x v="8"/>
    <n v="29"/>
    <n v="6"/>
    <x v="0"/>
  </r>
  <r>
    <d v="2012-09-29T00:00:00"/>
    <n v="1"/>
    <x v="1"/>
    <s v="01010"/>
    <n v="683.5"/>
    <n v="1147.17"/>
    <n v="1830.67"/>
    <x v="0"/>
    <x v="0"/>
    <x v="8"/>
    <x v="1"/>
    <x v="8"/>
    <n v="29"/>
    <n v="6"/>
    <x v="0"/>
  </r>
  <r>
    <d v="2012-09-29T00:00:00"/>
    <n v="2"/>
    <x v="0"/>
    <s v="01011"/>
    <n v="635.66"/>
    <n v="1096.1099999999999"/>
    <n v="1731.77"/>
    <x v="1"/>
    <x v="0"/>
    <x v="9"/>
    <x v="1"/>
    <x v="8"/>
    <n v="29"/>
    <n v="6"/>
    <x v="0"/>
  </r>
  <r>
    <d v="2012-09-29T00:00:00"/>
    <n v="2"/>
    <x v="1"/>
    <s v="01002"/>
    <n v="710.99"/>
    <n v="1337.5"/>
    <n v="2048.4899999999998"/>
    <x v="1"/>
    <x v="0"/>
    <x v="4"/>
    <x v="1"/>
    <x v="8"/>
    <n v="29"/>
    <n v="6"/>
    <x v="0"/>
  </r>
  <r>
    <d v="2012-09-29T00:00:00"/>
    <n v="3"/>
    <x v="0"/>
    <s v="01003"/>
    <n v="686.93"/>
    <n v="1111.33"/>
    <n v="1798.26"/>
    <x v="2"/>
    <x v="1"/>
    <x v="0"/>
    <x v="1"/>
    <x v="8"/>
    <n v="29"/>
    <n v="6"/>
    <x v="0"/>
  </r>
  <r>
    <d v="2012-09-29T00:00:00"/>
    <n v="3"/>
    <x v="1"/>
    <s v="01001"/>
    <n v="472.1"/>
    <n v="1080.4100000000001"/>
    <n v="1552.51"/>
    <x v="2"/>
    <x v="1"/>
    <x v="1"/>
    <x v="1"/>
    <x v="8"/>
    <n v="29"/>
    <n v="6"/>
    <x v="0"/>
  </r>
  <r>
    <d v="2012-09-29T00:00:00"/>
    <n v="4"/>
    <x v="0"/>
    <s v="01004"/>
    <n v="555.4"/>
    <n v="1216.5"/>
    <n v="1771.9"/>
    <x v="3"/>
    <x v="1"/>
    <x v="2"/>
    <x v="1"/>
    <x v="8"/>
    <n v="29"/>
    <n v="6"/>
    <x v="0"/>
  </r>
  <r>
    <d v="2012-09-29T00:00:00"/>
    <n v="4"/>
    <x v="1"/>
    <s v="01005"/>
    <n v="751.29"/>
    <n v="1301.0999999999999"/>
    <n v="2052.39"/>
    <x v="3"/>
    <x v="1"/>
    <x v="3"/>
    <x v="1"/>
    <x v="8"/>
    <n v="29"/>
    <n v="6"/>
    <x v="0"/>
  </r>
  <r>
    <d v="2012-09-30T00:00:00"/>
    <n v="1"/>
    <x v="0"/>
    <s v="01006"/>
    <n v="493.23"/>
    <n v="1090.21"/>
    <n v="1583.44"/>
    <x v="0"/>
    <x v="0"/>
    <x v="4"/>
    <x v="1"/>
    <x v="8"/>
    <n v="30"/>
    <n v="7"/>
    <x v="1"/>
  </r>
  <r>
    <d v="2012-09-30T00:00:00"/>
    <n v="1"/>
    <x v="1"/>
    <s v="01007"/>
    <n v="756.64"/>
    <n v="1322.3"/>
    <n v="2078.94"/>
    <x v="0"/>
    <x v="0"/>
    <x v="5"/>
    <x v="1"/>
    <x v="8"/>
    <n v="30"/>
    <n v="7"/>
    <x v="1"/>
  </r>
  <r>
    <d v="2012-09-30T00:00:00"/>
    <n v="2"/>
    <x v="0"/>
    <s v="01008"/>
    <n v="510.42"/>
    <n v="1130.06"/>
    <n v="1640.48"/>
    <x v="1"/>
    <x v="0"/>
    <x v="6"/>
    <x v="1"/>
    <x v="8"/>
    <n v="30"/>
    <n v="7"/>
    <x v="1"/>
  </r>
  <r>
    <d v="2012-09-30T00:00:00"/>
    <n v="2"/>
    <x v="1"/>
    <s v="01009"/>
    <n v="681.99"/>
    <n v="1085.6300000000001"/>
    <n v="1767.62"/>
    <x v="1"/>
    <x v="0"/>
    <x v="7"/>
    <x v="1"/>
    <x v="8"/>
    <n v="30"/>
    <n v="7"/>
    <x v="1"/>
  </r>
  <r>
    <d v="2012-09-30T00:00:00"/>
    <n v="3"/>
    <x v="0"/>
    <s v="01010"/>
    <n v="545.98"/>
    <n v="1082.01"/>
    <n v="1627.99"/>
    <x v="2"/>
    <x v="1"/>
    <x v="8"/>
    <x v="1"/>
    <x v="8"/>
    <n v="30"/>
    <n v="7"/>
    <x v="1"/>
  </r>
  <r>
    <d v="2012-09-30T00:00:00"/>
    <n v="3"/>
    <x v="1"/>
    <s v="01011"/>
    <n v="583.49"/>
    <n v="1273.83"/>
    <n v="1857.32"/>
    <x v="2"/>
    <x v="1"/>
    <x v="9"/>
    <x v="1"/>
    <x v="8"/>
    <n v="30"/>
    <n v="7"/>
    <x v="1"/>
  </r>
  <r>
    <d v="2012-09-30T00:00:00"/>
    <n v="4"/>
    <x v="0"/>
    <s v="01002"/>
    <n v="496.6"/>
    <n v="1014.29"/>
    <n v="1510.89"/>
    <x v="3"/>
    <x v="1"/>
    <x v="4"/>
    <x v="1"/>
    <x v="8"/>
    <n v="30"/>
    <n v="7"/>
    <x v="1"/>
  </r>
  <r>
    <d v="2012-09-30T00:00:00"/>
    <n v="4"/>
    <x v="1"/>
    <s v="01003"/>
    <n v="674.19"/>
    <n v="1225.1600000000001"/>
    <n v="1899.35"/>
    <x v="3"/>
    <x v="1"/>
    <x v="0"/>
    <x v="1"/>
    <x v="8"/>
    <n v="30"/>
    <n v="7"/>
    <x v="1"/>
  </r>
  <r>
    <d v="2012-10-01T00:00:00"/>
    <n v="1"/>
    <x v="0"/>
    <s v="01001"/>
    <n v="703.86"/>
    <n v="1073.49"/>
    <n v="1777.35"/>
    <x v="0"/>
    <x v="0"/>
    <x v="1"/>
    <x v="1"/>
    <x v="9"/>
    <n v="1"/>
    <n v="1"/>
    <x v="2"/>
  </r>
  <r>
    <d v="2012-10-01T00:00:00"/>
    <n v="1"/>
    <x v="1"/>
    <s v="01004"/>
    <n v="640.94000000000005"/>
    <n v="1278.55"/>
    <n v="1919.49"/>
    <x v="0"/>
    <x v="0"/>
    <x v="2"/>
    <x v="1"/>
    <x v="9"/>
    <n v="1"/>
    <n v="1"/>
    <x v="2"/>
  </r>
  <r>
    <d v="2012-10-01T00:00:00"/>
    <n v="2"/>
    <x v="0"/>
    <s v="01005"/>
    <n v="466.71"/>
    <n v="1089.8699999999999"/>
    <n v="1556.58"/>
    <x v="1"/>
    <x v="0"/>
    <x v="3"/>
    <x v="1"/>
    <x v="9"/>
    <n v="1"/>
    <n v="1"/>
    <x v="2"/>
  </r>
  <r>
    <d v="2012-10-01T00:00:00"/>
    <n v="2"/>
    <x v="1"/>
    <s v="01006"/>
    <n v="614.14"/>
    <n v="935.99"/>
    <n v="1550.13"/>
    <x v="1"/>
    <x v="0"/>
    <x v="4"/>
    <x v="1"/>
    <x v="9"/>
    <n v="1"/>
    <n v="1"/>
    <x v="2"/>
  </r>
  <r>
    <d v="2012-10-01T00:00:00"/>
    <n v="3"/>
    <x v="0"/>
    <s v="01007"/>
    <n v="514.29999999999995"/>
    <n v="1171.2"/>
    <n v="1685.5"/>
    <x v="2"/>
    <x v="1"/>
    <x v="5"/>
    <x v="1"/>
    <x v="9"/>
    <n v="1"/>
    <n v="1"/>
    <x v="2"/>
  </r>
  <r>
    <d v="2012-10-01T00:00:00"/>
    <n v="3"/>
    <x v="1"/>
    <s v="01008"/>
    <n v="703.86"/>
    <n v="1280.1099999999999"/>
    <n v="1983.97"/>
    <x v="2"/>
    <x v="1"/>
    <x v="6"/>
    <x v="1"/>
    <x v="9"/>
    <n v="1"/>
    <n v="1"/>
    <x v="2"/>
  </r>
  <r>
    <d v="2012-10-01T00:00:00"/>
    <n v="4"/>
    <x v="0"/>
    <s v="01009"/>
    <n v="538.54"/>
    <n v="1119.69"/>
    <n v="1658.23"/>
    <x v="3"/>
    <x v="1"/>
    <x v="7"/>
    <x v="1"/>
    <x v="9"/>
    <n v="1"/>
    <n v="1"/>
    <x v="2"/>
  </r>
  <r>
    <d v="2012-10-01T00:00:00"/>
    <n v="4"/>
    <x v="1"/>
    <s v="01010"/>
    <n v="736.38"/>
    <n v="1162.75"/>
    <n v="1899.13"/>
    <x v="3"/>
    <x v="1"/>
    <x v="8"/>
    <x v="1"/>
    <x v="9"/>
    <n v="1"/>
    <n v="1"/>
    <x v="2"/>
  </r>
  <r>
    <d v="2012-10-02T00:00:00"/>
    <n v="1"/>
    <x v="0"/>
    <s v="01011"/>
    <n v="563.17999999999995"/>
    <n v="1149.75"/>
    <n v="1712.93"/>
    <x v="0"/>
    <x v="0"/>
    <x v="9"/>
    <x v="1"/>
    <x v="9"/>
    <n v="2"/>
    <n v="2"/>
    <x v="3"/>
  </r>
  <r>
    <d v="2012-10-02T00:00:00"/>
    <n v="1"/>
    <x v="1"/>
    <s v="01002"/>
    <n v="658.56"/>
    <n v="1025.27"/>
    <n v="1683.83"/>
    <x v="0"/>
    <x v="0"/>
    <x v="4"/>
    <x v="1"/>
    <x v="9"/>
    <n v="2"/>
    <n v="2"/>
    <x v="3"/>
  </r>
  <r>
    <d v="2012-10-02T00:00:00"/>
    <n v="2"/>
    <x v="0"/>
    <s v="01003"/>
    <n v="574.35"/>
    <n v="1166.76"/>
    <n v="1741.11"/>
    <x v="1"/>
    <x v="0"/>
    <x v="0"/>
    <x v="1"/>
    <x v="9"/>
    <n v="2"/>
    <n v="2"/>
    <x v="3"/>
  </r>
  <r>
    <d v="2012-10-02T00:00:00"/>
    <n v="2"/>
    <x v="1"/>
    <s v="01001"/>
    <n v="570.70000000000005"/>
    <n v="1007.54"/>
    <n v="1578.24"/>
    <x v="1"/>
    <x v="0"/>
    <x v="1"/>
    <x v="1"/>
    <x v="9"/>
    <n v="2"/>
    <n v="2"/>
    <x v="3"/>
  </r>
  <r>
    <d v="2012-10-02T00:00:00"/>
    <n v="3"/>
    <x v="0"/>
    <s v="01004"/>
    <n v="437.85"/>
    <n v="1075.8699999999999"/>
    <n v="1513.72"/>
    <x v="2"/>
    <x v="1"/>
    <x v="2"/>
    <x v="1"/>
    <x v="9"/>
    <n v="2"/>
    <n v="2"/>
    <x v="3"/>
  </r>
  <r>
    <d v="2012-10-02T00:00:00"/>
    <n v="3"/>
    <x v="1"/>
    <s v="01005"/>
    <n v="608.44000000000005"/>
    <n v="1272.31"/>
    <n v="1880.75"/>
    <x v="2"/>
    <x v="1"/>
    <x v="3"/>
    <x v="1"/>
    <x v="9"/>
    <n v="2"/>
    <n v="2"/>
    <x v="3"/>
  </r>
  <r>
    <d v="2012-10-02T00:00:00"/>
    <n v="4"/>
    <x v="0"/>
    <s v="01006"/>
    <n v="586.12"/>
    <n v="1136.33"/>
    <n v="1722.45"/>
    <x v="3"/>
    <x v="1"/>
    <x v="4"/>
    <x v="1"/>
    <x v="9"/>
    <n v="2"/>
    <n v="2"/>
    <x v="3"/>
  </r>
  <r>
    <d v="2012-10-02T00:00:00"/>
    <n v="4"/>
    <x v="1"/>
    <s v="01007"/>
    <n v="518.25"/>
    <n v="1071.68"/>
    <n v="1589.93"/>
    <x v="3"/>
    <x v="1"/>
    <x v="5"/>
    <x v="1"/>
    <x v="9"/>
    <n v="2"/>
    <n v="2"/>
    <x v="3"/>
  </r>
  <r>
    <d v="2012-10-03T00:00:00"/>
    <n v="1"/>
    <x v="0"/>
    <s v="01008"/>
    <n v="454.7"/>
    <n v="1053.99"/>
    <n v="1508.69"/>
    <x v="0"/>
    <x v="0"/>
    <x v="6"/>
    <x v="1"/>
    <x v="9"/>
    <n v="3"/>
    <n v="3"/>
    <x v="4"/>
  </r>
  <r>
    <d v="2012-10-03T00:00:00"/>
    <n v="1"/>
    <x v="1"/>
    <s v="01009"/>
    <n v="637.79999999999995"/>
    <n v="1227.95"/>
    <n v="1865.75"/>
    <x v="0"/>
    <x v="0"/>
    <x v="7"/>
    <x v="1"/>
    <x v="9"/>
    <n v="3"/>
    <n v="3"/>
    <x v="4"/>
  </r>
  <r>
    <d v="2012-10-03T00:00:00"/>
    <n v="2"/>
    <x v="0"/>
    <s v="01010"/>
    <n v="649.29999999999995"/>
    <n v="1047.83"/>
    <n v="1697.13"/>
    <x v="1"/>
    <x v="0"/>
    <x v="8"/>
    <x v="1"/>
    <x v="9"/>
    <n v="3"/>
    <n v="3"/>
    <x v="4"/>
  </r>
  <r>
    <d v="2012-10-03T00:00:00"/>
    <n v="2"/>
    <x v="1"/>
    <s v="01011"/>
    <n v="573.71"/>
    <n v="1065.67"/>
    <n v="1639.38"/>
    <x v="1"/>
    <x v="0"/>
    <x v="9"/>
    <x v="1"/>
    <x v="9"/>
    <n v="3"/>
    <n v="3"/>
    <x v="4"/>
  </r>
  <r>
    <d v="2012-10-03T00:00:00"/>
    <n v="3"/>
    <x v="0"/>
    <s v="01002"/>
    <n v="571.74"/>
    <n v="1151.77"/>
    <n v="1723.51"/>
    <x v="2"/>
    <x v="1"/>
    <x v="4"/>
    <x v="1"/>
    <x v="9"/>
    <n v="3"/>
    <n v="3"/>
    <x v="4"/>
  </r>
  <r>
    <d v="2012-10-03T00:00:00"/>
    <n v="3"/>
    <x v="1"/>
    <s v="01003"/>
    <n v="709.87"/>
    <n v="1211.31"/>
    <n v="1921.18"/>
    <x v="2"/>
    <x v="1"/>
    <x v="0"/>
    <x v="1"/>
    <x v="9"/>
    <n v="3"/>
    <n v="3"/>
    <x v="4"/>
  </r>
  <r>
    <d v="2012-10-03T00:00:00"/>
    <n v="4"/>
    <x v="0"/>
    <s v="01001"/>
    <n v="588.04999999999995"/>
    <n v="1174.52"/>
    <n v="1762.57"/>
    <x v="3"/>
    <x v="1"/>
    <x v="1"/>
    <x v="1"/>
    <x v="9"/>
    <n v="3"/>
    <n v="3"/>
    <x v="4"/>
  </r>
  <r>
    <d v="2012-10-03T00:00:00"/>
    <n v="4"/>
    <x v="1"/>
    <s v="01004"/>
    <n v="704.85"/>
    <n v="1164.8"/>
    <n v="1869.65"/>
    <x v="3"/>
    <x v="1"/>
    <x v="2"/>
    <x v="1"/>
    <x v="9"/>
    <n v="3"/>
    <n v="3"/>
    <x v="4"/>
  </r>
  <r>
    <d v="2012-10-04T00:00:00"/>
    <n v="1"/>
    <x v="0"/>
    <s v="01005"/>
    <n v="580.66999999999996"/>
    <n v="1066.4100000000001"/>
    <n v="1647.08"/>
    <x v="0"/>
    <x v="0"/>
    <x v="3"/>
    <x v="1"/>
    <x v="9"/>
    <n v="4"/>
    <n v="4"/>
    <x v="5"/>
  </r>
  <r>
    <d v="2012-10-04T00:00:00"/>
    <n v="1"/>
    <x v="1"/>
    <s v="01006"/>
    <n v="712.84"/>
    <n v="1363.31"/>
    <n v="2076.15"/>
    <x v="0"/>
    <x v="0"/>
    <x v="4"/>
    <x v="1"/>
    <x v="9"/>
    <n v="4"/>
    <n v="4"/>
    <x v="5"/>
  </r>
  <r>
    <d v="2012-10-04T00:00:00"/>
    <n v="2"/>
    <x v="0"/>
    <s v="01007"/>
    <n v="531.11"/>
    <n v="990.91"/>
    <n v="1522.02"/>
    <x v="1"/>
    <x v="0"/>
    <x v="5"/>
    <x v="1"/>
    <x v="9"/>
    <n v="4"/>
    <n v="4"/>
    <x v="5"/>
  </r>
  <r>
    <d v="2012-10-04T00:00:00"/>
    <n v="2"/>
    <x v="1"/>
    <s v="01008"/>
    <n v="798.14"/>
    <n v="1216.6500000000001"/>
    <n v="2014.79"/>
    <x v="1"/>
    <x v="0"/>
    <x v="6"/>
    <x v="1"/>
    <x v="9"/>
    <n v="4"/>
    <n v="4"/>
    <x v="5"/>
  </r>
  <r>
    <d v="2012-10-04T00:00:00"/>
    <n v="3"/>
    <x v="0"/>
    <s v="01009"/>
    <n v="461.78"/>
    <n v="1104.25"/>
    <n v="1566.03"/>
    <x v="2"/>
    <x v="1"/>
    <x v="7"/>
    <x v="1"/>
    <x v="9"/>
    <n v="4"/>
    <n v="4"/>
    <x v="5"/>
  </r>
  <r>
    <d v="2012-10-04T00:00:00"/>
    <n v="3"/>
    <x v="1"/>
    <s v="01010"/>
    <n v="699.52"/>
    <n v="1252.74"/>
    <n v="1952.26"/>
    <x v="2"/>
    <x v="1"/>
    <x v="8"/>
    <x v="1"/>
    <x v="9"/>
    <n v="4"/>
    <n v="4"/>
    <x v="5"/>
  </r>
  <r>
    <d v="2012-10-04T00:00:00"/>
    <n v="4"/>
    <x v="0"/>
    <s v="01011"/>
    <n v="661.01"/>
    <n v="1063.67"/>
    <n v="1724.68"/>
    <x v="3"/>
    <x v="1"/>
    <x v="9"/>
    <x v="1"/>
    <x v="9"/>
    <n v="4"/>
    <n v="4"/>
    <x v="5"/>
  </r>
  <r>
    <d v="2012-10-04T00:00:00"/>
    <n v="4"/>
    <x v="1"/>
    <s v="01002"/>
    <n v="456.62"/>
    <n v="1108.42"/>
    <n v="1565.04"/>
    <x v="3"/>
    <x v="1"/>
    <x v="4"/>
    <x v="1"/>
    <x v="9"/>
    <n v="4"/>
    <n v="4"/>
    <x v="5"/>
  </r>
  <r>
    <d v="2012-10-05T00:00:00"/>
    <n v="1"/>
    <x v="0"/>
    <s v="01003"/>
    <n v="546.34"/>
    <n v="1058.23"/>
    <n v="1604.57"/>
    <x v="0"/>
    <x v="0"/>
    <x v="0"/>
    <x v="1"/>
    <x v="9"/>
    <n v="5"/>
    <n v="5"/>
    <x v="6"/>
  </r>
  <r>
    <d v="2012-10-05T00:00:00"/>
    <n v="1"/>
    <x v="1"/>
    <s v="01001"/>
    <n v="745.23"/>
    <n v="1353.73"/>
    <n v="2098.96"/>
    <x v="0"/>
    <x v="0"/>
    <x v="1"/>
    <x v="1"/>
    <x v="9"/>
    <n v="5"/>
    <n v="5"/>
    <x v="6"/>
  </r>
  <r>
    <d v="2012-10-05T00:00:00"/>
    <n v="2"/>
    <x v="0"/>
    <s v="01004"/>
    <n v="559.38"/>
    <n v="1134.3900000000001"/>
    <n v="1693.77"/>
    <x v="1"/>
    <x v="0"/>
    <x v="2"/>
    <x v="1"/>
    <x v="9"/>
    <n v="5"/>
    <n v="5"/>
    <x v="6"/>
  </r>
  <r>
    <d v="2012-10-05T00:00:00"/>
    <n v="2"/>
    <x v="1"/>
    <s v="01005"/>
    <n v="597.92999999999995"/>
    <n v="1152.8900000000001"/>
    <n v="1750.82"/>
    <x v="1"/>
    <x v="0"/>
    <x v="3"/>
    <x v="1"/>
    <x v="9"/>
    <n v="5"/>
    <n v="5"/>
    <x v="6"/>
  </r>
  <r>
    <d v="2012-10-05T00:00:00"/>
    <n v="3"/>
    <x v="0"/>
    <s v="01006"/>
    <n v="620.29999999999995"/>
    <n v="1156.58"/>
    <n v="1776.88"/>
    <x v="2"/>
    <x v="1"/>
    <x v="4"/>
    <x v="1"/>
    <x v="9"/>
    <n v="5"/>
    <n v="5"/>
    <x v="6"/>
  </r>
  <r>
    <d v="2012-10-05T00:00:00"/>
    <n v="3"/>
    <x v="1"/>
    <s v="01007"/>
    <n v="706.06"/>
    <n v="1260.29"/>
    <n v="1966.35"/>
    <x v="2"/>
    <x v="1"/>
    <x v="5"/>
    <x v="1"/>
    <x v="9"/>
    <n v="5"/>
    <n v="5"/>
    <x v="6"/>
  </r>
  <r>
    <d v="2012-10-05T00:00:00"/>
    <n v="4"/>
    <x v="0"/>
    <s v="01008"/>
    <n v="647.12"/>
    <n v="1085.19"/>
    <n v="1732.31"/>
    <x v="3"/>
    <x v="1"/>
    <x v="6"/>
    <x v="1"/>
    <x v="9"/>
    <n v="5"/>
    <n v="5"/>
    <x v="6"/>
  </r>
  <r>
    <d v="2012-10-05T00:00:00"/>
    <n v="4"/>
    <x v="1"/>
    <s v="01009"/>
    <n v="605.54"/>
    <n v="1033.3900000000001"/>
    <n v="1638.93"/>
    <x v="3"/>
    <x v="1"/>
    <x v="7"/>
    <x v="1"/>
    <x v="9"/>
    <n v="5"/>
    <n v="5"/>
    <x v="6"/>
  </r>
  <r>
    <d v="2012-10-06T00:00:00"/>
    <n v="1"/>
    <x v="0"/>
    <s v="01010"/>
    <n v="661.17"/>
    <n v="997.1"/>
    <n v="1658.27"/>
    <x v="0"/>
    <x v="0"/>
    <x v="8"/>
    <x v="1"/>
    <x v="9"/>
    <n v="6"/>
    <n v="6"/>
    <x v="0"/>
  </r>
  <r>
    <d v="2012-10-06T00:00:00"/>
    <n v="1"/>
    <x v="1"/>
    <s v="01011"/>
    <n v="578.44000000000005"/>
    <n v="1126.96"/>
    <n v="1705.4"/>
    <x v="0"/>
    <x v="0"/>
    <x v="9"/>
    <x v="1"/>
    <x v="9"/>
    <n v="6"/>
    <n v="6"/>
    <x v="0"/>
  </r>
  <r>
    <d v="2012-10-06T00:00:00"/>
    <n v="2"/>
    <x v="0"/>
    <s v="01002"/>
    <n v="584.92999999999995"/>
    <n v="1214.47"/>
    <n v="1799.4"/>
    <x v="1"/>
    <x v="0"/>
    <x v="4"/>
    <x v="1"/>
    <x v="9"/>
    <n v="6"/>
    <n v="6"/>
    <x v="0"/>
  </r>
  <r>
    <d v="2012-10-06T00:00:00"/>
    <n v="2"/>
    <x v="1"/>
    <s v="01003"/>
    <n v="469.73"/>
    <n v="1211.4100000000001"/>
    <n v="1681.14"/>
    <x v="1"/>
    <x v="0"/>
    <x v="0"/>
    <x v="1"/>
    <x v="9"/>
    <n v="6"/>
    <n v="6"/>
    <x v="0"/>
  </r>
  <r>
    <d v="2012-10-06T00:00:00"/>
    <n v="3"/>
    <x v="0"/>
    <s v="01001"/>
    <n v="437.4"/>
    <n v="1119.67"/>
    <n v="1557.07"/>
    <x v="2"/>
    <x v="1"/>
    <x v="1"/>
    <x v="1"/>
    <x v="9"/>
    <n v="6"/>
    <n v="6"/>
    <x v="0"/>
  </r>
  <r>
    <d v="2012-10-06T00:00:00"/>
    <n v="3"/>
    <x v="1"/>
    <s v="01004"/>
    <n v="484.62"/>
    <n v="1060.28"/>
    <n v="1544.9"/>
    <x v="2"/>
    <x v="1"/>
    <x v="2"/>
    <x v="1"/>
    <x v="9"/>
    <n v="6"/>
    <n v="6"/>
    <x v="0"/>
  </r>
  <r>
    <d v="2012-10-06T00:00:00"/>
    <n v="4"/>
    <x v="0"/>
    <s v="01005"/>
    <n v="470.03"/>
    <n v="1174.3699999999999"/>
    <n v="1644.4"/>
    <x v="3"/>
    <x v="1"/>
    <x v="3"/>
    <x v="1"/>
    <x v="9"/>
    <n v="6"/>
    <n v="6"/>
    <x v="0"/>
  </r>
  <r>
    <d v="2012-10-06T00:00:00"/>
    <n v="4"/>
    <x v="1"/>
    <s v="01006"/>
    <n v="494.86"/>
    <n v="1261.6199999999999"/>
    <n v="1756.48"/>
    <x v="3"/>
    <x v="1"/>
    <x v="4"/>
    <x v="1"/>
    <x v="9"/>
    <n v="6"/>
    <n v="6"/>
    <x v="0"/>
  </r>
  <r>
    <d v="2012-10-07T00:00:00"/>
    <n v="1"/>
    <x v="0"/>
    <s v="01007"/>
    <n v="523.46"/>
    <n v="1153.4000000000001"/>
    <n v="1676.86"/>
    <x v="0"/>
    <x v="0"/>
    <x v="5"/>
    <x v="1"/>
    <x v="9"/>
    <n v="7"/>
    <n v="7"/>
    <x v="1"/>
  </r>
  <r>
    <d v="2012-10-07T00:00:00"/>
    <n v="1"/>
    <x v="1"/>
    <s v="01008"/>
    <n v="768.55"/>
    <n v="1226.05"/>
    <n v="1994.6"/>
    <x v="0"/>
    <x v="0"/>
    <x v="6"/>
    <x v="1"/>
    <x v="9"/>
    <n v="7"/>
    <n v="7"/>
    <x v="1"/>
  </r>
  <r>
    <d v="2012-10-07T00:00:00"/>
    <n v="2"/>
    <x v="0"/>
    <s v="01009"/>
    <n v="523.80999999999995"/>
    <n v="1048"/>
    <n v="1571.81"/>
    <x v="1"/>
    <x v="0"/>
    <x v="7"/>
    <x v="1"/>
    <x v="9"/>
    <n v="7"/>
    <n v="7"/>
    <x v="1"/>
  </r>
  <r>
    <d v="2012-10-07T00:00:00"/>
    <n v="2"/>
    <x v="1"/>
    <s v="01010"/>
    <n v="590.55999999999995"/>
    <n v="1167.48"/>
    <n v="1758.04"/>
    <x v="1"/>
    <x v="0"/>
    <x v="8"/>
    <x v="1"/>
    <x v="9"/>
    <n v="7"/>
    <n v="7"/>
    <x v="1"/>
  </r>
  <r>
    <d v="2012-10-07T00:00:00"/>
    <n v="3"/>
    <x v="0"/>
    <s v="01011"/>
    <n v="510.82"/>
    <n v="1281.6199999999999"/>
    <n v="1792.44"/>
    <x v="2"/>
    <x v="1"/>
    <x v="9"/>
    <x v="1"/>
    <x v="9"/>
    <n v="7"/>
    <n v="7"/>
    <x v="1"/>
  </r>
  <r>
    <d v="2012-10-07T00:00:00"/>
    <n v="3"/>
    <x v="1"/>
    <s v="01002"/>
    <n v="536.82000000000005"/>
    <n v="1281.58"/>
    <n v="1818.4"/>
    <x v="2"/>
    <x v="1"/>
    <x v="4"/>
    <x v="1"/>
    <x v="9"/>
    <n v="7"/>
    <n v="7"/>
    <x v="1"/>
  </r>
  <r>
    <d v="2012-10-07T00:00:00"/>
    <n v="4"/>
    <x v="0"/>
    <s v="01003"/>
    <n v="386.95"/>
    <n v="1124.72"/>
    <n v="1511.67"/>
    <x v="3"/>
    <x v="1"/>
    <x v="0"/>
    <x v="1"/>
    <x v="9"/>
    <n v="7"/>
    <n v="7"/>
    <x v="1"/>
  </r>
  <r>
    <d v="2012-10-07T00:00:00"/>
    <n v="4"/>
    <x v="1"/>
    <s v="01001"/>
    <n v="528.99"/>
    <n v="1326.5"/>
    <n v="1855.49"/>
    <x v="3"/>
    <x v="1"/>
    <x v="1"/>
    <x v="1"/>
    <x v="9"/>
    <n v="7"/>
    <n v="7"/>
    <x v="1"/>
  </r>
  <r>
    <d v="2012-10-08T00:00:00"/>
    <n v="1"/>
    <x v="0"/>
    <s v="01004"/>
    <n v="604.58000000000004"/>
    <n v="943.5"/>
    <n v="1548.08"/>
    <x v="0"/>
    <x v="0"/>
    <x v="2"/>
    <x v="1"/>
    <x v="9"/>
    <n v="8"/>
    <n v="1"/>
    <x v="2"/>
  </r>
  <r>
    <d v="2012-10-08T00:00:00"/>
    <n v="1"/>
    <x v="1"/>
    <s v="01005"/>
    <n v="476.2"/>
    <n v="1290.56"/>
    <n v="1766.76"/>
    <x v="0"/>
    <x v="0"/>
    <x v="3"/>
    <x v="1"/>
    <x v="9"/>
    <n v="8"/>
    <n v="1"/>
    <x v="2"/>
  </r>
  <r>
    <d v="2012-10-08T00:00:00"/>
    <n v="2"/>
    <x v="0"/>
    <s v="01006"/>
    <n v="633.5"/>
    <n v="1018.77"/>
    <n v="1652.27"/>
    <x v="1"/>
    <x v="0"/>
    <x v="4"/>
    <x v="1"/>
    <x v="9"/>
    <n v="8"/>
    <n v="1"/>
    <x v="2"/>
  </r>
  <r>
    <d v="2012-10-08T00:00:00"/>
    <n v="2"/>
    <x v="1"/>
    <s v="01007"/>
    <n v="576.44000000000005"/>
    <n v="1147.1400000000001"/>
    <n v="1723.58"/>
    <x v="1"/>
    <x v="0"/>
    <x v="5"/>
    <x v="1"/>
    <x v="9"/>
    <n v="8"/>
    <n v="1"/>
    <x v="2"/>
  </r>
  <r>
    <d v="2012-10-08T00:00:00"/>
    <n v="3"/>
    <x v="0"/>
    <s v="01008"/>
    <n v="578.02"/>
    <n v="959.59"/>
    <n v="1537.61"/>
    <x v="2"/>
    <x v="1"/>
    <x v="6"/>
    <x v="1"/>
    <x v="9"/>
    <n v="8"/>
    <n v="1"/>
    <x v="2"/>
  </r>
  <r>
    <d v="2012-10-08T00:00:00"/>
    <n v="3"/>
    <x v="1"/>
    <s v="01009"/>
    <n v="718.28"/>
    <n v="1286.08"/>
    <n v="2004.36"/>
    <x v="2"/>
    <x v="1"/>
    <x v="7"/>
    <x v="1"/>
    <x v="9"/>
    <n v="8"/>
    <n v="1"/>
    <x v="2"/>
  </r>
  <r>
    <d v="2012-10-08T00:00:00"/>
    <n v="4"/>
    <x v="0"/>
    <s v="01010"/>
    <n v="549.12"/>
    <n v="1102"/>
    <n v="1651.12"/>
    <x v="3"/>
    <x v="1"/>
    <x v="8"/>
    <x v="1"/>
    <x v="9"/>
    <n v="8"/>
    <n v="1"/>
    <x v="2"/>
  </r>
  <r>
    <d v="2012-10-08T00:00:00"/>
    <n v="4"/>
    <x v="1"/>
    <s v="01011"/>
    <n v="555.83000000000004"/>
    <n v="957.71"/>
    <n v="1513.54"/>
    <x v="3"/>
    <x v="1"/>
    <x v="9"/>
    <x v="1"/>
    <x v="9"/>
    <n v="8"/>
    <n v="1"/>
    <x v="2"/>
  </r>
  <r>
    <d v="2012-10-09T00:00:00"/>
    <n v="1"/>
    <x v="0"/>
    <s v="01002"/>
    <n v="654.45000000000005"/>
    <n v="1012.35"/>
    <n v="1666.8"/>
    <x v="0"/>
    <x v="0"/>
    <x v="4"/>
    <x v="1"/>
    <x v="9"/>
    <n v="9"/>
    <n v="2"/>
    <x v="3"/>
  </r>
  <r>
    <d v="2012-10-09T00:00:00"/>
    <n v="1"/>
    <x v="1"/>
    <s v="01003"/>
    <n v="602.09"/>
    <n v="1190.83"/>
    <n v="1792.92"/>
    <x v="0"/>
    <x v="0"/>
    <x v="0"/>
    <x v="1"/>
    <x v="9"/>
    <n v="9"/>
    <n v="2"/>
    <x v="3"/>
  </r>
  <r>
    <d v="2012-10-09T00:00:00"/>
    <n v="2"/>
    <x v="0"/>
    <s v="01001"/>
    <n v="409.83"/>
    <n v="1190.82"/>
    <n v="1600.65"/>
    <x v="1"/>
    <x v="0"/>
    <x v="1"/>
    <x v="1"/>
    <x v="9"/>
    <n v="9"/>
    <n v="2"/>
    <x v="3"/>
  </r>
  <r>
    <d v="2012-10-09T00:00:00"/>
    <n v="2"/>
    <x v="1"/>
    <s v="01004"/>
    <n v="552.94000000000005"/>
    <n v="1373.66"/>
    <n v="1926.6"/>
    <x v="1"/>
    <x v="0"/>
    <x v="2"/>
    <x v="1"/>
    <x v="9"/>
    <n v="9"/>
    <n v="2"/>
    <x v="3"/>
  </r>
  <r>
    <d v="2012-10-09T00:00:00"/>
    <n v="3"/>
    <x v="0"/>
    <s v="01005"/>
    <n v="458.73"/>
    <n v="1195.03"/>
    <n v="1653.76"/>
    <x v="2"/>
    <x v="1"/>
    <x v="3"/>
    <x v="1"/>
    <x v="9"/>
    <n v="9"/>
    <n v="2"/>
    <x v="3"/>
  </r>
  <r>
    <d v="2012-10-09T00:00:00"/>
    <n v="3"/>
    <x v="1"/>
    <s v="01006"/>
    <n v="757.73"/>
    <n v="1174.57"/>
    <n v="1932.3"/>
    <x v="2"/>
    <x v="1"/>
    <x v="4"/>
    <x v="1"/>
    <x v="9"/>
    <n v="9"/>
    <n v="2"/>
    <x v="3"/>
  </r>
  <r>
    <d v="2012-10-09T00:00:00"/>
    <n v="4"/>
    <x v="0"/>
    <s v="01007"/>
    <n v="523.82000000000005"/>
    <n v="1172.6400000000001"/>
    <n v="1696.46"/>
    <x v="3"/>
    <x v="1"/>
    <x v="5"/>
    <x v="1"/>
    <x v="9"/>
    <n v="9"/>
    <n v="2"/>
    <x v="3"/>
  </r>
  <r>
    <d v="2012-10-09T00:00:00"/>
    <n v="4"/>
    <x v="1"/>
    <s v="01008"/>
    <n v="595.07000000000005"/>
    <n v="1205.44"/>
    <n v="1800.51"/>
    <x v="3"/>
    <x v="1"/>
    <x v="6"/>
    <x v="1"/>
    <x v="9"/>
    <n v="9"/>
    <n v="2"/>
    <x v="3"/>
  </r>
  <r>
    <d v="2012-10-10T00:00:00"/>
    <n v="1"/>
    <x v="0"/>
    <s v="01009"/>
    <n v="628.51"/>
    <n v="953.12"/>
    <n v="1581.63"/>
    <x v="0"/>
    <x v="0"/>
    <x v="7"/>
    <x v="1"/>
    <x v="9"/>
    <n v="10"/>
    <n v="3"/>
    <x v="4"/>
  </r>
  <r>
    <d v="2012-10-10T00:00:00"/>
    <n v="1"/>
    <x v="1"/>
    <s v="01010"/>
    <n v="722.93"/>
    <n v="1097.29"/>
    <n v="1820.22"/>
    <x v="0"/>
    <x v="0"/>
    <x v="8"/>
    <x v="1"/>
    <x v="9"/>
    <n v="10"/>
    <n v="3"/>
    <x v="4"/>
  </r>
  <r>
    <d v="2012-10-10T00:00:00"/>
    <n v="2"/>
    <x v="0"/>
    <s v="01011"/>
    <n v="605.39"/>
    <n v="915.25"/>
    <n v="1520.64"/>
    <x v="1"/>
    <x v="0"/>
    <x v="9"/>
    <x v="1"/>
    <x v="9"/>
    <n v="10"/>
    <n v="3"/>
    <x v="4"/>
  </r>
  <r>
    <d v="2012-10-10T00:00:00"/>
    <n v="2"/>
    <x v="1"/>
    <s v="01002"/>
    <n v="696.03"/>
    <n v="1047.3699999999999"/>
    <n v="1743.4"/>
    <x v="1"/>
    <x v="0"/>
    <x v="4"/>
    <x v="1"/>
    <x v="9"/>
    <n v="10"/>
    <n v="3"/>
    <x v="4"/>
  </r>
  <r>
    <d v="2012-10-10T00:00:00"/>
    <n v="3"/>
    <x v="0"/>
    <s v="01003"/>
    <n v="601.47"/>
    <n v="919.89"/>
    <n v="1521.36"/>
    <x v="2"/>
    <x v="1"/>
    <x v="0"/>
    <x v="1"/>
    <x v="9"/>
    <n v="10"/>
    <n v="3"/>
    <x v="4"/>
  </r>
  <r>
    <d v="2012-10-10T00:00:00"/>
    <n v="3"/>
    <x v="1"/>
    <s v="01001"/>
    <n v="597.11"/>
    <n v="914.76"/>
    <n v="1511.87"/>
    <x v="2"/>
    <x v="1"/>
    <x v="1"/>
    <x v="1"/>
    <x v="9"/>
    <n v="10"/>
    <n v="3"/>
    <x v="4"/>
  </r>
  <r>
    <d v="2012-10-10T00:00:00"/>
    <n v="4"/>
    <x v="0"/>
    <s v="01004"/>
    <n v="643.11"/>
    <n v="984.07"/>
    <n v="1627.18"/>
    <x v="3"/>
    <x v="1"/>
    <x v="2"/>
    <x v="1"/>
    <x v="9"/>
    <n v="10"/>
    <n v="3"/>
    <x v="4"/>
  </r>
  <r>
    <d v="2012-10-10T00:00:00"/>
    <n v="4"/>
    <x v="1"/>
    <s v="01005"/>
    <n v="653.28"/>
    <n v="980.81"/>
    <n v="1634.09"/>
    <x v="3"/>
    <x v="1"/>
    <x v="3"/>
    <x v="1"/>
    <x v="9"/>
    <n v="10"/>
    <n v="3"/>
    <x v="4"/>
  </r>
  <r>
    <d v="2012-10-11T00:00:00"/>
    <n v="1"/>
    <x v="0"/>
    <s v="01006"/>
    <n v="682.38"/>
    <n v="1058.74"/>
    <n v="1741.12"/>
    <x v="0"/>
    <x v="0"/>
    <x v="4"/>
    <x v="1"/>
    <x v="9"/>
    <n v="11"/>
    <n v="4"/>
    <x v="5"/>
  </r>
  <r>
    <d v="2012-10-11T00:00:00"/>
    <n v="1"/>
    <x v="1"/>
    <s v="01007"/>
    <n v="760.5"/>
    <n v="1168.8399999999999"/>
    <n v="1929.34"/>
    <x v="0"/>
    <x v="0"/>
    <x v="5"/>
    <x v="1"/>
    <x v="9"/>
    <n v="11"/>
    <n v="4"/>
    <x v="5"/>
  </r>
  <r>
    <d v="2012-10-11T00:00:00"/>
    <n v="2"/>
    <x v="0"/>
    <s v="01008"/>
    <n v="654.83000000000004"/>
    <n v="1009.18"/>
    <n v="1664.01"/>
    <x v="1"/>
    <x v="0"/>
    <x v="6"/>
    <x v="1"/>
    <x v="9"/>
    <n v="11"/>
    <n v="4"/>
    <x v="5"/>
  </r>
  <r>
    <d v="2012-10-11T00:00:00"/>
    <n v="2"/>
    <x v="1"/>
    <s v="01009"/>
    <n v="690.85"/>
    <n v="1047.4100000000001"/>
    <n v="1738.26"/>
    <x v="1"/>
    <x v="0"/>
    <x v="7"/>
    <x v="1"/>
    <x v="9"/>
    <n v="11"/>
    <n v="4"/>
    <x v="5"/>
  </r>
  <r>
    <d v="2012-10-11T00:00:00"/>
    <n v="3"/>
    <x v="0"/>
    <s v="01010"/>
    <n v="598.12"/>
    <n v="930.4"/>
    <n v="1528.52"/>
    <x v="2"/>
    <x v="1"/>
    <x v="8"/>
    <x v="1"/>
    <x v="9"/>
    <n v="11"/>
    <n v="4"/>
    <x v="5"/>
  </r>
  <r>
    <d v="2012-10-11T00:00:00"/>
    <n v="3"/>
    <x v="1"/>
    <s v="01011"/>
    <n v="832.16"/>
    <n v="1267.05"/>
    <n v="2099.21"/>
    <x v="2"/>
    <x v="1"/>
    <x v="9"/>
    <x v="1"/>
    <x v="9"/>
    <n v="11"/>
    <n v="4"/>
    <x v="5"/>
  </r>
  <r>
    <d v="2012-10-11T00:00:00"/>
    <n v="4"/>
    <x v="0"/>
    <s v="01002"/>
    <n v="688.86"/>
    <n v="1059.8399999999999"/>
    <n v="1748.7"/>
    <x v="3"/>
    <x v="1"/>
    <x v="4"/>
    <x v="1"/>
    <x v="9"/>
    <n v="11"/>
    <n v="4"/>
    <x v="5"/>
  </r>
  <r>
    <d v="2012-10-11T00:00:00"/>
    <n v="4"/>
    <x v="1"/>
    <s v="01003"/>
    <n v="643.86"/>
    <n v="997.85"/>
    <n v="1641.71"/>
    <x v="3"/>
    <x v="1"/>
    <x v="0"/>
    <x v="1"/>
    <x v="9"/>
    <n v="11"/>
    <n v="4"/>
    <x v="5"/>
  </r>
  <r>
    <d v="2012-10-12T00:00:00"/>
    <n v="1"/>
    <x v="0"/>
    <s v="01001"/>
    <n v="652.59"/>
    <n v="1010.92"/>
    <n v="1663.51"/>
    <x v="0"/>
    <x v="0"/>
    <x v="1"/>
    <x v="1"/>
    <x v="9"/>
    <n v="12"/>
    <n v="5"/>
    <x v="6"/>
  </r>
  <r>
    <d v="2012-10-12T00:00:00"/>
    <n v="1"/>
    <x v="1"/>
    <s v="01004"/>
    <n v="605.84"/>
    <n v="964.91"/>
    <n v="1570.75"/>
    <x v="0"/>
    <x v="0"/>
    <x v="2"/>
    <x v="1"/>
    <x v="9"/>
    <n v="12"/>
    <n v="5"/>
    <x v="6"/>
  </r>
  <r>
    <d v="2012-10-12T00:00:00"/>
    <n v="2"/>
    <x v="0"/>
    <s v="01005"/>
    <n v="665.13"/>
    <n v="1039.82"/>
    <n v="1704.95"/>
    <x v="1"/>
    <x v="0"/>
    <x v="3"/>
    <x v="1"/>
    <x v="9"/>
    <n v="12"/>
    <n v="5"/>
    <x v="6"/>
  </r>
  <r>
    <d v="2012-10-12T00:00:00"/>
    <n v="2"/>
    <x v="1"/>
    <s v="01006"/>
    <n v="800.34"/>
    <n v="1203.49"/>
    <n v="2003.83"/>
    <x v="1"/>
    <x v="0"/>
    <x v="4"/>
    <x v="1"/>
    <x v="9"/>
    <n v="12"/>
    <n v="5"/>
    <x v="6"/>
  </r>
  <r>
    <d v="2012-10-12T00:00:00"/>
    <n v="3"/>
    <x v="0"/>
    <s v="01007"/>
    <n v="600.24"/>
    <n v="921.08"/>
    <n v="1521.32"/>
    <x v="2"/>
    <x v="1"/>
    <x v="5"/>
    <x v="1"/>
    <x v="9"/>
    <n v="12"/>
    <n v="5"/>
    <x v="6"/>
  </r>
  <r>
    <d v="2012-10-12T00:00:00"/>
    <n v="3"/>
    <x v="1"/>
    <s v="01008"/>
    <n v="806"/>
    <n v="1215.04"/>
    <n v="2021.04"/>
    <x v="2"/>
    <x v="1"/>
    <x v="6"/>
    <x v="1"/>
    <x v="9"/>
    <n v="12"/>
    <n v="5"/>
    <x v="6"/>
  </r>
  <r>
    <d v="2012-10-12T00:00:00"/>
    <n v="4"/>
    <x v="0"/>
    <s v="01009"/>
    <n v="609.82000000000005"/>
    <n v="931.11"/>
    <n v="1540.93"/>
    <x v="3"/>
    <x v="1"/>
    <x v="7"/>
    <x v="1"/>
    <x v="9"/>
    <n v="12"/>
    <n v="5"/>
    <x v="6"/>
  </r>
  <r>
    <d v="2012-10-12T00:00:00"/>
    <n v="4"/>
    <x v="1"/>
    <s v="01010"/>
    <n v="780.71"/>
    <n v="1175.1500000000001"/>
    <n v="1955.86"/>
    <x v="3"/>
    <x v="1"/>
    <x v="8"/>
    <x v="1"/>
    <x v="9"/>
    <n v="12"/>
    <n v="5"/>
    <x v="6"/>
  </r>
  <r>
    <d v="2012-10-13T00:00:00"/>
    <n v="1"/>
    <x v="0"/>
    <s v="01011"/>
    <n v="677.61"/>
    <n v="1083.79"/>
    <n v="1761.4"/>
    <x v="0"/>
    <x v="0"/>
    <x v="9"/>
    <x v="1"/>
    <x v="9"/>
    <n v="13"/>
    <n v="6"/>
    <x v="0"/>
  </r>
  <r>
    <d v="2012-10-13T00:00:00"/>
    <n v="1"/>
    <x v="1"/>
    <s v="01002"/>
    <n v="639.21"/>
    <n v="1023.37"/>
    <n v="1662.58"/>
    <x v="0"/>
    <x v="0"/>
    <x v="4"/>
    <x v="1"/>
    <x v="9"/>
    <n v="13"/>
    <n v="6"/>
    <x v="0"/>
  </r>
  <r>
    <d v="2012-10-13T00:00:00"/>
    <n v="2"/>
    <x v="0"/>
    <s v="01003"/>
    <n v="619.79999999999995"/>
    <n v="955.98"/>
    <n v="1575.78"/>
    <x v="1"/>
    <x v="0"/>
    <x v="0"/>
    <x v="1"/>
    <x v="9"/>
    <n v="13"/>
    <n v="6"/>
    <x v="0"/>
  </r>
  <r>
    <d v="2012-10-13T00:00:00"/>
    <n v="2"/>
    <x v="1"/>
    <s v="01001"/>
    <n v="744.17"/>
    <n v="1144.6400000000001"/>
    <n v="1888.81"/>
    <x v="1"/>
    <x v="0"/>
    <x v="1"/>
    <x v="1"/>
    <x v="9"/>
    <n v="13"/>
    <n v="6"/>
    <x v="0"/>
  </r>
  <r>
    <d v="2012-10-13T00:00:00"/>
    <n v="3"/>
    <x v="0"/>
    <s v="01004"/>
    <n v="675.18"/>
    <n v="1013.78"/>
    <n v="1688.96"/>
    <x v="2"/>
    <x v="1"/>
    <x v="2"/>
    <x v="1"/>
    <x v="9"/>
    <n v="13"/>
    <n v="6"/>
    <x v="0"/>
  </r>
  <r>
    <d v="2012-10-13T00:00:00"/>
    <n v="3"/>
    <x v="1"/>
    <s v="01005"/>
    <n v="641.54999999999995"/>
    <n v="1018.1"/>
    <n v="1659.65"/>
    <x v="2"/>
    <x v="1"/>
    <x v="3"/>
    <x v="1"/>
    <x v="9"/>
    <n v="13"/>
    <n v="6"/>
    <x v="0"/>
  </r>
  <r>
    <d v="2012-10-13T00:00:00"/>
    <n v="4"/>
    <x v="0"/>
    <s v="01006"/>
    <n v="705.52"/>
    <n v="1067.28"/>
    <n v="1772.8"/>
    <x v="3"/>
    <x v="1"/>
    <x v="4"/>
    <x v="1"/>
    <x v="9"/>
    <n v="13"/>
    <n v="6"/>
    <x v="0"/>
  </r>
  <r>
    <d v="2012-10-13T00:00:00"/>
    <n v="4"/>
    <x v="1"/>
    <s v="01007"/>
    <n v="757.01"/>
    <n v="1166.6199999999999"/>
    <n v="1923.63"/>
    <x v="3"/>
    <x v="1"/>
    <x v="5"/>
    <x v="1"/>
    <x v="9"/>
    <n v="13"/>
    <n v="6"/>
    <x v="0"/>
  </r>
  <r>
    <d v="2012-10-14T00:00:00"/>
    <n v="1"/>
    <x v="0"/>
    <s v="01008"/>
    <n v="698.84"/>
    <n v="1088.99"/>
    <n v="1787.83"/>
    <x v="0"/>
    <x v="0"/>
    <x v="6"/>
    <x v="1"/>
    <x v="9"/>
    <n v="14"/>
    <n v="7"/>
    <x v="1"/>
  </r>
  <r>
    <d v="2012-10-14T00:00:00"/>
    <n v="1"/>
    <x v="1"/>
    <s v="01009"/>
    <n v="724.14"/>
    <n v="1112.71"/>
    <n v="1836.85"/>
    <x v="0"/>
    <x v="0"/>
    <x v="7"/>
    <x v="1"/>
    <x v="9"/>
    <n v="14"/>
    <n v="7"/>
    <x v="1"/>
  </r>
  <r>
    <d v="2012-10-14T00:00:00"/>
    <n v="2"/>
    <x v="0"/>
    <s v="01010"/>
    <n v="584.64"/>
    <n v="952.02"/>
    <n v="1536.66"/>
    <x v="1"/>
    <x v="0"/>
    <x v="8"/>
    <x v="1"/>
    <x v="9"/>
    <n v="14"/>
    <n v="7"/>
    <x v="1"/>
  </r>
  <r>
    <d v="2012-10-14T00:00:00"/>
    <n v="2"/>
    <x v="1"/>
    <s v="01011"/>
    <n v="674.65"/>
    <n v="1062.76"/>
    <n v="1737.41"/>
    <x v="1"/>
    <x v="0"/>
    <x v="9"/>
    <x v="1"/>
    <x v="9"/>
    <n v="14"/>
    <n v="7"/>
    <x v="1"/>
  </r>
  <r>
    <d v="2012-10-14T00:00:00"/>
    <n v="3"/>
    <x v="0"/>
    <s v="01002"/>
    <n v="626.24"/>
    <n v="964.91"/>
    <n v="1591.15"/>
    <x v="2"/>
    <x v="1"/>
    <x v="4"/>
    <x v="1"/>
    <x v="9"/>
    <n v="14"/>
    <n v="7"/>
    <x v="1"/>
  </r>
  <r>
    <d v="2012-10-14T00:00:00"/>
    <n v="3"/>
    <x v="1"/>
    <s v="01003"/>
    <n v="701.45"/>
    <n v="1070.22"/>
    <n v="1771.67"/>
    <x v="2"/>
    <x v="1"/>
    <x v="0"/>
    <x v="1"/>
    <x v="9"/>
    <n v="14"/>
    <n v="7"/>
    <x v="1"/>
  </r>
  <r>
    <d v="2012-10-14T00:00:00"/>
    <n v="4"/>
    <x v="0"/>
    <s v="01001"/>
    <n v="644.48"/>
    <n v="1050.98"/>
    <n v="1695.46"/>
    <x v="3"/>
    <x v="1"/>
    <x v="1"/>
    <x v="1"/>
    <x v="9"/>
    <n v="14"/>
    <n v="7"/>
    <x v="1"/>
  </r>
  <r>
    <d v="2012-10-14T00:00:00"/>
    <n v="4"/>
    <x v="1"/>
    <s v="01004"/>
    <n v="742.57"/>
    <n v="1119.04"/>
    <n v="1861.61"/>
    <x v="3"/>
    <x v="1"/>
    <x v="2"/>
    <x v="1"/>
    <x v="9"/>
    <n v="14"/>
    <n v="7"/>
    <x v="1"/>
  </r>
  <r>
    <d v="2012-10-15T00:00:00"/>
    <n v="1"/>
    <x v="0"/>
    <s v="01005"/>
    <n v="616.34"/>
    <n v="948.94"/>
    <n v="1565.28"/>
    <x v="0"/>
    <x v="0"/>
    <x v="3"/>
    <x v="1"/>
    <x v="9"/>
    <n v="15"/>
    <n v="1"/>
    <x v="2"/>
  </r>
  <r>
    <d v="2012-10-15T00:00:00"/>
    <n v="1"/>
    <x v="1"/>
    <s v="01006"/>
    <n v="730.76"/>
    <n v="1165.71"/>
    <n v="1896.47"/>
    <x v="0"/>
    <x v="0"/>
    <x v="4"/>
    <x v="1"/>
    <x v="9"/>
    <n v="15"/>
    <n v="1"/>
    <x v="2"/>
  </r>
  <r>
    <d v="2012-10-15T00:00:00"/>
    <n v="2"/>
    <x v="0"/>
    <s v="01007"/>
    <n v="662.51"/>
    <n v="1044.3599999999999"/>
    <n v="1706.87"/>
    <x v="1"/>
    <x v="0"/>
    <x v="5"/>
    <x v="1"/>
    <x v="9"/>
    <n v="15"/>
    <n v="1"/>
    <x v="2"/>
  </r>
  <r>
    <d v="2012-10-15T00:00:00"/>
    <n v="2"/>
    <x v="1"/>
    <s v="01008"/>
    <n v="654.1"/>
    <n v="1099.26"/>
    <n v="1753.36"/>
    <x v="1"/>
    <x v="0"/>
    <x v="6"/>
    <x v="1"/>
    <x v="9"/>
    <n v="15"/>
    <n v="1"/>
    <x v="2"/>
  </r>
  <r>
    <d v="2012-10-15T00:00:00"/>
    <n v="3"/>
    <x v="0"/>
    <s v="01009"/>
    <n v="683.44"/>
    <n v="1026.26"/>
    <n v="1709.7"/>
    <x v="2"/>
    <x v="1"/>
    <x v="7"/>
    <x v="1"/>
    <x v="9"/>
    <n v="15"/>
    <n v="1"/>
    <x v="2"/>
  </r>
  <r>
    <d v="2012-10-15T00:00:00"/>
    <n v="3"/>
    <x v="1"/>
    <s v="01010"/>
    <n v="649.41999999999996"/>
    <n v="1047.31"/>
    <n v="1696.73"/>
    <x v="2"/>
    <x v="1"/>
    <x v="8"/>
    <x v="1"/>
    <x v="9"/>
    <n v="15"/>
    <n v="1"/>
    <x v="2"/>
  </r>
  <r>
    <d v="2012-10-15T00:00:00"/>
    <n v="4"/>
    <x v="0"/>
    <s v="01011"/>
    <n v="686.68"/>
    <n v="1040.53"/>
    <n v="1727.21"/>
    <x v="3"/>
    <x v="1"/>
    <x v="9"/>
    <x v="1"/>
    <x v="9"/>
    <n v="15"/>
    <n v="1"/>
    <x v="2"/>
  </r>
  <r>
    <d v="2012-10-15T00:00:00"/>
    <n v="4"/>
    <x v="1"/>
    <s v="01002"/>
    <n v="685.13"/>
    <n v="1095.06"/>
    <n v="1780.19"/>
    <x v="3"/>
    <x v="1"/>
    <x v="4"/>
    <x v="1"/>
    <x v="9"/>
    <n v="15"/>
    <n v="1"/>
    <x v="2"/>
  </r>
  <r>
    <d v="2012-10-16T00:00:00"/>
    <n v="1"/>
    <x v="0"/>
    <s v="01003"/>
    <n v="581.32000000000005"/>
    <n v="972.2"/>
    <n v="1553.52"/>
    <x v="0"/>
    <x v="0"/>
    <x v="0"/>
    <x v="1"/>
    <x v="9"/>
    <n v="16"/>
    <n v="2"/>
    <x v="3"/>
  </r>
  <r>
    <d v="2012-10-16T00:00:00"/>
    <n v="1"/>
    <x v="1"/>
    <s v="01001"/>
    <n v="672.18"/>
    <n v="1124.19"/>
    <n v="1796.37"/>
    <x v="0"/>
    <x v="0"/>
    <x v="1"/>
    <x v="1"/>
    <x v="9"/>
    <n v="16"/>
    <n v="2"/>
    <x v="3"/>
  </r>
  <r>
    <d v="2012-10-16T00:00:00"/>
    <n v="2"/>
    <x v="0"/>
    <s v="01004"/>
    <n v="597.6"/>
    <n v="1017.95"/>
    <n v="1615.55"/>
    <x v="1"/>
    <x v="0"/>
    <x v="2"/>
    <x v="1"/>
    <x v="9"/>
    <n v="16"/>
    <n v="2"/>
    <x v="3"/>
  </r>
  <r>
    <d v="2012-10-16T00:00:00"/>
    <n v="2"/>
    <x v="1"/>
    <s v="01005"/>
    <n v="664.73"/>
    <n v="1075.19"/>
    <n v="1739.92"/>
    <x v="1"/>
    <x v="0"/>
    <x v="3"/>
    <x v="1"/>
    <x v="9"/>
    <n v="16"/>
    <n v="2"/>
    <x v="3"/>
  </r>
  <r>
    <d v="2012-10-16T00:00:00"/>
    <n v="3"/>
    <x v="0"/>
    <s v="01006"/>
    <n v="591.16999999999996"/>
    <n v="958.67"/>
    <n v="1549.84"/>
    <x v="2"/>
    <x v="1"/>
    <x v="4"/>
    <x v="1"/>
    <x v="9"/>
    <n v="16"/>
    <n v="2"/>
    <x v="3"/>
  </r>
  <r>
    <d v="2012-10-16T00:00:00"/>
    <n v="3"/>
    <x v="1"/>
    <s v="01007"/>
    <n v="604.12"/>
    <n v="1026.28"/>
    <n v="1630.4"/>
    <x v="2"/>
    <x v="1"/>
    <x v="5"/>
    <x v="1"/>
    <x v="9"/>
    <n v="16"/>
    <n v="2"/>
    <x v="3"/>
  </r>
  <r>
    <d v="2012-10-16T00:00:00"/>
    <n v="4"/>
    <x v="0"/>
    <s v="01008"/>
    <n v="546.99"/>
    <n v="957.63"/>
    <n v="1504.62"/>
    <x v="3"/>
    <x v="1"/>
    <x v="6"/>
    <x v="1"/>
    <x v="9"/>
    <n v="16"/>
    <n v="2"/>
    <x v="3"/>
  </r>
  <r>
    <d v="2012-10-16T00:00:00"/>
    <n v="4"/>
    <x v="1"/>
    <s v="01009"/>
    <n v="645.44000000000005"/>
    <n v="1026.1199999999999"/>
    <n v="1671.56"/>
    <x v="3"/>
    <x v="1"/>
    <x v="7"/>
    <x v="1"/>
    <x v="9"/>
    <n v="16"/>
    <n v="2"/>
    <x v="3"/>
  </r>
  <r>
    <d v="2012-10-17T00:00:00"/>
    <n v="1"/>
    <x v="0"/>
    <s v="01010"/>
    <n v="611.32000000000005"/>
    <n v="1036.99"/>
    <n v="1648.31"/>
    <x v="0"/>
    <x v="0"/>
    <x v="8"/>
    <x v="1"/>
    <x v="9"/>
    <n v="17"/>
    <n v="3"/>
    <x v="4"/>
  </r>
  <r>
    <d v="2012-10-17T00:00:00"/>
    <n v="1"/>
    <x v="1"/>
    <s v="01011"/>
    <n v="681.74"/>
    <n v="1024.3800000000001"/>
    <n v="1706.12"/>
    <x v="0"/>
    <x v="0"/>
    <x v="9"/>
    <x v="1"/>
    <x v="9"/>
    <n v="17"/>
    <n v="3"/>
    <x v="4"/>
  </r>
  <r>
    <d v="2012-10-17T00:00:00"/>
    <n v="2"/>
    <x v="0"/>
    <s v="01002"/>
    <n v="661.36"/>
    <n v="1020.74"/>
    <n v="1682.1"/>
    <x v="1"/>
    <x v="0"/>
    <x v="4"/>
    <x v="1"/>
    <x v="9"/>
    <n v="17"/>
    <n v="3"/>
    <x v="4"/>
  </r>
  <r>
    <d v="2012-10-17T00:00:00"/>
    <n v="2"/>
    <x v="1"/>
    <s v="01003"/>
    <n v="710.31"/>
    <n v="1223.76"/>
    <n v="1934.07"/>
    <x v="1"/>
    <x v="0"/>
    <x v="0"/>
    <x v="1"/>
    <x v="9"/>
    <n v="17"/>
    <n v="3"/>
    <x v="4"/>
  </r>
  <r>
    <d v="2012-10-17T00:00:00"/>
    <n v="3"/>
    <x v="0"/>
    <s v="01001"/>
    <n v="673.45"/>
    <n v="1094.77"/>
    <n v="1768.22"/>
    <x v="2"/>
    <x v="1"/>
    <x v="1"/>
    <x v="1"/>
    <x v="9"/>
    <n v="17"/>
    <n v="3"/>
    <x v="4"/>
  </r>
  <r>
    <d v="2012-10-17T00:00:00"/>
    <n v="3"/>
    <x v="1"/>
    <s v="01004"/>
    <n v="580.91999999999996"/>
    <n v="936.61"/>
    <n v="1517.53"/>
    <x v="2"/>
    <x v="1"/>
    <x v="2"/>
    <x v="1"/>
    <x v="9"/>
    <n v="17"/>
    <n v="3"/>
    <x v="4"/>
  </r>
  <r>
    <d v="2012-10-17T00:00:00"/>
    <n v="4"/>
    <x v="0"/>
    <s v="01005"/>
    <n v="589.36"/>
    <n v="938.01"/>
    <n v="1527.37"/>
    <x v="3"/>
    <x v="1"/>
    <x v="3"/>
    <x v="1"/>
    <x v="9"/>
    <n v="17"/>
    <n v="3"/>
    <x v="4"/>
  </r>
  <r>
    <d v="2012-10-17T00:00:00"/>
    <n v="4"/>
    <x v="1"/>
    <s v="01006"/>
    <n v="683.4"/>
    <n v="1162.42"/>
    <n v="1845.82"/>
    <x v="3"/>
    <x v="1"/>
    <x v="4"/>
    <x v="1"/>
    <x v="9"/>
    <n v="17"/>
    <n v="3"/>
    <x v="4"/>
  </r>
  <r>
    <d v="2012-10-18T00:00:00"/>
    <n v="1"/>
    <x v="0"/>
    <s v="01007"/>
    <n v="642.69000000000005"/>
    <n v="1015.99"/>
    <n v="1658.68"/>
    <x v="0"/>
    <x v="0"/>
    <x v="5"/>
    <x v="1"/>
    <x v="9"/>
    <n v="18"/>
    <n v="4"/>
    <x v="5"/>
  </r>
  <r>
    <d v="2012-10-18T00:00:00"/>
    <n v="1"/>
    <x v="1"/>
    <s v="01008"/>
    <n v="612.52"/>
    <n v="1018.67"/>
    <n v="1631.19"/>
    <x v="0"/>
    <x v="0"/>
    <x v="6"/>
    <x v="1"/>
    <x v="9"/>
    <n v="18"/>
    <n v="4"/>
    <x v="5"/>
  </r>
  <r>
    <d v="2012-10-18T00:00:00"/>
    <n v="2"/>
    <x v="0"/>
    <s v="01009"/>
    <n v="596.16999999999996"/>
    <n v="994.45"/>
    <n v="1590.62"/>
    <x v="1"/>
    <x v="0"/>
    <x v="7"/>
    <x v="1"/>
    <x v="9"/>
    <n v="18"/>
    <n v="4"/>
    <x v="5"/>
  </r>
  <r>
    <d v="2012-10-18T00:00:00"/>
    <n v="2"/>
    <x v="1"/>
    <s v="01010"/>
    <n v="650.16"/>
    <n v="1024.8800000000001"/>
    <n v="1675.04"/>
    <x v="1"/>
    <x v="0"/>
    <x v="8"/>
    <x v="1"/>
    <x v="9"/>
    <n v="18"/>
    <n v="4"/>
    <x v="5"/>
  </r>
  <r>
    <d v="2012-10-18T00:00:00"/>
    <n v="3"/>
    <x v="0"/>
    <s v="01011"/>
    <n v="608.80999999999995"/>
    <n v="1090.3900000000001"/>
    <n v="1699.2"/>
    <x v="2"/>
    <x v="1"/>
    <x v="9"/>
    <x v="1"/>
    <x v="9"/>
    <n v="18"/>
    <n v="4"/>
    <x v="5"/>
  </r>
  <r>
    <d v="2012-10-18T00:00:00"/>
    <n v="3"/>
    <x v="1"/>
    <s v="01002"/>
    <n v="691.38"/>
    <n v="1065.9000000000001"/>
    <n v="1757.28"/>
    <x v="2"/>
    <x v="1"/>
    <x v="4"/>
    <x v="1"/>
    <x v="9"/>
    <n v="18"/>
    <n v="4"/>
    <x v="5"/>
  </r>
  <r>
    <d v="2012-10-18T00:00:00"/>
    <n v="4"/>
    <x v="0"/>
    <s v="01003"/>
    <n v="605.16999999999996"/>
    <n v="996.32"/>
    <n v="1601.49"/>
    <x v="3"/>
    <x v="1"/>
    <x v="0"/>
    <x v="1"/>
    <x v="9"/>
    <n v="18"/>
    <n v="4"/>
    <x v="5"/>
  </r>
  <r>
    <d v="2012-10-18T00:00:00"/>
    <n v="4"/>
    <x v="1"/>
    <s v="01001"/>
    <n v="636.11"/>
    <n v="1072.49"/>
    <n v="1708.6"/>
    <x v="3"/>
    <x v="1"/>
    <x v="1"/>
    <x v="1"/>
    <x v="9"/>
    <n v="18"/>
    <n v="4"/>
    <x v="5"/>
  </r>
  <r>
    <d v="2012-10-19T00:00:00"/>
    <n v="1"/>
    <x v="0"/>
    <s v="01004"/>
    <n v="638.55999999999995"/>
    <n v="1044.3800000000001"/>
    <n v="1682.94"/>
    <x v="0"/>
    <x v="0"/>
    <x v="2"/>
    <x v="1"/>
    <x v="9"/>
    <n v="19"/>
    <n v="5"/>
    <x v="6"/>
  </r>
  <r>
    <d v="2012-10-19T00:00:00"/>
    <n v="1"/>
    <x v="1"/>
    <s v="01005"/>
    <n v="769.28"/>
    <n v="1248.42"/>
    <n v="2017.7"/>
    <x v="0"/>
    <x v="0"/>
    <x v="3"/>
    <x v="1"/>
    <x v="9"/>
    <n v="19"/>
    <n v="5"/>
    <x v="6"/>
  </r>
  <r>
    <d v="2012-10-19T00:00:00"/>
    <n v="2"/>
    <x v="0"/>
    <s v="01006"/>
    <n v="662.56"/>
    <n v="1005.93"/>
    <n v="1668.49"/>
    <x v="1"/>
    <x v="0"/>
    <x v="4"/>
    <x v="1"/>
    <x v="9"/>
    <n v="19"/>
    <n v="5"/>
    <x v="6"/>
  </r>
  <r>
    <d v="2012-10-19T00:00:00"/>
    <n v="2"/>
    <x v="1"/>
    <s v="01007"/>
    <n v="654.63"/>
    <n v="1044.6400000000001"/>
    <n v="1699.27"/>
    <x v="1"/>
    <x v="0"/>
    <x v="5"/>
    <x v="1"/>
    <x v="9"/>
    <n v="19"/>
    <n v="5"/>
    <x v="6"/>
  </r>
  <r>
    <d v="2012-10-19T00:00:00"/>
    <n v="3"/>
    <x v="0"/>
    <s v="01008"/>
    <n v="557.37"/>
    <n v="985.72"/>
    <n v="1543.09"/>
    <x v="2"/>
    <x v="1"/>
    <x v="6"/>
    <x v="1"/>
    <x v="9"/>
    <n v="19"/>
    <n v="5"/>
    <x v="6"/>
  </r>
  <r>
    <d v="2012-10-19T00:00:00"/>
    <n v="3"/>
    <x v="1"/>
    <s v="01009"/>
    <n v="596.54"/>
    <n v="1061.22"/>
    <n v="1657.76"/>
    <x v="2"/>
    <x v="1"/>
    <x v="7"/>
    <x v="1"/>
    <x v="9"/>
    <n v="19"/>
    <n v="5"/>
    <x v="6"/>
  </r>
  <r>
    <d v="2012-10-19T00:00:00"/>
    <n v="4"/>
    <x v="0"/>
    <s v="01010"/>
    <n v="581.76"/>
    <n v="925.54"/>
    <n v="1507.3"/>
    <x v="3"/>
    <x v="1"/>
    <x v="8"/>
    <x v="1"/>
    <x v="9"/>
    <n v="19"/>
    <n v="5"/>
    <x v="6"/>
  </r>
  <r>
    <d v="2012-10-19T00:00:00"/>
    <n v="4"/>
    <x v="1"/>
    <s v="01011"/>
    <n v="671.77"/>
    <n v="1147.1099999999999"/>
    <n v="1818.88"/>
    <x v="3"/>
    <x v="1"/>
    <x v="9"/>
    <x v="1"/>
    <x v="9"/>
    <n v="19"/>
    <n v="5"/>
    <x v="6"/>
  </r>
  <r>
    <d v="2012-10-20T00:00:00"/>
    <n v="1"/>
    <x v="0"/>
    <s v="01002"/>
    <n v="696.81"/>
    <n v="1057.1400000000001"/>
    <n v="1753.95"/>
    <x v="0"/>
    <x v="0"/>
    <x v="4"/>
    <x v="1"/>
    <x v="9"/>
    <n v="20"/>
    <n v="6"/>
    <x v="0"/>
  </r>
  <r>
    <d v="2012-10-20T00:00:00"/>
    <n v="1"/>
    <x v="1"/>
    <s v="01003"/>
    <n v="761.71"/>
    <n v="1209.22"/>
    <n v="1970.93"/>
    <x v="0"/>
    <x v="0"/>
    <x v="0"/>
    <x v="1"/>
    <x v="9"/>
    <n v="20"/>
    <n v="6"/>
    <x v="0"/>
  </r>
  <r>
    <d v="2012-10-20T00:00:00"/>
    <n v="2"/>
    <x v="0"/>
    <s v="01001"/>
    <n v="564.1"/>
    <n v="1017.11"/>
    <n v="1581.21"/>
    <x v="1"/>
    <x v="0"/>
    <x v="1"/>
    <x v="1"/>
    <x v="9"/>
    <n v="20"/>
    <n v="6"/>
    <x v="0"/>
  </r>
  <r>
    <d v="2012-10-20T00:00:00"/>
    <n v="2"/>
    <x v="1"/>
    <s v="01004"/>
    <n v="569.58000000000004"/>
    <n v="975.99"/>
    <n v="1545.57"/>
    <x v="1"/>
    <x v="0"/>
    <x v="2"/>
    <x v="1"/>
    <x v="9"/>
    <n v="20"/>
    <n v="6"/>
    <x v="0"/>
  </r>
  <r>
    <d v="2012-10-20T00:00:00"/>
    <n v="3"/>
    <x v="0"/>
    <s v="01005"/>
    <n v="631.51"/>
    <n v="1005.7"/>
    <n v="1637.21"/>
    <x v="2"/>
    <x v="1"/>
    <x v="3"/>
    <x v="1"/>
    <x v="9"/>
    <n v="20"/>
    <n v="6"/>
    <x v="0"/>
  </r>
  <r>
    <d v="2012-10-20T00:00:00"/>
    <n v="3"/>
    <x v="1"/>
    <s v="01006"/>
    <n v="630.33000000000004"/>
    <n v="1052.68"/>
    <n v="1683.01"/>
    <x v="2"/>
    <x v="1"/>
    <x v="4"/>
    <x v="1"/>
    <x v="9"/>
    <n v="20"/>
    <n v="6"/>
    <x v="0"/>
  </r>
  <r>
    <d v="2012-10-20T00:00:00"/>
    <n v="4"/>
    <x v="0"/>
    <s v="01007"/>
    <n v="680.88"/>
    <n v="1084.27"/>
    <n v="1765.15"/>
    <x v="3"/>
    <x v="1"/>
    <x v="5"/>
    <x v="1"/>
    <x v="9"/>
    <n v="20"/>
    <n v="6"/>
    <x v="0"/>
  </r>
  <r>
    <d v="2012-10-20T00:00:00"/>
    <n v="4"/>
    <x v="1"/>
    <s v="01008"/>
    <n v="724.43"/>
    <n v="1176.8699999999999"/>
    <n v="1901.3"/>
    <x v="3"/>
    <x v="1"/>
    <x v="6"/>
    <x v="1"/>
    <x v="9"/>
    <n v="20"/>
    <n v="6"/>
    <x v="0"/>
  </r>
  <r>
    <d v="2012-10-21T00:00:00"/>
    <n v="1"/>
    <x v="0"/>
    <s v="01009"/>
    <n v="704.86"/>
    <n v="1083.2"/>
    <n v="1788.06"/>
    <x v="0"/>
    <x v="0"/>
    <x v="7"/>
    <x v="1"/>
    <x v="9"/>
    <n v="21"/>
    <n v="7"/>
    <x v="1"/>
  </r>
  <r>
    <d v="2012-10-21T00:00:00"/>
    <n v="1"/>
    <x v="1"/>
    <s v="01010"/>
    <n v="810.87"/>
    <n v="1272.17"/>
    <n v="2083.04"/>
    <x v="0"/>
    <x v="0"/>
    <x v="8"/>
    <x v="1"/>
    <x v="9"/>
    <n v="21"/>
    <n v="7"/>
    <x v="1"/>
  </r>
  <r>
    <d v="2012-10-21T00:00:00"/>
    <n v="2"/>
    <x v="0"/>
    <s v="01011"/>
    <n v="628.16"/>
    <n v="994.1"/>
    <n v="1622.26"/>
    <x v="1"/>
    <x v="0"/>
    <x v="9"/>
    <x v="1"/>
    <x v="9"/>
    <n v="21"/>
    <n v="7"/>
    <x v="1"/>
  </r>
  <r>
    <d v="2012-10-21T00:00:00"/>
    <n v="2"/>
    <x v="1"/>
    <s v="01002"/>
    <n v="653.12"/>
    <n v="1178.25"/>
    <n v="1831.37"/>
    <x v="1"/>
    <x v="0"/>
    <x v="4"/>
    <x v="1"/>
    <x v="9"/>
    <n v="21"/>
    <n v="7"/>
    <x v="1"/>
  </r>
  <r>
    <d v="2012-10-21T00:00:00"/>
    <n v="3"/>
    <x v="0"/>
    <s v="01003"/>
    <n v="532.9"/>
    <n v="1002.9"/>
    <n v="1535.8"/>
    <x v="2"/>
    <x v="1"/>
    <x v="0"/>
    <x v="1"/>
    <x v="9"/>
    <n v="21"/>
    <n v="7"/>
    <x v="1"/>
  </r>
  <r>
    <d v="2012-10-21T00:00:00"/>
    <n v="3"/>
    <x v="1"/>
    <s v="01001"/>
    <n v="802.9"/>
    <n v="1209.8699999999999"/>
    <n v="2012.77"/>
    <x v="2"/>
    <x v="1"/>
    <x v="1"/>
    <x v="1"/>
    <x v="9"/>
    <n v="21"/>
    <n v="7"/>
    <x v="1"/>
  </r>
  <r>
    <d v="2012-10-21T00:00:00"/>
    <n v="4"/>
    <x v="0"/>
    <s v="01004"/>
    <n v="639.37"/>
    <n v="1037.94"/>
    <n v="1677.31"/>
    <x v="3"/>
    <x v="1"/>
    <x v="2"/>
    <x v="1"/>
    <x v="9"/>
    <n v="21"/>
    <n v="7"/>
    <x v="1"/>
  </r>
  <r>
    <d v="2012-10-21T00:00:00"/>
    <n v="4"/>
    <x v="1"/>
    <s v="01005"/>
    <n v="629.94000000000005"/>
    <n v="1103.6300000000001"/>
    <n v="1733.57"/>
    <x v="3"/>
    <x v="1"/>
    <x v="3"/>
    <x v="1"/>
    <x v="9"/>
    <n v="21"/>
    <n v="7"/>
    <x v="1"/>
  </r>
  <r>
    <d v="2012-10-22T00:00:00"/>
    <n v="1"/>
    <x v="0"/>
    <s v="01006"/>
    <n v="550.21"/>
    <n v="988.1"/>
    <n v="1538.31"/>
    <x v="0"/>
    <x v="0"/>
    <x v="4"/>
    <x v="1"/>
    <x v="9"/>
    <n v="22"/>
    <n v="1"/>
    <x v="2"/>
  </r>
  <r>
    <d v="2012-10-22T00:00:00"/>
    <n v="1"/>
    <x v="1"/>
    <s v="01007"/>
    <n v="731.79"/>
    <n v="1252.32"/>
    <n v="1984.11"/>
    <x v="0"/>
    <x v="0"/>
    <x v="5"/>
    <x v="1"/>
    <x v="9"/>
    <n v="22"/>
    <n v="1"/>
    <x v="2"/>
  </r>
  <r>
    <d v="2012-10-22T00:00:00"/>
    <n v="2"/>
    <x v="0"/>
    <s v="01008"/>
    <n v="607.05999999999995"/>
    <n v="1093.27"/>
    <n v="1700.33"/>
    <x v="1"/>
    <x v="0"/>
    <x v="6"/>
    <x v="1"/>
    <x v="9"/>
    <n v="22"/>
    <n v="1"/>
    <x v="2"/>
  </r>
  <r>
    <d v="2012-10-22T00:00:00"/>
    <n v="2"/>
    <x v="1"/>
    <s v="01009"/>
    <n v="781.14"/>
    <n v="1273.3900000000001"/>
    <n v="2054.5300000000002"/>
    <x v="1"/>
    <x v="0"/>
    <x v="7"/>
    <x v="1"/>
    <x v="9"/>
    <n v="22"/>
    <n v="1"/>
    <x v="2"/>
  </r>
  <r>
    <d v="2012-10-22T00:00:00"/>
    <n v="3"/>
    <x v="0"/>
    <s v="01010"/>
    <n v="611.77"/>
    <n v="1137.95"/>
    <n v="1749.72"/>
    <x v="2"/>
    <x v="1"/>
    <x v="8"/>
    <x v="1"/>
    <x v="9"/>
    <n v="22"/>
    <n v="1"/>
    <x v="2"/>
  </r>
  <r>
    <d v="2012-10-22T00:00:00"/>
    <n v="3"/>
    <x v="1"/>
    <s v="01011"/>
    <n v="645.53"/>
    <n v="1139.99"/>
    <n v="1785.52"/>
    <x v="2"/>
    <x v="1"/>
    <x v="9"/>
    <x v="1"/>
    <x v="9"/>
    <n v="22"/>
    <n v="1"/>
    <x v="2"/>
  </r>
  <r>
    <d v="2012-10-22T00:00:00"/>
    <n v="4"/>
    <x v="0"/>
    <s v="01002"/>
    <n v="601.98"/>
    <n v="1156.71"/>
    <n v="1758.69"/>
    <x v="3"/>
    <x v="1"/>
    <x v="4"/>
    <x v="1"/>
    <x v="9"/>
    <n v="22"/>
    <n v="1"/>
    <x v="2"/>
  </r>
  <r>
    <d v="2012-10-22T00:00:00"/>
    <n v="4"/>
    <x v="1"/>
    <s v="01003"/>
    <n v="701.9"/>
    <n v="1067.49"/>
    <n v="1769.39"/>
    <x v="3"/>
    <x v="1"/>
    <x v="0"/>
    <x v="1"/>
    <x v="9"/>
    <n v="22"/>
    <n v="1"/>
    <x v="2"/>
  </r>
  <r>
    <d v="2012-10-23T00:00:00"/>
    <n v="1"/>
    <x v="0"/>
    <s v="01001"/>
    <n v="574.53"/>
    <n v="1087.6400000000001"/>
    <n v="1662.17"/>
    <x v="0"/>
    <x v="0"/>
    <x v="1"/>
    <x v="1"/>
    <x v="9"/>
    <n v="23"/>
    <n v="2"/>
    <x v="3"/>
  </r>
  <r>
    <d v="2012-10-23T00:00:00"/>
    <n v="1"/>
    <x v="1"/>
    <s v="01004"/>
    <n v="632.57000000000005"/>
    <n v="1034.95"/>
    <n v="1667.52"/>
    <x v="0"/>
    <x v="0"/>
    <x v="2"/>
    <x v="1"/>
    <x v="9"/>
    <n v="23"/>
    <n v="2"/>
    <x v="3"/>
  </r>
  <r>
    <d v="2012-10-23T00:00:00"/>
    <n v="2"/>
    <x v="0"/>
    <s v="01005"/>
    <n v="630.79"/>
    <n v="959.7"/>
    <n v="1590.49"/>
    <x v="1"/>
    <x v="0"/>
    <x v="3"/>
    <x v="1"/>
    <x v="9"/>
    <n v="23"/>
    <n v="2"/>
    <x v="3"/>
  </r>
  <r>
    <d v="2012-10-23T00:00:00"/>
    <n v="2"/>
    <x v="1"/>
    <s v="01006"/>
    <n v="654.32000000000005"/>
    <n v="1188.8"/>
    <n v="1843.12"/>
    <x v="1"/>
    <x v="0"/>
    <x v="4"/>
    <x v="1"/>
    <x v="9"/>
    <n v="23"/>
    <n v="2"/>
    <x v="3"/>
  </r>
  <r>
    <d v="2012-10-23T00:00:00"/>
    <n v="3"/>
    <x v="0"/>
    <s v="01007"/>
    <n v="572.95000000000005"/>
    <n v="933.1"/>
    <n v="1506.05"/>
    <x v="2"/>
    <x v="1"/>
    <x v="5"/>
    <x v="1"/>
    <x v="9"/>
    <n v="23"/>
    <n v="2"/>
    <x v="3"/>
  </r>
  <r>
    <d v="2012-10-23T00:00:00"/>
    <n v="3"/>
    <x v="1"/>
    <s v="01008"/>
    <n v="728.07"/>
    <n v="1300.54"/>
    <n v="2028.61"/>
    <x v="2"/>
    <x v="1"/>
    <x v="6"/>
    <x v="1"/>
    <x v="9"/>
    <n v="23"/>
    <n v="2"/>
    <x v="3"/>
  </r>
  <r>
    <d v="2012-10-23T00:00:00"/>
    <n v="4"/>
    <x v="0"/>
    <s v="01009"/>
    <n v="640.47"/>
    <n v="1069.3599999999999"/>
    <n v="1709.83"/>
    <x v="3"/>
    <x v="1"/>
    <x v="7"/>
    <x v="1"/>
    <x v="9"/>
    <n v="23"/>
    <n v="2"/>
    <x v="3"/>
  </r>
  <r>
    <d v="2012-10-23T00:00:00"/>
    <n v="4"/>
    <x v="1"/>
    <s v="01010"/>
    <n v="709.36"/>
    <n v="1203.56"/>
    <n v="1912.92"/>
    <x v="3"/>
    <x v="1"/>
    <x v="8"/>
    <x v="1"/>
    <x v="9"/>
    <n v="23"/>
    <n v="2"/>
    <x v="3"/>
  </r>
  <r>
    <d v="2012-10-24T00:00:00"/>
    <n v="1"/>
    <x v="0"/>
    <s v="01011"/>
    <n v="641.29999999999995"/>
    <n v="1030.43"/>
    <n v="1671.73"/>
    <x v="0"/>
    <x v="0"/>
    <x v="9"/>
    <x v="1"/>
    <x v="9"/>
    <n v="24"/>
    <n v="3"/>
    <x v="4"/>
  </r>
  <r>
    <d v="2012-10-24T00:00:00"/>
    <n v="1"/>
    <x v="1"/>
    <s v="01002"/>
    <n v="495.05"/>
    <n v="1032.06"/>
    <n v="1527.11"/>
    <x v="0"/>
    <x v="0"/>
    <x v="4"/>
    <x v="1"/>
    <x v="9"/>
    <n v="24"/>
    <n v="3"/>
    <x v="4"/>
  </r>
  <r>
    <d v="2012-10-24T00:00:00"/>
    <n v="2"/>
    <x v="0"/>
    <s v="01003"/>
    <n v="625.19000000000005"/>
    <n v="1142.55"/>
    <n v="1767.74"/>
    <x v="1"/>
    <x v="0"/>
    <x v="0"/>
    <x v="1"/>
    <x v="9"/>
    <n v="24"/>
    <n v="3"/>
    <x v="4"/>
  </r>
  <r>
    <d v="2012-10-24T00:00:00"/>
    <n v="2"/>
    <x v="1"/>
    <s v="01001"/>
    <n v="551.78"/>
    <n v="1028.67"/>
    <n v="1580.45"/>
    <x v="1"/>
    <x v="0"/>
    <x v="1"/>
    <x v="1"/>
    <x v="9"/>
    <n v="24"/>
    <n v="3"/>
    <x v="4"/>
  </r>
  <r>
    <d v="2012-10-24T00:00:00"/>
    <n v="3"/>
    <x v="0"/>
    <s v="01004"/>
    <n v="687.27"/>
    <n v="1092.32"/>
    <n v="1779.59"/>
    <x v="2"/>
    <x v="1"/>
    <x v="2"/>
    <x v="1"/>
    <x v="9"/>
    <n v="24"/>
    <n v="3"/>
    <x v="4"/>
  </r>
  <r>
    <d v="2012-10-24T00:00:00"/>
    <n v="3"/>
    <x v="1"/>
    <s v="01005"/>
    <n v="603.34"/>
    <n v="1199.82"/>
    <n v="1803.16"/>
    <x v="2"/>
    <x v="1"/>
    <x v="3"/>
    <x v="1"/>
    <x v="9"/>
    <n v="24"/>
    <n v="3"/>
    <x v="4"/>
  </r>
  <r>
    <d v="2012-10-24T00:00:00"/>
    <n v="4"/>
    <x v="0"/>
    <s v="01006"/>
    <n v="666.86"/>
    <n v="1070.45"/>
    <n v="1737.31"/>
    <x v="3"/>
    <x v="1"/>
    <x v="4"/>
    <x v="1"/>
    <x v="9"/>
    <n v="24"/>
    <n v="3"/>
    <x v="4"/>
  </r>
  <r>
    <d v="2012-10-24T00:00:00"/>
    <n v="4"/>
    <x v="1"/>
    <s v="01007"/>
    <n v="654.72"/>
    <n v="993.69"/>
    <n v="1648.41"/>
    <x v="3"/>
    <x v="1"/>
    <x v="5"/>
    <x v="1"/>
    <x v="9"/>
    <n v="24"/>
    <n v="3"/>
    <x v="4"/>
  </r>
  <r>
    <d v="2012-10-25T00:00:00"/>
    <n v="1"/>
    <x v="0"/>
    <s v="01008"/>
    <n v="635.95000000000005"/>
    <n v="1066.1400000000001"/>
    <n v="1702.09"/>
    <x v="0"/>
    <x v="0"/>
    <x v="6"/>
    <x v="1"/>
    <x v="9"/>
    <n v="25"/>
    <n v="4"/>
    <x v="5"/>
  </r>
  <r>
    <d v="2012-10-25T00:00:00"/>
    <n v="1"/>
    <x v="1"/>
    <s v="01009"/>
    <n v="807.29"/>
    <n v="1269.02"/>
    <n v="2076.31"/>
    <x v="0"/>
    <x v="0"/>
    <x v="7"/>
    <x v="1"/>
    <x v="9"/>
    <n v="25"/>
    <n v="4"/>
    <x v="5"/>
  </r>
  <r>
    <d v="2012-10-25T00:00:00"/>
    <n v="2"/>
    <x v="0"/>
    <s v="01010"/>
    <n v="572.63"/>
    <n v="939.5"/>
    <n v="1512.13"/>
    <x v="1"/>
    <x v="0"/>
    <x v="8"/>
    <x v="1"/>
    <x v="9"/>
    <n v="25"/>
    <n v="4"/>
    <x v="5"/>
  </r>
  <r>
    <d v="2012-10-25T00:00:00"/>
    <n v="2"/>
    <x v="1"/>
    <s v="01011"/>
    <n v="594.73"/>
    <n v="945.98"/>
    <n v="1540.71"/>
    <x v="1"/>
    <x v="0"/>
    <x v="9"/>
    <x v="1"/>
    <x v="9"/>
    <n v="25"/>
    <n v="4"/>
    <x v="5"/>
  </r>
  <r>
    <d v="2012-10-25T00:00:00"/>
    <n v="3"/>
    <x v="0"/>
    <s v="01002"/>
    <n v="589.27"/>
    <n v="928.97"/>
    <n v="1518.24"/>
    <x v="2"/>
    <x v="1"/>
    <x v="4"/>
    <x v="1"/>
    <x v="9"/>
    <n v="25"/>
    <n v="4"/>
    <x v="5"/>
  </r>
  <r>
    <d v="2012-10-25T00:00:00"/>
    <n v="3"/>
    <x v="1"/>
    <s v="01003"/>
    <n v="708.06"/>
    <n v="1318.28"/>
    <n v="2026.34"/>
    <x v="2"/>
    <x v="1"/>
    <x v="0"/>
    <x v="1"/>
    <x v="9"/>
    <n v="25"/>
    <n v="4"/>
    <x v="5"/>
  </r>
  <r>
    <d v="2012-10-25T00:00:00"/>
    <n v="4"/>
    <x v="0"/>
    <s v="01001"/>
    <n v="542.85"/>
    <n v="1062.01"/>
    <n v="1604.86"/>
    <x v="3"/>
    <x v="1"/>
    <x v="1"/>
    <x v="1"/>
    <x v="9"/>
    <n v="25"/>
    <n v="4"/>
    <x v="5"/>
  </r>
  <r>
    <d v="2012-10-25T00:00:00"/>
    <n v="4"/>
    <x v="1"/>
    <s v="01004"/>
    <n v="610.32000000000005"/>
    <n v="1126.56"/>
    <n v="1736.88"/>
    <x v="3"/>
    <x v="1"/>
    <x v="2"/>
    <x v="1"/>
    <x v="9"/>
    <n v="25"/>
    <n v="4"/>
    <x v="5"/>
  </r>
  <r>
    <d v="2012-10-26T00:00:00"/>
    <n v="1"/>
    <x v="0"/>
    <s v="01005"/>
    <n v="495.84"/>
    <n v="1054.01"/>
    <n v="1549.85"/>
    <x v="0"/>
    <x v="0"/>
    <x v="3"/>
    <x v="1"/>
    <x v="9"/>
    <n v="26"/>
    <n v="5"/>
    <x v="6"/>
  </r>
  <r>
    <d v="2012-10-26T00:00:00"/>
    <n v="1"/>
    <x v="1"/>
    <s v="01006"/>
    <n v="657.5"/>
    <n v="1307.6600000000001"/>
    <n v="1965.16"/>
    <x v="0"/>
    <x v="0"/>
    <x v="4"/>
    <x v="1"/>
    <x v="9"/>
    <n v="26"/>
    <n v="5"/>
    <x v="6"/>
  </r>
  <r>
    <d v="2012-10-26T00:00:00"/>
    <n v="2"/>
    <x v="0"/>
    <s v="01007"/>
    <n v="670.87"/>
    <n v="1090.58"/>
    <n v="1761.45"/>
    <x v="1"/>
    <x v="0"/>
    <x v="5"/>
    <x v="1"/>
    <x v="9"/>
    <n v="26"/>
    <n v="5"/>
    <x v="6"/>
  </r>
  <r>
    <d v="2012-10-26T00:00:00"/>
    <n v="2"/>
    <x v="1"/>
    <s v="01008"/>
    <n v="560.95000000000005"/>
    <n v="1074.45"/>
    <n v="1635.4"/>
    <x v="1"/>
    <x v="0"/>
    <x v="6"/>
    <x v="1"/>
    <x v="9"/>
    <n v="26"/>
    <n v="5"/>
    <x v="6"/>
  </r>
  <r>
    <d v="2012-10-26T00:00:00"/>
    <n v="3"/>
    <x v="0"/>
    <s v="01009"/>
    <n v="667.59"/>
    <n v="1046.3"/>
    <n v="1713.89"/>
    <x v="2"/>
    <x v="1"/>
    <x v="7"/>
    <x v="1"/>
    <x v="9"/>
    <n v="26"/>
    <n v="5"/>
    <x v="6"/>
  </r>
  <r>
    <d v="2012-10-26T00:00:00"/>
    <n v="3"/>
    <x v="1"/>
    <s v="01010"/>
    <n v="601.32000000000005"/>
    <n v="1196.27"/>
    <n v="1797.59"/>
    <x v="2"/>
    <x v="1"/>
    <x v="8"/>
    <x v="1"/>
    <x v="9"/>
    <n v="26"/>
    <n v="5"/>
    <x v="6"/>
  </r>
  <r>
    <d v="2012-10-26T00:00:00"/>
    <n v="4"/>
    <x v="0"/>
    <s v="01011"/>
    <n v="581.94000000000005"/>
    <n v="979.25"/>
    <n v="1561.19"/>
    <x v="3"/>
    <x v="1"/>
    <x v="9"/>
    <x v="1"/>
    <x v="9"/>
    <n v="26"/>
    <n v="5"/>
    <x v="6"/>
  </r>
  <r>
    <d v="2012-10-26T00:00:00"/>
    <n v="4"/>
    <x v="1"/>
    <s v="01002"/>
    <n v="786.67"/>
    <n v="1191.28"/>
    <n v="1977.95"/>
    <x v="3"/>
    <x v="1"/>
    <x v="4"/>
    <x v="1"/>
    <x v="9"/>
    <n v="26"/>
    <n v="5"/>
    <x v="6"/>
  </r>
  <r>
    <d v="2012-10-27T00:00:00"/>
    <n v="1"/>
    <x v="0"/>
    <s v="01003"/>
    <n v="525.15"/>
    <n v="1097.31"/>
    <n v="1622.46"/>
    <x v="0"/>
    <x v="0"/>
    <x v="0"/>
    <x v="1"/>
    <x v="9"/>
    <n v="27"/>
    <n v="6"/>
    <x v="0"/>
  </r>
  <r>
    <d v="2012-10-27T00:00:00"/>
    <n v="1"/>
    <x v="1"/>
    <s v="01001"/>
    <n v="675.56"/>
    <n v="1310.58"/>
    <n v="1986.14"/>
    <x v="0"/>
    <x v="0"/>
    <x v="1"/>
    <x v="1"/>
    <x v="9"/>
    <n v="27"/>
    <n v="6"/>
    <x v="0"/>
  </r>
  <r>
    <d v="2012-10-27T00:00:00"/>
    <n v="2"/>
    <x v="0"/>
    <s v="01004"/>
    <n v="560.91999999999996"/>
    <n v="1015.87"/>
    <n v="1576.79"/>
    <x v="1"/>
    <x v="0"/>
    <x v="2"/>
    <x v="1"/>
    <x v="9"/>
    <n v="27"/>
    <n v="6"/>
    <x v="0"/>
  </r>
  <r>
    <d v="2012-10-27T00:00:00"/>
    <n v="2"/>
    <x v="1"/>
    <s v="01005"/>
    <n v="674.65"/>
    <n v="1055.6400000000001"/>
    <n v="1730.29"/>
    <x v="1"/>
    <x v="0"/>
    <x v="3"/>
    <x v="1"/>
    <x v="9"/>
    <n v="27"/>
    <n v="6"/>
    <x v="0"/>
  </r>
  <r>
    <d v="2012-10-27T00:00:00"/>
    <n v="3"/>
    <x v="0"/>
    <s v="01006"/>
    <n v="615.38"/>
    <n v="1179.3699999999999"/>
    <n v="1794.75"/>
    <x v="2"/>
    <x v="1"/>
    <x v="4"/>
    <x v="1"/>
    <x v="9"/>
    <n v="27"/>
    <n v="6"/>
    <x v="0"/>
  </r>
  <r>
    <d v="2012-10-27T00:00:00"/>
    <n v="3"/>
    <x v="1"/>
    <s v="01007"/>
    <n v="652.57000000000005"/>
    <n v="1000.12"/>
    <n v="1652.69"/>
    <x v="2"/>
    <x v="1"/>
    <x v="5"/>
    <x v="1"/>
    <x v="9"/>
    <n v="27"/>
    <n v="6"/>
    <x v="0"/>
  </r>
  <r>
    <d v="2012-10-27T00:00:00"/>
    <n v="4"/>
    <x v="0"/>
    <s v="01008"/>
    <n v="496.28"/>
    <n v="1089.43"/>
    <n v="1585.71"/>
    <x v="3"/>
    <x v="1"/>
    <x v="6"/>
    <x v="1"/>
    <x v="9"/>
    <n v="27"/>
    <n v="6"/>
    <x v="0"/>
  </r>
  <r>
    <d v="2012-10-27T00:00:00"/>
    <n v="4"/>
    <x v="1"/>
    <s v="01009"/>
    <n v="679.16"/>
    <n v="1036.81"/>
    <n v="1715.97"/>
    <x v="3"/>
    <x v="1"/>
    <x v="7"/>
    <x v="1"/>
    <x v="9"/>
    <n v="27"/>
    <n v="6"/>
    <x v="0"/>
  </r>
  <r>
    <d v="2012-10-28T00:00:00"/>
    <n v="1"/>
    <x v="0"/>
    <s v="01010"/>
    <n v="646.28"/>
    <n v="1149.75"/>
    <n v="1796.03"/>
    <x v="0"/>
    <x v="0"/>
    <x v="8"/>
    <x v="1"/>
    <x v="9"/>
    <n v="28"/>
    <n v="7"/>
    <x v="1"/>
  </r>
  <r>
    <d v="2012-10-28T00:00:00"/>
    <n v="1"/>
    <x v="1"/>
    <s v="01011"/>
    <n v="549.85"/>
    <n v="1011.13"/>
    <n v="1560.98"/>
    <x v="0"/>
    <x v="0"/>
    <x v="9"/>
    <x v="1"/>
    <x v="9"/>
    <n v="28"/>
    <n v="7"/>
    <x v="1"/>
  </r>
  <r>
    <d v="2012-10-28T00:00:00"/>
    <n v="2"/>
    <x v="0"/>
    <s v="01002"/>
    <n v="511.19"/>
    <n v="1031.98"/>
    <n v="1543.17"/>
    <x v="1"/>
    <x v="0"/>
    <x v="4"/>
    <x v="1"/>
    <x v="9"/>
    <n v="28"/>
    <n v="7"/>
    <x v="1"/>
  </r>
  <r>
    <d v="2012-10-28T00:00:00"/>
    <n v="2"/>
    <x v="1"/>
    <s v="01003"/>
    <n v="605.55999999999995"/>
    <n v="1213.02"/>
    <n v="1818.58"/>
    <x v="1"/>
    <x v="0"/>
    <x v="0"/>
    <x v="1"/>
    <x v="9"/>
    <n v="28"/>
    <n v="7"/>
    <x v="1"/>
  </r>
  <r>
    <d v="2012-10-28T00:00:00"/>
    <n v="3"/>
    <x v="0"/>
    <s v="01001"/>
    <n v="567.61"/>
    <n v="1019.59"/>
    <n v="1587.2"/>
    <x v="2"/>
    <x v="1"/>
    <x v="1"/>
    <x v="1"/>
    <x v="9"/>
    <n v="28"/>
    <n v="7"/>
    <x v="1"/>
  </r>
  <r>
    <d v="2012-10-28T00:00:00"/>
    <n v="3"/>
    <x v="1"/>
    <s v="01004"/>
    <n v="549.92999999999995"/>
    <n v="1113.95"/>
    <n v="1663.88"/>
    <x v="2"/>
    <x v="1"/>
    <x v="2"/>
    <x v="1"/>
    <x v="9"/>
    <n v="28"/>
    <n v="7"/>
    <x v="1"/>
  </r>
  <r>
    <d v="2012-10-28T00:00:00"/>
    <n v="4"/>
    <x v="0"/>
    <s v="01005"/>
    <n v="511.97"/>
    <n v="1069.5999999999999"/>
    <n v="1581.57"/>
    <x v="3"/>
    <x v="1"/>
    <x v="3"/>
    <x v="1"/>
    <x v="9"/>
    <n v="28"/>
    <n v="7"/>
    <x v="1"/>
  </r>
  <r>
    <d v="2012-10-28T00:00:00"/>
    <n v="4"/>
    <x v="1"/>
    <s v="01006"/>
    <n v="731.46"/>
    <n v="1359.26"/>
    <n v="2090.7199999999998"/>
    <x v="3"/>
    <x v="1"/>
    <x v="4"/>
    <x v="1"/>
    <x v="9"/>
    <n v="28"/>
    <n v="7"/>
    <x v="1"/>
  </r>
  <r>
    <d v="2012-10-29T00:00:00"/>
    <n v="1"/>
    <x v="0"/>
    <s v="01007"/>
    <n v="468.4"/>
    <n v="1044.8800000000001"/>
    <n v="1513.28"/>
    <x v="0"/>
    <x v="0"/>
    <x v="5"/>
    <x v="1"/>
    <x v="9"/>
    <n v="29"/>
    <n v="1"/>
    <x v="2"/>
  </r>
  <r>
    <d v="2012-10-29T00:00:00"/>
    <n v="1"/>
    <x v="1"/>
    <s v="01008"/>
    <n v="759.31"/>
    <n v="1225.69"/>
    <n v="1985"/>
    <x v="0"/>
    <x v="0"/>
    <x v="6"/>
    <x v="1"/>
    <x v="9"/>
    <n v="29"/>
    <n v="1"/>
    <x v="2"/>
  </r>
  <r>
    <d v="2012-10-29T00:00:00"/>
    <n v="2"/>
    <x v="0"/>
    <s v="01009"/>
    <n v="598.22"/>
    <n v="1176.3599999999999"/>
    <n v="1774.58"/>
    <x v="1"/>
    <x v="0"/>
    <x v="7"/>
    <x v="1"/>
    <x v="9"/>
    <n v="29"/>
    <n v="1"/>
    <x v="2"/>
  </r>
  <r>
    <d v="2012-10-29T00:00:00"/>
    <n v="2"/>
    <x v="1"/>
    <s v="01010"/>
    <n v="600.16"/>
    <n v="1151.83"/>
    <n v="1751.99"/>
    <x v="1"/>
    <x v="0"/>
    <x v="8"/>
    <x v="1"/>
    <x v="9"/>
    <n v="29"/>
    <n v="1"/>
    <x v="2"/>
  </r>
  <r>
    <d v="2012-10-29T00:00:00"/>
    <n v="3"/>
    <x v="0"/>
    <s v="01011"/>
    <n v="697.16"/>
    <n v="1098.6199999999999"/>
    <n v="1795.78"/>
    <x v="2"/>
    <x v="1"/>
    <x v="9"/>
    <x v="1"/>
    <x v="9"/>
    <n v="29"/>
    <n v="1"/>
    <x v="2"/>
  </r>
  <r>
    <d v="2012-10-29T00:00:00"/>
    <n v="3"/>
    <x v="1"/>
    <s v="01002"/>
    <n v="655.58"/>
    <n v="1085.25"/>
    <n v="1740.83"/>
    <x v="2"/>
    <x v="1"/>
    <x v="4"/>
    <x v="1"/>
    <x v="9"/>
    <n v="29"/>
    <n v="1"/>
    <x v="2"/>
  </r>
  <r>
    <d v="2012-10-29T00:00:00"/>
    <n v="4"/>
    <x v="0"/>
    <s v="01003"/>
    <n v="528.45000000000005"/>
    <n v="1039.53"/>
    <n v="1567.98"/>
    <x v="3"/>
    <x v="1"/>
    <x v="0"/>
    <x v="1"/>
    <x v="9"/>
    <n v="29"/>
    <n v="1"/>
    <x v="2"/>
  </r>
  <r>
    <d v="2012-10-29T00:00:00"/>
    <n v="4"/>
    <x v="1"/>
    <s v="01001"/>
    <n v="810.87"/>
    <n v="1244.32"/>
    <n v="2055.19"/>
    <x v="3"/>
    <x v="1"/>
    <x v="1"/>
    <x v="1"/>
    <x v="9"/>
    <n v="29"/>
    <n v="1"/>
    <x v="2"/>
  </r>
  <r>
    <d v="2012-10-30T00:00:00"/>
    <n v="1"/>
    <x v="0"/>
    <s v="01004"/>
    <n v="556.01"/>
    <n v="1199.1300000000001"/>
    <n v="1755.14"/>
    <x v="0"/>
    <x v="0"/>
    <x v="2"/>
    <x v="1"/>
    <x v="9"/>
    <n v="30"/>
    <n v="2"/>
    <x v="3"/>
  </r>
  <r>
    <d v="2012-10-30T00:00:00"/>
    <n v="1"/>
    <x v="1"/>
    <s v="01005"/>
    <n v="636.02"/>
    <n v="1090.24"/>
    <n v="1726.26"/>
    <x v="0"/>
    <x v="0"/>
    <x v="3"/>
    <x v="1"/>
    <x v="9"/>
    <n v="30"/>
    <n v="2"/>
    <x v="3"/>
  </r>
  <r>
    <d v="2012-10-30T00:00:00"/>
    <n v="2"/>
    <x v="0"/>
    <s v="01006"/>
    <n v="570.04"/>
    <n v="1201.74"/>
    <n v="1771.78"/>
    <x v="1"/>
    <x v="0"/>
    <x v="4"/>
    <x v="1"/>
    <x v="9"/>
    <n v="30"/>
    <n v="2"/>
    <x v="3"/>
  </r>
  <r>
    <d v="2012-10-30T00:00:00"/>
    <n v="2"/>
    <x v="1"/>
    <s v="01007"/>
    <n v="724.2"/>
    <n v="1326.3"/>
    <n v="2050.5"/>
    <x v="1"/>
    <x v="0"/>
    <x v="5"/>
    <x v="1"/>
    <x v="9"/>
    <n v="30"/>
    <n v="2"/>
    <x v="3"/>
  </r>
  <r>
    <d v="2012-10-30T00:00:00"/>
    <n v="3"/>
    <x v="0"/>
    <s v="01008"/>
    <n v="649.04"/>
    <n v="1003.14"/>
    <n v="1652.18"/>
    <x v="2"/>
    <x v="1"/>
    <x v="6"/>
    <x v="1"/>
    <x v="9"/>
    <n v="30"/>
    <n v="2"/>
    <x v="3"/>
  </r>
  <r>
    <d v="2012-10-30T00:00:00"/>
    <n v="3"/>
    <x v="1"/>
    <s v="01009"/>
    <n v="636.21"/>
    <n v="1255.74"/>
    <n v="1891.95"/>
    <x v="2"/>
    <x v="1"/>
    <x v="7"/>
    <x v="1"/>
    <x v="9"/>
    <n v="30"/>
    <n v="2"/>
    <x v="3"/>
  </r>
  <r>
    <d v="2012-10-30T00:00:00"/>
    <n v="4"/>
    <x v="0"/>
    <s v="01010"/>
    <n v="604.19000000000005"/>
    <n v="1031.04"/>
    <n v="1635.23"/>
    <x v="3"/>
    <x v="1"/>
    <x v="8"/>
    <x v="1"/>
    <x v="9"/>
    <n v="30"/>
    <n v="2"/>
    <x v="3"/>
  </r>
  <r>
    <d v="2012-10-30T00:00:00"/>
    <n v="4"/>
    <x v="1"/>
    <s v="01011"/>
    <n v="753.65"/>
    <n v="1137.22"/>
    <n v="1890.87"/>
    <x v="3"/>
    <x v="1"/>
    <x v="9"/>
    <x v="1"/>
    <x v="9"/>
    <n v="30"/>
    <n v="2"/>
    <x v="3"/>
  </r>
  <r>
    <d v="2012-10-31T00:00:00"/>
    <n v="1"/>
    <x v="0"/>
    <s v="01002"/>
    <n v="688.59"/>
    <n v="1063.58"/>
    <n v="1752.17"/>
    <x v="0"/>
    <x v="0"/>
    <x v="4"/>
    <x v="1"/>
    <x v="9"/>
    <n v="31"/>
    <n v="3"/>
    <x v="4"/>
  </r>
  <r>
    <d v="2012-10-31T00:00:00"/>
    <n v="1"/>
    <x v="1"/>
    <s v="01003"/>
    <n v="616.45000000000005"/>
    <n v="1016"/>
    <n v="1632.45"/>
    <x v="0"/>
    <x v="0"/>
    <x v="0"/>
    <x v="1"/>
    <x v="9"/>
    <n v="31"/>
    <n v="3"/>
    <x v="4"/>
  </r>
  <r>
    <d v="2012-10-31T00:00:00"/>
    <n v="2"/>
    <x v="0"/>
    <s v="01001"/>
    <n v="617.35"/>
    <n v="1000.2"/>
    <n v="1617.55"/>
    <x v="1"/>
    <x v="0"/>
    <x v="1"/>
    <x v="1"/>
    <x v="9"/>
    <n v="31"/>
    <n v="3"/>
    <x v="4"/>
  </r>
  <r>
    <d v="2012-10-31T00:00:00"/>
    <n v="2"/>
    <x v="1"/>
    <s v="01004"/>
    <n v="594.08000000000004"/>
    <n v="920.13"/>
    <n v="1514.21"/>
    <x v="1"/>
    <x v="0"/>
    <x v="2"/>
    <x v="1"/>
    <x v="9"/>
    <n v="31"/>
    <n v="3"/>
    <x v="4"/>
  </r>
  <r>
    <d v="2012-10-31T00:00:00"/>
    <n v="3"/>
    <x v="0"/>
    <s v="01005"/>
    <n v="646.6"/>
    <n v="1049.06"/>
    <n v="1695.66"/>
    <x v="2"/>
    <x v="1"/>
    <x v="3"/>
    <x v="1"/>
    <x v="9"/>
    <n v="31"/>
    <n v="3"/>
    <x v="4"/>
  </r>
  <r>
    <d v="2012-10-31T00:00:00"/>
    <n v="3"/>
    <x v="1"/>
    <s v="01006"/>
    <n v="644.36"/>
    <n v="1010.78"/>
    <n v="1655.14"/>
    <x v="2"/>
    <x v="1"/>
    <x v="4"/>
    <x v="1"/>
    <x v="9"/>
    <n v="31"/>
    <n v="3"/>
    <x v="4"/>
  </r>
  <r>
    <d v="2012-10-31T00:00:00"/>
    <n v="4"/>
    <x v="0"/>
    <s v="01007"/>
    <n v="599.86"/>
    <n v="1130.3800000000001"/>
    <n v="1730.24"/>
    <x v="3"/>
    <x v="1"/>
    <x v="5"/>
    <x v="1"/>
    <x v="9"/>
    <n v="31"/>
    <n v="3"/>
    <x v="4"/>
  </r>
  <r>
    <d v="2012-10-31T00:00:00"/>
    <n v="4"/>
    <x v="1"/>
    <s v="01008"/>
    <n v="616.67999999999995"/>
    <n v="1048.57"/>
    <n v="1665.25"/>
    <x v="3"/>
    <x v="1"/>
    <x v="6"/>
    <x v="1"/>
    <x v="9"/>
    <n v="31"/>
    <n v="3"/>
    <x v="4"/>
  </r>
  <r>
    <d v="2012-11-01T00:00:00"/>
    <n v="1"/>
    <x v="0"/>
    <s v="01009"/>
    <n v="481.51"/>
    <n v="1063.05"/>
    <n v="1544.56"/>
    <x v="0"/>
    <x v="0"/>
    <x v="7"/>
    <x v="1"/>
    <x v="10"/>
    <n v="1"/>
    <n v="4"/>
    <x v="5"/>
  </r>
  <r>
    <d v="2012-11-01T00:00:00"/>
    <n v="1"/>
    <x v="1"/>
    <s v="01010"/>
    <n v="764.4"/>
    <n v="1238.23"/>
    <n v="2002.63"/>
    <x v="0"/>
    <x v="0"/>
    <x v="8"/>
    <x v="1"/>
    <x v="10"/>
    <n v="1"/>
    <n v="4"/>
    <x v="5"/>
  </r>
  <r>
    <d v="2012-11-01T00:00:00"/>
    <n v="2"/>
    <x v="0"/>
    <s v="01011"/>
    <n v="490.77"/>
    <n v="1086.52"/>
    <n v="1577.29"/>
    <x v="1"/>
    <x v="0"/>
    <x v="9"/>
    <x v="1"/>
    <x v="10"/>
    <n v="1"/>
    <n v="4"/>
    <x v="5"/>
  </r>
  <r>
    <d v="2012-11-01T00:00:00"/>
    <n v="2"/>
    <x v="1"/>
    <s v="01002"/>
    <n v="755.32"/>
    <n v="1323.44"/>
    <n v="2078.7600000000002"/>
    <x v="1"/>
    <x v="0"/>
    <x v="4"/>
    <x v="1"/>
    <x v="10"/>
    <n v="1"/>
    <n v="4"/>
    <x v="5"/>
  </r>
  <r>
    <d v="2012-11-01T00:00:00"/>
    <n v="3"/>
    <x v="0"/>
    <s v="01003"/>
    <n v="617.97"/>
    <n v="1092.97"/>
    <n v="1710.94"/>
    <x v="2"/>
    <x v="1"/>
    <x v="0"/>
    <x v="1"/>
    <x v="10"/>
    <n v="1"/>
    <n v="4"/>
    <x v="5"/>
  </r>
  <r>
    <d v="2012-11-01T00:00:00"/>
    <n v="3"/>
    <x v="1"/>
    <s v="01001"/>
    <n v="609.47"/>
    <n v="1332.19"/>
    <n v="1941.66"/>
    <x v="2"/>
    <x v="1"/>
    <x v="1"/>
    <x v="1"/>
    <x v="10"/>
    <n v="1"/>
    <n v="4"/>
    <x v="5"/>
  </r>
  <r>
    <d v="2012-11-01T00:00:00"/>
    <n v="4"/>
    <x v="0"/>
    <s v="01004"/>
    <n v="692.9"/>
    <n v="1099.05"/>
    <n v="1791.95"/>
    <x v="3"/>
    <x v="1"/>
    <x v="2"/>
    <x v="1"/>
    <x v="10"/>
    <n v="1"/>
    <n v="4"/>
    <x v="5"/>
  </r>
  <r>
    <d v="2012-11-01T00:00:00"/>
    <n v="4"/>
    <x v="1"/>
    <s v="01005"/>
    <n v="553.26"/>
    <n v="1232.3399999999999"/>
    <n v="1785.6"/>
    <x v="3"/>
    <x v="1"/>
    <x v="3"/>
    <x v="1"/>
    <x v="10"/>
    <n v="1"/>
    <n v="4"/>
    <x v="5"/>
  </r>
  <r>
    <d v="2012-11-02T00:00:00"/>
    <n v="1"/>
    <x v="0"/>
    <s v="01006"/>
    <n v="580.47"/>
    <n v="1188.24"/>
    <n v="1768.71"/>
    <x v="0"/>
    <x v="0"/>
    <x v="4"/>
    <x v="1"/>
    <x v="10"/>
    <n v="2"/>
    <n v="5"/>
    <x v="6"/>
  </r>
  <r>
    <d v="2012-11-02T00:00:00"/>
    <n v="1"/>
    <x v="1"/>
    <s v="01007"/>
    <n v="550.28"/>
    <n v="1042.77"/>
    <n v="1593.05"/>
    <x v="0"/>
    <x v="0"/>
    <x v="5"/>
    <x v="1"/>
    <x v="10"/>
    <n v="2"/>
    <n v="5"/>
    <x v="6"/>
  </r>
  <r>
    <d v="2012-11-02T00:00:00"/>
    <n v="2"/>
    <x v="0"/>
    <s v="01008"/>
    <n v="578.35"/>
    <n v="1102.3599999999999"/>
    <n v="1680.71"/>
    <x v="1"/>
    <x v="0"/>
    <x v="6"/>
    <x v="1"/>
    <x v="10"/>
    <n v="2"/>
    <n v="5"/>
    <x v="6"/>
  </r>
  <r>
    <d v="2012-11-02T00:00:00"/>
    <n v="2"/>
    <x v="1"/>
    <s v="01009"/>
    <n v="793.96"/>
    <n v="1220.46"/>
    <n v="2014.42"/>
    <x v="1"/>
    <x v="0"/>
    <x v="7"/>
    <x v="1"/>
    <x v="10"/>
    <n v="2"/>
    <n v="5"/>
    <x v="6"/>
  </r>
  <r>
    <d v="2012-11-02T00:00:00"/>
    <n v="3"/>
    <x v="0"/>
    <s v="01010"/>
    <n v="513.92999999999995"/>
    <n v="1082.33"/>
    <n v="1596.26"/>
    <x v="2"/>
    <x v="1"/>
    <x v="8"/>
    <x v="1"/>
    <x v="10"/>
    <n v="2"/>
    <n v="5"/>
    <x v="6"/>
  </r>
  <r>
    <d v="2012-11-02T00:00:00"/>
    <n v="3"/>
    <x v="1"/>
    <s v="01011"/>
    <n v="569.12"/>
    <n v="1165.8"/>
    <n v="1734.92"/>
    <x v="2"/>
    <x v="1"/>
    <x v="9"/>
    <x v="1"/>
    <x v="10"/>
    <n v="2"/>
    <n v="5"/>
    <x v="6"/>
  </r>
  <r>
    <d v="2012-11-02T00:00:00"/>
    <n v="4"/>
    <x v="0"/>
    <s v="01002"/>
    <n v="505.07"/>
    <n v="1109.6500000000001"/>
    <n v="1614.72"/>
    <x v="3"/>
    <x v="1"/>
    <x v="4"/>
    <x v="1"/>
    <x v="10"/>
    <n v="2"/>
    <n v="5"/>
    <x v="6"/>
  </r>
  <r>
    <d v="2012-11-02T00:00:00"/>
    <n v="4"/>
    <x v="1"/>
    <s v="01003"/>
    <n v="456.25"/>
    <n v="1122.02"/>
    <n v="1578.27"/>
    <x v="3"/>
    <x v="1"/>
    <x v="0"/>
    <x v="1"/>
    <x v="10"/>
    <n v="2"/>
    <n v="5"/>
    <x v="6"/>
  </r>
  <r>
    <d v="2012-11-03T00:00:00"/>
    <n v="1"/>
    <x v="0"/>
    <s v="01001"/>
    <n v="597.91999999999996"/>
    <n v="1134.9000000000001"/>
    <n v="1732.82"/>
    <x v="0"/>
    <x v="0"/>
    <x v="1"/>
    <x v="1"/>
    <x v="10"/>
    <n v="3"/>
    <n v="6"/>
    <x v="0"/>
  </r>
  <r>
    <d v="2012-11-03T00:00:00"/>
    <n v="1"/>
    <x v="1"/>
    <s v="01004"/>
    <n v="553.39"/>
    <n v="1286.92"/>
    <n v="1840.31"/>
    <x v="0"/>
    <x v="0"/>
    <x v="2"/>
    <x v="1"/>
    <x v="10"/>
    <n v="3"/>
    <n v="6"/>
    <x v="0"/>
  </r>
  <r>
    <d v="2012-11-03T00:00:00"/>
    <n v="2"/>
    <x v="0"/>
    <s v="01005"/>
    <n v="681.53"/>
    <n v="1105.8599999999999"/>
    <n v="1787.39"/>
    <x v="1"/>
    <x v="0"/>
    <x v="3"/>
    <x v="1"/>
    <x v="10"/>
    <n v="3"/>
    <n v="6"/>
    <x v="0"/>
  </r>
  <r>
    <d v="2012-11-03T00:00:00"/>
    <n v="2"/>
    <x v="1"/>
    <s v="01006"/>
    <n v="695.25"/>
    <n v="1257.2"/>
    <n v="1952.45"/>
    <x v="1"/>
    <x v="0"/>
    <x v="4"/>
    <x v="1"/>
    <x v="10"/>
    <n v="3"/>
    <n v="6"/>
    <x v="0"/>
  </r>
  <r>
    <d v="2012-11-03T00:00:00"/>
    <n v="3"/>
    <x v="0"/>
    <s v="01007"/>
    <n v="664.54"/>
    <n v="1095.6600000000001"/>
    <n v="1760.2"/>
    <x v="2"/>
    <x v="1"/>
    <x v="5"/>
    <x v="1"/>
    <x v="10"/>
    <n v="3"/>
    <n v="6"/>
    <x v="0"/>
  </r>
  <r>
    <d v="2012-11-03T00:00:00"/>
    <n v="3"/>
    <x v="1"/>
    <s v="01008"/>
    <n v="587.24"/>
    <n v="1194.92"/>
    <n v="1782.16"/>
    <x v="2"/>
    <x v="1"/>
    <x v="6"/>
    <x v="1"/>
    <x v="10"/>
    <n v="3"/>
    <n v="6"/>
    <x v="0"/>
  </r>
  <r>
    <d v="2012-11-03T00:00:00"/>
    <n v="4"/>
    <x v="0"/>
    <s v="01009"/>
    <n v="646.26"/>
    <n v="1022.05"/>
    <n v="1668.31"/>
    <x v="3"/>
    <x v="1"/>
    <x v="7"/>
    <x v="1"/>
    <x v="10"/>
    <n v="3"/>
    <n v="6"/>
    <x v="0"/>
  </r>
  <r>
    <d v="2012-11-03T00:00:00"/>
    <n v="4"/>
    <x v="1"/>
    <s v="01010"/>
    <n v="574.82000000000005"/>
    <n v="1342.6"/>
    <n v="1917.42"/>
    <x v="3"/>
    <x v="1"/>
    <x v="8"/>
    <x v="1"/>
    <x v="10"/>
    <n v="3"/>
    <n v="6"/>
    <x v="0"/>
  </r>
  <r>
    <d v="2012-11-04T00:00:00"/>
    <n v="1"/>
    <x v="0"/>
    <s v="01011"/>
    <n v="579.36"/>
    <n v="1133.72"/>
    <n v="1713.08"/>
    <x v="0"/>
    <x v="0"/>
    <x v="9"/>
    <x v="1"/>
    <x v="10"/>
    <n v="4"/>
    <n v="7"/>
    <x v="1"/>
  </r>
  <r>
    <d v="2012-11-04T00:00:00"/>
    <n v="1"/>
    <x v="1"/>
    <s v="01002"/>
    <n v="596.41"/>
    <n v="1352.58"/>
    <n v="1948.99"/>
    <x v="0"/>
    <x v="0"/>
    <x v="4"/>
    <x v="1"/>
    <x v="10"/>
    <n v="4"/>
    <n v="7"/>
    <x v="1"/>
  </r>
  <r>
    <d v="2012-11-04T00:00:00"/>
    <n v="2"/>
    <x v="0"/>
    <s v="01003"/>
    <n v="547.12"/>
    <n v="993.38"/>
    <n v="1540.5"/>
    <x v="1"/>
    <x v="0"/>
    <x v="0"/>
    <x v="1"/>
    <x v="10"/>
    <n v="4"/>
    <n v="7"/>
    <x v="1"/>
  </r>
  <r>
    <d v="2012-11-04T00:00:00"/>
    <n v="2"/>
    <x v="1"/>
    <s v="01001"/>
    <n v="538.62"/>
    <n v="1305.73"/>
    <n v="1844.35"/>
    <x v="1"/>
    <x v="0"/>
    <x v="1"/>
    <x v="1"/>
    <x v="10"/>
    <n v="4"/>
    <n v="7"/>
    <x v="1"/>
  </r>
  <r>
    <d v="2012-11-04T00:00:00"/>
    <n v="3"/>
    <x v="0"/>
    <s v="01004"/>
    <n v="417.02"/>
    <n v="1126.1600000000001"/>
    <n v="1543.18"/>
    <x v="2"/>
    <x v="1"/>
    <x v="2"/>
    <x v="1"/>
    <x v="10"/>
    <n v="4"/>
    <n v="7"/>
    <x v="1"/>
  </r>
  <r>
    <d v="2012-11-04T00:00:00"/>
    <n v="3"/>
    <x v="1"/>
    <s v="01005"/>
    <n v="684.31"/>
    <n v="1130.56"/>
    <n v="1814.87"/>
    <x v="2"/>
    <x v="1"/>
    <x v="3"/>
    <x v="1"/>
    <x v="10"/>
    <n v="4"/>
    <n v="7"/>
    <x v="1"/>
  </r>
  <r>
    <d v="2012-11-04T00:00:00"/>
    <n v="4"/>
    <x v="0"/>
    <s v="01006"/>
    <n v="649.19000000000005"/>
    <n v="1076.21"/>
    <n v="1725.4"/>
    <x v="3"/>
    <x v="1"/>
    <x v="4"/>
    <x v="1"/>
    <x v="10"/>
    <n v="4"/>
    <n v="7"/>
    <x v="1"/>
  </r>
  <r>
    <d v="2012-11-04T00:00:00"/>
    <n v="4"/>
    <x v="1"/>
    <s v="01007"/>
    <n v="707.45"/>
    <n v="1122.6500000000001"/>
    <n v="1830.1"/>
    <x v="3"/>
    <x v="1"/>
    <x v="5"/>
    <x v="1"/>
    <x v="10"/>
    <n v="4"/>
    <n v="7"/>
    <x v="1"/>
  </r>
  <r>
    <d v="2012-11-05T00:00:00"/>
    <n v="1"/>
    <x v="0"/>
    <s v="01008"/>
    <n v="508"/>
    <n v="1046.31"/>
    <n v="1554.31"/>
    <x v="0"/>
    <x v="0"/>
    <x v="6"/>
    <x v="1"/>
    <x v="10"/>
    <n v="5"/>
    <n v="1"/>
    <x v="2"/>
  </r>
  <r>
    <d v="2012-11-05T00:00:00"/>
    <n v="1"/>
    <x v="1"/>
    <s v="01009"/>
    <n v="640.62"/>
    <n v="1053.26"/>
    <n v="1693.88"/>
    <x v="0"/>
    <x v="0"/>
    <x v="7"/>
    <x v="1"/>
    <x v="10"/>
    <n v="5"/>
    <n v="1"/>
    <x v="2"/>
  </r>
  <r>
    <d v="2012-11-05T00:00:00"/>
    <n v="2"/>
    <x v="0"/>
    <s v="01010"/>
    <n v="646.25"/>
    <n v="990.59"/>
    <n v="1636.84"/>
    <x v="1"/>
    <x v="0"/>
    <x v="8"/>
    <x v="1"/>
    <x v="10"/>
    <n v="5"/>
    <n v="1"/>
    <x v="2"/>
  </r>
  <r>
    <d v="2012-11-05T00:00:00"/>
    <n v="2"/>
    <x v="1"/>
    <s v="01011"/>
    <n v="612.14"/>
    <n v="1126.18"/>
    <n v="1738.32"/>
    <x v="1"/>
    <x v="0"/>
    <x v="9"/>
    <x v="1"/>
    <x v="10"/>
    <n v="5"/>
    <n v="1"/>
    <x v="2"/>
  </r>
  <r>
    <d v="2012-11-05T00:00:00"/>
    <n v="3"/>
    <x v="0"/>
    <s v="01002"/>
    <n v="511.54"/>
    <n v="1027.98"/>
    <n v="1539.52"/>
    <x v="2"/>
    <x v="1"/>
    <x v="4"/>
    <x v="1"/>
    <x v="10"/>
    <n v="5"/>
    <n v="1"/>
    <x v="2"/>
  </r>
  <r>
    <d v="2012-11-05T00:00:00"/>
    <n v="3"/>
    <x v="1"/>
    <s v="01003"/>
    <n v="450.8"/>
    <n v="1122.56"/>
    <n v="1573.36"/>
    <x v="2"/>
    <x v="1"/>
    <x v="0"/>
    <x v="1"/>
    <x v="10"/>
    <n v="5"/>
    <n v="1"/>
    <x v="2"/>
  </r>
  <r>
    <d v="2012-11-05T00:00:00"/>
    <n v="4"/>
    <x v="0"/>
    <s v="01001"/>
    <n v="577.89"/>
    <n v="1057.3399999999999"/>
    <n v="1635.23"/>
    <x v="3"/>
    <x v="1"/>
    <x v="1"/>
    <x v="1"/>
    <x v="10"/>
    <n v="5"/>
    <n v="1"/>
    <x v="2"/>
  </r>
  <r>
    <d v="2012-11-05T00:00:00"/>
    <n v="4"/>
    <x v="1"/>
    <s v="01004"/>
    <n v="503.43"/>
    <n v="1094.0899999999999"/>
    <n v="1597.52"/>
    <x v="3"/>
    <x v="1"/>
    <x v="2"/>
    <x v="1"/>
    <x v="10"/>
    <n v="5"/>
    <n v="1"/>
    <x v="2"/>
  </r>
  <r>
    <d v="2012-11-06T00:00:00"/>
    <n v="1"/>
    <x v="0"/>
    <s v="01005"/>
    <n v="471.22"/>
    <n v="1112.8399999999999"/>
    <n v="1584.06"/>
    <x v="0"/>
    <x v="0"/>
    <x v="3"/>
    <x v="1"/>
    <x v="10"/>
    <n v="6"/>
    <n v="2"/>
    <x v="3"/>
  </r>
  <r>
    <d v="2012-11-06T00:00:00"/>
    <n v="1"/>
    <x v="1"/>
    <s v="01006"/>
    <n v="648.84"/>
    <n v="1264.94"/>
    <n v="1913.78"/>
    <x v="0"/>
    <x v="0"/>
    <x v="4"/>
    <x v="1"/>
    <x v="10"/>
    <n v="6"/>
    <n v="2"/>
    <x v="3"/>
  </r>
  <r>
    <d v="2012-11-06T00:00:00"/>
    <n v="2"/>
    <x v="0"/>
    <s v="01007"/>
    <n v="593.85"/>
    <n v="923.67"/>
    <n v="1517.52"/>
    <x v="1"/>
    <x v="0"/>
    <x v="5"/>
    <x v="1"/>
    <x v="10"/>
    <n v="6"/>
    <n v="2"/>
    <x v="3"/>
  </r>
  <r>
    <d v="2012-11-06T00:00:00"/>
    <n v="2"/>
    <x v="1"/>
    <s v="01008"/>
    <n v="453.13"/>
    <n v="1074.51"/>
    <n v="1527.64"/>
    <x v="1"/>
    <x v="0"/>
    <x v="6"/>
    <x v="1"/>
    <x v="10"/>
    <n v="6"/>
    <n v="2"/>
    <x v="3"/>
  </r>
  <r>
    <d v="2012-11-06T00:00:00"/>
    <n v="3"/>
    <x v="0"/>
    <s v="01009"/>
    <n v="681.16"/>
    <n v="1044.82"/>
    <n v="1725.98"/>
    <x v="2"/>
    <x v="1"/>
    <x v="7"/>
    <x v="1"/>
    <x v="10"/>
    <n v="6"/>
    <n v="2"/>
    <x v="3"/>
  </r>
  <r>
    <d v="2012-11-06T00:00:00"/>
    <n v="3"/>
    <x v="1"/>
    <s v="01010"/>
    <n v="607.33000000000004"/>
    <n v="1187.97"/>
    <n v="1795.3"/>
    <x v="2"/>
    <x v="1"/>
    <x v="8"/>
    <x v="1"/>
    <x v="10"/>
    <n v="6"/>
    <n v="2"/>
    <x v="3"/>
  </r>
  <r>
    <d v="2012-11-06T00:00:00"/>
    <n v="4"/>
    <x v="0"/>
    <s v="01011"/>
    <n v="494.72"/>
    <n v="1146.77"/>
    <n v="1641.49"/>
    <x v="3"/>
    <x v="1"/>
    <x v="9"/>
    <x v="1"/>
    <x v="10"/>
    <n v="6"/>
    <n v="2"/>
    <x v="3"/>
  </r>
  <r>
    <d v="2012-11-06T00:00:00"/>
    <n v="4"/>
    <x v="1"/>
    <s v="01002"/>
    <n v="627.94000000000005"/>
    <n v="1229.17"/>
    <n v="1857.11"/>
    <x v="3"/>
    <x v="1"/>
    <x v="4"/>
    <x v="1"/>
    <x v="10"/>
    <n v="6"/>
    <n v="2"/>
    <x v="3"/>
  </r>
  <r>
    <d v="2012-11-07T00:00:00"/>
    <n v="1"/>
    <x v="0"/>
    <s v="01003"/>
    <n v="573.89"/>
    <n v="1055.31"/>
    <n v="1629.2"/>
    <x v="0"/>
    <x v="0"/>
    <x v="0"/>
    <x v="1"/>
    <x v="10"/>
    <n v="7"/>
    <n v="3"/>
    <x v="4"/>
  </r>
  <r>
    <d v="2012-11-07T00:00:00"/>
    <n v="1"/>
    <x v="1"/>
    <s v="01001"/>
    <n v="537.05999999999995"/>
    <n v="1265.24"/>
    <n v="1802.3"/>
    <x v="0"/>
    <x v="0"/>
    <x v="1"/>
    <x v="1"/>
    <x v="10"/>
    <n v="7"/>
    <n v="3"/>
    <x v="4"/>
  </r>
  <r>
    <d v="2012-11-07T00:00:00"/>
    <n v="2"/>
    <x v="0"/>
    <s v="01004"/>
    <n v="436.61"/>
    <n v="1173.6400000000001"/>
    <n v="1610.25"/>
    <x v="1"/>
    <x v="0"/>
    <x v="2"/>
    <x v="1"/>
    <x v="10"/>
    <n v="7"/>
    <n v="3"/>
    <x v="4"/>
  </r>
  <r>
    <d v="2012-11-07T00:00:00"/>
    <n v="2"/>
    <x v="1"/>
    <s v="01005"/>
    <n v="719.23"/>
    <n v="1205.68"/>
    <n v="1924.91"/>
    <x v="1"/>
    <x v="0"/>
    <x v="3"/>
    <x v="1"/>
    <x v="10"/>
    <n v="7"/>
    <n v="3"/>
    <x v="4"/>
  </r>
  <r>
    <d v="2012-11-07T00:00:00"/>
    <n v="3"/>
    <x v="0"/>
    <s v="01006"/>
    <n v="627.96"/>
    <n v="970.09"/>
    <n v="1598.05"/>
    <x v="2"/>
    <x v="1"/>
    <x v="4"/>
    <x v="1"/>
    <x v="10"/>
    <n v="7"/>
    <n v="3"/>
    <x v="4"/>
  </r>
  <r>
    <d v="2012-11-07T00:00:00"/>
    <n v="3"/>
    <x v="1"/>
    <s v="01007"/>
    <n v="494.3"/>
    <n v="1109.04"/>
    <n v="1603.34"/>
    <x v="2"/>
    <x v="1"/>
    <x v="5"/>
    <x v="1"/>
    <x v="10"/>
    <n v="7"/>
    <n v="3"/>
    <x v="4"/>
  </r>
  <r>
    <d v="2012-11-07T00:00:00"/>
    <n v="4"/>
    <x v="0"/>
    <s v="01008"/>
    <n v="513.08000000000004"/>
    <n v="1024.8800000000001"/>
    <n v="1537.96"/>
    <x v="3"/>
    <x v="1"/>
    <x v="6"/>
    <x v="1"/>
    <x v="10"/>
    <n v="7"/>
    <n v="3"/>
    <x v="4"/>
  </r>
  <r>
    <d v="2012-11-07T00:00:00"/>
    <n v="4"/>
    <x v="1"/>
    <s v="01009"/>
    <n v="514.45000000000005"/>
    <n v="1072.96"/>
    <n v="1587.41"/>
    <x v="3"/>
    <x v="1"/>
    <x v="7"/>
    <x v="1"/>
    <x v="10"/>
    <n v="7"/>
    <n v="3"/>
    <x v="4"/>
  </r>
  <r>
    <d v="2012-11-08T00:00:00"/>
    <n v="1"/>
    <x v="0"/>
    <s v="01010"/>
    <n v="498.09"/>
    <n v="1034.33"/>
    <n v="1532.42"/>
    <x v="0"/>
    <x v="0"/>
    <x v="8"/>
    <x v="1"/>
    <x v="10"/>
    <n v="8"/>
    <n v="4"/>
    <x v="5"/>
  </r>
  <r>
    <d v="2012-11-08T00:00:00"/>
    <n v="1"/>
    <x v="1"/>
    <s v="01011"/>
    <n v="633.15"/>
    <n v="1464.61"/>
    <n v="2097.7600000000002"/>
    <x v="0"/>
    <x v="0"/>
    <x v="9"/>
    <x v="1"/>
    <x v="10"/>
    <n v="8"/>
    <n v="4"/>
    <x v="5"/>
  </r>
  <r>
    <d v="2012-11-08T00:00:00"/>
    <n v="2"/>
    <x v="0"/>
    <s v="01002"/>
    <n v="648.38"/>
    <n v="1091.19"/>
    <n v="1739.57"/>
    <x v="1"/>
    <x v="0"/>
    <x v="4"/>
    <x v="1"/>
    <x v="10"/>
    <n v="8"/>
    <n v="4"/>
    <x v="5"/>
  </r>
  <r>
    <d v="2012-11-08T00:00:00"/>
    <n v="2"/>
    <x v="1"/>
    <s v="01003"/>
    <n v="478.86"/>
    <n v="1211.21"/>
    <n v="1690.07"/>
    <x v="1"/>
    <x v="0"/>
    <x v="0"/>
    <x v="1"/>
    <x v="10"/>
    <n v="8"/>
    <n v="4"/>
    <x v="5"/>
  </r>
  <r>
    <d v="2012-11-08T00:00:00"/>
    <n v="3"/>
    <x v="0"/>
    <s v="01001"/>
    <n v="583.01"/>
    <n v="1134.2"/>
    <n v="1717.21"/>
    <x v="2"/>
    <x v="1"/>
    <x v="1"/>
    <x v="1"/>
    <x v="10"/>
    <n v="8"/>
    <n v="4"/>
    <x v="5"/>
  </r>
  <r>
    <d v="2012-11-08T00:00:00"/>
    <n v="3"/>
    <x v="1"/>
    <s v="01004"/>
    <n v="704.16"/>
    <n v="1266.4000000000001"/>
    <n v="1970.56"/>
    <x v="2"/>
    <x v="1"/>
    <x v="2"/>
    <x v="1"/>
    <x v="10"/>
    <n v="8"/>
    <n v="4"/>
    <x v="5"/>
  </r>
  <r>
    <d v="2012-11-08T00:00:00"/>
    <n v="4"/>
    <x v="0"/>
    <s v="01005"/>
    <n v="578.86"/>
    <n v="996.92"/>
    <n v="1575.78"/>
    <x v="3"/>
    <x v="1"/>
    <x v="3"/>
    <x v="1"/>
    <x v="10"/>
    <n v="8"/>
    <n v="4"/>
    <x v="5"/>
  </r>
  <r>
    <d v="2012-11-08T00:00:00"/>
    <n v="4"/>
    <x v="1"/>
    <s v="01006"/>
    <n v="628.91999999999996"/>
    <n v="972.06"/>
    <n v="1600.98"/>
    <x v="3"/>
    <x v="1"/>
    <x v="4"/>
    <x v="1"/>
    <x v="10"/>
    <n v="8"/>
    <n v="4"/>
    <x v="5"/>
  </r>
  <r>
    <d v="2012-11-09T00:00:00"/>
    <n v="1"/>
    <x v="0"/>
    <s v="01007"/>
    <n v="550.02"/>
    <n v="1212.54"/>
    <n v="1762.56"/>
    <x v="0"/>
    <x v="0"/>
    <x v="5"/>
    <x v="1"/>
    <x v="10"/>
    <n v="9"/>
    <n v="5"/>
    <x v="6"/>
  </r>
  <r>
    <d v="2012-11-09T00:00:00"/>
    <n v="1"/>
    <x v="1"/>
    <s v="01008"/>
    <n v="576.65"/>
    <n v="930.76"/>
    <n v="1507.41"/>
    <x v="0"/>
    <x v="0"/>
    <x v="6"/>
    <x v="1"/>
    <x v="10"/>
    <n v="9"/>
    <n v="5"/>
    <x v="6"/>
  </r>
  <r>
    <d v="2012-11-09T00:00:00"/>
    <n v="2"/>
    <x v="0"/>
    <s v="01009"/>
    <n v="634.79999999999995"/>
    <n v="1026.01"/>
    <n v="1660.81"/>
    <x v="1"/>
    <x v="0"/>
    <x v="7"/>
    <x v="1"/>
    <x v="10"/>
    <n v="9"/>
    <n v="5"/>
    <x v="6"/>
  </r>
  <r>
    <d v="2012-11-09T00:00:00"/>
    <n v="2"/>
    <x v="1"/>
    <s v="01010"/>
    <n v="517.20000000000005"/>
    <n v="1313.08"/>
    <n v="1830.28"/>
    <x v="1"/>
    <x v="0"/>
    <x v="8"/>
    <x v="1"/>
    <x v="10"/>
    <n v="9"/>
    <n v="5"/>
    <x v="6"/>
  </r>
  <r>
    <d v="2012-11-09T00:00:00"/>
    <n v="3"/>
    <x v="0"/>
    <s v="01011"/>
    <n v="528.45000000000005"/>
    <n v="1177.44"/>
    <n v="1705.89"/>
    <x v="2"/>
    <x v="1"/>
    <x v="9"/>
    <x v="1"/>
    <x v="10"/>
    <n v="9"/>
    <n v="5"/>
    <x v="6"/>
  </r>
  <r>
    <d v="2012-11-09T00:00:00"/>
    <n v="3"/>
    <x v="1"/>
    <s v="01002"/>
    <n v="765.53"/>
    <n v="1258.8800000000001"/>
    <n v="2024.41"/>
    <x v="2"/>
    <x v="1"/>
    <x v="4"/>
    <x v="1"/>
    <x v="10"/>
    <n v="9"/>
    <n v="5"/>
    <x v="6"/>
  </r>
  <r>
    <d v="2012-11-09T00:00:00"/>
    <n v="4"/>
    <x v="0"/>
    <s v="01003"/>
    <n v="483.71"/>
    <n v="1045.3900000000001"/>
    <n v="1529.1"/>
    <x v="3"/>
    <x v="1"/>
    <x v="0"/>
    <x v="1"/>
    <x v="10"/>
    <n v="9"/>
    <n v="5"/>
    <x v="6"/>
  </r>
  <r>
    <d v="2012-11-09T00:00:00"/>
    <n v="4"/>
    <x v="1"/>
    <s v="01001"/>
    <n v="620.25"/>
    <n v="1374.26"/>
    <n v="1994.51"/>
    <x v="3"/>
    <x v="1"/>
    <x v="1"/>
    <x v="1"/>
    <x v="10"/>
    <n v="9"/>
    <n v="5"/>
    <x v="6"/>
  </r>
  <r>
    <d v="2012-11-10T00:00:00"/>
    <n v="1"/>
    <x v="0"/>
    <s v="01004"/>
    <n v="681.91"/>
    <n v="1034.02"/>
    <n v="1715.93"/>
    <x v="0"/>
    <x v="0"/>
    <x v="2"/>
    <x v="1"/>
    <x v="10"/>
    <n v="10"/>
    <n v="6"/>
    <x v="0"/>
  </r>
  <r>
    <d v="2012-11-10T00:00:00"/>
    <n v="1"/>
    <x v="1"/>
    <s v="01005"/>
    <n v="810.3"/>
    <n v="1231.46"/>
    <n v="2041.76"/>
    <x v="0"/>
    <x v="0"/>
    <x v="3"/>
    <x v="1"/>
    <x v="10"/>
    <n v="10"/>
    <n v="6"/>
    <x v="0"/>
  </r>
  <r>
    <d v="2012-11-10T00:00:00"/>
    <n v="2"/>
    <x v="0"/>
    <s v="01006"/>
    <n v="681.06"/>
    <n v="1030.73"/>
    <n v="1711.79"/>
    <x v="1"/>
    <x v="0"/>
    <x v="4"/>
    <x v="1"/>
    <x v="10"/>
    <n v="10"/>
    <n v="6"/>
    <x v="0"/>
  </r>
  <r>
    <d v="2012-11-10T00:00:00"/>
    <n v="2"/>
    <x v="1"/>
    <s v="01007"/>
    <n v="713.09"/>
    <n v="1078.72"/>
    <n v="1791.81"/>
    <x v="1"/>
    <x v="0"/>
    <x v="5"/>
    <x v="1"/>
    <x v="10"/>
    <n v="10"/>
    <n v="6"/>
    <x v="0"/>
  </r>
  <r>
    <d v="2012-11-10T00:00:00"/>
    <n v="3"/>
    <x v="0"/>
    <s v="01008"/>
    <n v="651.64"/>
    <n v="986.6"/>
    <n v="1638.24"/>
    <x v="2"/>
    <x v="1"/>
    <x v="6"/>
    <x v="1"/>
    <x v="10"/>
    <n v="10"/>
    <n v="6"/>
    <x v="0"/>
  </r>
  <r>
    <d v="2012-11-10T00:00:00"/>
    <n v="3"/>
    <x v="1"/>
    <s v="01009"/>
    <n v="657.42"/>
    <n v="996.47"/>
    <n v="1653.89"/>
    <x v="2"/>
    <x v="1"/>
    <x v="7"/>
    <x v="1"/>
    <x v="10"/>
    <n v="10"/>
    <n v="6"/>
    <x v="0"/>
  </r>
  <r>
    <d v="2012-11-10T00:00:00"/>
    <n v="4"/>
    <x v="0"/>
    <s v="01010"/>
    <n v="610.9"/>
    <n v="917.72"/>
    <n v="1528.62"/>
    <x v="3"/>
    <x v="1"/>
    <x v="8"/>
    <x v="1"/>
    <x v="10"/>
    <n v="10"/>
    <n v="6"/>
    <x v="0"/>
  </r>
  <r>
    <d v="2012-11-10T00:00:00"/>
    <n v="4"/>
    <x v="1"/>
    <s v="01011"/>
    <n v="720.36"/>
    <n v="1095.83"/>
    <n v="1816.19"/>
    <x v="3"/>
    <x v="1"/>
    <x v="9"/>
    <x v="1"/>
    <x v="10"/>
    <n v="10"/>
    <n v="6"/>
    <x v="0"/>
  </r>
  <r>
    <d v="2012-11-11T00:00:00"/>
    <n v="1"/>
    <x v="0"/>
    <s v="01002"/>
    <n v="658.38"/>
    <n v="1022.71"/>
    <n v="1681.09"/>
    <x v="0"/>
    <x v="0"/>
    <x v="4"/>
    <x v="1"/>
    <x v="10"/>
    <n v="11"/>
    <n v="7"/>
    <x v="1"/>
  </r>
  <r>
    <d v="2012-11-11T00:00:00"/>
    <n v="1"/>
    <x v="1"/>
    <s v="01003"/>
    <n v="755.61"/>
    <n v="1139.24"/>
    <n v="1894.85"/>
    <x v="0"/>
    <x v="0"/>
    <x v="0"/>
    <x v="1"/>
    <x v="10"/>
    <n v="11"/>
    <n v="7"/>
    <x v="1"/>
  </r>
  <r>
    <d v="2012-11-11T00:00:00"/>
    <n v="2"/>
    <x v="0"/>
    <s v="01001"/>
    <n v="630.67999999999995"/>
    <n v="965.82"/>
    <n v="1596.5"/>
    <x v="1"/>
    <x v="0"/>
    <x v="1"/>
    <x v="1"/>
    <x v="10"/>
    <n v="11"/>
    <n v="7"/>
    <x v="1"/>
  </r>
  <r>
    <d v="2012-11-11T00:00:00"/>
    <n v="2"/>
    <x v="1"/>
    <s v="01004"/>
    <n v="803.16"/>
    <n v="1234.68"/>
    <n v="2037.84"/>
    <x v="1"/>
    <x v="0"/>
    <x v="2"/>
    <x v="1"/>
    <x v="10"/>
    <n v="11"/>
    <n v="7"/>
    <x v="1"/>
  </r>
  <r>
    <d v="2012-11-11T00:00:00"/>
    <n v="3"/>
    <x v="0"/>
    <s v="01005"/>
    <n v="672.14"/>
    <n v="1018.85"/>
    <n v="1690.99"/>
    <x v="2"/>
    <x v="1"/>
    <x v="3"/>
    <x v="1"/>
    <x v="10"/>
    <n v="11"/>
    <n v="7"/>
    <x v="1"/>
  </r>
  <r>
    <d v="2012-11-11T00:00:00"/>
    <n v="3"/>
    <x v="1"/>
    <s v="01006"/>
    <n v="742.77"/>
    <n v="1138.1500000000001"/>
    <n v="1880.92"/>
    <x v="2"/>
    <x v="1"/>
    <x v="4"/>
    <x v="1"/>
    <x v="10"/>
    <n v="11"/>
    <n v="7"/>
    <x v="1"/>
  </r>
  <r>
    <d v="2012-11-11T00:00:00"/>
    <n v="4"/>
    <x v="0"/>
    <s v="01007"/>
    <n v="662.49"/>
    <n v="1006.8"/>
    <n v="1669.29"/>
    <x v="3"/>
    <x v="1"/>
    <x v="5"/>
    <x v="1"/>
    <x v="10"/>
    <n v="11"/>
    <n v="7"/>
    <x v="1"/>
  </r>
  <r>
    <d v="2012-11-11T00:00:00"/>
    <n v="4"/>
    <x v="1"/>
    <s v="01008"/>
    <n v="823.09"/>
    <n v="1249.31"/>
    <n v="2072.4"/>
    <x v="3"/>
    <x v="1"/>
    <x v="6"/>
    <x v="1"/>
    <x v="10"/>
    <n v="11"/>
    <n v="7"/>
    <x v="1"/>
  </r>
  <r>
    <d v="2012-11-12T00:00:00"/>
    <n v="1"/>
    <x v="0"/>
    <s v="01009"/>
    <n v="603.23"/>
    <n v="906.54"/>
    <n v="1509.77"/>
    <x v="0"/>
    <x v="0"/>
    <x v="7"/>
    <x v="1"/>
    <x v="10"/>
    <n v="12"/>
    <n v="1"/>
    <x v="2"/>
  </r>
  <r>
    <d v="2012-11-12T00:00:00"/>
    <n v="1"/>
    <x v="1"/>
    <s v="01010"/>
    <n v="611.75"/>
    <n v="928.96"/>
    <n v="1540.71"/>
    <x v="0"/>
    <x v="0"/>
    <x v="8"/>
    <x v="1"/>
    <x v="10"/>
    <n v="12"/>
    <n v="1"/>
    <x v="2"/>
  </r>
  <r>
    <d v="2012-11-12T00:00:00"/>
    <n v="2"/>
    <x v="0"/>
    <s v="01011"/>
    <n v="616.54"/>
    <n v="980.98"/>
    <n v="1597.52"/>
    <x v="1"/>
    <x v="0"/>
    <x v="9"/>
    <x v="1"/>
    <x v="10"/>
    <n v="12"/>
    <n v="1"/>
    <x v="2"/>
  </r>
  <r>
    <d v="2012-11-12T00:00:00"/>
    <n v="2"/>
    <x v="1"/>
    <s v="01002"/>
    <n v="771.74"/>
    <n v="1203.82"/>
    <n v="1975.56"/>
    <x v="1"/>
    <x v="0"/>
    <x v="4"/>
    <x v="1"/>
    <x v="10"/>
    <n v="12"/>
    <n v="1"/>
    <x v="2"/>
  </r>
  <r>
    <d v="2012-11-12T00:00:00"/>
    <n v="3"/>
    <x v="0"/>
    <s v="01003"/>
    <n v="661.47"/>
    <n v="992.72"/>
    <n v="1654.19"/>
    <x v="2"/>
    <x v="1"/>
    <x v="0"/>
    <x v="1"/>
    <x v="10"/>
    <n v="12"/>
    <n v="1"/>
    <x v="2"/>
  </r>
  <r>
    <d v="2012-11-12T00:00:00"/>
    <n v="3"/>
    <x v="1"/>
    <s v="01001"/>
    <n v="578.75"/>
    <n v="927.86"/>
    <n v="1506.61"/>
    <x v="2"/>
    <x v="1"/>
    <x v="1"/>
    <x v="1"/>
    <x v="10"/>
    <n v="12"/>
    <n v="1"/>
    <x v="2"/>
  </r>
  <r>
    <d v="2012-11-12T00:00:00"/>
    <n v="4"/>
    <x v="0"/>
    <s v="01004"/>
    <n v="626.26"/>
    <n v="971.07"/>
    <n v="1597.33"/>
    <x v="3"/>
    <x v="1"/>
    <x v="2"/>
    <x v="1"/>
    <x v="10"/>
    <n v="12"/>
    <n v="1"/>
    <x v="2"/>
  </r>
  <r>
    <d v="2012-11-12T00:00:00"/>
    <n v="4"/>
    <x v="1"/>
    <s v="01005"/>
    <n v="692.52"/>
    <n v="1067.1600000000001"/>
    <n v="1759.68"/>
    <x v="3"/>
    <x v="1"/>
    <x v="3"/>
    <x v="1"/>
    <x v="10"/>
    <n v="12"/>
    <n v="1"/>
    <x v="2"/>
  </r>
  <r>
    <d v="2012-11-13T00:00:00"/>
    <n v="1"/>
    <x v="0"/>
    <s v="01006"/>
    <n v="634.54"/>
    <n v="975.27"/>
    <n v="1609.81"/>
    <x v="0"/>
    <x v="0"/>
    <x v="4"/>
    <x v="1"/>
    <x v="10"/>
    <n v="13"/>
    <n v="2"/>
    <x v="3"/>
  </r>
  <r>
    <d v="2012-11-13T00:00:00"/>
    <n v="1"/>
    <x v="1"/>
    <s v="01007"/>
    <n v="744.32"/>
    <n v="1194.21"/>
    <n v="1938.53"/>
    <x v="0"/>
    <x v="0"/>
    <x v="5"/>
    <x v="1"/>
    <x v="10"/>
    <n v="13"/>
    <n v="2"/>
    <x v="3"/>
  </r>
  <r>
    <d v="2012-11-13T00:00:00"/>
    <n v="2"/>
    <x v="0"/>
    <s v="01008"/>
    <n v="620.1"/>
    <n v="952.89"/>
    <n v="1572.99"/>
    <x v="1"/>
    <x v="0"/>
    <x v="6"/>
    <x v="1"/>
    <x v="10"/>
    <n v="13"/>
    <n v="2"/>
    <x v="3"/>
  </r>
  <r>
    <d v="2012-11-13T00:00:00"/>
    <n v="2"/>
    <x v="1"/>
    <s v="01009"/>
    <n v="764.76"/>
    <n v="1200.56"/>
    <n v="1965.32"/>
    <x v="1"/>
    <x v="0"/>
    <x v="7"/>
    <x v="1"/>
    <x v="10"/>
    <n v="13"/>
    <n v="2"/>
    <x v="3"/>
  </r>
  <r>
    <d v="2012-11-13T00:00:00"/>
    <n v="3"/>
    <x v="0"/>
    <s v="01010"/>
    <n v="619.34"/>
    <n v="999.51"/>
    <n v="1618.85"/>
    <x v="2"/>
    <x v="1"/>
    <x v="8"/>
    <x v="1"/>
    <x v="10"/>
    <n v="13"/>
    <n v="2"/>
    <x v="3"/>
  </r>
  <r>
    <d v="2012-11-13T00:00:00"/>
    <n v="3"/>
    <x v="1"/>
    <s v="01011"/>
    <n v="829.17"/>
    <n v="1266.96"/>
    <n v="2096.13"/>
    <x v="2"/>
    <x v="1"/>
    <x v="9"/>
    <x v="1"/>
    <x v="10"/>
    <n v="13"/>
    <n v="2"/>
    <x v="3"/>
  </r>
  <r>
    <d v="2012-11-13T00:00:00"/>
    <n v="4"/>
    <x v="0"/>
    <s v="01002"/>
    <n v="580.41"/>
    <n v="936.52"/>
    <n v="1516.93"/>
    <x v="3"/>
    <x v="1"/>
    <x v="4"/>
    <x v="1"/>
    <x v="10"/>
    <n v="13"/>
    <n v="2"/>
    <x v="3"/>
  </r>
  <r>
    <d v="2012-11-13T00:00:00"/>
    <n v="4"/>
    <x v="1"/>
    <s v="01003"/>
    <n v="736.38"/>
    <n v="1117.04"/>
    <n v="1853.42"/>
    <x v="3"/>
    <x v="1"/>
    <x v="0"/>
    <x v="1"/>
    <x v="10"/>
    <n v="13"/>
    <n v="2"/>
    <x v="3"/>
  </r>
  <r>
    <d v="2012-11-14T00:00:00"/>
    <n v="1"/>
    <x v="0"/>
    <s v="01001"/>
    <n v="643.77"/>
    <n v="1000.05"/>
    <n v="1643.82"/>
    <x v="0"/>
    <x v="0"/>
    <x v="1"/>
    <x v="1"/>
    <x v="10"/>
    <n v="14"/>
    <n v="3"/>
    <x v="4"/>
  </r>
  <r>
    <d v="2012-11-14T00:00:00"/>
    <n v="1"/>
    <x v="1"/>
    <s v="01004"/>
    <n v="638.32000000000005"/>
    <n v="1034.3699999999999"/>
    <n v="1672.69"/>
    <x v="0"/>
    <x v="0"/>
    <x v="2"/>
    <x v="1"/>
    <x v="10"/>
    <n v="14"/>
    <n v="3"/>
    <x v="4"/>
  </r>
  <r>
    <d v="2012-11-14T00:00:00"/>
    <n v="2"/>
    <x v="0"/>
    <s v="01005"/>
    <n v="656.56"/>
    <n v="993.17"/>
    <n v="1649.73"/>
    <x v="1"/>
    <x v="0"/>
    <x v="3"/>
    <x v="1"/>
    <x v="10"/>
    <n v="14"/>
    <n v="3"/>
    <x v="4"/>
  </r>
  <r>
    <d v="2012-11-14T00:00:00"/>
    <n v="2"/>
    <x v="1"/>
    <s v="01006"/>
    <n v="750.41"/>
    <n v="1159.26"/>
    <n v="1909.67"/>
    <x v="1"/>
    <x v="0"/>
    <x v="4"/>
    <x v="1"/>
    <x v="10"/>
    <n v="14"/>
    <n v="3"/>
    <x v="4"/>
  </r>
  <r>
    <d v="2012-11-14T00:00:00"/>
    <n v="3"/>
    <x v="0"/>
    <s v="01007"/>
    <n v="624.30999999999995"/>
    <n v="1008.55"/>
    <n v="1632.86"/>
    <x v="2"/>
    <x v="1"/>
    <x v="5"/>
    <x v="1"/>
    <x v="10"/>
    <n v="14"/>
    <n v="3"/>
    <x v="4"/>
  </r>
  <r>
    <d v="2012-11-14T00:00:00"/>
    <n v="3"/>
    <x v="1"/>
    <s v="01008"/>
    <n v="700.66"/>
    <n v="1081.23"/>
    <n v="1781.89"/>
    <x v="2"/>
    <x v="1"/>
    <x v="6"/>
    <x v="1"/>
    <x v="10"/>
    <n v="14"/>
    <n v="3"/>
    <x v="4"/>
  </r>
  <r>
    <d v="2012-11-14T00:00:00"/>
    <n v="4"/>
    <x v="0"/>
    <s v="01009"/>
    <n v="647"/>
    <n v="981.52"/>
    <n v="1628.52"/>
    <x v="3"/>
    <x v="1"/>
    <x v="7"/>
    <x v="1"/>
    <x v="10"/>
    <n v="14"/>
    <n v="3"/>
    <x v="4"/>
  </r>
  <r>
    <d v="2012-11-14T00:00:00"/>
    <n v="4"/>
    <x v="1"/>
    <s v="01010"/>
    <n v="735.42"/>
    <n v="1117.08"/>
    <n v="1852.5"/>
    <x v="3"/>
    <x v="1"/>
    <x v="8"/>
    <x v="1"/>
    <x v="10"/>
    <n v="14"/>
    <n v="3"/>
    <x v="4"/>
  </r>
  <r>
    <d v="2012-11-15T00:00:00"/>
    <n v="1"/>
    <x v="0"/>
    <s v="01011"/>
    <n v="649.32000000000005"/>
    <n v="1059.76"/>
    <n v="1709.08"/>
    <x v="0"/>
    <x v="0"/>
    <x v="9"/>
    <x v="1"/>
    <x v="10"/>
    <n v="15"/>
    <n v="4"/>
    <x v="5"/>
  </r>
  <r>
    <d v="2012-11-15T00:00:00"/>
    <n v="1"/>
    <x v="1"/>
    <s v="01002"/>
    <n v="747.56"/>
    <n v="1156.23"/>
    <n v="1903.79"/>
    <x v="0"/>
    <x v="0"/>
    <x v="4"/>
    <x v="1"/>
    <x v="10"/>
    <n v="15"/>
    <n v="4"/>
    <x v="5"/>
  </r>
  <r>
    <d v="2012-11-15T00:00:00"/>
    <n v="2"/>
    <x v="0"/>
    <s v="01003"/>
    <n v="582.09"/>
    <n v="934.22"/>
    <n v="1516.31"/>
    <x v="1"/>
    <x v="0"/>
    <x v="0"/>
    <x v="1"/>
    <x v="10"/>
    <n v="15"/>
    <n v="4"/>
    <x v="5"/>
  </r>
  <r>
    <d v="2012-11-15T00:00:00"/>
    <n v="2"/>
    <x v="1"/>
    <s v="01001"/>
    <n v="722.79"/>
    <n v="1179.3800000000001"/>
    <n v="1902.17"/>
    <x v="1"/>
    <x v="0"/>
    <x v="1"/>
    <x v="1"/>
    <x v="10"/>
    <n v="15"/>
    <n v="4"/>
    <x v="5"/>
  </r>
  <r>
    <d v="2012-11-15T00:00:00"/>
    <n v="3"/>
    <x v="0"/>
    <s v="01004"/>
    <n v="588.85"/>
    <n v="984.25"/>
    <n v="1573.1"/>
    <x v="2"/>
    <x v="1"/>
    <x v="2"/>
    <x v="1"/>
    <x v="10"/>
    <n v="15"/>
    <n v="4"/>
    <x v="5"/>
  </r>
  <r>
    <d v="2012-11-15T00:00:00"/>
    <n v="3"/>
    <x v="1"/>
    <s v="01005"/>
    <n v="618.26"/>
    <n v="991.68"/>
    <n v="1609.94"/>
    <x v="2"/>
    <x v="1"/>
    <x v="3"/>
    <x v="1"/>
    <x v="10"/>
    <n v="15"/>
    <n v="4"/>
    <x v="5"/>
  </r>
  <r>
    <d v="2012-11-15T00:00:00"/>
    <n v="4"/>
    <x v="0"/>
    <s v="01006"/>
    <n v="651.94000000000005"/>
    <n v="988.56"/>
    <n v="1640.5"/>
    <x v="3"/>
    <x v="1"/>
    <x v="4"/>
    <x v="1"/>
    <x v="10"/>
    <n v="15"/>
    <n v="4"/>
    <x v="5"/>
  </r>
  <r>
    <d v="2012-11-15T00:00:00"/>
    <n v="4"/>
    <x v="1"/>
    <s v="01007"/>
    <n v="733.9"/>
    <n v="1182.71"/>
    <n v="1916.61"/>
    <x v="3"/>
    <x v="1"/>
    <x v="5"/>
    <x v="1"/>
    <x v="10"/>
    <n v="15"/>
    <n v="4"/>
    <x v="5"/>
  </r>
  <r>
    <d v="2012-11-16T00:00:00"/>
    <n v="1"/>
    <x v="0"/>
    <s v="01008"/>
    <n v="652.83000000000004"/>
    <n v="1044.7"/>
    <n v="1697.53"/>
    <x v="0"/>
    <x v="0"/>
    <x v="6"/>
    <x v="1"/>
    <x v="10"/>
    <n v="16"/>
    <n v="5"/>
    <x v="6"/>
  </r>
  <r>
    <d v="2012-11-16T00:00:00"/>
    <n v="1"/>
    <x v="1"/>
    <s v="01009"/>
    <n v="789.75"/>
    <n v="1257.8800000000001"/>
    <n v="2047.63"/>
    <x v="0"/>
    <x v="0"/>
    <x v="7"/>
    <x v="1"/>
    <x v="10"/>
    <n v="16"/>
    <n v="5"/>
    <x v="6"/>
  </r>
  <r>
    <d v="2012-11-16T00:00:00"/>
    <n v="2"/>
    <x v="0"/>
    <s v="01010"/>
    <n v="591.54999999999995"/>
    <n v="986.19"/>
    <n v="1577.74"/>
    <x v="1"/>
    <x v="0"/>
    <x v="8"/>
    <x v="1"/>
    <x v="10"/>
    <n v="16"/>
    <n v="5"/>
    <x v="6"/>
  </r>
  <r>
    <d v="2012-11-16T00:00:00"/>
    <n v="2"/>
    <x v="1"/>
    <s v="01011"/>
    <n v="723.58"/>
    <n v="1172.0899999999999"/>
    <n v="1895.67"/>
    <x v="1"/>
    <x v="0"/>
    <x v="9"/>
    <x v="1"/>
    <x v="10"/>
    <n v="16"/>
    <n v="5"/>
    <x v="6"/>
  </r>
  <r>
    <d v="2012-11-16T00:00:00"/>
    <n v="3"/>
    <x v="0"/>
    <s v="01002"/>
    <n v="610.39"/>
    <n v="962.15"/>
    <n v="1572.54"/>
    <x v="2"/>
    <x v="1"/>
    <x v="4"/>
    <x v="1"/>
    <x v="10"/>
    <n v="16"/>
    <n v="5"/>
    <x v="6"/>
  </r>
  <r>
    <d v="2012-11-16T00:00:00"/>
    <n v="3"/>
    <x v="1"/>
    <s v="01003"/>
    <n v="624.09"/>
    <n v="949.54"/>
    <n v="1573.63"/>
    <x v="2"/>
    <x v="1"/>
    <x v="0"/>
    <x v="1"/>
    <x v="10"/>
    <n v="16"/>
    <n v="5"/>
    <x v="6"/>
  </r>
  <r>
    <d v="2012-11-16T00:00:00"/>
    <n v="4"/>
    <x v="0"/>
    <s v="01001"/>
    <n v="640.22"/>
    <n v="1026.23"/>
    <n v="1666.45"/>
    <x v="3"/>
    <x v="1"/>
    <x v="1"/>
    <x v="1"/>
    <x v="10"/>
    <n v="16"/>
    <n v="5"/>
    <x v="6"/>
  </r>
  <r>
    <d v="2012-11-16T00:00:00"/>
    <n v="4"/>
    <x v="1"/>
    <s v="01004"/>
    <n v="715.01"/>
    <n v="1184.47"/>
    <n v="1899.48"/>
    <x v="3"/>
    <x v="1"/>
    <x v="2"/>
    <x v="1"/>
    <x v="10"/>
    <n v="16"/>
    <n v="5"/>
    <x v="6"/>
  </r>
  <r>
    <d v="2012-11-17T00:00:00"/>
    <n v="1"/>
    <x v="0"/>
    <s v="01005"/>
    <n v="634.66999999999996"/>
    <n v="1082.71"/>
    <n v="1717.38"/>
    <x v="0"/>
    <x v="0"/>
    <x v="3"/>
    <x v="1"/>
    <x v="10"/>
    <n v="17"/>
    <n v="6"/>
    <x v="0"/>
  </r>
  <r>
    <d v="2012-11-17T00:00:00"/>
    <n v="1"/>
    <x v="1"/>
    <s v="01006"/>
    <n v="726.52"/>
    <n v="1181.94"/>
    <n v="1908.46"/>
    <x v="0"/>
    <x v="0"/>
    <x v="4"/>
    <x v="1"/>
    <x v="10"/>
    <n v="17"/>
    <n v="6"/>
    <x v="0"/>
  </r>
  <r>
    <d v="2012-11-17T00:00:00"/>
    <n v="2"/>
    <x v="0"/>
    <s v="01007"/>
    <n v="554.67999999999995"/>
    <n v="987.77"/>
    <n v="1542.45"/>
    <x v="1"/>
    <x v="0"/>
    <x v="5"/>
    <x v="1"/>
    <x v="10"/>
    <n v="17"/>
    <n v="6"/>
    <x v="0"/>
  </r>
  <r>
    <d v="2012-11-17T00:00:00"/>
    <n v="2"/>
    <x v="1"/>
    <s v="01008"/>
    <n v="624.48"/>
    <n v="1082.68"/>
    <n v="1707.16"/>
    <x v="1"/>
    <x v="0"/>
    <x v="6"/>
    <x v="1"/>
    <x v="10"/>
    <n v="17"/>
    <n v="6"/>
    <x v="0"/>
  </r>
  <r>
    <d v="2012-11-17T00:00:00"/>
    <n v="3"/>
    <x v="0"/>
    <s v="01009"/>
    <n v="653.45000000000005"/>
    <n v="1003.26"/>
    <n v="1656.71"/>
    <x v="2"/>
    <x v="1"/>
    <x v="7"/>
    <x v="1"/>
    <x v="10"/>
    <n v="17"/>
    <n v="6"/>
    <x v="0"/>
  </r>
  <r>
    <d v="2012-11-17T00:00:00"/>
    <n v="3"/>
    <x v="1"/>
    <s v="01010"/>
    <n v="718.39"/>
    <n v="1186.78"/>
    <n v="1905.17"/>
    <x v="2"/>
    <x v="1"/>
    <x v="8"/>
    <x v="1"/>
    <x v="10"/>
    <n v="17"/>
    <n v="6"/>
    <x v="0"/>
  </r>
  <r>
    <d v="2012-11-17T00:00:00"/>
    <n v="4"/>
    <x v="0"/>
    <s v="01011"/>
    <n v="657.9"/>
    <n v="1078.3399999999999"/>
    <n v="1736.24"/>
    <x v="3"/>
    <x v="1"/>
    <x v="9"/>
    <x v="1"/>
    <x v="10"/>
    <n v="17"/>
    <n v="6"/>
    <x v="0"/>
  </r>
  <r>
    <d v="2012-11-17T00:00:00"/>
    <n v="4"/>
    <x v="1"/>
    <s v="01002"/>
    <n v="832.25"/>
    <n v="1263.51"/>
    <n v="2095.7600000000002"/>
    <x v="3"/>
    <x v="1"/>
    <x v="4"/>
    <x v="1"/>
    <x v="10"/>
    <n v="17"/>
    <n v="6"/>
    <x v="0"/>
  </r>
  <r>
    <d v="2012-11-18T00:00:00"/>
    <n v="1"/>
    <x v="0"/>
    <s v="01003"/>
    <n v="615.26"/>
    <n v="985.92"/>
    <n v="1601.18"/>
    <x v="0"/>
    <x v="0"/>
    <x v="0"/>
    <x v="1"/>
    <x v="10"/>
    <n v="18"/>
    <n v="7"/>
    <x v="1"/>
  </r>
  <r>
    <d v="2012-11-18T00:00:00"/>
    <n v="1"/>
    <x v="1"/>
    <s v="01001"/>
    <n v="601.88"/>
    <n v="972.13"/>
    <n v="1574.01"/>
    <x v="0"/>
    <x v="0"/>
    <x v="1"/>
    <x v="1"/>
    <x v="10"/>
    <n v="18"/>
    <n v="7"/>
    <x v="1"/>
  </r>
  <r>
    <d v="2012-11-18T00:00:00"/>
    <n v="2"/>
    <x v="0"/>
    <s v="01004"/>
    <n v="672.94"/>
    <n v="1024.28"/>
    <n v="1697.22"/>
    <x v="1"/>
    <x v="0"/>
    <x v="2"/>
    <x v="1"/>
    <x v="10"/>
    <n v="18"/>
    <n v="7"/>
    <x v="1"/>
  </r>
  <r>
    <d v="2012-11-18T00:00:00"/>
    <n v="2"/>
    <x v="1"/>
    <s v="01005"/>
    <n v="723.16"/>
    <n v="1191.1199999999999"/>
    <n v="1914.28"/>
    <x v="1"/>
    <x v="0"/>
    <x v="3"/>
    <x v="1"/>
    <x v="10"/>
    <n v="18"/>
    <n v="7"/>
    <x v="1"/>
  </r>
  <r>
    <d v="2012-11-18T00:00:00"/>
    <n v="3"/>
    <x v="0"/>
    <s v="01006"/>
    <n v="583.23"/>
    <n v="1046.3"/>
    <n v="1629.53"/>
    <x v="2"/>
    <x v="1"/>
    <x v="4"/>
    <x v="1"/>
    <x v="10"/>
    <n v="18"/>
    <n v="7"/>
    <x v="1"/>
  </r>
  <r>
    <d v="2012-11-18T00:00:00"/>
    <n v="3"/>
    <x v="1"/>
    <s v="01007"/>
    <n v="783.72"/>
    <n v="1218.3499999999999"/>
    <n v="2002.07"/>
    <x v="2"/>
    <x v="1"/>
    <x v="5"/>
    <x v="1"/>
    <x v="10"/>
    <n v="18"/>
    <n v="7"/>
    <x v="1"/>
  </r>
  <r>
    <d v="2012-11-18T00:00:00"/>
    <n v="4"/>
    <x v="0"/>
    <s v="01008"/>
    <n v="657.85"/>
    <n v="1121.8800000000001"/>
    <n v="1779.73"/>
    <x v="3"/>
    <x v="1"/>
    <x v="6"/>
    <x v="1"/>
    <x v="10"/>
    <n v="18"/>
    <n v="7"/>
    <x v="1"/>
  </r>
  <r>
    <d v="2012-11-18T00:00:00"/>
    <n v="4"/>
    <x v="1"/>
    <s v="01009"/>
    <n v="563.46"/>
    <n v="1007.04"/>
    <n v="1570.5"/>
    <x v="3"/>
    <x v="1"/>
    <x v="7"/>
    <x v="1"/>
    <x v="10"/>
    <n v="18"/>
    <n v="7"/>
    <x v="1"/>
  </r>
  <r>
    <d v="2012-11-19T00:00:00"/>
    <n v="1"/>
    <x v="0"/>
    <s v="01010"/>
    <n v="668.45"/>
    <n v="1098.49"/>
    <n v="1766.94"/>
    <x v="0"/>
    <x v="0"/>
    <x v="8"/>
    <x v="1"/>
    <x v="10"/>
    <n v="19"/>
    <n v="1"/>
    <x v="2"/>
  </r>
  <r>
    <d v="2012-11-19T00:00:00"/>
    <n v="1"/>
    <x v="1"/>
    <s v="01011"/>
    <n v="588.69000000000005"/>
    <n v="1069.93"/>
    <n v="1658.62"/>
    <x v="0"/>
    <x v="0"/>
    <x v="9"/>
    <x v="1"/>
    <x v="10"/>
    <n v="19"/>
    <n v="1"/>
    <x v="2"/>
  </r>
  <r>
    <d v="2012-11-19T00:00:00"/>
    <n v="2"/>
    <x v="0"/>
    <s v="01002"/>
    <n v="608.69000000000005"/>
    <n v="967.52"/>
    <n v="1576.21"/>
    <x v="1"/>
    <x v="0"/>
    <x v="4"/>
    <x v="1"/>
    <x v="10"/>
    <n v="19"/>
    <n v="1"/>
    <x v="2"/>
  </r>
  <r>
    <d v="2012-11-19T00:00:00"/>
    <n v="2"/>
    <x v="1"/>
    <s v="01003"/>
    <n v="737.5"/>
    <n v="1109.49"/>
    <n v="1846.99"/>
    <x v="1"/>
    <x v="0"/>
    <x v="0"/>
    <x v="1"/>
    <x v="10"/>
    <n v="19"/>
    <n v="1"/>
    <x v="2"/>
  </r>
  <r>
    <d v="2012-11-19T00:00:00"/>
    <n v="3"/>
    <x v="0"/>
    <s v="01001"/>
    <n v="625.26"/>
    <n v="1006.02"/>
    <n v="1631.28"/>
    <x v="2"/>
    <x v="1"/>
    <x v="1"/>
    <x v="1"/>
    <x v="10"/>
    <n v="19"/>
    <n v="1"/>
    <x v="2"/>
  </r>
  <r>
    <d v="2012-11-19T00:00:00"/>
    <n v="3"/>
    <x v="1"/>
    <s v="01004"/>
    <n v="737"/>
    <n v="1221.28"/>
    <n v="1958.28"/>
    <x v="2"/>
    <x v="1"/>
    <x v="2"/>
    <x v="1"/>
    <x v="10"/>
    <n v="19"/>
    <n v="1"/>
    <x v="2"/>
  </r>
  <r>
    <d v="2012-11-19T00:00:00"/>
    <n v="4"/>
    <x v="0"/>
    <s v="01005"/>
    <n v="669.65"/>
    <n v="1091.56"/>
    <n v="1761.21"/>
    <x v="3"/>
    <x v="1"/>
    <x v="3"/>
    <x v="1"/>
    <x v="10"/>
    <n v="19"/>
    <n v="1"/>
    <x v="2"/>
  </r>
  <r>
    <d v="2012-11-19T00:00:00"/>
    <n v="4"/>
    <x v="1"/>
    <s v="01006"/>
    <n v="702.21"/>
    <n v="1070.8599999999999"/>
    <n v="1773.07"/>
    <x v="3"/>
    <x v="1"/>
    <x v="4"/>
    <x v="1"/>
    <x v="10"/>
    <n v="19"/>
    <n v="1"/>
    <x v="2"/>
  </r>
  <r>
    <d v="2012-11-20T00:00:00"/>
    <n v="1"/>
    <x v="0"/>
    <s v="01007"/>
    <n v="592.19000000000005"/>
    <n v="922.3"/>
    <n v="1514.49"/>
    <x v="0"/>
    <x v="0"/>
    <x v="5"/>
    <x v="1"/>
    <x v="10"/>
    <n v="20"/>
    <n v="2"/>
    <x v="3"/>
  </r>
  <r>
    <d v="2012-11-20T00:00:00"/>
    <n v="1"/>
    <x v="1"/>
    <s v="01008"/>
    <n v="597.08000000000004"/>
    <n v="1088.6500000000001"/>
    <n v="1685.73"/>
    <x v="0"/>
    <x v="0"/>
    <x v="6"/>
    <x v="1"/>
    <x v="10"/>
    <n v="20"/>
    <n v="2"/>
    <x v="3"/>
  </r>
  <r>
    <d v="2012-11-20T00:00:00"/>
    <n v="2"/>
    <x v="0"/>
    <s v="01009"/>
    <n v="610.54"/>
    <n v="1065.6500000000001"/>
    <n v="1676.19"/>
    <x v="1"/>
    <x v="0"/>
    <x v="7"/>
    <x v="1"/>
    <x v="10"/>
    <n v="20"/>
    <n v="2"/>
    <x v="3"/>
  </r>
  <r>
    <d v="2012-11-20T00:00:00"/>
    <n v="2"/>
    <x v="1"/>
    <s v="01010"/>
    <n v="805.3"/>
    <n v="1224.42"/>
    <n v="2029.72"/>
    <x v="1"/>
    <x v="0"/>
    <x v="8"/>
    <x v="1"/>
    <x v="10"/>
    <n v="20"/>
    <n v="2"/>
    <x v="3"/>
  </r>
  <r>
    <d v="2012-11-20T00:00:00"/>
    <n v="3"/>
    <x v="0"/>
    <s v="01011"/>
    <n v="637.86"/>
    <n v="1029.95"/>
    <n v="1667.81"/>
    <x v="2"/>
    <x v="1"/>
    <x v="9"/>
    <x v="1"/>
    <x v="10"/>
    <n v="20"/>
    <n v="2"/>
    <x v="3"/>
  </r>
  <r>
    <d v="2012-11-20T00:00:00"/>
    <n v="3"/>
    <x v="1"/>
    <s v="01002"/>
    <n v="763.63"/>
    <n v="1159.6099999999999"/>
    <n v="1923.24"/>
    <x v="2"/>
    <x v="1"/>
    <x v="4"/>
    <x v="1"/>
    <x v="10"/>
    <n v="20"/>
    <n v="2"/>
    <x v="3"/>
  </r>
  <r>
    <d v="2012-11-20T00:00:00"/>
    <n v="4"/>
    <x v="0"/>
    <s v="01003"/>
    <n v="613.12"/>
    <n v="1047.74"/>
    <n v="1660.86"/>
    <x v="3"/>
    <x v="1"/>
    <x v="0"/>
    <x v="1"/>
    <x v="10"/>
    <n v="20"/>
    <n v="2"/>
    <x v="3"/>
  </r>
  <r>
    <d v="2012-11-20T00:00:00"/>
    <n v="4"/>
    <x v="1"/>
    <s v="01001"/>
    <n v="686.42"/>
    <n v="1085.3800000000001"/>
    <n v="1771.8"/>
    <x v="3"/>
    <x v="1"/>
    <x v="1"/>
    <x v="1"/>
    <x v="10"/>
    <n v="20"/>
    <n v="2"/>
    <x v="3"/>
  </r>
  <r>
    <d v="2012-11-21T00:00:00"/>
    <n v="1"/>
    <x v="0"/>
    <s v="01004"/>
    <n v="522.80999999999995"/>
    <n v="1009.9"/>
    <n v="1532.71"/>
    <x v="0"/>
    <x v="0"/>
    <x v="2"/>
    <x v="1"/>
    <x v="10"/>
    <n v="21"/>
    <n v="3"/>
    <x v="4"/>
  </r>
  <r>
    <d v="2012-11-21T00:00:00"/>
    <n v="1"/>
    <x v="1"/>
    <s v="01005"/>
    <n v="716.15"/>
    <n v="1269.6099999999999"/>
    <n v="1985.76"/>
    <x v="0"/>
    <x v="0"/>
    <x v="3"/>
    <x v="1"/>
    <x v="10"/>
    <n v="21"/>
    <n v="3"/>
    <x v="4"/>
  </r>
  <r>
    <d v="2012-11-21T00:00:00"/>
    <n v="2"/>
    <x v="0"/>
    <s v="01006"/>
    <n v="687.71"/>
    <n v="1093.8699999999999"/>
    <n v="1781.58"/>
    <x v="1"/>
    <x v="0"/>
    <x v="4"/>
    <x v="1"/>
    <x v="10"/>
    <n v="21"/>
    <n v="3"/>
    <x v="4"/>
  </r>
  <r>
    <d v="2012-11-21T00:00:00"/>
    <n v="2"/>
    <x v="1"/>
    <s v="01007"/>
    <n v="674.55"/>
    <n v="1130.31"/>
    <n v="1804.86"/>
    <x v="1"/>
    <x v="0"/>
    <x v="5"/>
    <x v="1"/>
    <x v="10"/>
    <n v="21"/>
    <n v="3"/>
    <x v="4"/>
  </r>
  <r>
    <d v="2012-11-21T00:00:00"/>
    <n v="3"/>
    <x v="0"/>
    <s v="01008"/>
    <n v="632.91"/>
    <n v="1017.47"/>
    <n v="1650.38"/>
    <x v="2"/>
    <x v="1"/>
    <x v="6"/>
    <x v="1"/>
    <x v="10"/>
    <n v="21"/>
    <n v="3"/>
    <x v="4"/>
  </r>
  <r>
    <d v="2012-11-21T00:00:00"/>
    <n v="3"/>
    <x v="1"/>
    <s v="01009"/>
    <n v="650.87"/>
    <n v="1166.54"/>
    <n v="1817.41"/>
    <x v="2"/>
    <x v="1"/>
    <x v="7"/>
    <x v="1"/>
    <x v="10"/>
    <n v="21"/>
    <n v="3"/>
    <x v="4"/>
  </r>
  <r>
    <d v="2012-11-21T00:00:00"/>
    <n v="4"/>
    <x v="0"/>
    <s v="01010"/>
    <n v="649.83000000000004"/>
    <n v="981.17"/>
    <n v="1631"/>
    <x v="3"/>
    <x v="1"/>
    <x v="8"/>
    <x v="1"/>
    <x v="10"/>
    <n v="21"/>
    <n v="3"/>
    <x v="4"/>
  </r>
  <r>
    <d v="2012-11-21T00:00:00"/>
    <n v="4"/>
    <x v="1"/>
    <s v="01011"/>
    <n v="667.25"/>
    <n v="1071.5"/>
    <n v="1738.75"/>
    <x v="3"/>
    <x v="1"/>
    <x v="9"/>
    <x v="1"/>
    <x v="10"/>
    <n v="21"/>
    <n v="3"/>
    <x v="4"/>
  </r>
  <r>
    <d v="2012-11-22T00:00:00"/>
    <n v="1"/>
    <x v="0"/>
    <s v="01002"/>
    <n v="623.73"/>
    <n v="941.46"/>
    <n v="1565.19"/>
    <x v="0"/>
    <x v="0"/>
    <x v="4"/>
    <x v="1"/>
    <x v="10"/>
    <n v="22"/>
    <n v="4"/>
    <x v="5"/>
  </r>
  <r>
    <d v="2012-11-22T00:00:00"/>
    <n v="1"/>
    <x v="1"/>
    <s v="01003"/>
    <n v="822.62"/>
    <n v="1255.6400000000001"/>
    <n v="2078.2600000000002"/>
    <x v="0"/>
    <x v="0"/>
    <x v="0"/>
    <x v="1"/>
    <x v="10"/>
    <n v="22"/>
    <n v="4"/>
    <x v="5"/>
  </r>
  <r>
    <d v="2012-11-22T00:00:00"/>
    <n v="2"/>
    <x v="0"/>
    <s v="01001"/>
    <n v="571.01"/>
    <n v="971.67"/>
    <n v="1542.68"/>
    <x v="1"/>
    <x v="0"/>
    <x v="1"/>
    <x v="1"/>
    <x v="10"/>
    <n v="22"/>
    <n v="4"/>
    <x v="5"/>
  </r>
  <r>
    <d v="2012-11-22T00:00:00"/>
    <n v="2"/>
    <x v="1"/>
    <s v="01004"/>
    <n v="707.37"/>
    <n v="1156.83"/>
    <n v="1864.2"/>
    <x v="1"/>
    <x v="0"/>
    <x v="2"/>
    <x v="1"/>
    <x v="10"/>
    <n v="22"/>
    <n v="4"/>
    <x v="5"/>
  </r>
  <r>
    <d v="2012-11-22T00:00:00"/>
    <n v="3"/>
    <x v="0"/>
    <s v="01005"/>
    <n v="635.98"/>
    <n v="1117.74"/>
    <n v="1753.72"/>
    <x v="2"/>
    <x v="1"/>
    <x v="3"/>
    <x v="1"/>
    <x v="10"/>
    <n v="22"/>
    <n v="4"/>
    <x v="5"/>
  </r>
  <r>
    <d v="2012-11-22T00:00:00"/>
    <n v="3"/>
    <x v="1"/>
    <s v="01006"/>
    <n v="625"/>
    <n v="1190.3499999999999"/>
    <n v="1815.35"/>
    <x v="2"/>
    <x v="1"/>
    <x v="4"/>
    <x v="1"/>
    <x v="10"/>
    <n v="22"/>
    <n v="4"/>
    <x v="5"/>
  </r>
  <r>
    <d v="2012-11-22T00:00:00"/>
    <n v="4"/>
    <x v="0"/>
    <s v="01007"/>
    <n v="716"/>
    <n v="1084.3900000000001"/>
    <n v="1800.39"/>
    <x v="3"/>
    <x v="1"/>
    <x v="5"/>
    <x v="1"/>
    <x v="10"/>
    <n v="22"/>
    <n v="4"/>
    <x v="5"/>
  </r>
  <r>
    <d v="2012-11-22T00:00:00"/>
    <n v="4"/>
    <x v="1"/>
    <s v="01008"/>
    <n v="780.53"/>
    <n v="1204.46"/>
    <n v="1984.99"/>
    <x v="3"/>
    <x v="1"/>
    <x v="6"/>
    <x v="1"/>
    <x v="10"/>
    <n v="22"/>
    <n v="4"/>
    <x v="5"/>
  </r>
  <r>
    <d v="2012-11-23T00:00:00"/>
    <n v="1"/>
    <x v="0"/>
    <s v="01009"/>
    <n v="651.94000000000005"/>
    <n v="1133.8399999999999"/>
    <n v="1785.78"/>
    <x v="0"/>
    <x v="0"/>
    <x v="7"/>
    <x v="1"/>
    <x v="10"/>
    <n v="23"/>
    <n v="5"/>
    <x v="6"/>
  </r>
  <r>
    <d v="2012-11-23T00:00:00"/>
    <n v="1"/>
    <x v="1"/>
    <s v="01010"/>
    <n v="598.48"/>
    <n v="989.6"/>
    <n v="1588.08"/>
    <x v="0"/>
    <x v="0"/>
    <x v="8"/>
    <x v="1"/>
    <x v="10"/>
    <n v="23"/>
    <n v="5"/>
    <x v="6"/>
  </r>
  <r>
    <d v="2012-11-23T00:00:00"/>
    <n v="2"/>
    <x v="0"/>
    <s v="01011"/>
    <n v="565.91"/>
    <n v="1074.78"/>
    <n v="1640.69"/>
    <x v="1"/>
    <x v="0"/>
    <x v="9"/>
    <x v="1"/>
    <x v="10"/>
    <n v="23"/>
    <n v="5"/>
    <x v="6"/>
  </r>
  <r>
    <d v="2012-11-23T00:00:00"/>
    <n v="2"/>
    <x v="1"/>
    <s v="01002"/>
    <n v="685.77"/>
    <n v="1201.77"/>
    <n v="1887.54"/>
    <x v="1"/>
    <x v="0"/>
    <x v="4"/>
    <x v="1"/>
    <x v="10"/>
    <n v="23"/>
    <n v="5"/>
    <x v="6"/>
  </r>
  <r>
    <d v="2012-11-23T00:00:00"/>
    <n v="3"/>
    <x v="0"/>
    <s v="01003"/>
    <n v="625.85"/>
    <n v="973.25"/>
    <n v="1599.1"/>
    <x v="2"/>
    <x v="1"/>
    <x v="0"/>
    <x v="1"/>
    <x v="10"/>
    <n v="23"/>
    <n v="5"/>
    <x v="6"/>
  </r>
  <r>
    <d v="2012-11-23T00:00:00"/>
    <n v="3"/>
    <x v="1"/>
    <s v="01001"/>
    <n v="667.6"/>
    <n v="1163.51"/>
    <n v="1831.11"/>
    <x v="2"/>
    <x v="1"/>
    <x v="1"/>
    <x v="1"/>
    <x v="10"/>
    <n v="23"/>
    <n v="5"/>
    <x v="6"/>
  </r>
  <r>
    <d v="2012-11-23T00:00:00"/>
    <n v="4"/>
    <x v="0"/>
    <s v="01004"/>
    <n v="610.39"/>
    <n v="1067.29"/>
    <n v="1677.68"/>
    <x v="3"/>
    <x v="1"/>
    <x v="2"/>
    <x v="1"/>
    <x v="10"/>
    <n v="23"/>
    <n v="5"/>
    <x v="6"/>
  </r>
  <r>
    <d v="2012-11-23T00:00:00"/>
    <n v="4"/>
    <x v="1"/>
    <s v="01005"/>
    <n v="655.6"/>
    <n v="1014.47"/>
    <n v="1670.07"/>
    <x v="3"/>
    <x v="1"/>
    <x v="3"/>
    <x v="1"/>
    <x v="10"/>
    <n v="23"/>
    <n v="5"/>
    <x v="6"/>
  </r>
  <r>
    <d v="2012-11-24T00:00:00"/>
    <n v="1"/>
    <x v="0"/>
    <s v="01006"/>
    <n v="503.23"/>
    <n v="1052.77"/>
    <n v="1556"/>
    <x v="0"/>
    <x v="0"/>
    <x v="4"/>
    <x v="1"/>
    <x v="10"/>
    <n v="24"/>
    <n v="6"/>
    <x v="0"/>
  </r>
  <r>
    <d v="2012-11-24T00:00:00"/>
    <n v="1"/>
    <x v="1"/>
    <s v="01007"/>
    <n v="643.98"/>
    <n v="1250.1300000000001"/>
    <n v="1894.11"/>
    <x v="0"/>
    <x v="0"/>
    <x v="5"/>
    <x v="1"/>
    <x v="10"/>
    <n v="24"/>
    <n v="6"/>
    <x v="0"/>
  </r>
  <r>
    <d v="2012-11-24T00:00:00"/>
    <n v="2"/>
    <x v="0"/>
    <s v="01008"/>
    <n v="542.13"/>
    <n v="972.16"/>
    <n v="1514.29"/>
    <x v="1"/>
    <x v="0"/>
    <x v="6"/>
    <x v="1"/>
    <x v="10"/>
    <n v="24"/>
    <n v="6"/>
    <x v="0"/>
  </r>
  <r>
    <d v="2012-11-24T00:00:00"/>
    <n v="2"/>
    <x v="1"/>
    <s v="01009"/>
    <n v="597.51"/>
    <n v="950.6"/>
    <n v="1548.11"/>
    <x v="1"/>
    <x v="0"/>
    <x v="7"/>
    <x v="1"/>
    <x v="10"/>
    <n v="24"/>
    <n v="6"/>
    <x v="0"/>
  </r>
  <r>
    <d v="2012-11-24T00:00:00"/>
    <n v="3"/>
    <x v="0"/>
    <s v="01010"/>
    <n v="673.48"/>
    <n v="1038.43"/>
    <n v="1711.91"/>
    <x v="2"/>
    <x v="1"/>
    <x v="8"/>
    <x v="1"/>
    <x v="10"/>
    <n v="24"/>
    <n v="6"/>
    <x v="0"/>
  </r>
  <r>
    <d v="2012-11-24T00:00:00"/>
    <n v="3"/>
    <x v="1"/>
    <s v="01011"/>
    <n v="696.51"/>
    <n v="1066.95"/>
    <n v="1763.46"/>
    <x v="2"/>
    <x v="1"/>
    <x v="9"/>
    <x v="1"/>
    <x v="10"/>
    <n v="24"/>
    <n v="6"/>
    <x v="0"/>
  </r>
  <r>
    <d v="2012-11-24T00:00:00"/>
    <n v="4"/>
    <x v="0"/>
    <s v="01002"/>
    <n v="489.72"/>
    <n v="1016.22"/>
    <n v="1505.94"/>
    <x v="3"/>
    <x v="1"/>
    <x v="4"/>
    <x v="1"/>
    <x v="10"/>
    <n v="24"/>
    <n v="6"/>
    <x v="0"/>
  </r>
  <r>
    <d v="2012-11-24T00:00:00"/>
    <n v="4"/>
    <x v="1"/>
    <s v="01003"/>
    <n v="596.07000000000005"/>
    <n v="1146.8699999999999"/>
    <n v="1742.94"/>
    <x v="3"/>
    <x v="1"/>
    <x v="0"/>
    <x v="1"/>
    <x v="10"/>
    <n v="24"/>
    <n v="6"/>
    <x v="0"/>
  </r>
  <r>
    <d v="2012-11-25T00:00:00"/>
    <n v="1"/>
    <x v="0"/>
    <s v="01001"/>
    <n v="638.11"/>
    <n v="1100.52"/>
    <n v="1738.63"/>
    <x v="0"/>
    <x v="0"/>
    <x v="1"/>
    <x v="1"/>
    <x v="10"/>
    <n v="25"/>
    <n v="7"/>
    <x v="1"/>
  </r>
  <r>
    <d v="2012-11-25T00:00:00"/>
    <n v="1"/>
    <x v="1"/>
    <s v="01004"/>
    <n v="637.33000000000004"/>
    <n v="1097.3900000000001"/>
    <n v="1734.72"/>
    <x v="0"/>
    <x v="0"/>
    <x v="2"/>
    <x v="1"/>
    <x v="10"/>
    <n v="25"/>
    <n v="7"/>
    <x v="1"/>
  </r>
  <r>
    <d v="2012-11-25T00:00:00"/>
    <n v="2"/>
    <x v="0"/>
    <s v="01005"/>
    <n v="573.16"/>
    <n v="1083.05"/>
    <n v="1656.21"/>
    <x v="1"/>
    <x v="0"/>
    <x v="3"/>
    <x v="1"/>
    <x v="10"/>
    <n v="25"/>
    <n v="7"/>
    <x v="1"/>
  </r>
  <r>
    <d v="2012-11-25T00:00:00"/>
    <n v="2"/>
    <x v="1"/>
    <s v="01006"/>
    <n v="641.84"/>
    <n v="1157.51"/>
    <n v="1799.35"/>
    <x v="1"/>
    <x v="0"/>
    <x v="4"/>
    <x v="1"/>
    <x v="10"/>
    <n v="25"/>
    <n v="7"/>
    <x v="1"/>
  </r>
  <r>
    <d v="2012-11-25T00:00:00"/>
    <n v="3"/>
    <x v="0"/>
    <s v="01007"/>
    <n v="575.80999999999995"/>
    <n v="939.17"/>
    <n v="1514.98"/>
    <x v="2"/>
    <x v="1"/>
    <x v="5"/>
    <x v="1"/>
    <x v="10"/>
    <n v="25"/>
    <n v="7"/>
    <x v="1"/>
  </r>
  <r>
    <d v="2012-11-25T00:00:00"/>
    <n v="3"/>
    <x v="1"/>
    <s v="01008"/>
    <n v="739.34"/>
    <n v="1179.69"/>
    <n v="1919.03"/>
    <x v="2"/>
    <x v="1"/>
    <x v="6"/>
    <x v="1"/>
    <x v="10"/>
    <n v="25"/>
    <n v="7"/>
    <x v="1"/>
  </r>
  <r>
    <d v="2012-11-25T00:00:00"/>
    <n v="4"/>
    <x v="0"/>
    <s v="01009"/>
    <n v="606.89"/>
    <n v="1106.56"/>
    <n v="1713.45"/>
    <x v="3"/>
    <x v="1"/>
    <x v="7"/>
    <x v="1"/>
    <x v="10"/>
    <n v="25"/>
    <n v="7"/>
    <x v="1"/>
  </r>
  <r>
    <d v="2012-11-25T00:00:00"/>
    <n v="4"/>
    <x v="1"/>
    <s v="01010"/>
    <n v="542.24"/>
    <n v="1121.77"/>
    <n v="1664.01"/>
    <x v="3"/>
    <x v="1"/>
    <x v="8"/>
    <x v="1"/>
    <x v="10"/>
    <n v="25"/>
    <n v="7"/>
    <x v="1"/>
  </r>
  <r>
    <d v="2012-11-26T00:00:00"/>
    <n v="1"/>
    <x v="0"/>
    <s v="01011"/>
    <n v="533.98"/>
    <n v="1108.3699999999999"/>
    <n v="1642.35"/>
    <x v="0"/>
    <x v="0"/>
    <x v="9"/>
    <x v="1"/>
    <x v="10"/>
    <n v="26"/>
    <n v="1"/>
    <x v="2"/>
  </r>
  <r>
    <d v="2012-11-26T00:00:00"/>
    <n v="1"/>
    <x v="1"/>
    <s v="01002"/>
    <n v="604.16999999999996"/>
    <n v="1244.3499999999999"/>
    <n v="1848.52"/>
    <x v="0"/>
    <x v="0"/>
    <x v="4"/>
    <x v="1"/>
    <x v="10"/>
    <n v="26"/>
    <n v="1"/>
    <x v="2"/>
  </r>
  <r>
    <d v="2012-11-26T00:00:00"/>
    <n v="2"/>
    <x v="0"/>
    <s v="01003"/>
    <n v="644.67999999999995"/>
    <n v="1030.82"/>
    <n v="1675.5"/>
    <x v="1"/>
    <x v="0"/>
    <x v="0"/>
    <x v="1"/>
    <x v="10"/>
    <n v="26"/>
    <n v="1"/>
    <x v="2"/>
  </r>
  <r>
    <d v="2012-11-26T00:00:00"/>
    <n v="2"/>
    <x v="1"/>
    <s v="01001"/>
    <n v="674.92"/>
    <n v="1023.05"/>
    <n v="1697.97"/>
    <x v="1"/>
    <x v="0"/>
    <x v="1"/>
    <x v="1"/>
    <x v="10"/>
    <n v="26"/>
    <n v="1"/>
    <x v="2"/>
  </r>
  <r>
    <d v="2012-11-26T00:00:00"/>
    <n v="3"/>
    <x v="0"/>
    <s v="01004"/>
    <n v="677.4"/>
    <n v="1079.1199999999999"/>
    <n v="1756.52"/>
    <x v="2"/>
    <x v="1"/>
    <x v="2"/>
    <x v="1"/>
    <x v="10"/>
    <n v="26"/>
    <n v="1"/>
    <x v="2"/>
  </r>
  <r>
    <d v="2012-11-26T00:00:00"/>
    <n v="3"/>
    <x v="1"/>
    <s v="01005"/>
    <n v="633.09"/>
    <n v="1092.21"/>
    <n v="1725.3"/>
    <x v="2"/>
    <x v="1"/>
    <x v="3"/>
    <x v="1"/>
    <x v="10"/>
    <n v="26"/>
    <n v="1"/>
    <x v="2"/>
  </r>
  <r>
    <d v="2012-11-26T00:00:00"/>
    <n v="4"/>
    <x v="0"/>
    <s v="01006"/>
    <n v="558.29"/>
    <n v="1138.96"/>
    <n v="1697.25"/>
    <x v="3"/>
    <x v="1"/>
    <x v="4"/>
    <x v="1"/>
    <x v="10"/>
    <n v="26"/>
    <n v="1"/>
    <x v="2"/>
  </r>
  <r>
    <d v="2012-11-26T00:00:00"/>
    <n v="4"/>
    <x v="1"/>
    <s v="01007"/>
    <n v="607.34"/>
    <n v="1115.3900000000001"/>
    <n v="1722.73"/>
    <x v="3"/>
    <x v="1"/>
    <x v="5"/>
    <x v="1"/>
    <x v="10"/>
    <n v="26"/>
    <n v="1"/>
    <x v="2"/>
  </r>
  <r>
    <d v="2012-11-27T00:00:00"/>
    <n v="1"/>
    <x v="0"/>
    <s v="01008"/>
    <n v="697.45"/>
    <n v="1066.08"/>
    <n v="1763.53"/>
    <x v="0"/>
    <x v="0"/>
    <x v="6"/>
    <x v="1"/>
    <x v="10"/>
    <n v="27"/>
    <n v="2"/>
    <x v="3"/>
  </r>
  <r>
    <d v="2012-11-27T00:00:00"/>
    <n v="1"/>
    <x v="1"/>
    <s v="01009"/>
    <n v="583.30999999999995"/>
    <n v="963.7"/>
    <n v="1547.01"/>
    <x v="0"/>
    <x v="0"/>
    <x v="7"/>
    <x v="1"/>
    <x v="10"/>
    <n v="27"/>
    <n v="2"/>
    <x v="3"/>
  </r>
  <r>
    <d v="2012-11-27T00:00:00"/>
    <n v="2"/>
    <x v="0"/>
    <s v="01010"/>
    <n v="563.66999999999996"/>
    <n v="1180"/>
    <n v="1743.67"/>
    <x v="1"/>
    <x v="0"/>
    <x v="8"/>
    <x v="1"/>
    <x v="10"/>
    <n v="27"/>
    <n v="2"/>
    <x v="3"/>
  </r>
  <r>
    <d v="2012-11-27T00:00:00"/>
    <n v="2"/>
    <x v="1"/>
    <s v="01011"/>
    <n v="525.6"/>
    <n v="1092.08"/>
    <n v="1617.68"/>
    <x v="1"/>
    <x v="0"/>
    <x v="9"/>
    <x v="1"/>
    <x v="10"/>
    <n v="27"/>
    <n v="2"/>
    <x v="3"/>
  </r>
  <r>
    <d v="2012-11-27T00:00:00"/>
    <n v="3"/>
    <x v="0"/>
    <s v="01002"/>
    <n v="670.99"/>
    <n v="1130.08"/>
    <n v="1801.07"/>
    <x v="2"/>
    <x v="1"/>
    <x v="4"/>
    <x v="1"/>
    <x v="10"/>
    <n v="27"/>
    <n v="2"/>
    <x v="3"/>
  </r>
  <r>
    <d v="2012-11-27T00:00:00"/>
    <n v="3"/>
    <x v="1"/>
    <s v="01003"/>
    <n v="553.83000000000004"/>
    <n v="1114.81"/>
    <n v="1668.64"/>
    <x v="2"/>
    <x v="1"/>
    <x v="0"/>
    <x v="1"/>
    <x v="10"/>
    <n v="27"/>
    <n v="2"/>
    <x v="3"/>
  </r>
  <r>
    <d v="2012-11-27T00:00:00"/>
    <n v="4"/>
    <x v="0"/>
    <s v="01001"/>
    <n v="655.81"/>
    <n v="986.95"/>
    <n v="1642.76"/>
    <x v="3"/>
    <x v="1"/>
    <x v="1"/>
    <x v="1"/>
    <x v="10"/>
    <n v="27"/>
    <n v="2"/>
    <x v="3"/>
  </r>
  <r>
    <d v="2012-11-27T00:00:00"/>
    <n v="4"/>
    <x v="1"/>
    <s v="01004"/>
    <n v="663.81"/>
    <n v="1023.58"/>
    <n v="1687.39"/>
    <x v="3"/>
    <x v="1"/>
    <x v="2"/>
    <x v="1"/>
    <x v="10"/>
    <n v="27"/>
    <n v="2"/>
    <x v="3"/>
  </r>
  <r>
    <d v="2012-11-28T00:00:00"/>
    <n v="1"/>
    <x v="0"/>
    <s v="01005"/>
    <n v="489.06"/>
    <n v="1040.32"/>
    <n v="1529.38"/>
    <x v="0"/>
    <x v="0"/>
    <x v="3"/>
    <x v="1"/>
    <x v="10"/>
    <n v="28"/>
    <n v="3"/>
    <x v="4"/>
  </r>
  <r>
    <d v="2012-11-28T00:00:00"/>
    <n v="1"/>
    <x v="1"/>
    <s v="01006"/>
    <n v="525.65"/>
    <n v="1131.8699999999999"/>
    <n v="1657.52"/>
    <x v="0"/>
    <x v="0"/>
    <x v="4"/>
    <x v="1"/>
    <x v="10"/>
    <n v="28"/>
    <n v="3"/>
    <x v="4"/>
  </r>
  <r>
    <d v="2012-11-28T00:00:00"/>
    <n v="2"/>
    <x v="0"/>
    <s v="01007"/>
    <n v="522.47"/>
    <n v="987.38"/>
    <n v="1509.85"/>
    <x v="1"/>
    <x v="0"/>
    <x v="5"/>
    <x v="1"/>
    <x v="10"/>
    <n v="28"/>
    <n v="3"/>
    <x v="4"/>
  </r>
  <r>
    <d v="2012-11-28T00:00:00"/>
    <n v="2"/>
    <x v="1"/>
    <s v="01008"/>
    <n v="613.63"/>
    <n v="1201.0999999999999"/>
    <n v="1814.73"/>
    <x v="1"/>
    <x v="0"/>
    <x v="6"/>
    <x v="1"/>
    <x v="10"/>
    <n v="28"/>
    <n v="3"/>
    <x v="4"/>
  </r>
  <r>
    <d v="2012-11-28T00:00:00"/>
    <n v="3"/>
    <x v="0"/>
    <s v="01009"/>
    <n v="551.28"/>
    <n v="1102.44"/>
    <n v="1653.72"/>
    <x v="2"/>
    <x v="1"/>
    <x v="7"/>
    <x v="1"/>
    <x v="10"/>
    <n v="28"/>
    <n v="3"/>
    <x v="4"/>
  </r>
  <r>
    <d v="2012-11-28T00:00:00"/>
    <n v="3"/>
    <x v="1"/>
    <s v="01010"/>
    <n v="658.57"/>
    <n v="1342.63"/>
    <n v="2001.2"/>
    <x v="2"/>
    <x v="1"/>
    <x v="8"/>
    <x v="1"/>
    <x v="10"/>
    <n v="28"/>
    <n v="3"/>
    <x v="4"/>
  </r>
  <r>
    <d v="2012-11-28T00:00:00"/>
    <n v="4"/>
    <x v="0"/>
    <s v="01011"/>
    <n v="587.01"/>
    <n v="1158.02"/>
    <n v="1745.03"/>
    <x v="3"/>
    <x v="1"/>
    <x v="9"/>
    <x v="1"/>
    <x v="10"/>
    <n v="28"/>
    <n v="3"/>
    <x v="4"/>
  </r>
  <r>
    <d v="2012-11-28T00:00:00"/>
    <n v="4"/>
    <x v="1"/>
    <s v="01002"/>
    <n v="595.26"/>
    <n v="1155.75"/>
    <n v="1751.01"/>
    <x v="3"/>
    <x v="1"/>
    <x v="4"/>
    <x v="1"/>
    <x v="10"/>
    <n v="28"/>
    <n v="3"/>
    <x v="4"/>
  </r>
  <r>
    <d v="2012-11-29T00:00:00"/>
    <n v="1"/>
    <x v="0"/>
    <s v="01003"/>
    <n v="476.42"/>
    <n v="1102.08"/>
    <n v="1578.5"/>
    <x v="0"/>
    <x v="0"/>
    <x v="0"/>
    <x v="1"/>
    <x v="10"/>
    <n v="29"/>
    <n v="4"/>
    <x v="5"/>
  </r>
  <r>
    <d v="2012-11-29T00:00:00"/>
    <n v="1"/>
    <x v="1"/>
    <s v="01001"/>
    <n v="599.64"/>
    <n v="908.75"/>
    <n v="1508.39"/>
    <x v="0"/>
    <x v="0"/>
    <x v="1"/>
    <x v="1"/>
    <x v="10"/>
    <n v="29"/>
    <n v="4"/>
    <x v="5"/>
  </r>
  <r>
    <d v="2012-11-29T00:00:00"/>
    <n v="2"/>
    <x v="0"/>
    <s v="01004"/>
    <n v="645.12"/>
    <n v="1120.68"/>
    <n v="1765.8"/>
    <x v="1"/>
    <x v="0"/>
    <x v="2"/>
    <x v="1"/>
    <x v="10"/>
    <n v="29"/>
    <n v="4"/>
    <x v="5"/>
  </r>
  <r>
    <d v="2012-11-29T00:00:00"/>
    <n v="2"/>
    <x v="1"/>
    <s v="01005"/>
    <n v="600.03"/>
    <n v="1003.89"/>
    <n v="1603.92"/>
    <x v="1"/>
    <x v="0"/>
    <x v="3"/>
    <x v="1"/>
    <x v="10"/>
    <n v="29"/>
    <n v="4"/>
    <x v="5"/>
  </r>
  <r>
    <d v="2012-11-29T00:00:00"/>
    <n v="3"/>
    <x v="0"/>
    <s v="01006"/>
    <n v="578.02"/>
    <n v="1076.1300000000001"/>
    <n v="1654.15"/>
    <x v="2"/>
    <x v="1"/>
    <x v="4"/>
    <x v="1"/>
    <x v="10"/>
    <n v="29"/>
    <n v="4"/>
    <x v="5"/>
  </r>
  <r>
    <d v="2012-11-29T00:00:00"/>
    <n v="3"/>
    <x v="1"/>
    <s v="01007"/>
    <n v="581.51"/>
    <n v="1159.5899999999999"/>
    <n v="1741.1"/>
    <x v="2"/>
    <x v="1"/>
    <x v="5"/>
    <x v="1"/>
    <x v="10"/>
    <n v="29"/>
    <n v="4"/>
    <x v="5"/>
  </r>
  <r>
    <d v="2012-11-29T00:00:00"/>
    <n v="4"/>
    <x v="0"/>
    <s v="01008"/>
    <n v="667.27"/>
    <n v="1106.3800000000001"/>
    <n v="1773.65"/>
    <x v="3"/>
    <x v="1"/>
    <x v="6"/>
    <x v="1"/>
    <x v="10"/>
    <n v="29"/>
    <n v="4"/>
    <x v="5"/>
  </r>
  <r>
    <d v="2012-11-29T00:00:00"/>
    <n v="4"/>
    <x v="1"/>
    <s v="01009"/>
    <n v="595.51"/>
    <n v="1080.0999999999999"/>
    <n v="1675.61"/>
    <x v="3"/>
    <x v="1"/>
    <x v="7"/>
    <x v="1"/>
    <x v="10"/>
    <n v="29"/>
    <n v="4"/>
    <x v="5"/>
  </r>
  <r>
    <d v="2012-11-30T00:00:00"/>
    <n v="1"/>
    <x v="0"/>
    <s v="01010"/>
    <n v="706.29"/>
    <n v="1063.5999999999999"/>
    <n v="1769.89"/>
    <x v="0"/>
    <x v="0"/>
    <x v="8"/>
    <x v="1"/>
    <x v="10"/>
    <n v="30"/>
    <n v="5"/>
    <x v="6"/>
  </r>
  <r>
    <d v="2012-11-30T00:00:00"/>
    <n v="1"/>
    <x v="1"/>
    <s v="01011"/>
    <n v="689.67"/>
    <n v="1082.5999999999999"/>
    <n v="1772.27"/>
    <x v="0"/>
    <x v="0"/>
    <x v="9"/>
    <x v="1"/>
    <x v="10"/>
    <n v="30"/>
    <n v="5"/>
    <x v="6"/>
  </r>
  <r>
    <d v="2012-11-30T00:00:00"/>
    <n v="2"/>
    <x v="0"/>
    <s v="01002"/>
    <n v="541.29999999999995"/>
    <n v="991.24"/>
    <n v="1532.54"/>
    <x v="1"/>
    <x v="0"/>
    <x v="4"/>
    <x v="1"/>
    <x v="10"/>
    <n v="30"/>
    <n v="5"/>
    <x v="6"/>
  </r>
  <r>
    <d v="2012-11-30T00:00:00"/>
    <n v="2"/>
    <x v="1"/>
    <s v="01003"/>
    <n v="699.72"/>
    <n v="1139.6300000000001"/>
    <n v="1839.35"/>
    <x v="1"/>
    <x v="0"/>
    <x v="0"/>
    <x v="1"/>
    <x v="10"/>
    <n v="30"/>
    <n v="5"/>
    <x v="6"/>
  </r>
  <r>
    <d v="2012-11-30T00:00:00"/>
    <n v="3"/>
    <x v="0"/>
    <s v="01001"/>
    <n v="611.32000000000005"/>
    <n v="959.19"/>
    <n v="1570.51"/>
    <x v="2"/>
    <x v="1"/>
    <x v="1"/>
    <x v="1"/>
    <x v="10"/>
    <n v="30"/>
    <n v="5"/>
    <x v="6"/>
  </r>
  <r>
    <d v="2012-11-30T00:00:00"/>
    <n v="3"/>
    <x v="1"/>
    <s v="01004"/>
    <n v="700.94"/>
    <n v="1219.3900000000001"/>
    <n v="1920.33"/>
    <x v="2"/>
    <x v="1"/>
    <x v="2"/>
    <x v="1"/>
    <x v="10"/>
    <n v="30"/>
    <n v="5"/>
    <x v="6"/>
  </r>
  <r>
    <d v="2012-11-30T00:00:00"/>
    <n v="4"/>
    <x v="0"/>
    <s v="01005"/>
    <n v="543.85"/>
    <n v="1067.52"/>
    <n v="1611.37"/>
    <x v="3"/>
    <x v="1"/>
    <x v="3"/>
    <x v="1"/>
    <x v="10"/>
    <n v="30"/>
    <n v="5"/>
    <x v="6"/>
  </r>
  <r>
    <d v="2012-11-30T00:00:00"/>
    <n v="4"/>
    <x v="1"/>
    <s v="01006"/>
    <n v="489.58"/>
    <n v="1072.22"/>
    <n v="1561.8"/>
    <x v="3"/>
    <x v="1"/>
    <x v="4"/>
    <x v="1"/>
    <x v="10"/>
    <n v="30"/>
    <n v="5"/>
    <x v="6"/>
  </r>
  <r>
    <d v="2012-12-01T00:00:00"/>
    <n v="1"/>
    <x v="0"/>
    <s v="01007"/>
    <n v="675.82"/>
    <n v="1045.54"/>
    <n v="1721.36"/>
    <x v="0"/>
    <x v="0"/>
    <x v="5"/>
    <x v="1"/>
    <x v="11"/>
    <n v="1"/>
    <n v="6"/>
    <x v="0"/>
  </r>
  <r>
    <d v="2012-12-01T00:00:00"/>
    <n v="1"/>
    <x v="1"/>
    <s v="01008"/>
    <n v="533.54"/>
    <n v="1002.53"/>
    <n v="1536.07"/>
    <x v="0"/>
    <x v="0"/>
    <x v="6"/>
    <x v="1"/>
    <x v="11"/>
    <n v="1"/>
    <n v="6"/>
    <x v="0"/>
  </r>
  <r>
    <d v="2012-12-01T00:00:00"/>
    <n v="2"/>
    <x v="0"/>
    <s v="01009"/>
    <n v="561.35"/>
    <n v="961.66"/>
    <n v="1523.01"/>
    <x v="1"/>
    <x v="0"/>
    <x v="7"/>
    <x v="1"/>
    <x v="11"/>
    <n v="1"/>
    <n v="6"/>
    <x v="0"/>
  </r>
  <r>
    <d v="2012-12-01T00:00:00"/>
    <n v="2"/>
    <x v="1"/>
    <s v="01010"/>
    <n v="594.09"/>
    <n v="940.07"/>
    <n v="1534.16"/>
    <x v="1"/>
    <x v="0"/>
    <x v="8"/>
    <x v="1"/>
    <x v="11"/>
    <n v="1"/>
    <n v="6"/>
    <x v="0"/>
  </r>
  <r>
    <d v="2012-12-01T00:00:00"/>
    <n v="3"/>
    <x v="0"/>
    <s v="01011"/>
    <n v="574.27"/>
    <n v="1071.5899999999999"/>
    <n v="1645.86"/>
    <x v="2"/>
    <x v="1"/>
    <x v="9"/>
    <x v="1"/>
    <x v="11"/>
    <n v="1"/>
    <n v="6"/>
    <x v="0"/>
  </r>
  <r>
    <d v="2012-12-01T00:00:00"/>
    <n v="3"/>
    <x v="1"/>
    <s v="01002"/>
    <n v="705.52"/>
    <n v="1282.68"/>
    <n v="1988.2"/>
    <x v="2"/>
    <x v="1"/>
    <x v="4"/>
    <x v="1"/>
    <x v="11"/>
    <n v="1"/>
    <n v="6"/>
    <x v="0"/>
  </r>
  <r>
    <d v="2012-12-01T00:00:00"/>
    <n v="4"/>
    <x v="0"/>
    <s v="01003"/>
    <n v="656.64"/>
    <n v="1030.5999999999999"/>
    <n v="1687.24"/>
    <x v="3"/>
    <x v="1"/>
    <x v="0"/>
    <x v="1"/>
    <x v="11"/>
    <n v="1"/>
    <n v="6"/>
    <x v="0"/>
  </r>
  <r>
    <d v="2012-12-01T00:00:00"/>
    <n v="4"/>
    <x v="1"/>
    <s v="01001"/>
    <n v="786.6"/>
    <n v="1314.62"/>
    <n v="2101.2199999999998"/>
    <x v="3"/>
    <x v="1"/>
    <x v="1"/>
    <x v="1"/>
    <x v="11"/>
    <n v="1"/>
    <n v="6"/>
    <x v="0"/>
  </r>
  <r>
    <d v="2012-12-02T00:00:00"/>
    <n v="1"/>
    <x v="0"/>
    <s v="01004"/>
    <n v="553.23"/>
    <n v="986.75"/>
    <n v="1539.98"/>
    <x v="0"/>
    <x v="0"/>
    <x v="2"/>
    <x v="1"/>
    <x v="11"/>
    <n v="2"/>
    <n v="7"/>
    <x v="1"/>
  </r>
  <r>
    <d v="2012-12-02T00:00:00"/>
    <n v="1"/>
    <x v="1"/>
    <s v="01005"/>
    <n v="634.67999999999995"/>
    <n v="1202.31"/>
    <n v="1836.99"/>
    <x v="0"/>
    <x v="0"/>
    <x v="3"/>
    <x v="1"/>
    <x v="11"/>
    <n v="2"/>
    <n v="7"/>
    <x v="1"/>
  </r>
  <r>
    <d v="2012-12-02T00:00:00"/>
    <n v="2"/>
    <x v="0"/>
    <s v="01006"/>
    <n v="681.34"/>
    <n v="1059.3"/>
    <n v="1740.64"/>
    <x v="1"/>
    <x v="0"/>
    <x v="4"/>
    <x v="1"/>
    <x v="11"/>
    <n v="2"/>
    <n v="7"/>
    <x v="1"/>
  </r>
  <r>
    <d v="2012-12-02T00:00:00"/>
    <n v="2"/>
    <x v="1"/>
    <s v="01007"/>
    <n v="725.83"/>
    <n v="1347.81"/>
    <n v="2073.64"/>
    <x v="1"/>
    <x v="0"/>
    <x v="5"/>
    <x v="1"/>
    <x v="11"/>
    <n v="2"/>
    <n v="7"/>
    <x v="1"/>
  </r>
  <r>
    <d v="2012-12-02T00:00:00"/>
    <n v="3"/>
    <x v="0"/>
    <s v="01008"/>
    <n v="682.33"/>
    <n v="1048.05"/>
    <n v="1730.38"/>
    <x v="2"/>
    <x v="1"/>
    <x v="6"/>
    <x v="1"/>
    <x v="11"/>
    <n v="2"/>
    <n v="7"/>
    <x v="1"/>
  </r>
  <r>
    <d v="2012-12-02T00:00:00"/>
    <n v="3"/>
    <x v="1"/>
    <s v="01009"/>
    <n v="629.54"/>
    <n v="1209.22"/>
    <n v="1838.76"/>
    <x v="2"/>
    <x v="1"/>
    <x v="7"/>
    <x v="1"/>
    <x v="11"/>
    <n v="2"/>
    <n v="7"/>
    <x v="1"/>
  </r>
  <r>
    <d v="2012-12-02T00:00:00"/>
    <n v="4"/>
    <x v="0"/>
    <s v="01010"/>
    <n v="647.51"/>
    <n v="1092.58"/>
    <n v="1740.09"/>
    <x v="3"/>
    <x v="1"/>
    <x v="8"/>
    <x v="1"/>
    <x v="11"/>
    <n v="2"/>
    <n v="7"/>
    <x v="1"/>
  </r>
  <r>
    <d v="2012-12-02T00:00:00"/>
    <n v="4"/>
    <x v="1"/>
    <s v="01011"/>
    <n v="723.35"/>
    <n v="1350.83"/>
    <n v="2074.1799999999998"/>
    <x v="3"/>
    <x v="1"/>
    <x v="9"/>
    <x v="1"/>
    <x v="11"/>
    <n v="2"/>
    <n v="7"/>
    <x v="1"/>
  </r>
  <r>
    <d v="2012-12-03T00:00:00"/>
    <n v="1"/>
    <x v="0"/>
    <s v="01002"/>
    <n v="627.08000000000004"/>
    <n v="1055.3"/>
    <n v="1682.38"/>
    <x v="0"/>
    <x v="0"/>
    <x v="4"/>
    <x v="1"/>
    <x v="11"/>
    <n v="3"/>
    <n v="1"/>
    <x v="2"/>
  </r>
  <r>
    <d v="2012-12-03T00:00:00"/>
    <n v="1"/>
    <x v="1"/>
    <s v="01003"/>
    <n v="587.47"/>
    <n v="1175.9000000000001"/>
    <n v="1763.37"/>
    <x v="0"/>
    <x v="0"/>
    <x v="0"/>
    <x v="1"/>
    <x v="11"/>
    <n v="3"/>
    <n v="1"/>
    <x v="2"/>
  </r>
  <r>
    <d v="2012-12-03T00:00:00"/>
    <n v="2"/>
    <x v="0"/>
    <s v="01001"/>
    <n v="648.54999999999995"/>
    <n v="1009.23"/>
    <n v="1657.78"/>
    <x v="1"/>
    <x v="0"/>
    <x v="1"/>
    <x v="1"/>
    <x v="11"/>
    <n v="3"/>
    <n v="1"/>
    <x v="2"/>
  </r>
  <r>
    <d v="2012-12-03T00:00:00"/>
    <n v="2"/>
    <x v="1"/>
    <s v="01004"/>
    <n v="733.96"/>
    <n v="1108.3699999999999"/>
    <n v="1842.33"/>
    <x v="1"/>
    <x v="0"/>
    <x v="2"/>
    <x v="1"/>
    <x v="11"/>
    <n v="3"/>
    <n v="1"/>
    <x v="2"/>
  </r>
  <r>
    <d v="2012-12-03T00:00:00"/>
    <n v="3"/>
    <x v="0"/>
    <s v="01005"/>
    <n v="542.94000000000005"/>
    <n v="1211.58"/>
    <n v="1754.52"/>
    <x v="2"/>
    <x v="1"/>
    <x v="3"/>
    <x v="1"/>
    <x v="11"/>
    <n v="3"/>
    <n v="1"/>
    <x v="2"/>
  </r>
  <r>
    <d v="2012-12-03T00:00:00"/>
    <n v="3"/>
    <x v="1"/>
    <s v="01006"/>
    <n v="738.5"/>
    <n v="1238.9100000000001"/>
    <n v="1977.41"/>
    <x v="2"/>
    <x v="1"/>
    <x v="4"/>
    <x v="1"/>
    <x v="11"/>
    <n v="3"/>
    <n v="1"/>
    <x v="2"/>
  </r>
  <r>
    <d v="2012-12-03T00:00:00"/>
    <n v="4"/>
    <x v="0"/>
    <s v="01007"/>
    <n v="624.42999999999995"/>
    <n v="947.24"/>
    <n v="1571.67"/>
    <x v="3"/>
    <x v="1"/>
    <x v="5"/>
    <x v="1"/>
    <x v="11"/>
    <n v="3"/>
    <n v="1"/>
    <x v="2"/>
  </r>
  <r>
    <d v="2012-12-03T00:00:00"/>
    <n v="4"/>
    <x v="1"/>
    <s v="01008"/>
    <n v="764.7"/>
    <n v="1169.68"/>
    <n v="1934.38"/>
    <x v="3"/>
    <x v="1"/>
    <x v="6"/>
    <x v="1"/>
    <x v="11"/>
    <n v="3"/>
    <n v="1"/>
    <x v="2"/>
  </r>
  <r>
    <d v="2012-12-04T00:00:00"/>
    <n v="1"/>
    <x v="0"/>
    <s v="01009"/>
    <n v="629.88"/>
    <n v="1007.39"/>
    <n v="1637.27"/>
    <x v="0"/>
    <x v="0"/>
    <x v="7"/>
    <x v="1"/>
    <x v="11"/>
    <n v="4"/>
    <n v="2"/>
    <x v="3"/>
  </r>
  <r>
    <d v="2012-12-04T00:00:00"/>
    <n v="1"/>
    <x v="1"/>
    <s v="01010"/>
    <n v="472.36"/>
    <n v="1051.8599999999999"/>
    <n v="1524.22"/>
    <x v="0"/>
    <x v="0"/>
    <x v="8"/>
    <x v="1"/>
    <x v="11"/>
    <n v="4"/>
    <n v="2"/>
    <x v="3"/>
  </r>
  <r>
    <d v="2012-12-04T00:00:00"/>
    <n v="2"/>
    <x v="0"/>
    <s v="01011"/>
    <n v="440.24"/>
    <n v="1153.06"/>
    <n v="1593.3"/>
    <x v="1"/>
    <x v="0"/>
    <x v="9"/>
    <x v="1"/>
    <x v="11"/>
    <n v="4"/>
    <n v="2"/>
    <x v="3"/>
  </r>
  <r>
    <d v="2012-12-04T00:00:00"/>
    <n v="2"/>
    <x v="1"/>
    <s v="01002"/>
    <n v="675.34"/>
    <n v="1131.27"/>
    <n v="1806.61"/>
    <x v="1"/>
    <x v="0"/>
    <x v="4"/>
    <x v="1"/>
    <x v="11"/>
    <n v="4"/>
    <n v="2"/>
    <x v="3"/>
  </r>
  <r>
    <d v="2012-12-04T00:00:00"/>
    <n v="3"/>
    <x v="0"/>
    <s v="01003"/>
    <n v="546.46"/>
    <n v="977.55"/>
    <n v="1524.01"/>
    <x v="2"/>
    <x v="1"/>
    <x v="0"/>
    <x v="1"/>
    <x v="11"/>
    <n v="4"/>
    <n v="2"/>
    <x v="3"/>
  </r>
  <r>
    <d v="2012-12-04T00:00:00"/>
    <n v="3"/>
    <x v="1"/>
    <s v="01001"/>
    <n v="632.30999999999995"/>
    <n v="1327.76"/>
    <n v="1960.07"/>
    <x v="2"/>
    <x v="1"/>
    <x v="1"/>
    <x v="1"/>
    <x v="11"/>
    <n v="4"/>
    <n v="2"/>
    <x v="3"/>
  </r>
  <r>
    <d v="2012-12-04T00:00:00"/>
    <n v="4"/>
    <x v="0"/>
    <s v="01004"/>
    <n v="562.73"/>
    <n v="1151.1199999999999"/>
    <n v="1713.85"/>
    <x v="3"/>
    <x v="1"/>
    <x v="2"/>
    <x v="1"/>
    <x v="11"/>
    <n v="4"/>
    <n v="2"/>
    <x v="3"/>
  </r>
  <r>
    <d v="2012-12-04T00:00:00"/>
    <n v="4"/>
    <x v="1"/>
    <s v="01005"/>
    <n v="597.32000000000005"/>
    <n v="1392.81"/>
    <n v="1990.13"/>
    <x v="3"/>
    <x v="1"/>
    <x v="3"/>
    <x v="1"/>
    <x v="11"/>
    <n v="4"/>
    <n v="2"/>
    <x v="3"/>
  </r>
  <r>
    <d v="2012-12-05T00:00:00"/>
    <n v="1"/>
    <x v="0"/>
    <s v="01006"/>
    <n v="511.31"/>
    <n v="1154.26"/>
    <n v="1665.57"/>
    <x v="0"/>
    <x v="0"/>
    <x v="4"/>
    <x v="1"/>
    <x v="11"/>
    <n v="5"/>
    <n v="3"/>
    <x v="4"/>
  </r>
  <r>
    <d v="2012-12-05T00:00:00"/>
    <n v="1"/>
    <x v="1"/>
    <s v="01007"/>
    <n v="632.59"/>
    <n v="1156.96"/>
    <n v="1789.55"/>
    <x v="0"/>
    <x v="0"/>
    <x v="5"/>
    <x v="1"/>
    <x v="11"/>
    <n v="5"/>
    <n v="3"/>
    <x v="4"/>
  </r>
  <r>
    <d v="2012-12-05T00:00:00"/>
    <n v="2"/>
    <x v="0"/>
    <s v="01008"/>
    <n v="459.13"/>
    <n v="1149.99"/>
    <n v="1609.12"/>
    <x v="1"/>
    <x v="0"/>
    <x v="6"/>
    <x v="1"/>
    <x v="11"/>
    <n v="5"/>
    <n v="3"/>
    <x v="4"/>
  </r>
  <r>
    <d v="2012-12-05T00:00:00"/>
    <n v="2"/>
    <x v="1"/>
    <s v="01009"/>
    <n v="612.04999999999995"/>
    <n v="1343.13"/>
    <n v="1955.18"/>
    <x v="1"/>
    <x v="0"/>
    <x v="7"/>
    <x v="1"/>
    <x v="11"/>
    <n v="5"/>
    <n v="3"/>
    <x v="4"/>
  </r>
  <r>
    <d v="2012-12-05T00:00:00"/>
    <n v="3"/>
    <x v="0"/>
    <s v="01010"/>
    <n v="522.51"/>
    <n v="1155.6600000000001"/>
    <n v="1678.17"/>
    <x v="2"/>
    <x v="1"/>
    <x v="8"/>
    <x v="1"/>
    <x v="11"/>
    <n v="5"/>
    <n v="3"/>
    <x v="4"/>
  </r>
  <r>
    <d v="2012-12-05T00:00:00"/>
    <n v="3"/>
    <x v="1"/>
    <s v="01011"/>
    <n v="639.79999999999995"/>
    <n v="1008.25"/>
    <n v="1648.05"/>
    <x v="2"/>
    <x v="1"/>
    <x v="9"/>
    <x v="1"/>
    <x v="11"/>
    <n v="5"/>
    <n v="3"/>
    <x v="4"/>
  </r>
  <r>
    <d v="2012-12-05T00:00:00"/>
    <n v="4"/>
    <x v="0"/>
    <s v="01002"/>
    <n v="600.47"/>
    <n v="1134.43"/>
    <n v="1734.9"/>
    <x v="3"/>
    <x v="1"/>
    <x v="4"/>
    <x v="1"/>
    <x v="11"/>
    <n v="5"/>
    <n v="3"/>
    <x v="4"/>
  </r>
  <r>
    <d v="2012-12-05T00:00:00"/>
    <n v="4"/>
    <x v="1"/>
    <s v="01003"/>
    <n v="592.04"/>
    <n v="924.49"/>
    <n v="1516.53"/>
    <x v="3"/>
    <x v="1"/>
    <x v="0"/>
    <x v="1"/>
    <x v="11"/>
    <n v="5"/>
    <n v="3"/>
    <x v="4"/>
  </r>
  <r>
    <d v="2012-12-06T00:00:00"/>
    <n v="1"/>
    <x v="0"/>
    <s v="01001"/>
    <n v="430.03"/>
    <n v="1143.02"/>
    <n v="1573.05"/>
    <x v="0"/>
    <x v="0"/>
    <x v="1"/>
    <x v="1"/>
    <x v="11"/>
    <n v="6"/>
    <n v="4"/>
    <x v="5"/>
  </r>
  <r>
    <d v="2012-12-06T00:00:00"/>
    <n v="1"/>
    <x v="1"/>
    <s v="01004"/>
    <n v="602.4"/>
    <n v="1260.4100000000001"/>
    <n v="1862.81"/>
    <x v="0"/>
    <x v="0"/>
    <x v="2"/>
    <x v="1"/>
    <x v="11"/>
    <n v="6"/>
    <n v="4"/>
    <x v="5"/>
  </r>
  <r>
    <d v="2012-12-06T00:00:00"/>
    <n v="2"/>
    <x v="0"/>
    <s v="01005"/>
    <n v="509.41"/>
    <n v="1161.98"/>
    <n v="1671.39"/>
    <x v="1"/>
    <x v="0"/>
    <x v="3"/>
    <x v="1"/>
    <x v="11"/>
    <n v="6"/>
    <n v="4"/>
    <x v="5"/>
  </r>
  <r>
    <d v="2012-12-06T00:00:00"/>
    <n v="2"/>
    <x v="1"/>
    <s v="01006"/>
    <n v="519.51"/>
    <n v="1040"/>
    <n v="1559.51"/>
    <x v="1"/>
    <x v="0"/>
    <x v="4"/>
    <x v="1"/>
    <x v="11"/>
    <n v="6"/>
    <n v="4"/>
    <x v="5"/>
  </r>
  <r>
    <d v="2012-12-06T00:00:00"/>
    <n v="3"/>
    <x v="0"/>
    <s v="01007"/>
    <n v="484.5"/>
    <n v="1075.75"/>
    <n v="1560.25"/>
    <x v="2"/>
    <x v="1"/>
    <x v="5"/>
    <x v="1"/>
    <x v="11"/>
    <n v="6"/>
    <n v="4"/>
    <x v="5"/>
  </r>
  <r>
    <d v="2012-12-06T00:00:00"/>
    <n v="3"/>
    <x v="1"/>
    <s v="01008"/>
    <n v="757.1"/>
    <n v="1167.3"/>
    <n v="1924.4"/>
    <x v="2"/>
    <x v="1"/>
    <x v="6"/>
    <x v="1"/>
    <x v="11"/>
    <n v="6"/>
    <n v="4"/>
    <x v="5"/>
  </r>
  <r>
    <d v="2012-12-06T00:00:00"/>
    <n v="4"/>
    <x v="0"/>
    <s v="01009"/>
    <n v="493.49"/>
    <n v="1266.8800000000001"/>
    <n v="1760.37"/>
    <x v="3"/>
    <x v="1"/>
    <x v="7"/>
    <x v="1"/>
    <x v="11"/>
    <n v="6"/>
    <n v="4"/>
    <x v="5"/>
  </r>
  <r>
    <d v="2012-12-06T00:00:00"/>
    <n v="4"/>
    <x v="1"/>
    <s v="01010"/>
    <n v="431.98"/>
    <n v="1097.02"/>
    <n v="1529"/>
    <x v="3"/>
    <x v="1"/>
    <x v="8"/>
    <x v="1"/>
    <x v="11"/>
    <n v="6"/>
    <n v="4"/>
    <x v="5"/>
  </r>
  <r>
    <d v="2012-12-07T00:00:00"/>
    <n v="1"/>
    <x v="0"/>
    <s v="01011"/>
    <n v="537.62"/>
    <n v="998.65"/>
    <n v="1536.27"/>
    <x v="0"/>
    <x v="0"/>
    <x v="9"/>
    <x v="1"/>
    <x v="11"/>
    <n v="7"/>
    <n v="5"/>
    <x v="6"/>
  </r>
  <r>
    <d v="2012-12-07T00:00:00"/>
    <n v="1"/>
    <x v="1"/>
    <s v="01002"/>
    <n v="514.57000000000005"/>
    <n v="1329.05"/>
    <n v="1843.62"/>
    <x v="0"/>
    <x v="0"/>
    <x v="4"/>
    <x v="1"/>
    <x v="11"/>
    <n v="7"/>
    <n v="5"/>
    <x v="6"/>
  </r>
  <r>
    <d v="2012-12-07T00:00:00"/>
    <n v="2"/>
    <x v="0"/>
    <s v="01003"/>
    <n v="596.37"/>
    <n v="1018.85"/>
    <n v="1615.22"/>
    <x v="1"/>
    <x v="0"/>
    <x v="0"/>
    <x v="1"/>
    <x v="11"/>
    <n v="7"/>
    <n v="5"/>
    <x v="6"/>
  </r>
  <r>
    <d v="2012-12-07T00:00:00"/>
    <n v="2"/>
    <x v="1"/>
    <s v="01001"/>
    <n v="514.33000000000004"/>
    <n v="1144.3900000000001"/>
    <n v="1658.72"/>
    <x v="1"/>
    <x v="0"/>
    <x v="1"/>
    <x v="1"/>
    <x v="11"/>
    <n v="7"/>
    <n v="5"/>
    <x v="6"/>
  </r>
  <r>
    <d v="2012-12-07T00:00:00"/>
    <n v="3"/>
    <x v="0"/>
    <s v="01004"/>
    <n v="678.3"/>
    <n v="1083.24"/>
    <n v="1761.54"/>
    <x v="2"/>
    <x v="1"/>
    <x v="2"/>
    <x v="1"/>
    <x v="11"/>
    <n v="7"/>
    <n v="5"/>
    <x v="6"/>
  </r>
  <r>
    <d v="2012-12-07T00:00:00"/>
    <n v="3"/>
    <x v="1"/>
    <s v="01005"/>
    <n v="643.15"/>
    <n v="1010.89"/>
    <n v="1654.04"/>
    <x v="2"/>
    <x v="1"/>
    <x v="3"/>
    <x v="1"/>
    <x v="11"/>
    <n v="7"/>
    <n v="5"/>
    <x v="6"/>
  </r>
  <r>
    <d v="2012-12-07T00:00:00"/>
    <n v="4"/>
    <x v="0"/>
    <s v="01006"/>
    <n v="606.73"/>
    <n v="1069.22"/>
    <n v="1675.95"/>
    <x v="3"/>
    <x v="1"/>
    <x v="4"/>
    <x v="1"/>
    <x v="11"/>
    <n v="7"/>
    <n v="5"/>
    <x v="6"/>
  </r>
  <r>
    <d v="2012-12-07T00:00:00"/>
    <n v="4"/>
    <x v="1"/>
    <s v="01007"/>
    <n v="457.05"/>
    <n v="1190.74"/>
    <n v="1647.79"/>
    <x v="3"/>
    <x v="1"/>
    <x v="5"/>
    <x v="1"/>
    <x v="11"/>
    <n v="7"/>
    <n v="5"/>
    <x v="6"/>
  </r>
  <r>
    <d v="2012-12-08T00:00:00"/>
    <n v="1"/>
    <x v="0"/>
    <s v="01008"/>
    <n v="542.73"/>
    <n v="1157.93"/>
    <n v="1700.66"/>
    <x v="0"/>
    <x v="0"/>
    <x v="6"/>
    <x v="1"/>
    <x v="11"/>
    <n v="8"/>
    <n v="6"/>
    <x v="0"/>
  </r>
  <r>
    <d v="2012-12-08T00:00:00"/>
    <n v="1"/>
    <x v="1"/>
    <s v="01009"/>
    <n v="536.92999999999995"/>
    <n v="1235.44"/>
    <n v="1772.37"/>
    <x v="0"/>
    <x v="0"/>
    <x v="7"/>
    <x v="1"/>
    <x v="11"/>
    <n v="8"/>
    <n v="6"/>
    <x v="0"/>
  </r>
  <r>
    <d v="2012-12-08T00:00:00"/>
    <n v="2"/>
    <x v="0"/>
    <s v="01010"/>
    <n v="667.61"/>
    <n v="1056.04"/>
    <n v="1723.65"/>
    <x v="1"/>
    <x v="0"/>
    <x v="8"/>
    <x v="1"/>
    <x v="11"/>
    <n v="8"/>
    <n v="6"/>
    <x v="0"/>
  </r>
  <r>
    <d v="2012-12-08T00:00:00"/>
    <n v="2"/>
    <x v="1"/>
    <s v="01011"/>
    <n v="615.49"/>
    <n v="1204.18"/>
    <n v="1819.67"/>
    <x v="1"/>
    <x v="0"/>
    <x v="9"/>
    <x v="1"/>
    <x v="11"/>
    <n v="8"/>
    <n v="6"/>
    <x v="0"/>
  </r>
  <r>
    <d v="2012-12-08T00:00:00"/>
    <n v="3"/>
    <x v="0"/>
    <s v="01002"/>
    <n v="585.11"/>
    <n v="1004.04"/>
    <n v="1589.15"/>
    <x v="2"/>
    <x v="1"/>
    <x v="4"/>
    <x v="1"/>
    <x v="11"/>
    <n v="8"/>
    <n v="6"/>
    <x v="0"/>
  </r>
  <r>
    <d v="2012-12-08T00:00:00"/>
    <n v="3"/>
    <x v="1"/>
    <s v="01003"/>
    <n v="559.9"/>
    <n v="1285.18"/>
    <n v="1845.08"/>
    <x v="2"/>
    <x v="1"/>
    <x v="0"/>
    <x v="1"/>
    <x v="11"/>
    <n v="8"/>
    <n v="6"/>
    <x v="0"/>
  </r>
  <r>
    <d v="2012-12-08T00:00:00"/>
    <n v="4"/>
    <x v="0"/>
    <s v="01001"/>
    <n v="601.22"/>
    <n v="951.36"/>
    <n v="1552.58"/>
    <x v="3"/>
    <x v="1"/>
    <x v="1"/>
    <x v="1"/>
    <x v="11"/>
    <n v="8"/>
    <n v="6"/>
    <x v="0"/>
  </r>
  <r>
    <d v="2012-12-08T00:00:00"/>
    <n v="4"/>
    <x v="1"/>
    <s v="01004"/>
    <n v="590.55999999999995"/>
    <n v="1155.54"/>
    <n v="1746.1"/>
    <x v="3"/>
    <x v="1"/>
    <x v="2"/>
    <x v="1"/>
    <x v="11"/>
    <n v="8"/>
    <n v="6"/>
    <x v="0"/>
  </r>
  <r>
    <d v="2012-12-09T00:00:00"/>
    <n v="1"/>
    <x v="0"/>
    <s v="01005"/>
    <n v="426.09"/>
    <n v="1167.33"/>
    <n v="1593.42"/>
    <x v="0"/>
    <x v="0"/>
    <x v="3"/>
    <x v="1"/>
    <x v="11"/>
    <n v="9"/>
    <n v="7"/>
    <x v="1"/>
  </r>
  <r>
    <d v="2012-12-09T00:00:00"/>
    <n v="1"/>
    <x v="1"/>
    <s v="01006"/>
    <n v="530.17999999999995"/>
    <n v="1126.45"/>
    <n v="1656.63"/>
    <x v="0"/>
    <x v="0"/>
    <x v="4"/>
    <x v="1"/>
    <x v="11"/>
    <n v="9"/>
    <n v="7"/>
    <x v="1"/>
  </r>
  <r>
    <d v="2012-12-09T00:00:00"/>
    <n v="2"/>
    <x v="0"/>
    <s v="01007"/>
    <n v="616.80999999999995"/>
    <n v="1139.4100000000001"/>
    <n v="1756.22"/>
    <x v="1"/>
    <x v="0"/>
    <x v="5"/>
    <x v="1"/>
    <x v="11"/>
    <n v="9"/>
    <n v="7"/>
    <x v="1"/>
  </r>
  <r>
    <d v="2012-12-09T00:00:00"/>
    <n v="2"/>
    <x v="1"/>
    <s v="01008"/>
    <n v="612.86"/>
    <n v="1038"/>
    <n v="1650.86"/>
    <x v="1"/>
    <x v="0"/>
    <x v="6"/>
    <x v="1"/>
    <x v="11"/>
    <n v="9"/>
    <n v="7"/>
    <x v="1"/>
  </r>
  <r>
    <d v="2012-12-09T00:00:00"/>
    <n v="3"/>
    <x v="0"/>
    <s v="01009"/>
    <n v="523.45000000000005"/>
    <n v="1003.59"/>
    <n v="1527.04"/>
    <x v="2"/>
    <x v="1"/>
    <x v="7"/>
    <x v="1"/>
    <x v="11"/>
    <n v="9"/>
    <n v="7"/>
    <x v="1"/>
  </r>
  <r>
    <d v="2012-12-09T00:00:00"/>
    <n v="3"/>
    <x v="1"/>
    <s v="01010"/>
    <n v="573.86"/>
    <n v="1027.92"/>
    <n v="1601.78"/>
    <x v="2"/>
    <x v="1"/>
    <x v="8"/>
    <x v="1"/>
    <x v="11"/>
    <n v="9"/>
    <n v="7"/>
    <x v="1"/>
  </r>
  <r>
    <d v="2012-12-09T00:00:00"/>
    <n v="4"/>
    <x v="0"/>
    <s v="01011"/>
    <n v="583.29"/>
    <n v="981.19"/>
    <n v="1564.48"/>
    <x v="3"/>
    <x v="1"/>
    <x v="9"/>
    <x v="1"/>
    <x v="11"/>
    <n v="9"/>
    <n v="7"/>
    <x v="1"/>
  </r>
  <r>
    <d v="2012-12-09T00:00:00"/>
    <n v="4"/>
    <x v="1"/>
    <s v="01002"/>
    <n v="682.83"/>
    <n v="1127.02"/>
    <n v="1809.85"/>
    <x v="3"/>
    <x v="1"/>
    <x v="4"/>
    <x v="1"/>
    <x v="11"/>
    <n v="9"/>
    <n v="7"/>
    <x v="1"/>
  </r>
  <r>
    <d v="2012-12-10T00:00:00"/>
    <n v="1"/>
    <x v="0"/>
    <s v="01003"/>
    <n v="694.28"/>
    <n v="1056.23"/>
    <n v="1750.51"/>
    <x v="0"/>
    <x v="0"/>
    <x v="0"/>
    <x v="1"/>
    <x v="11"/>
    <n v="10"/>
    <n v="1"/>
    <x v="2"/>
  </r>
  <r>
    <d v="2012-12-10T00:00:00"/>
    <n v="1"/>
    <x v="1"/>
    <s v="01001"/>
    <n v="703.75"/>
    <n v="1069.42"/>
    <n v="1773.17"/>
    <x v="0"/>
    <x v="0"/>
    <x v="1"/>
    <x v="1"/>
    <x v="11"/>
    <n v="10"/>
    <n v="1"/>
    <x v="2"/>
  </r>
  <r>
    <d v="2012-12-10T00:00:00"/>
    <n v="2"/>
    <x v="0"/>
    <s v="01004"/>
    <n v="674.33"/>
    <n v="1020.82"/>
    <n v="1695.15"/>
    <x v="1"/>
    <x v="0"/>
    <x v="2"/>
    <x v="1"/>
    <x v="11"/>
    <n v="10"/>
    <n v="1"/>
    <x v="2"/>
  </r>
  <r>
    <d v="2012-12-10T00:00:00"/>
    <n v="2"/>
    <x v="1"/>
    <s v="01005"/>
    <n v="633.70000000000005"/>
    <n v="956.58"/>
    <n v="1590.28"/>
    <x v="1"/>
    <x v="0"/>
    <x v="3"/>
    <x v="1"/>
    <x v="11"/>
    <n v="10"/>
    <n v="1"/>
    <x v="2"/>
  </r>
  <r>
    <d v="2012-12-10T00:00:00"/>
    <n v="3"/>
    <x v="0"/>
    <s v="01006"/>
    <n v="648.16999999999996"/>
    <n v="974.73"/>
    <n v="1622.9"/>
    <x v="2"/>
    <x v="1"/>
    <x v="4"/>
    <x v="1"/>
    <x v="11"/>
    <n v="10"/>
    <n v="1"/>
    <x v="2"/>
  </r>
  <r>
    <d v="2012-12-10T00:00:00"/>
    <n v="3"/>
    <x v="1"/>
    <s v="01007"/>
    <n v="778.31"/>
    <n v="1176.1600000000001"/>
    <n v="1954.47"/>
    <x v="2"/>
    <x v="1"/>
    <x v="5"/>
    <x v="1"/>
    <x v="11"/>
    <n v="10"/>
    <n v="1"/>
    <x v="2"/>
  </r>
  <r>
    <d v="2012-12-10T00:00:00"/>
    <n v="4"/>
    <x v="0"/>
    <s v="01008"/>
    <n v="676.82"/>
    <n v="1024.1400000000001"/>
    <n v="1700.96"/>
    <x v="3"/>
    <x v="1"/>
    <x v="6"/>
    <x v="1"/>
    <x v="11"/>
    <n v="10"/>
    <n v="1"/>
    <x v="2"/>
  </r>
  <r>
    <d v="2012-12-10T00:00:00"/>
    <n v="4"/>
    <x v="1"/>
    <s v="01009"/>
    <n v="604.89"/>
    <n v="915.58"/>
    <n v="1520.47"/>
    <x v="3"/>
    <x v="1"/>
    <x v="7"/>
    <x v="1"/>
    <x v="11"/>
    <n v="10"/>
    <n v="1"/>
    <x v="2"/>
  </r>
  <r>
    <d v="2012-12-11T00:00:00"/>
    <n v="1"/>
    <x v="0"/>
    <s v="01010"/>
    <n v="653.41"/>
    <n v="1001.5"/>
    <n v="1654.91"/>
    <x v="0"/>
    <x v="0"/>
    <x v="8"/>
    <x v="1"/>
    <x v="11"/>
    <n v="11"/>
    <n v="2"/>
    <x v="3"/>
  </r>
  <r>
    <d v="2012-12-11T00:00:00"/>
    <n v="1"/>
    <x v="1"/>
    <s v="01011"/>
    <n v="645.64"/>
    <n v="1006.92"/>
    <n v="1652.56"/>
    <x v="0"/>
    <x v="0"/>
    <x v="9"/>
    <x v="1"/>
    <x v="11"/>
    <n v="11"/>
    <n v="2"/>
    <x v="3"/>
  </r>
  <r>
    <d v="2012-12-11T00:00:00"/>
    <n v="2"/>
    <x v="0"/>
    <s v="01002"/>
    <n v="639.54"/>
    <n v="991.51"/>
    <n v="1631.05"/>
    <x v="1"/>
    <x v="0"/>
    <x v="4"/>
    <x v="1"/>
    <x v="11"/>
    <n v="11"/>
    <n v="2"/>
    <x v="3"/>
  </r>
  <r>
    <d v="2012-12-11T00:00:00"/>
    <n v="2"/>
    <x v="1"/>
    <s v="01003"/>
    <n v="726.94"/>
    <n v="1117.4000000000001"/>
    <n v="1844.34"/>
    <x v="1"/>
    <x v="0"/>
    <x v="0"/>
    <x v="1"/>
    <x v="11"/>
    <n v="11"/>
    <n v="2"/>
    <x v="3"/>
  </r>
  <r>
    <d v="2012-12-11T00:00:00"/>
    <n v="3"/>
    <x v="0"/>
    <s v="01001"/>
    <n v="686.7"/>
    <n v="1054.56"/>
    <n v="1741.26"/>
    <x v="2"/>
    <x v="1"/>
    <x v="1"/>
    <x v="1"/>
    <x v="11"/>
    <n v="11"/>
    <n v="2"/>
    <x v="3"/>
  </r>
  <r>
    <d v="2012-12-11T00:00:00"/>
    <n v="3"/>
    <x v="1"/>
    <s v="01004"/>
    <n v="826.13"/>
    <n v="1262.19"/>
    <n v="2088.3200000000002"/>
    <x v="2"/>
    <x v="1"/>
    <x v="2"/>
    <x v="1"/>
    <x v="11"/>
    <n v="11"/>
    <n v="2"/>
    <x v="3"/>
  </r>
  <r>
    <d v="2012-12-11T00:00:00"/>
    <n v="4"/>
    <x v="0"/>
    <s v="01005"/>
    <n v="610.20000000000005"/>
    <n v="937.96"/>
    <n v="1548.16"/>
    <x v="3"/>
    <x v="1"/>
    <x v="3"/>
    <x v="1"/>
    <x v="11"/>
    <n v="11"/>
    <n v="2"/>
    <x v="3"/>
  </r>
  <r>
    <d v="2012-12-11T00:00:00"/>
    <n v="4"/>
    <x v="1"/>
    <s v="01006"/>
    <n v="819.59"/>
    <n v="1261.03"/>
    <n v="2080.62"/>
    <x v="3"/>
    <x v="1"/>
    <x v="4"/>
    <x v="1"/>
    <x v="11"/>
    <n v="11"/>
    <n v="2"/>
    <x v="3"/>
  </r>
  <r>
    <d v="2012-12-12T00:00:00"/>
    <n v="1"/>
    <x v="0"/>
    <s v="01007"/>
    <n v="656.75"/>
    <n v="1045.05"/>
    <n v="1701.8"/>
    <x v="0"/>
    <x v="0"/>
    <x v="5"/>
    <x v="1"/>
    <x v="11"/>
    <n v="12"/>
    <n v="3"/>
    <x v="4"/>
  </r>
  <r>
    <d v="2012-12-12T00:00:00"/>
    <n v="1"/>
    <x v="1"/>
    <s v="01008"/>
    <n v="707.75"/>
    <n v="1064.77"/>
    <n v="1772.52"/>
    <x v="0"/>
    <x v="0"/>
    <x v="6"/>
    <x v="1"/>
    <x v="11"/>
    <n v="12"/>
    <n v="3"/>
    <x v="4"/>
  </r>
  <r>
    <d v="2012-12-12T00:00:00"/>
    <n v="2"/>
    <x v="0"/>
    <s v="01009"/>
    <n v="687.44"/>
    <n v="1060.8599999999999"/>
    <n v="1748.3"/>
    <x v="1"/>
    <x v="0"/>
    <x v="7"/>
    <x v="1"/>
    <x v="11"/>
    <n v="12"/>
    <n v="3"/>
    <x v="4"/>
  </r>
  <r>
    <d v="2012-12-12T00:00:00"/>
    <n v="2"/>
    <x v="1"/>
    <s v="01010"/>
    <n v="705.04"/>
    <n v="1086.6500000000001"/>
    <n v="1791.69"/>
    <x v="1"/>
    <x v="0"/>
    <x v="8"/>
    <x v="1"/>
    <x v="11"/>
    <n v="12"/>
    <n v="3"/>
    <x v="4"/>
  </r>
  <r>
    <d v="2012-12-12T00:00:00"/>
    <n v="3"/>
    <x v="0"/>
    <s v="01011"/>
    <n v="668.91"/>
    <n v="1015.52"/>
    <n v="1684.43"/>
    <x v="2"/>
    <x v="1"/>
    <x v="9"/>
    <x v="1"/>
    <x v="11"/>
    <n v="12"/>
    <n v="3"/>
    <x v="4"/>
  </r>
  <r>
    <d v="2012-12-12T00:00:00"/>
    <n v="3"/>
    <x v="1"/>
    <s v="01002"/>
    <n v="702.44"/>
    <n v="1076.1500000000001"/>
    <n v="1778.59"/>
    <x v="2"/>
    <x v="1"/>
    <x v="4"/>
    <x v="1"/>
    <x v="11"/>
    <n v="12"/>
    <n v="3"/>
    <x v="4"/>
  </r>
  <r>
    <d v="2012-12-12T00:00:00"/>
    <n v="4"/>
    <x v="0"/>
    <s v="01003"/>
    <n v="682.65"/>
    <n v="1026.6500000000001"/>
    <n v="1709.3"/>
    <x v="3"/>
    <x v="1"/>
    <x v="0"/>
    <x v="1"/>
    <x v="11"/>
    <n v="12"/>
    <n v="3"/>
    <x v="4"/>
  </r>
  <r>
    <d v="2012-12-12T00:00:00"/>
    <n v="4"/>
    <x v="1"/>
    <s v="01001"/>
    <n v="641.27"/>
    <n v="1009.81"/>
    <n v="1651.08"/>
    <x v="3"/>
    <x v="1"/>
    <x v="1"/>
    <x v="1"/>
    <x v="11"/>
    <n v="12"/>
    <n v="3"/>
    <x v="4"/>
  </r>
  <r>
    <d v="2012-12-13T00:00:00"/>
    <n v="1"/>
    <x v="0"/>
    <s v="01004"/>
    <n v="670.6"/>
    <n v="1009.93"/>
    <n v="1680.53"/>
    <x v="0"/>
    <x v="0"/>
    <x v="2"/>
    <x v="1"/>
    <x v="11"/>
    <n v="13"/>
    <n v="4"/>
    <x v="5"/>
  </r>
  <r>
    <d v="2012-12-13T00:00:00"/>
    <n v="1"/>
    <x v="1"/>
    <s v="01005"/>
    <n v="638.29"/>
    <n v="963.43"/>
    <n v="1601.72"/>
    <x v="0"/>
    <x v="0"/>
    <x v="3"/>
    <x v="1"/>
    <x v="11"/>
    <n v="13"/>
    <n v="4"/>
    <x v="5"/>
  </r>
  <r>
    <d v="2012-12-13T00:00:00"/>
    <n v="2"/>
    <x v="0"/>
    <s v="01006"/>
    <n v="688.32"/>
    <n v="1038.74"/>
    <n v="1727.06"/>
    <x v="1"/>
    <x v="0"/>
    <x v="4"/>
    <x v="1"/>
    <x v="11"/>
    <n v="13"/>
    <n v="4"/>
    <x v="5"/>
  </r>
  <r>
    <d v="2012-12-13T00:00:00"/>
    <n v="2"/>
    <x v="1"/>
    <s v="01007"/>
    <n v="757.12"/>
    <n v="1136.56"/>
    <n v="1893.68"/>
    <x v="1"/>
    <x v="0"/>
    <x v="5"/>
    <x v="1"/>
    <x v="11"/>
    <n v="13"/>
    <n v="4"/>
    <x v="5"/>
  </r>
  <r>
    <d v="2012-12-13T00:00:00"/>
    <n v="3"/>
    <x v="0"/>
    <s v="01008"/>
    <n v="589.4"/>
    <n v="931.22"/>
    <n v="1520.62"/>
    <x v="2"/>
    <x v="1"/>
    <x v="6"/>
    <x v="1"/>
    <x v="11"/>
    <n v="13"/>
    <n v="4"/>
    <x v="5"/>
  </r>
  <r>
    <d v="2012-12-13T00:00:00"/>
    <n v="3"/>
    <x v="1"/>
    <s v="01009"/>
    <n v="655.05999999999995"/>
    <n v="1017.24"/>
    <n v="1672.3"/>
    <x v="2"/>
    <x v="1"/>
    <x v="7"/>
    <x v="1"/>
    <x v="11"/>
    <n v="13"/>
    <n v="4"/>
    <x v="5"/>
  </r>
  <r>
    <d v="2012-12-13T00:00:00"/>
    <n v="4"/>
    <x v="0"/>
    <s v="01010"/>
    <n v="695.3"/>
    <n v="1085.28"/>
    <n v="1780.58"/>
    <x v="3"/>
    <x v="1"/>
    <x v="8"/>
    <x v="1"/>
    <x v="11"/>
    <n v="13"/>
    <n v="4"/>
    <x v="5"/>
  </r>
  <r>
    <d v="2012-12-13T00:00:00"/>
    <n v="4"/>
    <x v="1"/>
    <s v="01011"/>
    <n v="626.95000000000005"/>
    <n v="945.21"/>
    <n v="1572.16"/>
    <x v="3"/>
    <x v="1"/>
    <x v="9"/>
    <x v="1"/>
    <x v="11"/>
    <n v="13"/>
    <n v="4"/>
    <x v="5"/>
  </r>
  <r>
    <d v="2012-12-14T00:00:00"/>
    <n v="1"/>
    <x v="0"/>
    <s v="01002"/>
    <n v="601.73"/>
    <n v="907.61"/>
    <n v="1509.34"/>
    <x v="0"/>
    <x v="0"/>
    <x v="4"/>
    <x v="1"/>
    <x v="11"/>
    <n v="14"/>
    <n v="5"/>
    <x v="6"/>
  </r>
  <r>
    <d v="2012-12-14T00:00:00"/>
    <n v="1"/>
    <x v="1"/>
    <s v="01003"/>
    <n v="579.59"/>
    <n v="958.72"/>
    <n v="1538.31"/>
    <x v="0"/>
    <x v="0"/>
    <x v="0"/>
    <x v="1"/>
    <x v="11"/>
    <n v="14"/>
    <n v="5"/>
    <x v="6"/>
  </r>
  <r>
    <d v="2012-12-14T00:00:00"/>
    <n v="2"/>
    <x v="0"/>
    <s v="01001"/>
    <n v="647.76"/>
    <n v="984.43"/>
    <n v="1632.19"/>
    <x v="1"/>
    <x v="0"/>
    <x v="1"/>
    <x v="1"/>
    <x v="11"/>
    <n v="14"/>
    <n v="5"/>
    <x v="6"/>
  </r>
  <r>
    <d v="2012-12-14T00:00:00"/>
    <n v="2"/>
    <x v="1"/>
    <s v="01004"/>
    <n v="662.4"/>
    <n v="1038.78"/>
    <n v="1701.18"/>
    <x v="1"/>
    <x v="0"/>
    <x v="2"/>
    <x v="1"/>
    <x v="11"/>
    <n v="14"/>
    <n v="5"/>
    <x v="6"/>
  </r>
  <r>
    <d v="2012-12-14T00:00:00"/>
    <n v="3"/>
    <x v="0"/>
    <s v="01005"/>
    <n v="634.86"/>
    <n v="962.76"/>
    <n v="1597.62"/>
    <x v="2"/>
    <x v="1"/>
    <x v="3"/>
    <x v="1"/>
    <x v="11"/>
    <n v="14"/>
    <n v="5"/>
    <x v="6"/>
  </r>
  <r>
    <d v="2012-12-14T00:00:00"/>
    <n v="3"/>
    <x v="1"/>
    <s v="01006"/>
    <n v="622.47"/>
    <n v="948.89"/>
    <n v="1571.36"/>
    <x v="2"/>
    <x v="1"/>
    <x v="4"/>
    <x v="1"/>
    <x v="11"/>
    <n v="14"/>
    <n v="5"/>
    <x v="6"/>
  </r>
  <r>
    <d v="2012-12-14T00:00:00"/>
    <n v="4"/>
    <x v="0"/>
    <s v="01007"/>
    <n v="681.59"/>
    <n v="1094.92"/>
    <n v="1776.51"/>
    <x v="3"/>
    <x v="1"/>
    <x v="5"/>
    <x v="1"/>
    <x v="11"/>
    <n v="14"/>
    <n v="5"/>
    <x v="6"/>
  </r>
  <r>
    <d v="2012-12-14T00:00:00"/>
    <n v="4"/>
    <x v="1"/>
    <s v="01008"/>
    <n v="599.55999999999995"/>
    <n v="953.96"/>
    <n v="1553.52"/>
    <x v="3"/>
    <x v="1"/>
    <x v="6"/>
    <x v="1"/>
    <x v="11"/>
    <n v="14"/>
    <n v="5"/>
    <x v="6"/>
  </r>
  <r>
    <d v="2012-12-15T00:00:00"/>
    <n v="1"/>
    <x v="0"/>
    <s v="01009"/>
    <n v="602.02"/>
    <n v="1022.12"/>
    <n v="1624.14"/>
    <x v="0"/>
    <x v="0"/>
    <x v="7"/>
    <x v="1"/>
    <x v="11"/>
    <n v="15"/>
    <n v="6"/>
    <x v="0"/>
  </r>
  <r>
    <d v="2012-12-15T00:00:00"/>
    <n v="1"/>
    <x v="1"/>
    <s v="01010"/>
    <n v="684.93"/>
    <n v="1037.71"/>
    <n v="1722.64"/>
    <x v="0"/>
    <x v="0"/>
    <x v="8"/>
    <x v="1"/>
    <x v="11"/>
    <n v="15"/>
    <n v="6"/>
    <x v="0"/>
  </r>
  <r>
    <d v="2012-12-15T00:00:00"/>
    <n v="2"/>
    <x v="0"/>
    <s v="01011"/>
    <n v="700.68"/>
    <n v="1093.57"/>
    <n v="1794.25"/>
    <x v="1"/>
    <x v="0"/>
    <x v="9"/>
    <x v="1"/>
    <x v="11"/>
    <n v="15"/>
    <n v="6"/>
    <x v="0"/>
  </r>
  <r>
    <d v="2012-12-15T00:00:00"/>
    <n v="2"/>
    <x v="1"/>
    <s v="01002"/>
    <n v="681.05"/>
    <n v="1116.72"/>
    <n v="1797.77"/>
    <x v="1"/>
    <x v="0"/>
    <x v="4"/>
    <x v="1"/>
    <x v="11"/>
    <n v="15"/>
    <n v="6"/>
    <x v="0"/>
  </r>
  <r>
    <d v="2012-12-15T00:00:00"/>
    <n v="3"/>
    <x v="0"/>
    <s v="01003"/>
    <n v="568.15"/>
    <n v="943.5"/>
    <n v="1511.65"/>
    <x v="2"/>
    <x v="1"/>
    <x v="0"/>
    <x v="1"/>
    <x v="11"/>
    <n v="15"/>
    <n v="6"/>
    <x v="0"/>
  </r>
  <r>
    <d v="2012-12-15T00:00:00"/>
    <n v="3"/>
    <x v="1"/>
    <s v="01001"/>
    <n v="791.29"/>
    <n v="1294.72"/>
    <n v="2086.0100000000002"/>
    <x v="2"/>
    <x v="1"/>
    <x v="1"/>
    <x v="1"/>
    <x v="11"/>
    <n v="15"/>
    <n v="6"/>
    <x v="0"/>
  </r>
  <r>
    <d v="2012-12-15T00:00:00"/>
    <n v="4"/>
    <x v="0"/>
    <s v="01004"/>
    <n v="606.99"/>
    <n v="959.91"/>
    <n v="1566.9"/>
    <x v="3"/>
    <x v="1"/>
    <x v="2"/>
    <x v="1"/>
    <x v="11"/>
    <n v="15"/>
    <n v="6"/>
    <x v="0"/>
  </r>
  <r>
    <d v="2012-12-15T00:00:00"/>
    <n v="4"/>
    <x v="1"/>
    <s v="01005"/>
    <n v="611.13"/>
    <n v="956.08"/>
    <n v="1567.21"/>
    <x v="3"/>
    <x v="1"/>
    <x v="3"/>
    <x v="1"/>
    <x v="11"/>
    <n v="15"/>
    <n v="6"/>
    <x v="0"/>
  </r>
  <r>
    <d v="2012-12-16T00:00:00"/>
    <n v="1"/>
    <x v="0"/>
    <s v="01006"/>
    <n v="590.30999999999995"/>
    <n v="921.45"/>
    <n v="1511.76"/>
    <x v="0"/>
    <x v="0"/>
    <x v="4"/>
    <x v="1"/>
    <x v="11"/>
    <n v="16"/>
    <n v="7"/>
    <x v="1"/>
  </r>
  <r>
    <d v="2012-12-16T00:00:00"/>
    <n v="1"/>
    <x v="1"/>
    <s v="01007"/>
    <n v="721.66"/>
    <n v="1159.69"/>
    <n v="1881.35"/>
    <x v="0"/>
    <x v="0"/>
    <x v="5"/>
    <x v="1"/>
    <x v="11"/>
    <n v="16"/>
    <n v="7"/>
    <x v="1"/>
  </r>
  <r>
    <d v="2012-12-16T00:00:00"/>
    <n v="2"/>
    <x v="0"/>
    <s v="01008"/>
    <n v="626.28"/>
    <n v="994.51"/>
    <n v="1620.79"/>
    <x v="1"/>
    <x v="0"/>
    <x v="6"/>
    <x v="1"/>
    <x v="11"/>
    <n v="16"/>
    <n v="7"/>
    <x v="1"/>
  </r>
  <r>
    <d v="2012-12-16T00:00:00"/>
    <n v="2"/>
    <x v="1"/>
    <s v="01009"/>
    <n v="632.52"/>
    <n v="969.82"/>
    <n v="1602.34"/>
    <x v="1"/>
    <x v="0"/>
    <x v="7"/>
    <x v="1"/>
    <x v="11"/>
    <n v="16"/>
    <n v="7"/>
    <x v="1"/>
  </r>
  <r>
    <d v="2012-12-16T00:00:00"/>
    <n v="3"/>
    <x v="0"/>
    <s v="01010"/>
    <n v="552.96"/>
    <n v="962.8"/>
    <n v="1515.76"/>
    <x v="2"/>
    <x v="1"/>
    <x v="8"/>
    <x v="1"/>
    <x v="11"/>
    <n v="16"/>
    <n v="7"/>
    <x v="1"/>
  </r>
  <r>
    <d v="2012-12-16T00:00:00"/>
    <n v="3"/>
    <x v="1"/>
    <s v="01011"/>
    <n v="646.15"/>
    <n v="1079.0999999999999"/>
    <n v="1725.25"/>
    <x v="2"/>
    <x v="1"/>
    <x v="9"/>
    <x v="1"/>
    <x v="11"/>
    <n v="16"/>
    <n v="7"/>
    <x v="1"/>
  </r>
  <r>
    <d v="2012-12-16T00:00:00"/>
    <n v="4"/>
    <x v="0"/>
    <s v="01002"/>
    <n v="673.33"/>
    <n v="1069.83"/>
    <n v="1743.16"/>
    <x v="3"/>
    <x v="1"/>
    <x v="4"/>
    <x v="1"/>
    <x v="11"/>
    <n v="16"/>
    <n v="7"/>
    <x v="1"/>
  </r>
  <r>
    <d v="2012-12-16T00:00:00"/>
    <n v="4"/>
    <x v="1"/>
    <s v="01003"/>
    <n v="626.09"/>
    <n v="1011.45"/>
    <n v="1637.54"/>
    <x v="3"/>
    <x v="1"/>
    <x v="0"/>
    <x v="1"/>
    <x v="11"/>
    <n v="16"/>
    <n v="7"/>
    <x v="1"/>
  </r>
  <r>
    <d v="2012-12-17T00:00:00"/>
    <n v="1"/>
    <x v="0"/>
    <s v="01001"/>
    <n v="661.64"/>
    <n v="992.99"/>
    <n v="1654.63"/>
    <x v="0"/>
    <x v="0"/>
    <x v="1"/>
    <x v="1"/>
    <x v="11"/>
    <n v="17"/>
    <n v="1"/>
    <x v="2"/>
  </r>
  <r>
    <d v="2012-12-17T00:00:00"/>
    <n v="1"/>
    <x v="1"/>
    <s v="01004"/>
    <n v="675.01"/>
    <n v="1026.51"/>
    <n v="1701.52"/>
    <x v="0"/>
    <x v="0"/>
    <x v="2"/>
    <x v="1"/>
    <x v="11"/>
    <n v="17"/>
    <n v="1"/>
    <x v="2"/>
  </r>
  <r>
    <d v="2012-12-17T00:00:00"/>
    <n v="2"/>
    <x v="0"/>
    <s v="01005"/>
    <n v="642.36"/>
    <n v="993.36"/>
    <n v="1635.72"/>
    <x v="1"/>
    <x v="0"/>
    <x v="3"/>
    <x v="1"/>
    <x v="11"/>
    <n v="17"/>
    <n v="1"/>
    <x v="2"/>
  </r>
  <r>
    <d v="2012-12-17T00:00:00"/>
    <n v="2"/>
    <x v="1"/>
    <s v="01006"/>
    <n v="645.23"/>
    <n v="1110.44"/>
    <n v="1755.67"/>
    <x v="1"/>
    <x v="0"/>
    <x v="4"/>
    <x v="1"/>
    <x v="11"/>
    <n v="17"/>
    <n v="1"/>
    <x v="2"/>
  </r>
  <r>
    <d v="2012-12-17T00:00:00"/>
    <n v="3"/>
    <x v="0"/>
    <s v="01007"/>
    <n v="684.22"/>
    <n v="1036.75"/>
    <n v="1720.97"/>
    <x v="2"/>
    <x v="1"/>
    <x v="5"/>
    <x v="1"/>
    <x v="11"/>
    <n v="17"/>
    <n v="1"/>
    <x v="2"/>
  </r>
  <r>
    <d v="2012-12-17T00:00:00"/>
    <n v="3"/>
    <x v="1"/>
    <s v="01008"/>
    <n v="748.09"/>
    <n v="1139.23"/>
    <n v="1887.32"/>
    <x v="2"/>
    <x v="1"/>
    <x v="6"/>
    <x v="1"/>
    <x v="11"/>
    <n v="17"/>
    <n v="1"/>
    <x v="2"/>
  </r>
  <r>
    <d v="2012-12-17T00:00:00"/>
    <n v="4"/>
    <x v="0"/>
    <s v="01009"/>
    <n v="603.30999999999995"/>
    <n v="925.93"/>
    <n v="1529.24"/>
    <x v="3"/>
    <x v="1"/>
    <x v="7"/>
    <x v="1"/>
    <x v="11"/>
    <n v="17"/>
    <n v="1"/>
    <x v="2"/>
  </r>
  <r>
    <d v="2012-12-17T00:00:00"/>
    <n v="4"/>
    <x v="1"/>
    <s v="01010"/>
    <n v="653.87"/>
    <n v="1103.75"/>
    <n v="1757.62"/>
    <x v="3"/>
    <x v="1"/>
    <x v="8"/>
    <x v="1"/>
    <x v="11"/>
    <n v="17"/>
    <n v="1"/>
    <x v="2"/>
  </r>
  <r>
    <d v="2012-12-18T00:00:00"/>
    <n v="1"/>
    <x v="0"/>
    <s v="01011"/>
    <n v="646.21"/>
    <n v="1103.3900000000001"/>
    <n v="1749.6"/>
    <x v="0"/>
    <x v="0"/>
    <x v="9"/>
    <x v="1"/>
    <x v="11"/>
    <n v="18"/>
    <n v="2"/>
    <x v="3"/>
  </r>
  <r>
    <d v="2012-12-18T00:00:00"/>
    <n v="1"/>
    <x v="1"/>
    <s v="01002"/>
    <n v="599.02"/>
    <n v="942.25"/>
    <n v="1541.27"/>
    <x v="0"/>
    <x v="0"/>
    <x v="4"/>
    <x v="1"/>
    <x v="11"/>
    <n v="18"/>
    <n v="2"/>
    <x v="3"/>
  </r>
  <r>
    <d v="2012-12-18T00:00:00"/>
    <n v="2"/>
    <x v="0"/>
    <s v="01003"/>
    <n v="681.08"/>
    <n v="1104.73"/>
    <n v="1785.81"/>
    <x v="1"/>
    <x v="0"/>
    <x v="0"/>
    <x v="1"/>
    <x v="11"/>
    <n v="18"/>
    <n v="2"/>
    <x v="3"/>
  </r>
  <r>
    <d v="2012-12-18T00:00:00"/>
    <n v="2"/>
    <x v="1"/>
    <s v="01001"/>
    <n v="719.88"/>
    <n v="1202.8499999999999"/>
    <n v="1922.73"/>
    <x v="1"/>
    <x v="0"/>
    <x v="1"/>
    <x v="1"/>
    <x v="11"/>
    <n v="18"/>
    <n v="2"/>
    <x v="3"/>
  </r>
  <r>
    <d v="2012-12-18T00:00:00"/>
    <n v="3"/>
    <x v="0"/>
    <s v="01004"/>
    <n v="633.08000000000004"/>
    <n v="951.6"/>
    <n v="1584.68"/>
    <x v="2"/>
    <x v="1"/>
    <x v="2"/>
    <x v="1"/>
    <x v="11"/>
    <n v="18"/>
    <n v="2"/>
    <x v="3"/>
  </r>
  <r>
    <d v="2012-12-18T00:00:00"/>
    <n v="3"/>
    <x v="1"/>
    <s v="01005"/>
    <n v="681.83"/>
    <n v="1078.95"/>
    <n v="1760.78"/>
    <x v="2"/>
    <x v="1"/>
    <x v="3"/>
    <x v="1"/>
    <x v="11"/>
    <n v="18"/>
    <n v="2"/>
    <x v="3"/>
  </r>
  <r>
    <d v="2012-12-18T00:00:00"/>
    <n v="4"/>
    <x v="0"/>
    <s v="01006"/>
    <n v="588.27"/>
    <n v="1025.6199999999999"/>
    <n v="1613.89"/>
    <x v="3"/>
    <x v="1"/>
    <x v="4"/>
    <x v="1"/>
    <x v="11"/>
    <n v="18"/>
    <n v="2"/>
    <x v="3"/>
  </r>
  <r>
    <d v="2012-12-18T00:00:00"/>
    <n v="4"/>
    <x v="1"/>
    <s v="01007"/>
    <n v="653.41"/>
    <n v="1100.23"/>
    <n v="1753.64"/>
    <x v="3"/>
    <x v="1"/>
    <x v="5"/>
    <x v="1"/>
    <x v="11"/>
    <n v="18"/>
    <n v="2"/>
    <x v="3"/>
  </r>
  <r>
    <d v="2012-12-19T00:00:00"/>
    <n v="1"/>
    <x v="0"/>
    <s v="01008"/>
    <n v="628.36"/>
    <n v="1044.3900000000001"/>
    <n v="1672.75"/>
    <x v="0"/>
    <x v="0"/>
    <x v="6"/>
    <x v="1"/>
    <x v="11"/>
    <n v="19"/>
    <n v="3"/>
    <x v="4"/>
  </r>
  <r>
    <d v="2012-12-19T00:00:00"/>
    <n v="1"/>
    <x v="1"/>
    <s v="01009"/>
    <n v="610.14"/>
    <n v="979.78"/>
    <n v="1589.92"/>
    <x v="0"/>
    <x v="0"/>
    <x v="7"/>
    <x v="1"/>
    <x v="11"/>
    <n v="19"/>
    <n v="3"/>
    <x v="4"/>
  </r>
  <r>
    <d v="2012-12-19T00:00:00"/>
    <n v="2"/>
    <x v="0"/>
    <s v="01010"/>
    <n v="561.13"/>
    <n v="964.23"/>
    <n v="1525.36"/>
    <x v="1"/>
    <x v="0"/>
    <x v="8"/>
    <x v="1"/>
    <x v="11"/>
    <n v="19"/>
    <n v="3"/>
    <x v="4"/>
  </r>
  <r>
    <d v="2012-12-19T00:00:00"/>
    <n v="2"/>
    <x v="1"/>
    <s v="01011"/>
    <n v="614.88"/>
    <n v="1052.29"/>
    <n v="1667.17"/>
    <x v="1"/>
    <x v="0"/>
    <x v="9"/>
    <x v="1"/>
    <x v="11"/>
    <n v="19"/>
    <n v="3"/>
    <x v="4"/>
  </r>
  <r>
    <d v="2012-12-19T00:00:00"/>
    <n v="3"/>
    <x v="0"/>
    <s v="01002"/>
    <n v="583.36"/>
    <n v="929.72"/>
    <n v="1513.08"/>
    <x v="2"/>
    <x v="1"/>
    <x v="4"/>
    <x v="1"/>
    <x v="11"/>
    <n v="19"/>
    <n v="3"/>
    <x v="4"/>
  </r>
  <r>
    <d v="2012-12-19T00:00:00"/>
    <n v="3"/>
    <x v="1"/>
    <s v="01003"/>
    <n v="753.72"/>
    <n v="1197.32"/>
    <n v="1951.04"/>
    <x v="2"/>
    <x v="1"/>
    <x v="0"/>
    <x v="1"/>
    <x v="11"/>
    <n v="19"/>
    <n v="3"/>
    <x v="4"/>
  </r>
  <r>
    <d v="2012-12-19T00:00:00"/>
    <n v="4"/>
    <x v="0"/>
    <s v="01001"/>
    <n v="603.87"/>
    <n v="967.75"/>
    <n v="1571.62"/>
    <x v="3"/>
    <x v="1"/>
    <x v="1"/>
    <x v="1"/>
    <x v="11"/>
    <n v="19"/>
    <n v="3"/>
    <x v="4"/>
  </r>
  <r>
    <d v="2012-12-19T00:00:00"/>
    <n v="4"/>
    <x v="1"/>
    <s v="01004"/>
    <n v="730.03"/>
    <n v="1273.1300000000001"/>
    <n v="2003.16"/>
    <x v="3"/>
    <x v="1"/>
    <x v="2"/>
    <x v="1"/>
    <x v="11"/>
    <n v="19"/>
    <n v="3"/>
    <x v="4"/>
  </r>
  <r>
    <d v="2012-12-20T00:00:00"/>
    <n v="1"/>
    <x v="0"/>
    <s v="01005"/>
    <n v="601.23"/>
    <n v="1065.92"/>
    <n v="1667.15"/>
    <x v="0"/>
    <x v="0"/>
    <x v="3"/>
    <x v="1"/>
    <x v="11"/>
    <n v="20"/>
    <n v="4"/>
    <x v="5"/>
  </r>
  <r>
    <d v="2012-12-20T00:00:00"/>
    <n v="1"/>
    <x v="1"/>
    <s v="01006"/>
    <n v="601.87"/>
    <n v="926.17"/>
    <n v="1528.04"/>
    <x v="0"/>
    <x v="0"/>
    <x v="4"/>
    <x v="1"/>
    <x v="11"/>
    <n v="20"/>
    <n v="4"/>
    <x v="5"/>
  </r>
  <r>
    <d v="2012-12-20T00:00:00"/>
    <n v="2"/>
    <x v="0"/>
    <s v="01007"/>
    <n v="622.53"/>
    <n v="1054.53"/>
    <n v="1677.06"/>
    <x v="1"/>
    <x v="0"/>
    <x v="5"/>
    <x v="1"/>
    <x v="11"/>
    <n v="20"/>
    <n v="4"/>
    <x v="5"/>
  </r>
  <r>
    <d v="2012-12-20T00:00:00"/>
    <n v="2"/>
    <x v="1"/>
    <s v="01008"/>
    <n v="706.43"/>
    <n v="1060.3900000000001"/>
    <n v="1766.82"/>
    <x v="1"/>
    <x v="0"/>
    <x v="6"/>
    <x v="1"/>
    <x v="11"/>
    <n v="20"/>
    <n v="4"/>
    <x v="5"/>
  </r>
  <r>
    <d v="2012-12-20T00:00:00"/>
    <n v="3"/>
    <x v="0"/>
    <s v="01009"/>
    <n v="626.54999999999995"/>
    <n v="982.82"/>
    <n v="1609.37"/>
    <x v="2"/>
    <x v="1"/>
    <x v="7"/>
    <x v="1"/>
    <x v="11"/>
    <n v="20"/>
    <n v="4"/>
    <x v="5"/>
  </r>
  <r>
    <d v="2012-12-20T00:00:00"/>
    <n v="3"/>
    <x v="1"/>
    <s v="01010"/>
    <n v="624.04"/>
    <n v="1026.4100000000001"/>
    <n v="1650.45"/>
    <x v="2"/>
    <x v="1"/>
    <x v="8"/>
    <x v="1"/>
    <x v="11"/>
    <n v="20"/>
    <n v="4"/>
    <x v="5"/>
  </r>
  <r>
    <d v="2012-12-20T00:00:00"/>
    <n v="4"/>
    <x v="0"/>
    <s v="01011"/>
    <n v="676.47"/>
    <n v="1051.01"/>
    <n v="1727.48"/>
    <x v="3"/>
    <x v="1"/>
    <x v="9"/>
    <x v="1"/>
    <x v="11"/>
    <n v="20"/>
    <n v="4"/>
    <x v="5"/>
  </r>
  <r>
    <d v="2012-12-20T00:00:00"/>
    <n v="4"/>
    <x v="1"/>
    <s v="01002"/>
    <n v="665.24"/>
    <n v="1114.3399999999999"/>
    <n v="1779.58"/>
    <x v="3"/>
    <x v="1"/>
    <x v="4"/>
    <x v="1"/>
    <x v="11"/>
    <n v="20"/>
    <n v="4"/>
    <x v="5"/>
  </r>
  <r>
    <d v="2012-12-21T00:00:00"/>
    <n v="1"/>
    <x v="0"/>
    <s v="01003"/>
    <n v="639.38"/>
    <n v="1026.29"/>
    <n v="1665.67"/>
    <x v="0"/>
    <x v="0"/>
    <x v="0"/>
    <x v="1"/>
    <x v="11"/>
    <n v="21"/>
    <n v="5"/>
    <x v="6"/>
  </r>
  <r>
    <d v="2012-12-21T00:00:00"/>
    <n v="1"/>
    <x v="1"/>
    <s v="01001"/>
    <n v="610.66"/>
    <n v="1082.58"/>
    <n v="1693.24"/>
    <x v="0"/>
    <x v="0"/>
    <x v="1"/>
    <x v="1"/>
    <x v="11"/>
    <n v="21"/>
    <n v="5"/>
    <x v="6"/>
  </r>
  <r>
    <d v="2012-12-21T00:00:00"/>
    <n v="2"/>
    <x v="0"/>
    <s v="01004"/>
    <n v="541.36"/>
    <n v="1001.57"/>
    <n v="1542.93"/>
    <x v="1"/>
    <x v="0"/>
    <x v="2"/>
    <x v="1"/>
    <x v="11"/>
    <n v="21"/>
    <n v="5"/>
    <x v="6"/>
  </r>
  <r>
    <d v="2012-12-21T00:00:00"/>
    <n v="2"/>
    <x v="1"/>
    <s v="01005"/>
    <n v="672.38"/>
    <n v="1081.9100000000001"/>
    <n v="1754.29"/>
    <x v="1"/>
    <x v="0"/>
    <x v="3"/>
    <x v="1"/>
    <x v="11"/>
    <n v="21"/>
    <n v="5"/>
    <x v="6"/>
  </r>
  <r>
    <d v="2012-12-21T00:00:00"/>
    <n v="3"/>
    <x v="0"/>
    <s v="01006"/>
    <n v="634.27"/>
    <n v="977.43"/>
    <n v="1611.7"/>
    <x v="2"/>
    <x v="1"/>
    <x v="4"/>
    <x v="1"/>
    <x v="11"/>
    <n v="21"/>
    <n v="5"/>
    <x v="6"/>
  </r>
  <r>
    <d v="2012-12-21T00:00:00"/>
    <n v="3"/>
    <x v="1"/>
    <s v="01007"/>
    <n v="702.9"/>
    <n v="1272.4100000000001"/>
    <n v="1975.31"/>
    <x v="2"/>
    <x v="1"/>
    <x v="5"/>
    <x v="1"/>
    <x v="11"/>
    <n v="21"/>
    <n v="5"/>
    <x v="6"/>
  </r>
  <r>
    <d v="2012-12-21T00:00:00"/>
    <n v="4"/>
    <x v="0"/>
    <s v="01008"/>
    <n v="593.91"/>
    <n v="971.59"/>
    <n v="1565.5"/>
    <x v="3"/>
    <x v="1"/>
    <x v="6"/>
    <x v="1"/>
    <x v="11"/>
    <n v="21"/>
    <n v="5"/>
    <x v="6"/>
  </r>
  <r>
    <d v="2012-12-21T00:00:00"/>
    <n v="4"/>
    <x v="1"/>
    <s v="01009"/>
    <n v="550.91"/>
    <n v="998.58"/>
    <n v="1549.49"/>
    <x v="3"/>
    <x v="1"/>
    <x v="7"/>
    <x v="1"/>
    <x v="11"/>
    <n v="21"/>
    <n v="5"/>
    <x v="6"/>
  </r>
  <r>
    <d v="2012-12-22T00:00:00"/>
    <n v="1"/>
    <x v="0"/>
    <s v="01010"/>
    <n v="617.65"/>
    <n v="1060.18"/>
    <n v="1677.83"/>
    <x v="0"/>
    <x v="0"/>
    <x v="8"/>
    <x v="1"/>
    <x v="11"/>
    <n v="22"/>
    <n v="6"/>
    <x v="0"/>
  </r>
  <r>
    <d v="2012-12-22T00:00:00"/>
    <n v="1"/>
    <x v="1"/>
    <s v="01011"/>
    <n v="605"/>
    <n v="969.25"/>
    <n v="1574.25"/>
    <x v="0"/>
    <x v="0"/>
    <x v="9"/>
    <x v="1"/>
    <x v="11"/>
    <n v="22"/>
    <n v="6"/>
    <x v="0"/>
  </r>
  <r>
    <d v="2012-12-22T00:00:00"/>
    <n v="2"/>
    <x v="0"/>
    <s v="01002"/>
    <n v="670.56"/>
    <n v="1035.9000000000001"/>
    <n v="1706.46"/>
    <x v="1"/>
    <x v="0"/>
    <x v="4"/>
    <x v="1"/>
    <x v="11"/>
    <n v="22"/>
    <n v="6"/>
    <x v="0"/>
  </r>
  <r>
    <d v="2012-12-22T00:00:00"/>
    <n v="2"/>
    <x v="1"/>
    <s v="01003"/>
    <n v="672.05"/>
    <n v="1024.5899999999999"/>
    <n v="1696.64"/>
    <x v="1"/>
    <x v="0"/>
    <x v="0"/>
    <x v="1"/>
    <x v="11"/>
    <n v="22"/>
    <n v="6"/>
    <x v="0"/>
  </r>
  <r>
    <d v="2012-12-22T00:00:00"/>
    <n v="3"/>
    <x v="0"/>
    <s v="01001"/>
    <n v="651.95000000000005"/>
    <n v="1147.8499999999999"/>
    <n v="1799.8"/>
    <x v="2"/>
    <x v="1"/>
    <x v="1"/>
    <x v="1"/>
    <x v="11"/>
    <n v="22"/>
    <n v="6"/>
    <x v="0"/>
  </r>
  <r>
    <d v="2012-12-22T00:00:00"/>
    <n v="3"/>
    <x v="1"/>
    <s v="01004"/>
    <n v="714.98"/>
    <n v="1147.51"/>
    <n v="1862.49"/>
    <x v="2"/>
    <x v="1"/>
    <x v="2"/>
    <x v="1"/>
    <x v="11"/>
    <n v="22"/>
    <n v="6"/>
    <x v="0"/>
  </r>
  <r>
    <d v="2012-12-22T00:00:00"/>
    <n v="4"/>
    <x v="0"/>
    <s v="01005"/>
    <n v="600.07000000000005"/>
    <n v="917.05"/>
    <n v="1517.12"/>
    <x v="3"/>
    <x v="1"/>
    <x v="3"/>
    <x v="1"/>
    <x v="11"/>
    <n v="22"/>
    <n v="6"/>
    <x v="0"/>
  </r>
  <r>
    <d v="2012-12-22T00:00:00"/>
    <n v="4"/>
    <x v="1"/>
    <s v="01006"/>
    <n v="584.26"/>
    <n v="1134.8900000000001"/>
    <n v="1719.15"/>
    <x v="3"/>
    <x v="1"/>
    <x v="4"/>
    <x v="1"/>
    <x v="11"/>
    <n v="22"/>
    <n v="6"/>
    <x v="0"/>
  </r>
  <r>
    <d v="2012-12-23T00:00:00"/>
    <n v="1"/>
    <x v="0"/>
    <s v="01007"/>
    <n v="657.45"/>
    <n v="1024.74"/>
    <n v="1682.19"/>
    <x v="0"/>
    <x v="0"/>
    <x v="5"/>
    <x v="1"/>
    <x v="11"/>
    <n v="23"/>
    <n v="7"/>
    <x v="1"/>
  </r>
  <r>
    <d v="2012-12-23T00:00:00"/>
    <n v="1"/>
    <x v="1"/>
    <s v="01008"/>
    <n v="588.07000000000005"/>
    <n v="1085.4100000000001"/>
    <n v="1673.48"/>
    <x v="0"/>
    <x v="0"/>
    <x v="6"/>
    <x v="1"/>
    <x v="11"/>
    <n v="23"/>
    <n v="7"/>
    <x v="1"/>
  </r>
  <r>
    <d v="2012-12-23T00:00:00"/>
    <n v="2"/>
    <x v="0"/>
    <s v="01009"/>
    <n v="568.26"/>
    <n v="1041.5"/>
    <n v="1609.76"/>
    <x v="1"/>
    <x v="0"/>
    <x v="7"/>
    <x v="1"/>
    <x v="11"/>
    <n v="23"/>
    <n v="7"/>
    <x v="1"/>
  </r>
  <r>
    <d v="2012-12-23T00:00:00"/>
    <n v="2"/>
    <x v="1"/>
    <s v="01010"/>
    <n v="627.53"/>
    <n v="1053.27"/>
    <n v="1680.8"/>
    <x v="1"/>
    <x v="0"/>
    <x v="8"/>
    <x v="1"/>
    <x v="11"/>
    <n v="23"/>
    <n v="7"/>
    <x v="1"/>
  </r>
  <r>
    <d v="2012-12-23T00:00:00"/>
    <n v="3"/>
    <x v="0"/>
    <s v="01011"/>
    <n v="582.66999999999996"/>
    <n v="1129.45"/>
    <n v="1712.12"/>
    <x v="2"/>
    <x v="1"/>
    <x v="9"/>
    <x v="1"/>
    <x v="11"/>
    <n v="23"/>
    <n v="7"/>
    <x v="1"/>
  </r>
  <r>
    <d v="2012-12-23T00:00:00"/>
    <n v="3"/>
    <x v="1"/>
    <s v="01002"/>
    <n v="682.53"/>
    <n v="1226.31"/>
    <n v="1908.84"/>
    <x v="2"/>
    <x v="1"/>
    <x v="4"/>
    <x v="1"/>
    <x v="11"/>
    <n v="23"/>
    <n v="7"/>
    <x v="1"/>
  </r>
  <r>
    <d v="2012-12-23T00:00:00"/>
    <n v="4"/>
    <x v="0"/>
    <s v="01003"/>
    <n v="588.92999999999995"/>
    <n v="966.71"/>
    <n v="1555.64"/>
    <x v="3"/>
    <x v="1"/>
    <x v="0"/>
    <x v="1"/>
    <x v="11"/>
    <n v="23"/>
    <n v="7"/>
    <x v="1"/>
  </r>
  <r>
    <d v="2012-12-23T00:00:00"/>
    <n v="4"/>
    <x v="1"/>
    <s v="01001"/>
    <n v="652.27"/>
    <n v="1112.8699999999999"/>
    <n v="1765.14"/>
    <x v="3"/>
    <x v="1"/>
    <x v="1"/>
    <x v="1"/>
    <x v="11"/>
    <n v="23"/>
    <n v="7"/>
    <x v="1"/>
  </r>
  <r>
    <d v="2012-12-24T00:00:00"/>
    <n v="1"/>
    <x v="0"/>
    <s v="01004"/>
    <n v="672.21"/>
    <n v="1047.83"/>
    <n v="1720.04"/>
    <x v="0"/>
    <x v="0"/>
    <x v="2"/>
    <x v="1"/>
    <x v="11"/>
    <n v="24"/>
    <n v="1"/>
    <x v="2"/>
  </r>
  <r>
    <d v="2012-12-24T00:00:00"/>
    <n v="1"/>
    <x v="1"/>
    <s v="01005"/>
    <n v="629.74"/>
    <n v="1061.53"/>
    <n v="1691.27"/>
    <x v="0"/>
    <x v="0"/>
    <x v="3"/>
    <x v="1"/>
    <x v="11"/>
    <n v="24"/>
    <n v="1"/>
    <x v="2"/>
  </r>
  <r>
    <d v="2012-12-24T00:00:00"/>
    <n v="2"/>
    <x v="0"/>
    <s v="01006"/>
    <n v="551.78"/>
    <n v="978.84"/>
    <n v="1530.62"/>
    <x v="1"/>
    <x v="0"/>
    <x v="4"/>
    <x v="1"/>
    <x v="11"/>
    <n v="24"/>
    <n v="1"/>
    <x v="2"/>
  </r>
  <r>
    <d v="2012-12-24T00:00:00"/>
    <n v="2"/>
    <x v="1"/>
    <s v="01007"/>
    <n v="705.17"/>
    <n v="1226.8499999999999"/>
    <n v="1932.02"/>
    <x v="1"/>
    <x v="0"/>
    <x v="5"/>
    <x v="1"/>
    <x v="11"/>
    <n v="24"/>
    <n v="1"/>
    <x v="2"/>
  </r>
  <r>
    <d v="2012-12-24T00:00:00"/>
    <n v="3"/>
    <x v="0"/>
    <s v="01008"/>
    <n v="622.42999999999995"/>
    <n v="935.57"/>
    <n v="1558"/>
    <x v="2"/>
    <x v="1"/>
    <x v="6"/>
    <x v="1"/>
    <x v="11"/>
    <n v="24"/>
    <n v="1"/>
    <x v="2"/>
  </r>
  <r>
    <d v="2012-12-24T00:00:00"/>
    <n v="3"/>
    <x v="1"/>
    <s v="01009"/>
    <n v="617.95000000000005"/>
    <n v="970.74"/>
    <n v="1588.69"/>
    <x v="2"/>
    <x v="1"/>
    <x v="7"/>
    <x v="1"/>
    <x v="11"/>
    <n v="24"/>
    <n v="1"/>
    <x v="2"/>
  </r>
  <r>
    <d v="2012-12-24T00:00:00"/>
    <n v="4"/>
    <x v="0"/>
    <s v="01010"/>
    <n v="587.91999999999996"/>
    <n v="1174.26"/>
    <n v="1762.18"/>
    <x v="3"/>
    <x v="1"/>
    <x v="8"/>
    <x v="1"/>
    <x v="11"/>
    <n v="24"/>
    <n v="1"/>
    <x v="2"/>
  </r>
  <r>
    <d v="2012-12-24T00:00:00"/>
    <n v="4"/>
    <x v="1"/>
    <s v="01011"/>
    <n v="779.25"/>
    <n v="1302.7"/>
    <n v="2081.9499999999998"/>
    <x v="3"/>
    <x v="1"/>
    <x v="9"/>
    <x v="1"/>
    <x v="11"/>
    <n v="24"/>
    <n v="1"/>
    <x v="2"/>
  </r>
  <r>
    <d v="2012-12-25T00:00:00"/>
    <n v="1"/>
    <x v="0"/>
    <s v="01002"/>
    <n v="640.67999999999995"/>
    <n v="1125.58"/>
    <n v="1766.26"/>
    <x v="0"/>
    <x v="0"/>
    <x v="4"/>
    <x v="1"/>
    <x v="11"/>
    <n v="25"/>
    <n v="2"/>
    <x v="3"/>
  </r>
  <r>
    <d v="2012-12-25T00:00:00"/>
    <n v="1"/>
    <x v="1"/>
    <s v="01003"/>
    <n v="762.53"/>
    <n v="1321.2"/>
    <n v="2083.73"/>
    <x v="0"/>
    <x v="0"/>
    <x v="0"/>
    <x v="1"/>
    <x v="11"/>
    <n v="25"/>
    <n v="2"/>
    <x v="3"/>
  </r>
  <r>
    <d v="2012-12-25T00:00:00"/>
    <n v="2"/>
    <x v="0"/>
    <s v="01001"/>
    <n v="633.12"/>
    <n v="1019.92"/>
    <n v="1653.04"/>
    <x v="1"/>
    <x v="0"/>
    <x v="1"/>
    <x v="1"/>
    <x v="11"/>
    <n v="25"/>
    <n v="2"/>
    <x v="3"/>
  </r>
  <r>
    <d v="2012-12-25T00:00:00"/>
    <n v="2"/>
    <x v="1"/>
    <s v="01004"/>
    <n v="813.34"/>
    <n v="1272.2"/>
    <n v="2085.54"/>
    <x v="1"/>
    <x v="0"/>
    <x v="2"/>
    <x v="1"/>
    <x v="11"/>
    <n v="25"/>
    <n v="2"/>
    <x v="3"/>
  </r>
  <r>
    <d v="2012-12-25T00:00:00"/>
    <n v="3"/>
    <x v="0"/>
    <s v="01005"/>
    <n v="501.8"/>
    <n v="1004.23"/>
    <n v="1506.03"/>
    <x v="2"/>
    <x v="1"/>
    <x v="3"/>
    <x v="1"/>
    <x v="11"/>
    <n v="25"/>
    <n v="2"/>
    <x v="3"/>
  </r>
  <r>
    <d v="2012-12-25T00:00:00"/>
    <n v="3"/>
    <x v="1"/>
    <s v="01006"/>
    <n v="714.06"/>
    <n v="1355.8"/>
    <n v="2069.86"/>
    <x v="2"/>
    <x v="1"/>
    <x v="4"/>
    <x v="1"/>
    <x v="11"/>
    <n v="25"/>
    <n v="2"/>
    <x v="3"/>
  </r>
  <r>
    <d v="2012-12-25T00:00:00"/>
    <n v="4"/>
    <x v="0"/>
    <s v="01007"/>
    <n v="566"/>
    <n v="1102.9100000000001"/>
    <n v="1668.91"/>
    <x v="3"/>
    <x v="1"/>
    <x v="5"/>
    <x v="1"/>
    <x v="11"/>
    <n v="25"/>
    <n v="2"/>
    <x v="3"/>
  </r>
  <r>
    <d v="2012-12-25T00:00:00"/>
    <n v="4"/>
    <x v="1"/>
    <s v="01008"/>
    <n v="721.76"/>
    <n v="1339.47"/>
    <n v="2061.23"/>
    <x v="3"/>
    <x v="1"/>
    <x v="6"/>
    <x v="1"/>
    <x v="11"/>
    <n v="25"/>
    <n v="2"/>
    <x v="3"/>
  </r>
  <r>
    <d v="2012-12-26T00:00:00"/>
    <n v="1"/>
    <x v="0"/>
    <s v="01009"/>
    <n v="594.26"/>
    <n v="980.45"/>
    <n v="1574.71"/>
    <x v="0"/>
    <x v="0"/>
    <x v="7"/>
    <x v="1"/>
    <x v="11"/>
    <n v="26"/>
    <n v="3"/>
    <x v="4"/>
  </r>
  <r>
    <d v="2012-12-26T00:00:00"/>
    <n v="1"/>
    <x v="1"/>
    <s v="01010"/>
    <n v="655.09"/>
    <n v="1155.03"/>
    <n v="1810.12"/>
    <x v="0"/>
    <x v="0"/>
    <x v="8"/>
    <x v="1"/>
    <x v="11"/>
    <n v="26"/>
    <n v="3"/>
    <x v="4"/>
  </r>
  <r>
    <d v="2012-12-26T00:00:00"/>
    <n v="2"/>
    <x v="0"/>
    <s v="01011"/>
    <n v="587.23"/>
    <n v="1009.14"/>
    <n v="1596.37"/>
    <x v="1"/>
    <x v="0"/>
    <x v="9"/>
    <x v="1"/>
    <x v="11"/>
    <n v="26"/>
    <n v="3"/>
    <x v="4"/>
  </r>
  <r>
    <d v="2012-12-26T00:00:00"/>
    <n v="2"/>
    <x v="1"/>
    <s v="01002"/>
    <n v="726.76"/>
    <n v="1152.74"/>
    <n v="1879.5"/>
    <x v="1"/>
    <x v="0"/>
    <x v="4"/>
    <x v="1"/>
    <x v="11"/>
    <n v="26"/>
    <n v="3"/>
    <x v="4"/>
  </r>
  <r>
    <d v="2012-12-26T00:00:00"/>
    <n v="3"/>
    <x v="0"/>
    <s v="01003"/>
    <n v="540.38"/>
    <n v="978.28"/>
    <n v="1518.66"/>
    <x v="2"/>
    <x v="1"/>
    <x v="0"/>
    <x v="1"/>
    <x v="11"/>
    <n v="26"/>
    <n v="3"/>
    <x v="4"/>
  </r>
  <r>
    <d v="2012-12-26T00:00:00"/>
    <n v="3"/>
    <x v="1"/>
    <s v="01001"/>
    <n v="677.64"/>
    <n v="1058.23"/>
    <n v="1735.87"/>
    <x v="2"/>
    <x v="1"/>
    <x v="1"/>
    <x v="1"/>
    <x v="11"/>
    <n v="26"/>
    <n v="3"/>
    <x v="4"/>
  </r>
  <r>
    <d v="2012-12-26T00:00:00"/>
    <n v="4"/>
    <x v="0"/>
    <s v="01004"/>
    <n v="677.07"/>
    <n v="1025.57"/>
    <n v="1702.64"/>
    <x v="3"/>
    <x v="1"/>
    <x v="2"/>
    <x v="1"/>
    <x v="11"/>
    <n v="26"/>
    <n v="3"/>
    <x v="4"/>
  </r>
  <r>
    <d v="2012-12-26T00:00:00"/>
    <n v="4"/>
    <x v="1"/>
    <s v="01005"/>
    <n v="703.11"/>
    <n v="1088.57"/>
    <n v="1791.68"/>
    <x v="3"/>
    <x v="1"/>
    <x v="3"/>
    <x v="1"/>
    <x v="11"/>
    <n v="26"/>
    <n v="3"/>
    <x v="4"/>
  </r>
  <r>
    <d v="2012-12-27T00:00:00"/>
    <n v="1"/>
    <x v="0"/>
    <s v="01006"/>
    <n v="641.63"/>
    <n v="1077.54"/>
    <n v="1719.17"/>
    <x v="0"/>
    <x v="0"/>
    <x v="4"/>
    <x v="1"/>
    <x v="11"/>
    <n v="27"/>
    <n v="4"/>
    <x v="5"/>
  </r>
  <r>
    <d v="2012-12-27T00:00:00"/>
    <n v="1"/>
    <x v="1"/>
    <s v="01007"/>
    <n v="789.64"/>
    <n v="1194.79"/>
    <n v="1984.43"/>
    <x v="0"/>
    <x v="0"/>
    <x v="5"/>
    <x v="1"/>
    <x v="11"/>
    <n v="27"/>
    <n v="4"/>
    <x v="5"/>
  </r>
  <r>
    <d v="2012-12-27T00:00:00"/>
    <n v="2"/>
    <x v="0"/>
    <s v="01008"/>
    <n v="600.83000000000004"/>
    <n v="1089.1500000000001"/>
    <n v="1689.98"/>
    <x v="1"/>
    <x v="0"/>
    <x v="6"/>
    <x v="1"/>
    <x v="11"/>
    <n v="27"/>
    <n v="4"/>
    <x v="5"/>
  </r>
  <r>
    <d v="2012-12-27T00:00:00"/>
    <n v="2"/>
    <x v="1"/>
    <s v="01009"/>
    <n v="706.77"/>
    <n v="1132.4000000000001"/>
    <n v="1839.17"/>
    <x v="1"/>
    <x v="0"/>
    <x v="7"/>
    <x v="1"/>
    <x v="11"/>
    <n v="27"/>
    <n v="4"/>
    <x v="5"/>
  </r>
  <r>
    <d v="2012-12-27T00:00:00"/>
    <n v="3"/>
    <x v="0"/>
    <s v="01010"/>
    <n v="617.58000000000004"/>
    <n v="1119.83"/>
    <n v="1737.41"/>
    <x v="2"/>
    <x v="1"/>
    <x v="8"/>
    <x v="1"/>
    <x v="11"/>
    <n v="27"/>
    <n v="4"/>
    <x v="5"/>
  </r>
  <r>
    <d v="2012-12-27T00:00:00"/>
    <n v="3"/>
    <x v="1"/>
    <s v="01011"/>
    <n v="534.85"/>
    <n v="1003.62"/>
    <n v="1538.47"/>
    <x v="2"/>
    <x v="1"/>
    <x v="9"/>
    <x v="1"/>
    <x v="11"/>
    <n v="27"/>
    <n v="4"/>
    <x v="5"/>
  </r>
  <r>
    <d v="2012-12-27T00:00:00"/>
    <n v="4"/>
    <x v="0"/>
    <s v="01002"/>
    <n v="576.66999999999996"/>
    <n v="1128.4000000000001"/>
    <n v="1705.07"/>
    <x v="3"/>
    <x v="1"/>
    <x v="4"/>
    <x v="1"/>
    <x v="11"/>
    <n v="27"/>
    <n v="4"/>
    <x v="5"/>
  </r>
  <r>
    <d v="2012-12-27T00:00:00"/>
    <n v="4"/>
    <x v="1"/>
    <s v="01003"/>
    <n v="762.5"/>
    <n v="1213.81"/>
    <n v="1976.31"/>
    <x v="3"/>
    <x v="1"/>
    <x v="0"/>
    <x v="1"/>
    <x v="11"/>
    <n v="27"/>
    <n v="4"/>
    <x v="5"/>
  </r>
  <r>
    <d v="2012-12-28T00:00:00"/>
    <n v="1"/>
    <x v="0"/>
    <s v="01001"/>
    <n v="648.94000000000005"/>
    <n v="974.02"/>
    <n v="1622.96"/>
    <x v="0"/>
    <x v="0"/>
    <x v="1"/>
    <x v="1"/>
    <x v="11"/>
    <n v="28"/>
    <n v="5"/>
    <x v="6"/>
  </r>
  <r>
    <d v="2012-12-28T00:00:00"/>
    <n v="1"/>
    <x v="1"/>
    <s v="01004"/>
    <n v="601.66"/>
    <n v="925.83"/>
    <n v="1527.49"/>
    <x v="0"/>
    <x v="0"/>
    <x v="2"/>
    <x v="1"/>
    <x v="11"/>
    <n v="28"/>
    <n v="5"/>
    <x v="6"/>
  </r>
  <r>
    <d v="2012-12-28T00:00:00"/>
    <n v="2"/>
    <x v="0"/>
    <s v="01005"/>
    <n v="506.7"/>
    <n v="1126.01"/>
    <n v="1632.71"/>
    <x v="1"/>
    <x v="0"/>
    <x v="3"/>
    <x v="1"/>
    <x v="11"/>
    <n v="28"/>
    <n v="5"/>
    <x v="6"/>
  </r>
  <r>
    <d v="2012-12-28T00:00:00"/>
    <n v="2"/>
    <x v="1"/>
    <s v="01006"/>
    <n v="683.69"/>
    <n v="1078.3699999999999"/>
    <n v="1762.06"/>
    <x v="1"/>
    <x v="0"/>
    <x v="4"/>
    <x v="1"/>
    <x v="11"/>
    <n v="28"/>
    <n v="5"/>
    <x v="6"/>
  </r>
  <r>
    <d v="2012-12-28T00:00:00"/>
    <n v="3"/>
    <x v="0"/>
    <s v="01007"/>
    <n v="521.9"/>
    <n v="1156.0899999999999"/>
    <n v="1677.99"/>
    <x v="2"/>
    <x v="1"/>
    <x v="5"/>
    <x v="1"/>
    <x v="11"/>
    <n v="28"/>
    <n v="5"/>
    <x v="6"/>
  </r>
  <r>
    <d v="2012-12-28T00:00:00"/>
    <n v="3"/>
    <x v="1"/>
    <s v="01008"/>
    <n v="645.14"/>
    <n v="1018.21"/>
    <n v="1663.35"/>
    <x v="2"/>
    <x v="1"/>
    <x v="6"/>
    <x v="1"/>
    <x v="11"/>
    <n v="28"/>
    <n v="5"/>
    <x v="6"/>
  </r>
  <r>
    <d v="2012-12-28T00:00:00"/>
    <n v="4"/>
    <x v="0"/>
    <s v="01009"/>
    <n v="547.99"/>
    <n v="1029.51"/>
    <n v="1577.5"/>
    <x v="3"/>
    <x v="1"/>
    <x v="7"/>
    <x v="1"/>
    <x v="11"/>
    <n v="28"/>
    <n v="5"/>
    <x v="6"/>
  </r>
  <r>
    <d v="2012-12-28T00:00:00"/>
    <n v="4"/>
    <x v="1"/>
    <s v="01010"/>
    <n v="575.01"/>
    <n v="1170.81"/>
    <n v="1745.82"/>
    <x v="3"/>
    <x v="1"/>
    <x v="8"/>
    <x v="1"/>
    <x v="11"/>
    <n v="28"/>
    <n v="5"/>
    <x v="6"/>
  </r>
  <r>
    <d v="2012-12-29T00:00:00"/>
    <n v="1"/>
    <x v="0"/>
    <s v="01011"/>
    <n v="674.26"/>
    <n v="1103.22"/>
    <n v="1777.48"/>
    <x v="0"/>
    <x v="0"/>
    <x v="9"/>
    <x v="1"/>
    <x v="11"/>
    <n v="29"/>
    <n v="6"/>
    <x v="0"/>
  </r>
  <r>
    <d v="2012-12-29T00:00:00"/>
    <n v="1"/>
    <x v="1"/>
    <s v="01002"/>
    <n v="619.08000000000004"/>
    <n v="1294.55"/>
    <n v="1913.63"/>
    <x v="0"/>
    <x v="0"/>
    <x v="4"/>
    <x v="1"/>
    <x v="11"/>
    <n v="29"/>
    <n v="6"/>
    <x v="0"/>
  </r>
  <r>
    <d v="2012-12-29T00:00:00"/>
    <n v="2"/>
    <x v="0"/>
    <s v="01003"/>
    <n v="571.11"/>
    <n v="1139.0999999999999"/>
    <n v="1710.21"/>
    <x v="1"/>
    <x v="0"/>
    <x v="0"/>
    <x v="1"/>
    <x v="11"/>
    <n v="29"/>
    <n v="6"/>
    <x v="0"/>
  </r>
  <r>
    <d v="2012-12-29T00:00:00"/>
    <n v="2"/>
    <x v="1"/>
    <s v="01001"/>
    <n v="568.5"/>
    <n v="1152.96"/>
    <n v="1721.46"/>
    <x v="1"/>
    <x v="0"/>
    <x v="1"/>
    <x v="1"/>
    <x v="11"/>
    <n v="29"/>
    <n v="6"/>
    <x v="0"/>
  </r>
  <r>
    <d v="2012-12-29T00:00:00"/>
    <n v="3"/>
    <x v="0"/>
    <s v="01004"/>
    <n v="596.53"/>
    <n v="1125.6400000000001"/>
    <n v="1722.17"/>
    <x v="2"/>
    <x v="1"/>
    <x v="2"/>
    <x v="1"/>
    <x v="11"/>
    <n v="29"/>
    <n v="6"/>
    <x v="0"/>
  </r>
  <r>
    <d v="2012-12-29T00:00:00"/>
    <n v="3"/>
    <x v="1"/>
    <s v="01005"/>
    <n v="626.05999999999995"/>
    <n v="1241.8499999999999"/>
    <n v="1867.91"/>
    <x v="2"/>
    <x v="1"/>
    <x v="3"/>
    <x v="1"/>
    <x v="11"/>
    <n v="29"/>
    <n v="6"/>
    <x v="0"/>
  </r>
  <r>
    <d v="2012-12-29T00:00:00"/>
    <n v="4"/>
    <x v="0"/>
    <s v="01006"/>
    <n v="484.37"/>
    <n v="1102.23"/>
    <n v="1586.6"/>
    <x v="3"/>
    <x v="1"/>
    <x v="4"/>
    <x v="1"/>
    <x v="11"/>
    <n v="29"/>
    <n v="6"/>
    <x v="0"/>
  </r>
  <r>
    <d v="2012-12-29T00:00:00"/>
    <n v="4"/>
    <x v="1"/>
    <s v="01007"/>
    <n v="628.11"/>
    <n v="1275.04"/>
    <n v="1903.15"/>
    <x v="3"/>
    <x v="1"/>
    <x v="5"/>
    <x v="1"/>
    <x v="11"/>
    <n v="29"/>
    <n v="6"/>
    <x v="0"/>
  </r>
  <r>
    <d v="2012-12-30T00:00:00"/>
    <n v="1"/>
    <x v="0"/>
    <s v="01008"/>
    <n v="557.01"/>
    <n v="1006.42"/>
    <n v="1563.43"/>
    <x v="0"/>
    <x v="0"/>
    <x v="6"/>
    <x v="1"/>
    <x v="11"/>
    <n v="30"/>
    <n v="7"/>
    <x v="1"/>
  </r>
  <r>
    <d v="2012-12-30T00:00:00"/>
    <n v="1"/>
    <x v="1"/>
    <s v="01009"/>
    <n v="643.1"/>
    <n v="1381.91"/>
    <n v="2025.01"/>
    <x v="0"/>
    <x v="0"/>
    <x v="7"/>
    <x v="1"/>
    <x v="11"/>
    <n v="30"/>
    <n v="7"/>
    <x v="1"/>
  </r>
  <r>
    <d v="2012-12-30T00:00:00"/>
    <n v="2"/>
    <x v="0"/>
    <s v="01010"/>
    <n v="549.79"/>
    <n v="1183.8"/>
    <n v="1733.59"/>
    <x v="1"/>
    <x v="0"/>
    <x v="8"/>
    <x v="1"/>
    <x v="11"/>
    <n v="30"/>
    <n v="7"/>
    <x v="1"/>
  </r>
  <r>
    <d v="2012-12-30T00:00:00"/>
    <n v="2"/>
    <x v="1"/>
    <s v="01011"/>
    <n v="583.08000000000004"/>
    <n v="1033.58"/>
    <n v="1616.66"/>
    <x v="1"/>
    <x v="0"/>
    <x v="9"/>
    <x v="1"/>
    <x v="11"/>
    <n v="30"/>
    <n v="7"/>
    <x v="1"/>
  </r>
  <r>
    <d v="2012-12-30T00:00:00"/>
    <n v="3"/>
    <x v="0"/>
    <s v="01002"/>
    <n v="531.51"/>
    <n v="1205.24"/>
    <n v="1736.75"/>
    <x v="2"/>
    <x v="1"/>
    <x v="4"/>
    <x v="1"/>
    <x v="11"/>
    <n v="30"/>
    <n v="7"/>
    <x v="1"/>
  </r>
  <r>
    <d v="2012-12-30T00:00:00"/>
    <n v="3"/>
    <x v="1"/>
    <s v="01003"/>
    <n v="597.38"/>
    <n v="905.62"/>
    <n v="1503"/>
    <x v="2"/>
    <x v="1"/>
    <x v="0"/>
    <x v="1"/>
    <x v="11"/>
    <n v="30"/>
    <n v="7"/>
    <x v="1"/>
  </r>
  <r>
    <d v="2012-12-30T00:00:00"/>
    <n v="4"/>
    <x v="0"/>
    <s v="01001"/>
    <n v="612.15"/>
    <n v="1164.6099999999999"/>
    <n v="1776.76"/>
    <x v="3"/>
    <x v="1"/>
    <x v="1"/>
    <x v="1"/>
    <x v="11"/>
    <n v="30"/>
    <n v="7"/>
    <x v="1"/>
  </r>
  <r>
    <d v="2012-12-30T00:00:00"/>
    <n v="4"/>
    <x v="1"/>
    <s v="01004"/>
    <n v="694.98"/>
    <n v="1372.67"/>
    <n v="2067.65"/>
    <x v="3"/>
    <x v="1"/>
    <x v="2"/>
    <x v="1"/>
    <x v="11"/>
    <n v="30"/>
    <n v="7"/>
    <x v="1"/>
  </r>
  <r>
    <d v="2012-12-31T00:00:00"/>
    <n v="1"/>
    <x v="0"/>
    <s v="01005"/>
    <n v="563.33000000000004"/>
    <n v="1082.01"/>
    <n v="1645.34"/>
    <x v="0"/>
    <x v="0"/>
    <x v="3"/>
    <x v="1"/>
    <x v="11"/>
    <n v="31"/>
    <n v="1"/>
    <x v="2"/>
  </r>
  <r>
    <d v="2012-12-31T00:00:00"/>
    <n v="1"/>
    <x v="1"/>
    <s v="01006"/>
    <n v="659.62"/>
    <n v="1101.4100000000001"/>
    <n v="1761.03"/>
    <x v="0"/>
    <x v="0"/>
    <x v="4"/>
    <x v="1"/>
    <x v="11"/>
    <n v="31"/>
    <n v="1"/>
    <x v="2"/>
  </r>
  <r>
    <d v="2012-12-31T00:00:00"/>
    <n v="2"/>
    <x v="0"/>
    <s v="01007"/>
    <n v="510.57"/>
    <n v="1157.69"/>
    <n v="1668.26"/>
    <x v="1"/>
    <x v="0"/>
    <x v="5"/>
    <x v="1"/>
    <x v="11"/>
    <n v="31"/>
    <n v="1"/>
    <x v="2"/>
  </r>
  <r>
    <d v="2012-12-31T00:00:00"/>
    <n v="2"/>
    <x v="1"/>
    <s v="01008"/>
    <n v="681.58"/>
    <n v="1023.91"/>
    <n v="1705.49"/>
    <x v="1"/>
    <x v="0"/>
    <x v="6"/>
    <x v="1"/>
    <x v="11"/>
    <n v="31"/>
    <n v="1"/>
    <x v="2"/>
  </r>
  <r>
    <d v="2012-12-31T00:00:00"/>
    <n v="3"/>
    <x v="0"/>
    <s v="01009"/>
    <n v="543.6"/>
    <n v="1083.04"/>
    <n v="1626.64"/>
    <x v="2"/>
    <x v="1"/>
    <x v="7"/>
    <x v="1"/>
    <x v="11"/>
    <n v="31"/>
    <n v="1"/>
    <x v="2"/>
  </r>
  <r>
    <d v="2012-12-31T00:00:00"/>
    <n v="3"/>
    <x v="1"/>
    <s v="01010"/>
    <n v="506.02"/>
    <n v="997.21"/>
    <n v="1503.23"/>
    <x v="2"/>
    <x v="1"/>
    <x v="8"/>
    <x v="1"/>
    <x v="11"/>
    <n v="31"/>
    <n v="1"/>
    <x v="2"/>
  </r>
  <r>
    <d v="2012-12-31T00:00:00"/>
    <n v="4"/>
    <x v="0"/>
    <s v="01011"/>
    <n v="644.5"/>
    <n v="1024.08"/>
    <n v="1668.58"/>
    <x v="3"/>
    <x v="1"/>
    <x v="9"/>
    <x v="1"/>
    <x v="11"/>
    <n v="31"/>
    <n v="1"/>
    <x v="2"/>
  </r>
  <r>
    <d v="2012-12-31T00:00:00"/>
    <n v="4"/>
    <x v="1"/>
    <s v="01002"/>
    <n v="711.32"/>
    <n v="1073.43"/>
    <n v="1784.75"/>
    <x v="3"/>
    <x v="1"/>
    <x v="4"/>
    <x v="1"/>
    <x v="11"/>
    <n v="31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Año mes" colHeaderCaption="Ciudades">
  <location ref="B5:K33" firstHeaderRow="1" firstDataRow="3" firstDataCol="1" rowPageCount="1" colPageCount="1"/>
  <pivotFields count="15">
    <pivotField numFmtId="14"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showAll="0"/>
    <pivotField axis="axisCol" showAll="0">
      <items count="3">
        <item x="1"/>
        <item x="0"/>
        <item t="default"/>
      </items>
    </pivotField>
    <pivotField axis="axisPage" multipleItemSelectionAllowed="1" showAll="0">
      <items count="11">
        <item x="4"/>
        <item x="3"/>
        <item x="7"/>
        <item x="1"/>
        <item x="8"/>
        <item x="0"/>
        <item x="5"/>
        <item x="2"/>
        <item x="6"/>
        <item x="9"/>
        <item t="default"/>
      </items>
    </pivotField>
    <pivotField axis="axisRow" numFmtId="1" showAll="0" sortType="ascending">
      <items count="3">
        <item x="0"/>
        <item x="1"/>
        <item t="default"/>
      </items>
    </pivotField>
    <pivotField axis="axisRow" numFmtId="3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3" showAll="0"/>
    <pivotField numFmtId="3" showAll="0"/>
    <pivotField showAll="0"/>
  </pivotFields>
  <rowFields count="2">
    <field x="10"/>
    <field x="11"/>
  </rowFields>
  <rowItems count="2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2">
    <field x="8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9" hier="-1"/>
  </pageFields>
  <dataFields count="3">
    <dataField name="Ingres." fld="6" baseField="11" baseItem="0" numFmtId="164"/>
    <dataField name="Metálico" fld="4" baseField="11" baseItem="0" numFmtId="164"/>
    <dataField name="Tarjeta C." fld="5" baseField="10" baseItem="0" numFmtId="164"/>
  </dataFields>
  <formats count="9">
    <format dxfId="36">
      <pivotArea collapsedLevelsAreSubtotals="1" fieldPosition="0">
        <references count="3">
          <reference field="4294967294" count="1" selected="0">
            <x v="0"/>
          </reference>
          <reference field="8" count="1" selected="0">
            <x v="0"/>
          </reference>
          <reference field="11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collapsedLevelsAreSubtotals="1" fieldPosition="0">
        <references count="4">
          <reference field="4294967294" count="1" selected="0">
            <x v="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3">
      <pivotArea collapsedLevelsAreSubtotals="1" fieldPosition="0">
        <references count="3">
          <reference field="4294967294" count="1" selected="0">
            <x v="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2">
      <pivotArea collapsedLevelsAreSubtotals="1" fieldPosition="0">
        <references count="3">
          <reference field="4294967294" count="1" selected="0">
            <x v="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2"/>
          </reference>
        </references>
      </pivotArea>
    </format>
    <format dxfId="30">
      <pivotArea field="11" grandCol="1" collapsedLevelsAreSubtotals="1" axis="axisRow" fieldPosition="1">
        <references count="3">
          <reference field="4294967294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9">
      <pivotArea field="11" grandCol="1" collapsedLevelsAreSubtotals="1" axis="axisRow" fieldPosition="1">
        <references count="3">
          <reference field="4294967294" count="1" selected="0">
            <x v="0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8">
      <pivotArea field="10" grandCol="1" collapsedLevelsAreSubtotals="1" axis="axisRow" fieldPosition="0">
        <references count="2">
          <reference field="4294967294" count="1" selected="0">
            <x v="0"/>
          </reference>
          <reference field="10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Diasemana" colHeaderCaption="Delegaciones">
  <location ref="L5:L12" firstHeaderRow="1" firstDataRow="1" firstDataCol="1"/>
  <pivotFields count="15">
    <pivotField numFmtId="14"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numFmtId="1" showAll="0"/>
    <pivotField numFmtId="3" showAll="0"/>
    <pivotField numFmtId="3" showAll="0"/>
    <pivotField numFmtId="3" showAll="0"/>
    <pivotField axis="axisRow" showAll="0">
      <items count="8">
        <item x="2"/>
        <item x="3"/>
        <item x="4"/>
        <item x="5"/>
        <item x="6"/>
        <item x="0"/>
        <item x="1"/>
        <item t="default"/>
      </items>
    </pivotField>
  </pivotFields>
  <rowFields count="1">
    <field x="14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Empleados" colHeaderCaption="Delegaciones">
  <location ref="B5:B15" firstHeaderRow="1" firstDataRow="1" firstDataCol="1"/>
  <pivotFields count="15">
    <pivotField numFmtId="14"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showAll="0"/>
    <pivotField axis="axisRow" showAll="0">
      <items count="11">
        <item x="4"/>
        <item x="3"/>
        <item x="7"/>
        <item x="1"/>
        <item x="8"/>
        <item x="0"/>
        <item x="5"/>
        <item x="2"/>
        <item x="6"/>
        <item x="9"/>
        <item t="default"/>
      </items>
    </pivotField>
    <pivotField numFmtId="1" showAll="0"/>
    <pivotField numFmtId="3" showAll="0"/>
    <pivotField numFmtId="3" showAll="0"/>
    <pivotField numFmtId="3" showAll="0"/>
    <pivotField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Delegaciones" colHeaderCaption="Delegaciones">
  <location ref="D5:D9" firstHeaderRow="1" firstDataRow="1" firstDataCol="1"/>
  <pivotFields count="15">
    <pivotField numFmtId="14" showAll="0"/>
    <pivotField showAll="0"/>
    <pivotField showAll="0"/>
    <pivotField showAll="0"/>
    <pivotField numFmtId="4" showAll="0"/>
    <pivotField numFmtId="4" showAll="0"/>
    <pivotField numFmtId="4" showAll="0"/>
    <pivotField axis="axisRow" showAll="0">
      <items count="5">
        <item x="2"/>
        <item x="3"/>
        <item x="0"/>
        <item x="1"/>
        <item t="default"/>
      </items>
    </pivotField>
    <pivotField showAll="0"/>
    <pivotField showAll="0"/>
    <pivotField numFmtId="1" showAll="0"/>
    <pivotField numFmtId="3" showAll="0"/>
    <pivotField numFmtId="3" showAll="0"/>
    <pivotField numFmtId="3" showAll="0"/>
    <pivotField showAll="0"/>
  </pivotFields>
  <rowFields count="1">
    <field x="7"/>
  </rowFields>
  <rowItems count="4">
    <i>
      <x/>
    </i>
    <i>
      <x v="1"/>
    </i>
    <i>
      <x v="2"/>
    </i>
    <i>
      <x v="3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Ciudad" colHeaderCaption="Delegaciones">
  <location ref="F5:F7" firstHeaderRow="1" firstDataRow="1" firstDataCol="1"/>
  <pivotFields count="15">
    <pivotField numFmtId="14"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axis="axisRow" showAll="0">
      <items count="3">
        <item x="1"/>
        <item x="0"/>
        <item t="default"/>
      </items>
    </pivotField>
    <pivotField showAll="0"/>
    <pivotField numFmtId="1" showAll="0"/>
    <pivotField numFmtId="3" showAll="0"/>
    <pivotField numFmtId="3" showAll="0"/>
    <pivotField numFmtId="3" showAll="0"/>
    <pivotField showAll="0"/>
  </pivotFields>
  <rowFields count="1">
    <field x="8"/>
  </rowFields>
  <rowItems count="2">
    <i>
      <x/>
    </i>
    <i>
      <x v="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D2c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 rowHeaderCaption="Año mes" colHeaderCaption="Delegaciones">
  <location ref="L3:N17" firstHeaderRow="1" firstDataRow="2" firstDataCol="1"/>
  <pivotFields count="15">
    <pivotField compact="0" numFmtId="14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multipleItemSelectionAllowed="1" showAll="0"/>
    <pivotField axis="axisCol" compact="0" numFmtId="1" outline="0" showAll="0" sortType="ascending">
      <items count="3">
        <item h="1" x="0"/>
        <item x="1"/>
        <item t="default"/>
      </items>
    </pivotField>
    <pivotField axis="axisRow" compact="0" numFmtId="3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numFmtId="3" outline="0" showAll="0"/>
    <pivotField compact="0" numFmtId="3" outline="0" showAll="0"/>
    <pivotField compact="0" outline="0" showAll="0"/>
  </pivotFields>
  <rowFields count="1">
    <field x="1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0"/>
  </colFields>
  <colItems count="2">
    <i>
      <x v="1"/>
    </i>
    <i t="grand">
      <x/>
    </i>
  </colItems>
  <dataFields count="1">
    <dataField name="T Ingresos" fld="6" baseField="11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formats count="1"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D2b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 rowHeaderCaption="Año mes" colHeaderCaption="Delegaciones">
  <location ref="G3:I12" firstHeaderRow="1" firstDataRow="2" firstDataCol="1"/>
  <pivotFields count="15">
    <pivotField compact="0" numFmtId="14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multipleItemSelectionAllowed="1" showAll="0"/>
    <pivotField axis="axisCol" compact="0" numFmtId="1" outline="0" showAll="0" sortType="ascending">
      <items count="3">
        <item h="1" x="0"/>
        <item x="1"/>
        <item t="default"/>
      </items>
    </pivotField>
    <pivotField compact="0" numFmtId="3" outline="0" showAll="0"/>
    <pivotField compact="0" numFmtId="3" outline="0" showAll="0"/>
    <pivotField compact="0" numFmtId="3" outline="0" showAll="0"/>
    <pivotField axis="axisRow" compact="0" outline="0" showAll="0">
      <items count="8">
        <item x="2"/>
        <item x="3"/>
        <item x="4"/>
        <item x="5"/>
        <item x="6"/>
        <item x="0"/>
        <item x="1"/>
        <item t="default"/>
      </items>
    </pivotField>
  </pivotFields>
  <rowFields count="1">
    <field x="1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0"/>
  </colFields>
  <colItems count="2">
    <i>
      <x v="1"/>
    </i>
    <i t="grand">
      <x/>
    </i>
  </colItems>
  <dataFields count="1">
    <dataField name="T Ingresos" fld="6" baseField="11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formats count="1">
    <format dxfId="2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D2a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 rowHeaderCaption="Año mes" colHeaderCaption="Delegaciones">
  <location ref="B3:D15" firstHeaderRow="1" firstDataRow="2" firstDataCol="1"/>
  <pivotFields count="15">
    <pivotField compact="0" numFmtId="14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axis="axisRow" compact="0" outline="0" multipleItemSelectionAllowed="1" showAll="0">
      <items count="11">
        <item x="4"/>
        <item x="3"/>
        <item x="7"/>
        <item x="1"/>
        <item x="8"/>
        <item x="0"/>
        <item x="5"/>
        <item x="2"/>
        <item x="6"/>
        <item x="9"/>
        <item t="default"/>
      </items>
    </pivotField>
    <pivotField axis="axisCol" compact="0" numFmtId="1" outline="0" showAll="0" sortType="ascending">
      <items count="3">
        <item h="1" x="0"/>
        <item x="1"/>
        <item t="default"/>
      </items>
    </pivotField>
    <pivotField compact="0" numFmtId="3" outline="0" showAll="0"/>
    <pivotField compact="0" numFmtId="3" outline="0" showAll="0"/>
    <pivotField compact="0" numFmtId="3" outline="0" showAll="0"/>
    <pivotField compact="0" outline="0" showAll="0"/>
  </pivotFields>
  <rowFields count="1">
    <field x="9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0"/>
  </colFields>
  <colItems count="2">
    <i>
      <x v="1"/>
    </i>
    <i t="grand">
      <x/>
    </i>
  </colItems>
  <dataFields count="1">
    <dataField name="T Ingresos" fld="6" baseField="11" baseItem="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formats count="1">
    <format dxfId="2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d7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 chartFormat="1" rowHeaderCaption="Año mes" colHeaderCaption="Delegaciones">
  <location ref="G7:J14" firstHeaderRow="0" firstDataRow="1" firstDataCol="2" rowPageCount="2" colPageCount="1"/>
  <pivotFields count="15">
    <pivotField compact="0" numFmtId="14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axis="axisRow" compact="0" outline="0" showAll="0">
      <items count="5">
        <item x="2"/>
        <item x="3"/>
        <item x="0"/>
        <item x="1"/>
        <item t="default"/>
      </items>
    </pivotField>
    <pivotField axis="axisRow" compact="0" outline="0" showAll="0">
      <items count="3">
        <item x="1"/>
        <item x="0"/>
        <item t="default"/>
      </items>
    </pivotField>
    <pivotField compact="0" outline="0" multipleItemSelectionAllowed="1" showAll="0"/>
    <pivotField axis="axisPage" compact="0" numFmtId="1" outline="0" multipleItemSelectionAllowed="1" showAll="0" sortType="ascending">
      <items count="3">
        <item x="0"/>
        <item x="1"/>
        <item t="default"/>
      </items>
    </pivotField>
    <pivotField compact="0" numFmtId="3" outline="0" showAll="0"/>
    <pivotField compact="0" numFmtId="3" outline="0" showAll="0"/>
    <pivotField compact="0" numFmtId="3" outline="0" showAll="0"/>
    <pivotField name="Dia - Semana" axis="axisPage" compact="0" outline="0" multipleItemSelectionAllowed="1" showAll="0">
      <items count="8">
        <item h="1" x="2"/>
        <item x="3"/>
        <item h="1" x="4"/>
        <item h="1" x="5"/>
        <item h="1" x="6"/>
        <item h="1" x="0"/>
        <item h="1" x="1"/>
        <item t="default"/>
      </items>
    </pivotField>
  </pivotFields>
  <rowFields count="2">
    <field x="8"/>
    <field x="7"/>
  </rowFields>
  <rowItems count="7">
    <i>
      <x/>
      <x/>
    </i>
    <i r="1">
      <x v="1"/>
    </i>
    <i t="default">
      <x/>
    </i>
    <i>
      <x v="1"/>
      <x v="2"/>
    </i>
    <i r="1">
      <x v="3"/>
    </i>
    <i t="default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4" hier="-1"/>
  </pageFields>
  <dataFields count="2">
    <dataField name="T Ingresos" fld="6" baseField="7" baseItem="0" numFmtId="164"/>
    <dataField name=" %" fld="6" showDataAs="percentOfCol" baseField="7" baseItem="0" numFmtId="10"/>
  </dataFields>
  <formats count="5"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7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d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 rowHeaderCaption="Año mes" colHeaderCaption="Delegaciones">
  <location ref="B7:E10" firstHeaderRow="1" firstDataRow="2" firstDataCol="1" rowPageCount="1" colPageCount="1"/>
  <pivotFields count="15">
    <pivotField compact="0" numFmtId="14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multipleItemSelectionAllowed="1" showAll="0"/>
    <pivotField axis="axisPage" compact="0" numFmtId="1" outline="0" showAll="0" sortType="ascending">
      <items count="3">
        <item x="0"/>
        <item x="1"/>
        <item t="default"/>
      </items>
    </pivotField>
    <pivotField compact="0" numFmtId="3" outline="0" showAll="0"/>
    <pivotField compact="0" numFmtId="3" outline="0" showAll="0"/>
    <pivotField compact="0" numFmtId="3" outline="0" showAll="0"/>
    <pivotField name="Dia - Semana" axis="axisRow" compact="0" outline="0" showAll="0">
      <items count="8">
        <item h="1" x="2"/>
        <item x="3"/>
        <item h="1" x="4"/>
        <item h="1" x="5"/>
        <item h="1" x="6"/>
        <item h="1" x="0"/>
        <item h="1" x="1"/>
        <item t="default"/>
      </items>
    </pivotField>
  </pivotFields>
  <rowFields count="1">
    <field x="14"/>
  </rowFields>
  <rowItems count="2">
    <i>
      <x v="1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10" hier="-1"/>
  </pageFields>
  <dataFields count="1">
    <dataField name="Promedio" fld="6" subtotal="average" baseField="11" baseItem="0" numFmtId="164"/>
  </dataFields>
  <formats count="1">
    <format dxfId="2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Año mes" colHeaderCaption="Delegaciones">
  <location ref="B4:K42" firstHeaderRow="1" firstDataRow="3" firstDataCol="1" rowPageCount="1" colPageCount="1"/>
  <pivotFields count="15">
    <pivotField numFmtId="14" showAll="0"/>
    <pivotField showAll="0"/>
    <pivotField showAll="0"/>
    <pivotField showAll="0"/>
    <pivotField numFmtId="4" showAll="0"/>
    <pivotField numFmtId="4" showAll="0"/>
    <pivotField dataField="1" numFmtId="4" showAll="0"/>
    <pivotField showAll="0">
      <items count="5">
        <item x="2"/>
        <item x="3"/>
        <item x="0"/>
        <item x="1"/>
        <item t="default"/>
      </items>
    </pivotField>
    <pivotField axis="axisCol" showAll="0">
      <items count="3">
        <item x="1"/>
        <item x="0"/>
        <item t="default"/>
      </items>
    </pivotField>
    <pivotField multipleItemSelectionAllowed="1" showAll="0"/>
    <pivotField axis="axisRow" numFmtId="1" showAll="0" sortType="ascending">
      <items count="3">
        <item x="0"/>
        <item x="1"/>
        <item t="default"/>
      </items>
    </pivotField>
    <pivotField axis="axisRow" numFmtId="3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3" showAll="0"/>
    <pivotField numFmtId="3" showAll="0"/>
    <pivotField name="Dia - Semana" axis="axisPage" showAll="0">
      <items count="8">
        <item x="2"/>
        <item x="3"/>
        <item x="4"/>
        <item x="5"/>
        <item x="6"/>
        <item x="0"/>
        <item x="1"/>
        <item t="default"/>
      </items>
    </pivotField>
  </pivotFields>
  <rowFields count="2">
    <field x="11"/>
    <field x="10"/>
  </rowFields>
  <rowItems count="36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 v="1"/>
    </i>
    <i t="grand">
      <x/>
    </i>
  </rowItems>
  <colFields count="2">
    <field x="8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14" hier="-1"/>
  </pageFields>
  <dataFields count="3">
    <dataField name="T.Ingresos" fld="6" baseField="11" baseItem="0" numFmtId="42"/>
    <dataField name="%(1)" fld="6" showDataAs="percentOfCol" baseField="11" baseItem="0" numFmtId="165"/>
    <dataField name="% (2)" fld="6" showDataAs="percentOfRow" baseField="11" baseItem="0" numFmtId="165"/>
  </dataFields>
  <formats count="19">
    <format dxfId="18">
      <pivotArea field="7" type="button" dataOnly="0" labelOnly="1" outline="0"/>
    </format>
    <format dxfId="17">
      <pivotArea field="10" type="button" dataOnly="0" labelOnly="1" outline="0" axis="axisRow" fieldPosition="1"/>
    </format>
    <format dxfId="16">
      <pivotArea dataOnly="0" labelOnly="1" outline="0" fieldPosition="0">
        <references count="1">
          <reference field="10" count="0"/>
        </references>
      </pivotArea>
    </format>
    <format dxfId="15">
      <pivotArea field="10" type="button" dataOnly="0" labelOnly="1" outline="0" axis="axisRow" fieldPosition="1"/>
    </format>
    <format dxfId="14">
      <pivotArea dataOnly="0" labelOnly="1" outline="0" fieldPosition="0">
        <references count="1">
          <reference field="10" count="0"/>
        </references>
      </pivotArea>
    </format>
    <format dxfId="13">
      <pivotArea field="7" type="button" dataOnly="0" labelOnly="1" outline="0"/>
    </format>
    <format dxfId="12">
      <pivotArea field="-2" type="button" dataOnly="0" labelOnly="1" outline="0" axis="axisCol" fieldPosition="1"/>
    </format>
    <format dxfId="11">
      <pivotArea type="topRight" dataOnly="0" labelOnly="1" outline="0" fieldPosition="0"/>
    </format>
    <format dxfId="10">
      <pivotArea outline="0" collapsedLevelsAreSubtotals="1" fieldPosition="0"/>
    </format>
    <format dxfId="9">
      <pivotArea field="11" type="button" dataOnly="0" labelOnly="1" outline="0" axis="axisRow" fieldPosition="0"/>
    </format>
    <format dxfId="8">
      <pivotArea dataOnly="0" labelOnly="1" outline="0" fieldPosition="0">
        <references count="1">
          <reference field="11" count="0"/>
        </references>
      </pivotArea>
    </format>
    <format dxfId="7">
      <pivotArea dataOnly="0" labelOnly="1" grandRow="1" outline="0" fieldPosition="0"/>
    </format>
    <format dxfId="6">
      <pivotArea field="7" dataOnly="0" labelOnly="1" grandCol="1" outline="0">
        <references count="1">
          <reference field="4294967294" count="1" selected="0">
            <x v="0"/>
          </reference>
        </references>
      </pivotArea>
    </format>
    <format dxfId="5">
      <pivotArea field="7" dataOnly="0" labelOnly="1" grandCol="1" outline="0">
        <references count="1">
          <reference field="4294967294" count="1" selected="0">
            <x v="1"/>
          </reference>
        </references>
      </pivotArea>
    </format>
    <format dxfId="4">
      <pivotArea field="7" dataOnly="0" labelOnly="1" grandCol="1" outline="0">
        <references count="1">
          <reference field="4294967294" count="1" selected="0">
            <x v="2"/>
          </reference>
        </references>
      </pivotArea>
    </format>
    <format dxfId="3">
      <pivotArea outline="0" collapsedLevelsAreSubtotals="1" fieldPosition="0">
        <references count="1">
          <reference field="11" count="0" selected="0"/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Año" colHeaderCaption="Delegaciones">
  <location ref="H5:H7" firstHeaderRow="1" firstDataRow="1" firstDataCol="1"/>
  <pivotFields count="15">
    <pivotField numFmtId="14"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axis="axisRow" numFmtId="1" showAll="0">
      <items count="3">
        <item x="0"/>
        <item x="1"/>
        <item t="default"/>
      </items>
    </pivotField>
    <pivotField numFmtId="3" showAll="0"/>
    <pivotField numFmtId="3" showAll="0"/>
    <pivotField numFmtId="3" showAll="0"/>
    <pivotField showAll="0"/>
  </pivotFields>
  <rowFields count="1">
    <field x="10"/>
  </rowFields>
  <rowItems count="2">
    <i>
      <x/>
    </i>
    <i>
      <x v="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Mes" colHeaderCaption="Delegaciones">
  <location ref="J5:J17" firstHeaderRow="1" firstDataRow="1" firstDataCol="1"/>
  <pivotFields count="15">
    <pivotField numFmtId="14" showAll="0"/>
    <pivotField showAll="0"/>
    <pivotField showAll="0"/>
    <pivotField showAll="0"/>
    <pivotField numFmtId="4" showAll="0"/>
    <pivotField numFmtId="4" showAll="0"/>
    <pivotField numFmtId="4" showAll="0"/>
    <pivotField showAll="0"/>
    <pivotField showAll="0"/>
    <pivotField showAll="0"/>
    <pivotField numFmtId="1" showAll="0"/>
    <pivotField axis="axisRow" numFmtId="3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3" showAll="0"/>
    <pivotField numFmtId="3" showAll="0"/>
    <pivotField showAll="0"/>
  </pivotFields>
  <rowFields count="1">
    <field x="1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Año">
  <pivotTables>
    <pivotTable tabId="6" name="TD2c"/>
    <pivotTable tabId="6" name="TD2a"/>
    <pivotTable tabId="6" name="TD2b"/>
  </pivotTables>
  <data>
    <tabular pivotCacheId="1">
      <items count="2">
        <i x="0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" sourceName="Año">
  <pivotTables>
    <pivotTable tabId="7" name="Td7"/>
    <pivotTable tabId="7" name="Td6"/>
  </pivotTables>
  <data>
    <tabular pivotCacheId="1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iaenletras" sourceName="Diaenletras">
  <pivotTables>
    <pivotTable tabId="7" name="Td7"/>
    <pivotTable tabId="7" name="Td6"/>
  </pivotTables>
  <data>
    <tabular pivotCacheId="1">
      <items count="7">
        <i x="2"/>
        <i x="3" s="1"/>
        <i x="4"/>
        <i x="5"/>
        <i x="6"/>
        <i x="0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" cache="SegmentaciónDeDatos_Año" caption="Añ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1" cache="SegmentaciónDeDatos_Año1" caption="Año" rowHeight="241300"/>
  <slicer name="Dia - Semana" cache="SegmentaciónDeDatos_Diaenletras" caption="Dia - Semana" rowHeight="241300"/>
</slicers>
</file>

<file path=xl/tables/table1.xml><?xml version="1.0" encoding="utf-8"?>
<table xmlns="http://schemas.openxmlformats.org/spreadsheetml/2006/main" id="1" name="Tabla1" displayName="Tabla1" ref="A1:O5425" totalsRowShown="0" dataDxfId="50">
  <autoFilter ref="A1:O5425"/>
  <sortState ref="A2:O5425">
    <sortCondition ref="A1:A5425"/>
  </sortState>
  <tableColumns count="15">
    <tableColumn id="1" name="Fecha" dataDxfId="49"/>
    <tableColumn id="2" name="Caja"/>
    <tableColumn id="3" name="Turno"/>
    <tableColumn id="4" name="CodigoEmpleado" dataDxfId="48"/>
    <tableColumn id="5" name="Metalico" dataDxfId="47"/>
    <tableColumn id="6" name="Tarjeta" dataDxfId="46"/>
    <tableColumn id="7" name="Total" dataDxfId="45"/>
    <tableColumn id="8" name="Delegacion" dataDxfId="44">
      <calculatedColumnFormula>VLOOKUP(Tabla1[[#This Row],[Caja]],Originales!$I$3:$K$6,2,FALSE)</calculatedColumnFormula>
    </tableColumn>
    <tableColumn id="9" name="Ciudad" dataDxfId="43">
      <calculatedColumnFormula>VLOOKUP(Tabla1[[#This Row],[Caja]],Originales!$I$3:$K$6,3,FALSE)</calculatedColumnFormula>
    </tableColumn>
    <tableColumn id="10" name="Empleado" dataDxfId="42">
      <calculatedColumnFormula>VLOOKUP(Tabla1[[#This Row],[CodigoEmpleado]],Originales!$M$3:$P$13,2,FALSE)</calculatedColumnFormula>
    </tableColumn>
    <tableColumn id="11" name="Año" dataDxfId="41">
      <calculatedColumnFormula>YEAR(Tabla1[[#This Row],[Fecha]])</calculatedColumnFormula>
    </tableColumn>
    <tableColumn id="12" name="Mes" dataDxfId="40">
      <calculatedColumnFormula>MONTH(Tabla1[[#This Row],[Fecha]])</calculatedColumnFormula>
    </tableColumn>
    <tableColumn id="13" name="Dia del Mes" dataDxfId="39">
      <calculatedColumnFormula>DAY(Tabla1[[#This Row],[Fecha]])</calculatedColumnFormula>
    </tableColumn>
    <tableColumn id="14" name="Dia de la Semana" dataDxfId="38">
      <calculatedColumnFormula>WEEKDAY(Tabla1[[#This Row],[Fecha]],2)</calculatedColumnFormula>
    </tableColumn>
    <tableColumn id="15" name="Diaenletras" dataDxfId="37">
      <calculatedColumnFormula>IF(N2=1,"Lunes",IF(N2=2,"Martes",IF(N2=3,"Miércoles",IF(N2=4,"Jueves",IF(N2=5,"Viernes",IF(N2=6,"Sábado","Domingo"))))))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7" Type="http://schemas.openxmlformats.org/officeDocument/2006/relationships/drawing" Target="../drawings/drawing3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6"/>
  <sheetViews>
    <sheetView workbookViewId="0">
      <selection activeCell="J29" sqref="J29"/>
    </sheetView>
  </sheetViews>
  <sheetFormatPr baseColWidth="10" defaultColWidth="9.140625" defaultRowHeight="15" x14ac:dyDescent="0.25"/>
  <cols>
    <col min="1" max="1" width="11.5703125" customWidth="1"/>
    <col min="4" max="4" width="17.85546875" customWidth="1"/>
    <col min="8" max="8" width="1.140625" style="2" customWidth="1"/>
    <col min="9" max="9" width="13.42578125" customWidth="1"/>
    <col min="10" max="10" width="13.7109375" customWidth="1"/>
    <col min="11" max="11" width="10.85546875" customWidth="1"/>
    <col min="12" max="12" width="1" style="2" customWidth="1"/>
  </cols>
  <sheetData>
    <row r="1" spans="1:16" x14ac:dyDescent="0.25">
      <c r="A1" s="1" t="s">
        <v>0</v>
      </c>
      <c r="I1" s="1" t="s">
        <v>1</v>
      </c>
      <c r="M1" s="1" t="s">
        <v>2</v>
      </c>
    </row>
    <row r="2" spans="1:16" x14ac:dyDescent="0.25">
      <c r="A2" t="s">
        <v>3</v>
      </c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I2" s="3" t="s">
        <v>4</v>
      </c>
      <c r="J2" t="s">
        <v>10</v>
      </c>
      <c r="K2" t="s">
        <v>11</v>
      </c>
      <c r="M2" s="3" t="s">
        <v>12</v>
      </c>
      <c r="N2" t="s">
        <v>13</v>
      </c>
      <c r="O2" t="s">
        <v>14</v>
      </c>
      <c r="P2" s="3" t="s">
        <v>15</v>
      </c>
    </row>
    <row r="3" spans="1:16" x14ac:dyDescent="0.25">
      <c r="A3" s="4">
        <v>40917</v>
      </c>
      <c r="B3">
        <v>1</v>
      </c>
      <c r="C3">
        <v>1</v>
      </c>
      <c r="D3" s="5" t="s">
        <v>16</v>
      </c>
      <c r="E3" s="6">
        <v>717.61</v>
      </c>
      <c r="F3" s="6">
        <v>1076.54</v>
      </c>
      <c r="G3" s="6">
        <v>1794.15</v>
      </c>
      <c r="I3">
        <v>1</v>
      </c>
      <c r="J3" t="s">
        <v>17</v>
      </c>
      <c r="K3" t="s">
        <v>18</v>
      </c>
      <c r="M3" s="5" t="s">
        <v>16</v>
      </c>
      <c r="N3" t="s">
        <v>19</v>
      </c>
      <c r="O3" t="s">
        <v>20</v>
      </c>
      <c r="P3" s="3" t="s">
        <v>21</v>
      </c>
    </row>
    <row r="4" spans="1:16" x14ac:dyDescent="0.25">
      <c r="A4" s="4">
        <v>40917</v>
      </c>
      <c r="B4">
        <v>1</v>
      </c>
      <c r="C4">
        <v>2</v>
      </c>
      <c r="D4" s="5" t="s">
        <v>22</v>
      </c>
      <c r="E4" s="6">
        <v>730.7</v>
      </c>
      <c r="F4" s="6">
        <v>1112.49</v>
      </c>
      <c r="G4" s="6">
        <v>1843.19</v>
      </c>
      <c r="I4">
        <v>2</v>
      </c>
      <c r="J4" t="s">
        <v>23</v>
      </c>
      <c r="K4" t="s">
        <v>18</v>
      </c>
      <c r="M4" s="5" t="s">
        <v>24</v>
      </c>
      <c r="N4" t="s">
        <v>25</v>
      </c>
      <c r="O4" t="s">
        <v>26</v>
      </c>
      <c r="P4" s="3" t="s">
        <v>20</v>
      </c>
    </row>
    <row r="5" spans="1:16" x14ac:dyDescent="0.25">
      <c r="A5" s="4">
        <v>40917</v>
      </c>
      <c r="B5">
        <v>2</v>
      </c>
      <c r="C5">
        <v>1</v>
      </c>
      <c r="D5" s="5" t="s">
        <v>27</v>
      </c>
      <c r="E5" s="6">
        <v>673.07</v>
      </c>
      <c r="F5" s="6">
        <v>1024.81</v>
      </c>
      <c r="G5" s="6">
        <v>1697.88</v>
      </c>
      <c r="I5">
        <v>3</v>
      </c>
      <c r="J5" t="s">
        <v>28</v>
      </c>
      <c r="K5" t="s">
        <v>29</v>
      </c>
      <c r="M5" s="5" t="s">
        <v>30</v>
      </c>
      <c r="N5" t="s">
        <v>31</v>
      </c>
      <c r="O5" t="s">
        <v>21</v>
      </c>
      <c r="P5" s="3" t="s">
        <v>20</v>
      </c>
    </row>
    <row r="6" spans="1:16" x14ac:dyDescent="0.25">
      <c r="A6" s="4">
        <v>40917</v>
      </c>
      <c r="B6">
        <v>2</v>
      </c>
      <c r="C6">
        <v>2</v>
      </c>
      <c r="D6" s="5" t="s">
        <v>32</v>
      </c>
      <c r="E6" s="6">
        <v>720.94</v>
      </c>
      <c r="F6" s="6">
        <v>1091.75</v>
      </c>
      <c r="G6" s="6">
        <v>1812.69</v>
      </c>
      <c r="I6">
        <v>4</v>
      </c>
      <c r="J6" t="s">
        <v>33</v>
      </c>
      <c r="K6" t="s">
        <v>29</v>
      </c>
      <c r="M6" s="5" t="s">
        <v>22</v>
      </c>
      <c r="N6" t="s">
        <v>34</v>
      </c>
      <c r="O6" t="s">
        <v>35</v>
      </c>
      <c r="P6" s="3" t="s">
        <v>36</v>
      </c>
    </row>
    <row r="7" spans="1:16" x14ac:dyDescent="0.25">
      <c r="A7" s="4">
        <v>40917</v>
      </c>
      <c r="B7">
        <v>3</v>
      </c>
      <c r="C7">
        <v>1</v>
      </c>
      <c r="D7" s="5" t="s">
        <v>37</v>
      </c>
      <c r="E7" s="6">
        <v>618.84</v>
      </c>
      <c r="F7" s="6">
        <v>945.54</v>
      </c>
      <c r="G7" s="6">
        <v>1564.38</v>
      </c>
      <c r="M7" s="5" t="s">
        <v>27</v>
      </c>
      <c r="N7" t="s">
        <v>38</v>
      </c>
      <c r="O7" t="s">
        <v>39</v>
      </c>
      <c r="P7" s="3" t="s">
        <v>39</v>
      </c>
    </row>
    <row r="8" spans="1:16" x14ac:dyDescent="0.25">
      <c r="A8" s="4">
        <v>40917</v>
      </c>
      <c r="B8">
        <v>3</v>
      </c>
      <c r="C8">
        <v>2</v>
      </c>
      <c r="D8" s="5" t="s">
        <v>40</v>
      </c>
      <c r="E8" s="6">
        <v>678.07</v>
      </c>
      <c r="F8" s="6">
        <v>1035.56</v>
      </c>
      <c r="G8" s="6">
        <v>1713.63</v>
      </c>
      <c r="M8" s="5" t="s">
        <v>32</v>
      </c>
      <c r="N8" t="s">
        <v>25</v>
      </c>
      <c r="O8" t="s">
        <v>21</v>
      </c>
      <c r="P8" s="3" t="s">
        <v>20</v>
      </c>
    </row>
    <row r="9" spans="1:16" x14ac:dyDescent="0.25">
      <c r="A9" s="4">
        <v>40917</v>
      </c>
      <c r="B9">
        <v>4</v>
      </c>
      <c r="C9">
        <v>1</v>
      </c>
      <c r="D9" s="5" t="s">
        <v>41</v>
      </c>
      <c r="E9" s="6">
        <v>689.46</v>
      </c>
      <c r="F9" s="6">
        <v>1037.68</v>
      </c>
      <c r="G9" s="6">
        <v>1727.14</v>
      </c>
      <c r="M9" s="5" t="s">
        <v>37</v>
      </c>
      <c r="N9" t="s">
        <v>42</v>
      </c>
      <c r="O9" t="s">
        <v>20</v>
      </c>
      <c r="P9" s="3" t="s">
        <v>20</v>
      </c>
    </row>
    <row r="10" spans="1:16" x14ac:dyDescent="0.25">
      <c r="A10" s="4">
        <v>40917</v>
      </c>
      <c r="B10">
        <v>4</v>
      </c>
      <c r="C10">
        <v>2</v>
      </c>
      <c r="D10" s="5" t="s">
        <v>43</v>
      </c>
      <c r="E10" s="6">
        <v>802.06</v>
      </c>
      <c r="F10" s="6">
        <v>1213.8</v>
      </c>
      <c r="G10" s="6">
        <v>2015.86</v>
      </c>
      <c r="M10" s="5" t="s">
        <v>40</v>
      </c>
      <c r="N10" t="s">
        <v>44</v>
      </c>
      <c r="O10" t="s">
        <v>45</v>
      </c>
      <c r="P10" s="3" t="s">
        <v>46</v>
      </c>
    </row>
    <row r="11" spans="1:16" x14ac:dyDescent="0.25">
      <c r="A11" s="4">
        <v>40918</v>
      </c>
      <c r="B11">
        <v>1</v>
      </c>
      <c r="C11">
        <v>1</v>
      </c>
      <c r="D11" s="5" t="s">
        <v>47</v>
      </c>
      <c r="E11" s="6">
        <v>620.65</v>
      </c>
      <c r="F11" s="6">
        <v>948.65</v>
      </c>
      <c r="G11" s="6">
        <v>1569.3</v>
      </c>
      <c r="M11" s="5" t="s">
        <v>41</v>
      </c>
      <c r="N11" t="s">
        <v>48</v>
      </c>
      <c r="O11" t="s">
        <v>49</v>
      </c>
      <c r="P11" s="3" t="s">
        <v>50</v>
      </c>
    </row>
    <row r="12" spans="1:16" x14ac:dyDescent="0.25">
      <c r="A12" s="4">
        <v>40918</v>
      </c>
      <c r="B12">
        <v>1</v>
      </c>
      <c r="C12">
        <v>2</v>
      </c>
      <c r="D12" s="5" t="s">
        <v>24</v>
      </c>
      <c r="E12" s="6">
        <v>740.47</v>
      </c>
      <c r="F12" s="6">
        <v>1125.51</v>
      </c>
      <c r="G12" s="6">
        <v>1865.98</v>
      </c>
      <c r="M12" s="5" t="s">
        <v>43</v>
      </c>
      <c r="N12" t="s">
        <v>51</v>
      </c>
      <c r="O12" t="s">
        <v>52</v>
      </c>
      <c r="P12" s="3" t="s">
        <v>52</v>
      </c>
    </row>
    <row r="13" spans="1:16" x14ac:dyDescent="0.25">
      <c r="A13" s="4">
        <v>40918</v>
      </c>
      <c r="B13">
        <v>2</v>
      </c>
      <c r="C13">
        <v>1</v>
      </c>
      <c r="D13" s="5" t="s">
        <v>30</v>
      </c>
      <c r="E13" s="6">
        <v>656.42</v>
      </c>
      <c r="F13" s="6">
        <v>990.77</v>
      </c>
      <c r="G13" s="6">
        <v>1647.19</v>
      </c>
      <c r="M13" s="5" t="s">
        <v>47</v>
      </c>
      <c r="N13" t="s">
        <v>53</v>
      </c>
      <c r="O13" t="s">
        <v>54</v>
      </c>
      <c r="P13" s="3" t="s">
        <v>54</v>
      </c>
    </row>
    <row r="14" spans="1:16" x14ac:dyDescent="0.25">
      <c r="A14" s="4">
        <v>40918</v>
      </c>
      <c r="B14">
        <v>2</v>
      </c>
      <c r="C14">
        <v>2</v>
      </c>
      <c r="D14" s="5" t="s">
        <v>16</v>
      </c>
      <c r="E14" s="6">
        <v>791.39</v>
      </c>
      <c r="F14" s="6">
        <v>1196.55</v>
      </c>
      <c r="G14" s="6">
        <v>1987.94</v>
      </c>
    </row>
    <row r="15" spans="1:16" x14ac:dyDescent="0.25">
      <c r="A15" s="4">
        <v>40918</v>
      </c>
      <c r="B15">
        <v>3</v>
      </c>
      <c r="C15">
        <v>1</v>
      </c>
      <c r="D15" s="5" t="s">
        <v>22</v>
      </c>
      <c r="E15" s="6">
        <v>657.21</v>
      </c>
      <c r="F15" s="6">
        <v>1002.15</v>
      </c>
      <c r="G15" s="6">
        <v>1659.36</v>
      </c>
    </row>
    <row r="16" spans="1:16" x14ac:dyDescent="0.25">
      <c r="A16" s="4">
        <v>40918</v>
      </c>
      <c r="B16">
        <v>3</v>
      </c>
      <c r="C16">
        <v>2</v>
      </c>
      <c r="D16" s="5" t="s">
        <v>27</v>
      </c>
      <c r="E16" s="6">
        <v>649.86</v>
      </c>
      <c r="F16" s="6">
        <v>1001.52</v>
      </c>
      <c r="G16" s="6">
        <v>1651.38</v>
      </c>
    </row>
    <row r="17" spans="1:7" customFormat="1" x14ac:dyDescent="0.25">
      <c r="A17" s="4">
        <v>40918</v>
      </c>
      <c r="B17">
        <v>4</v>
      </c>
      <c r="C17">
        <v>1</v>
      </c>
      <c r="D17" s="5" t="s">
        <v>32</v>
      </c>
      <c r="E17" s="6">
        <v>638.58000000000004</v>
      </c>
      <c r="F17" s="6">
        <v>981.05</v>
      </c>
      <c r="G17" s="6">
        <v>1619.63</v>
      </c>
    </row>
    <row r="18" spans="1:7" customFormat="1" x14ac:dyDescent="0.25">
      <c r="A18" s="4">
        <v>40918</v>
      </c>
      <c r="B18">
        <v>4</v>
      </c>
      <c r="C18">
        <v>2</v>
      </c>
      <c r="D18" s="5" t="s">
        <v>37</v>
      </c>
      <c r="E18" s="6">
        <v>817.09</v>
      </c>
      <c r="F18" s="6">
        <v>1236.94</v>
      </c>
      <c r="G18" s="6">
        <v>2054.0300000000002</v>
      </c>
    </row>
    <row r="19" spans="1:7" customFormat="1" x14ac:dyDescent="0.25">
      <c r="A19" s="4">
        <v>40919</v>
      </c>
      <c r="B19">
        <v>1</v>
      </c>
      <c r="C19">
        <v>1</v>
      </c>
      <c r="D19" s="5" t="s">
        <v>40</v>
      </c>
      <c r="E19" s="6">
        <v>651.36</v>
      </c>
      <c r="F19" s="6">
        <v>980.07</v>
      </c>
      <c r="G19" s="6">
        <v>1631.43</v>
      </c>
    </row>
    <row r="20" spans="1:7" customFormat="1" x14ac:dyDescent="0.25">
      <c r="A20" s="4">
        <v>40919</v>
      </c>
      <c r="B20">
        <v>1</v>
      </c>
      <c r="C20">
        <v>2</v>
      </c>
      <c r="D20" s="5" t="s">
        <v>41</v>
      </c>
      <c r="E20" s="6">
        <v>785.76</v>
      </c>
      <c r="F20" s="6">
        <v>1194.3399999999999</v>
      </c>
      <c r="G20" s="6">
        <v>1980.1</v>
      </c>
    </row>
    <row r="21" spans="1:7" customFormat="1" x14ac:dyDescent="0.25">
      <c r="A21" s="4">
        <v>40919</v>
      </c>
      <c r="B21">
        <v>2</v>
      </c>
      <c r="C21">
        <v>1</v>
      </c>
      <c r="D21" s="5" t="s">
        <v>43</v>
      </c>
      <c r="E21" s="6">
        <v>679.83</v>
      </c>
      <c r="F21" s="6">
        <v>1024.1199999999999</v>
      </c>
      <c r="G21" s="6">
        <v>1703.95</v>
      </c>
    </row>
    <row r="22" spans="1:7" customFormat="1" x14ac:dyDescent="0.25">
      <c r="A22" s="4">
        <v>40919</v>
      </c>
      <c r="B22">
        <v>2</v>
      </c>
      <c r="C22">
        <v>2</v>
      </c>
      <c r="D22" s="5" t="s">
        <v>47</v>
      </c>
      <c r="E22" s="6">
        <v>772.17</v>
      </c>
      <c r="F22" s="6">
        <v>1173.1199999999999</v>
      </c>
      <c r="G22" s="6">
        <v>1945.29</v>
      </c>
    </row>
    <row r="23" spans="1:7" customFormat="1" x14ac:dyDescent="0.25">
      <c r="A23" s="4">
        <v>40919</v>
      </c>
      <c r="B23">
        <v>3</v>
      </c>
      <c r="C23">
        <v>1</v>
      </c>
      <c r="D23" s="5" t="s">
        <v>24</v>
      </c>
      <c r="E23" s="6">
        <v>669.76</v>
      </c>
      <c r="F23" s="6">
        <v>1054.9000000000001</v>
      </c>
      <c r="G23" s="6">
        <v>1724.66</v>
      </c>
    </row>
    <row r="24" spans="1:7" customFormat="1" x14ac:dyDescent="0.25">
      <c r="A24" s="4">
        <v>40919</v>
      </c>
      <c r="B24">
        <v>3</v>
      </c>
      <c r="C24">
        <v>2</v>
      </c>
      <c r="D24" s="5" t="s">
        <v>30</v>
      </c>
      <c r="E24" s="6">
        <v>695.85</v>
      </c>
      <c r="F24" s="6">
        <v>1082.51</v>
      </c>
      <c r="G24" s="6">
        <v>1778.36</v>
      </c>
    </row>
    <row r="25" spans="1:7" customFormat="1" x14ac:dyDescent="0.25">
      <c r="A25" s="4">
        <v>40919</v>
      </c>
      <c r="B25">
        <v>4</v>
      </c>
      <c r="C25">
        <v>1</v>
      </c>
      <c r="D25" s="5" t="s">
        <v>16</v>
      </c>
      <c r="E25" s="6">
        <v>582.87</v>
      </c>
      <c r="F25" s="6">
        <v>920.8</v>
      </c>
      <c r="G25" s="6">
        <v>1503.67</v>
      </c>
    </row>
    <row r="26" spans="1:7" customFormat="1" x14ac:dyDescent="0.25">
      <c r="A26" s="4">
        <v>40919</v>
      </c>
      <c r="B26">
        <v>4</v>
      </c>
      <c r="C26">
        <v>2</v>
      </c>
      <c r="D26" s="5" t="s">
        <v>22</v>
      </c>
      <c r="E26" s="6">
        <v>742.71</v>
      </c>
      <c r="F26" s="6">
        <v>1121.8499999999999</v>
      </c>
      <c r="G26" s="6">
        <v>1864.56</v>
      </c>
    </row>
    <row r="27" spans="1:7" customFormat="1" x14ac:dyDescent="0.25">
      <c r="A27" s="4">
        <v>40920</v>
      </c>
      <c r="B27">
        <v>1</v>
      </c>
      <c r="C27">
        <v>1</v>
      </c>
      <c r="D27" s="5" t="s">
        <v>27</v>
      </c>
      <c r="E27" s="6">
        <v>603.22</v>
      </c>
      <c r="F27" s="6">
        <v>920.08</v>
      </c>
      <c r="G27" s="6">
        <v>1523.3</v>
      </c>
    </row>
    <row r="28" spans="1:7" customFormat="1" x14ac:dyDescent="0.25">
      <c r="A28" s="4">
        <v>40920</v>
      </c>
      <c r="B28">
        <v>1</v>
      </c>
      <c r="C28">
        <v>2</v>
      </c>
      <c r="D28" s="5" t="s">
        <v>32</v>
      </c>
      <c r="E28" s="6">
        <v>618.55999999999995</v>
      </c>
      <c r="F28" s="6">
        <v>977.37</v>
      </c>
      <c r="G28" s="6">
        <v>1595.93</v>
      </c>
    </row>
    <row r="29" spans="1:7" customFormat="1" x14ac:dyDescent="0.25">
      <c r="A29" s="4">
        <v>40920</v>
      </c>
      <c r="B29">
        <v>2</v>
      </c>
      <c r="C29">
        <v>1</v>
      </c>
      <c r="D29" s="5" t="s">
        <v>37</v>
      </c>
      <c r="E29" s="6">
        <v>583.85</v>
      </c>
      <c r="F29" s="6">
        <v>949.05</v>
      </c>
      <c r="G29" s="6">
        <v>1532.9</v>
      </c>
    </row>
    <row r="30" spans="1:7" customFormat="1" x14ac:dyDescent="0.25">
      <c r="A30" s="4">
        <v>40920</v>
      </c>
      <c r="B30">
        <v>2</v>
      </c>
      <c r="C30">
        <v>2</v>
      </c>
      <c r="D30" s="5" t="s">
        <v>40</v>
      </c>
      <c r="E30" s="6">
        <v>712.76</v>
      </c>
      <c r="F30" s="6">
        <v>1106.47</v>
      </c>
      <c r="G30" s="6">
        <v>1819.23</v>
      </c>
    </row>
    <row r="31" spans="1:7" customFormat="1" x14ac:dyDescent="0.25">
      <c r="A31" s="4">
        <v>40920</v>
      </c>
      <c r="B31">
        <v>3</v>
      </c>
      <c r="C31">
        <v>1</v>
      </c>
      <c r="D31" s="5" t="s">
        <v>41</v>
      </c>
      <c r="E31" s="6">
        <v>593.72</v>
      </c>
      <c r="F31" s="6">
        <v>908.96</v>
      </c>
      <c r="G31" s="6">
        <v>1502.68</v>
      </c>
    </row>
    <row r="32" spans="1:7" customFormat="1" x14ac:dyDescent="0.25">
      <c r="A32" s="4">
        <v>40920</v>
      </c>
      <c r="B32">
        <v>3</v>
      </c>
      <c r="C32">
        <v>2</v>
      </c>
      <c r="D32" s="5" t="s">
        <v>43</v>
      </c>
      <c r="E32" s="6">
        <v>630.71</v>
      </c>
      <c r="F32" s="6">
        <v>960.11</v>
      </c>
      <c r="G32" s="6">
        <v>1590.82</v>
      </c>
    </row>
    <row r="33" spans="1:7" customFormat="1" x14ac:dyDescent="0.25">
      <c r="A33" s="4">
        <v>40920</v>
      </c>
      <c r="B33">
        <v>4</v>
      </c>
      <c r="C33">
        <v>1</v>
      </c>
      <c r="D33" s="5" t="s">
        <v>47</v>
      </c>
      <c r="E33" s="6">
        <v>630.91999999999996</v>
      </c>
      <c r="F33" s="6">
        <v>958.04</v>
      </c>
      <c r="G33" s="6">
        <v>1588.96</v>
      </c>
    </row>
    <row r="34" spans="1:7" customFormat="1" x14ac:dyDescent="0.25">
      <c r="A34" s="4">
        <v>40920</v>
      </c>
      <c r="B34">
        <v>4</v>
      </c>
      <c r="C34">
        <v>2</v>
      </c>
      <c r="D34" s="5" t="s">
        <v>24</v>
      </c>
      <c r="E34" s="6">
        <v>652.92999999999995</v>
      </c>
      <c r="F34" s="6">
        <v>992.97</v>
      </c>
      <c r="G34" s="6">
        <v>1645.9</v>
      </c>
    </row>
    <row r="35" spans="1:7" customFormat="1" x14ac:dyDescent="0.25">
      <c r="A35" s="4">
        <v>40921</v>
      </c>
      <c r="B35">
        <v>1</v>
      </c>
      <c r="C35">
        <v>1</v>
      </c>
      <c r="D35" s="5" t="s">
        <v>30</v>
      </c>
      <c r="E35" s="6">
        <v>666</v>
      </c>
      <c r="F35" s="6">
        <v>1065.05</v>
      </c>
      <c r="G35" s="6">
        <v>1731.05</v>
      </c>
    </row>
    <row r="36" spans="1:7" customFormat="1" x14ac:dyDescent="0.25">
      <c r="A36" s="4">
        <v>40921</v>
      </c>
      <c r="B36">
        <v>1</v>
      </c>
      <c r="C36">
        <v>2</v>
      </c>
      <c r="D36" s="5" t="s">
        <v>16</v>
      </c>
      <c r="E36" s="6">
        <v>633.28</v>
      </c>
      <c r="F36" s="6">
        <v>1030.47</v>
      </c>
      <c r="G36" s="6">
        <v>1663.75</v>
      </c>
    </row>
    <row r="37" spans="1:7" customFormat="1" x14ac:dyDescent="0.25">
      <c r="A37" s="4">
        <v>40921</v>
      </c>
      <c r="B37">
        <v>2</v>
      </c>
      <c r="C37">
        <v>1</v>
      </c>
      <c r="D37" s="5" t="s">
        <v>22</v>
      </c>
      <c r="E37" s="6">
        <v>671.63</v>
      </c>
      <c r="F37" s="6">
        <v>1038.81</v>
      </c>
      <c r="G37" s="6">
        <v>1710.44</v>
      </c>
    </row>
    <row r="38" spans="1:7" customFormat="1" x14ac:dyDescent="0.25">
      <c r="A38" s="4">
        <v>40921</v>
      </c>
      <c r="B38">
        <v>2</v>
      </c>
      <c r="C38">
        <v>2</v>
      </c>
      <c r="D38" s="5" t="s">
        <v>27</v>
      </c>
      <c r="E38" s="6">
        <v>749.56</v>
      </c>
      <c r="F38" s="6">
        <v>1215.72</v>
      </c>
      <c r="G38" s="6">
        <v>1965.28</v>
      </c>
    </row>
    <row r="39" spans="1:7" customFormat="1" x14ac:dyDescent="0.25">
      <c r="A39" s="4">
        <v>40921</v>
      </c>
      <c r="B39">
        <v>3</v>
      </c>
      <c r="C39">
        <v>1</v>
      </c>
      <c r="D39" s="5" t="s">
        <v>32</v>
      </c>
      <c r="E39" s="6">
        <v>659.47</v>
      </c>
      <c r="F39" s="6">
        <v>1081.92</v>
      </c>
      <c r="G39" s="6">
        <v>1741.39</v>
      </c>
    </row>
    <row r="40" spans="1:7" customFormat="1" x14ac:dyDescent="0.25">
      <c r="A40" s="4">
        <v>40921</v>
      </c>
      <c r="B40">
        <v>3</v>
      </c>
      <c r="C40">
        <v>2</v>
      </c>
      <c r="D40" s="5" t="s">
        <v>37</v>
      </c>
      <c r="E40" s="6">
        <v>695.21</v>
      </c>
      <c r="F40" s="6">
        <v>1118.9000000000001</v>
      </c>
      <c r="G40" s="6">
        <v>1814.11</v>
      </c>
    </row>
    <row r="41" spans="1:7" customFormat="1" x14ac:dyDescent="0.25">
      <c r="A41" s="4">
        <v>40921</v>
      </c>
      <c r="B41">
        <v>4</v>
      </c>
      <c r="C41">
        <v>1</v>
      </c>
      <c r="D41" s="5" t="s">
        <v>40</v>
      </c>
      <c r="E41" s="6">
        <v>578.69000000000005</v>
      </c>
      <c r="F41" s="6">
        <v>933.49</v>
      </c>
      <c r="G41" s="6">
        <v>1512.18</v>
      </c>
    </row>
    <row r="42" spans="1:7" customFormat="1" x14ac:dyDescent="0.25">
      <c r="A42" s="4">
        <v>40921</v>
      </c>
      <c r="B42">
        <v>4</v>
      </c>
      <c r="C42">
        <v>2</v>
      </c>
      <c r="D42" s="5" t="s">
        <v>41</v>
      </c>
      <c r="E42" s="6">
        <v>618.70000000000005</v>
      </c>
      <c r="F42" s="6">
        <v>936.51</v>
      </c>
      <c r="G42" s="6">
        <v>1555.21</v>
      </c>
    </row>
    <row r="43" spans="1:7" customFormat="1" x14ac:dyDescent="0.25">
      <c r="A43" s="4">
        <v>40922</v>
      </c>
      <c r="B43">
        <v>1</v>
      </c>
      <c r="C43">
        <v>1</v>
      </c>
      <c r="D43" s="5" t="s">
        <v>43</v>
      </c>
      <c r="E43" s="6">
        <v>631.38</v>
      </c>
      <c r="F43" s="6">
        <v>1041.78</v>
      </c>
      <c r="G43" s="6">
        <v>1673.16</v>
      </c>
    </row>
    <row r="44" spans="1:7" customFormat="1" x14ac:dyDescent="0.25">
      <c r="A44" s="4">
        <v>40922</v>
      </c>
      <c r="B44">
        <v>1</v>
      </c>
      <c r="C44">
        <v>2</v>
      </c>
      <c r="D44" s="5" t="s">
        <v>47</v>
      </c>
      <c r="E44" s="6">
        <v>738.14</v>
      </c>
      <c r="F44" s="6">
        <v>1112.6400000000001</v>
      </c>
      <c r="G44" s="6">
        <v>1850.78</v>
      </c>
    </row>
    <row r="45" spans="1:7" customFormat="1" x14ac:dyDescent="0.25">
      <c r="A45" s="4">
        <v>40922</v>
      </c>
      <c r="B45">
        <v>2</v>
      </c>
      <c r="C45">
        <v>1</v>
      </c>
      <c r="D45" s="5" t="s">
        <v>24</v>
      </c>
      <c r="E45" s="6">
        <v>574.07000000000005</v>
      </c>
      <c r="F45" s="6">
        <v>930.94</v>
      </c>
      <c r="G45" s="6">
        <v>1505.01</v>
      </c>
    </row>
    <row r="46" spans="1:7" customFormat="1" x14ac:dyDescent="0.25">
      <c r="A46" s="4">
        <v>40922</v>
      </c>
      <c r="B46">
        <v>2</v>
      </c>
      <c r="C46">
        <v>2</v>
      </c>
      <c r="D46" s="5" t="s">
        <v>30</v>
      </c>
      <c r="E46" s="6">
        <v>628.96</v>
      </c>
      <c r="F46" s="6">
        <v>994.87</v>
      </c>
      <c r="G46" s="6">
        <v>1623.83</v>
      </c>
    </row>
    <row r="47" spans="1:7" customFormat="1" x14ac:dyDescent="0.25">
      <c r="A47" s="4">
        <v>40922</v>
      </c>
      <c r="B47">
        <v>3</v>
      </c>
      <c r="C47">
        <v>1</v>
      </c>
      <c r="D47" s="5" t="s">
        <v>16</v>
      </c>
      <c r="E47" s="6">
        <v>599.64</v>
      </c>
      <c r="F47" s="6">
        <v>988.12</v>
      </c>
      <c r="G47" s="6">
        <v>1587.76</v>
      </c>
    </row>
    <row r="48" spans="1:7" customFormat="1" x14ac:dyDescent="0.25">
      <c r="A48" s="4">
        <v>40922</v>
      </c>
      <c r="B48">
        <v>3</v>
      </c>
      <c r="C48">
        <v>2</v>
      </c>
      <c r="D48" s="5" t="s">
        <v>22</v>
      </c>
      <c r="E48" s="6">
        <v>647.66999999999996</v>
      </c>
      <c r="F48" s="6">
        <v>1065.0999999999999</v>
      </c>
      <c r="G48" s="6">
        <v>1712.77</v>
      </c>
    </row>
    <row r="49" spans="1:7" customFormat="1" x14ac:dyDescent="0.25">
      <c r="A49" s="4">
        <v>40922</v>
      </c>
      <c r="B49">
        <v>4</v>
      </c>
      <c r="C49">
        <v>1</v>
      </c>
      <c r="D49" s="5" t="s">
        <v>27</v>
      </c>
      <c r="E49" s="6">
        <v>619.95000000000005</v>
      </c>
      <c r="F49" s="6">
        <v>946.77</v>
      </c>
      <c r="G49" s="6">
        <v>1566.72</v>
      </c>
    </row>
    <row r="50" spans="1:7" customFormat="1" x14ac:dyDescent="0.25">
      <c r="A50" s="4">
        <v>40922</v>
      </c>
      <c r="B50">
        <v>4</v>
      </c>
      <c r="C50">
        <v>2</v>
      </c>
      <c r="D50" s="5" t="s">
        <v>32</v>
      </c>
      <c r="E50" s="6">
        <v>606.20000000000005</v>
      </c>
      <c r="F50" s="6">
        <v>924.29</v>
      </c>
      <c r="G50" s="6">
        <v>1530.49</v>
      </c>
    </row>
    <row r="51" spans="1:7" customFormat="1" x14ac:dyDescent="0.25">
      <c r="A51" s="4">
        <v>40923</v>
      </c>
      <c r="B51">
        <v>1</v>
      </c>
      <c r="C51">
        <v>1</v>
      </c>
      <c r="D51" s="5" t="s">
        <v>37</v>
      </c>
      <c r="E51" s="6">
        <v>630.84</v>
      </c>
      <c r="F51" s="6">
        <v>967.7</v>
      </c>
      <c r="G51" s="6">
        <v>1598.54</v>
      </c>
    </row>
    <row r="52" spans="1:7" customFormat="1" x14ac:dyDescent="0.25">
      <c r="A52" s="4">
        <v>40923</v>
      </c>
      <c r="B52">
        <v>1</v>
      </c>
      <c r="C52">
        <v>2</v>
      </c>
      <c r="D52" s="5" t="s">
        <v>40</v>
      </c>
      <c r="E52" s="6">
        <v>645.9</v>
      </c>
      <c r="F52" s="6">
        <v>1088.78</v>
      </c>
      <c r="G52" s="6">
        <v>1734.68</v>
      </c>
    </row>
    <row r="53" spans="1:7" customFormat="1" x14ac:dyDescent="0.25">
      <c r="A53" s="4">
        <v>40923</v>
      </c>
      <c r="B53">
        <v>2</v>
      </c>
      <c r="C53">
        <v>1</v>
      </c>
      <c r="D53" s="5" t="s">
        <v>41</v>
      </c>
      <c r="E53" s="6">
        <v>559.12</v>
      </c>
      <c r="F53" s="6">
        <v>958.82</v>
      </c>
      <c r="G53" s="6">
        <v>1517.94</v>
      </c>
    </row>
    <row r="54" spans="1:7" customFormat="1" x14ac:dyDescent="0.25">
      <c r="A54" s="4">
        <v>40923</v>
      </c>
      <c r="B54">
        <v>2</v>
      </c>
      <c r="C54">
        <v>2</v>
      </c>
      <c r="D54" s="5" t="s">
        <v>43</v>
      </c>
      <c r="E54" s="6">
        <v>570.45000000000005</v>
      </c>
      <c r="F54" s="6">
        <v>972.56</v>
      </c>
      <c r="G54" s="6">
        <v>1543.01</v>
      </c>
    </row>
    <row r="55" spans="1:7" customFormat="1" x14ac:dyDescent="0.25">
      <c r="A55" s="4">
        <v>40923</v>
      </c>
      <c r="B55">
        <v>3</v>
      </c>
      <c r="C55">
        <v>1</v>
      </c>
      <c r="D55" s="5" t="s">
        <v>47</v>
      </c>
      <c r="E55" s="6">
        <v>649.5</v>
      </c>
      <c r="F55" s="6">
        <v>1079.29</v>
      </c>
      <c r="G55" s="6">
        <v>1728.79</v>
      </c>
    </row>
    <row r="56" spans="1:7" customFormat="1" x14ac:dyDescent="0.25">
      <c r="A56" s="4">
        <v>40923</v>
      </c>
      <c r="B56">
        <v>3</v>
      </c>
      <c r="C56">
        <v>2</v>
      </c>
      <c r="D56" s="5" t="s">
        <v>24</v>
      </c>
      <c r="E56" s="6">
        <v>735.48</v>
      </c>
      <c r="F56" s="6">
        <v>1191.52</v>
      </c>
      <c r="G56" s="6">
        <v>1927</v>
      </c>
    </row>
    <row r="57" spans="1:7" customFormat="1" x14ac:dyDescent="0.25">
      <c r="A57" s="4">
        <v>40923</v>
      </c>
      <c r="B57">
        <v>4</v>
      </c>
      <c r="C57">
        <v>1</v>
      </c>
      <c r="D57" s="5" t="s">
        <v>30</v>
      </c>
      <c r="E57" s="6">
        <v>654.63</v>
      </c>
      <c r="F57" s="6">
        <v>1101.1400000000001</v>
      </c>
      <c r="G57" s="6">
        <v>1755.77</v>
      </c>
    </row>
    <row r="58" spans="1:7" customFormat="1" x14ac:dyDescent="0.25">
      <c r="A58" s="4">
        <v>40923</v>
      </c>
      <c r="B58">
        <v>4</v>
      </c>
      <c r="C58">
        <v>2</v>
      </c>
      <c r="D58" s="5" t="s">
        <v>16</v>
      </c>
      <c r="E58" s="6">
        <v>766.75</v>
      </c>
      <c r="F58" s="6">
        <v>1257.2</v>
      </c>
      <c r="G58" s="6">
        <v>2023.95</v>
      </c>
    </row>
    <row r="59" spans="1:7" customFormat="1" x14ac:dyDescent="0.25">
      <c r="A59" s="4">
        <v>40924</v>
      </c>
      <c r="B59">
        <v>1</v>
      </c>
      <c r="C59">
        <v>1</v>
      </c>
      <c r="D59" s="5" t="s">
        <v>22</v>
      </c>
      <c r="E59" s="6">
        <v>663.42</v>
      </c>
      <c r="F59" s="6">
        <v>1006.26</v>
      </c>
      <c r="G59" s="6">
        <v>1669.68</v>
      </c>
    </row>
    <row r="60" spans="1:7" customFormat="1" x14ac:dyDescent="0.25">
      <c r="A60" s="4">
        <v>40924</v>
      </c>
      <c r="B60">
        <v>1</v>
      </c>
      <c r="C60">
        <v>2</v>
      </c>
      <c r="D60" s="5" t="s">
        <v>27</v>
      </c>
      <c r="E60" s="6">
        <v>695.52</v>
      </c>
      <c r="F60" s="6">
        <v>1073.1600000000001</v>
      </c>
      <c r="G60" s="6">
        <v>1768.68</v>
      </c>
    </row>
    <row r="61" spans="1:7" customFormat="1" x14ac:dyDescent="0.25">
      <c r="A61" s="4">
        <v>40924</v>
      </c>
      <c r="B61">
        <v>2</v>
      </c>
      <c r="C61">
        <v>1</v>
      </c>
      <c r="D61" s="5" t="s">
        <v>32</v>
      </c>
      <c r="E61" s="6">
        <v>588.78</v>
      </c>
      <c r="F61" s="6">
        <v>949.92</v>
      </c>
      <c r="G61" s="6">
        <v>1538.7</v>
      </c>
    </row>
    <row r="62" spans="1:7" customFormat="1" x14ac:dyDescent="0.25">
      <c r="A62" s="4">
        <v>40924</v>
      </c>
      <c r="B62">
        <v>2</v>
      </c>
      <c r="C62">
        <v>2</v>
      </c>
      <c r="D62" s="5" t="s">
        <v>37</v>
      </c>
      <c r="E62" s="6">
        <v>609.44000000000005</v>
      </c>
      <c r="F62" s="6">
        <v>980.42</v>
      </c>
      <c r="G62" s="6">
        <v>1589.86</v>
      </c>
    </row>
    <row r="63" spans="1:7" customFormat="1" x14ac:dyDescent="0.25">
      <c r="A63" s="4">
        <v>40924</v>
      </c>
      <c r="B63">
        <v>3</v>
      </c>
      <c r="C63">
        <v>1</v>
      </c>
      <c r="D63" s="5" t="s">
        <v>40</v>
      </c>
      <c r="E63" s="6">
        <v>613.96</v>
      </c>
      <c r="F63" s="6">
        <v>1066.48</v>
      </c>
      <c r="G63" s="6">
        <v>1680.44</v>
      </c>
    </row>
    <row r="64" spans="1:7" customFormat="1" x14ac:dyDescent="0.25">
      <c r="A64" s="4">
        <v>40924</v>
      </c>
      <c r="B64">
        <v>3</v>
      </c>
      <c r="C64">
        <v>2</v>
      </c>
      <c r="D64" s="5" t="s">
        <v>41</v>
      </c>
      <c r="E64" s="6">
        <v>730.85</v>
      </c>
      <c r="F64" s="6">
        <v>1205.04</v>
      </c>
      <c r="G64" s="6">
        <v>1935.89</v>
      </c>
    </row>
    <row r="65" spans="1:7" customFormat="1" x14ac:dyDescent="0.25">
      <c r="A65" s="4">
        <v>40924</v>
      </c>
      <c r="B65">
        <v>4</v>
      </c>
      <c r="C65">
        <v>1</v>
      </c>
      <c r="D65" s="5" t="s">
        <v>43</v>
      </c>
      <c r="E65" s="6">
        <v>677.69</v>
      </c>
      <c r="F65" s="6">
        <v>1024.67</v>
      </c>
      <c r="G65" s="6">
        <v>1702.36</v>
      </c>
    </row>
    <row r="66" spans="1:7" customFormat="1" x14ac:dyDescent="0.25">
      <c r="A66" s="4">
        <v>40924</v>
      </c>
      <c r="B66">
        <v>4</v>
      </c>
      <c r="C66">
        <v>2</v>
      </c>
      <c r="D66" s="5" t="s">
        <v>47</v>
      </c>
      <c r="E66" s="6">
        <v>587.79</v>
      </c>
      <c r="F66" s="6">
        <v>1031.42</v>
      </c>
      <c r="G66" s="6">
        <v>1619.21</v>
      </c>
    </row>
    <row r="67" spans="1:7" customFormat="1" x14ac:dyDescent="0.25">
      <c r="A67" s="4">
        <v>40925</v>
      </c>
      <c r="B67">
        <v>1</v>
      </c>
      <c r="C67">
        <v>1</v>
      </c>
      <c r="D67" s="5" t="s">
        <v>24</v>
      </c>
      <c r="E67" s="6">
        <v>639.30999999999995</v>
      </c>
      <c r="F67" s="6">
        <v>990.92</v>
      </c>
      <c r="G67" s="6">
        <v>1630.23</v>
      </c>
    </row>
    <row r="68" spans="1:7" customFormat="1" x14ac:dyDescent="0.25">
      <c r="A68" s="4">
        <v>40925</v>
      </c>
      <c r="B68">
        <v>1</v>
      </c>
      <c r="C68">
        <v>2</v>
      </c>
      <c r="D68" s="5" t="s">
        <v>30</v>
      </c>
      <c r="E68" s="6">
        <v>704.89</v>
      </c>
      <c r="F68" s="6">
        <v>1208.97</v>
      </c>
      <c r="G68" s="6">
        <v>1913.86</v>
      </c>
    </row>
    <row r="69" spans="1:7" customFormat="1" x14ac:dyDescent="0.25">
      <c r="A69" s="4">
        <v>40925</v>
      </c>
      <c r="B69">
        <v>2</v>
      </c>
      <c r="C69">
        <v>1</v>
      </c>
      <c r="D69" s="5" t="s">
        <v>16</v>
      </c>
      <c r="E69" s="6">
        <v>649.52</v>
      </c>
      <c r="F69" s="6">
        <v>1007.67</v>
      </c>
      <c r="G69" s="6">
        <v>1657.19</v>
      </c>
    </row>
    <row r="70" spans="1:7" customFormat="1" x14ac:dyDescent="0.25">
      <c r="A70" s="4">
        <v>40925</v>
      </c>
      <c r="B70">
        <v>2</v>
      </c>
      <c r="C70">
        <v>2</v>
      </c>
      <c r="D70" s="5" t="s">
        <v>22</v>
      </c>
      <c r="E70" s="6">
        <v>555.35</v>
      </c>
      <c r="F70" s="6">
        <v>1010.81</v>
      </c>
      <c r="G70" s="6">
        <v>1566.16</v>
      </c>
    </row>
    <row r="71" spans="1:7" customFormat="1" x14ac:dyDescent="0.25">
      <c r="A71" s="4">
        <v>40925</v>
      </c>
      <c r="B71">
        <v>3</v>
      </c>
      <c r="C71">
        <v>1</v>
      </c>
      <c r="D71" s="5" t="s">
        <v>27</v>
      </c>
      <c r="E71" s="6">
        <v>684.07</v>
      </c>
      <c r="F71" s="6">
        <v>1037.44</v>
      </c>
      <c r="G71" s="6">
        <v>1721.51</v>
      </c>
    </row>
    <row r="72" spans="1:7" customFormat="1" x14ac:dyDescent="0.25">
      <c r="A72" s="4">
        <v>40925</v>
      </c>
      <c r="B72">
        <v>3</v>
      </c>
      <c r="C72">
        <v>2</v>
      </c>
      <c r="D72" s="5" t="s">
        <v>32</v>
      </c>
      <c r="E72" s="6">
        <v>646.61</v>
      </c>
      <c r="F72" s="6">
        <v>1090.3900000000001</v>
      </c>
      <c r="G72" s="6">
        <v>1737</v>
      </c>
    </row>
    <row r="73" spans="1:7" customFormat="1" x14ac:dyDescent="0.25">
      <c r="A73" s="4">
        <v>40925</v>
      </c>
      <c r="B73">
        <v>4</v>
      </c>
      <c r="C73">
        <v>1</v>
      </c>
      <c r="D73" s="5" t="s">
        <v>37</v>
      </c>
      <c r="E73" s="6">
        <v>668.52</v>
      </c>
      <c r="F73" s="6">
        <v>1057.0999999999999</v>
      </c>
      <c r="G73" s="6">
        <v>1725.62</v>
      </c>
    </row>
    <row r="74" spans="1:7" customFormat="1" x14ac:dyDescent="0.25">
      <c r="A74" s="4">
        <v>40925</v>
      </c>
      <c r="B74">
        <v>4</v>
      </c>
      <c r="C74">
        <v>2</v>
      </c>
      <c r="D74" s="5" t="s">
        <v>40</v>
      </c>
      <c r="E74" s="6">
        <v>641.46</v>
      </c>
      <c r="F74" s="6">
        <v>1117.82</v>
      </c>
      <c r="G74" s="6">
        <v>1759.28</v>
      </c>
    </row>
    <row r="75" spans="1:7" customFormat="1" x14ac:dyDescent="0.25">
      <c r="A75" s="4">
        <v>40926</v>
      </c>
      <c r="B75">
        <v>1</v>
      </c>
      <c r="C75">
        <v>1</v>
      </c>
      <c r="D75" s="5" t="s">
        <v>41</v>
      </c>
      <c r="E75" s="6">
        <v>594.32000000000005</v>
      </c>
      <c r="F75" s="6">
        <v>1019.2</v>
      </c>
      <c r="G75" s="6">
        <v>1613.52</v>
      </c>
    </row>
    <row r="76" spans="1:7" customFormat="1" x14ac:dyDescent="0.25">
      <c r="A76" s="4">
        <v>40926</v>
      </c>
      <c r="B76">
        <v>1</v>
      </c>
      <c r="C76">
        <v>2</v>
      </c>
      <c r="D76" s="5" t="s">
        <v>43</v>
      </c>
      <c r="E76" s="6">
        <v>590.82000000000005</v>
      </c>
      <c r="F76" s="6">
        <v>1019.44</v>
      </c>
      <c r="G76" s="6">
        <v>1610.26</v>
      </c>
    </row>
    <row r="77" spans="1:7" customFormat="1" x14ac:dyDescent="0.25">
      <c r="A77" s="4">
        <v>40926</v>
      </c>
      <c r="B77">
        <v>2</v>
      </c>
      <c r="C77">
        <v>1</v>
      </c>
      <c r="D77" s="5" t="s">
        <v>47</v>
      </c>
      <c r="E77" s="6">
        <v>611.57000000000005</v>
      </c>
      <c r="F77" s="6">
        <v>1115.51</v>
      </c>
      <c r="G77" s="6">
        <v>1727.08</v>
      </c>
    </row>
    <row r="78" spans="1:7" customFormat="1" x14ac:dyDescent="0.25">
      <c r="A78" s="4">
        <v>40926</v>
      </c>
      <c r="B78">
        <v>2</v>
      </c>
      <c r="C78">
        <v>2</v>
      </c>
      <c r="D78" s="5" t="s">
        <v>24</v>
      </c>
      <c r="E78" s="6">
        <v>743.31</v>
      </c>
      <c r="F78" s="6">
        <v>1279.79</v>
      </c>
      <c r="G78" s="6">
        <v>2023.1</v>
      </c>
    </row>
    <row r="79" spans="1:7" customFormat="1" x14ac:dyDescent="0.25">
      <c r="A79" s="4">
        <v>40926</v>
      </c>
      <c r="B79">
        <v>3</v>
      </c>
      <c r="C79">
        <v>1</v>
      </c>
      <c r="D79" s="5" t="s">
        <v>30</v>
      </c>
      <c r="E79" s="6">
        <v>668.54</v>
      </c>
      <c r="F79" s="6">
        <v>1125.73</v>
      </c>
      <c r="G79" s="6">
        <v>1794.27</v>
      </c>
    </row>
    <row r="80" spans="1:7" customFormat="1" x14ac:dyDescent="0.25">
      <c r="A80" s="4">
        <v>40926</v>
      </c>
      <c r="B80">
        <v>3</v>
      </c>
      <c r="C80">
        <v>2</v>
      </c>
      <c r="D80" s="5" t="s">
        <v>16</v>
      </c>
      <c r="E80" s="6">
        <v>647.80999999999995</v>
      </c>
      <c r="F80" s="6">
        <v>984.44</v>
      </c>
      <c r="G80" s="6">
        <v>1632.25</v>
      </c>
    </row>
    <row r="81" spans="1:7" customFormat="1" x14ac:dyDescent="0.25">
      <c r="A81" s="4">
        <v>40926</v>
      </c>
      <c r="B81">
        <v>4</v>
      </c>
      <c r="C81">
        <v>1</v>
      </c>
      <c r="D81" s="5" t="s">
        <v>22</v>
      </c>
      <c r="E81" s="6">
        <v>676.43</v>
      </c>
      <c r="F81" s="6">
        <v>1097.8499999999999</v>
      </c>
      <c r="G81" s="6">
        <v>1774.28</v>
      </c>
    </row>
    <row r="82" spans="1:7" customFormat="1" x14ac:dyDescent="0.25">
      <c r="A82" s="4">
        <v>40926</v>
      </c>
      <c r="B82">
        <v>4</v>
      </c>
      <c r="C82">
        <v>2</v>
      </c>
      <c r="D82" s="5" t="s">
        <v>27</v>
      </c>
      <c r="E82" s="6">
        <v>646.53</v>
      </c>
      <c r="F82" s="6">
        <v>1063.6500000000001</v>
      </c>
      <c r="G82" s="6">
        <v>1710.18</v>
      </c>
    </row>
    <row r="83" spans="1:7" customFormat="1" x14ac:dyDescent="0.25">
      <c r="A83" s="4">
        <v>40927</v>
      </c>
      <c r="B83">
        <v>1</v>
      </c>
      <c r="C83">
        <v>1</v>
      </c>
      <c r="D83" s="5" t="s">
        <v>32</v>
      </c>
      <c r="E83" s="6">
        <v>635.6</v>
      </c>
      <c r="F83" s="6">
        <v>1123.08</v>
      </c>
      <c r="G83" s="6">
        <v>1758.68</v>
      </c>
    </row>
    <row r="84" spans="1:7" customFormat="1" x14ac:dyDescent="0.25">
      <c r="A84" s="4">
        <v>40927</v>
      </c>
      <c r="B84">
        <v>1</v>
      </c>
      <c r="C84">
        <v>2</v>
      </c>
      <c r="D84" s="5" t="s">
        <v>37</v>
      </c>
      <c r="E84" s="6">
        <v>588.58000000000004</v>
      </c>
      <c r="F84" s="6">
        <v>944.06</v>
      </c>
      <c r="G84" s="6">
        <v>1532.64</v>
      </c>
    </row>
    <row r="85" spans="1:7" customFormat="1" x14ac:dyDescent="0.25">
      <c r="A85" s="4">
        <v>40927</v>
      </c>
      <c r="B85">
        <v>2</v>
      </c>
      <c r="C85">
        <v>1</v>
      </c>
      <c r="D85" s="5" t="s">
        <v>40</v>
      </c>
      <c r="E85" s="6">
        <v>663.26</v>
      </c>
      <c r="F85" s="6">
        <v>1099.6400000000001</v>
      </c>
      <c r="G85" s="6">
        <v>1762.9</v>
      </c>
    </row>
    <row r="86" spans="1:7" customFormat="1" x14ac:dyDescent="0.25">
      <c r="A86" s="4">
        <v>40927</v>
      </c>
      <c r="B86">
        <v>2</v>
      </c>
      <c r="C86">
        <v>2</v>
      </c>
      <c r="D86" s="5" t="s">
        <v>41</v>
      </c>
      <c r="E86" s="6">
        <v>656.77</v>
      </c>
      <c r="F86" s="6">
        <v>1125.94</v>
      </c>
      <c r="G86" s="6">
        <v>1782.71</v>
      </c>
    </row>
    <row r="87" spans="1:7" customFormat="1" x14ac:dyDescent="0.25">
      <c r="A87" s="4">
        <v>40927</v>
      </c>
      <c r="B87">
        <v>3</v>
      </c>
      <c r="C87">
        <v>1</v>
      </c>
      <c r="D87" s="5" t="s">
        <v>43</v>
      </c>
      <c r="E87" s="6">
        <v>631.92999999999995</v>
      </c>
      <c r="F87" s="6">
        <v>999.87</v>
      </c>
      <c r="G87" s="6">
        <v>1631.8</v>
      </c>
    </row>
    <row r="88" spans="1:7" customFormat="1" x14ac:dyDescent="0.25">
      <c r="A88" s="4">
        <v>40927</v>
      </c>
      <c r="B88">
        <v>3</v>
      </c>
      <c r="C88">
        <v>2</v>
      </c>
      <c r="D88" s="5" t="s">
        <v>47</v>
      </c>
      <c r="E88" s="6">
        <v>625.98</v>
      </c>
      <c r="F88" s="6">
        <v>1124.73</v>
      </c>
      <c r="G88" s="6">
        <v>1750.71</v>
      </c>
    </row>
    <row r="89" spans="1:7" customFormat="1" x14ac:dyDescent="0.25">
      <c r="A89" s="4">
        <v>40927</v>
      </c>
      <c r="B89">
        <v>4</v>
      </c>
      <c r="C89">
        <v>1</v>
      </c>
      <c r="D89" s="5" t="s">
        <v>24</v>
      </c>
      <c r="E89" s="6">
        <v>650.37</v>
      </c>
      <c r="F89" s="6">
        <v>989.93</v>
      </c>
      <c r="G89" s="6">
        <v>1640.3</v>
      </c>
    </row>
    <row r="90" spans="1:7" customFormat="1" x14ac:dyDescent="0.25">
      <c r="A90" s="4">
        <v>40927</v>
      </c>
      <c r="B90">
        <v>4</v>
      </c>
      <c r="C90">
        <v>2</v>
      </c>
      <c r="D90" s="5" t="s">
        <v>30</v>
      </c>
      <c r="E90" s="6">
        <v>690.33</v>
      </c>
      <c r="F90" s="6">
        <v>1041.55</v>
      </c>
      <c r="G90" s="6">
        <v>1731.88</v>
      </c>
    </row>
    <row r="91" spans="1:7" customFormat="1" x14ac:dyDescent="0.25">
      <c r="A91" s="4">
        <v>40928</v>
      </c>
      <c r="B91">
        <v>1</v>
      </c>
      <c r="C91">
        <v>1</v>
      </c>
      <c r="D91" s="5" t="s">
        <v>16</v>
      </c>
      <c r="E91" s="6">
        <v>638.42999999999995</v>
      </c>
      <c r="F91" s="6">
        <v>1057.94</v>
      </c>
      <c r="G91" s="6">
        <v>1696.37</v>
      </c>
    </row>
    <row r="92" spans="1:7" customFormat="1" x14ac:dyDescent="0.25">
      <c r="A92" s="4">
        <v>40928</v>
      </c>
      <c r="B92">
        <v>1</v>
      </c>
      <c r="C92">
        <v>2</v>
      </c>
      <c r="D92" s="5" t="s">
        <v>22</v>
      </c>
      <c r="E92" s="6">
        <v>684.07</v>
      </c>
      <c r="F92" s="6">
        <v>1097.1500000000001</v>
      </c>
      <c r="G92" s="6">
        <v>1781.22</v>
      </c>
    </row>
    <row r="93" spans="1:7" customFormat="1" x14ac:dyDescent="0.25">
      <c r="A93" s="4">
        <v>40928</v>
      </c>
      <c r="B93">
        <v>2</v>
      </c>
      <c r="C93">
        <v>1</v>
      </c>
      <c r="D93" s="5" t="s">
        <v>27</v>
      </c>
      <c r="E93" s="6">
        <v>575.25</v>
      </c>
      <c r="F93" s="6">
        <v>1059.8800000000001</v>
      </c>
      <c r="G93" s="6">
        <v>1635.13</v>
      </c>
    </row>
    <row r="94" spans="1:7" customFormat="1" x14ac:dyDescent="0.25">
      <c r="A94" s="4">
        <v>40928</v>
      </c>
      <c r="B94">
        <v>2</v>
      </c>
      <c r="C94">
        <v>2</v>
      </c>
      <c r="D94" s="5" t="s">
        <v>32</v>
      </c>
      <c r="E94" s="6">
        <v>666.97</v>
      </c>
      <c r="F94" s="6">
        <v>1150.56</v>
      </c>
      <c r="G94" s="6">
        <v>1817.53</v>
      </c>
    </row>
    <row r="95" spans="1:7" customFormat="1" x14ac:dyDescent="0.25">
      <c r="A95" s="4">
        <v>40928</v>
      </c>
      <c r="B95">
        <v>3</v>
      </c>
      <c r="C95">
        <v>1</v>
      </c>
      <c r="D95" s="5" t="s">
        <v>37</v>
      </c>
      <c r="E95" s="6">
        <v>587.13</v>
      </c>
      <c r="F95" s="6">
        <v>1023.73</v>
      </c>
      <c r="G95" s="6">
        <v>1610.86</v>
      </c>
    </row>
    <row r="96" spans="1:7" customFormat="1" x14ac:dyDescent="0.25">
      <c r="A96" s="4">
        <v>40928</v>
      </c>
      <c r="B96">
        <v>3</v>
      </c>
      <c r="C96">
        <v>2</v>
      </c>
      <c r="D96" s="5" t="s">
        <v>40</v>
      </c>
      <c r="E96" s="6">
        <v>639.80999999999995</v>
      </c>
      <c r="F96" s="6">
        <v>1044.97</v>
      </c>
      <c r="G96" s="6">
        <v>1684.78</v>
      </c>
    </row>
    <row r="97" spans="1:7" customFormat="1" x14ac:dyDescent="0.25">
      <c r="A97" s="4">
        <v>40928</v>
      </c>
      <c r="B97">
        <v>4</v>
      </c>
      <c r="C97">
        <v>1</v>
      </c>
      <c r="D97" s="5" t="s">
        <v>41</v>
      </c>
      <c r="E97" s="6">
        <v>531.1</v>
      </c>
      <c r="F97" s="6">
        <v>984.91</v>
      </c>
      <c r="G97" s="6">
        <v>1516.01</v>
      </c>
    </row>
    <row r="98" spans="1:7" customFormat="1" x14ac:dyDescent="0.25">
      <c r="A98" s="4">
        <v>40928</v>
      </c>
      <c r="B98">
        <v>4</v>
      </c>
      <c r="C98">
        <v>2</v>
      </c>
      <c r="D98" s="5" t="s">
        <v>43</v>
      </c>
      <c r="E98" s="6">
        <v>543.66</v>
      </c>
      <c r="F98" s="6">
        <v>959.56</v>
      </c>
      <c r="G98" s="6">
        <v>1503.22</v>
      </c>
    </row>
    <row r="99" spans="1:7" customFormat="1" x14ac:dyDescent="0.25">
      <c r="A99" s="4">
        <v>40929</v>
      </c>
      <c r="B99">
        <v>1</v>
      </c>
      <c r="C99">
        <v>1</v>
      </c>
      <c r="D99" s="5" t="s">
        <v>47</v>
      </c>
      <c r="E99" s="6">
        <v>703.29</v>
      </c>
      <c r="F99" s="6">
        <v>1059.46</v>
      </c>
      <c r="G99" s="6">
        <v>1762.75</v>
      </c>
    </row>
    <row r="100" spans="1:7" customFormat="1" x14ac:dyDescent="0.25">
      <c r="A100" s="4">
        <v>40929</v>
      </c>
      <c r="B100">
        <v>1</v>
      </c>
      <c r="C100">
        <v>2</v>
      </c>
      <c r="D100" s="5" t="s">
        <v>24</v>
      </c>
      <c r="E100" s="6">
        <v>606.72</v>
      </c>
      <c r="F100" s="6">
        <v>926.51</v>
      </c>
      <c r="G100" s="6">
        <v>1533.23</v>
      </c>
    </row>
    <row r="101" spans="1:7" customFormat="1" x14ac:dyDescent="0.25">
      <c r="A101" s="4">
        <v>40929</v>
      </c>
      <c r="B101">
        <v>2</v>
      </c>
      <c r="C101">
        <v>1</v>
      </c>
      <c r="D101" s="5" t="s">
        <v>30</v>
      </c>
      <c r="E101" s="6">
        <v>504.4</v>
      </c>
      <c r="F101" s="6">
        <v>1008.34</v>
      </c>
      <c r="G101" s="6">
        <v>1512.74</v>
      </c>
    </row>
    <row r="102" spans="1:7" customFormat="1" x14ac:dyDescent="0.25">
      <c r="A102" s="4">
        <v>40929</v>
      </c>
      <c r="B102">
        <v>2</v>
      </c>
      <c r="C102">
        <v>2</v>
      </c>
      <c r="D102" s="5" t="s">
        <v>16</v>
      </c>
      <c r="E102" s="6">
        <v>652.87</v>
      </c>
      <c r="F102" s="6">
        <v>1050.6300000000001</v>
      </c>
      <c r="G102" s="6">
        <v>1703.5</v>
      </c>
    </row>
    <row r="103" spans="1:7" customFormat="1" x14ac:dyDescent="0.25">
      <c r="A103" s="4">
        <v>40929</v>
      </c>
      <c r="B103">
        <v>3</v>
      </c>
      <c r="C103">
        <v>1</v>
      </c>
      <c r="D103" s="5" t="s">
        <v>22</v>
      </c>
      <c r="E103" s="6">
        <v>616.25</v>
      </c>
      <c r="F103" s="6">
        <v>1091.69</v>
      </c>
      <c r="G103" s="6">
        <v>1707.94</v>
      </c>
    </row>
    <row r="104" spans="1:7" customFormat="1" x14ac:dyDescent="0.25">
      <c r="A104" s="4">
        <v>40929</v>
      </c>
      <c r="B104">
        <v>3</v>
      </c>
      <c r="C104">
        <v>2</v>
      </c>
      <c r="D104" s="5" t="s">
        <v>27</v>
      </c>
      <c r="E104" s="6">
        <v>579.33000000000004</v>
      </c>
      <c r="F104" s="6">
        <v>1005.88</v>
      </c>
      <c r="G104" s="6">
        <v>1585.21</v>
      </c>
    </row>
    <row r="105" spans="1:7" customFormat="1" x14ac:dyDescent="0.25">
      <c r="A105" s="4">
        <v>40929</v>
      </c>
      <c r="B105">
        <v>4</v>
      </c>
      <c r="C105">
        <v>1</v>
      </c>
      <c r="D105" s="5" t="s">
        <v>32</v>
      </c>
      <c r="E105" s="6">
        <v>536.27</v>
      </c>
      <c r="F105" s="6">
        <v>984.85</v>
      </c>
      <c r="G105" s="6">
        <v>1521.12</v>
      </c>
    </row>
    <row r="106" spans="1:7" customFormat="1" x14ac:dyDescent="0.25">
      <c r="A106" s="4">
        <v>40929</v>
      </c>
      <c r="B106">
        <v>4</v>
      </c>
      <c r="C106">
        <v>2</v>
      </c>
      <c r="D106" s="5" t="s">
        <v>37</v>
      </c>
      <c r="E106" s="6">
        <v>757.38</v>
      </c>
      <c r="F106" s="6">
        <v>1306.1600000000001</v>
      </c>
      <c r="G106" s="6">
        <v>2063.54</v>
      </c>
    </row>
    <row r="107" spans="1:7" customFormat="1" x14ac:dyDescent="0.25">
      <c r="A107" s="4">
        <v>40930</v>
      </c>
      <c r="B107">
        <v>1</v>
      </c>
      <c r="C107">
        <v>1</v>
      </c>
      <c r="D107" s="5" t="s">
        <v>40</v>
      </c>
      <c r="E107" s="6">
        <v>537.04999999999995</v>
      </c>
      <c r="F107" s="6">
        <v>1011.35</v>
      </c>
      <c r="G107" s="6">
        <v>1548.4</v>
      </c>
    </row>
    <row r="108" spans="1:7" customFormat="1" x14ac:dyDescent="0.25">
      <c r="A108" s="4">
        <v>40930</v>
      </c>
      <c r="B108">
        <v>1</v>
      </c>
      <c r="C108">
        <v>2</v>
      </c>
      <c r="D108" s="5" t="s">
        <v>41</v>
      </c>
      <c r="E108" s="6">
        <v>679.93</v>
      </c>
      <c r="F108" s="6">
        <v>1111.8699999999999</v>
      </c>
      <c r="G108" s="6">
        <v>1791.8</v>
      </c>
    </row>
    <row r="109" spans="1:7" customFormat="1" x14ac:dyDescent="0.25">
      <c r="A109" s="4">
        <v>40930</v>
      </c>
      <c r="B109">
        <v>2</v>
      </c>
      <c r="C109">
        <v>1</v>
      </c>
      <c r="D109" s="5" t="s">
        <v>43</v>
      </c>
      <c r="E109" s="6">
        <v>604.73</v>
      </c>
      <c r="F109" s="6">
        <v>1118.18</v>
      </c>
      <c r="G109" s="6">
        <v>1722.91</v>
      </c>
    </row>
    <row r="110" spans="1:7" customFormat="1" x14ac:dyDescent="0.25">
      <c r="A110" s="4">
        <v>40930</v>
      </c>
      <c r="B110">
        <v>2</v>
      </c>
      <c r="C110">
        <v>2</v>
      </c>
      <c r="D110" s="5" t="s">
        <v>47</v>
      </c>
      <c r="E110" s="6">
        <v>703.95</v>
      </c>
      <c r="F110" s="6">
        <v>1066.1199999999999</v>
      </c>
      <c r="G110" s="6">
        <v>1770.07</v>
      </c>
    </row>
    <row r="111" spans="1:7" customFormat="1" x14ac:dyDescent="0.25">
      <c r="A111" s="4">
        <v>40930</v>
      </c>
      <c r="B111">
        <v>3</v>
      </c>
      <c r="C111">
        <v>1</v>
      </c>
      <c r="D111" s="5" t="s">
        <v>24</v>
      </c>
      <c r="E111" s="6">
        <v>629.98</v>
      </c>
      <c r="F111" s="6">
        <v>986.19</v>
      </c>
      <c r="G111" s="6">
        <v>1616.17</v>
      </c>
    </row>
    <row r="112" spans="1:7" customFormat="1" x14ac:dyDescent="0.25">
      <c r="A112" s="4">
        <v>40930</v>
      </c>
      <c r="B112">
        <v>3</v>
      </c>
      <c r="C112">
        <v>2</v>
      </c>
      <c r="D112" s="5" t="s">
        <v>30</v>
      </c>
      <c r="E112" s="6">
        <v>679.1</v>
      </c>
      <c r="F112" s="6">
        <v>1102.6199999999999</v>
      </c>
      <c r="G112" s="6">
        <v>1781.72</v>
      </c>
    </row>
    <row r="113" spans="1:7" customFormat="1" x14ac:dyDescent="0.25">
      <c r="A113" s="4">
        <v>40930</v>
      </c>
      <c r="B113">
        <v>4</v>
      </c>
      <c r="C113">
        <v>1</v>
      </c>
      <c r="D113" s="5" t="s">
        <v>16</v>
      </c>
      <c r="E113" s="6">
        <v>642.12</v>
      </c>
      <c r="F113" s="6">
        <v>1019.95</v>
      </c>
      <c r="G113" s="6">
        <v>1662.07</v>
      </c>
    </row>
    <row r="114" spans="1:7" customFormat="1" x14ac:dyDescent="0.25">
      <c r="A114" s="4">
        <v>40930</v>
      </c>
      <c r="B114">
        <v>4</v>
      </c>
      <c r="C114">
        <v>2</v>
      </c>
      <c r="D114" s="5" t="s">
        <v>22</v>
      </c>
      <c r="E114" s="6">
        <v>743.27</v>
      </c>
      <c r="F114" s="6">
        <v>1315.32</v>
      </c>
      <c r="G114" s="6">
        <v>2058.59</v>
      </c>
    </row>
    <row r="115" spans="1:7" customFormat="1" x14ac:dyDescent="0.25">
      <c r="A115" s="4">
        <v>40931</v>
      </c>
      <c r="B115">
        <v>1</v>
      </c>
      <c r="C115">
        <v>1</v>
      </c>
      <c r="D115" s="5" t="s">
        <v>27</v>
      </c>
      <c r="E115" s="6">
        <v>662.72</v>
      </c>
      <c r="F115" s="6">
        <v>1036.76</v>
      </c>
      <c r="G115" s="6">
        <v>1699.48</v>
      </c>
    </row>
    <row r="116" spans="1:7" customFormat="1" x14ac:dyDescent="0.25">
      <c r="A116" s="4">
        <v>40931</v>
      </c>
      <c r="B116">
        <v>1</v>
      </c>
      <c r="C116">
        <v>2</v>
      </c>
      <c r="D116" s="5" t="s">
        <v>32</v>
      </c>
      <c r="E116" s="6">
        <v>606.51</v>
      </c>
      <c r="F116" s="6">
        <v>964.68</v>
      </c>
      <c r="G116" s="6">
        <v>1571.19</v>
      </c>
    </row>
    <row r="117" spans="1:7" customFormat="1" x14ac:dyDescent="0.25">
      <c r="A117" s="4">
        <v>40931</v>
      </c>
      <c r="B117">
        <v>2</v>
      </c>
      <c r="C117">
        <v>1</v>
      </c>
      <c r="D117" s="5" t="s">
        <v>37</v>
      </c>
      <c r="E117" s="6">
        <v>681.17</v>
      </c>
      <c r="F117" s="6">
        <v>1116.45</v>
      </c>
      <c r="G117" s="6">
        <v>1797.62</v>
      </c>
    </row>
    <row r="118" spans="1:7" customFormat="1" x14ac:dyDescent="0.25">
      <c r="A118" s="4">
        <v>40931</v>
      </c>
      <c r="B118">
        <v>2</v>
      </c>
      <c r="C118">
        <v>2</v>
      </c>
      <c r="D118" s="5" t="s">
        <v>40</v>
      </c>
      <c r="E118" s="6">
        <v>722.36</v>
      </c>
      <c r="F118" s="6">
        <v>1294.18</v>
      </c>
      <c r="G118" s="6">
        <v>2016.54</v>
      </c>
    </row>
    <row r="119" spans="1:7" customFormat="1" x14ac:dyDescent="0.25">
      <c r="A119" s="4">
        <v>40931</v>
      </c>
      <c r="B119">
        <v>3</v>
      </c>
      <c r="C119">
        <v>1</v>
      </c>
      <c r="D119" s="5" t="s">
        <v>41</v>
      </c>
      <c r="E119" s="6">
        <v>579.97</v>
      </c>
      <c r="F119" s="6">
        <v>928.58</v>
      </c>
      <c r="G119" s="6">
        <v>1508.55</v>
      </c>
    </row>
    <row r="120" spans="1:7" customFormat="1" x14ac:dyDescent="0.25">
      <c r="A120" s="4">
        <v>40931</v>
      </c>
      <c r="B120">
        <v>3</v>
      </c>
      <c r="C120">
        <v>2</v>
      </c>
      <c r="D120" s="5" t="s">
        <v>43</v>
      </c>
      <c r="E120" s="6">
        <v>586.51</v>
      </c>
      <c r="F120" s="6">
        <v>1056.48</v>
      </c>
      <c r="G120" s="6">
        <v>1642.99</v>
      </c>
    </row>
    <row r="121" spans="1:7" customFormat="1" x14ac:dyDescent="0.25">
      <c r="A121" s="4">
        <v>40931</v>
      </c>
      <c r="B121">
        <v>4</v>
      </c>
      <c r="C121">
        <v>1</v>
      </c>
      <c r="D121" s="5" t="s">
        <v>47</v>
      </c>
      <c r="E121" s="6">
        <v>605.79999999999995</v>
      </c>
      <c r="F121" s="6">
        <v>1097.58</v>
      </c>
      <c r="G121" s="6">
        <v>1703.38</v>
      </c>
    </row>
    <row r="122" spans="1:7" customFormat="1" x14ac:dyDescent="0.25">
      <c r="A122" s="4">
        <v>40931</v>
      </c>
      <c r="B122">
        <v>4</v>
      </c>
      <c r="C122">
        <v>2</v>
      </c>
      <c r="D122" s="5" t="s">
        <v>24</v>
      </c>
      <c r="E122" s="6">
        <v>795.82</v>
      </c>
      <c r="F122" s="6">
        <v>1271.31</v>
      </c>
      <c r="G122" s="6">
        <v>2067.13</v>
      </c>
    </row>
    <row r="123" spans="1:7" customFormat="1" x14ac:dyDescent="0.25">
      <c r="A123" s="4">
        <v>40932</v>
      </c>
      <c r="B123">
        <v>1</v>
      </c>
      <c r="C123">
        <v>1</v>
      </c>
      <c r="D123" s="5" t="s">
        <v>30</v>
      </c>
      <c r="E123" s="6">
        <v>589.19000000000005</v>
      </c>
      <c r="F123" s="6">
        <v>1115.24</v>
      </c>
      <c r="G123" s="6">
        <v>1704.43</v>
      </c>
    </row>
    <row r="124" spans="1:7" customFormat="1" x14ac:dyDescent="0.25">
      <c r="A124" s="4">
        <v>40932</v>
      </c>
      <c r="B124">
        <v>1</v>
      </c>
      <c r="C124">
        <v>2</v>
      </c>
      <c r="D124" s="5" t="s">
        <v>16</v>
      </c>
      <c r="E124" s="6">
        <v>716.69</v>
      </c>
      <c r="F124" s="6">
        <v>1182.7</v>
      </c>
      <c r="G124" s="6">
        <v>1899.39</v>
      </c>
    </row>
    <row r="125" spans="1:7" customFormat="1" x14ac:dyDescent="0.25">
      <c r="A125" s="4">
        <v>40932</v>
      </c>
      <c r="B125">
        <v>2</v>
      </c>
      <c r="C125">
        <v>1</v>
      </c>
      <c r="D125" s="5" t="s">
        <v>22</v>
      </c>
      <c r="E125" s="6">
        <v>654.70000000000005</v>
      </c>
      <c r="F125" s="6">
        <v>991.96</v>
      </c>
      <c r="G125" s="6">
        <v>1646.66</v>
      </c>
    </row>
    <row r="126" spans="1:7" customFormat="1" x14ac:dyDescent="0.25">
      <c r="A126" s="4">
        <v>40932</v>
      </c>
      <c r="B126">
        <v>2</v>
      </c>
      <c r="C126">
        <v>2</v>
      </c>
      <c r="D126" s="5" t="s">
        <v>27</v>
      </c>
      <c r="E126" s="6">
        <v>568.4</v>
      </c>
      <c r="F126" s="6">
        <v>951.51</v>
      </c>
      <c r="G126" s="6">
        <v>1519.91</v>
      </c>
    </row>
    <row r="127" spans="1:7" customFormat="1" x14ac:dyDescent="0.25">
      <c r="A127" s="4">
        <v>40932</v>
      </c>
      <c r="B127">
        <v>3</v>
      </c>
      <c r="C127">
        <v>1</v>
      </c>
      <c r="D127" s="5" t="s">
        <v>32</v>
      </c>
      <c r="E127" s="6">
        <v>658.35</v>
      </c>
      <c r="F127" s="6">
        <v>1003.25</v>
      </c>
      <c r="G127" s="6">
        <v>1661.6</v>
      </c>
    </row>
    <row r="128" spans="1:7" customFormat="1" x14ac:dyDescent="0.25">
      <c r="A128" s="4">
        <v>40932</v>
      </c>
      <c r="B128">
        <v>3</v>
      </c>
      <c r="C128">
        <v>2</v>
      </c>
      <c r="D128" s="5" t="s">
        <v>37</v>
      </c>
      <c r="E128" s="6">
        <v>646.41999999999996</v>
      </c>
      <c r="F128" s="6">
        <v>1284.0999999999999</v>
      </c>
      <c r="G128" s="6">
        <v>1930.52</v>
      </c>
    </row>
    <row r="129" spans="1:7" customFormat="1" x14ac:dyDescent="0.25">
      <c r="A129" s="4">
        <v>40932</v>
      </c>
      <c r="B129">
        <v>4</v>
      </c>
      <c r="C129">
        <v>1</v>
      </c>
      <c r="D129" s="5" t="s">
        <v>40</v>
      </c>
      <c r="E129" s="6">
        <v>550.79</v>
      </c>
      <c r="F129" s="6">
        <v>1041.79</v>
      </c>
      <c r="G129" s="6">
        <v>1592.58</v>
      </c>
    </row>
    <row r="130" spans="1:7" customFormat="1" x14ac:dyDescent="0.25">
      <c r="A130" s="4">
        <v>40932</v>
      </c>
      <c r="B130">
        <v>4</v>
      </c>
      <c r="C130">
        <v>2</v>
      </c>
      <c r="D130" s="5" t="s">
        <v>41</v>
      </c>
      <c r="E130" s="6">
        <v>504.32</v>
      </c>
      <c r="F130" s="6">
        <v>1065.26</v>
      </c>
      <c r="G130" s="6">
        <v>1569.58</v>
      </c>
    </row>
    <row r="131" spans="1:7" customFormat="1" x14ac:dyDescent="0.25">
      <c r="A131" s="4">
        <v>40933</v>
      </c>
      <c r="B131">
        <v>1</v>
      </c>
      <c r="C131">
        <v>1</v>
      </c>
      <c r="D131" s="5" t="s">
        <v>43</v>
      </c>
      <c r="E131" s="6">
        <v>587.62</v>
      </c>
      <c r="F131" s="6">
        <v>1186.48</v>
      </c>
      <c r="G131" s="6">
        <v>1774.1</v>
      </c>
    </row>
    <row r="132" spans="1:7" customFormat="1" x14ac:dyDescent="0.25">
      <c r="A132" s="4">
        <v>40933</v>
      </c>
      <c r="B132">
        <v>1</v>
      </c>
      <c r="C132">
        <v>2</v>
      </c>
      <c r="D132" s="5" t="s">
        <v>47</v>
      </c>
      <c r="E132" s="6">
        <v>689.94</v>
      </c>
      <c r="F132" s="6">
        <v>1319.58</v>
      </c>
      <c r="G132" s="6">
        <v>2009.52</v>
      </c>
    </row>
    <row r="133" spans="1:7" customFormat="1" x14ac:dyDescent="0.25">
      <c r="A133" s="4">
        <v>40933</v>
      </c>
      <c r="B133">
        <v>2</v>
      </c>
      <c r="C133">
        <v>1</v>
      </c>
      <c r="D133" s="5" t="s">
        <v>24</v>
      </c>
      <c r="E133" s="6">
        <v>581.4</v>
      </c>
      <c r="F133" s="6">
        <v>999.62</v>
      </c>
      <c r="G133" s="6">
        <v>1581.02</v>
      </c>
    </row>
    <row r="134" spans="1:7" customFormat="1" x14ac:dyDescent="0.25">
      <c r="A134" s="4">
        <v>40933</v>
      </c>
      <c r="B134">
        <v>2</v>
      </c>
      <c r="C134">
        <v>2</v>
      </c>
      <c r="D134" s="5" t="s">
        <v>30</v>
      </c>
      <c r="E134" s="6">
        <v>594.91</v>
      </c>
      <c r="F134" s="6">
        <v>1196.6300000000001</v>
      </c>
      <c r="G134" s="6">
        <v>1791.54</v>
      </c>
    </row>
    <row r="135" spans="1:7" customFormat="1" x14ac:dyDescent="0.25">
      <c r="A135" s="4">
        <v>40933</v>
      </c>
      <c r="B135">
        <v>3</v>
      </c>
      <c r="C135">
        <v>1</v>
      </c>
      <c r="D135" s="5" t="s">
        <v>16</v>
      </c>
      <c r="E135" s="6">
        <v>606.96</v>
      </c>
      <c r="F135" s="6">
        <v>918.51</v>
      </c>
      <c r="G135" s="6">
        <v>1525.47</v>
      </c>
    </row>
    <row r="136" spans="1:7" customFormat="1" x14ac:dyDescent="0.25">
      <c r="A136" s="4">
        <v>40933</v>
      </c>
      <c r="B136">
        <v>3</v>
      </c>
      <c r="C136">
        <v>2</v>
      </c>
      <c r="D136" s="5" t="s">
        <v>22</v>
      </c>
      <c r="E136" s="6">
        <v>697.25</v>
      </c>
      <c r="F136" s="6">
        <v>1313.37</v>
      </c>
      <c r="G136" s="6">
        <v>2012.62</v>
      </c>
    </row>
    <row r="137" spans="1:7" customFormat="1" x14ac:dyDescent="0.25">
      <c r="A137" s="4">
        <v>40933</v>
      </c>
      <c r="B137">
        <v>4</v>
      </c>
      <c r="C137">
        <v>1</v>
      </c>
      <c r="D137" s="5" t="s">
        <v>27</v>
      </c>
      <c r="E137" s="6">
        <v>614.21</v>
      </c>
      <c r="F137" s="6">
        <v>1126.8399999999999</v>
      </c>
      <c r="G137" s="6">
        <v>1741.05</v>
      </c>
    </row>
    <row r="138" spans="1:7" customFormat="1" x14ac:dyDescent="0.25">
      <c r="A138" s="4">
        <v>40933</v>
      </c>
      <c r="B138">
        <v>4</v>
      </c>
      <c r="C138">
        <v>2</v>
      </c>
      <c r="D138" s="5" t="s">
        <v>32</v>
      </c>
      <c r="E138" s="6">
        <v>758.57</v>
      </c>
      <c r="F138" s="6">
        <v>1222.33</v>
      </c>
      <c r="G138" s="6">
        <v>1980.9</v>
      </c>
    </row>
    <row r="139" spans="1:7" customFormat="1" x14ac:dyDescent="0.25">
      <c r="A139" s="4">
        <v>40934</v>
      </c>
      <c r="B139">
        <v>1</v>
      </c>
      <c r="C139">
        <v>1</v>
      </c>
      <c r="D139" s="5" t="s">
        <v>37</v>
      </c>
      <c r="E139" s="6">
        <v>532.85</v>
      </c>
      <c r="F139" s="6">
        <v>1015.46</v>
      </c>
      <c r="G139" s="6">
        <v>1548.31</v>
      </c>
    </row>
    <row r="140" spans="1:7" customFormat="1" x14ac:dyDescent="0.25">
      <c r="A140" s="4">
        <v>40934</v>
      </c>
      <c r="B140">
        <v>1</v>
      </c>
      <c r="C140">
        <v>2</v>
      </c>
      <c r="D140" s="5" t="s">
        <v>40</v>
      </c>
      <c r="E140" s="6">
        <v>704.61</v>
      </c>
      <c r="F140" s="6">
        <v>1302.1400000000001</v>
      </c>
      <c r="G140" s="6">
        <v>2006.75</v>
      </c>
    </row>
    <row r="141" spans="1:7" customFormat="1" x14ac:dyDescent="0.25">
      <c r="A141" s="4">
        <v>40934</v>
      </c>
      <c r="B141">
        <v>2</v>
      </c>
      <c r="C141">
        <v>1</v>
      </c>
      <c r="D141" s="5" t="s">
        <v>41</v>
      </c>
      <c r="E141" s="6">
        <v>644.99</v>
      </c>
      <c r="F141" s="6">
        <v>1117.56</v>
      </c>
      <c r="G141" s="6">
        <v>1762.55</v>
      </c>
    </row>
    <row r="142" spans="1:7" customFormat="1" x14ac:dyDescent="0.25">
      <c r="A142" s="4">
        <v>40934</v>
      </c>
      <c r="B142">
        <v>2</v>
      </c>
      <c r="C142">
        <v>2</v>
      </c>
      <c r="D142" s="5" t="s">
        <v>43</v>
      </c>
      <c r="E142" s="6">
        <v>702.66</v>
      </c>
      <c r="F142" s="6">
        <v>1194.71</v>
      </c>
      <c r="G142" s="6">
        <v>1897.37</v>
      </c>
    </row>
    <row r="143" spans="1:7" customFormat="1" x14ac:dyDescent="0.25">
      <c r="A143" s="4">
        <v>40934</v>
      </c>
      <c r="B143">
        <v>3</v>
      </c>
      <c r="C143">
        <v>1</v>
      </c>
      <c r="D143" s="5" t="s">
        <v>47</v>
      </c>
      <c r="E143" s="6">
        <v>588.16999999999996</v>
      </c>
      <c r="F143" s="6">
        <v>1082.19</v>
      </c>
      <c r="G143" s="6">
        <v>1670.36</v>
      </c>
    </row>
    <row r="144" spans="1:7" customFormat="1" x14ac:dyDescent="0.25">
      <c r="A144" s="4">
        <v>40934</v>
      </c>
      <c r="B144">
        <v>3</v>
      </c>
      <c r="C144">
        <v>2</v>
      </c>
      <c r="D144" s="5" t="s">
        <v>24</v>
      </c>
      <c r="E144" s="6">
        <v>646.13</v>
      </c>
      <c r="F144" s="6">
        <v>1093.6600000000001</v>
      </c>
      <c r="G144" s="6">
        <v>1739.79</v>
      </c>
    </row>
    <row r="145" spans="1:7" customFormat="1" x14ac:dyDescent="0.25">
      <c r="A145" s="4">
        <v>40934</v>
      </c>
      <c r="B145">
        <v>4</v>
      </c>
      <c r="C145">
        <v>1</v>
      </c>
      <c r="D145" s="5" t="s">
        <v>30</v>
      </c>
      <c r="E145" s="6">
        <v>648.16999999999996</v>
      </c>
      <c r="F145" s="6">
        <v>1132.9000000000001</v>
      </c>
      <c r="G145" s="6">
        <v>1781.07</v>
      </c>
    </row>
    <row r="146" spans="1:7" customFormat="1" x14ac:dyDescent="0.25">
      <c r="A146" s="4">
        <v>40934</v>
      </c>
      <c r="B146">
        <v>4</v>
      </c>
      <c r="C146">
        <v>2</v>
      </c>
      <c r="D146" s="5" t="s">
        <v>16</v>
      </c>
      <c r="E146" s="6">
        <v>605.98</v>
      </c>
      <c r="F146" s="6">
        <v>1086.46</v>
      </c>
      <c r="G146" s="6">
        <v>1692.44</v>
      </c>
    </row>
    <row r="147" spans="1:7" customFormat="1" x14ac:dyDescent="0.25">
      <c r="A147" s="4">
        <v>40935</v>
      </c>
      <c r="B147">
        <v>1</v>
      </c>
      <c r="C147">
        <v>1</v>
      </c>
      <c r="D147" s="5" t="s">
        <v>22</v>
      </c>
      <c r="E147" s="6">
        <v>488.44</v>
      </c>
      <c r="F147" s="6">
        <v>1047.31</v>
      </c>
      <c r="G147" s="6">
        <v>1535.75</v>
      </c>
    </row>
    <row r="148" spans="1:7" customFormat="1" x14ac:dyDescent="0.25">
      <c r="A148" s="4">
        <v>40935</v>
      </c>
      <c r="B148">
        <v>1</v>
      </c>
      <c r="C148">
        <v>2</v>
      </c>
      <c r="D148" s="5" t="s">
        <v>27</v>
      </c>
      <c r="E148" s="6">
        <v>598.15</v>
      </c>
      <c r="F148" s="6">
        <v>1275.28</v>
      </c>
      <c r="G148" s="6">
        <v>1873.43</v>
      </c>
    </row>
    <row r="149" spans="1:7" customFormat="1" x14ac:dyDescent="0.25">
      <c r="A149" s="4">
        <v>40935</v>
      </c>
      <c r="B149">
        <v>2</v>
      </c>
      <c r="C149">
        <v>1</v>
      </c>
      <c r="D149" s="5" t="s">
        <v>32</v>
      </c>
      <c r="E149" s="6">
        <v>530.12</v>
      </c>
      <c r="F149" s="6">
        <v>1155.7</v>
      </c>
      <c r="G149" s="6">
        <v>1685.82</v>
      </c>
    </row>
    <row r="150" spans="1:7" customFormat="1" x14ac:dyDescent="0.25">
      <c r="A150" s="4">
        <v>40935</v>
      </c>
      <c r="B150">
        <v>2</v>
      </c>
      <c r="C150">
        <v>2</v>
      </c>
      <c r="D150" s="5" t="s">
        <v>37</v>
      </c>
      <c r="E150" s="6">
        <v>745.32</v>
      </c>
      <c r="F150" s="6">
        <v>1341.54</v>
      </c>
      <c r="G150" s="6">
        <v>2086.86</v>
      </c>
    </row>
    <row r="151" spans="1:7" customFormat="1" x14ac:dyDescent="0.25">
      <c r="A151" s="4">
        <v>40935</v>
      </c>
      <c r="B151">
        <v>3</v>
      </c>
      <c r="C151">
        <v>1</v>
      </c>
      <c r="D151" s="5" t="s">
        <v>40</v>
      </c>
      <c r="E151" s="6">
        <v>629.48</v>
      </c>
      <c r="F151" s="6">
        <v>988.77</v>
      </c>
      <c r="G151" s="6">
        <v>1618.25</v>
      </c>
    </row>
    <row r="152" spans="1:7" customFormat="1" x14ac:dyDescent="0.25">
      <c r="A152" s="4">
        <v>40935</v>
      </c>
      <c r="B152">
        <v>3</v>
      </c>
      <c r="C152">
        <v>2</v>
      </c>
      <c r="D152" s="5" t="s">
        <v>41</v>
      </c>
      <c r="E152" s="6">
        <v>684.37</v>
      </c>
      <c r="F152" s="6">
        <v>1204.33</v>
      </c>
      <c r="G152" s="6">
        <v>1888.7</v>
      </c>
    </row>
    <row r="153" spans="1:7" customFormat="1" x14ac:dyDescent="0.25">
      <c r="A153" s="4">
        <v>40935</v>
      </c>
      <c r="B153">
        <v>4</v>
      </c>
      <c r="C153">
        <v>1</v>
      </c>
      <c r="D153" s="5" t="s">
        <v>43</v>
      </c>
      <c r="E153" s="6">
        <v>683.83</v>
      </c>
      <c r="F153" s="6">
        <v>1115.8399999999999</v>
      </c>
      <c r="G153" s="6">
        <v>1799.67</v>
      </c>
    </row>
    <row r="154" spans="1:7" customFormat="1" x14ac:dyDescent="0.25">
      <c r="A154" s="4">
        <v>40935</v>
      </c>
      <c r="B154">
        <v>4</v>
      </c>
      <c r="C154">
        <v>2</v>
      </c>
      <c r="D154" s="5" t="s">
        <v>47</v>
      </c>
      <c r="E154" s="6">
        <v>721.99</v>
      </c>
      <c r="F154" s="6">
        <v>1343.27</v>
      </c>
      <c r="G154" s="6">
        <v>2065.2600000000002</v>
      </c>
    </row>
    <row r="155" spans="1:7" customFormat="1" x14ac:dyDescent="0.25">
      <c r="A155" s="4">
        <v>40936</v>
      </c>
      <c r="B155">
        <v>1</v>
      </c>
      <c r="C155">
        <v>1</v>
      </c>
      <c r="D155" s="5" t="s">
        <v>24</v>
      </c>
      <c r="E155" s="6">
        <v>600.36</v>
      </c>
      <c r="F155" s="6">
        <v>1113.46</v>
      </c>
      <c r="G155" s="6">
        <v>1713.82</v>
      </c>
    </row>
    <row r="156" spans="1:7" customFormat="1" x14ac:dyDescent="0.25">
      <c r="A156" s="4">
        <v>40936</v>
      </c>
      <c r="B156">
        <v>1</v>
      </c>
      <c r="C156">
        <v>2</v>
      </c>
      <c r="D156" s="5" t="s">
        <v>30</v>
      </c>
      <c r="E156" s="6">
        <v>497.96</v>
      </c>
      <c r="F156" s="6">
        <v>1028.3399999999999</v>
      </c>
      <c r="G156" s="6">
        <v>1526.3</v>
      </c>
    </row>
    <row r="157" spans="1:7" customFormat="1" x14ac:dyDescent="0.25">
      <c r="A157" s="4">
        <v>40936</v>
      </c>
      <c r="B157">
        <v>2</v>
      </c>
      <c r="C157">
        <v>1</v>
      </c>
      <c r="D157" s="5" t="s">
        <v>16</v>
      </c>
      <c r="E157" s="6">
        <v>573.41</v>
      </c>
      <c r="F157" s="6">
        <v>1066.8699999999999</v>
      </c>
      <c r="G157" s="6">
        <v>1640.28</v>
      </c>
    </row>
    <row r="158" spans="1:7" customFormat="1" x14ac:dyDescent="0.25">
      <c r="A158" s="4">
        <v>40936</v>
      </c>
      <c r="B158">
        <v>2</v>
      </c>
      <c r="C158">
        <v>2</v>
      </c>
      <c r="D158" s="5" t="s">
        <v>22</v>
      </c>
      <c r="E158" s="6">
        <v>666.55</v>
      </c>
      <c r="F158" s="6">
        <v>1348.6</v>
      </c>
      <c r="G158" s="6">
        <v>2015.15</v>
      </c>
    </row>
    <row r="159" spans="1:7" customFormat="1" x14ac:dyDescent="0.25">
      <c r="A159" s="4">
        <v>40936</v>
      </c>
      <c r="B159">
        <v>3</v>
      </c>
      <c r="C159">
        <v>1</v>
      </c>
      <c r="D159" s="5" t="s">
        <v>27</v>
      </c>
      <c r="E159" s="6">
        <v>480.73</v>
      </c>
      <c r="F159" s="6">
        <v>1046.5999999999999</v>
      </c>
      <c r="G159" s="6">
        <v>1527.33</v>
      </c>
    </row>
    <row r="160" spans="1:7" customFormat="1" x14ac:dyDescent="0.25">
      <c r="A160" s="4">
        <v>40936</v>
      </c>
      <c r="B160">
        <v>3</v>
      </c>
      <c r="C160">
        <v>2</v>
      </c>
      <c r="D160" s="5" t="s">
        <v>32</v>
      </c>
      <c r="E160" s="6">
        <v>556.69000000000005</v>
      </c>
      <c r="F160" s="6">
        <v>1194.95</v>
      </c>
      <c r="G160" s="6">
        <v>1751.64</v>
      </c>
    </row>
    <row r="161" spans="1:7" customFormat="1" x14ac:dyDescent="0.25">
      <c r="A161" s="4">
        <v>40936</v>
      </c>
      <c r="B161">
        <v>4</v>
      </c>
      <c r="C161">
        <v>1</v>
      </c>
      <c r="D161" s="5" t="s">
        <v>37</v>
      </c>
      <c r="E161" s="6">
        <v>548.12</v>
      </c>
      <c r="F161" s="6">
        <v>1028.53</v>
      </c>
      <c r="G161" s="6">
        <v>1576.65</v>
      </c>
    </row>
    <row r="162" spans="1:7" customFormat="1" x14ac:dyDescent="0.25">
      <c r="A162" s="4">
        <v>40936</v>
      </c>
      <c r="B162">
        <v>4</v>
      </c>
      <c r="C162">
        <v>2</v>
      </c>
      <c r="D162" s="5" t="s">
        <v>40</v>
      </c>
      <c r="E162" s="6">
        <v>493.21</v>
      </c>
      <c r="F162" s="6">
        <v>1135.31</v>
      </c>
      <c r="G162" s="6">
        <v>1628.52</v>
      </c>
    </row>
    <row r="163" spans="1:7" customFormat="1" x14ac:dyDescent="0.25">
      <c r="A163" s="4">
        <v>40937</v>
      </c>
      <c r="B163">
        <v>1</v>
      </c>
      <c r="C163">
        <v>1</v>
      </c>
      <c r="D163" s="5" t="s">
        <v>41</v>
      </c>
      <c r="E163" s="6">
        <v>525.65</v>
      </c>
      <c r="F163" s="6">
        <v>1049.17</v>
      </c>
      <c r="G163" s="6">
        <v>1574.82</v>
      </c>
    </row>
    <row r="164" spans="1:7" customFormat="1" x14ac:dyDescent="0.25">
      <c r="A164" s="4">
        <v>40937</v>
      </c>
      <c r="B164">
        <v>1</v>
      </c>
      <c r="C164">
        <v>2</v>
      </c>
      <c r="D164" s="5" t="s">
        <v>43</v>
      </c>
      <c r="E164" s="6">
        <v>442.45</v>
      </c>
      <c r="F164" s="6">
        <v>1071.94</v>
      </c>
      <c r="G164" s="6">
        <v>1514.39</v>
      </c>
    </row>
    <row r="165" spans="1:7" customFormat="1" x14ac:dyDescent="0.25">
      <c r="A165" s="4">
        <v>40937</v>
      </c>
      <c r="B165">
        <v>2</v>
      </c>
      <c r="C165">
        <v>1</v>
      </c>
      <c r="D165" s="5" t="s">
        <v>47</v>
      </c>
      <c r="E165" s="6">
        <v>611.12</v>
      </c>
      <c r="F165" s="6">
        <v>1133.3800000000001</v>
      </c>
      <c r="G165" s="6">
        <v>1744.5</v>
      </c>
    </row>
    <row r="166" spans="1:7" customFormat="1" x14ac:dyDescent="0.25">
      <c r="A166" s="4">
        <v>40937</v>
      </c>
      <c r="B166">
        <v>2</v>
      </c>
      <c r="C166">
        <v>2</v>
      </c>
      <c r="D166" s="5" t="s">
        <v>24</v>
      </c>
      <c r="E166" s="6">
        <v>749.22</v>
      </c>
      <c r="F166" s="6">
        <v>1262.5899999999999</v>
      </c>
      <c r="G166" s="6">
        <v>2011.81</v>
      </c>
    </row>
    <row r="167" spans="1:7" customFormat="1" x14ac:dyDescent="0.25">
      <c r="A167" s="4">
        <v>40937</v>
      </c>
      <c r="B167">
        <v>3</v>
      </c>
      <c r="C167">
        <v>1</v>
      </c>
      <c r="D167" s="5" t="s">
        <v>30</v>
      </c>
      <c r="E167" s="6">
        <v>629.08000000000004</v>
      </c>
      <c r="F167" s="6">
        <v>1078.28</v>
      </c>
      <c r="G167" s="6">
        <v>1707.36</v>
      </c>
    </row>
    <row r="168" spans="1:7" customFormat="1" x14ac:dyDescent="0.25">
      <c r="A168" s="4">
        <v>40937</v>
      </c>
      <c r="B168">
        <v>3</v>
      </c>
      <c r="C168">
        <v>2</v>
      </c>
      <c r="D168" s="5" t="s">
        <v>16</v>
      </c>
      <c r="E168" s="6">
        <v>605.73</v>
      </c>
      <c r="F168" s="6">
        <v>1270.56</v>
      </c>
      <c r="G168" s="6">
        <v>1876.29</v>
      </c>
    </row>
    <row r="169" spans="1:7" customFormat="1" x14ac:dyDescent="0.25">
      <c r="A169" s="4">
        <v>40937</v>
      </c>
      <c r="B169">
        <v>4</v>
      </c>
      <c r="C169">
        <v>1</v>
      </c>
      <c r="D169" s="5" t="s">
        <v>22</v>
      </c>
      <c r="E169" s="6">
        <v>618.53</v>
      </c>
      <c r="F169" s="6">
        <v>1180.5899999999999</v>
      </c>
      <c r="G169" s="6">
        <v>1799.12</v>
      </c>
    </row>
    <row r="170" spans="1:7" customFormat="1" x14ac:dyDescent="0.25">
      <c r="A170" s="4">
        <v>40937</v>
      </c>
      <c r="B170">
        <v>4</v>
      </c>
      <c r="C170">
        <v>2</v>
      </c>
      <c r="D170" s="5" t="s">
        <v>27</v>
      </c>
      <c r="E170" s="6">
        <v>639.78</v>
      </c>
      <c r="F170" s="6">
        <v>1073.1400000000001</v>
      </c>
      <c r="G170" s="6">
        <v>1712.92</v>
      </c>
    </row>
    <row r="171" spans="1:7" customFormat="1" x14ac:dyDescent="0.25">
      <c r="A171" s="4">
        <v>40938</v>
      </c>
      <c r="B171">
        <v>1</v>
      </c>
      <c r="C171">
        <v>1</v>
      </c>
      <c r="D171" s="5" t="s">
        <v>32</v>
      </c>
      <c r="E171" s="6">
        <v>584.97</v>
      </c>
      <c r="F171" s="6">
        <v>1128.18</v>
      </c>
      <c r="G171" s="6">
        <v>1713.15</v>
      </c>
    </row>
    <row r="172" spans="1:7" customFormat="1" x14ac:dyDescent="0.25">
      <c r="A172" s="4">
        <v>40938</v>
      </c>
      <c r="B172">
        <v>1</v>
      </c>
      <c r="C172">
        <v>2</v>
      </c>
      <c r="D172" s="5" t="s">
        <v>37</v>
      </c>
      <c r="E172" s="6">
        <v>569.05999999999995</v>
      </c>
      <c r="F172" s="6">
        <v>1121.3599999999999</v>
      </c>
      <c r="G172" s="6">
        <v>1690.42</v>
      </c>
    </row>
    <row r="173" spans="1:7" customFormat="1" x14ac:dyDescent="0.25">
      <c r="A173" s="4">
        <v>40938</v>
      </c>
      <c r="B173">
        <v>2</v>
      </c>
      <c r="C173">
        <v>1</v>
      </c>
      <c r="D173" s="5" t="s">
        <v>40</v>
      </c>
      <c r="E173" s="6">
        <v>603.24</v>
      </c>
      <c r="F173" s="6">
        <v>1099.43</v>
      </c>
      <c r="G173" s="6">
        <v>1702.67</v>
      </c>
    </row>
    <row r="174" spans="1:7" customFormat="1" x14ac:dyDescent="0.25">
      <c r="A174" s="4">
        <v>40938</v>
      </c>
      <c r="B174">
        <v>2</v>
      </c>
      <c r="C174">
        <v>2</v>
      </c>
      <c r="D174" s="5" t="s">
        <v>41</v>
      </c>
      <c r="E174" s="6">
        <v>623.44000000000005</v>
      </c>
      <c r="F174" s="6">
        <v>1305.29</v>
      </c>
      <c r="G174" s="6">
        <v>1928.73</v>
      </c>
    </row>
    <row r="175" spans="1:7" customFormat="1" x14ac:dyDescent="0.25">
      <c r="A175" s="4">
        <v>40938</v>
      </c>
      <c r="B175">
        <v>3</v>
      </c>
      <c r="C175">
        <v>1</v>
      </c>
      <c r="D175" s="5" t="s">
        <v>43</v>
      </c>
      <c r="E175" s="6">
        <v>575.83000000000004</v>
      </c>
      <c r="F175" s="6">
        <v>1116.8399999999999</v>
      </c>
      <c r="G175" s="6">
        <v>1692.67</v>
      </c>
    </row>
    <row r="176" spans="1:7" customFormat="1" x14ac:dyDescent="0.25">
      <c r="A176" s="4">
        <v>40938</v>
      </c>
      <c r="B176">
        <v>3</v>
      </c>
      <c r="C176">
        <v>2</v>
      </c>
      <c r="D176" s="5" t="s">
        <v>47</v>
      </c>
      <c r="E176" s="6">
        <v>732.06</v>
      </c>
      <c r="F176" s="6">
        <v>1284.6500000000001</v>
      </c>
      <c r="G176" s="6">
        <v>2016.71</v>
      </c>
    </row>
    <row r="177" spans="1:7" customFormat="1" x14ac:dyDescent="0.25">
      <c r="A177" s="4">
        <v>40938</v>
      </c>
      <c r="B177">
        <v>4</v>
      </c>
      <c r="C177">
        <v>1</v>
      </c>
      <c r="D177" s="5" t="s">
        <v>24</v>
      </c>
      <c r="E177" s="6">
        <v>458.88</v>
      </c>
      <c r="F177" s="6">
        <v>1082.71</v>
      </c>
      <c r="G177" s="6">
        <v>1541.59</v>
      </c>
    </row>
    <row r="178" spans="1:7" customFormat="1" x14ac:dyDescent="0.25">
      <c r="A178" s="4">
        <v>40938</v>
      </c>
      <c r="B178">
        <v>4</v>
      </c>
      <c r="C178">
        <v>2</v>
      </c>
      <c r="D178" s="5" t="s">
        <v>30</v>
      </c>
      <c r="E178" s="6">
        <v>544.72</v>
      </c>
      <c r="F178" s="6">
        <v>1214.27</v>
      </c>
      <c r="G178" s="6">
        <v>1758.99</v>
      </c>
    </row>
    <row r="179" spans="1:7" customFormat="1" x14ac:dyDescent="0.25">
      <c r="A179" s="4">
        <v>40939</v>
      </c>
      <c r="B179">
        <v>1</v>
      </c>
      <c r="C179">
        <v>1</v>
      </c>
      <c r="D179" s="5" t="s">
        <v>16</v>
      </c>
      <c r="E179" s="6">
        <v>544.79999999999995</v>
      </c>
      <c r="F179" s="6">
        <v>1206.29</v>
      </c>
      <c r="G179" s="6">
        <v>1751.09</v>
      </c>
    </row>
    <row r="180" spans="1:7" customFormat="1" x14ac:dyDescent="0.25">
      <c r="A180" s="4">
        <v>40939</v>
      </c>
      <c r="B180">
        <v>1</v>
      </c>
      <c r="C180">
        <v>2</v>
      </c>
      <c r="D180" s="5" t="s">
        <v>22</v>
      </c>
      <c r="E180" s="6">
        <v>662.84</v>
      </c>
      <c r="F180" s="6">
        <v>1041.02</v>
      </c>
      <c r="G180" s="6">
        <v>1703.86</v>
      </c>
    </row>
    <row r="181" spans="1:7" customFormat="1" x14ac:dyDescent="0.25">
      <c r="A181" s="4">
        <v>40939</v>
      </c>
      <c r="B181">
        <v>2</v>
      </c>
      <c r="C181">
        <v>1</v>
      </c>
      <c r="D181" s="5" t="s">
        <v>27</v>
      </c>
      <c r="E181" s="6">
        <v>573.1</v>
      </c>
      <c r="F181" s="6">
        <v>1195.3</v>
      </c>
      <c r="G181" s="6">
        <v>1768.4</v>
      </c>
    </row>
    <row r="182" spans="1:7" customFormat="1" x14ac:dyDescent="0.25">
      <c r="A182" s="4">
        <v>40939</v>
      </c>
      <c r="B182">
        <v>2</v>
      </c>
      <c r="C182">
        <v>2</v>
      </c>
      <c r="D182" s="5" t="s">
        <v>32</v>
      </c>
      <c r="E182" s="6">
        <v>591.35</v>
      </c>
      <c r="F182" s="6">
        <v>1079.1199999999999</v>
      </c>
      <c r="G182" s="6">
        <v>1670.47</v>
      </c>
    </row>
    <row r="183" spans="1:7" customFormat="1" x14ac:dyDescent="0.25">
      <c r="A183" s="4">
        <v>40939</v>
      </c>
      <c r="B183">
        <v>3</v>
      </c>
      <c r="C183">
        <v>1</v>
      </c>
      <c r="D183" s="5" t="s">
        <v>37</v>
      </c>
      <c r="E183" s="6">
        <v>648.86</v>
      </c>
      <c r="F183" s="6">
        <v>1011.34</v>
      </c>
      <c r="G183" s="6">
        <v>1660.2</v>
      </c>
    </row>
    <row r="184" spans="1:7" customFormat="1" x14ac:dyDescent="0.25">
      <c r="A184" s="4">
        <v>40939</v>
      </c>
      <c r="B184">
        <v>3</v>
      </c>
      <c r="C184">
        <v>2</v>
      </c>
      <c r="D184" s="5" t="s">
        <v>40</v>
      </c>
      <c r="E184" s="6">
        <v>597.36</v>
      </c>
      <c r="F184" s="6">
        <v>924.98</v>
      </c>
      <c r="G184" s="6">
        <v>1522.34</v>
      </c>
    </row>
    <row r="185" spans="1:7" customFormat="1" x14ac:dyDescent="0.25">
      <c r="A185" s="4">
        <v>40939</v>
      </c>
      <c r="B185">
        <v>4</v>
      </c>
      <c r="C185">
        <v>1</v>
      </c>
      <c r="D185" s="5" t="s">
        <v>41</v>
      </c>
      <c r="E185" s="6">
        <v>526.35</v>
      </c>
      <c r="F185" s="6">
        <v>1249.9000000000001</v>
      </c>
      <c r="G185" s="6">
        <v>1776.25</v>
      </c>
    </row>
    <row r="186" spans="1:7" customFormat="1" x14ac:dyDescent="0.25">
      <c r="A186" s="4">
        <v>40939</v>
      </c>
      <c r="B186">
        <v>4</v>
      </c>
      <c r="C186">
        <v>2</v>
      </c>
      <c r="D186" s="5" t="s">
        <v>43</v>
      </c>
      <c r="E186" s="6">
        <v>570.49</v>
      </c>
      <c r="F186" s="6">
        <v>1241.1099999999999</v>
      </c>
      <c r="G186" s="6">
        <v>1811.6</v>
      </c>
    </row>
    <row r="187" spans="1:7" customFormat="1" x14ac:dyDescent="0.25">
      <c r="A187" s="4">
        <v>40940</v>
      </c>
      <c r="B187">
        <v>1</v>
      </c>
      <c r="C187">
        <v>1</v>
      </c>
      <c r="D187" s="5" t="s">
        <v>47</v>
      </c>
      <c r="E187" s="6">
        <v>458.65</v>
      </c>
      <c r="F187" s="6">
        <v>1110.51</v>
      </c>
      <c r="G187" s="6">
        <v>1569.16</v>
      </c>
    </row>
    <row r="188" spans="1:7" customFormat="1" x14ac:dyDescent="0.25">
      <c r="A188" s="4">
        <v>40940</v>
      </c>
      <c r="B188">
        <v>1</v>
      </c>
      <c r="C188">
        <v>2</v>
      </c>
      <c r="D188" s="5" t="s">
        <v>24</v>
      </c>
      <c r="E188" s="6">
        <v>707.7</v>
      </c>
      <c r="F188" s="6">
        <v>1247.08</v>
      </c>
      <c r="G188" s="6">
        <v>1954.78</v>
      </c>
    </row>
    <row r="189" spans="1:7" customFormat="1" x14ac:dyDescent="0.25">
      <c r="A189" s="4">
        <v>40940</v>
      </c>
      <c r="B189">
        <v>2</v>
      </c>
      <c r="C189">
        <v>1</v>
      </c>
      <c r="D189" s="5" t="s">
        <v>30</v>
      </c>
      <c r="E189" s="6">
        <v>539.71</v>
      </c>
      <c r="F189" s="6">
        <v>1205.3800000000001</v>
      </c>
      <c r="G189" s="6">
        <v>1745.09</v>
      </c>
    </row>
    <row r="190" spans="1:7" customFormat="1" x14ac:dyDescent="0.25">
      <c r="A190" s="4">
        <v>40940</v>
      </c>
      <c r="B190">
        <v>2</v>
      </c>
      <c r="C190">
        <v>2</v>
      </c>
      <c r="D190" s="5" t="s">
        <v>16</v>
      </c>
      <c r="E190" s="6">
        <v>581.27</v>
      </c>
      <c r="F190" s="6">
        <v>1048.48</v>
      </c>
      <c r="G190" s="6">
        <v>1629.75</v>
      </c>
    </row>
    <row r="191" spans="1:7" customFormat="1" x14ac:dyDescent="0.25">
      <c r="A191" s="4">
        <v>40940</v>
      </c>
      <c r="B191">
        <v>3</v>
      </c>
      <c r="C191">
        <v>1</v>
      </c>
      <c r="D191" s="5" t="s">
        <v>22</v>
      </c>
      <c r="E191" s="6">
        <v>507.22</v>
      </c>
      <c r="F191" s="6">
        <v>1214.99</v>
      </c>
      <c r="G191" s="6">
        <v>1722.21</v>
      </c>
    </row>
    <row r="192" spans="1:7" customFormat="1" x14ac:dyDescent="0.25">
      <c r="A192" s="4">
        <v>40940</v>
      </c>
      <c r="B192">
        <v>3</v>
      </c>
      <c r="C192">
        <v>2</v>
      </c>
      <c r="D192" s="5" t="s">
        <v>27</v>
      </c>
      <c r="E192" s="6">
        <v>680.91</v>
      </c>
      <c r="F192" s="6">
        <v>1167.99</v>
      </c>
      <c r="G192" s="6">
        <v>1848.9</v>
      </c>
    </row>
    <row r="193" spans="1:7" customFormat="1" x14ac:dyDescent="0.25">
      <c r="A193" s="4">
        <v>40940</v>
      </c>
      <c r="B193">
        <v>4</v>
      </c>
      <c r="C193">
        <v>1</v>
      </c>
      <c r="D193" s="5" t="s">
        <v>32</v>
      </c>
      <c r="E193" s="6">
        <v>453.01</v>
      </c>
      <c r="F193" s="6">
        <v>1054.46</v>
      </c>
      <c r="G193" s="6">
        <v>1507.47</v>
      </c>
    </row>
    <row r="194" spans="1:7" customFormat="1" x14ac:dyDescent="0.25">
      <c r="A194" s="4">
        <v>40940</v>
      </c>
      <c r="B194">
        <v>4</v>
      </c>
      <c r="C194">
        <v>2</v>
      </c>
      <c r="D194" s="5" t="s">
        <v>37</v>
      </c>
      <c r="E194" s="6">
        <v>798.71</v>
      </c>
      <c r="F194" s="6">
        <v>1286.22</v>
      </c>
      <c r="G194" s="6">
        <v>2084.9299999999998</v>
      </c>
    </row>
    <row r="195" spans="1:7" customFormat="1" x14ac:dyDescent="0.25">
      <c r="A195" s="4">
        <v>40941</v>
      </c>
      <c r="B195">
        <v>1</v>
      </c>
      <c r="C195">
        <v>1</v>
      </c>
      <c r="D195" s="5" t="s">
        <v>40</v>
      </c>
      <c r="E195" s="6">
        <v>543.99</v>
      </c>
      <c r="F195" s="6">
        <v>1209.27</v>
      </c>
      <c r="G195" s="6">
        <v>1753.26</v>
      </c>
    </row>
    <row r="196" spans="1:7" customFormat="1" x14ac:dyDescent="0.25">
      <c r="A196" s="4">
        <v>40941</v>
      </c>
      <c r="B196">
        <v>1</v>
      </c>
      <c r="C196">
        <v>2</v>
      </c>
      <c r="D196" s="5" t="s">
        <v>41</v>
      </c>
      <c r="E196" s="6">
        <v>600.53</v>
      </c>
      <c r="F196" s="6">
        <v>981.61</v>
      </c>
      <c r="G196" s="6">
        <v>1582.14</v>
      </c>
    </row>
    <row r="197" spans="1:7" customFormat="1" x14ac:dyDescent="0.25">
      <c r="A197" s="4">
        <v>40941</v>
      </c>
      <c r="B197">
        <v>2</v>
      </c>
      <c r="C197">
        <v>1</v>
      </c>
      <c r="D197" s="5" t="s">
        <v>43</v>
      </c>
      <c r="E197" s="6">
        <v>711.62</v>
      </c>
      <c r="F197" s="6">
        <v>1087.83</v>
      </c>
      <c r="G197" s="6">
        <v>1799.45</v>
      </c>
    </row>
    <row r="198" spans="1:7" customFormat="1" x14ac:dyDescent="0.25">
      <c r="A198" s="4">
        <v>40941</v>
      </c>
      <c r="B198">
        <v>2</v>
      </c>
      <c r="C198">
        <v>2</v>
      </c>
      <c r="D198" s="5" t="s">
        <v>47</v>
      </c>
      <c r="E198" s="6">
        <v>576.86</v>
      </c>
      <c r="F198" s="6">
        <v>992.98</v>
      </c>
      <c r="G198" s="6">
        <v>1569.84</v>
      </c>
    </row>
    <row r="199" spans="1:7" customFormat="1" x14ac:dyDescent="0.25">
      <c r="A199" s="4">
        <v>40941</v>
      </c>
      <c r="B199">
        <v>3</v>
      </c>
      <c r="C199">
        <v>1</v>
      </c>
      <c r="D199" s="5" t="s">
        <v>24</v>
      </c>
      <c r="E199" s="6">
        <v>527.79999999999995</v>
      </c>
      <c r="F199" s="6">
        <v>1237.43</v>
      </c>
      <c r="G199" s="6">
        <v>1765.23</v>
      </c>
    </row>
    <row r="200" spans="1:7" customFormat="1" x14ac:dyDescent="0.25">
      <c r="A200" s="4">
        <v>40941</v>
      </c>
      <c r="B200">
        <v>3</v>
      </c>
      <c r="C200">
        <v>2</v>
      </c>
      <c r="D200" s="5" t="s">
        <v>30</v>
      </c>
      <c r="E200" s="6">
        <v>517.20000000000005</v>
      </c>
      <c r="F200" s="6">
        <v>1225.21</v>
      </c>
      <c r="G200" s="6">
        <v>1742.41</v>
      </c>
    </row>
    <row r="201" spans="1:7" customFormat="1" x14ac:dyDescent="0.25">
      <c r="A201" s="4">
        <v>40941</v>
      </c>
      <c r="B201">
        <v>4</v>
      </c>
      <c r="C201">
        <v>1</v>
      </c>
      <c r="D201" s="5" t="s">
        <v>16</v>
      </c>
      <c r="E201" s="6">
        <v>588.02</v>
      </c>
      <c r="F201" s="6">
        <v>1125.3599999999999</v>
      </c>
      <c r="G201" s="6">
        <v>1713.38</v>
      </c>
    </row>
    <row r="202" spans="1:7" customFormat="1" x14ac:dyDescent="0.25">
      <c r="A202" s="4">
        <v>40941</v>
      </c>
      <c r="B202">
        <v>4</v>
      </c>
      <c r="C202">
        <v>2</v>
      </c>
      <c r="D202" s="5" t="s">
        <v>22</v>
      </c>
      <c r="E202" s="6">
        <v>693.11</v>
      </c>
      <c r="F202" s="6">
        <v>1079.29</v>
      </c>
      <c r="G202" s="6">
        <v>1772.4</v>
      </c>
    </row>
    <row r="203" spans="1:7" customFormat="1" x14ac:dyDescent="0.25">
      <c r="A203" s="4">
        <v>40942</v>
      </c>
      <c r="B203">
        <v>1</v>
      </c>
      <c r="C203">
        <v>1</v>
      </c>
      <c r="D203" s="5" t="s">
        <v>27</v>
      </c>
      <c r="E203" s="6">
        <v>572.83000000000004</v>
      </c>
      <c r="F203" s="6">
        <v>1052.24</v>
      </c>
      <c r="G203" s="6">
        <v>1625.07</v>
      </c>
    </row>
    <row r="204" spans="1:7" customFormat="1" x14ac:dyDescent="0.25">
      <c r="A204" s="4">
        <v>40942</v>
      </c>
      <c r="B204">
        <v>1</v>
      </c>
      <c r="C204">
        <v>2</v>
      </c>
      <c r="D204" s="5" t="s">
        <v>32</v>
      </c>
      <c r="E204" s="6">
        <v>481.09</v>
      </c>
      <c r="F204" s="6">
        <v>1037.79</v>
      </c>
      <c r="G204" s="6">
        <v>1518.88</v>
      </c>
    </row>
    <row r="205" spans="1:7" customFormat="1" x14ac:dyDescent="0.25">
      <c r="A205" s="4">
        <v>40942</v>
      </c>
      <c r="B205">
        <v>2</v>
      </c>
      <c r="C205">
        <v>1</v>
      </c>
      <c r="D205" s="5" t="s">
        <v>37</v>
      </c>
      <c r="E205" s="6">
        <v>471.79</v>
      </c>
      <c r="F205" s="6">
        <v>1075.0899999999999</v>
      </c>
      <c r="G205" s="6">
        <v>1546.88</v>
      </c>
    </row>
    <row r="206" spans="1:7" customFormat="1" x14ac:dyDescent="0.25">
      <c r="A206" s="4">
        <v>40942</v>
      </c>
      <c r="B206">
        <v>2</v>
      </c>
      <c r="C206">
        <v>2</v>
      </c>
      <c r="D206" s="5" t="s">
        <v>40</v>
      </c>
      <c r="E206" s="6">
        <v>640.88</v>
      </c>
      <c r="F206" s="6">
        <v>1209.81</v>
      </c>
      <c r="G206" s="6">
        <v>1850.69</v>
      </c>
    </row>
    <row r="207" spans="1:7" customFormat="1" x14ac:dyDescent="0.25">
      <c r="A207" s="4">
        <v>40942</v>
      </c>
      <c r="B207">
        <v>3</v>
      </c>
      <c r="C207">
        <v>1</v>
      </c>
      <c r="D207" s="5" t="s">
        <v>41</v>
      </c>
      <c r="E207" s="6">
        <v>496.09</v>
      </c>
      <c r="F207" s="6">
        <v>1178.81</v>
      </c>
      <c r="G207" s="6">
        <v>1674.9</v>
      </c>
    </row>
    <row r="208" spans="1:7" customFormat="1" x14ac:dyDescent="0.25">
      <c r="A208" s="4">
        <v>40942</v>
      </c>
      <c r="B208">
        <v>3</v>
      </c>
      <c r="C208">
        <v>2</v>
      </c>
      <c r="D208" s="5" t="s">
        <v>43</v>
      </c>
      <c r="E208" s="6">
        <v>571</v>
      </c>
      <c r="F208" s="6">
        <v>1312.51</v>
      </c>
      <c r="G208" s="6">
        <v>1883.51</v>
      </c>
    </row>
    <row r="209" spans="1:7" customFormat="1" x14ac:dyDescent="0.25">
      <c r="A209" s="4">
        <v>40942</v>
      </c>
      <c r="B209">
        <v>4</v>
      </c>
      <c r="C209">
        <v>1</v>
      </c>
      <c r="D209" s="5" t="s">
        <v>47</v>
      </c>
      <c r="E209" s="6">
        <v>537.55999999999995</v>
      </c>
      <c r="F209" s="6">
        <v>1017.69</v>
      </c>
      <c r="G209" s="6">
        <v>1555.25</v>
      </c>
    </row>
    <row r="210" spans="1:7" customFormat="1" x14ac:dyDescent="0.25">
      <c r="A210" s="4">
        <v>40942</v>
      </c>
      <c r="B210">
        <v>4</v>
      </c>
      <c r="C210">
        <v>2</v>
      </c>
      <c r="D210" s="5" t="s">
        <v>24</v>
      </c>
      <c r="E210" s="6">
        <v>415.05</v>
      </c>
      <c r="F210" s="6">
        <v>1120.5</v>
      </c>
      <c r="G210" s="6">
        <v>1535.55</v>
      </c>
    </row>
    <row r="211" spans="1:7" customFormat="1" x14ac:dyDescent="0.25">
      <c r="A211" s="4">
        <v>40943</v>
      </c>
      <c r="B211">
        <v>1</v>
      </c>
      <c r="C211">
        <v>1</v>
      </c>
      <c r="D211" s="5" t="s">
        <v>30</v>
      </c>
      <c r="E211" s="6">
        <v>516.77</v>
      </c>
      <c r="F211" s="6">
        <v>1141.49</v>
      </c>
      <c r="G211" s="6">
        <v>1658.26</v>
      </c>
    </row>
    <row r="212" spans="1:7" customFormat="1" x14ac:dyDescent="0.25">
      <c r="A212" s="4">
        <v>40943</v>
      </c>
      <c r="B212">
        <v>1</v>
      </c>
      <c r="C212">
        <v>2</v>
      </c>
      <c r="D212" s="5" t="s">
        <v>16</v>
      </c>
      <c r="E212" s="6">
        <v>605.61</v>
      </c>
      <c r="F212" s="6">
        <v>1248.7</v>
      </c>
      <c r="G212" s="6">
        <v>1854.31</v>
      </c>
    </row>
    <row r="213" spans="1:7" customFormat="1" x14ac:dyDescent="0.25">
      <c r="A213" s="4">
        <v>40943</v>
      </c>
      <c r="B213">
        <v>2</v>
      </c>
      <c r="C213">
        <v>1</v>
      </c>
      <c r="D213" s="5" t="s">
        <v>22</v>
      </c>
      <c r="E213" s="6">
        <v>507.16</v>
      </c>
      <c r="F213" s="6">
        <v>1157.0899999999999</v>
      </c>
      <c r="G213" s="6">
        <v>1664.25</v>
      </c>
    </row>
    <row r="214" spans="1:7" customFormat="1" x14ac:dyDescent="0.25">
      <c r="A214" s="4">
        <v>40943</v>
      </c>
      <c r="B214">
        <v>2</v>
      </c>
      <c r="C214">
        <v>2</v>
      </c>
      <c r="D214" s="5" t="s">
        <v>27</v>
      </c>
      <c r="E214" s="6">
        <v>608.69000000000005</v>
      </c>
      <c r="F214" s="6">
        <v>1153.3800000000001</v>
      </c>
      <c r="G214" s="6">
        <v>1762.07</v>
      </c>
    </row>
    <row r="215" spans="1:7" customFormat="1" x14ac:dyDescent="0.25">
      <c r="A215" s="4">
        <v>40943</v>
      </c>
      <c r="B215">
        <v>3</v>
      </c>
      <c r="C215">
        <v>1</v>
      </c>
      <c r="D215" s="5" t="s">
        <v>32</v>
      </c>
      <c r="E215" s="6">
        <v>588.04999999999995</v>
      </c>
      <c r="F215" s="6">
        <v>1161.96</v>
      </c>
      <c r="G215" s="6">
        <v>1750.01</v>
      </c>
    </row>
    <row r="216" spans="1:7" customFormat="1" x14ac:dyDescent="0.25">
      <c r="A216" s="4">
        <v>40943</v>
      </c>
      <c r="B216">
        <v>3</v>
      </c>
      <c r="C216">
        <v>2</v>
      </c>
      <c r="D216" s="5" t="s">
        <v>37</v>
      </c>
      <c r="E216" s="6">
        <v>697.43</v>
      </c>
      <c r="F216" s="6">
        <v>1276.2</v>
      </c>
      <c r="G216" s="6">
        <v>1973.63</v>
      </c>
    </row>
    <row r="217" spans="1:7" customFormat="1" x14ac:dyDescent="0.25">
      <c r="A217" s="4">
        <v>40943</v>
      </c>
      <c r="B217">
        <v>4</v>
      </c>
      <c r="C217">
        <v>1</v>
      </c>
      <c r="D217" s="5" t="s">
        <v>40</v>
      </c>
      <c r="E217" s="6">
        <v>589.79</v>
      </c>
      <c r="F217" s="6">
        <v>928.19</v>
      </c>
      <c r="G217" s="6">
        <v>1517.98</v>
      </c>
    </row>
    <row r="218" spans="1:7" customFormat="1" x14ac:dyDescent="0.25">
      <c r="A218" s="4">
        <v>40943</v>
      </c>
      <c r="B218">
        <v>4</v>
      </c>
      <c r="C218">
        <v>2</v>
      </c>
      <c r="D218" s="5" t="s">
        <v>41</v>
      </c>
      <c r="E218" s="6">
        <v>745.92</v>
      </c>
      <c r="F218" s="6">
        <v>1354.33</v>
      </c>
      <c r="G218" s="6">
        <v>2100.25</v>
      </c>
    </row>
    <row r="219" spans="1:7" customFormat="1" x14ac:dyDescent="0.25">
      <c r="A219" s="4">
        <v>40944</v>
      </c>
      <c r="B219">
        <v>1</v>
      </c>
      <c r="C219">
        <v>1</v>
      </c>
      <c r="D219" s="5" t="s">
        <v>43</v>
      </c>
      <c r="E219" s="6">
        <v>619.65</v>
      </c>
      <c r="F219" s="6">
        <v>945.35</v>
      </c>
      <c r="G219" s="6">
        <v>1565</v>
      </c>
    </row>
    <row r="220" spans="1:7" customFormat="1" x14ac:dyDescent="0.25">
      <c r="A220" s="4">
        <v>40944</v>
      </c>
      <c r="B220">
        <v>1</v>
      </c>
      <c r="C220">
        <v>2</v>
      </c>
      <c r="D220" s="5" t="s">
        <v>47</v>
      </c>
      <c r="E220" s="6">
        <v>576.65</v>
      </c>
      <c r="F220" s="6">
        <v>1028.45</v>
      </c>
      <c r="G220" s="6">
        <v>1605.1</v>
      </c>
    </row>
    <row r="221" spans="1:7" customFormat="1" x14ac:dyDescent="0.25">
      <c r="A221" s="4">
        <v>40944</v>
      </c>
      <c r="B221">
        <v>2</v>
      </c>
      <c r="C221">
        <v>1</v>
      </c>
      <c r="D221" s="5" t="s">
        <v>24</v>
      </c>
      <c r="E221" s="6">
        <v>596.89</v>
      </c>
      <c r="F221" s="6">
        <v>986.29</v>
      </c>
      <c r="G221" s="6">
        <v>1583.18</v>
      </c>
    </row>
    <row r="222" spans="1:7" customFormat="1" x14ac:dyDescent="0.25">
      <c r="A222" s="4">
        <v>40944</v>
      </c>
      <c r="B222">
        <v>2</v>
      </c>
      <c r="C222">
        <v>2</v>
      </c>
      <c r="D222" s="5" t="s">
        <v>30</v>
      </c>
      <c r="E222" s="6">
        <v>701.35</v>
      </c>
      <c r="F222" s="6">
        <v>1243.45</v>
      </c>
      <c r="G222" s="6">
        <v>1944.8</v>
      </c>
    </row>
    <row r="223" spans="1:7" customFormat="1" x14ac:dyDescent="0.25">
      <c r="A223" s="4">
        <v>40944</v>
      </c>
      <c r="B223">
        <v>3</v>
      </c>
      <c r="C223">
        <v>1</v>
      </c>
      <c r="D223" s="5" t="s">
        <v>16</v>
      </c>
      <c r="E223" s="6">
        <v>582.62</v>
      </c>
      <c r="F223" s="6">
        <v>1141.2</v>
      </c>
      <c r="G223" s="6">
        <v>1723.82</v>
      </c>
    </row>
    <row r="224" spans="1:7" customFormat="1" x14ac:dyDescent="0.25">
      <c r="A224" s="4">
        <v>40944</v>
      </c>
      <c r="B224">
        <v>3</v>
      </c>
      <c r="C224">
        <v>2</v>
      </c>
      <c r="D224" s="5" t="s">
        <v>22</v>
      </c>
      <c r="E224" s="6">
        <v>599.62</v>
      </c>
      <c r="F224" s="6">
        <v>1285.53</v>
      </c>
      <c r="G224" s="6">
        <v>1885.15</v>
      </c>
    </row>
    <row r="225" spans="1:7" customFormat="1" x14ac:dyDescent="0.25">
      <c r="A225" s="4">
        <v>40944</v>
      </c>
      <c r="B225">
        <v>4</v>
      </c>
      <c r="C225">
        <v>1</v>
      </c>
      <c r="D225" s="5" t="s">
        <v>27</v>
      </c>
      <c r="E225" s="6">
        <v>576.07000000000005</v>
      </c>
      <c r="F225" s="6">
        <v>992.76</v>
      </c>
      <c r="G225" s="6">
        <v>1568.83</v>
      </c>
    </row>
    <row r="226" spans="1:7" customFormat="1" x14ac:dyDescent="0.25">
      <c r="A226" s="4">
        <v>40944</v>
      </c>
      <c r="B226">
        <v>4</v>
      </c>
      <c r="C226">
        <v>2</v>
      </c>
      <c r="D226" s="5" t="s">
        <v>32</v>
      </c>
      <c r="E226" s="6">
        <v>565.38</v>
      </c>
      <c r="F226" s="6">
        <v>1349.78</v>
      </c>
      <c r="G226" s="6">
        <v>1915.16</v>
      </c>
    </row>
    <row r="227" spans="1:7" customFormat="1" x14ac:dyDescent="0.25">
      <c r="A227" s="4">
        <v>40945</v>
      </c>
      <c r="B227">
        <v>1</v>
      </c>
      <c r="C227">
        <v>1</v>
      </c>
      <c r="D227" s="5" t="s">
        <v>37</v>
      </c>
      <c r="E227" s="6">
        <v>595.73</v>
      </c>
      <c r="F227" s="6">
        <v>954</v>
      </c>
      <c r="G227" s="6">
        <v>1549.73</v>
      </c>
    </row>
    <row r="228" spans="1:7" customFormat="1" x14ac:dyDescent="0.25">
      <c r="A228" s="4">
        <v>40945</v>
      </c>
      <c r="B228">
        <v>1</v>
      </c>
      <c r="C228">
        <v>2</v>
      </c>
      <c r="D228" s="5" t="s">
        <v>40</v>
      </c>
      <c r="E228" s="6">
        <v>600.6</v>
      </c>
      <c r="F228" s="6">
        <v>1173.78</v>
      </c>
      <c r="G228" s="6">
        <v>1774.38</v>
      </c>
    </row>
    <row r="229" spans="1:7" customFormat="1" x14ac:dyDescent="0.25">
      <c r="A229" s="4">
        <v>40945</v>
      </c>
      <c r="B229">
        <v>2</v>
      </c>
      <c r="C229">
        <v>1</v>
      </c>
      <c r="D229" s="5" t="s">
        <v>41</v>
      </c>
      <c r="E229" s="6">
        <v>441.8</v>
      </c>
      <c r="F229" s="6">
        <v>1069.18</v>
      </c>
      <c r="G229" s="6">
        <v>1510.98</v>
      </c>
    </row>
    <row r="230" spans="1:7" customFormat="1" x14ac:dyDescent="0.25">
      <c r="A230" s="4">
        <v>40945</v>
      </c>
      <c r="B230">
        <v>2</v>
      </c>
      <c r="C230">
        <v>2</v>
      </c>
      <c r="D230" s="5" t="s">
        <v>43</v>
      </c>
      <c r="E230" s="6">
        <v>493.47</v>
      </c>
      <c r="F230" s="6">
        <v>1254.81</v>
      </c>
      <c r="G230" s="6">
        <v>1748.28</v>
      </c>
    </row>
    <row r="231" spans="1:7" customFormat="1" x14ac:dyDescent="0.25">
      <c r="A231" s="4">
        <v>40945</v>
      </c>
      <c r="B231">
        <v>3</v>
      </c>
      <c r="C231">
        <v>1</v>
      </c>
      <c r="D231" s="5" t="s">
        <v>47</v>
      </c>
      <c r="E231" s="6">
        <v>481.91</v>
      </c>
      <c r="F231" s="6">
        <v>1063.3800000000001</v>
      </c>
      <c r="G231" s="6">
        <v>1545.29</v>
      </c>
    </row>
    <row r="232" spans="1:7" customFormat="1" x14ac:dyDescent="0.25">
      <c r="A232" s="4">
        <v>40945</v>
      </c>
      <c r="B232">
        <v>3</v>
      </c>
      <c r="C232">
        <v>2</v>
      </c>
      <c r="D232" s="5" t="s">
        <v>24</v>
      </c>
      <c r="E232" s="6">
        <v>496.17</v>
      </c>
      <c r="F232" s="6">
        <v>1197.94</v>
      </c>
      <c r="G232" s="6">
        <v>1694.11</v>
      </c>
    </row>
    <row r="233" spans="1:7" customFormat="1" x14ac:dyDescent="0.25">
      <c r="A233" s="4">
        <v>40945</v>
      </c>
      <c r="B233">
        <v>4</v>
      </c>
      <c r="C233">
        <v>1</v>
      </c>
      <c r="D233" s="5" t="s">
        <v>30</v>
      </c>
      <c r="E233" s="6">
        <v>432.44</v>
      </c>
      <c r="F233" s="6">
        <v>1181.08</v>
      </c>
      <c r="G233" s="6">
        <v>1613.52</v>
      </c>
    </row>
    <row r="234" spans="1:7" customFormat="1" x14ac:dyDescent="0.25">
      <c r="A234" s="4">
        <v>40945</v>
      </c>
      <c r="B234">
        <v>4</v>
      </c>
      <c r="C234">
        <v>2</v>
      </c>
      <c r="D234" s="5" t="s">
        <v>16</v>
      </c>
      <c r="E234" s="6">
        <v>695</v>
      </c>
      <c r="F234" s="6">
        <v>1045.2</v>
      </c>
      <c r="G234" s="6">
        <v>1740.2</v>
      </c>
    </row>
    <row r="235" spans="1:7" customFormat="1" x14ac:dyDescent="0.25">
      <c r="A235" s="4">
        <v>40946</v>
      </c>
      <c r="B235">
        <v>1</v>
      </c>
      <c r="C235">
        <v>1</v>
      </c>
      <c r="D235" s="5" t="s">
        <v>22</v>
      </c>
      <c r="E235" s="6">
        <v>481.28</v>
      </c>
      <c r="F235" s="6">
        <v>1300.2</v>
      </c>
      <c r="G235" s="6">
        <v>1781.48</v>
      </c>
    </row>
    <row r="236" spans="1:7" customFormat="1" x14ac:dyDescent="0.25">
      <c r="A236" s="4">
        <v>40946</v>
      </c>
      <c r="B236">
        <v>1</v>
      </c>
      <c r="C236">
        <v>2</v>
      </c>
      <c r="D236" s="5" t="s">
        <v>27</v>
      </c>
      <c r="E236" s="6">
        <v>632.77</v>
      </c>
      <c r="F236" s="6">
        <v>1329.37</v>
      </c>
      <c r="G236" s="6">
        <v>1962.14</v>
      </c>
    </row>
    <row r="237" spans="1:7" customFormat="1" x14ac:dyDescent="0.25">
      <c r="A237" s="4">
        <v>40946</v>
      </c>
      <c r="B237">
        <v>2</v>
      </c>
      <c r="C237">
        <v>1</v>
      </c>
      <c r="D237" s="5" t="s">
        <v>32</v>
      </c>
      <c r="E237" s="6">
        <v>544.29</v>
      </c>
      <c r="F237" s="6">
        <v>1010.31</v>
      </c>
      <c r="G237" s="6">
        <v>1554.6</v>
      </c>
    </row>
    <row r="238" spans="1:7" customFormat="1" x14ac:dyDescent="0.25">
      <c r="A238" s="4">
        <v>40946</v>
      </c>
      <c r="B238">
        <v>2</v>
      </c>
      <c r="C238">
        <v>2</v>
      </c>
      <c r="D238" s="5" t="s">
        <v>37</v>
      </c>
      <c r="E238" s="6">
        <v>581.02</v>
      </c>
      <c r="F238" s="6">
        <v>1069.3</v>
      </c>
      <c r="G238" s="6">
        <v>1650.32</v>
      </c>
    </row>
    <row r="239" spans="1:7" customFormat="1" x14ac:dyDescent="0.25">
      <c r="A239" s="4">
        <v>40946</v>
      </c>
      <c r="B239">
        <v>3</v>
      </c>
      <c r="C239">
        <v>1</v>
      </c>
      <c r="D239" s="5" t="s">
        <v>40</v>
      </c>
      <c r="E239" s="6">
        <v>701.52</v>
      </c>
      <c r="F239" s="6">
        <v>1089.1400000000001</v>
      </c>
      <c r="G239" s="6">
        <v>1790.66</v>
      </c>
    </row>
    <row r="240" spans="1:7" customFormat="1" x14ac:dyDescent="0.25">
      <c r="A240" s="4">
        <v>40946</v>
      </c>
      <c r="B240">
        <v>3</v>
      </c>
      <c r="C240">
        <v>2</v>
      </c>
      <c r="D240" s="5" t="s">
        <v>41</v>
      </c>
      <c r="E240" s="6">
        <v>595.01</v>
      </c>
      <c r="F240" s="6">
        <v>1213.82</v>
      </c>
      <c r="G240" s="6">
        <v>1808.83</v>
      </c>
    </row>
    <row r="241" spans="1:7" customFormat="1" x14ac:dyDescent="0.25">
      <c r="A241" s="4">
        <v>40946</v>
      </c>
      <c r="B241">
        <v>4</v>
      </c>
      <c r="C241">
        <v>1</v>
      </c>
      <c r="D241" s="5" t="s">
        <v>43</v>
      </c>
      <c r="E241" s="6">
        <v>652.96</v>
      </c>
      <c r="F241" s="6">
        <v>1002.24</v>
      </c>
      <c r="G241" s="6">
        <v>1655.2</v>
      </c>
    </row>
    <row r="242" spans="1:7" customFormat="1" x14ac:dyDescent="0.25">
      <c r="A242" s="4">
        <v>40946</v>
      </c>
      <c r="B242">
        <v>4</v>
      </c>
      <c r="C242">
        <v>2</v>
      </c>
      <c r="D242" s="5" t="s">
        <v>47</v>
      </c>
      <c r="E242" s="6">
        <v>634.04</v>
      </c>
      <c r="F242" s="6">
        <v>1260.53</v>
      </c>
      <c r="G242" s="6">
        <v>1894.57</v>
      </c>
    </row>
    <row r="243" spans="1:7" customFormat="1" x14ac:dyDescent="0.25">
      <c r="A243" s="4">
        <v>40947</v>
      </c>
      <c r="B243">
        <v>1</v>
      </c>
      <c r="C243">
        <v>1</v>
      </c>
      <c r="D243" s="5" t="s">
        <v>24</v>
      </c>
      <c r="E243" s="6">
        <v>671.89</v>
      </c>
      <c r="F243" s="6">
        <v>1130.31</v>
      </c>
      <c r="G243" s="6">
        <v>1802.2</v>
      </c>
    </row>
    <row r="244" spans="1:7" customFormat="1" x14ac:dyDescent="0.25">
      <c r="A244" s="4">
        <v>40947</v>
      </c>
      <c r="B244">
        <v>1</v>
      </c>
      <c r="C244">
        <v>2</v>
      </c>
      <c r="D244" s="5" t="s">
        <v>30</v>
      </c>
      <c r="E244" s="6">
        <v>780.45</v>
      </c>
      <c r="F244" s="6">
        <v>1315.07</v>
      </c>
      <c r="G244" s="6">
        <v>2095.52</v>
      </c>
    </row>
    <row r="245" spans="1:7" customFormat="1" x14ac:dyDescent="0.25">
      <c r="A245" s="4">
        <v>40947</v>
      </c>
      <c r="B245">
        <v>2</v>
      </c>
      <c r="C245">
        <v>1</v>
      </c>
      <c r="D245" s="5" t="s">
        <v>16</v>
      </c>
      <c r="E245" s="6">
        <v>548.07000000000005</v>
      </c>
      <c r="F245" s="6">
        <v>1115.81</v>
      </c>
      <c r="G245" s="6">
        <v>1663.88</v>
      </c>
    </row>
    <row r="246" spans="1:7" customFormat="1" x14ac:dyDescent="0.25">
      <c r="A246" s="4">
        <v>40947</v>
      </c>
      <c r="B246">
        <v>2</v>
      </c>
      <c r="C246">
        <v>2</v>
      </c>
      <c r="D246" s="5" t="s">
        <v>22</v>
      </c>
      <c r="E246" s="6">
        <v>703.11</v>
      </c>
      <c r="F246" s="6">
        <v>1190.04</v>
      </c>
      <c r="G246" s="6">
        <v>1893.15</v>
      </c>
    </row>
    <row r="247" spans="1:7" customFormat="1" x14ac:dyDescent="0.25">
      <c r="A247" s="4">
        <v>40947</v>
      </c>
      <c r="B247">
        <v>3</v>
      </c>
      <c r="C247">
        <v>1</v>
      </c>
      <c r="D247" s="5" t="s">
        <v>27</v>
      </c>
      <c r="E247" s="6">
        <v>588.48</v>
      </c>
      <c r="F247" s="6">
        <v>937.3</v>
      </c>
      <c r="G247" s="6">
        <v>1525.78</v>
      </c>
    </row>
    <row r="248" spans="1:7" customFormat="1" x14ac:dyDescent="0.25">
      <c r="A248" s="4">
        <v>40947</v>
      </c>
      <c r="B248">
        <v>3</v>
      </c>
      <c r="C248">
        <v>2</v>
      </c>
      <c r="D248" s="5" t="s">
        <v>32</v>
      </c>
      <c r="E248" s="6">
        <v>512.16</v>
      </c>
      <c r="F248" s="6">
        <v>1226.8599999999999</v>
      </c>
      <c r="G248" s="6">
        <v>1739.02</v>
      </c>
    </row>
    <row r="249" spans="1:7" customFormat="1" x14ac:dyDescent="0.25">
      <c r="A249" s="4">
        <v>40947</v>
      </c>
      <c r="B249">
        <v>4</v>
      </c>
      <c r="C249">
        <v>1</v>
      </c>
      <c r="D249" s="5" t="s">
        <v>37</v>
      </c>
      <c r="E249" s="6">
        <v>550.11</v>
      </c>
      <c r="F249" s="6">
        <v>1183.45</v>
      </c>
      <c r="G249" s="6">
        <v>1733.56</v>
      </c>
    </row>
    <row r="250" spans="1:7" customFormat="1" x14ac:dyDescent="0.25">
      <c r="A250" s="4">
        <v>40947</v>
      </c>
      <c r="B250">
        <v>4</v>
      </c>
      <c r="C250">
        <v>2</v>
      </c>
      <c r="D250" s="5" t="s">
        <v>40</v>
      </c>
      <c r="E250" s="6">
        <v>378.34</v>
      </c>
      <c r="F250" s="6">
        <v>1179.79</v>
      </c>
      <c r="G250" s="6">
        <v>1558.13</v>
      </c>
    </row>
    <row r="251" spans="1:7" customFormat="1" x14ac:dyDescent="0.25">
      <c r="A251" s="4">
        <v>40948</v>
      </c>
      <c r="B251">
        <v>1</v>
      </c>
      <c r="C251">
        <v>1</v>
      </c>
      <c r="D251" s="5" t="s">
        <v>41</v>
      </c>
      <c r="E251" s="6">
        <v>656.35</v>
      </c>
      <c r="F251" s="6">
        <v>994.43</v>
      </c>
      <c r="G251" s="6">
        <v>1650.78</v>
      </c>
    </row>
    <row r="252" spans="1:7" customFormat="1" x14ac:dyDescent="0.25">
      <c r="A252" s="4">
        <v>40948</v>
      </c>
      <c r="B252">
        <v>1</v>
      </c>
      <c r="C252">
        <v>2</v>
      </c>
      <c r="D252" s="5" t="s">
        <v>43</v>
      </c>
      <c r="E252" s="6">
        <v>720.48</v>
      </c>
      <c r="F252" s="6">
        <v>1100.44</v>
      </c>
      <c r="G252" s="6">
        <v>1820.92</v>
      </c>
    </row>
    <row r="253" spans="1:7" customFormat="1" x14ac:dyDescent="0.25">
      <c r="A253" s="4">
        <v>40948</v>
      </c>
      <c r="B253">
        <v>2</v>
      </c>
      <c r="C253">
        <v>1</v>
      </c>
      <c r="D253" s="5" t="s">
        <v>47</v>
      </c>
      <c r="E253" s="6">
        <v>709.01</v>
      </c>
      <c r="F253" s="6">
        <v>1074.81</v>
      </c>
      <c r="G253" s="6">
        <v>1783.82</v>
      </c>
    </row>
    <row r="254" spans="1:7" customFormat="1" x14ac:dyDescent="0.25">
      <c r="A254" s="4">
        <v>40948</v>
      </c>
      <c r="B254">
        <v>2</v>
      </c>
      <c r="C254">
        <v>2</v>
      </c>
      <c r="D254" s="5" t="s">
        <v>24</v>
      </c>
      <c r="E254" s="6">
        <v>681.82</v>
      </c>
      <c r="F254" s="6">
        <v>1036.7</v>
      </c>
      <c r="G254" s="6">
        <v>1718.52</v>
      </c>
    </row>
    <row r="255" spans="1:7" customFormat="1" x14ac:dyDescent="0.25">
      <c r="A255" s="4">
        <v>40948</v>
      </c>
      <c r="B255">
        <v>3</v>
      </c>
      <c r="C255">
        <v>1</v>
      </c>
      <c r="D255" s="5" t="s">
        <v>30</v>
      </c>
      <c r="E255" s="6">
        <v>644.95000000000005</v>
      </c>
      <c r="F255" s="6">
        <v>978.78</v>
      </c>
      <c r="G255" s="6">
        <v>1623.73</v>
      </c>
    </row>
    <row r="256" spans="1:7" customFormat="1" x14ac:dyDescent="0.25">
      <c r="A256" s="4">
        <v>40948</v>
      </c>
      <c r="B256">
        <v>3</v>
      </c>
      <c r="C256">
        <v>2</v>
      </c>
      <c r="D256" s="5" t="s">
        <v>16</v>
      </c>
      <c r="E256" s="6">
        <v>743.24</v>
      </c>
      <c r="F256" s="6">
        <v>1127.04</v>
      </c>
      <c r="G256" s="6">
        <v>1870.28</v>
      </c>
    </row>
    <row r="257" spans="1:7" customFormat="1" x14ac:dyDescent="0.25">
      <c r="A257" s="4">
        <v>40948</v>
      </c>
      <c r="B257">
        <v>4</v>
      </c>
      <c r="C257">
        <v>1</v>
      </c>
      <c r="D257" s="5" t="s">
        <v>22</v>
      </c>
      <c r="E257" s="6">
        <v>676.05</v>
      </c>
      <c r="F257" s="6">
        <v>1021.79</v>
      </c>
      <c r="G257" s="6">
        <v>1697.84</v>
      </c>
    </row>
    <row r="258" spans="1:7" customFormat="1" x14ac:dyDescent="0.25">
      <c r="A258" s="4">
        <v>40948</v>
      </c>
      <c r="B258">
        <v>4</v>
      </c>
      <c r="C258">
        <v>2</v>
      </c>
      <c r="D258" s="5" t="s">
        <v>27</v>
      </c>
      <c r="E258" s="6">
        <v>614.92999999999995</v>
      </c>
      <c r="F258" s="6">
        <v>935.48</v>
      </c>
      <c r="G258" s="6">
        <v>1550.41</v>
      </c>
    </row>
    <row r="259" spans="1:7" customFormat="1" x14ac:dyDescent="0.25">
      <c r="A259" s="4">
        <v>40949</v>
      </c>
      <c r="B259">
        <v>1</v>
      </c>
      <c r="C259">
        <v>1</v>
      </c>
      <c r="D259" s="5" t="s">
        <v>32</v>
      </c>
      <c r="E259" s="6">
        <v>607.65</v>
      </c>
      <c r="F259" s="6">
        <v>930.8</v>
      </c>
      <c r="G259" s="6">
        <v>1538.45</v>
      </c>
    </row>
    <row r="260" spans="1:7" customFormat="1" x14ac:dyDescent="0.25">
      <c r="A260" s="4">
        <v>40949</v>
      </c>
      <c r="B260">
        <v>1</v>
      </c>
      <c r="C260">
        <v>2</v>
      </c>
      <c r="D260" s="5" t="s">
        <v>37</v>
      </c>
      <c r="E260" s="6">
        <v>679.8</v>
      </c>
      <c r="F260" s="6">
        <v>1045.7</v>
      </c>
      <c r="G260" s="6">
        <v>1725.5</v>
      </c>
    </row>
    <row r="261" spans="1:7" customFormat="1" x14ac:dyDescent="0.25">
      <c r="A261" s="4">
        <v>40949</v>
      </c>
      <c r="B261">
        <v>2</v>
      </c>
      <c r="C261">
        <v>1</v>
      </c>
      <c r="D261" s="5" t="s">
        <v>40</v>
      </c>
      <c r="E261" s="6">
        <v>598.57000000000005</v>
      </c>
      <c r="F261" s="6">
        <v>935.37</v>
      </c>
      <c r="G261" s="6">
        <v>1533.94</v>
      </c>
    </row>
    <row r="262" spans="1:7" customFormat="1" x14ac:dyDescent="0.25">
      <c r="A262" s="4">
        <v>40949</v>
      </c>
      <c r="B262">
        <v>2</v>
      </c>
      <c r="C262">
        <v>2</v>
      </c>
      <c r="D262" s="5" t="s">
        <v>41</v>
      </c>
      <c r="E262" s="6">
        <v>632.04</v>
      </c>
      <c r="F262" s="6">
        <v>952.42</v>
      </c>
      <c r="G262" s="6">
        <v>1584.46</v>
      </c>
    </row>
    <row r="263" spans="1:7" customFormat="1" x14ac:dyDescent="0.25">
      <c r="A263" s="4">
        <v>40949</v>
      </c>
      <c r="B263">
        <v>3</v>
      </c>
      <c r="C263">
        <v>1</v>
      </c>
      <c r="D263" s="5" t="s">
        <v>43</v>
      </c>
      <c r="E263" s="6">
        <v>639.54999999999995</v>
      </c>
      <c r="F263" s="6">
        <v>998.43</v>
      </c>
      <c r="G263" s="6">
        <v>1637.98</v>
      </c>
    </row>
    <row r="264" spans="1:7" customFormat="1" x14ac:dyDescent="0.25">
      <c r="A264" s="4">
        <v>40949</v>
      </c>
      <c r="B264">
        <v>3</v>
      </c>
      <c r="C264">
        <v>2</v>
      </c>
      <c r="D264" s="5" t="s">
        <v>47</v>
      </c>
      <c r="E264" s="6">
        <v>729.46</v>
      </c>
      <c r="F264" s="6">
        <v>1130.06</v>
      </c>
      <c r="G264" s="6">
        <v>1859.52</v>
      </c>
    </row>
    <row r="265" spans="1:7" customFormat="1" x14ac:dyDescent="0.25">
      <c r="A265" s="4">
        <v>40949</v>
      </c>
      <c r="B265">
        <v>4</v>
      </c>
      <c r="C265">
        <v>1</v>
      </c>
      <c r="D265" s="5" t="s">
        <v>24</v>
      </c>
      <c r="E265" s="6">
        <v>602.82000000000005</v>
      </c>
      <c r="F265" s="6">
        <v>944.2</v>
      </c>
      <c r="G265" s="6">
        <v>1547.02</v>
      </c>
    </row>
    <row r="266" spans="1:7" customFormat="1" x14ac:dyDescent="0.25">
      <c r="A266" s="4">
        <v>40949</v>
      </c>
      <c r="B266">
        <v>4</v>
      </c>
      <c r="C266">
        <v>2</v>
      </c>
      <c r="D266" s="5" t="s">
        <v>30</v>
      </c>
      <c r="E266" s="6">
        <v>710.9</v>
      </c>
      <c r="F266" s="6">
        <v>1066.8699999999999</v>
      </c>
      <c r="G266" s="6">
        <v>1777.77</v>
      </c>
    </row>
    <row r="267" spans="1:7" customFormat="1" x14ac:dyDescent="0.25">
      <c r="A267" s="4">
        <v>40950</v>
      </c>
      <c r="B267">
        <v>1</v>
      </c>
      <c r="C267">
        <v>1</v>
      </c>
      <c r="D267" s="5" t="s">
        <v>16</v>
      </c>
      <c r="E267" s="6">
        <v>680.24</v>
      </c>
      <c r="F267" s="6">
        <v>1070.1099999999999</v>
      </c>
      <c r="G267" s="6">
        <v>1750.35</v>
      </c>
    </row>
    <row r="268" spans="1:7" customFormat="1" x14ac:dyDescent="0.25">
      <c r="A268" s="4">
        <v>40950</v>
      </c>
      <c r="B268">
        <v>1</v>
      </c>
      <c r="C268">
        <v>2</v>
      </c>
      <c r="D268" s="5" t="s">
        <v>22</v>
      </c>
      <c r="E268" s="6">
        <v>769.02</v>
      </c>
      <c r="F268" s="6">
        <v>1208.98</v>
      </c>
      <c r="G268" s="6">
        <v>1978</v>
      </c>
    </row>
    <row r="269" spans="1:7" customFormat="1" x14ac:dyDescent="0.25">
      <c r="A269" s="4">
        <v>40950</v>
      </c>
      <c r="B269">
        <v>2</v>
      </c>
      <c r="C269">
        <v>1</v>
      </c>
      <c r="D269" s="5" t="s">
        <v>27</v>
      </c>
      <c r="E269" s="6">
        <v>669.48</v>
      </c>
      <c r="F269" s="6">
        <v>1011.34</v>
      </c>
      <c r="G269" s="6">
        <v>1680.82</v>
      </c>
    </row>
    <row r="270" spans="1:7" customFormat="1" x14ac:dyDescent="0.25">
      <c r="A270" s="4">
        <v>40950</v>
      </c>
      <c r="B270">
        <v>2</v>
      </c>
      <c r="C270">
        <v>2</v>
      </c>
      <c r="D270" s="5" t="s">
        <v>32</v>
      </c>
      <c r="E270" s="6">
        <v>677.7</v>
      </c>
      <c r="F270" s="6">
        <v>1028.92</v>
      </c>
      <c r="G270" s="6">
        <v>1706.62</v>
      </c>
    </row>
    <row r="271" spans="1:7" customFormat="1" x14ac:dyDescent="0.25">
      <c r="A271" s="4">
        <v>40950</v>
      </c>
      <c r="B271">
        <v>3</v>
      </c>
      <c r="C271">
        <v>1</v>
      </c>
      <c r="D271" s="5" t="s">
        <v>37</v>
      </c>
      <c r="E271" s="6">
        <v>623.79999999999995</v>
      </c>
      <c r="F271" s="6">
        <v>937.8</v>
      </c>
      <c r="G271" s="6">
        <v>1561.6</v>
      </c>
    </row>
    <row r="272" spans="1:7" customFormat="1" x14ac:dyDescent="0.25">
      <c r="A272" s="4">
        <v>40950</v>
      </c>
      <c r="B272">
        <v>3</v>
      </c>
      <c r="C272">
        <v>2</v>
      </c>
      <c r="D272" s="5" t="s">
        <v>40</v>
      </c>
      <c r="E272" s="6">
        <v>623.53</v>
      </c>
      <c r="F272" s="6">
        <v>982.94</v>
      </c>
      <c r="G272" s="6">
        <v>1606.47</v>
      </c>
    </row>
    <row r="273" spans="1:7" customFormat="1" x14ac:dyDescent="0.25">
      <c r="A273" s="4">
        <v>40950</v>
      </c>
      <c r="B273">
        <v>4</v>
      </c>
      <c r="C273">
        <v>1</v>
      </c>
      <c r="D273" s="5" t="s">
        <v>41</v>
      </c>
      <c r="E273" s="6">
        <v>680.03</v>
      </c>
      <c r="F273" s="6">
        <v>1032.5899999999999</v>
      </c>
      <c r="G273" s="6">
        <v>1712.62</v>
      </c>
    </row>
    <row r="274" spans="1:7" customFormat="1" x14ac:dyDescent="0.25">
      <c r="A274" s="4">
        <v>40950</v>
      </c>
      <c r="B274">
        <v>4</v>
      </c>
      <c r="C274">
        <v>2</v>
      </c>
      <c r="D274" s="5" t="s">
        <v>43</v>
      </c>
      <c r="E274" s="6">
        <v>730.2</v>
      </c>
      <c r="F274" s="6">
        <v>1108.97</v>
      </c>
      <c r="G274" s="6">
        <v>1839.17</v>
      </c>
    </row>
    <row r="275" spans="1:7" customFormat="1" x14ac:dyDescent="0.25">
      <c r="A275" s="4">
        <v>40951</v>
      </c>
      <c r="B275">
        <v>1</v>
      </c>
      <c r="C275">
        <v>1</v>
      </c>
      <c r="D275" s="5" t="s">
        <v>47</v>
      </c>
      <c r="E275" s="6">
        <v>618.42999999999995</v>
      </c>
      <c r="F275" s="6">
        <v>940.43</v>
      </c>
      <c r="G275" s="6">
        <v>1558.86</v>
      </c>
    </row>
    <row r="276" spans="1:7" customFormat="1" x14ac:dyDescent="0.25">
      <c r="A276" s="4">
        <v>40951</v>
      </c>
      <c r="B276">
        <v>1</v>
      </c>
      <c r="C276">
        <v>2</v>
      </c>
      <c r="D276" s="5" t="s">
        <v>24</v>
      </c>
      <c r="E276" s="6">
        <v>732.28</v>
      </c>
      <c r="F276" s="6">
        <v>1150.6099999999999</v>
      </c>
      <c r="G276" s="6">
        <v>1882.89</v>
      </c>
    </row>
    <row r="277" spans="1:7" customFormat="1" x14ac:dyDescent="0.25">
      <c r="A277" s="4">
        <v>40951</v>
      </c>
      <c r="B277">
        <v>2</v>
      </c>
      <c r="C277">
        <v>1</v>
      </c>
      <c r="D277" s="5" t="s">
        <v>30</v>
      </c>
      <c r="E277" s="6">
        <v>629.54</v>
      </c>
      <c r="F277" s="6">
        <v>995.95</v>
      </c>
      <c r="G277" s="6">
        <v>1625.49</v>
      </c>
    </row>
    <row r="278" spans="1:7" customFormat="1" x14ac:dyDescent="0.25">
      <c r="A278" s="4">
        <v>40951</v>
      </c>
      <c r="B278">
        <v>2</v>
      </c>
      <c r="C278">
        <v>2</v>
      </c>
      <c r="D278" s="5" t="s">
        <v>16</v>
      </c>
      <c r="E278" s="6">
        <v>677.12</v>
      </c>
      <c r="F278" s="6">
        <v>1063.67</v>
      </c>
      <c r="G278" s="6">
        <v>1740.79</v>
      </c>
    </row>
    <row r="279" spans="1:7" customFormat="1" x14ac:dyDescent="0.25">
      <c r="A279" s="4">
        <v>40951</v>
      </c>
      <c r="B279">
        <v>3</v>
      </c>
      <c r="C279">
        <v>1</v>
      </c>
      <c r="D279" s="5" t="s">
        <v>22</v>
      </c>
      <c r="E279" s="6">
        <v>606.42999999999995</v>
      </c>
      <c r="F279" s="6">
        <v>964.5</v>
      </c>
      <c r="G279" s="6">
        <v>1570.93</v>
      </c>
    </row>
    <row r="280" spans="1:7" customFormat="1" x14ac:dyDescent="0.25">
      <c r="A280" s="4">
        <v>40951</v>
      </c>
      <c r="B280">
        <v>3</v>
      </c>
      <c r="C280">
        <v>2</v>
      </c>
      <c r="D280" s="5" t="s">
        <v>27</v>
      </c>
      <c r="E280" s="6">
        <v>808.58</v>
      </c>
      <c r="F280" s="6">
        <v>1259.73</v>
      </c>
      <c r="G280" s="6">
        <v>2068.31</v>
      </c>
    </row>
    <row r="281" spans="1:7" customFormat="1" x14ac:dyDescent="0.25">
      <c r="A281" s="4">
        <v>40951</v>
      </c>
      <c r="B281">
        <v>4</v>
      </c>
      <c r="C281">
        <v>1</v>
      </c>
      <c r="D281" s="5" t="s">
        <v>32</v>
      </c>
      <c r="E281" s="6">
        <v>605.21</v>
      </c>
      <c r="F281" s="6">
        <v>966.39</v>
      </c>
      <c r="G281" s="6">
        <v>1571.6</v>
      </c>
    </row>
    <row r="282" spans="1:7" customFormat="1" x14ac:dyDescent="0.25">
      <c r="A282" s="4">
        <v>40951</v>
      </c>
      <c r="B282">
        <v>4</v>
      </c>
      <c r="C282">
        <v>2</v>
      </c>
      <c r="D282" s="5" t="s">
        <v>37</v>
      </c>
      <c r="E282" s="6">
        <v>710.35</v>
      </c>
      <c r="F282" s="6">
        <v>1135.53</v>
      </c>
      <c r="G282" s="6">
        <v>1845.88</v>
      </c>
    </row>
    <row r="283" spans="1:7" customFormat="1" x14ac:dyDescent="0.25">
      <c r="A283" s="4">
        <v>40952</v>
      </c>
      <c r="B283">
        <v>1</v>
      </c>
      <c r="C283">
        <v>1</v>
      </c>
      <c r="D283" s="5" t="s">
        <v>40</v>
      </c>
      <c r="E283" s="6">
        <v>581.42999999999995</v>
      </c>
      <c r="F283" s="6">
        <v>933.69</v>
      </c>
      <c r="G283" s="6">
        <v>1515.12</v>
      </c>
    </row>
    <row r="284" spans="1:7" customFormat="1" x14ac:dyDescent="0.25">
      <c r="A284" s="4">
        <v>40952</v>
      </c>
      <c r="B284">
        <v>1</v>
      </c>
      <c r="C284">
        <v>2</v>
      </c>
      <c r="D284" s="5" t="s">
        <v>41</v>
      </c>
      <c r="E284" s="6">
        <v>654.79</v>
      </c>
      <c r="F284" s="6">
        <v>1071.51</v>
      </c>
      <c r="G284" s="6">
        <v>1726.3</v>
      </c>
    </row>
    <row r="285" spans="1:7" customFormat="1" x14ac:dyDescent="0.25">
      <c r="A285" s="4">
        <v>40952</v>
      </c>
      <c r="B285">
        <v>2</v>
      </c>
      <c r="C285">
        <v>1</v>
      </c>
      <c r="D285" s="5" t="s">
        <v>43</v>
      </c>
      <c r="E285" s="6">
        <v>599.53</v>
      </c>
      <c r="F285" s="6">
        <v>964.7</v>
      </c>
      <c r="G285" s="6">
        <v>1564.23</v>
      </c>
    </row>
    <row r="286" spans="1:7" customFormat="1" x14ac:dyDescent="0.25">
      <c r="A286" s="4">
        <v>40952</v>
      </c>
      <c r="B286">
        <v>2</v>
      </c>
      <c r="C286">
        <v>2</v>
      </c>
      <c r="D286" s="5" t="s">
        <v>47</v>
      </c>
      <c r="E286" s="6">
        <v>629.99</v>
      </c>
      <c r="F286" s="6">
        <v>1006.03</v>
      </c>
      <c r="G286" s="6">
        <v>1636.02</v>
      </c>
    </row>
    <row r="287" spans="1:7" customFormat="1" x14ac:dyDescent="0.25">
      <c r="A287" s="4">
        <v>40952</v>
      </c>
      <c r="B287">
        <v>3</v>
      </c>
      <c r="C287">
        <v>1</v>
      </c>
      <c r="D287" s="5" t="s">
        <v>24</v>
      </c>
      <c r="E287" s="6">
        <v>628.34</v>
      </c>
      <c r="F287" s="6">
        <v>968.61</v>
      </c>
      <c r="G287" s="6">
        <v>1596.95</v>
      </c>
    </row>
    <row r="288" spans="1:7" customFormat="1" x14ac:dyDescent="0.25">
      <c r="A288" s="4">
        <v>40952</v>
      </c>
      <c r="B288">
        <v>3</v>
      </c>
      <c r="C288">
        <v>2</v>
      </c>
      <c r="D288" s="5" t="s">
        <v>30</v>
      </c>
      <c r="E288" s="6">
        <v>710.59</v>
      </c>
      <c r="F288" s="6">
        <v>1076.56</v>
      </c>
      <c r="G288" s="6">
        <v>1787.15</v>
      </c>
    </row>
    <row r="289" spans="1:7" customFormat="1" x14ac:dyDescent="0.25">
      <c r="A289" s="4">
        <v>40952</v>
      </c>
      <c r="B289">
        <v>4</v>
      </c>
      <c r="C289">
        <v>1</v>
      </c>
      <c r="D289" s="5" t="s">
        <v>16</v>
      </c>
      <c r="E289" s="6">
        <v>598.28</v>
      </c>
      <c r="F289" s="6">
        <v>970.65</v>
      </c>
      <c r="G289" s="6">
        <v>1568.93</v>
      </c>
    </row>
    <row r="290" spans="1:7" customFormat="1" x14ac:dyDescent="0.25">
      <c r="A290" s="4">
        <v>40952</v>
      </c>
      <c r="B290">
        <v>4</v>
      </c>
      <c r="C290">
        <v>2</v>
      </c>
      <c r="D290" s="5" t="s">
        <v>22</v>
      </c>
      <c r="E290" s="6">
        <v>792.87</v>
      </c>
      <c r="F290" s="6">
        <v>1239.94</v>
      </c>
      <c r="G290" s="6">
        <v>2032.81</v>
      </c>
    </row>
    <row r="291" spans="1:7" customFormat="1" x14ac:dyDescent="0.25">
      <c r="A291" s="4">
        <v>40953</v>
      </c>
      <c r="B291">
        <v>1</v>
      </c>
      <c r="C291">
        <v>1</v>
      </c>
      <c r="D291" s="5" t="s">
        <v>27</v>
      </c>
      <c r="E291" s="6">
        <v>656.64</v>
      </c>
      <c r="F291" s="6">
        <v>1040.78</v>
      </c>
      <c r="G291" s="6">
        <v>1697.42</v>
      </c>
    </row>
    <row r="292" spans="1:7" customFormat="1" x14ac:dyDescent="0.25">
      <c r="A292" s="4">
        <v>40953</v>
      </c>
      <c r="B292">
        <v>1</v>
      </c>
      <c r="C292">
        <v>2</v>
      </c>
      <c r="D292" s="5" t="s">
        <v>32</v>
      </c>
      <c r="E292" s="6">
        <v>584.83000000000004</v>
      </c>
      <c r="F292" s="6">
        <v>968.65</v>
      </c>
      <c r="G292" s="6">
        <v>1553.48</v>
      </c>
    </row>
    <row r="293" spans="1:7" customFormat="1" x14ac:dyDescent="0.25">
      <c r="A293" s="4">
        <v>40953</v>
      </c>
      <c r="B293">
        <v>2</v>
      </c>
      <c r="C293">
        <v>1</v>
      </c>
      <c r="D293" s="5" t="s">
        <v>37</v>
      </c>
      <c r="E293" s="6">
        <v>592.45000000000005</v>
      </c>
      <c r="F293" s="6">
        <v>972.02</v>
      </c>
      <c r="G293" s="6">
        <v>1564.47</v>
      </c>
    </row>
    <row r="294" spans="1:7" customFormat="1" x14ac:dyDescent="0.25">
      <c r="A294" s="4">
        <v>40953</v>
      </c>
      <c r="B294">
        <v>2</v>
      </c>
      <c r="C294">
        <v>2</v>
      </c>
      <c r="D294" s="5" t="s">
        <v>40</v>
      </c>
      <c r="E294" s="6">
        <v>836.08</v>
      </c>
      <c r="F294" s="6">
        <v>1255.75</v>
      </c>
      <c r="G294" s="6">
        <v>2091.83</v>
      </c>
    </row>
    <row r="295" spans="1:7" customFormat="1" x14ac:dyDescent="0.25">
      <c r="A295" s="4">
        <v>40953</v>
      </c>
      <c r="B295">
        <v>3</v>
      </c>
      <c r="C295">
        <v>1</v>
      </c>
      <c r="D295" s="5" t="s">
        <v>41</v>
      </c>
      <c r="E295" s="6">
        <v>619.22</v>
      </c>
      <c r="F295" s="6">
        <v>950.07</v>
      </c>
      <c r="G295" s="6">
        <v>1569.29</v>
      </c>
    </row>
    <row r="296" spans="1:7" customFormat="1" x14ac:dyDescent="0.25">
      <c r="A296" s="4">
        <v>40953</v>
      </c>
      <c r="B296">
        <v>3</v>
      </c>
      <c r="C296">
        <v>2</v>
      </c>
      <c r="D296" s="5" t="s">
        <v>43</v>
      </c>
      <c r="E296" s="6">
        <v>682.59</v>
      </c>
      <c r="F296" s="6">
        <v>1082.9100000000001</v>
      </c>
      <c r="G296" s="6">
        <v>1765.5</v>
      </c>
    </row>
    <row r="297" spans="1:7" customFormat="1" x14ac:dyDescent="0.25">
      <c r="A297" s="4">
        <v>40953</v>
      </c>
      <c r="B297">
        <v>4</v>
      </c>
      <c r="C297">
        <v>1</v>
      </c>
      <c r="D297" s="5" t="s">
        <v>47</v>
      </c>
      <c r="E297" s="6">
        <v>624.99</v>
      </c>
      <c r="F297" s="6">
        <v>1031.19</v>
      </c>
      <c r="G297" s="6">
        <v>1656.18</v>
      </c>
    </row>
    <row r="298" spans="1:7" customFormat="1" x14ac:dyDescent="0.25">
      <c r="A298" s="4">
        <v>40953</v>
      </c>
      <c r="B298">
        <v>4</v>
      </c>
      <c r="C298">
        <v>2</v>
      </c>
      <c r="D298" s="5" t="s">
        <v>24</v>
      </c>
      <c r="E298" s="6">
        <v>727.53</v>
      </c>
      <c r="F298" s="6">
        <v>1094.55</v>
      </c>
      <c r="G298" s="6">
        <v>1822.08</v>
      </c>
    </row>
    <row r="299" spans="1:7" customFormat="1" x14ac:dyDescent="0.25">
      <c r="A299" s="4">
        <v>40954</v>
      </c>
      <c r="B299">
        <v>1</v>
      </c>
      <c r="C299">
        <v>1</v>
      </c>
      <c r="D299" s="5" t="s">
        <v>30</v>
      </c>
      <c r="E299" s="6">
        <v>628.89</v>
      </c>
      <c r="F299" s="6">
        <v>1069.72</v>
      </c>
      <c r="G299" s="6">
        <v>1698.61</v>
      </c>
    </row>
    <row r="300" spans="1:7" customFormat="1" x14ac:dyDescent="0.25">
      <c r="A300" s="4">
        <v>40954</v>
      </c>
      <c r="B300">
        <v>1</v>
      </c>
      <c r="C300">
        <v>2</v>
      </c>
      <c r="D300" s="5" t="s">
        <v>16</v>
      </c>
      <c r="E300" s="6">
        <v>601.79</v>
      </c>
      <c r="F300" s="6">
        <v>948.96</v>
      </c>
      <c r="G300" s="6">
        <v>1550.75</v>
      </c>
    </row>
    <row r="301" spans="1:7" customFormat="1" x14ac:dyDescent="0.25">
      <c r="A301" s="4">
        <v>40954</v>
      </c>
      <c r="B301">
        <v>2</v>
      </c>
      <c r="C301">
        <v>1</v>
      </c>
      <c r="D301" s="5" t="s">
        <v>22</v>
      </c>
      <c r="E301" s="6">
        <v>583.33000000000004</v>
      </c>
      <c r="F301" s="6">
        <v>991.58</v>
      </c>
      <c r="G301" s="6">
        <v>1574.91</v>
      </c>
    </row>
    <row r="302" spans="1:7" customFormat="1" x14ac:dyDescent="0.25">
      <c r="A302" s="4">
        <v>40954</v>
      </c>
      <c r="B302">
        <v>2</v>
      </c>
      <c r="C302">
        <v>2</v>
      </c>
      <c r="D302" s="5" t="s">
        <v>27</v>
      </c>
      <c r="E302" s="6">
        <v>701.22</v>
      </c>
      <c r="F302" s="6">
        <v>1131.72</v>
      </c>
      <c r="G302" s="6">
        <v>1832.94</v>
      </c>
    </row>
    <row r="303" spans="1:7" customFormat="1" x14ac:dyDescent="0.25">
      <c r="A303" s="4">
        <v>40954</v>
      </c>
      <c r="B303">
        <v>3</v>
      </c>
      <c r="C303">
        <v>1</v>
      </c>
      <c r="D303" s="5" t="s">
        <v>32</v>
      </c>
      <c r="E303" s="6">
        <v>592.41</v>
      </c>
      <c r="F303" s="6">
        <v>1009</v>
      </c>
      <c r="G303" s="6">
        <v>1601.41</v>
      </c>
    </row>
    <row r="304" spans="1:7" customFormat="1" x14ac:dyDescent="0.25">
      <c r="A304" s="4">
        <v>40954</v>
      </c>
      <c r="B304">
        <v>3</v>
      </c>
      <c r="C304">
        <v>2</v>
      </c>
      <c r="D304" s="5" t="s">
        <v>37</v>
      </c>
      <c r="E304" s="6">
        <v>637.15</v>
      </c>
      <c r="F304" s="6">
        <v>1041.03</v>
      </c>
      <c r="G304" s="6">
        <v>1678.18</v>
      </c>
    </row>
    <row r="305" spans="1:7" customFormat="1" x14ac:dyDescent="0.25">
      <c r="A305" s="4">
        <v>40954</v>
      </c>
      <c r="B305">
        <v>4</v>
      </c>
      <c r="C305">
        <v>1</v>
      </c>
      <c r="D305" s="5" t="s">
        <v>40</v>
      </c>
      <c r="E305" s="6">
        <v>578.01</v>
      </c>
      <c r="F305" s="6">
        <v>942.8</v>
      </c>
      <c r="G305" s="6">
        <v>1520.81</v>
      </c>
    </row>
    <row r="306" spans="1:7" customFormat="1" x14ac:dyDescent="0.25">
      <c r="A306" s="4">
        <v>40954</v>
      </c>
      <c r="B306">
        <v>4</v>
      </c>
      <c r="C306">
        <v>2</v>
      </c>
      <c r="D306" s="5" t="s">
        <v>41</v>
      </c>
      <c r="E306" s="6">
        <v>616.66999999999996</v>
      </c>
      <c r="F306" s="6">
        <v>990.33</v>
      </c>
      <c r="G306" s="6">
        <v>1607</v>
      </c>
    </row>
    <row r="307" spans="1:7" customFormat="1" x14ac:dyDescent="0.25">
      <c r="A307" s="4">
        <v>40955</v>
      </c>
      <c r="B307">
        <v>1</v>
      </c>
      <c r="C307">
        <v>1</v>
      </c>
      <c r="D307" s="5" t="s">
        <v>43</v>
      </c>
      <c r="E307" s="6">
        <v>602.41999999999996</v>
      </c>
      <c r="F307" s="6">
        <v>1061.26</v>
      </c>
      <c r="G307" s="6">
        <v>1663.68</v>
      </c>
    </row>
    <row r="308" spans="1:7" customFormat="1" x14ac:dyDescent="0.25">
      <c r="A308" s="4">
        <v>40955</v>
      </c>
      <c r="B308">
        <v>1</v>
      </c>
      <c r="C308">
        <v>2</v>
      </c>
      <c r="D308" s="5" t="s">
        <v>47</v>
      </c>
      <c r="E308" s="6">
        <v>646.25</v>
      </c>
      <c r="F308" s="6">
        <v>1051.51</v>
      </c>
      <c r="G308" s="6">
        <v>1697.76</v>
      </c>
    </row>
    <row r="309" spans="1:7" customFormat="1" x14ac:dyDescent="0.25">
      <c r="A309" s="4">
        <v>40955</v>
      </c>
      <c r="B309">
        <v>2</v>
      </c>
      <c r="C309">
        <v>1</v>
      </c>
      <c r="D309" s="5" t="s">
        <v>24</v>
      </c>
      <c r="E309" s="6">
        <v>597.91999999999996</v>
      </c>
      <c r="F309" s="6">
        <v>1001.89</v>
      </c>
      <c r="G309" s="6">
        <v>1599.81</v>
      </c>
    </row>
    <row r="310" spans="1:7" customFormat="1" x14ac:dyDescent="0.25">
      <c r="A310" s="4">
        <v>40955</v>
      </c>
      <c r="B310">
        <v>2</v>
      </c>
      <c r="C310">
        <v>2</v>
      </c>
      <c r="D310" s="5" t="s">
        <v>30</v>
      </c>
      <c r="E310" s="6">
        <v>558.9</v>
      </c>
      <c r="F310" s="6">
        <v>967.53</v>
      </c>
      <c r="G310" s="6">
        <v>1526.43</v>
      </c>
    </row>
    <row r="311" spans="1:7" customFormat="1" x14ac:dyDescent="0.25">
      <c r="A311" s="4">
        <v>40955</v>
      </c>
      <c r="B311">
        <v>3</v>
      </c>
      <c r="C311">
        <v>1</v>
      </c>
      <c r="D311" s="5" t="s">
        <v>16</v>
      </c>
      <c r="E311" s="6">
        <v>573.36</v>
      </c>
      <c r="F311" s="6">
        <v>937.71</v>
      </c>
      <c r="G311" s="6">
        <v>1511.07</v>
      </c>
    </row>
    <row r="312" spans="1:7" customFormat="1" x14ac:dyDescent="0.25">
      <c r="A312" s="4">
        <v>40955</v>
      </c>
      <c r="B312">
        <v>3</v>
      </c>
      <c r="C312">
        <v>2</v>
      </c>
      <c r="D312" s="5" t="s">
        <v>22</v>
      </c>
      <c r="E312" s="6">
        <v>570.67999999999995</v>
      </c>
      <c r="F312" s="6">
        <v>961.67</v>
      </c>
      <c r="G312" s="6">
        <v>1532.35</v>
      </c>
    </row>
    <row r="313" spans="1:7" customFormat="1" x14ac:dyDescent="0.25">
      <c r="A313" s="4">
        <v>40955</v>
      </c>
      <c r="B313">
        <v>4</v>
      </c>
      <c r="C313">
        <v>1</v>
      </c>
      <c r="D313" s="5" t="s">
        <v>27</v>
      </c>
      <c r="E313" s="6">
        <v>660.29</v>
      </c>
      <c r="F313" s="6">
        <v>1111.6400000000001</v>
      </c>
      <c r="G313" s="6">
        <v>1771.93</v>
      </c>
    </row>
    <row r="314" spans="1:7" customFormat="1" x14ac:dyDescent="0.25">
      <c r="A314" s="4">
        <v>40955</v>
      </c>
      <c r="B314">
        <v>4</v>
      </c>
      <c r="C314">
        <v>2</v>
      </c>
      <c r="D314" s="5" t="s">
        <v>32</v>
      </c>
      <c r="E314" s="6">
        <v>760.62</v>
      </c>
      <c r="F314" s="6">
        <v>1291.3</v>
      </c>
      <c r="G314" s="6">
        <v>2051.92</v>
      </c>
    </row>
    <row r="315" spans="1:7" customFormat="1" x14ac:dyDescent="0.25">
      <c r="A315" s="4">
        <v>40956</v>
      </c>
      <c r="B315">
        <v>1</v>
      </c>
      <c r="C315">
        <v>1</v>
      </c>
      <c r="D315" s="5" t="s">
        <v>37</v>
      </c>
      <c r="E315" s="6">
        <v>623.64</v>
      </c>
      <c r="F315" s="6">
        <v>1066.19</v>
      </c>
      <c r="G315" s="6">
        <v>1689.83</v>
      </c>
    </row>
    <row r="316" spans="1:7" customFormat="1" x14ac:dyDescent="0.25">
      <c r="A316" s="4">
        <v>40956</v>
      </c>
      <c r="B316">
        <v>1</v>
      </c>
      <c r="C316">
        <v>2</v>
      </c>
      <c r="D316" s="5" t="s">
        <v>40</v>
      </c>
      <c r="E316" s="6">
        <v>767.21</v>
      </c>
      <c r="F316" s="6">
        <v>1258.57</v>
      </c>
      <c r="G316" s="6">
        <v>2025.78</v>
      </c>
    </row>
    <row r="317" spans="1:7" customFormat="1" x14ac:dyDescent="0.25">
      <c r="A317" s="4">
        <v>40956</v>
      </c>
      <c r="B317">
        <v>2</v>
      </c>
      <c r="C317">
        <v>1</v>
      </c>
      <c r="D317" s="5" t="s">
        <v>41</v>
      </c>
      <c r="E317" s="6">
        <v>594.79999999999995</v>
      </c>
      <c r="F317" s="6">
        <v>989.68</v>
      </c>
      <c r="G317" s="6">
        <v>1584.48</v>
      </c>
    </row>
    <row r="318" spans="1:7" customFormat="1" x14ac:dyDescent="0.25">
      <c r="A318" s="4">
        <v>40956</v>
      </c>
      <c r="B318">
        <v>2</v>
      </c>
      <c r="C318">
        <v>2</v>
      </c>
      <c r="D318" s="5" t="s">
        <v>43</v>
      </c>
      <c r="E318" s="6">
        <v>568.11</v>
      </c>
      <c r="F318" s="6">
        <v>948.21</v>
      </c>
      <c r="G318" s="6">
        <v>1516.32</v>
      </c>
    </row>
    <row r="319" spans="1:7" customFormat="1" x14ac:dyDescent="0.25">
      <c r="A319" s="4">
        <v>40956</v>
      </c>
      <c r="B319">
        <v>3</v>
      </c>
      <c r="C319">
        <v>1</v>
      </c>
      <c r="D319" s="5" t="s">
        <v>47</v>
      </c>
      <c r="E319" s="6">
        <v>552.77</v>
      </c>
      <c r="F319" s="6">
        <v>983.8</v>
      </c>
      <c r="G319" s="6">
        <v>1536.57</v>
      </c>
    </row>
    <row r="320" spans="1:7" customFormat="1" x14ac:dyDescent="0.25">
      <c r="A320" s="4">
        <v>40956</v>
      </c>
      <c r="B320">
        <v>3</v>
      </c>
      <c r="C320">
        <v>2</v>
      </c>
      <c r="D320" s="5" t="s">
        <v>24</v>
      </c>
      <c r="E320" s="6">
        <v>774.4</v>
      </c>
      <c r="F320" s="6">
        <v>1199.33</v>
      </c>
      <c r="G320" s="6">
        <v>1973.73</v>
      </c>
    </row>
    <row r="321" spans="1:7" customFormat="1" x14ac:dyDescent="0.25">
      <c r="A321" s="4">
        <v>40956</v>
      </c>
      <c r="B321">
        <v>4</v>
      </c>
      <c r="C321">
        <v>1</v>
      </c>
      <c r="D321" s="5" t="s">
        <v>30</v>
      </c>
      <c r="E321" s="6">
        <v>604.4</v>
      </c>
      <c r="F321" s="6">
        <v>960.58</v>
      </c>
      <c r="G321" s="6">
        <v>1564.98</v>
      </c>
    </row>
    <row r="322" spans="1:7" customFormat="1" x14ac:dyDescent="0.25">
      <c r="A322" s="4">
        <v>40956</v>
      </c>
      <c r="B322">
        <v>4</v>
      </c>
      <c r="C322">
        <v>2</v>
      </c>
      <c r="D322" s="5" t="s">
        <v>16</v>
      </c>
      <c r="E322" s="6">
        <v>605.69000000000005</v>
      </c>
      <c r="F322" s="6">
        <v>1073</v>
      </c>
      <c r="G322" s="6">
        <v>1678.69</v>
      </c>
    </row>
    <row r="323" spans="1:7" customFormat="1" x14ac:dyDescent="0.25">
      <c r="A323" s="4">
        <v>40957</v>
      </c>
      <c r="B323">
        <v>1</v>
      </c>
      <c r="C323">
        <v>1</v>
      </c>
      <c r="D323" s="5" t="s">
        <v>22</v>
      </c>
      <c r="E323" s="6">
        <v>632.28</v>
      </c>
      <c r="F323" s="6">
        <v>959.13</v>
      </c>
      <c r="G323" s="6">
        <v>1591.41</v>
      </c>
    </row>
    <row r="324" spans="1:7" customFormat="1" x14ac:dyDescent="0.25">
      <c r="A324" s="4">
        <v>40957</v>
      </c>
      <c r="B324">
        <v>1</v>
      </c>
      <c r="C324">
        <v>2</v>
      </c>
      <c r="D324" s="5" t="s">
        <v>27</v>
      </c>
      <c r="E324" s="6">
        <v>646.88</v>
      </c>
      <c r="F324" s="6">
        <v>1088.8800000000001</v>
      </c>
      <c r="G324" s="6">
        <v>1735.76</v>
      </c>
    </row>
    <row r="325" spans="1:7" customFormat="1" x14ac:dyDescent="0.25">
      <c r="A325" s="4">
        <v>40957</v>
      </c>
      <c r="B325">
        <v>2</v>
      </c>
      <c r="C325">
        <v>1</v>
      </c>
      <c r="D325" s="5" t="s">
        <v>32</v>
      </c>
      <c r="E325" s="6">
        <v>601.85</v>
      </c>
      <c r="F325" s="6">
        <v>932.34</v>
      </c>
      <c r="G325" s="6">
        <v>1534.19</v>
      </c>
    </row>
    <row r="326" spans="1:7" customFormat="1" x14ac:dyDescent="0.25">
      <c r="A326" s="4">
        <v>40957</v>
      </c>
      <c r="B326">
        <v>2</v>
      </c>
      <c r="C326">
        <v>2</v>
      </c>
      <c r="D326" s="5" t="s">
        <v>37</v>
      </c>
      <c r="E326" s="6">
        <v>798.76</v>
      </c>
      <c r="F326" s="6">
        <v>1245.48</v>
      </c>
      <c r="G326" s="6">
        <v>2044.24</v>
      </c>
    </row>
    <row r="327" spans="1:7" customFormat="1" x14ac:dyDescent="0.25">
      <c r="A327" s="4">
        <v>40957</v>
      </c>
      <c r="B327">
        <v>3</v>
      </c>
      <c r="C327">
        <v>1</v>
      </c>
      <c r="D327" s="5" t="s">
        <v>40</v>
      </c>
      <c r="E327" s="6">
        <v>710.98</v>
      </c>
      <c r="F327" s="6">
        <v>1068.43</v>
      </c>
      <c r="G327" s="6">
        <v>1779.41</v>
      </c>
    </row>
    <row r="328" spans="1:7" customFormat="1" x14ac:dyDescent="0.25">
      <c r="A328" s="4">
        <v>40957</v>
      </c>
      <c r="B328">
        <v>3</v>
      </c>
      <c r="C328">
        <v>2</v>
      </c>
      <c r="D328" s="5" t="s">
        <v>41</v>
      </c>
      <c r="E328" s="6">
        <v>793.79</v>
      </c>
      <c r="F328" s="6">
        <v>1297.1600000000001</v>
      </c>
      <c r="G328" s="6">
        <v>2090.9499999999998</v>
      </c>
    </row>
    <row r="329" spans="1:7" customFormat="1" x14ac:dyDescent="0.25">
      <c r="A329" s="4">
        <v>40957</v>
      </c>
      <c r="B329">
        <v>4</v>
      </c>
      <c r="C329">
        <v>1</v>
      </c>
      <c r="D329" s="5" t="s">
        <v>43</v>
      </c>
      <c r="E329" s="6">
        <v>669.95</v>
      </c>
      <c r="F329" s="6">
        <v>1130.19</v>
      </c>
      <c r="G329" s="6">
        <v>1800.14</v>
      </c>
    </row>
    <row r="330" spans="1:7" customFormat="1" x14ac:dyDescent="0.25">
      <c r="A330" s="4">
        <v>40957</v>
      </c>
      <c r="B330">
        <v>4</v>
      </c>
      <c r="C330">
        <v>2</v>
      </c>
      <c r="D330" s="5" t="s">
        <v>47</v>
      </c>
      <c r="E330" s="6">
        <v>593.79999999999995</v>
      </c>
      <c r="F330" s="6">
        <v>1004.58</v>
      </c>
      <c r="G330" s="6">
        <v>1598.38</v>
      </c>
    </row>
    <row r="331" spans="1:7" customFormat="1" x14ac:dyDescent="0.25">
      <c r="A331" s="4">
        <v>40958</v>
      </c>
      <c r="B331">
        <v>1</v>
      </c>
      <c r="C331">
        <v>1</v>
      </c>
      <c r="D331" s="5" t="s">
        <v>24</v>
      </c>
      <c r="E331" s="6">
        <v>546.17999999999995</v>
      </c>
      <c r="F331" s="6">
        <v>969.91</v>
      </c>
      <c r="G331" s="6">
        <v>1516.09</v>
      </c>
    </row>
    <row r="332" spans="1:7" customFormat="1" x14ac:dyDescent="0.25">
      <c r="A332" s="4">
        <v>40958</v>
      </c>
      <c r="B332">
        <v>1</v>
      </c>
      <c r="C332">
        <v>2</v>
      </c>
      <c r="D332" s="5" t="s">
        <v>30</v>
      </c>
      <c r="E332" s="6">
        <v>727.25</v>
      </c>
      <c r="F332" s="6">
        <v>1277.73</v>
      </c>
      <c r="G332" s="6">
        <v>2004.98</v>
      </c>
    </row>
    <row r="333" spans="1:7" customFormat="1" x14ac:dyDescent="0.25">
      <c r="A333" s="4">
        <v>40958</v>
      </c>
      <c r="B333">
        <v>2</v>
      </c>
      <c r="C333">
        <v>1</v>
      </c>
      <c r="D333" s="5" t="s">
        <v>16</v>
      </c>
      <c r="E333" s="6">
        <v>590.16</v>
      </c>
      <c r="F333" s="6">
        <v>977.34</v>
      </c>
      <c r="G333" s="6">
        <v>1567.5</v>
      </c>
    </row>
    <row r="334" spans="1:7" customFormat="1" x14ac:dyDescent="0.25">
      <c r="A334" s="4">
        <v>40958</v>
      </c>
      <c r="B334">
        <v>2</v>
      </c>
      <c r="C334">
        <v>2</v>
      </c>
      <c r="D334" s="5" t="s">
        <v>22</v>
      </c>
      <c r="E334" s="6">
        <v>675.99</v>
      </c>
      <c r="F334" s="6">
        <v>1233.29</v>
      </c>
      <c r="G334" s="6">
        <v>1909.28</v>
      </c>
    </row>
    <row r="335" spans="1:7" customFormat="1" x14ac:dyDescent="0.25">
      <c r="A335" s="4">
        <v>40958</v>
      </c>
      <c r="B335">
        <v>3</v>
      </c>
      <c r="C335">
        <v>1</v>
      </c>
      <c r="D335" s="5" t="s">
        <v>27</v>
      </c>
      <c r="E335" s="6">
        <v>595.74</v>
      </c>
      <c r="F335" s="6">
        <v>1046.3599999999999</v>
      </c>
      <c r="G335" s="6">
        <v>1642.1</v>
      </c>
    </row>
    <row r="336" spans="1:7" customFormat="1" x14ac:dyDescent="0.25">
      <c r="A336" s="4">
        <v>40958</v>
      </c>
      <c r="B336">
        <v>3</v>
      </c>
      <c r="C336">
        <v>2</v>
      </c>
      <c r="D336" s="5" t="s">
        <v>32</v>
      </c>
      <c r="E336" s="6">
        <v>542.16999999999996</v>
      </c>
      <c r="F336" s="6">
        <v>1005.13</v>
      </c>
      <c r="G336" s="6">
        <v>1547.3</v>
      </c>
    </row>
    <row r="337" spans="1:7" customFormat="1" x14ac:dyDescent="0.25">
      <c r="A337" s="4">
        <v>40958</v>
      </c>
      <c r="B337">
        <v>4</v>
      </c>
      <c r="C337">
        <v>1</v>
      </c>
      <c r="D337" s="5" t="s">
        <v>37</v>
      </c>
      <c r="E337" s="6">
        <v>691.98</v>
      </c>
      <c r="F337" s="6">
        <v>1062.94</v>
      </c>
      <c r="G337" s="6">
        <v>1754.92</v>
      </c>
    </row>
    <row r="338" spans="1:7" customFormat="1" x14ac:dyDescent="0.25">
      <c r="A338" s="4">
        <v>40958</v>
      </c>
      <c r="B338">
        <v>4</v>
      </c>
      <c r="C338">
        <v>2</v>
      </c>
      <c r="D338" s="5" t="s">
        <v>40</v>
      </c>
      <c r="E338" s="6">
        <v>800.25</v>
      </c>
      <c r="F338" s="6">
        <v>1232.8399999999999</v>
      </c>
      <c r="G338" s="6">
        <v>2033.09</v>
      </c>
    </row>
    <row r="339" spans="1:7" customFormat="1" x14ac:dyDescent="0.25">
      <c r="A339" s="4">
        <v>40959</v>
      </c>
      <c r="B339">
        <v>1</v>
      </c>
      <c r="C339">
        <v>1</v>
      </c>
      <c r="D339" s="5" t="s">
        <v>41</v>
      </c>
      <c r="E339" s="6">
        <v>653.52</v>
      </c>
      <c r="F339" s="6">
        <v>1139.45</v>
      </c>
      <c r="G339" s="6">
        <v>1792.97</v>
      </c>
    </row>
    <row r="340" spans="1:7" customFormat="1" x14ac:dyDescent="0.25">
      <c r="A340" s="4">
        <v>40959</v>
      </c>
      <c r="B340">
        <v>1</v>
      </c>
      <c r="C340">
        <v>2</v>
      </c>
      <c r="D340" s="5" t="s">
        <v>43</v>
      </c>
      <c r="E340" s="6">
        <v>685.36</v>
      </c>
      <c r="F340" s="6">
        <v>1237.75</v>
      </c>
      <c r="G340" s="6">
        <v>1923.11</v>
      </c>
    </row>
    <row r="341" spans="1:7" customFormat="1" x14ac:dyDescent="0.25">
      <c r="A341" s="4">
        <v>40959</v>
      </c>
      <c r="B341">
        <v>2</v>
      </c>
      <c r="C341">
        <v>1</v>
      </c>
      <c r="D341" s="5" t="s">
        <v>47</v>
      </c>
      <c r="E341" s="6">
        <v>572.75</v>
      </c>
      <c r="F341" s="6">
        <v>1088.17</v>
      </c>
      <c r="G341" s="6">
        <v>1660.92</v>
      </c>
    </row>
    <row r="342" spans="1:7" customFormat="1" x14ac:dyDescent="0.25">
      <c r="A342" s="4">
        <v>40959</v>
      </c>
      <c r="B342">
        <v>2</v>
      </c>
      <c r="C342">
        <v>2</v>
      </c>
      <c r="D342" s="5" t="s">
        <v>24</v>
      </c>
      <c r="E342" s="6">
        <v>740.36</v>
      </c>
      <c r="F342" s="6">
        <v>1255.98</v>
      </c>
      <c r="G342" s="6">
        <v>1996.34</v>
      </c>
    </row>
    <row r="343" spans="1:7" customFormat="1" x14ac:dyDescent="0.25">
      <c r="A343" s="4">
        <v>40959</v>
      </c>
      <c r="B343">
        <v>3</v>
      </c>
      <c r="C343">
        <v>1</v>
      </c>
      <c r="D343" s="5" t="s">
        <v>30</v>
      </c>
      <c r="E343" s="6">
        <v>643.49</v>
      </c>
      <c r="F343" s="6">
        <v>1025.68</v>
      </c>
      <c r="G343" s="6">
        <v>1669.17</v>
      </c>
    </row>
    <row r="344" spans="1:7" customFormat="1" x14ac:dyDescent="0.25">
      <c r="A344" s="4">
        <v>40959</v>
      </c>
      <c r="B344">
        <v>3</v>
      </c>
      <c r="C344">
        <v>2</v>
      </c>
      <c r="D344" s="5" t="s">
        <v>16</v>
      </c>
      <c r="E344" s="6">
        <v>725.22</v>
      </c>
      <c r="F344" s="6">
        <v>1265.08</v>
      </c>
      <c r="G344" s="6">
        <v>1990.3</v>
      </c>
    </row>
    <row r="345" spans="1:7" customFormat="1" x14ac:dyDescent="0.25">
      <c r="A345" s="4">
        <v>40959</v>
      </c>
      <c r="B345">
        <v>4</v>
      </c>
      <c r="C345">
        <v>1</v>
      </c>
      <c r="D345" s="5" t="s">
        <v>22</v>
      </c>
      <c r="E345" s="6">
        <v>569.09</v>
      </c>
      <c r="F345" s="6">
        <v>975.27</v>
      </c>
      <c r="G345" s="6">
        <v>1544.36</v>
      </c>
    </row>
    <row r="346" spans="1:7" customFormat="1" x14ac:dyDescent="0.25">
      <c r="A346" s="4">
        <v>40959</v>
      </c>
      <c r="B346">
        <v>4</v>
      </c>
      <c r="C346">
        <v>2</v>
      </c>
      <c r="D346" s="5" t="s">
        <v>27</v>
      </c>
      <c r="E346" s="6">
        <v>582.11</v>
      </c>
      <c r="F346" s="6">
        <v>923.35</v>
      </c>
      <c r="G346" s="6">
        <v>1505.46</v>
      </c>
    </row>
    <row r="347" spans="1:7" customFormat="1" x14ac:dyDescent="0.25">
      <c r="A347" s="4">
        <v>40960</v>
      </c>
      <c r="B347">
        <v>1</v>
      </c>
      <c r="C347">
        <v>1</v>
      </c>
      <c r="D347" s="5" t="s">
        <v>32</v>
      </c>
      <c r="E347" s="6">
        <v>562.16</v>
      </c>
      <c r="F347" s="6">
        <v>1066.67</v>
      </c>
      <c r="G347" s="6">
        <v>1628.83</v>
      </c>
    </row>
    <row r="348" spans="1:7" customFormat="1" x14ac:dyDescent="0.25">
      <c r="A348" s="4">
        <v>40960</v>
      </c>
      <c r="B348">
        <v>1</v>
      </c>
      <c r="C348">
        <v>2</v>
      </c>
      <c r="D348" s="5" t="s">
        <v>37</v>
      </c>
      <c r="E348" s="6">
        <v>724.58</v>
      </c>
      <c r="F348" s="6">
        <v>1204.25</v>
      </c>
      <c r="G348" s="6">
        <v>1928.83</v>
      </c>
    </row>
    <row r="349" spans="1:7" customFormat="1" x14ac:dyDescent="0.25">
      <c r="A349" s="4">
        <v>40960</v>
      </c>
      <c r="B349">
        <v>2</v>
      </c>
      <c r="C349">
        <v>1</v>
      </c>
      <c r="D349" s="5" t="s">
        <v>40</v>
      </c>
      <c r="E349" s="6">
        <v>595.80999999999995</v>
      </c>
      <c r="F349" s="6">
        <v>1017.53</v>
      </c>
      <c r="G349" s="6">
        <v>1613.34</v>
      </c>
    </row>
    <row r="350" spans="1:7" customFormat="1" x14ac:dyDescent="0.25">
      <c r="A350" s="4">
        <v>40960</v>
      </c>
      <c r="B350">
        <v>2</v>
      </c>
      <c r="C350">
        <v>2</v>
      </c>
      <c r="D350" s="5" t="s">
        <v>41</v>
      </c>
      <c r="E350" s="6">
        <v>623.33000000000004</v>
      </c>
      <c r="F350" s="6">
        <v>1034.3399999999999</v>
      </c>
      <c r="G350" s="6">
        <v>1657.67</v>
      </c>
    </row>
    <row r="351" spans="1:7" customFormat="1" x14ac:dyDescent="0.25">
      <c r="A351" s="4">
        <v>40960</v>
      </c>
      <c r="B351">
        <v>3</v>
      </c>
      <c r="C351">
        <v>1</v>
      </c>
      <c r="D351" s="5" t="s">
        <v>43</v>
      </c>
      <c r="E351" s="6">
        <v>566.04999999999995</v>
      </c>
      <c r="F351" s="6">
        <v>946.97</v>
      </c>
      <c r="G351" s="6">
        <v>1513.02</v>
      </c>
    </row>
    <row r="352" spans="1:7" customFormat="1" x14ac:dyDescent="0.25">
      <c r="A352" s="4">
        <v>40960</v>
      </c>
      <c r="B352">
        <v>3</v>
      </c>
      <c r="C352">
        <v>2</v>
      </c>
      <c r="D352" s="5" t="s">
        <v>47</v>
      </c>
      <c r="E352" s="6">
        <v>768.6</v>
      </c>
      <c r="F352" s="6">
        <v>1159.0999999999999</v>
      </c>
      <c r="G352" s="6">
        <v>1927.7</v>
      </c>
    </row>
    <row r="353" spans="1:7" customFormat="1" x14ac:dyDescent="0.25">
      <c r="A353" s="4">
        <v>40960</v>
      </c>
      <c r="B353">
        <v>4</v>
      </c>
      <c r="C353">
        <v>1</v>
      </c>
      <c r="D353" s="5" t="s">
        <v>24</v>
      </c>
      <c r="E353" s="6">
        <v>601.66</v>
      </c>
      <c r="F353" s="6">
        <v>1058.48</v>
      </c>
      <c r="G353" s="6">
        <v>1660.14</v>
      </c>
    </row>
    <row r="354" spans="1:7" customFormat="1" x14ac:dyDescent="0.25">
      <c r="A354" s="4">
        <v>40960</v>
      </c>
      <c r="B354">
        <v>4</v>
      </c>
      <c r="C354">
        <v>2</v>
      </c>
      <c r="D354" s="5" t="s">
        <v>30</v>
      </c>
      <c r="E354" s="6">
        <v>654</v>
      </c>
      <c r="F354" s="6">
        <v>1231.53</v>
      </c>
      <c r="G354" s="6">
        <v>1885.53</v>
      </c>
    </row>
    <row r="355" spans="1:7" customFormat="1" x14ac:dyDescent="0.25">
      <c r="A355" s="4">
        <v>40961</v>
      </c>
      <c r="B355">
        <v>1</v>
      </c>
      <c r="C355">
        <v>1</v>
      </c>
      <c r="D355" s="5" t="s">
        <v>16</v>
      </c>
      <c r="E355" s="6">
        <v>624.46</v>
      </c>
      <c r="F355" s="6">
        <v>964.22</v>
      </c>
      <c r="G355" s="6">
        <v>1588.68</v>
      </c>
    </row>
    <row r="356" spans="1:7" customFormat="1" x14ac:dyDescent="0.25">
      <c r="A356" s="4">
        <v>40961</v>
      </c>
      <c r="B356">
        <v>1</v>
      </c>
      <c r="C356">
        <v>2</v>
      </c>
      <c r="D356" s="5" t="s">
        <v>22</v>
      </c>
      <c r="E356" s="6">
        <v>587.01</v>
      </c>
      <c r="F356" s="6">
        <v>937.98</v>
      </c>
      <c r="G356" s="6">
        <v>1524.99</v>
      </c>
    </row>
    <row r="357" spans="1:7" customFormat="1" x14ac:dyDescent="0.25">
      <c r="A357" s="4">
        <v>40961</v>
      </c>
      <c r="B357">
        <v>2</v>
      </c>
      <c r="C357">
        <v>1</v>
      </c>
      <c r="D357" s="5" t="s">
        <v>27</v>
      </c>
      <c r="E357" s="6">
        <v>527.25</v>
      </c>
      <c r="F357" s="6">
        <v>1048.76</v>
      </c>
      <c r="G357" s="6">
        <v>1576.01</v>
      </c>
    </row>
    <row r="358" spans="1:7" customFormat="1" x14ac:dyDescent="0.25">
      <c r="A358" s="4">
        <v>40961</v>
      </c>
      <c r="B358">
        <v>2</v>
      </c>
      <c r="C358">
        <v>2</v>
      </c>
      <c r="D358" s="5" t="s">
        <v>32</v>
      </c>
      <c r="E358" s="6">
        <v>546.12</v>
      </c>
      <c r="F358" s="6">
        <v>1015.01</v>
      </c>
      <c r="G358" s="6">
        <v>1561.13</v>
      </c>
    </row>
    <row r="359" spans="1:7" customFormat="1" x14ac:dyDescent="0.25">
      <c r="A359" s="4">
        <v>40961</v>
      </c>
      <c r="B359">
        <v>3</v>
      </c>
      <c r="C359">
        <v>1</v>
      </c>
      <c r="D359" s="5" t="s">
        <v>37</v>
      </c>
      <c r="E359" s="6">
        <v>566.11</v>
      </c>
      <c r="F359" s="6">
        <v>1087.3800000000001</v>
      </c>
      <c r="G359" s="6">
        <v>1653.49</v>
      </c>
    </row>
    <row r="360" spans="1:7" customFormat="1" x14ac:dyDescent="0.25">
      <c r="A360" s="4">
        <v>40961</v>
      </c>
      <c r="B360">
        <v>3</v>
      </c>
      <c r="C360">
        <v>2</v>
      </c>
      <c r="D360" s="5" t="s">
        <v>40</v>
      </c>
      <c r="E360" s="6">
        <v>750.89</v>
      </c>
      <c r="F360" s="6">
        <v>1195.93</v>
      </c>
      <c r="G360" s="6">
        <v>1946.82</v>
      </c>
    </row>
    <row r="361" spans="1:7" customFormat="1" x14ac:dyDescent="0.25">
      <c r="A361" s="4">
        <v>40961</v>
      </c>
      <c r="B361">
        <v>4</v>
      </c>
      <c r="C361">
        <v>1</v>
      </c>
      <c r="D361" s="5" t="s">
        <v>41</v>
      </c>
      <c r="E361" s="6">
        <v>543.27</v>
      </c>
      <c r="F361" s="6">
        <v>1092.6600000000001</v>
      </c>
      <c r="G361" s="6">
        <v>1635.93</v>
      </c>
    </row>
    <row r="362" spans="1:7" customFormat="1" x14ac:dyDescent="0.25">
      <c r="A362" s="4">
        <v>40961</v>
      </c>
      <c r="B362">
        <v>4</v>
      </c>
      <c r="C362">
        <v>2</v>
      </c>
      <c r="D362" s="5" t="s">
        <v>43</v>
      </c>
      <c r="E362" s="6">
        <v>831.53</v>
      </c>
      <c r="F362" s="6">
        <v>1250.45</v>
      </c>
      <c r="G362" s="6">
        <v>2081.98</v>
      </c>
    </row>
    <row r="363" spans="1:7" customFormat="1" x14ac:dyDescent="0.25">
      <c r="A363" s="4">
        <v>40962</v>
      </c>
      <c r="B363">
        <v>1</v>
      </c>
      <c r="C363">
        <v>1</v>
      </c>
      <c r="D363" s="5" t="s">
        <v>47</v>
      </c>
      <c r="E363" s="6">
        <v>619.05999999999995</v>
      </c>
      <c r="F363" s="6">
        <v>1095.3699999999999</v>
      </c>
      <c r="G363" s="6">
        <v>1714.43</v>
      </c>
    </row>
    <row r="364" spans="1:7" customFormat="1" x14ac:dyDescent="0.25">
      <c r="A364" s="4">
        <v>40962</v>
      </c>
      <c r="B364">
        <v>1</v>
      </c>
      <c r="C364">
        <v>2</v>
      </c>
      <c r="D364" s="5" t="s">
        <v>24</v>
      </c>
      <c r="E364" s="6">
        <v>727.57</v>
      </c>
      <c r="F364" s="6">
        <v>1218.82</v>
      </c>
      <c r="G364" s="6">
        <v>1946.39</v>
      </c>
    </row>
    <row r="365" spans="1:7" customFormat="1" x14ac:dyDescent="0.25">
      <c r="A365" s="4">
        <v>40962</v>
      </c>
      <c r="B365">
        <v>2</v>
      </c>
      <c r="C365">
        <v>1</v>
      </c>
      <c r="D365" s="5" t="s">
        <v>30</v>
      </c>
      <c r="E365" s="6">
        <v>598.07000000000005</v>
      </c>
      <c r="F365" s="6">
        <v>1134.9100000000001</v>
      </c>
      <c r="G365" s="6">
        <v>1732.98</v>
      </c>
    </row>
    <row r="366" spans="1:7" customFormat="1" x14ac:dyDescent="0.25">
      <c r="A366" s="4">
        <v>40962</v>
      </c>
      <c r="B366">
        <v>2</v>
      </c>
      <c r="C366">
        <v>2</v>
      </c>
      <c r="D366" s="5" t="s">
        <v>16</v>
      </c>
      <c r="E366" s="6">
        <v>772.76</v>
      </c>
      <c r="F366" s="6">
        <v>1213.0899999999999</v>
      </c>
      <c r="G366" s="6">
        <v>1985.85</v>
      </c>
    </row>
    <row r="367" spans="1:7" customFormat="1" x14ac:dyDescent="0.25">
      <c r="A367" s="4">
        <v>40962</v>
      </c>
      <c r="B367">
        <v>3</v>
      </c>
      <c r="C367">
        <v>1</v>
      </c>
      <c r="D367" s="5" t="s">
        <v>22</v>
      </c>
      <c r="E367" s="6">
        <v>522.48</v>
      </c>
      <c r="F367" s="6">
        <v>1050.6500000000001</v>
      </c>
      <c r="G367" s="6">
        <v>1573.13</v>
      </c>
    </row>
    <row r="368" spans="1:7" customFormat="1" x14ac:dyDescent="0.25">
      <c r="A368" s="4">
        <v>40962</v>
      </c>
      <c r="B368">
        <v>3</v>
      </c>
      <c r="C368">
        <v>2</v>
      </c>
      <c r="D368" s="5" t="s">
        <v>27</v>
      </c>
      <c r="E368" s="6">
        <v>767.49</v>
      </c>
      <c r="F368" s="6">
        <v>1310.6199999999999</v>
      </c>
      <c r="G368" s="6">
        <v>2078.11</v>
      </c>
    </row>
    <row r="369" spans="1:7" customFormat="1" x14ac:dyDescent="0.25">
      <c r="A369" s="4">
        <v>40962</v>
      </c>
      <c r="B369">
        <v>4</v>
      </c>
      <c r="C369">
        <v>1</v>
      </c>
      <c r="D369" s="5" t="s">
        <v>32</v>
      </c>
      <c r="E369" s="6">
        <v>587.84</v>
      </c>
      <c r="F369" s="6">
        <v>957.12</v>
      </c>
      <c r="G369" s="6">
        <v>1544.96</v>
      </c>
    </row>
    <row r="370" spans="1:7" customFormat="1" x14ac:dyDescent="0.25">
      <c r="A370" s="4">
        <v>40962</v>
      </c>
      <c r="B370">
        <v>4</v>
      </c>
      <c r="C370">
        <v>2</v>
      </c>
      <c r="D370" s="5" t="s">
        <v>37</v>
      </c>
      <c r="E370" s="6">
        <v>612.42999999999995</v>
      </c>
      <c r="F370" s="6">
        <v>919.76</v>
      </c>
      <c r="G370" s="6">
        <v>1532.19</v>
      </c>
    </row>
    <row r="371" spans="1:7" customFormat="1" x14ac:dyDescent="0.25">
      <c r="A371" s="4">
        <v>40963</v>
      </c>
      <c r="B371">
        <v>1</v>
      </c>
      <c r="C371">
        <v>1</v>
      </c>
      <c r="D371" s="5" t="s">
        <v>40</v>
      </c>
      <c r="E371" s="6">
        <v>623.53</v>
      </c>
      <c r="F371" s="6">
        <v>1096.49</v>
      </c>
      <c r="G371" s="6">
        <v>1720.02</v>
      </c>
    </row>
    <row r="372" spans="1:7" customFormat="1" x14ac:dyDescent="0.25">
      <c r="A372" s="4">
        <v>40963</v>
      </c>
      <c r="B372">
        <v>1</v>
      </c>
      <c r="C372">
        <v>2</v>
      </c>
      <c r="D372" s="5" t="s">
        <v>41</v>
      </c>
      <c r="E372" s="6">
        <v>541.19000000000005</v>
      </c>
      <c r="F372" s="6">
        <v>989.08</v>
      </c>
      <c r="G372" s="6">
        <v>1530.27</v>
      </c>
    </row>
    <row r="373" spans="1:7" customFormat="1" x14ac:dyDescent="0.25">
      <c r="A373" s="4">
        <v>40963</v>
      </c>
      <c r="B373">
        <v>2</v>
      </c>
      <c r="C373">
        <v>1</v>
      </c>
      <c r="D373" s="5" t="s">
        <v>43</v>
      </c>
      <c r="E373" s="6">
        <v>617</v>
      </c>
      <c r="F373" s="6">
        <v>1005.46</v>
      </c>
      <c r="G373" s="6">
        <v>1622.46</v>
      </c>
    </row>
    <row r="374" spans="1:7" customFormat="1" x14ac:dyDescent="0.25">
      <c r="A374" s="4">
        <v>40963</v>
      </c>
      <c r="B374">
        <v>2</v>
      </c>
      <c r="C374">
        <v>2</v>
      </c>
      <c r="D374" s="5" t="s">
        <v>47</v>
      </c>
      <c r="E374" s="6">
        <v>603.97</v>
      </c>
      <c r="F374" s="6">
        <v>915.5</v>
      </c>
      <c r="G374" s="6">
        <v>1519.47</v>
      </c>
    </row>
    <row r="375" spans="1:7" customFormat="1" x14ac:dyDescent="0.25">
      <c r="A375" s="4">
        <v>40963</v>
      </c>
      <c r="B375">
        <v>3</v>
      </c>
      <c r="C375">
        <v>1</v>
      </c>
      <c r="D375" s="5" t="s">
        <v>24</v>
      </c>
      <c r="E375" s="6">
        <v>652.79999999999995</v>
      </c>
      <c r="F375" s="6">
        <v>1062.78</v>
      </c>
      <c r="G375" s="6">
        <v>1715.58</v>
      </c>
    </row>
    <row r="376" spans="1:7" customFormat="1" x14ac:dyDescent="0.25">
      <c r="A376" s="4">
        <v>40963</v>
      </c>
      <c r="B376">
        <v>3</v>
      </c>
      <c r="C376">
        <v>2</v>
      </c>
      <c r="D376" s="5" t="s">
        <v>30</v>
      </c>
      <c r="E376" s="6">
        <v>688.63</v>
      </c>
      <c r="F376" s="6">
        <v>1347.52</v>
      </c>
      <c r="G376" s="6">
        <v>2036.15</v>
      </c>
    </row>
    <row r="377" spans="1:7" customFormat="1" x14ac:dyDescent="0.25">
      <c r="A377" s="4">
        <v>40963</v>
      </c>
      <c r="B377">
        <v>4</v>
      </c>
      <c r="C377">
        <v>1</v>
      </c>
      <c r="D377" s="5" t="s">
        <v>16</v>
      </c>
      <c r="E377" s="6">
        <v>607.53</v>
      </c>
      <c r="F377" s="6">
        <v>1020.72</v>
      </c>
      <c r="G377" s="6">
        <v>1628.25</v>
      </c>
    </row>
    <row r="378" spans="1:7" customFormat="1" x14ac:dyDescent="0.25">
      <c r="A378" s="4">
        <v>40963</v>
      </c>
      <c r="B378">
        <v>4</v>
      </c>
      <c r="C378">
        <v>2</v>
      </c>
      <c r="D378" s="5" t="s">
        <v>22</v>
      </c>
      <c r="E378" s="6">
        <v>758.46</v>
      </c>
      <c r="F378" s="6">
        <v>1228.69</v>
      </c>
      <c r="G378" s="6">
        <v>1987.15</v>
      </c>
    </row>
    <row r="379" spans="1:7" customFormat="1" x14ac:dyDescent="0.25">
      <c r="A379" s="4">
        <v>40964</v>
      </c>
      <c r="B379">
        <v>1</v>
      </c>
      <c r="C379">
        <v>1</v>
      </c>
      <c r="D379" s="5" t="s">
        <v>27</v>
      </c>
      <c r="E379" s="6">
        <v>548.35</v>
      </c>
      <c r="F379" s="6">
        <v>1038.58</v>
      </c>
      <c r="G379" s="6">
        <v>1586.93</v>
      </c>
    </row>
    <row r="380" spans="1:7" customFormat="1" x14ac:dyDescent="0.25">
      <c r="A380" s="4">
        <v>40964</v>
      </c>
      <c r="B380">
        <v>1</v>
      </c>
      <c r="C380">
        <v>2</v>
      </c>
      <c r="D380" s="5" t="s">
        <v>32</v>
      </c>
      <c r="E380" s="6">
        <v>636.76</v>
      </c>
      <c r="F380" s="6">
        <v>1067.23</v>
      </c>
      <c r="G380" s="6">
        <v>1703.99</v>
      </c>
    </row>
    <row r="381" spans="1:7" customFormat="1" x14ac:dyDescent="0.25">
      <c r="A381" s="4">
        <v>40964</v>
      </c>
      <c r="B381">
        <v>2</v>
      </c>
      <c r="C381">
        <v>1</v>
      </c>
      <c r="D381" s="5" t="s">
        <v>37</v>
      </c>
      <c r="E381" s="6">
        <v>583.49</v>
      </c>
      <c r="F381" s="6">
        <v>1059.67</v>
      </c>
      <c r="G381" s="6">
        <v>1643.16</v>
      </c>
    </row>
    <row r="382" spans="1:7" customFormat="1" x14ac:dyDescent="0.25">
      <c r="A382" s="4">
        <v>40964</v>
      </c>
      <c r="B382">
        <v>2</v>
      </c>
      <c r="C382">
        <v>2</v>
      </c>
      <c r="D382" s="5" t="s">
        <v>40</v>
      </c>
      <c r="E382" s="6">
        <v>665.56</v>
      </c>
      <c r="F382" s="6">
        <v>1252.46</v>
      </c>
      <c r="G382" s="6">
        <v>1918.02</v>
      </c>
    </row>
    <row r="383" spans="1:7" customFormat="1" x14ac:dyDescent="0.25">
      <c r="A383" s="4">
        <v>40964</v>
      </c>
      <c r="B383">
        <v>3</v>
      </c>
      <c r="C383">
        <v>1</v>
      </c>
      <c r="D383" s="5" t="s">
        <v>41</v>
      </c>
      <c r="E383" s="6">
        <v>538.92999999999995</v>
      </c>
      <c r="F383" s="6">
        <v>1008.46</v>
      </c>
      <c r="G383" s="6">
        <v>1547.39</v>
      </c>
    </row>
    <row r="384" spans="1:7" customFormat="1" x14ac:dyDescent="0.25">
      <c r="A384" s="4">
        <v>40964</v>
      </c>
      <c r="B384">
        <v>3</v>
      </c>
      <c r="C384">
        <v>2</v>
      </c>
      <c r="D384" s="5" t="s">
        <v>43</v>
      </c>
      <c r="E384" s="6">
        <v>668.76</v>
      </c>
      <c r="F384" s="6">
        <v>1149.8599999999999</v>
      </c>
      <c r="G384" s="6">
        <v>1818.62</v>
      </c>
    </row>
    <row r="385" spans="1:7" customFormat="1" x14ac:dyDescent="0.25">
      <c r="A385" s="4">
        <v>40964</v>
      </c>
      <c r="B385">
        <v>4</v>
      </c>
      <c r="C385">
        <v>1</v>
      </c>
      <c r="D385" s="5" t="s">
        <v>47</v>
      </c>
      <c r="E385" s="6">
        <v>635.19000000000005</v>
      </c>
      <c r="F385" s="6">
        <v>1135.21</v>
      </c>
      <c r="G385" s="6">
        <v>1770.4</v>
      </c>
    </row>
    <row r="386" spans="1:7" customFormat="1" x14ac:dyDescent="0.25">
      <c r="A386" s="4">
        <v>40964</v>
      </c>
      <c r="B386">
        <v>4</v>
      </c>
      <c r="C386">
        <v>2</v>
      </c>
      <c r="D386" s="5" t="s">
        <v>24</v>
      </c>
      <c r="E386" s="6">
        <v>763.37</v>
      </c>
      <c r="F386" s="6">
        <v>1232.47</v>
      </c>
      <c r="G386" s="6">
        <v>1995.84</v>
      </c>
    </row>
    <row r="387" spans="1:7" customFormat="1" x14ac:dyDescent="0.25">
      <c r="A387" s="4">
        <v>40965</v>
      </c>
      <c r="B387">
        <v>1</v>
      </c>
      <c r="C387">
        <v>1</v>
      </c>
      <c r="D387" s="5" t="s">
        <v>30</v>
      </c>
      <c r="E387" s="6">
        <v>602.49</v>
      </c>
      <c r="F387" s="6">
        <v>1121.1500000000001</v>
      </c>
      <c r="G387" s="6">
        <v>1723.64</v>
      </c>
    </row>
    <row r="388" spans="1:7" customFormat="1" x14ac:dyDescent="0.25">
      <c r="A388" s="4">
        <v>40965</v>
      </c>
      <c r="B388">
        <v>1</v>
      </c>
      <c r="C388">
        <v>2</v>
      </c>
      <c r="D388" s="5" t="s">
        <v>16</v>
      </c>
      <c r="E388" s="6">
        <v>644.66999999999996</v>
      </c>
      <c r="F388" s="6">
        <v>967.75</v>
      </c>
      <c r="G388" s="6">
        <v>1612.42</v>
      </c>
    </row>
    <row r="389" spans="1:7" customFormat="1" x14ac:dyDescent="0.25">
      <c r="A389" s="4">
        <v>40965</v>
      </c>
      <c r="B389">
        <v>2</v>
      </c>
      <c r="C389">
        <v>1</v>
      </c>
      <c r="D389" s="5" t="s">
        <v>22</v>
      </c>
      <c r="E389" s="6">
        <v>508.38</v>
      </c>
      <c r="F389" s="6">
        <v>1089.6600000000001</v>
      </c>
      <c r="G389" s="6">
        <v>1598.04</v>
      </c>
    </row>
    <row r="390" spans="1:7" customFormat="1" x14ac:dyDescent="0.25">
      <c r="A390" s="4">
        <v>40965</v>
      </c>
      <c r="B390">
        <v>2</v>
      </c>
      <c r="C390">
        <v>2</v>
      </c>
      <c r="D390" s="5" t="s">
        <v>27</v>
      </c>
      <c r="E390" s="6">
        <v>567.72</v>
      </c>
      <c r="F390" s="6">
        <v>1030.47</v>
      </c>
      <c r="G390" s="6">
        <v>1598.19</v>
      </c>
    </row>
    <row r="391" spans="1:7" customFormat="1" x14ac:dyDescent="0.25">
      <c r="A391" s="4">
        <v>40965</v>
      </c>
      <c r="B391">
        <v>3</v>
      </c>
      <c r="C391">
        <v>1</v>
      </c>
      <c r="D391" s="5" t="s">
        <v>32</v>
      </c>
      <c r="E391" s="6">
        <v>546.22</v>
      </c>
      <c r="F391" s="6">
        <v>993.7</v>
      </c>
      <c r="G391" s="6">
        <v>1539.92</v>
      </c>
    </row>
    <row r="392" spans="1:7" customFormat="1" x14ac:dyDescent="0.25">
      <c r="A392" s="4">
        <v>40965</v>
      </c>
      <c r="B392">
        <v>3</v>
      </c>
      <c r="C392">
        <v>2</v>
      </c>
      <c r="D392" s="5" t="s">
        <v>37</v>
      </c>
      <c r="E392" s="6">
        <v>571.35</v>
      </c>
      <c r="F392" s="6">
        <v>938.94</v>
      </c>
      <c r="G392" s="6">
        <v>1510.29</v>
      </c>
    </row>
    <row r="393" spans="1:7" customFormat="1" x14ac:dyDescent="0.25">
      <c r="A393" s="4">
        <v>40965</v>
      </c>
      <c r="B393">
        <v>4</v>
      </c>
      <c r="C393">
        <v>1</v>
      </c>
      <c r="D393" s="5" t="s">
        <v>40</v>
      </c>
      <c r="E393" s="6">
        <v>534.14</v>
      </c>
      <c r="F393" s="6">
        <v>1018.55</v>
      </c>
      <c r="G393" s="6">
        <v>1552.69</v>
      </c>
    </row>
    <row r="394" spans="1:7" customFormat="1" x14ac:dyDescent="0.25">
      <c r="A394" s="4">
        <v>40965</v>
      </c>
      <c r="B394">
        <v>4</v>
      </c>
      <c r="C394">
        <v>2</v>
      </c>
      <c r="D394" s="5" t="s">
        <v>41</v>
      </c>
      <c r="E394" s="6">
        <v>554.94000000000005</v>
      </c>
      <c r="F394" s="6">
        <v>1141</v>
      </c>
      <c r="G394" s="6">
        <v>1695.94</v>
      </c>
    </row>
    <row r="395" spans="1:7" customFormat="1" x14ac:dyDescent="0.25">
      <c r="A395" s="4">
        <v>40966</v>
      </c>
      <c r="B395">
        <v>1</v>
      </c>
      <c r="C395">
        <v>1</v>
      </c>
      <c r="D395" s="5" t="s">
        <v>43</v>
      </c>
      <c r="E395" s="6">
        <v>643.04</v>
      </c>
      <c r="F395" s="6">
        <v>984.81</v>
      </c>
      <c r="G395" s="6">
        <v>1627.85</v>
      </c>
    </row>
    <row r="396" spans="1:7" customFormat="1" x14ac:dyDescent="0.25">
      <c r="A396" s="4">
        <v>40966</v>
      </c>
      <c r="B396">
        <v>1</v>
      </c>
      <c r="C396">
        <v>2</v>
      </c>
      <c r="D396" s="5" t="s">
        <v>47</v>
      </c>
      <c r="E396" s="6">
        <v>638.66999999999996</v>
      </c>
      <c r="F396" s="6">
        <v>1235.04</v>
      </c>
      <c r="G396" s="6">
        <v>1873.71</v>
      </c>
    </row>
    <row r="397" spans="1:7" customFormat="1" x14ac:dyDescent="0.25">
      <c r="A397" s="4">
        <v>40966</v>
      </c>
      <c r="B397">
        <v>2</v>
      </c>
      <c r="C397">
        <v>1</v>
      </c>
      <c r="D397" s="5" t="s">
        <v>24</v>
      </c>
      <c r="E397" s="6">
        <v>541.92999999999995</v>
      </c>
      <c r="F397" s="6">
        <v>1040.29</v>
      </c>
      <c r="G397" s="6">
        <v>1582.22</v>
      </c>
    </row>
    <row r="398" spans="1:7" customFormat="1" x14ac:dyDescent="0.25">
      <c r="A398" s="4">
        <v>40966</v>
      </c>
      <c r="B398">
        <v>2</v>
      </c>
      <c r="C398">
        <v>2</v>
      </c>
      <c r="D398" s="5" t="s">
        <v>30</v>
      </c>
      <c r="E398" s="6">
        <v>694.26</v>
      </c>
      <c r="F398" s="6">
        <v>1101.6400000000001</v>
      </c>
      <c r="G398" s="6">
        <v>1795.9</v>
      </c>
    </row>
    <row r="399" spans="1:7" customFormat="1" x14ac:dyDescent="0.25">
      <c r="A399" s="4">
        <v>40966</v>
      </c>
      <c r="B399">
        <v>3</v>
      </c>
      <c r="C399">
        <v>1</v>
      </c>
      <c r="D399" s="5" t="s">
        <v>16</v>
      </c>
      <c r="E399" s="6">
        <v>627.28</v>
      </c>
      <c r="F399" s="6">
        <v>1067.67</v>
      </c>
      <c r="G399" s="6">
        <v>1694.95</v>
      </c>
    </row>
    <row r="400" spans="1:7" customFormat="1" x14ac:dyDescent="0.25">
      <c r="A400" s="4">
        <v>40966</v>
      </c>
      <c r="B400">
        <v>3</v>
      </c>
      <c r="C400">
        <v>2</v>
      </c>
      <c r="D400" s="5" t="s">
        <v>22</v>
      </c>
      <c r="E400" s="6">
        <v>675.06</v>
      </c>
      <c r="F400" s="6">
        <v>1124.95</v>
      </c>
      <c r="G400" s="6">
        <v>1800.01</v>
      </c>
    </row>
    <row r="401" spans="1:7" customFormat="1" x14ac:dyDescent="0.25">
      <c r="A401" s="4">
        <v>40966</v>
      </c>
      <c r="B401">
        <v>4</v>
      </c>
      <c r="C401">
        <v>1</v>
      </c>
      <c r="D401" s="5" t="s">
        <v>27</v>
      </c>
      <c r="E401" s="6">
        <v>506.03</v>
      </c>
      <c r="F401" s="6">
        <v>1104.28</v>
      </c>
      <c r="G401" s="6">
        <v>1610.31</v>
      </c>
    </row>
    <row r="402" spans="1:7" customFormat="1" x14ac:dyDescent="0.25">
      <c r="A402" s="4">
        <v>40966</v>
      </c>
      <c r="B402">
        <v>4</v>
      </c>
      <c r="C402">
        <v>2</v>
      </c>
      <c r="D402" s="5" t="s">
        <v>32</v>
      </c>
      <c r="E402" s="6">
        <v>612.89</v>
      </c>
      <c r="F402" s="6">
        <v>1192.22</v>
      </c>
      <c r="G402" s="6">
        <v>1805.11</v>
      </c>
    </row>
    <row r="403" spans="1:7" customFormat="1" x14ac:dyDescent="0.25">
      <c r="A403" s="4">
        <v>40967</v>
      </c>
      <c r="B403">
        <v>1</v>
      </c>
      <c r="C403">
        <v>1</v>
      </c>
      <c r="D403" s="5" t="s">
        <v>37</v>
      </c>
      <c r="E403" s="6">
        <v>678.78</v>
      </c>
      <c r="F403" s="6">
        <v>1120.55</v>
      </c>
      <c r="G403" s="6">
        <v>1799.33</v>
      </c>
    </row>
    <row r="404" spans="1:7" customFormat="1" x14ac:dyDescent="0.25">
      <c r="A404" s="4">
        <v>40967</v>
      </c>
      <c r="B404">
        <v>1</v>
      </c>
      <c r="C404">
        <v>2</v>
      </c>
      <c r="D404" s="5" t="s">
        <v>40</v>
      </c>
      <c r="E404" s="6">
        <v>631.26</v>
      </c>
      <c r="F404" s="6">
        <v>1246.81</v>
      </c>
      <c r="G404" s="6">
        <v>1878.07</v>
      </c>
    </row>
    <row r="405" spans="1:7" customFormat="1" x14ac:dyDescent="0.25">
      <c r="A405" s="4">
        <v>40967</v>
      </c>
      <c r="B405">
        <v>2</v>
      </c>
      <c r="C405">
        <v>1</v>
      </c>
      <c r="D405" s="5" t="s">
        <v>41</v>
      </c>
      <c r="E405" s="6">
        <v>582.49</v>
      </c>
      <c r="F405" s="6">
        <v>1100.3900000000001</v>
      </c>
      <c r="G405" s="6">
        <v>1682.88</v>
      </c>
    </row>
    <row r="406" spans="1:7" customFormat="1" x14ac:dyDescent="0.25">
      <c r="A406" s="4">
        <v>40967</v>
      </c>
      <c r="B406">
        <v>2</v>
      </c>
      <c r="C406">
        <v>2</v>
      </c>
      <c r="D406" s="5" t="s">
        <v>43</v>
      </c>
      <c r="E406" s="6">
        <v>711.02</v>
      </c>
      <c r="F406" s="6">
        <v>1226.5</v>
      </c>
      <c r="G406" s="6">
        <v>1937.52</v>
      </c>
    </row>
    <row r="407" spans="1:7" customFormat="1" x14ac:dyDescent="0.25">
      <c r="A407" s="4">
        <v>40967</v>
      </c>
      <c r="B407">
        <v>3</v>
      </c>
      <c r="C407">
        <v>1</v>
      </c>
      <c r="D407" s="5" t="s">
        <v>47</v>
      </c>
      <c r="E407" s="6">
        <v>497.58</v>
      </c>
      <c r="F407" s="6">
        <v>1041.04</v>
      </c>
      <c r="G407" s="6">
        <v>1538.62</v>
      </c>
    </row>
    <row r="408" spans="1:7" customFormat="1" x14ac:dyDescent="0.25">
      <c r="A408" s="4">
        <v>40967</v>
      </c>
      <c r="B408">
        <v>3</v>
      </c>
      <c r="C408">
        <v>2</v>
      </c>
      <c r="D408" s="5" t="s">
        <v>24</v>
      </c>
      <c r="E408" s="6">
        <v>756.73</v>
      </c>
      <c r="F408" s="6">
        <v>1210.33</v>
      </c>
      <c r="G408" s="6">
        <v>1967.06</v>
      </c>
    </row>
    <row r="409" spans="1:7" customFormat="1" x14ac:dyDescent="0.25">
      <c r="A409" s="4">
        <v>40967</v>
      </c>
      <c r="B409">
        <v>4</v>
      </c>
      <c r="C409">
        <v>1</v>
      </c>
      <c r="D409" s="5" t="s">
        <v>30</v>
      </c>
      <c r="E409" s="6">
        <v>482.34</v>
      </c>
      <c r="F409" s="6">
        <v>1070.51</v>
      </c>
      <c r="G409" s="6">
        <v>1552.85</v>
      </c>
    </row>
    <row r="410" spans="1:7" customFormat="1" x14ac:dyDescent="0.25">
      <c r="A410" s="4">
        <v>40967</v>
      </c>
      <c r="B410">
        <v>4</v>
      </c>
      <c r="C410">
        <v>2</v>
      </c>
      <c r="D410" s="5" t="s">
        <v>16</v>
      </c>
      <c r="E410" s="6">
        <v>716.57</v>
      </c>
      <c r="F410" s="6">
        <v>1199.8399999999999</v>
      </c>
      <c r="G410" s="6">
        <v>1916.41</v>
      </c>
    </row>
    <row r="411" spans="1:7" customFormat="1" x14ac:dyDescent="0.25">
      <c r="A411" s="4">
        <v>40969</v>
      </c>
      <c r="B411">
        <v>1</v>
      </c>
      <c r="C411">
        <v>1</v>
      </c>
      <c r="D411" s="5" t="s">
        <v>22</v>
      </c>
      <c r="E411" s="6">
        <v>592.5</v>
      </c>
      <c r="F411" s="6">
        <v>1122.44</v>
      </c>
      <c r="G411" s="6">
        <v>1714.94</v>
      </c>
    </row>
    <row r="412" spans="1:7" customFormat="1" x14ac:dyDescent="0.25">
      <c r="A412" s="4">
        <v>40969</v>
      </c>
      <c r="B412">
        <v>1</v>
      </c>
      <c r="C412">
        <v>2</v>
      </c>
      <c r="D412" s="5" t="s">
        <v>27</v>
      </c>
      <c r="E412" s="6">
        <v>579.54</v>
      </c>
      <c r="F412" s="6">
        <v>1213.0899999999999</v>
      </c>
      <c r="G412" s="6">
        <v>1792.63</v>
      </c>
    </row>
    <row r="413" spans="1:7" customFormat="1" x14ac:dyDescent="0.25">
      <c r="A413" s="4">
        <v>40969</v>
      </c>
      <c r="B413">
        <v>2</v>
      </c>
      <c r="C413">
        <v>1</v>
      </c>
      <c r="D413" s="5" t="s">
        <v>32</v>
      </c>
      <c r="E413" s="6">
        <v>618.51</v>
      </c>
      <c r="F413" s="6">
        <v>1011.67</v>
      </c>
      <c r="G413" s="6">
        <v>1630.18</v>
      </c>
    </row>
    <row r="414" spans="1:7" customFormat="1" x14ac:dyDescent="0.25">
      <c r="A414" s="4">
        <v>40969</v>
      </c>
      <c r="B414">
        <v>2</v>
      </c>
      <c r="C414">
        <v>2</v>
      </c>
      <c r="D414" s="5" t="s">
        <v>37</v>
      </c>
      <c r="E414" s="6">
        <v>644.17999999999995</v>
      </c>
      <c r="F414" s="6">
        <v>1240.6099999999999</v>
      </c>
      <c r="G414" s="6">
        <v>1884.79</v>
      </c>
    </row>
    <row r="415" spans="1:7" customFormat="1" x14ac:dyDescent="0.25">
      <c r="A415" s="4">
        <v>40969</v>
      </c>
      <c r="B415">
        <v>3</v>
      </c>
      <c r="C415">
        <v>1</v>
      </c>
      <c r="D415" s="5" t="s">
        <v>40</v>
      </c>
      <c r="E415" s="6">
        <v>570.88</v>
      </c>
      <c r="F415" s="6">
        <v>1081.5899999999999</v>
      </c>
      <c r="G415" s="6">
        <v>1652.47</v>
      </c>
    </row>
    <row r="416" spans="1:7" customFormat="1" x14ac:dyDescent="0.25">
      <c r="A416" s="4">
        <v>40969</v>
      </c>
      <c r="B416">
        <v>3</v>
      </c>
      <c r="C416">
        <v>2</v>
      </c>
      <c r="D416" s="5" t="s">
        <v>41</v>
      </c>
      <c r="E416" s="6">
        <v>706.34</v>
      </c>
      <c r="F416" s="6">
        <v>1339.88</v>
      </c>
      <c r="G416" s="6">
        <v>2046.22</v>
      </c>
    </row>
    <row r="417" spans="1:7" customFormat="1" x14ac:dyDescent="0.25">
      <c r="A417" s="4">
        <v>40969</v>
      </c>
      <c r="B417">
        <v>4</v>
      </c>
      <c r="C417">
        <v>1</v>
      </c>
      <c r="D417" s="5" t="s">
        <v>43</v>
      </c>
      <c r="E417" s="6">
        <v>525.59</v>
      </c>
      <c r="F417" s="6">
        <v>1069.21</v>
      </c>
      <c r="G417" s="6">
        <v>1594.8</v>
      </c>
    </row>
    <row r="418" spans="1:7" customFormat="1" x14ac:dyDescent="0.25">
      <c r="A418" s="4">
        <v>40969</v>
      </c>
      <c r="B418">
        <v>4</v>
      </c>
      <c r="C418">
        <v>2</v>
      </c>
      <c r="D418" s="5" t="s">
        <v>47</v>
      </c>
      <c r="E418" s="6">
        <v>671.65</v>
      </c>
      <c r="F418" s="6">
        <v>1237.5999999999999</v>
      </c>
      <c r="G418" s="6">
        <v>1909.25</v>
      </c>
    </row>
    <row r="419" spans="1:7" customFormat="1" x14ac:dyDescent="0.25">
      <c r="A419" s="4">
        <v>40970</v>
      </c>
      <c r="B419">
        <v>1</v>
      </c>
      <c r="C419">
        <v>1</v>
      </c>
      <c r="D419" s="5" t="s">
        <v>24</v>
      </c>
      <c r="E419" s="6">
        <v>538.76</v>
      </c>
      <c r="F419" s="6">
        <v>1046.21</v>
      </c>
      <c r="G419" s="6">
        <v>1584.97</v>
      </c>
    </row>
    <row r="420" spans="1:7" customFormat="1" x14ac:dyDescent="0.25">
      <c r="A420" s="4">
        <v>40970</v>
      </c>
      <c r="B420">
        <v>1</v>
      </c>
      <c r="C420">
        <v>2</v>
      </c>
      <c r="D420" s="5" t="s">
        <v>30</v>
      </c>
      <c r="E420" s="6">
        <v>666.13</v>
      </c>
      <c r="F420" s="6">
        <v>1354.52</v>
      </c>
      <c r="G420" s="6">
        <v>2020.65</v>
      </c>
    </row>
    <row r="421" spans="1:7" customFormat="1" x14ac:dyDescent="0.25">
      <c r="A421" s="4">
        <v>40970</v>
      </c>
      <c r="B421">
        <v>2</v>
      </c>
      <c r="C421">
        <v>1</v>
      </c>
      <c r="D421" s="5" t="s">
        <v>16</v>
      </c>
      <c r="E421" s="6">
        <v>512.86</v>
      </c>
      <c r="F421" s="6">
        <v>1009.23</v>
      </c>
      <c r="G421" s="6">
        <v>1522.09</v>
      </c>
    </row>
    <row r="422" spans="1:7" customFormat="1" x14ac:dyDescent="0.25">
      <c r="A422" s="4">
        <v>40970</v>
      </c>
      <c r="B422">
        <v>2</v>
      </c>
      <c r="C422">
        <v>2</v>
      </c>
      <c r="D422" s="5" t="s">
        <v>22</v>
      </c>
      <c r="E422" s="6">
        <v>675.47</v>
      </c>
      <c r="F422" s="6">
        <v>1414.4</v>
      </c>
      <c r="G422" s="6">
        <v>2089.87</v>
      </c>
    </row>
    <row r="423" spans="1:7" customFormat="1" x14ac:dyDescent="0.25">
      <c r="A423" s="4">
        <v>40970</v>
      </c>
      <c r="B423">
        <v>3</v>
      </c>
      <c r="C423">
        <v>1</v>
      </c>
      <c r="D423" s="5" t="s">
        <v>27</v>
      </c>
      <c r="E423" s="6">
        <v>528.86</v>
      </c>
      <c r="F423" s="6">
        <v>1231.94</v>
      </c>
      <c r="G423" s="6">
        <v>1760.8</v>
      </c>
    </row>
    <row r="424" spans="1:7" customFormat="1" x14ac:dyDescent="0.25">
      <c r="A424" s="4">
        <v>40970</v>
      </c>
      <c r="B424">
        <v>3</v>
      </c>
      <c r="C424">
        <v>2</v>
      </c>
      <c r="D424" s="5" t="s">
        <v>32</v>
      </c>
      <c r="E424" s="6">
        <v>608.19000000000005</v>
      </c>
      <c r="F424" s="6">
        <v>1115.57</v>
      </c>
      <c r="G424" s="6">
        <v>1723.76</v>
      </c>
    </row>
    <row r="425" spans="1:7" customFormat="1" x14ac:dyDescent="0.25">
      <c r="A425" s="4">
        <v>40970</v>
      </c>
      <c r="B425">
        <v>4</v>
      </c>
      <c r="C425">
        <v>1</v>
      </c>
      <c r="D425" s="5" t="s">
        <v>37</v>
      </c>
      <c r="E425" s="6">
        <v>451.68</v>
      </c>
      <c r="F425" s="6">
        <v>1108.6300000000001</v>
      </c>
      <c r="G425" s="6">
        <v>1560.31</v>
      </c>
    </row>
    <row r="426" spans="1:7" customFormat="1" x14ac:dyDescent="0.25">
      <c r="A426" s="4">
        <v>40970</v>
      </c>
      <c r="B426">
        <v>4</v>
      </c>
      <c r="C426">
        <v>2</v>
      </c>
      <c r="D426" s="5" t="s">
        <v>40</v>
      </c>
      <c r="E426" s="6">
        <v>643.83000000000004</v>
      </c>
      <c r="F426" s="6">
        <v>1147.8599999999999</v>
      </c>
      <c r="G426" s="6">
        <v>1791.69</v>
      </c>
    </row>
    <row r="427" spans="1:7" customFormat="1" x14ac:dyDescent="0.25">
      <c r="A427" s="4">
        <v>40971</v>
      </c>
      <c r="B427">
        <v>1</v>
      </c>
      <c r="C427">
        <v>1</v>
      </c>
      <c r="D427" s="5" t="s">
        <v>41</v>
      </c>
      <c r="E427" s="6">
        <v>538.89</v>
      </c>
      <c r="F427" s="6">
        <v>1239.2</v>
      </c>
      <c r="G427" s="6">
        <v>1778.09</v>
      </c>
    </row>
    <row r="428" spans="1:7" customFormat="1" x14ac:dyDescent="0.25">
      <c r="A428" s="4">
        <v>40971</v>
      </c>
      <c r="B428">
        <v>1</v>
      </c>
      <c r="C428">
        <v>2</v>
      </c>
      <c r="D428" s="5" t="s">
        <v>43</v>
      </c>
      <c r="E428" s="6">
        <v>761.8</v>
      </c>
      <c r="F428" s="6">
        <v>1145.96</v>
      </c>
      <c r="G428" s="6">
        <v>1907.76</v>
      </c>
    </row>
    <row r="429" spans="1:7" customFormat="1" x14ac:dyDescent="0.25">
      <c r="A429" s="4">
        <v>40971</v>
      </c>
      <c r="B429">
        <v>2</v>
      </c>
      <c r="C429">
        <v>1</v>
      </c>
      <c r="D429" s="5" t="s">
        <v>47</v>
      </c>
      <c r="E429" s="6">
        <v>578.67999999999995</v>
      </c>
      <c r="F429" s="6">
        <v>1086.2</v>
      </c>
      <c r="G429" s="6">
        <v>1664.88</v>
      </c>
    </row>
    <row r="430" spans="1:7" customFormat="1" x14ac:dyDescent="0.25">
      <c r="A430" s="4">
        <v>40971</v>
      </c>
      <c r="B430">
        <v>2</v>
      </c>
      <c r="C430">
        <v>2</v>
      </c>
      <c r="D430" s="5" t="s">
        <v>24</v>
      </c>
      <c r="E430" s="6">
        <v>655.01</v>
      </c>
      <c r="F430" s="6">
        <v>1160</v>
      </c>
      <c r="G430" s="6">
        <v>1815.01</v>
      </c>
    </row>
    <row r="431" spans="1:7" customFormat="1" x14ac:dyDescent="0.25">
      <c r="A431" s="4">
        <v>40971</v>
      </c>
      <c r="B431">
        <v>3</v>
      </c>
      <c r="C431">
        <v>1</v>
      </c>
      <c r="D431" s="5" t="s">
        <v>30</v>
      </c>
      <c r="E431" s="6">
        <v>540.87</v>
      </c>
      <c r="F431" s="6">
        <v>1018.48</v>
      </c>
      <c r="G431" s="6">
        <v>1559.35</v>
      </c>
    </row>
    <row r="432" spans="1:7" customFormat="1" x14ac:dyDescent="0.25">
      <c r="A432" s="4">
        <v>40971</v>
      </c>
      <c r="B432">
        <v>3</v>
      </c>
      <c r="C432">
        <v>2</v>
      </c>
      <c r="D432" s="5" t="s">
        <v>16</v>
      </c>
      <c r="E432" s="6">
        <v>632.16999999999996</v>
      </c>
      <c r="F432" s="6">
        <v>1334.63</v>
      </c>
      <c r="G432" s="6">
        <v>1966.8</v>
      </c>
    </row>
    <row r="433" spans="1:7" customFormat="1" x14ac:dyDescent="0.25">
      <c r="A433" s="4">
        <v>40971</v>
      </c>
      <c r="B433">
        <v>4</v>
      </c>
      <c r="C433">
        <v>1</v>
      </c>
      <c r="D433" s="5" t="s">
        <v>22</v>
      </c>
      <c r="E433" s="6">
        <v>481.57</v>
      </c>
      <c r="F433" s="6">
        <v>1114.67</v>
      </c>
      <c r="G433" s="6">
        <v>1596.24</v>
      </c>
    </row>
    <row r="434" spans="1:7" customFormat="1" x14ac:dyDescent="0.25">
      <c r="A434" s="4">
        <v>40971</v>
      </c>
      <c r="B434">
        <v>4</v>
      </c>
      <c r="C434">
        <v>2</v>
      </c>
      <c r="D434" s="5" t="s">
        <v>27</v>
      </c>
      <c r="E434" s="6">
        <v>610.55999999999995</v>
      </c>
      <c r="F434" s="6">
        <v>954.56</v>
      </c>
      <c r="G434" s="6">
        <v>1565.12</v>
      </c>
    </row>
    <row r="435" spans="1:7" customFormat="1" x14ac:dyDescent="0.25">
      <c r="A435" s="4">
        <v>40972</v>
      </c>
      <c r="B435">
        <v>1</v>
      </c>
      <c r="C435">
        <v>1</v>
      </c>
      <c r="D435" s="5" t="s">
        <v>32</v>
      </c>
      <c r="E435" s="6">
        <v>549.91</v>
      </c>
      <c r="F435" s="6">
        <v>1069.47</v>
      </c>
      <c r="G435" s="6">
        <v>1619.38</v>
      </c>
    </row>
    <row r="436" spans="1:7" customFormat="1" x14ac:dyDescent="0.25">
      <c r="A436" s="4">
        <v>40972</v>
      </c>
      <c r="B436">
        <v>1</v>
      </c>
      <c r="C436">
        <v>2</v>
      </c>
      <c r="D436" s="5" t="s">
        <v>37</v>
      </c>
      <c r="E436" s="6">
        <v>570.76</v>
      </c>
      <c r="F436" s="6">
        <v>1141.69</v>
      </c>
      <c r="G436" s="6">
        <v>1712.45</v>
      </c>
    </row>
    <row r="437" spans="1:7" customFormat="1" x14ac:dyDescent="0.25">
      <c r="A437" s="4">
        <v>40972</v>
      </c>
      <c r="B437">
        <v>2</v>
      </c>
      <c r="C437">
        <v>1</v>
      </c>
      <c r="D437" s="5" t="s">
        <v>40</v>
      </c>
      <c r="E437" s="6">
        <v>519</v>
      </c>
      <c r="F437" s="6">
        <v>1155.28</v>
      </c>
      <c r="G437" s="6">
        <v>1674.28</v>
      </c>
    </row>
    <row r="438" spans="1:7" customFormat="1" x14ac:dyDescent="0.25">
      <c r="A438" s="4">
        <v>40972</v>
      </c>
      <c r="B438">
        <v>2</v>
      </c>
      <c r="C438">
        <v>2</v>
      </c>
      <c r="D438" s="5" t="s">
        <v>41</v>
      </c>
      <c r="E438" s="6">
        <v>455.58</v>
      </c>
      <c r="F438" s="6">
        <v>1136.95</v>
      </c>
      <c r="G438" s="6">
        <v>1592.53</v>
      </c>
    </row>
    <row r="439" spans="1:7" customFormat="1" x14ac:dyDescent="0.25">
      <c r="A439" s="4">
        <v>40972</v>
      </c>
      <c r="B439">
        <v>3</v>
      </c>
      <c r="C439">
        <v>1</v>
      </c>
      <c r="D439" s="5" t="s">
        <v>43</v>
      </c>
      <c r="E439" s="6">
        <v>542.20000000000005</v>
      </c>
      <c r="F439" s="6">
        <v>1219.69</v>
      </c>
      <c r="G439" s="6">
        <v>1761.89</v>
      </c>
    </row>
    <row r="440" spans="1:7" customFormat="1" x14ac:dyDescent="0.25">
      <c r="A440" s="4">
        <v>40972</v>
      </c>
      <c r="B440">
        <v>3</v>
      </c>
      <c r="C440">
        <v>2</v>
      </c>
      <c r="D440" s="5" t="s">
        <v>47</v>
      </c>
      <c r="E440" s="6">
        <v>546.30999999999995</v>
      </c>
      <c r="F440" s="6">
        <v>1122.82</v>
      </c>
      <c r="G440" s="6">
        <v>1669.13</v>
      </c>
    </row>
    <row r="441" spans="1:7" customFormat="1" x14ac:dyDescent="0.25">
      <c r="A441" s="4">
        <v>40972</v>
      </c>
      <c r="B441">
        <v>4</v>
      </c>
      <c r="C441">
        <v>1</v>
      </c>
      <c r="D441" s="5" t="s">
        <v>24</v>
      </c>
      <c r="E441" s="6">
        <v>513.42999999999995</v>
      </c>
      <c r="F441" s="6">
        <v>1119.06</v>
      </c>
      <c r="G441" s="6">
        <v>1632.49</v>
      </c>
    </row>
    <row r="442" spans="1:7" customFormat="1" x14ac:dyDescent="0.25">
      <c r="A442" s="4">
        <v>40972</v>
      </c>
      <c r="B442">
        <v>4</v>
      </c>
      <c r="C442">
        <v>2</v>
      </c>
      <c r="D442" s="5" t="s">
        <v>30</v>
      </c>
      <c r="E442" s="6">
        <v>542.54999999999995</v>
      </c>
      <c r="F442" s="6">
        <v>987.1</v>
      </c>
      <c r="G442" s="6">
        <v>1529.65</v>
      </c>
    </row>
    <row r="443" spans="1:7" customFormat="1" x14ac:dyDescent="0.25">
      <c r="A443" s="4">
        <v>40973</v>
      </c>
      <c r="B443">
        <v>1</v>
      </c>
      <c r="C443">
        <v>1</v>
      </c>
      <c r="D443" s="5" t="s">
        <v>16</v>
      </c>
      <c r="E443" s="6">
        <v>596.08000000000004</v>
      </c>
      <c r="F443" s="6">
        <v>1063.24</v>
      </c>
      <c r="G443" s="6">
        <v>1659.32</v>
      </c>
    </row>
    <row r="444" spans="1:7" customFormat="1" x14ac:dyDescent="0.25">
      <c r="A444" s="4">
        <v>40973</v>
      </c>
      <c r="B444">
        <v>1</v>
      </c>
      <c r="C444">
        <v>2</v>
      </c>
      <c r="D444" s="5" t="s">
        <v>22</v>
      </c>
      <c r="E444" s="6">
        <v>537.03</v>
      </c>
      <c r="F444" s="6">
        <v>1291.5999999999999</v>
      </c>
      <c r="G444" s="6">
        <v>1828.63</v>
      </c>
    </row>
    <row r="445" spans="1:7" customFormat="1" x14ac:dyDescent="0.25">
      <c r="A445" s="4">
        <v>40973</v>
      </c>
      <c r="B445">
        <v>2</v>
      </c>
      <c r="C445">
        <v>1</v>
      </c>
      <c r="D445" s="5" t="s">
        <v>27</v>
      </c>
      <c r="E445" s="6">
        <v>612.11</v>
      </c>
      <c r="F445" s="6">
        <v>954.18</v>
      </c>
      <c r="G445" s="6">
        <v>1566.29</v>
      </c>
    </row>
    <row r="446" spans="1:7" customFormat="1" x14ac:dyDescent="0.25">
      <c r="A446" s="4">
        <v>40973</v>
      </c>
      <c r="B446">
        <v>2</v>
      </c>
      <c r="C446">
        <v>2</v>
      </c>
      <c r="D446" s="5" t="s">
        <v>32</v>
      </c>
      <c r="E446" s="6">
        <v>678.27</v>
      </c>
      <c r="F446" s="6">
        <v>1114.8800000000001</v>
      </c>
      <c r="G446" s="6">
        <v>1793.15</v>
      </c>
    </row>
    <row r="447" spans="1:7" customFormat="1" x14ac:dyDescent="0.25">
      <c r="A447" s="4">
        <v>40973</v>
      </c>
      <c r="B447">
        <v>3</v>
      </c>
      <c r="C447">
        <v>1</v>
      </c>
      <c r="D447" s="5" t="s">
        <v>37</v>
      </c>
      <c r="E447" s="6">
        <v>613.80999999999995</v>
      </c>
      <c r="F447" s="6">
        <v>1127.81</v>
      </c>
      <c r="G447" s="6">
        <v>1741.62</v>
      </c>
    </row>
    <row r="448" spans="1:7" customFormat="1" x14ac:dyDescent="0.25">
      <c r="A448" s="4">
        <v>40973</v>
      </c>
      <c r="B448">
        <v>3</v>
      </c>
      <c r="C448">
        <v>2</v>
      </c>
      <c r="D448" s="5" t="s">
        <v>40</v>
      </c>
      <c r="E448" s="6">
        <v>541.54</v>
      </c>
      <c r="F448" s="6">
        <v>990</v>
      </c>
      <c r="G448" s="6">
        <v>1531.54</v>
      </c>
    </row>
    <row r="449" spans="1:7" customFormat="1" x14ac:dyDescent="0.25">
      <c r="A449" s="4">
        <v>40973</v>
      </c>
      <c r="B449">
        <v>4</v>
      </c>
      <c r="C449">
        <v>1</v>
      </c>
      <c r="D449" s="5" t="s">
        <v>41</v>
      </c>
      <c r="E449" s="6">
        <v>499.53</v>
      </c>
      <c r="F449" s="6">
        <v>1108.6300000000001</v>
      </c>
      <c r="G449" s="6">
        <v>1608.16</v>
      </c>
    </row>
    <row r="450" spans="1:7" customFormat="1" x14ac:dyDescent="0.25">
      <c r="A450" s="4">
        <v>40973</v>
      </c>
      <c r="B450">
        <v>4</v>
      </c>
      <c r="C450">
        <v>2</v>
      </c>
      <c r="D450" s="5" t="s">
        <v>43</v>
      </c>
      <c r="E450" s="6">
        <v>532</v>
      </c>
      <c r="F450" s="6">
        <v>1212.47</v>
      </c>
      <c r="G450" s="6">
        <v>1744.47</v>
      </c>
    </row>
    <row r="451" spans="1:7" customFormat="1" x14ac:dyDescent="0.25">
      <c r="A451" s="4">
        <v>40974</v>
      </c>
      <c r="B451">
        <v>1</v>
      </c>
      <c r="C451">
        <v>1</v>
      </c>
      <c r="D451" s="5" t="s">
        <v>47</v>
      </c>
      <c r="E451" s="6">
        <v>510.22</v>
      </c>
      <c r="F451" s="6">
        <v>1135.7</v>
      </c>
      <c r="G451" s="6">
        <v>1645.92</v>
      </c>
    </row>
    <row r="452" spans="1:7" customFormat="1" x14ac:dyDescent="0.25">
      <c r="A452" s="4">
        <v>40974</v>
      </c>
      <c r="B452">
        <v>1</v>
      </c>
      <c r="C452">
        <v>2</v>
      </c>
      <c r="D452" s="5" t="s">
        <v>24</v>
      </c>
      <c r="E452" s="6">
        <v>540.9</v>
      </c>
      <c r="F452" s="6">
        <v>1172.6600000000001</v>
      </c>
      <c r="G452" s="6">
        <v>1713.56</v>
      </c>
    </row>
    <row r="453" spans="1:7" customFormat="1" x14ac:dyDescent="0.25">
      <c r="A453" s="4">
        <v>40974</v>
      </c>
      <c r="B453">
        <v>2</v>
      </c>
      <c r="C453">
        <v>1</v>
      </c>
      <c r="D453" s="5" t="s">
        <v>30</v>
      </c>
      <c r="E453" s="6">
        <v>614.13</v>
      </c>
      <c r="F453" s="6">
        <v>1031.17</v>
      </c>
      <c r="G453" s="6">
        <v>1645.3</v>
      </c>
    </row>
    <row r="454" spans="1:7" customFormat="1" x14ac:dyDescent="0.25">
      <c r="A454" s="4">
        <v>40974</v>
      </c>
      <c r="B454">
        <v>2</v>
      </c>
      <c r="C454">
        <v>2</v>
      </c>
      <c r="D454" s="5" t="s">
        <v>16</v>
      </c>
      <c r="E454" s="6">
        <v>723.15</v>
      </c>
      <c r="F454" s="6">
        <v>1331.39</v>
      </c>
      <c r="G454" s="6">
        <v>2054.54</v>
      </c>
    </row>
    <row r="455" spans="1:7" customFormat="1" x14ac:dyDescent="0.25">
      <c r="A455" s="4">
        <v>40974</v>
      </c>
      <c r="B455">
        <v>3</v>
      </c>
      <c r="C455">
        <v>1</v>
      </c>
      <c r="D455" s="5" t="s">
        <v>22</v>
      </c>
      <c r="E455" s="6">
        <v>535.71</v>
      </c>
      <c r="F455" s="6">
        <v>1219.45</v>
      </c>
      <c r="G455" s="6">
        <v>1755.16</v>
      </c>
    </row>
    <row r="456" spans="1:7" customFormat="1" x14ac:dyDescent="0.25">
      <c r="A456" s="4">
        <v>40974</v>
      </c>
      <c r="B456">
        <v>3</v>
      </c>
      <c r="C456">
        <v>2</v>
      </c>
      <c r="D456" s="5" t="s">
        <v>27</v>
      </c>
      <c r="E456" s="6">
        <v>716.53</v>
      </c>
      <c r="F456" s="6">
        <v>1217.01</v>
      </c>
      <c r="G456" s="6">
        <v>1933.54</v>
      </c>
    </row>
    <row r="457" spans="1:7" customFormat="1" x14ac:dyDescent="0.25">
      <c r="A457" s="4">
        <v>40974</v>
      </c>
      <c r="B457">
        <v>4</v>
      </c>
      <c r="C457">
        <v>1</v>
      </c>
      <c r="D457" s="5" t="s">
        <v>32</v>
      </c>
      <c r="E457" s="6">
        <v>605.63</v>
      </c>
      <c r="F457" s="6">
        <v>1100.0999999999999</v>
      </c>
      <c r="G457" s="6">
        <v>1705.73</v>
      </c>
    </row>
    <row r="458" spans="1:7" customFormat="1" x14ac:dyDescent="0.25">
      <c r="A458" s="4">
        <v>40974</v>
      </c>
      <c r="B458">
        <v>4</v>
      </c>
      <c r="C458">
        <v>2</v>
      </c>
      <c r="D458" s="5" t="s">
        <v>37</v>
      </c>
      <c r="E458" s="6">
        <v>684.42</v>
      </c>
      <c r="F458" s="6">
        <v>1393.01</v>
      </c>
      <c r="G458" s="6">
        <v>2077.4299999999998</v>
      </c>
    </row>
    <row r="459" spans="1:7" customFormat="1" x14ac:dyDescent="0.25">
      <c r="A459" s="4">
        <v>40975</v>
      </c>
      <c r="B459">
        <v>1</v>
      </c>
      <c r="C459">
        <v>1</v>
      </c>
      <c r="D459" s="5" t="s">
        <v>40</v>
      </c>
      <c r="E459" s="6">
        <v>466.46</v>
      </c>
      <c r="F459" s="6">
        <v>1098.23</v>
      </c>
      <c r="G459" s="6">
        <v>1564.69</v>
      </c>
    </row>
    <row r="460" spans="1:7" customFormat="1" x14ac:dyDescent="0.25">
      <c r="A460" s="4">
        <v>40975</v>
      </c>
      <c r="B460">
        <v>1</v>
      </c>
      <c r="C460">
        <v>2</v>
      </c>
      <c r="D460" s="5" t="s">
        <v>41</v>
      </c>
      <c r="E460" s="6">
        <v>562.57000000000005</v>
      </c>
      <c r="F460" s="6">
        <v>1064.1400000000001</v>
      </c>
      <c r="G460" s="6">
        <v>1626.71</v>
      </c>
    </row>
    <row r="461" spans="1:7" customFormat="1" x14ac:dyDescent="0.25">
      <c r="A461" s="4">
        <v>40975</v>
      </c>
      <c r="B461">
        <v>2</v>
      </c>
      <c r="C461">
        <v>1</v>
      </c>
      <c r="D461" s="5" t="s">
        <v>43</v>
      </c>
      <c r="E461" s="6">
        <v>686.62</v>
      </c>
      <c r="F461" s="6">
        <v>1056.68</v>
      </c>
      <c r="G461" s="6">
        <v>1743.3</v>
      </c>
    </row>
    <row r="462" spans="1:7" customFormat="1" x14ac:dyDescent="0.25">
      <c r="A462" s="4">
        <v>40975</v>
      </c>
      <c r="B462">
        <v>2</v>
      </c>
      <c r="C462">
        <v>2</v>
      </c>
      <c r="D462" s="5" t="s">
        <v>47</v>
      </c>
      <c r="E462" s="6">
        <v>729.01</v>
      </c>
      <c r="F462" s="6">
        <v>1263.46</v>
      </c>
      <c r="G462" s="6">
        <v>1992.47</v>
      </c>
    </row>
    <row r="463" spans="1:7" customFormat="1" x14ac:dyDescent="0.25">
      <c r="A463" s="4">
        <v>40975</v>
      </c>
      <c r="B463">
        <v>3</v>
      </c>
      <c r="C463">
        <v>1</v>
      </c>
      <c r="D463" s="5" t="s">
        <v>24</v>
      </c>
      <c r="E463" s="6">
        <v>649.38</v>
      </c>
      <c r="F463" s="6">
        <v>1065.8599999999999</v>
      </c>
      <c r="G463" s="6">
        <v>1715.24</v>
      </c>
    </row>
    <row r="464" spans="1:7" customFormat="1" x14ac:dyDescent="0.25">
      <c r="A464" s="4">
        <v>40975</v>
      </c>
      <c r="B464">
        <v>3</v>
      </c>
      <c r="C464">
        <v>2</v>
      </c>
      <c r="D464" s="5" t="s">
        <v>30</v>
      </c>
      <c r="E464" s="6">
        <v>748.84</v>
      </c>
      <c r="F464" s="6">
        <v>1306.29</v>
      </c>
      <c r="G464" s="6">
        <v>2055.13</v>
      </c>
    </row>
    <row r="465" spans="1:7" customFormat="1" x14ac:dyDescent="0.25">
      <c r="A465" s="4">
        <v>40975</v>
      </c>
      <c r="B465">
        <v>4</v>
      </c>
      <c r="C465">
        <v>1</v>
      </c>
      <c r="D465" s="5" t="s">
        <v>16</v>
      </c>
      <c r="E465" s="6">
        <v>488.65</v>
      </c>
      <c r="F465" s="6">
        <v>1109.69</v>
      </c>
      <c r="G465" s="6">
        <v>1598.34</v>
      </c>
    </row>
    <row r="466" spans="1:7" customFormat="1" x14ac:dyDescent="0.25">
      <c r="A466" s="4">
        <v>40975</v>
      </c>
      <c r="B466">
        <v>4</v>
      </c>
      <c r="C466">
        <v>2</v>
      </c>
      <c r="D466" s="5" t="s">
        <v>22</v>
      </c>
      <c r="E466" s="6">
        <v>627.96</v>
      </c>
      <c r="F466" s="6">
        <v>1443.86</v>
      </c>
      <c r="G466" s="6">
        <v>2071.8200000000002</v>
      </c>
    </row>
    <row r="467" spans="1:7" customFormat="1" x14ac:dyDescent="0.25">
      <c r="A467" s="4">
        <v>40976</v>
      </c>
      <c r="B467">
        <v>1</v>
      </c>
      <c r="C467">
        <v>1</v>
      </c>
      <c r="D467" s="5" t="s">
        <v>27</v>
      </c>
      <c r="E467" s="6">
        <v>587.30999999999995</v>
      </c>
      <c r="F467" s="6">
        <v>987.18</v>
      </c>
      <c r="G467" s="6">
        <v>1574.49</v>
      </c>
    </row>
    <row r="468" spans="1:7" customFormat="1" x14ac:dyDescent="0.25">
      <c r="A468" s="4">
        <v>40976</v>
      </c>
      <c r="B468">
        <v>1</v>
      </c>
      <c r="C468">
        <v>2</v>
      </c>
      <c r="D468" s="5" t="s">
        <v>32</v>
      </c>
      <c r="E468" s="6">
        <v>625.58000000000004</v>
      </c>
      <c r="F468" s="6">
        <v>1369.25</v>
      </c>
      <c r="G468" s="6">
        <v>1994.83</v>
      </c>
    </row>
    <row r="469" spans="1:7" customFormat="1" x14ac:dyDescent="0.25">
      <c r="A469" s="4">
        <v>40976</v>
      </c>
      <c r="B469">
        <v>2</v>
      </c>
      <c r="C469">
        <v>1</v>
      </c>
      <c r="D469" s="5" t="s">
        <v>37</v>
      </c>
      <c r="E469" s="6">
        <v>572.02</v>
      </c>
      <c r="F469" s="6">
        <v>947.98</v>
      </c>
      <c r="G469" s="6">
        <v>1520</v>
      </c>
    </row>
    <row r="470" spans="1:7" customFormat="1" x14ac:dyDescent="0.25">
      <c r="A470" s="4">
        <v>40976</v>
      </c>
      <c r="B470">
        <v>2</v>
      </c>
      <c r="C470">
        <v>2</v>
      </c>
      <c r="D470" s="5" t="s">
        <v>40</v>
      </c>
      <c r="E470" s="6">
        <v>719.88</v>
      </c>
      <c r="F470" s="6">
        <v>1366.29</v>
      </c>
      <c r="G470" s="6">
        <v>2086.17</v>
      </c>
    </row>
    <row r="471" spans="1:7" customFormat="1" x14ac:dyDescent="0.25">
      <c r="A471" s="4">
        <v>40976</v>
      </c>
      <c r="B471">
        <v>3</v>
      </c>
      <c r="C471">
        <v>1</v>
      </c>
      <c r="D471" s="5" t="s">
        <v>41</v>
      </c>
      <c r="E471" s="6">
        <v>650.13</v>
      </c>
      <c r="F471" s="6">
        <v>1077.25</v>
      </c>
      <c r="G471" s="6">
        <v>1727.38</v>
      </c>
    </row>
    <row r="472" spans="1:7" customFormat="1" x14ac:dyDescent="0.25">
      <c r="A472" s="4">
        <v>40976</v>
      </c>
      <c r="B472">
        <v>3</v>
      </c>
      <c r="C472">
        <v>2</v>
      </c>
      <c r="D472" s="5" t="s">
        <v>43</v>
      </c>
      <c r="E472" s="6">
        <v>776.19</v>
      </c>
      <c r="F472" s="6">
        <v>1304.77</v>
      </c>
      <c r="G472" s="6">
        <v>2080.96</v>
      </c>
    </row>
    <row r="473" spans="1:7" customFormat="1" x14ac:dyDescent="0.25">
      <c r="A473" s="4">
        <v>40976</v>
      </c>
      <c r="B473">
        <v>4</v>
      </c>
      <c r="C473">
        <v>1</v>
      </c>
      <c r="D473" s="5" t="s">
        <v>47</v>
      </c>
      <c r="E473" s="6">
        <v>675.14</v>
      </c>
      <c r="F473" s="6">
        <v>1035.5999999999999</v>
      </c>
      <c r="G473" s="6">
        <v>1710.74</v>
      </c>
    </row>
    <row r="474" spans="1:7" customFormat="1" x14ac:dyDescent="0.25">
      <c r="A474" s="4">
        <v>40976</v>
      </c>
      <c r="B474">
        <v>4</v>
      </c>
      <c r="C474">
        <v>2</v>
      </c>
      <c r="D474" s="5" t="s">
        <v>24</v>
      </c>
      <c r="E474" s="6">
        <v>644.57000000000005</v>
      </c>
      <c r="F474" s="6">
        <v>1335.92</v>
      </c>
      <c r="G474" s="6">
        <v>1980.49</v>
      </c>
    </row>
    <row r="475" spans="1:7" customFormat="1" x14ac:dyDescent="0.25">
      <c r="A475" s="4">
        <v>40978</v>
      </c>
      <c r="B475">
        <v>1</v>
      </c>
      <c r="C475">
        <v>1</v>
      </c>
      <c r="D475" s="5" t="s">
        <v>30</v>
      </c>
      <c r="E475" s="6">
        <v>690.59</v>
      </c>
      <c r="F475" s="6">
        <v>1047.22</v>
      </c>
      <c r="G475" s="6">
        <v>1737.81</v>
      </c>
    </row>
    <row r="476" spans="1:7" customFormat="1" x14ac:dyDescent="0.25">
      <c r="A476" s="4">
        <v>40978</v>
      </c>
      <c r="B476">
        <v>1</v>
      </c>
      <c r="C476">
        <v>2</v>
      </c>
      <c r="D476" s="5" t="s">
        <v>16</v>
      </c>
      <c r="E476" s="6">
        <v>684.75</v>
      </c>
      <c r="F476" s="6">
        <v>1036.82</v>
      </c>
      <c r="G476" s="6">
        <v>1721.57</v>
      </c>
    </row>
    <row r="477" spans="1:7" customFormat="1" x14ac:dyDescent="0.25">
      <c r="A477" s="4">
        <v>40978</v>
      </c>
      <c r="B477">
        <v>2</v>
      </c>
      <c r="C477">
        <v>1</v>
      </c>
      <c r="D477" s="5" t="s">
        <v>22</v>
      </c>
      <c r="E477" s="6">
        <v>717.93</v>
      </c>
      <c r="F477" s="6">
        <v>1082.22</v>
      </c>
      <c r="G477" s="6">
        <v>1800.15</v>
      </c>
    </row>
    <row r="478" spans="1:7" customFormat="1" x14ac:dyDescent="0.25">
      <c r="A478" s="4">
        <v>40978</v>
      </c>
      <c r="B478">
        <v>2</v>
      </c>
      <c r="C478">
        <v>2</v>
      </c>
      <c r="D478" s="5" t="s">
        <v>27</v>
      </c>
      <c r="E478" s="6">
        <v>800.39</v>
      </c>
      <c r="F478" s="6">
        <v>1208.31</v>
      </c>
      <c r="G478" s="6">
        <v>2008.7</v>
      </c>
    </row>
    <row r="479" spans="1:7" customFormat="1" x14ac:dyDescent="0.25">
      <c r="A479" s="4">
        <v>40978</v>
      </c>
      <c r="B479">
        <v>3</v>
      </c>
      <c r="C479">
        <v>1</v>
      </c>
      <c r="D479" s="5" t="s">
        <v>32</v>
      </c>
      <c r="E479" s="6">
        <v>665.92</v>
      </c>
      <c r="F479" s="6">
        <v>1004.81</v>
      </c>
      <c r="G479" s="6">
        <v>1670.73</v>
      </c>
    </row>
    <row r="480" spans="1:7" customFormat="1" x14ac:dyDescent="0.25">
      <c r="A480" s="4">
        <v>40978</v>
      </c>
      <c r="B480">
        <v>3</v>
      </c>
      <c r="C480">
        <v>2</v>
      </c>
      <c r="D480" s="5" t="s">
        <v>37</v>
      </c>
      <c r="E480" s="6">
        <v>695.39</v>
      </c>
      <c r="F480" s="6">
        <v>1056.05</v>
      </c>
      <c r="G480" s="6">
        <v>1751.44</v>
      </c>
    </row>
    <row r="481" spans="1:7" customFormat="1" x14ac:dyDescent="0.25">
      <c r="A481" s="4">
        <v>40978</v>
      </c>
      <c r="B481">
        <v>4</v>
      </c>
      <c r="C481">
        <v>1</v>
      </c>
      <c r="D481" s="5" t="s">
        <v>40</v>
      </c>
      <c r="E481" s="6">
        <v>682.89</v>
      </c>
      <c r="F481" s="6">
        <v>1040.97</v>
      </c>
      <c r="G481" s="6">
        <v>1723.86</v>
      </c>
    </row>
    <row r="482" spans="1:7" customFormat="1" x14ac:dyDescent="0.25">
      <c r="A482" s="4">
        <v>40978</v>
      </c>
      <c r="B482">
        <v>4</v>
      </c>
      <c r="C482">
        <v>2</v>
      </c>
      <c r="D482" s="5" t="s">
        <v>41</v>
      </c>
      <c r="E482" s="6">
        <v>715.38</v>
      </c>
      <c r="F482" s="6">
        <v>1090.04</v>
      </c>
      <c r="G482" s="6">
        <v>1805.42</v>
      </c>
    </row>
    <row r="483" spans="1:7" customFormat="1" x14ac:dyDescent="0.25">
      <c r="A483" s="4">
        <v>40979</v>
      </c>
      <c r="B483">
        <v>1</v>
      </c>
      <c r="C483">
        <v>1</v>
      </c>
      <c r="D483" s="5" t="s">
        <v>43</v>
      </c>
      <c r="E483" s="6">
        <v>615.20000000000005</v>
      </c>
      <c r="F483" s="6">
        <v>932.22</v>
      </c>
      <c r="G483" s="6">
        <v>1547.42</v>
      </c>
    </row>
    <row r="484" spans="1:7" customFormat="1" x14ac:dyDescent="0.25">
      <c r="A484" s="4">
        <v>40979</v>
      </c>
      <c r="B484">
        <v>1</v>
      </c>
      <c r="C484">
        <v>2</v>
      </c>
      <c r="D484" s="5" t="s">
        <v>47</v>
      </c>
      <c r="E484" s="6">
        <v>620.5</v>
      </c>
      <c r="F484" s="6">
        <v>962.59</v>
      </c>
      <c r="G484" s="6">
        <v>1583.09</v>
      </c>
    </row>
    <row r="485" spans="1:7" customFormat="1" x14ac:dyDescent="0.25">
      <c r="A485" s="4">
        <v>40979</v>
      </c>
      <c r="B485">
        <v>2</v>
      </c>
      <c r="C485">
        <v>1</v>
      </c>
      <c r="D485" s="5" t="s">
        <v>24</v>
      </c>
      <c r="E485" s="6">
        <v>598.73</v>
      </c>
      <c r="F485" s="6">
        <v>906.15</v>
      </c>
      <c r="G485" s="6">
        <v>1504.88</v>
      </c>
    </row>
    <row r="486" spans="1:7" customFormat="1" x14ac:dyDescent="0.25">
      <c r="A486" s="4">
        <v>40979</v>
      </c>
      <c r="B486">
        <v>2</v>
      </c>
      <c r="C486">
        <v>2</v>
      </c>
      <c r="D486" s="5" t="s">
        <v>30</v>
      </c>
      <c r="E486" s="6">
        <v>776.23</v>
      </c>
      <c r="F486" s="6">
        <v>1202.27</v>
      </c>
      <c r="G486" s="6">
        <v>1978.5</v>
      </c>
    </row>
    <row r="487" spans="1:7" customFormat="1" x14ac:dyDescent="0.25">
      <c r="A487" s="4">
        <v>40979</v>
      </c>
      <c r="B487">
        <v>3</v>
      </c>
      <c r="C487">
        <v>1</v>
      </c>
      <c r="D487" s="5" t="s">
        <v>16</v>
      </c>
      <c r="E487" s="6">
        <v>670.95</v>
      </c>
      <c r="F487" s="6">
        <v>1026.1600000000001</v>
      </c>
      <c r="G487" s="6">
        <v>1697.11</v>
      </c>
    </row>
    <row r="488" spans="1:7" customFormat="1" x14ac:dyDescent="0.25">
      <c r="A488" s="4">
        <v>40979</v>
      </c>
      <c r="B488">
        <v>3</v>
      </c>
      <c r="C488">
        <v>2</v>
      </c>
      <c r="D488" s="5" t="s">
        <v>22</v>
      </c>
      <c r="E488" s="6">
        <v>811.49</v>
      </c>
      <c r="F488" s="6">
        <v>1251.1400000000001</v>
      </c>
      <c r="G488" s="6">
        <v>2062.63</v>
      </c>
    </row>
    <row r="489" spans="1:7" customFormat="1" x14ac:dyDescent="0.25">
      <c r="A489" s="4">
        <v>40979</v>
      </c>
      <c r="B489">
        <v>4</v>
      </c>
      <c r="C489">
        <v>1</v>
      </c>
      <c r="D489" s="5" t="s">
        <v>27</v>
      </c>
      <c r="E489" s="6">
        <v>667.69</v>
      </c>
      <c r="F489" s="6">
        <v>1007.64</v>
      </c>
      <c r="G489" s="6">
        <v>1675.33</v>
      </c>
    </row>
    <row r="490" spans="1:7" customFormat="1" x14ac:dyDescent="0.25">
      <c r="A490" s="4">
        <v>40979</v>
      </c>
      <c r="B490">
        <v>4</v>
      </c>
      <c r="C490">
        <v>2</v>
      </c>
      <c r="D490" s="5" t="s">
        <v>32</v>
      </c>
      <c r="E490" s="6">
        <v>721.98</v>
      </c>
      <c r="F490" s="6">
        <v>1093.01</v>
      </c>
      <c r="G490" s="6">
        <v>1814.99</v>
      </c>
    </row>
    <row r="491" spans="1:7" customFormat="1" x14ac:dyDescent="0.25">
      <c r="A491" s="4">
        <v>40980</v>
      </c>
      <c r="B491">
        <v>1</v>
      </c>
      <c r="C491">
        <v>1</v>
      </c>
      <c r="D491" s="5" t="s">
        <v>37</v>
      </c>
      <c r="E491" s="6">
        <v>636.49</v>
      </c>
      <c r="F491" s="6">
        <v>998.7</v>
      </c>
      <c r="G491" s="6">
        <v>1635.19</v>
      </c>
    </row>
    <row r="492" spans="1:7" customFormat="1" x14ac:dyDescent="0.25">
      <c r="A492" s="4">
        <v>40980</v>
      </c>
      <c r="B492">
        <v>1</v>
      </c>
      <c r="C492">
        <v>2</v>
      </c>
      <c r="D492" s="5" t="s">
        <v>40</v>
      </c>
      <c r="E492" s="6">
        <v>615.71</v>
      </c>
      <c r="F492" s="6">
        <v>972.89</v>
      </c>
      <c r="G492" s="6">
        <v>1588.6</v>
      </c>
    </row>
    <row r="493" spans="1:7" customFormat="1" x14ac:dyDescent="0.25">
      <c r="A493" s="4">
        <v>40980</v>
      </c>
      <c r="B493">
        <v>2</v>
      </c>
      <c r="C493">
        <v>1</v>
      </c>
      <c r="D493" s="5" t="s">
        <v>41</v>
      </c>
      <c r="E493" s="6">
        <v>680.96</v>
      </c>
      <c r="F493" s="6">
        <v>1028.55</v>
      </c>
      <c r="G493" s="6">
        <v>1709.51</v>
      </c>
    </row>
    <row r="494" spans="1:7" customFormat="1" x14ac:dyDescent="0.25">
      <c r="A494" s="4">
        <v>40980</v>
      </c>
      <c r="B494">
        <v>2</v>
      </c>
      <c r="C494">
        <v>2</v>
      </c>
      <c r="D494" s="5" t="s">
        <v>43</v>
      </c>
      <c r="E494" s="6">
        <v>687.92</v>
      </c>
      <c r="F494" s="6">
        <v>1038.6300000000001</v>
      </c>
      <c r="G494" s="6">
        <v>1726.55</v>
      </c>
    </row>
    <row r="495" spans="1:7" customFormat="1" x14ac:dyDescent="0.25">
      <c r="A495" s="4">
        <v>40980</v>
      </c>
      <c r="B495">
        <v>3</v>
      </c>
      <c r="C495">
        <v>1</v>
      </c>
      <c r="D495" s="5" t="s">
        <v>47</v>
      </c>
      <c r="E495" s="6">
        <v>639.78</v>
      </c>
      <c r="F495" s="6">
        <v>1011.16</v>
      </c>
      <c r="G495" s="6">
        <v>1650.94</v>
      </c>
    </row>
    <row r="496" spans="1:7" customFormat="1" x14ac:dyDescent="0.25">
      <c r="A496" s="4">
        <v>40980</v>
      </c>
      <c r="B496">
        <v>3</v>
      </c>
      <c r="C496">
        <v>2</v>
      </c>
      <c r="D496" s="5" t="s">
        <v>24</v>
      </c>
      <c r="E496" s="6">
        <v>590.89</v>
      </c>
      <c r="F496" s="6">
        <v>920.29</v>
      </c>
      <c r="G496" s="6">
        <v>1511.18</v>
      </c>
    </row>
    <row r="497" spans="1:7" customFormat="1" x14ac:dyDescent="0.25">
      <c r="A497" s="4">
        <v>40980</v>
      </c>
      <c r="B497">
        <v>4</v>
      </c>
      <c r="C497">
        <v>1</v>
      </c>
      <c r="D497" s="5" t="s">
        <v>30</v>
      </c>
      <c r="E497" s="6">
        <v>679.41</v>
      </c>
      <c r="F497" s="6">
        <v>1058.6099999999999</v>
      </c>
      <c r="G497" s="6">
        <v>1738.02</v>
      </c>
    </row>
    <row r="498" spans="1:7" customFormat="1" x14ac:dyDescent="0.25">
      <c r="A498" s="4">
        <v>40980</v>
      </c>
      <c r="B498">
        <v>4</v>
      </c>
      <c r="C498">
        <v>2</v>
      </c>
      <c r="D498" s="5" t="s">
        <v>16</v>
      </c>
      <c r="E498" s="6">
        <v>681.61</v>
      </c>
      <c r="F498" s="6">
        <v>1057.58</v>
      </c>
      <c r="G498" s="6">
        <v>1739.19</v>
      </c>
    </row>
    <row r="499" spans="1:7" customFormat="1" x14ac:dyDescent="0.25">
      <c r="A499" s="4">
        <v>40981</v>
      </c>
      <c r="B499">
        <v>1</v>
      </c>
      <c r="C499">
        <v>1</v>
      </c>
      <c r="D499" s="5" t="s">
        <v>22</v>
      </c>
      <c r="E499" s="6">
        <v>655.04999999999995</v>
      </c>
      <c r="F499" s="6">
        <v>1052.1400000000001</v>
      </c>
      <c r="G499" s="6">
        <v>1707.19</v>
      </c>
    </row>
    <row r="500" spans="1:7" customFormat="1" x14ac:dyDescent="0.25">
      <c r="A500" s="4">
        <v>40981</v>
      </c>
      <c r="B500">
        <v>1</v>
      </c>
      <c r="C500">
        <v>2</v>
      </c>
      <c r="D500" s="5" t="s">
        <v>27</v>
      </c>
      <c r="E500" s="6">
        <v>820.17</v>
      </c>
      <c r="F500" s="6">
        <v>1277.27</v>
      </c>
      <c r="G500" s="6">
        <v>2097.44</v>
      </c>
    </row>
    <row r="501" spans="1:7" customFormat="1" x14ac:dyDescent="0.25">
      <c r="A501" s="4">
        <v>40981</v>
      </c>
      <c r="B501">
        <v>2</v>
      </c>
      <c r="C501">
        <v>1</v>
      </c>
      <c r="D501" s="5" t="s">
        <v>32</v>
      </c>
      <c r="E501" s="6">
        <v>677.24</v>
      </c>
      <c r="F501" s="6">
        <v>1084.26</v>
      </c>
      <c r="G501" s="6">
        <v>1761.5</v>
      </c>
    </row>
    <row r="502" spans="1:7" customFormat="1" x14ac:dyDescent="0.25">
      <c r="A502" s="4">
        <v>40981</v>
      </c>
      <c r="B502">
        <v>2</v>
      </c>
      <c r="C502">
        <v>2</v>
      </c>
      <c r="D502" s="5" t="s">
        <v>37</v>
      </c>
      <c r="E502" s="6">
        <v>627.25</v>
      </c>
      <c r="F502" s="6">
        <v>947.66</v>
      </c>
      <c r="G502" s="6">
        <v>1574.91</v>
      </c>
    </row>
    <row r="503" spans="1:7" customFormat="1" x14ac:dyDescent="0.25">
      <c r="A503" s="4">
        <v>40981</v>
      </c>
      <c r="B503">
        <v>3</v>
      </c>
      <c r="C503">
        <v>1</v>
      </c>
      <c r="D503" s="5" t="s">
        <v>40</v>
      </c>
      <c r="E503" s="6">
        <v>707.69</v>
      </c>
      <c r="F503" s="6">
        <v>1070.74</v>
      </c>
      <c r="G503" s="6">
        <v>1778.43</v>
      </c>
    </row>
    <row r="504" spans="1:7" customFormat="1" x14ac:dyDescent="0.25">
      <c r="A504" s="4">
        <v>40981</v>
      </c>
      <c r="B504">
        <v>3</v>
      </c>
      <c r="C504">
        <v>2</v>
      </c>
      <c r="D504" s="5" t="s">
        <v>41</v>
      </c>
      <c r="E504" s="6">
        <v>694.64</v>
      </c>
      <c r="F504" s="6">
        <v>1098.9000000000001</v>
      </c>
      <c r="G504" s="6">
        <v>1793.54</v>
      </c>
    </row>
    <row r="505" spans="1:7" customFormat="1" x14ac:dyDescent="0.25">
      <c r="A505" s="4">
        <v>40981</v>
      </c>
      <c r="B505">
        <v>4</v>
      </c>
      <c r="C505">
        <v>1</v>
      </c>
      <c r="D505" s="5" t="s">
        <v>43</v>
      </c>
      <c r="E505" s="6">
        <v>623.6</v>
      </c>
      <c r="F505" s="6">
        <v>962.71</v>
      </c>
      <c r="G505" s="6">
        <v>1586.31</v>
      </c>
    </row>
    <row r="506" spans="1:7" customFormat="1" x14ac:dyDescent="0.25">
      <c r="A506" s="4">
        <v>40981</v>
      </c>
      <c r="B506">
        <v>4</v>
      </c>
      <c r="C506">
        <v>2</v>
      </c>
      <c r="D506" s="5" t="s">
        <v>47</v>
      </c>
      <c r="E506" s="6">
        <v>831.66</v>
      </c>
      <c r="F506" s="6">
        <v>1254.98</v>
      </c>
      <c r="G506" s="6">
        <v>2086.64</v>
      </c>
    </row>
    <row r="507" spans="1:7" customFormat="1" x14ac:dyDescent="0.25">
      <c r="A507" s="4">
        <v>40982</v>
      </c>
      <c r="B507">
        <v>1</v>
      </c>
      <c r="C507">
        <v>1</v>
      </c>
      <c r="D507" s="5" t="s">
        <v>24</v>
      </c>
      <c r="E507" s="6">
        <v>615.55999999999995</v>
      </c>
      <c r="F507" s="6">
        <v>1004.06</v>
      </c>
      <c r="G507" s="6">
        <v>1619.62</v>
      </c>
    </row>
    <row r="508" spans="1:7" customFormat="1" x14ac:dyDescent="0.25">
      <c r="A508" s="4">
        <v>40982</v>
      </c>
      <c r="B508">
        <v>1</v>
      </c>
      <c r="C508">
        <v>2</v>
      </c>
      <c r="D508" s="5" t="s">
        <v>30</v>
      </c>
      <c r="E508" s="6">
        <v>702.1</v>
      </c>
      <c r="F508" s="6">
        <v>1067.73</v>
      </c>
      <c r="G508" s="6">
        <v>1769.83</v>
      </c>
    </row>
    <row r="509" spans="1:7" customFormat="1" x14ac:dyDescent="0.25">
      <c r="A509" s="4">
        <v>40982</v>
      </c>
      <c r="B509">
        <v>2</v>
      </c>
      <c r="C509">
        <v>1</v>
      </c>
      <c r="D509" s="5" t="s">
        <v>16</v>
      </c>
      <c r="E509" s="6">
        <v>710.55</v>
      </c>
      <c r="F509" s="6">
        <v>1085.0999999999999</v>
      </c>
      <c r="G509" s="6">
        <v>1795.65</v>
      </c>
    </row>
    <row r="510" spans="1:7" customFormat="1" x14ac:dyDescent="0.25">
      <c r="A510" s="4">
        <v>40982</v>
      </c>
      <c r="B510">
        <v>2</v>
      </c>
      <c r="C510">
        <v>2</v>
      </c>
      <c r="D510" s="5" t="s">
        <v>22</v>
      </c>
      <c r="E510" s="6">
        <v>624.34</v>
      </c>
      <c r="F510" s="6">
        <v>1000.84</v>
      </c>
      <c r="G510" s="6">
        <v>1625.18</v>
      </c>
    </row>
    <row r="511" spans="1:7" customFormat="1" x14ac:dyDescent="0.25">
      <c r="A511" s="4">
        <v>40982</v>
      </c>
      <c r="B511">
        <v>3</v>
      </c>
      <c r="C511">
        <v>1</v>
      </c>
      <c r="D511" s="5" t="s">
        <v>27</v>
      </c>
      <c r="E511" s="6">
        <v>689.97</v>
      </c>
      <c r="F511" s="6">
        <v>1107.1400000000001</v>
      </c>
      <c r="G511" s="6">
        <v>1797.11</v>
      </c>
    </row>
    <row r="512" spans="1:7" customFormat="1" x14ac:dyDescent="0.25">
      <c r="A512" s="4">
        <v>40982</v>
      </c>
      <c r="B512">
        <v>3</v>
      </c>
      <c r="C512">
        <v>2</v>
      </c>
      <c r="D512" s="5" t="s">
        <v>32</v>
      </c>
      <c r="E512" s="6">
        <v>636.59</v>
      </c>
      <c r="F512" s="6">
        <v>968.81</v>
      </c>
      <c r="G512" s="6">
        <v>1605.4</v>
      </c>
    </row>
    <row r="513" spans="1:7" customFormat="1" x14ac:dyDescent="0.25">
      <c r="A513" s="4">
        <v>40982</v>
      </c>
      <c r="B513">
        <v>4</v>
      </c>
      <c r="C513">
        <v>1</v>
      </c>
      <c r="D513" s="5" t="s">
        <v>37</v>
      </c>
      <c r="E513" s="6">
        <v>689.4</v>
      </c>
      <c r="F513" s="6">
        <v>1105.33</v>
      </c>
      <c r="G513" s="6">
        <v>1794.73</v>
      </c>
    </row>
    <row r="514" spans="1:7" customFormat="1" x14ac:dyDescent="0.25">
      <c r="A514" s="4">
        <v>40982</v>
      </c>
      <c r="B514">
        <v>4</v>
      </c>
      <c r="C514">
        <v>2</v>
      </c>
      <c r="D514" s="5" t="s">
        <v>40</v>
      </c>
      <c r="E514" s="6">
        <v>698.05</v>
      </c>
      <c r="F514" s="6">
        <v>1122.8599999999999</v>
      </c>
      <c r="G514" s="6">
        <v>1820.91</v>
      </c>
    </row>
    <row r="515" spans="1:7" customFormat="1" x14ac:dyDescent="0.25">
      <c r="A515" s="4">
        <v>40983</v>
      </c>
      <c r="B515">
        <v>1</v>
      </c>
      <c r="C515">
        <v>1</v>
      </c>
      <c r="D515" s="5" t="s">
        <v>41</v>
      </c>
      <c r="E515" s="6">
        <v>680.48</v>
      </c>
      <c r="F515" s="6">
        <v>1033.3</v>
      </c>
      <c r="G515" s="6">
        <v>1713.78</v>
      </c>
    </row>
    <row r="516" spans="1:7" customFormat="1" x14ac:dyDescent="0.25">
      <c r="A516" s="4">
        <v>40983</v>
      </c>
      <c r="B516">
        <v>1</v>
      </c>
      <c r="C516">
        <v>2</v>
      </c>
      <c r="D516" s="5" t="s">
        <v>43</v>
      </c>
      <c r="E516" s="6">
        <v>739.33</v>
      </c>
      <c r="F516" s="6">
        <v>1149.72</v>
      </c>
      <c r="G516" s="6">
        <v>1889.05</v>
      </c>
    </row>
    <row r="517" spans="1:7" customFormat="1" x14ac:dyDescent="0.25">
      <c r="A517" s="4">
        <v>40983</v>
      </c>
      <c r="B517">
        <v>2</v>
      </c>
      <c r="C517">
        <v>1</v>
      </c>
      <c r="D517" s="5" t="s">
        <v>47</v>
      </c>
      <c r="E517" s="6">
        <v>686.73</v>
      </c>
      <c r="F517" s="6">
        <v>1098.07</v>
      </c>
      <c r="G517" s="6">
        <v>1784.8</v>
      </c>
    </row>
    <row r="518" spans="1:7" customFormat="1" x14ac:dyDescent="0.25">
      <c r="A518" s="4">
        <v>40983</v>
      </c>
      <c r="B518">
        <v>2</v>
      </c>
      <c r="C518">
        <v>2</v>
      </c>
      <c r="D518" s="5" t="s">
        <v>24</v>
      </c>
      <c r="E518" s="6">
        <v>781.37</v>
      </c>
      <c r="F518" s="6">
        <v>1245.1500000000001</v>
      </c>
      <c r="G518" s="6">
        <v>2026.52</v>
      </c>
    </row>
    <row r="519" spans="1:7" customFormat="1" x14ac:dyDescent="0.25">
      <c r="A519" s="4">
        <v>40983</v>
      </c>
      <c r="B519">
        <v>3</v>
      </c>
      <c r="C519">
        <v>1</v>
      </c>
      <c r="D519" s="5" t="s">
        <v>30</v>
      </c>
      <c r="E519" s="6">
        <v>668.52</v>
      </c>
      <c r="F519" s="6">
        <v>1063.93</v>
      </c>
      <c r="G519" s="6">
        <v>1732.45</v>
      </c>
    </row>
    <row r="520" spans="1:7" customFormat="1" x14ac:dyDescent="0.25">
      <c r="A520" s="4">
        <v>40983</v>
      </c>
      <c r="B520">
        <v>3</v>
      </c>
      <c r="C520">
        <v>2</v>
      </c>
      <c r="D520" s="5" t="s">
        <v>16</v>
      </c>
      <c r="E520" s="6">
        <v>605.16999999999996</v>
      </c>
      <c r="F520" s="6">
        <v>927.83</v>
      </c>
      <c r="G520" s="6">
        <v>1533</v>
      </c>
    </row>
    <row r="521" spans="1:7" customFormat="1" x14ac:dyDescent="0.25">
      <c r="A521" s="4">
        <v>40983</v>
      </c>
      <c r="B521">
        <v>4</v>
      </c>
      <c r="C521">
        <v>1</v>
      </c>
      <c r="D521" s="5" t="s">
        <v>22</v>
      </c>
      <c r="E521" s="6">
        <v>621.54</v>
      </c>
      <c r="F521" s="6">
        <v>957.7</v>
      </c>
      <c r="G521" s="6">
        <v>1579.24</v>
      </c>
    </row>
    <row r="522" spans="1:7" customFormat="1" x14ac:dyDescent="0.25">
      <c r="A522" s="4">
        <v>40983</v>
      </c>
      <c r="B522">
        <v>4</v>
      </c>
      <c r="C522">
        <v>2</v>
      </c>
      <c r="D522" s="5" t="s">
        <v>27</v>
      </c>
      <c r="E522" s="6">
        <v>611.72</v>
      </c>
      <c r="F522" s="6">
        <v>963.83</v>
      </c>
      <c r="G522" s="6">
        <v>1575.55</v>
      </c>
    </row>
    <row r="523" spans="1:7" customFormat="1" x14ac:dyDescent="0.25">
      <c r="A523" s="4">
        <v>40984</v>
      </c>
      <c r="B523">
        <v>1</v>
      </c>
      <c r="C523">
        <v>1</v>
      </c>
      <c r="D523" s="5" t="s">
        <v>32</v>
      </c>
      <c r="E523" s="6">
        <v>589.12</v>
      </c>
      <c r="F523" s="6">
        <v>978.93</v>
      </c>
      <c r="G523" s="6">
        <v>1568.05</v>
      </c>
    </row>
    <row r="524" spans="1:7" customFormat="1" x14ac:dyDescent="0.25">
      <c r="A524" s="4">
        <v>40984</v>
      </c>
      <c r="B524">
        <v>1</v>
      </c>
      <c r="C524">
        <v>2</v>
      </c>
      <c r="D524" s="5" t="s">
        <v>37</v>
      </c>
      <c r="E524" s="6">
        <v>683.42</v>
      </c>
      <c r="F524" s="6">
        <v>1068.06</v>
      </c>
      <c r="G524" s="6">
        <v>1751.48</v>
      </c>
    </row>
    <row r="525" spans="1:7" customFormat="1" x14ac:dyDescent="0.25">
      <c r="A525" s="4">
        <v>40984</v>
      </c>
      <c r="B525">
        <v>2</v>
      </c>
      <c r="C525">
        <v>1</v>
      </c>
      <c r="D525" s="5" t="s">
        <v>40</v>
      </c>
      <c r="E525" s="6">
        <v>604.20000000000005</v>
      </c>
      <c r="F525" s="6">
        <v>1016.51</v>
      </c>
      <c r="G525" s="6">
        <v>1620.71</v>
      </c>
    </row>
    <row r="526" spans="1:7" customFormat="1" x14ac:dyDescent="0.25">
      <c r="A526" s="4">
        <v>40984</v>
      </c>
      <c r="B526">
        <v>2</v>
      </c>
      <c r="C526">
        <v>2</v>
      </c>
      <c r="D526" s="5" t="s">
        <v>41</v>
      </c>
      <c r="E526" s="6">
        <v>693.38</v>
      </c>
      <c r="F526" s="6">
        <v>1094.8900000000001</v>
      </c>
      <c r="G526" s="6">
        <v>1788.27</v>
      </c>
    </row>
    <row r="527" spans="1:7" customFormat="1" x14ac:dyDescent="0.25">
      <c r="A527" s="4">
        <v>40984</v>
      </c>
      <c r="B527">
        <v>3</v>
      </c>
      <c r="C527">
        <v>1</v>
      </c>
      <c r="D527" s="5" t="s">
        <v>43</v>
      </c>
      <c r="E527" s="6">
        <v>602.02</v>
      </c>
      <c r="F527" s="6">
        <v>986.41</v>
      </c>
      <c r="G527" s="6">
        <v>1588.43</v>
      </c>
    </row>
    <row r="528" spans="1:7" customFormat="1" x14ac:dyDescent="0.25">
      <c r="A528" s="4">
        <v>40984</v>
      </c>
      <c r="B528">
        <v>3</v>
      </c>
      <c r="C528">
        <v>2</v>
      </c>
      <c r="D528" s="5" t="s">
        <v>47</v>
      </c>
      <c r="E528" s="6">
        <v>801.95</v>
      </c>
      <c r="F528" s="6">
        <v>1243.3900000000001</v>
      </c>
      <c r="G528" s="6">
        <v>2045.34</v>
      </c>
    </row>
    <row r="529" spans="1:7" customFormat="1" x14ac:dyDescent="0.25">
      <c r="A529" s="4">
        <v>40984</v>
      </c>
      <c r="B529">
        <v>4</v>
      </c>
      <c r="C529">
        <v>1</v>
      </c>
      <c r="D529" s="5" t="s">
        <v>24</v>
      </c>
      <c r="E529" s="6">
        <v>568.30999999999995</v>
      </c>
      <c r="F529" s="6">
        <v>951.36</v>
      </c>
      <c r="G529" s="6">
        <v>1519.67</v>
      </c>
    </row>
    <row r="530" spans="1:7" customFormat="1" x14ac:dyDescent="0.25">
      <c r="A530" s="4">
        <v>40984</v>
      </c>
      <c r="B530">
        <v>4</v>
      </c>
      <c r="C530">
        <v>2</v>
      </c>
      <c r="D530" s="5" t="s">
        <v>30</v>
      </c>
      <c r="E530" s="6">
        <v>685.27</v>
      </c>
      <c r="F530" s="6">
        <v>1124.67</v>
      </c>
      <c r="G530" s="6">
        <v>1809.94</v>
      </c>
    </row>
    <row r="531" spans="1:7" customFormat="1" x14ac:dyDescent="0.25">
      <c r="A531" s="4">
        <v>40985</v>
      </c>
      <c r="B531">
        <v>1</v>
      </c>
      <c r="C531">
        <v>1</v>
      </c>
      <c r="D531" s="5" t="s">
        <v>16</v>
      </c>
      <c r="E531" s="6">
        <v>643.05999999999995</v>
      </c>
      <c r="F531" s="6">
        <v>1123.3599999999999</v>
      </c>
      <c r="G531" s="6">
        <v>1766.42</v>
      </c>
    </row>
    <row r="532" spans="1:7" customFormat="1" x14ac:dyDescent="0.25">
      <c r="A532" s="4">
        <v>40985</v>
      </c>
      <c r="B532">
        <v>1</v>
      </c>
      <c r="C532">
        <v>2</v>
      </c>
      <c r="D532" s="5" t="s">
        <v>22</v>
      </c>
      <c r="E532" s="6">
        <v>647.6</v>
      </c>
      <c r="F532" s="6">
        <v>992.06</v>
      </c>
      <c r="G532" s="6">
        <v>1639.66</v>
      </c>
    </row>
    <row r="533" spans="1:7" customFormat="1" x14ac:dyDescent="0.25">
      <c r="A533" s="4">
        <v>40985</v>
      </c>
      <c r="B533">
        <v>2</v>
      </c>
      <c r="C533">
        <v>1</v>
      </c>
      <c r="D533" s="5" t="s">
        <v>27</v>
      </c>
      <c r="E533" s="6">
        <v>654.66</v>
      </c>
      <c r="F533" s="6">
        <v>999.36</v>
      </c>
      <c r="G533" s="6">
        <v>1654.02</v>
      </c>
    </row>
    <row r="534" spans="1:7" customFormat="1" x14ac:dyDescent="0.25">
      <c r="A534" s="4">
        <v>40985</v>
      </c>
      <c r="B534">
        <v>2</v>
      </c>
      <c r="C534">
        <v>2</v>
      </c>
      <c r="D534" s="5" t="s">
        <v>32</v>
      </c>
      <c r="E534" s="6">
        <v>745.6</v>
      </c>
      <c r="F534" s="6">
        <v>1184.57</v>
      </c>
      <c r="G534" s="6">
        <v>1930.17</v>
      </c>
    </row>
    <row r="535" spans="1:7" customFormat="1" x14ac:dyDescent="0.25">
      <c r="A535" s="4">
        <v>40985</v>
      </c>
      <c r="B535">
        <v>3</v>
      </c>
      <c r="C535">
        <v>1</v>
      </c>
      <c r="D535" s="5" t="s">
        <v>37</v>
      </c>
      <c r="E535" s="6">
        <v>602.65</v>
      </c>
      <c r="F535" s="6">
        <v>1037.7</v>
      </c>
      <c r="G535" s="6">
        <v>1640.35</v>
      </c>
    </row>
    <row r="536" spans="1:7" customFormat="1" x14ac:dyDescent="0.25">
      <c r="A536" s="4">
        <v>40985</v>
      </c>
      <c r="B536">
        <v>3</v>
      </c>
      <c r="C536">
        <v>2</v>
      </c>
      <c r="D536" s="5" t="s">
        <v>40</v>
      </c>
      <c r="E536" s="6">
        <v>614.55999999999995</v>
      </c>
      <c r="F536" s="6">
        <v>1032.42</v>
      </c>
      <c r="G536" s="6">
        <v>1646.98</v>
      </c>
    </row>
    <row r="537" spans="1:7" customFormat="1" x14ac:dyDescent="0.25">
      <c r="A537" s="4">
        <v>40985</v>
      </c>
      <c r="B537">
        <v>4</v>
      </c>
      <c r="C537">
        <v>1</v>
      </c>
      <c r="D537" s="5" t="s">
        <v>41</v>
      </c>
      <c r="E537" s="6">
        <v>633.78</v>
      </c>
      <c r="F537" s="6">
        <v>1013.26</v>
      </c>
      <c r="G537" s="6">
        <v>1647.04</v>
      </c>
    </row>
    <row r="538" spans="1:7" customFormat="1" x14ac:dyDescent="0.25">
      <c r="A538" s="4">
        <v>40985</v>
      </c>
      <c r="B538">
        <v>4</v>
      </c>
      <c r="C538">
        <v>2</v>
      </c>
      <c r="D538" s="5" t="s">
        <v>43</v>
      </c>
      <c r="E538" s="6">
        <v>710.25</v>
      </c>
      <c r="F538" s="6">
        <v>1127.3399999999999</v>
      </c>
      <c r="G538" s="6">
        <v>1837.59</v>
      </c>
    </row>
    <row r="539" spans="1:7" customFormat="1" x14ac:dyDescent="0.25">
      <c r="A539" s="4">
        <v>40986</v>
      </c>
      <c r="B539">
        <v>1</v>
      </c>
      <c r="C539">
        <v>1</v>
      </c>
      <c r="D539" s="5" t="s">
        <v>47</v>
      </c>
      <c r="E539" s="6">
        <v>666.4</v>
      </c>
      <c r="F539" s="6">
        <v>1091.76</v>
      </c>
      <c r="G539" s="6">
        <v>1758.16</v>
      </c>
    </row>
    <row r="540" spans="1:7" customFormat="1" x14ac:dyDescent="0.25">
      <c r="A540" s="4">
        <v>40986</v>
      </c>
      <c r="B540">
        <v>1</v>
      </c>
      <c r="C540">
        <v>2</v>
      </c>
      <c r="D540" s="5" t="s">
        <v>24</v>
      </c>
      <c r="E540" s="6">
        <v>817.39</v>
      </c>
      <c r="F540" s="6">
        <v>1226.53</v>
      </c>
      <c r="G540" s="6">
        <v>2043.92</v>
      </c>
    </row>
    <row r="541" spans="1:7" customFormat="1" x14ac:dyDescent="0.25">
      <c r="A541" s="4">
        <v>40986</v>
      </c>
      <c r="B541">
        <v>2</v>
      </c>
      <c r="C541">
        <v>1</v>
      </c>
      <c r="D541" s="5" t="s">
        <v>30</v>
      </c>
      <c r="E541" s="6">
        <v>679.67</v>
      </c>
      <c r="F541" s="6">
        <v>1082.95</v>
      </c>
      <c r="G541" s="6">
        <v>1762.62</v>
      </c>
    </row>
    <row r="542" spans="1:7" customFormat="1" x14ac:dyDescent="0.25">
      <c r="A542" s="4">
        <v>40986</v>
      </c>
      <c r="B542">
        <v>2</v>
      </c>
      <c r="C542">
        <v>2</v>
      </c>
      <c r="D542" s="5" t="s">
        <v>16</v>
      </c>
      <c r="E542" s="6">
        <v>579.49</v>
      </c>
      <c r="F542" s="6">
        <v>997.54</v>
      </c>
      <c r="G542" s="6">
        <v>1577.03</v>
      </c>
    </row>
    <row r="543" spans="1:7" customFormat="1" x14ac:dyDescent="0.25">
      <c r="A543" s="4">
        <v>40986</v>
      </c>
      <c r="B543">
        <v>3</v>
      </c>
      <c r="C543">
        <v>1</v>
      </c>
      <c r="D543" s="5" t="s">
        <v>22</v>
      </c>
      <c r="E543" s="6">
        <v>659.34</v>
      </c>
      <c r="F543" s="6">
        <v>1052.3</v>
      </c>
      <c r="G543" s="6">
        <v>1711.64</v>
      </c>
    </row>
    <row r="544" spans="1:7" customFormat="1" x14ac:dyDescent="0.25">
      <c r="A544" s="4">
        <v>40986</v>
      </c>
      <c r="B544">
        <v>3</v>
      </c>
      <c r="C544">
        <v>2</v>
      </c>
      <c r="D544" s="5" t="s">
        <v>27</v>
      </c>
      <c r="E544" s="6">
        <v>731.97</v>
      </c>
      <c r="F544" s="6">
        <v>1154.0899999999999</v>
      </c>
      <c r="G544" s="6">
        <v>1886.06</v>
      </c>
    </row>
    <row r="545" spans="1:7" customFormat="1" x14ac:dyDescent="0.25">
      <c r="A545" s="4">
        <v>40986</v>
      </c>
      <c r="B545">
        <v>4</v>
      </c>
      <c r="C545">
        <v>1</v>
      </c>
      <c r="D545" s="5" t="s">
        <v>32</v>
      </c>
      <c r="E545" s="6">
        <v>543.21</v>
      </c>
      <c r="F545" s="6">
        <v>978.5</v>
      </c>
      <c r="G545" s="6">
        <v>1521.71</v>
      </c>
    </row>
    <row r="546" spans="1:7" customFormat="1" x14ac:dyDescent="0.25">
      <c r="A546" s="4">
        <v>40986</v>
      </c>
      <c r="B546">
        <v>4</v>
      </c>
      <c r="C546">
        <v>2</v>
      </c>
      <c r="D546" s="5" t="s">
        <v>37</v>
      </c>
      <c r="E546" s="6">
        <v>582.42999999999995</v>
      </c>
      <c r="F546" s="6">
        <v>1030.72</v>
      </c>
      <c r="G546" s="6">
        <v>1613.15</v>
      </c>
    </row>
    <row r="547" spans="1:7" customFormat="1" x14ac:dyDescent="0.25">
      <c r="A547" s="4">
        <v>40987</v>
      </c>
      <c r="B547">
        <v>1</v>
      </c>
      <c r="C547">
        <v>1</v>
      </c>
      <c r="D547" s="5" t="s">
        <v>40</v>
      </c>
      <c r="E547" s="6">
        <v>650.47</v>
      </c>
      <c r="F547" s="6">
        <v>1041.58</v>
      </c>
      <c r="G547" s="6">
        <v>1692.05</v>
      </c>
    </row>
    <row r="548" spans="1:7" customFormat="1" x14ac:dyDescent="0.25">
      <c r="A548" s="4">
        <v>40987</v>
      </c>
      <c r="B548">
        <v>1</v>
      </c>
      <c r="C548">
        <v>2</v>
      </c>
      <c r="D548" s="5" t="s">
        <v>41</v>
      </c>
      <c r="E548" s="6">
        <v>651.20000000000005</v>
      </c>
      <c r="F548" s="6">
        <v>1158.7</v>
      </c>
      <c r="G548" s="6">
        <v>1809.9</v>
      </c>
    </row>
    <row r="549" spans="1:7" customFormat="1" x14ac:dyDescent="0.25">
      <c r="A549" s="4">
        <v>40987</v>
      </c>
      <c r="B549">
        <v>2</v>
      </c>
      <c r="C549">
        <v>1</v>
      </c>
      <c r="D549" s="5" t="s">
        <v>43</v>
      </c>
      <c r="E549" s="6">
        <v>662.14</v>
      </c>
      <c r="F549" s="6">
        <v>1038.97</v>
      </c>
      <c r="G549" s="6">
        <v>1701.11</v>
      </c>
    </row>
    <row r="550" spans="1:7" customFormat="1" x14ac:dyDescent="0.25">
      <c r="A550" s="4">
        <v>40987</v>
      </c>
      <c r="B550">
        <v>2</v>
      </c>
      <c r="C550">
        <v>2</v>
      </c>
      <c r="D550" s="5" t="s">
        <v>47</v>
      </c>
      <c r="E550" s="6">
        <v>664.23</v>
      </c>
      <c r="F550" s="6">
        <v>1192.67</v>
      </c>
      <c r="G550" s="6">
        <v>1856.9</v>
      </c>
    </row>
    <row r="551" spans="1:7" customFormat="1" x14ac:dyDescent="0.25">
      <c r="A551" s="4">
        <v>40987</v>
      </c>
      <c r="B551">
        <v>3</v>
      </c>
      <c r="C551">
        <v>1</v>
      </c>
      <c r="D551" s="5" t="s">
        <v>24</v>
      </c>
      <c r="E551" s="6">
        <v>586.66</v>
      </c>
      <c r="F551" s="6">
        <v>1079.07</v>
      </c>
      <c r="G551" s="6">
        <v>1665.73</v>
      </c>
    </row>
    <row r="552" spans="1:7" customFormat="1" x14ac:dyDescent="0.25">
      <c r="A552" s="4">
        <v>40987</v>
      </c>
      <c r="B552">
        <v>3</v>
      </c>
      <c r="C552">
        <v>2</v>
      </c>
      <c r="D552" s="5" t="s">
        <v>30</v>
      </c>
      <c r="E552" s="6">
        <v>688.2</v>
      </c>
      <c r="F552" s="6">
        <v>1099.08</v>
      </c>
      <c r="G552" s="6">
        <v>1787.28</v>
      </c>
    </row>
    <row r="553" spans="1:7" customFormat="1" x14ac:dyDescent="0.25">
      <c r="A553" s="4">
        <v>40987</v>
      </c>
      <c r="B553">
        <v>4</v>
      </c>
      <c r="C553">
        <v>1</v>
      </c>
      <c r="D553" s="5" t="s">
        <v>16</v>
      </c>
      <c r="E553" s="6">
        <v>683.96</v>
      </c>
      <c r="F553" s="6">
        <v>1096.67</v>
      </c>
      <c r="G553" s="6">
        <v>1780.63</v>
      </c>
    </row>
    <row r="554" spans="1:7" customFormat="1" x14ac:dyDescent="0.25">
      <c r="A554" s="4">
        <v>40987</v>
      </c>
      <c r="B554">
        <v>4</v>
      </c>
      <c r="C554">
        <v>2</v>
      </c>
      <c r="D554" s="5" t="s">
        <v>22</v>
      </c>
      <c r="E554" s="6">
        <v>651.64</v>
      </c>
      <c r="F554" s="6">
        <v>1007.54</v>
      </c>
      <c r="G554" s="6">
        <v>1659.18</v>
      </c>
    </row>
    <row r="555" spans="1:7" customFormat="1" x14ac:dyDescent="0.25">
      <c r="A555" s="4">
        <v>40988</v>
      </c>
      <c r="B555">
        <v>1</v>
      </c>
      <c r="C555">
        <v>1</v>
      </c>
      <c r="D555" s="5" t="s">
        <v>27</v>
      </c>
      <c r="E555" s="6">
        <v>635.91999999999996</v>
      </c>
      <c r="F555" s="6">
        <v>1088.05</v>
      </c>
      <c r="G555" s="6">
        <v>1723.97</v>
      </c>
    </row>
    <row r="556" spans="1:7" customFormat="1" x14ac:dyDescent="0.25">
      <c r="A556" s="4">
        <v>40988</v>
      </c>
      <c r="B556">
        <v>1</v>
      </c>
      <c r="C556">
        <v>2</v>
      </c>
      <c r="D556" s="5" t="s">
        <v>32</v>
      </c>
      <c r="E556" s="6">
        <v>734.13</v>
      </c>
      <c r="F556" s="6">
        <v>1127.92</v>
      </c>
      <c r="G556" s="6">
        <v>1862.05</v>
      </c>
    </row>
    <row r="557" spans="1:7" customFormat="1" x14ac:dyDescent="0.25">
      <c r="A557" s="4">
        <v>40988</v>
      </c>
      <c r="B557">
        <v>2</v>
      </c>
      <c r="C557">
        <v>1</v>
      </c>
      <c r="D557" s="5" t="s">
        <v>37</v>
      </c>
      <c r="E557" s="6">
        <v>533.45000000000005</v>
      </c>
      <c r="F557" s="6">
        <v>1007.55</v>
      </c>
      <c r="G557" s="6">
        <v>1541</v>
      </c>
    </row>
    <row r="558" spans="1:7" customFormat="1" x14ac:dyDescent="0.25">
      <c r="A558" s="4">
        <v>40988</v>
      </c>
      <c r="B558">
        <v>2</v>
      </c>
      <c r="C558">
        <v>2</v>
      </c>
      <c r="D558" s="5" t="s">
        <v>40</v>
      </c>
      <c r="E558" s="6">
        <v>608.85</v>
      </c>
      <c r="F558" s="6">
        <v>1032.18</v>
      </c>
      <c r="G558" s="6">
        <v>1641.03</v>
      </c>
    </row>
    <row r="559" spans="1:7" customFormat="1" x14ac:dyDescent="0.25">
      <c r="A559" s="4">
        <v>40988</v>
      </c>
      <c r="B559">
        <v>3</v>
      </c>
      <c r="C559">
        <v>1</v>
      </c>
      <c r="D559" s="5" t="s">
        <v>41</v>
      </c>
      <c r="E559" s="6">
        <v>608.44000000000005</v>
      </c>
      <c r="F559" s="6">
        <v>980.98</v>
      </c>
      <c r="G559" s="6">
        <v>1589.42</v>
      </c>
    </row>
    <row r="560" spans="1:7" customFormat="1" x14ac:dyDescent="0.25">
      <c r="A560" s="4">
        <v>40988</v>
      </c>
      <c r="B560">
        <v>3</v>
      </c>
      <c r="C560">
        <v>2</v>
      </c>
      <c r="D560" s="5" t="s">
        <v>43</v>
      </c>
      <c r="E560" s="6">
        <v>778.89</v>
      </c>
      <c r="F560" s="6">
        <v>1227.04</v>
      </c>
      <c r="G560" s="6">
        <v>2005.93</v>
      </c>
    </row>
    <row r="561" spans="1:7" customFormat="1" x14ac:dyDescent="0.25">
      <c r="A561" s="4">
        <v>40988</v>
      </c>
      <c r="B561">
        <v>4</v>
      </c>
      <c r="C561">
        <v>1</v>
      </c>
      <c r="D561" s="5" t="s">
        <v>47</v>
      </c>
      <c r="E561" s="6">
        <v>645.9</v>
      </c>
      <c r="F561" s="6">
        <v>1115.96</v>
      </c>
      <c r="G561" s="6">
        <v>1761.86</v>
      </c>
    </row>
    <row r="562" spans="1:7" customFormat="1" x14ac:dyDescent="0.25">
      <c r="A562" s="4">
        <v>40988</v>
      </c>
      <c r="B562">
        <v>4</v>
      </c>
      <c r="C562">
        <v>2</v>
      </c>
      <c r="D562" s="5" t="s">
        <v>24</v>
      </c>
      <c r="E562" s="6">
        <v>659.87</v>
      </c>
      <c r="F562" s="6">
        <v>1120.08</v>
      </c>
      <c r="G562" s="6">
        <v>1779.95</v>
      </c>
    </row>
    <row r="563" spans="1:7" customFormat="1" x14ac:dyDescent="0.25">
      <c r="A563" s="4">
        <v>40989</v>
      </c>
      <c r="B563">
        <v>1</v>
      </c>
      <c r="C563">
        <v>1</v>
      </c>
      <c r="D563" s="5" t="s">
        <v>30</v>
      </c>
      <c r="E563" s="6">
        <v>569.58000000000004</v>
      </c>
      <c r="F563" s="6">
        <v>978.03</v>
      </c>
      <c r="G563" s="6">
        <v>1547.61</v>
      </c>
    </row>
    <row r="564" spans="1:7" customFormat="1" x14ac:dyDescent="0.25">
      <c r="A564" s="4">
        <v>40989</v>
      </c>
      <c r="B564">
        <v>1</v>
      </c>
      <c r="C564">
        <v>2</v>
      </c>
      <c r="D564" s="5" t="s">
        <v>16</v>
      </c>
      <c r="E564" s="6">
        <v>527.39</v>
      </c>
      <c r="F564" s="6">
        <v>1008.34</v>
      </c>
      <c r="G564" s="6">
        <v>1535.73</v>
      </c>
    </row>
    <row r="565" spans="1:7" customFormat="1" x14ac:dyDescent="0.25">
      <c r="A565" s="4">
        <v>40989</v>
      </c>
      <c r="B565">
        <v>2</v>
      </c>
      <c r="C565">
        <v>1</v>
      </c>
      <c r="D565" s="5" t="s">
        <v>22</v>
      </c>
      <c r="E565" s="6">
        <v>543.99</v>
      </c>
      <c r="F565" s="6">
        <v>1003.17</v>
      </c>
      <c r="G565" s="6">
        <v>1547.16</v>
      </c>
    </row>
    <row r="566" spans="1:7" customFormat="1" x14ac:dyDescent="0.25">
      <c r="A566" s="4">
        <v>40989</v>
      </c>
      <c r="B566">
        <v>2</v>
      </c>
      <c r="C566">
        <v>2</v>
      </c>
      <c r="D566" s="5" t="s">
        <v>27</v>
      </c>
      <c r="E566" s="6">
        <v>728.8</v>
      </c>
      <c r="F566" s="6">
        <v>1322.09</v>
      </c>
      <c r="G566" s="6">
        <v>2050.89</v>
      </c>
    </row>
    <row r="567" spans="1:7" customFormat="1" x14ac:dyDescent="0.25">
      <c r="A567" s="4">
        <v>40989</v>
      </c>
      <c r="B567">
        <v>3</v>
      </c>
      <c r="C567">
        <v>1</v>
      </c>
      <c r="D567" s="5" t="s">
        <v>32</v>
      </c>
      <c r="E567" s="6">
        <v>674.25</v>
      </c>
      <c r="F567" s="6">
        <v>1127.2</v>
      </c>
      <c r="G567" s="6">
        <v>1801.45</v>
      </c>
    </row>
    <row r="568" spans="1:7" customFormat="1" x14ac:dyDescent="0.25">
      <c r="A568" s="4">
        <v>40989</v>
      </c>
      <c r="B568">
        <v>3</v>
      </c>
      <c r="C568">
        <v>2</v>
      </c>
      <c r="D568" s="5" t="s">
        <v>37</v>
      </c>
      <c r="E568" s="6">
        <v>591.15</v>
      </c>
      <c r="F568" s="6">
        <v>1097.76</v>
      </c>
      <c r="G568" s="6">
        <v>1688.91</v>
      </c>
    </row>
    <row r="569" spans="1:7" customFormat="1" x14ac:dyDescent="0.25">
      <c r="A569" s="4">
        <v>40989</v>
      </c>
      <c r="B569">
        <v>4</v>
      </c>
      <c r="C569">
        <v>1</v>
      </c>
      <c r="D569" s="5" t="s">
        <v>40</v>
      </c>
      <c r="E569" s="6">
        <v>572.83000000000004</v>
      </c>
      <c r="F569" s="6">
        <v>995.64</v>
      </c>
      <c r="G569" s="6">
        <v>1568.47</v>
      </c>
    </row>
    <row r="570" spans="1:7" customFormat="1" x14ac:dyDescent="0.25">
      <c r="A570" s="4">
        <v>40989</v>
      </c>
      <c r="B570">
        <v>4</v>
      </c>
      <c r="C570">
        <v>2</v>
      </c>
      <c r="D570" s="5" t="s">
        <v>41</v>
      </c>
      <c r="E570" s="6">
        <v>582.41</v>
      </c>
      <c r="F570" s="6">
        <v>1065.8</v>
      </c>
      <c r="G570" s="6">
        <v>1648.21</v>
      </c>
    </row>
    <row r="571" spans="1:7" customFormat="1" x14ac:dyDescent="0.25">
      <c r="A571" s="4">
        <v>40990</v>
      </c>
      <c r="B571">
        <v>1</v>
      </c>
      <c r="C571">
        <v>1</v>
      </c>
      <c r="D571" s="5" t="s">
        <v>43</v>
      </c>
      <c r="E571" s="6">
        <v>576.26</v>
      </c>
      <c r="F571" s="6">
        <v>947.9</v>
      </c>
      <c r="G571" s="6">
        <v>1524.16</v>
      </c>
    </row>
    <row r="572" spans="1:7" customFormat="1" x14ac:dyDescent="0.25">
      <c r="A572" s="4">
        <v>40990</v>
      </c>
      <c r="B572">
        <v>1</v>
      </c>
      <c r="C572">
        <v>2</v>
      </c>
      <c r="D572" s="5" t="s">
        <v>47</v>
      </c>
      <c r="E572" s="6">
        <v>610.46</v>
      </c>
      <c r="F572" s="6">
        <v>916.1</v>
      </c>
      <c r="G572" s="6">
        <v>1526.56</v>
      </c>
    </row>
    <row r="573" spans="1:7" customFormat="1" x14ac:dyDescent="0.25">
      <c r="A573" s="4">
        <v>40990</v>
      </c>
      <c r="B573">
        <v>2</v>
      </c>
      <c r="C573">
        <v>1</v>
      </c>
      <c r="D573" s="5" t="s">
        <v>24</v>
      </c>
      <c r="E573" s="6">
        <v>598.23</v>
      </c>
      <c r="F573" s="6">
        <v>1080.25</v>
      </c>
      <c r="G573" s="6">
        <v>1678.48</v>
      </c>
    </row>
    <row r="574" spans="1:7" customFormat="1" x14ac:dyDescent="0.25">
      <c r="A574" s="4">
        <v>40990</v>
      </c>
      <c r="B574">
        <v>2</v>
      </c>
      <c r="C574">
        <v>2</v>
      </c>
      <c r="D574" s="5" t="s">
        <v>30</v>
      </c>
      <c r="E574" s="6">
        <v>763.98</v>
      </c>
      <c r="F574" s="6">
        <v>1147.75</v>
      </c>
      <c r="G574" s="6">
        <v>1911.73</v>
      </c>
    </row>
    <row r="575" spans="1:7" customFormat="1" x14ac:dyDescent="0.25">
      <c r="A575" s="4">
        <v>40990</v>
      </c>
      <c r="B575">
        <v>3</v>
      </c>
      <c r="C575">
        <v>1</v>
      </c>
      <c r="D575" s="5" t="s">
        <v>16</v>
      </c>
      <c r="E575" s="6">
        <v>586.46</v>
      </c>
      <c r="F575" s="6">
        <v>935.77</v>
      </c>
      <c r="G575" s="6">
        <v>1522.23</v>
      </c>
    </row>
    <row r="576" spans="1:7" customFormat="1" x14ac:dyDescent="0.25">
      <c r="A576" s="4">
        <v>40990</v>
      </c>
      <c r="B576">
        <v>3</v>
      </c>
      <c r="C576">
        <v>2</v>
      </c>
      <c r="D576" s="5" t="s">
        <v>22</v>
      </c>
      <c r="E576" s="6">
        <v>769.29</v>
      </c>
      <c r="F576" s="6">
        <v>1294.92</v>
      </c>
      <c r="G576" s="6">
        <v>2064.21</v>
      </c>
    </row>
    <row r="577" spans="1:7" customFormat="1" x14ac:dyDescent="0.25">
      <c r="A577" s="4">
        <v>40990</v>
      </c>
      <c r="B577">
        <v>4</v>
      </c>
      <c r="C577">
        <v>1</v>
      </c>
      <c r="D577" s="5" t="s">
        <v>27</v>
      </c>
      <c r="E577" s="6">
        <v>649.26</v>
      </c>
      <c r="F577" s="6">
        <v>1050.82</v>
      </c>
      <c r="G577" s="6">
        <v>1700.08</v>
      </c>
    </row>
    <row r="578" spans="1:7" customFormat="1" x14ac:dyDescent="0.25">
      <c r="A578" s="4">
        <v>40990</v>
      </c>
      <c r="B578">
        <v>4</v>
      </c>
      <c r="C578">
        <v>2</v>
      </c>
      <c r="D578" s="5" t="s">
        <v>32</v>
      </c>
      <c r="E578" s="6">
        <v>631.79999999999995</v>
      </c>
      <c r="F578" s="6">
        <v>983.44</v>
      </c>
      <c r="G578" s="6">
        <v>1615.24</v>
      </c>
    </row>
    <row r="579" spans="1:7" customFormat="1" x14ac:dyDescent="0.25">
      <c r="A579" s="4">
        <v>40991</v>
      </c>
      <c r="B579">
        <v>1</v>
      </c>
      <c r="C579">
        <v>1</v>
      </c>
      <c r="D579" s="5" t="s">
        <v>37</v>
      </c>
      <c r="E579" s="6">
        <v>598.57000000000005</v>
      </c>
      <c r="F579" s="6">
        <v>1134.1600000000001</v>
      </c>
      <c r="G579" s="6">
        <v>1732.73</v>
      </c>
    </row>
    <row r="580" spans="1:7" customFormat="1" x14ac:dyDescent="0.25">
      <c r="A580" s="4">
        <v>40991</v>
      </c>
      <c r="B580">
        <v>1</v>
      </c>
      <c r="C580">
        <v>2</v>
      </c>
      <c r="D580" s="5" t="s">
        <v>40</v>
      </c>
      <c r="E580" s="6">
        <v>628.03</v>
      </c>
      <c r="F580" s="6">
        <v>1107.6099999999999</v>
      </c>
      <c r="G580" s="6">
        <v>1735.64</v>
      </c>
    </row>
    <row r="581" spans="1:7" customFormat="1" x14ac:dyDescent="0.25">
      <c r="A581" s="4">
        <v>40991</v>
      </c>
      <c r="B581">
        <v>2</v>
      </c>
      <c r="C581">
        <v>1</v>
      </c>
      <c r="D581" s="5" t="s">
        <v>41</v>
      </c>
      <c r="E581" s="6">
        <v>566.04</v>
      </c>
      <c r="F581" s="6">
        <v>1124.9000000000001</v>
      </c>
      <c r="G581" s="6">
        <v>1690.94</v>
      </c>
    </row>
    <row r="582" spans="1:7" customFormat="1" x14ac:dyDescent="0.25">
      <c r="A582" s="4">
        <v>40991</v>
      </c>
      <c r="B582">
        <v>2</v>
      </c>
      <c r="C582">
        <v>2</v>
      </c>
      <c r="D582" s="5" t="s">
        <v>43</v>
      </c>
      <c r="E582" s="6">
        <v>603.92999999999995</v>
      </c>
      <c r="F582" s="6">
        <v>975.77</v>
      </c>
      <c r="G582" s="6">
        <v>1579.7</v>
      </c>
    </row>
    <row r="583" spans="1:7" customFormat="1" x14ac:dyDescent="0.25">
      <c r="A583" s="4">
        <v>40991</v>
      </c>
      <c r="B583">
        <v>3</v>
      </c>
      <c r="C583">
        <v>1</v>
      </c>
      <c r="D583" s="5" t="s">
        <v>47</v>
      </c>
      <c r="E583" s="6">
        <v>611.59</v>
      </c>
      <c r="F583" s="6">
        <v>1087.6600000000001</v>
      </c>
      <c r="G583" s="6">
        <v>1699.25</v>
      </c>
    </row>
    <row r="584" spans="1:7" customFormat="1" x14ac:dyDescent="0.25">
      <c r="A584" s="4">
        <v>40991</v>
      </c>
      <c r="B584">
        <v>3</v>
      </c>
      <c r="C584">
        <v>2</v>
      </c>
      <c r="D584" s="5" t="s">
        <v>24</v>
      </c>
      <c r="E584" s="6">
        <v>605.98</v>
      </c>
      <c r="F584" s="6">
        <v>1153.67</v>
      </c>
      <c r="G584" s="6">
        <v>1759.65</v>
      </c>
    </row>
    <row r="585" spans="1:7" customFormat="1" x14ac:dyDescent="0.25">
      <c r="A585" s="4">
        <v>40991</v>
      </c>
      <c r="B585">
        <v>4</v>
      </c>
      <c r="C585">
        <v>1</v>
      </c>
      <c r="D585" s="5" t="s">
        <v>30</v>
      </c>
      <c r="E585" s="6">
        <v>639.11</v>
      </c>
      <c r="F585" s="6">
        <v>1050.01</v>
      </c>
      <c r="G585" s="6">
        <v>1689.12</v>
      </c>
    </row>
    <row r="586" spans="1:7" customFormat="1" x14ac:dyDescent="0.25">
      <c r="A586" s="4">
        <v>40991</v>
      </c>
      <c r="B586">
        <v>4</v>
      </c>
      <c r="C586">
        <v>2</v>
      </c>
      <c r="D586" s="5" t="s">
        <v>16</v>
      </c>
      <c r="E586" s="6">
        <v>714.17</v>
      </c>
      <c r="F586" s="6">
        <v>1257.08</v>
      </c>
      <c r="G586" s="6">
        <v>1971.25</v>
      </c>
    </row>
    <row r="587" spans="1:7" customFormat="1" x14ac:dyDescent="0.25">
      <c r="A587" s="4">
        <v>40992</v>
      </c>
      <c r="B587">
        <v>1</v>
      </c>
      <c r="C587">
        <v>1</v>
      </c>
      <c r="D587" s="5" t="s">
        <v>22</v>
      </c>
      <c r="E587" s="6">
        <v>667.46</v>
      </c>
      <c r="F587" s="6">
        <v>1129.79</v>
      </c>
      <c r="G587" s="6">
        <v>1797.25</v>
      </c>
    </row>
    <row r="588" spans="1:7" customFormat="1" x14ac:dyDescent="0.25">
      <c r="A588" s="4">
        <v>40992</v>
      </c>
      <c r="B588">
        <v>1</v>
      </c>
      <c r="C588">
        <v>2</v>
      </c>
      <c r="D588" s="5" t="s">
        <v>27</v>
      </c>
      <c r="E588" s="6">
        <v>548.05999999999995</v>
      </c>
      <c r="F588" s="6">
        <v>1094.46</v>
      </c>
      <c r="G588" s="6">
        <v>1642.52</v>
      </c>
    </row>
    <row r="589" spans="1:7" customFormat="1" x14ac:dyDescent="0.25">
      <c r="A589" s="4">
        <v>40992</v>
      </c>
      <c r="B589">
        <v>2</v>
      </c>
      <c r="C589">
        <v>1</v>
      </c>
      <c r="D589" s="5" t="s">
        <v>32</v>
      </c>
      <c r="E589" s="6">
        <v>649.41999999999996</v>
      </c>
      <c r="F589" s="6">
        <v>1001.02</v>
      </c>
      <c r="G589" s="6">
        <v>1650.44</v>
      </c>
    </row>
    <row r="590" spans="1:7" customFormat="1" x14ac:dyDescent="0.25">
      <c r="A590" s="4">
        <v>40992</v>
      </c>
      <c r="B590">
        <v>2</v>
      </c>
      <c r="C590">
        <v>2</v>
      </c>
      <c r="D590" s="5" t="s">
        <v>37</v>
      </c>
      <c r="E590" s="6">
        <v>791.88</v>
      </c>
      <c r="F590" s="6">
        <v>1258.1099999999999</v>
      </c>
      <c r="G590" s="6">
        <v>2049.9899999999998</v>
      </c>
    </row>
    <row r="591" spans="1:7" customFormat="1" x14ac:dyDescent="0.25">
      <c r="A591" s="4">
        <v>40992</v>
      </c>
      <c r="B591">
        <v>3</v>
      </c>
      <c r="C591">
        <v>1</v>
      </c>
      <c r="D591" s="5" t="s">
        <v>40</v>
      </c>
      <c r="E591" s="6">
        <v>575.30999999999995</v>
      </c>
      <c r="F591" s="6">
        <v>1089.77</v>
      </c>
      <c r="G591" s="6">
        <v>1665.08</v>
      </c>
    </row>
    <row r="592" spans="1:7" customFormat="1" x14ac:dyDescent="0.25">
      <c r="A592" s="4">
        <v>40992</v>
      </c>
      <c r="B592">
        <v>3</v>
      </c>
      <c r="C592">
        <v>2</v>
      </c>
      <c r="D592" s="5" t="s">
        <v>41</v>
      </c>
      <c r="E592" s="6">
        <v>704.73</v>
      </c>
      <c r="F592" s="6">
        <v>1220.99</v>
      </c>
      <c r="G592" s="6">
        <v>1925.72</v>
      </c>
    </row>
    <row r="593" spans="1:7" customFormat="1" x14ac:dyDescent="0.25">
      <c r="A593" s="4">
        <v>40992</v>
      </c>
      <c r="B593">
        <v>4</v>
      </c>
      <c r="C593">
        <v>1</v>
      </c>
      <c r="D593" s="5" t="s">
        <v>43</v>
      </c>
      <c r="E593" s="6">
        <v>569.71</v>
      </c>
      <c r="F593" s="6">
        <v>1014.43</v>
      </c>
      <c r="G593" s="6">
        <v>1584.14</v>
      </c>
    </row>
    <row r="594" spans="1:7" customFormat="1" x14ac:dyDescent="0.25">
      <c r="A594" s="4">
        <v>40992</v>
      </c>
      <c r="B594">
        <v>4</v>
      </c>
      <c r="C594">
        <v>2</v>
      </c>
      <c r="D594" s="5" t="s">
        <v>47</v>
      </c>
      <c r="E594" s="6">
        <v>772.64</v>
      </c>
      <c r="F594" s="6">
        <v>1189.6500000000001</v>
      </c>
      <c r="G594" s="6">
        <v>1962.29</v>
      </c>
    </row>
    <row r="595" spans="1:7" customFormat="1" x14ac:dyDescent="0.25">
      <c r="A595" s="4">
        <v>40993</v>
      </c>
      <c r="B595">
        <v>1</v>
      </c>
      <c r="C595">
        <v>1</v>
      </c>
      <c r="D595" s="5" t="s">
        <v>24</v>
      </c>
      <c r="E595" s="6">
        <v>613.55999999999995</v>
      </c>
      <c r="F595" s="6">
        <v>986.45</v>
      </c>
      <c r="G595" s="6">
        <v>1600.01</v>
      </c>
    </row>
    <row r="596" spans="1:7" customFormat="1" x14ac:dyDescent="0.25">
      <c r="A596" s="4">
        <v>40993</v>
      </c>
      <c r="B596">
        <v>1</v>
      </c>
      <c r="C596">
        <v>2</v>
      </c>
      <c r="D596" s="5" t="s">
        <v>30</v>
      </c>
      <c r="E596" s="6">
        <v>659.36</v>
      </c>
      <c r="F596" s="6">
        <v>1233.2</v>
      </c>
      <c r="G596" s="6">
        <v>1892.56</v>
      </c>
    </row>
    <row r="597" spans="1:7" customFormat="1" x14ac:dyDescent="0.25">
      <c r="A597" s="4">
        <v>40993</v>
      </c>
      <c r="B597">
        <v>2</v>
      </c>
      <c r="C597">
        <v>1</v>
      </c>
      <c r="D597" s="5" t="s">
        <v>16</v>
      </c>
      <c r="E597" s="6">
        <v>638.49</v>
      </c>
      <c r="F597" s="6">
        <v>1054.5999999999999</v>
      </c>
      <c r="G597" s="6">
        <v>1693.09</v>
      </c>
    </row>
    <row r="598" spans="1:7" customFormat="1" x14ac:dyDescent="0.25">
      <c r="A598" s="4">
        <v>40993</v>
      </c>
      <c r="B598">
        <v>2</v>
      </c>
      <c r="C598">
        <v>2</v>
      </c>
      <c r="D598" s="5" t="s">
        <v>22</v>
      </c>
      <c r="E598" s="6">
        <v>721.88</v>
      </c>
      <c r="F598" s="6">
        <v>1265.77</v>
      </c>
      <c r="G598" s="6">
        <v>1987.65</v>
      </c>
    </row>
    <row r="599" spans="1:7" customFormat="1" x14ac:dyDescent="0.25">
      <c r="A599" s="4">
        <v>40993</v>
      </c>
      <c r="B599">
        <v>3</v>
      </c>
      <c r="C599">
        <v>1</v>
      </c>
      <c r="D599" s="5" t="s">
        <v>27</v>
      </c>
      <c r="E599" s="6">
        <v>567.52</v>
      </c>
      <c r="F599" s="6">
        <v>1150.8699999999999</v>
      </c>
      <c r="G599" s="6">
        <v>1718.39</v>
      </c>
    </row>
    <row r="600" spans="1:7" customFormat="1" x14ac:dyDescent="0.25">
      <c r="A600" s="4">
        <v>40993</v>
      </c>
      <c r="B600">
        <v>3</v>
      </c>
      <c r="C600">
        <v>2</v>
      </c>
      <c r="D600" s="5" t="s">
        <v>32</v>
      </c>
      <c r="E600" s="6">
        <v>693.44</v>
      </c>
      <c r="F600" s="6">
        <v>1122.67</v>
      </c>
      <c r="G600" s="6">
        <v>1816.11</v>
      </c>
    </row>
    <row r="601" spans="1:7" customFormat="1" x14ac:dyDescent="0.25">
      <c r="A601" s="4">
        <v>40993</v>
      </c>
      <c r="B601">
        <v>4</v>
      </c>
      <c r="C601">
        <v>1</v>
      </c>
      <c r="D601" s="5" t="s">
        <v>37</v>
      </c>
      <c r="E601" s="6">
        <v>558.19000000000005</v>
      </c>
      <c r="F601" s="6">
        <v>1049.42</v>
      </c>
      <c r="G601" s="6">
        <v>1607.61</v>
      </c>
    </row>
    <row r="602" spans="1:7" customFormat="1" x14ac:dyDescent="0.25">
      <c r="A602" s="4">
        <v>40993</v>
      </c>
      <c r="B602">
        <v>4</v>
      </c>
      <c r="C602">
        <v>2</v>
      </c>
      <c r="D602" s="5" t="s">
        <v>40</v>
      </c>
      <c r="E602" s="6">
        <v>703.35</v>
      </c>
      <c r="F602" s="6">
        <v>1195.74</v>
      </c>
      <c r="G602" s="6">
        <v>1899.09</v>
      </c>
    </row>
    <row r="603" spans="1:7" customFormat="1" x14ac:dyDescent="0.25">
      <c r="A603" s="4">
        <v>40994</v>
      </c>
      <c r="B603">
        <v>1</v>
      </c>
      <c r="C603">
        <v>1</v>
      </c>
      <c r="D603" s="5" t="s">
        <v>41</v>
      </c>
      <c r="E603" s="6">
        <v>662.1</v>
      </c>
      <c r="F603" s="6">
        <v>1029.42</v>
      </c>
      <c r="G603" s="6">
        <v>1691.52</v>
      </c>
    </row>
    <row r="604" spans="1:7" customFormat="1" x14ac:dyDescent="0.25">
      <c r="A604" s="4">
        <v>40994</v>
      </c>
      <c r="B604">
        <v>1</v>
      </c>
      <c r="C604">
        <v>2</v>
      </c>
      <c r="D604" s="5" t="s">
        <v>43</v>
      </c>
      <c r="E604" s="6">
        <v>741.45</v>
      </c>
      <c r="F604" s="6">
        <v>1278.8800000000001</v>
      </c>
      <c r="G604" s="6">
        <v>2020.33</v>
      </c>
    </row>
    <row r="605" spans="1:7" customFormat="1" x14ac:dyDescent="0.25">
      <c r="A605" s="4">
        <v>40994</v>
      </c>
      <c r="B605">
        <v>2</v>
      </c>
      <c r="C605">
        <v>1</v>
      </c>
      <c r="D605" s="5" t="s">
        <v>47</v>
      </c>
      <c r="E605" s="6">
        <v>530.46</v>
      </c>
      <c r="F605" s="6">
        <v>1039.43</v>
      </c>
      <c r="G605" s="6">
        <v>1569.89</v>
      </c>
    </row>
    <row r="606" spans="1:7" customFormat="1" x14ac:dyDescent="0.25">
      <c r="A606" s="4">
        <v>40994</v>
      </c>
      <c r="B606">
        <v>2</v>
      </c>
      <c r="C606">
        <v>2</v>
      </c>
      <c r="D606" s="5" t="s">
        <v>24</v>
      </c>
      <c r="E606" s="6">
        <v>706.23</v>
      </c>
      <c r="F606" s="6">
        <v>1305.17</v>
      </c>
      <c r="G606" s="6">
        <v>2011.4</v>
      </c>
    </row>
    <row r="607" spans="1:7" customFormat="1" x14ac:dyDescent="0.25">
      <c r="A607" s="4">
        <v>40994</v>
      </c>
      <c r="B607">
        <v>3</v>
      </c>
      <c r="C607">
        <v>1</v>
      </c>
      <c r="D607" s="5" t="s">
        <v>30</v>
      </c>
      <c r="E607" s="6">
        <v>604.38</v>
      </c>
      <c r="F607" s="6">
        <v>1139.03</v>
      </c>
      <c r="G607" s="6">
        <v>1743.41</v>
      </c>
    </row>
    <row r="608" spans="1:7" customFormat="1" x14ac:dyDescent="0.25">
      <c r="A608" s="4">
        <v>40994</v>
      </c>
      <c r="B608">
        <v>3</v>
      </c>
      <c r="C608">
        <v>2</v>
      </c>
      <c r="D608" s="5" t="s">
        <v>16</v>
      </c>
      <c r="E608" s="6">
        <v>656.75</v>
      </c>
      <c r="F608" s="6">
        <v>1183.48</v>
      </c>
      <c r="G608" s="6">
        <v>1840.23</v>
      </c>
    </row>
    <row r="609" spans="1:7" customFormat="1" x14ac:dyDescent="0.25">
      <c r="A609" s="4">
        <v>40994</v>
      </c>
      <c r="B609">
        <v>4</v>
      </c>
      <c r="C609">
        <v>1</v>
      </c>
      <c r="D609" s="5" t="s">
        <v>22</v>
      </c>
      <c r="E609" s="6">
        <v>500.87</v>
      </c>
      <c r="F609" s="6">
        <v>1076.03</v>
      </c>
      <c r="G609" s="6">
        <v>1576.9</v>
      </c>
    </row>
    <row r="610" spans="1:7" customFormat="1" x14ac:dyDescent="0.25">
      <c r="A610" s="4">
        <v>40994</v>
      </c>
      <c r="B610">
        <v>4</v>
      </c>
      <c r="C610">
        <v>2</v>
      </c>
      <c r="D610" s="5" t="s">
        <v>27</v>
      </c>
      <c r="E610" s="6">
        <v>668.7</v>
      </c>
      <c r="F610" s="6">
        <v>1061.42</v>
      </c>
      <c r="G610" s="6">
        <v>1730.12</v>
      </c>
    </row>
    <row r="611" spans="1:7" customFormat="1" x14ac:dyDescent="0.25">
      <c r="A611" s="4">
        <v>40995</v>
      </c>
      <c r="B611">
        <v>1</v>
      </c>
      <c r="C611">
        <v>1</v>
      </c>
      <c r="D611" s="5" t="s">
        <v>32</v>
      </c>
      <c r="E611" s="6">
        <v>583.61</v>
      </c>
      <c r="F611" s="6">
        <v>1023.5</v>
      </c>
      <c r="G611" s="6">
        <v>1607.11</v>
      </c>
    </row>
    <row r="612" spans="1:7" customFormat="1" x14ac:dyDescent="0.25">
      <c r="A612" s="4">
        <v>40995</v>
      </c>
      <c r="B612">
        <v>1</v>
      </c>
      <c r="C612">
        <v>2</v>
      </c>
      <c r="D612" s="5" t="s">
        <v>37</v>
      </c>
      <c r="E612" s="6">
        <v>483.92</v>
      </c>
      <c r="F612" s="6">
        <v>1057.02</v>
      </c>
      <c r="G612" s="6">
        <v>1540.94</v>
      </c>
    </row>
    <row r="613" spans="1:7" customFormat="1" x14ac:dyDescent="0.25">
      <c r="A613" s="4">
        <v>40995</v>
      </c>
      <c r="B613">
        <v>2</v>
      </c>
      <c r="C613">
        <v>1</v>
      </c>
      <c r="D613" s="5" t="s">
        <v>40</v>
      </c>
      <c r="E613" s="6">
        <v>617.55999999999995</v>
      </c>
      <c r="F613" s="6">
        <v>1027.5899999999999</v>
      </c>
      <c r="G613" s="6">
        <v>1645.15</v>
      </c>
    </row>
    <row r="614" spans="1:7" customFormat="1" x14ac:dyDescent="0.25">
      <c r="A614" s="4">
        <v>40995</v>
      </c>
      <c r="B614">
        <v>2</v>
      </c>
      <c r="C614">
        <v>2</v>
      </c>
      <c r="D614" s="5" t="s">
        <v>41</v>
      </c>
      <c r="E614" s="6">
        <v>681.58</v>
      </c>
      <c r="F614" s="6">
        <v>1326.72</v>
      </c>
      <c r="G614" s="6">
        <v>2008.3</v>
      </c>
    </row>
    <row r="615" spans="1:7" customFormat="1" x14ac:dyDescent="0.25">
      <c r="A615" s="4">
        <v>40995</v>
      </c>
      <c r="B615">
        <v>3</v>
      </c>
      <c r="C615">
        <v>1</v>
      </c>
      <c r="D615" s="5" t="s">
        <v>43</v>
      </c>
      <c r="E615" s="6">
        <v>630.79</v>
      </c>
      <c r="F615" s="6">
        <v>1169.1300000000001</v>
      </c>
      <c r="G615" s="6">
        <v>1799.92</v>
      </c>
    </row>
    <row r="616" spans="1:7" customFormat="1" x14ac:dyDescent="0.25">
      <c r="A616" s="4">
        <v>40995</v>
      </c>
      <c r="B616">
        <v>3</v>
      </c>
      <c r="C616">
        <v>2</v>
      </c>
      <c r="D616" s="5" t="s">
        <v>47</v>
      </c>
      <c r="E616" s="6">
        <v>720.23</v>
      </c>
      <c r="F616" s="6">
        <v>1253.4000000000001</v>
      </c>
      <c r="G616" s="6">
        <v>1973.63</v>
      </c>
    </row>
    <row r="617" spans="1:7" customFormat="1" x14ac:dyDescent="0.25">
      <c r="A617" s="4">
        <v>40995</v>
      </c>
      <c r="B617">
        <v>4</v>
      </c>
      <c r="C617">
        <v>1</v>
      </c>
      <c r="D617" s="5" t="s">
        <v>24</v>
      </c>
      <c r="E617" s="6">
        <v>524.65</v>
      </c>
      <c r="F617" s="6">
        <v>978.2</v>
      </c>
      <c r="G617" s="6">
        <v>1502.85</v>
      </c>
    </row>
    <row r="618" spans="1:7" customFormat="1" x14ac:dyDescent="0.25">
      <c r="A618" s="4">
        <v>40995</v>
      </c>
      <c r="B618">
        <v>4</v>
      </c>
      <c r="C618">
        <v>2</v>
      </c>
      <c r="D618" s="5" t="s">
        <v>30</v>
      </c>
      <c r="E618" s="6">
        <v>524.65</v>
      </c>
      <c r="F618" s="6">
        <v>989.7</v>
      </c>
      <c r="G618" s="6">
        <v>1514.35</v>
      </c>
    </row>
    <row r="619" spans="1:7" customFormat="1" x14ac:dyDescent="0.25">
      <c r="A619" s="4">
        <v>40996</v>
      </c>
      <c r="B619">
        <v>1</v>
      </c>
      <c r="C619">
        <v>1</v>
      </c>
      <c r="D619" s="5" t="s">
        <v>16</v>
      </c>
      <c r="E619" s="6">
        <v>537.42999999999995</v>
      </c>
      <c r="F619" s="6">
        <v>1071.71</v>
      </c>
      <c r="G619" s="6">
        <v>1609.14</v>
      </c>
    </row>
    <row r="620" spans="1:7" customFormat="1" x14ac:dyDescent="0.25">
      <c r="A620" s="4">
        <v>40996</v>
      </c>
      <c r="B620">
        <v>1</v>
      </c>
      <c r="C620">
        <v>2</v>
      </c>
      <c r="D620" s="5" t="s">
        <v>22</v>
      </c>
      <c r="E620" s="6">
        <v>577.58000000000004</v>
      </c>
      <c r="F620" s="6">
        <v>942.33</v>
      </c>
      <c r="G620" s="6">
        <v>1519.91</v>
      </c>
    </row>
    <row r="621" spans="1:7" customFormat="1" x14ac:dyDescent="0.25">
      <c r="A621" s="4">
        <v>40996</v>
      </c>
      <c r="B621">
        <v>2</v>
      </c>
      <c r="C621">
        <v>1</v>
      </c>
      <c r="D621" s="5" t="s">
        <v>27</v>
      </c>
      <c r="E621" s="6">
        <v>649.45000000000005</v>
      </c>
      <c r="F621" s="6">
        <v>1131.58</v>
      </c>
      <c r="G621" s="6">
        <v>1781.03</v>
      </c>
    </row>
    <row r="622" spans="1:7" customFormat="1" x14ac:dyDescent="0.25">
      <c r="A622" s="4">
        <v>40996</v>
      </c>
      <c r="B622">
        <v>2</v>
      </c>
      <c r="C622">
        <v>2</v>
      </c>
      <c r="D622" s="5" t="s">
        <v>32</v>
      </c>
      <c r="E622" s="6">
        <v>652.78</v>
      </c>
      <c r="F622" s="6">
        <v>1029.29</v>
      </c>
      <c r="G622" s="6">
        <v>1682.07</v>
      </c>
    </row>
    <row r="623" spans="1:7" customFormat="1" x14ac:dyDescent="0.25">
      <c r="A623" s="4">
        <v>40996</v>
      </c>
      <c r="B623">
        <v>3</v>
      </c>
      <c r="C623">
        <v>1</v>
      </c>
      <c r="D623" s="5" t="s">
        <v>37</v>
      </c>
      <c r="E623" s="6">
        <v>650.89</v>
      </c>
      <c r="F623" s="6">
        <v>1055.1400000000001</v>
      </c>
      <c r="G623" s="6">
        <v>1706.03</v>
      </c>
    </row>
    <row r="624" spans="1:7" customFormat="1" x14ac:dyDescent="0.25">
      <c r="A624" s="4">
        <v>40996</v>
      </c>
      <c r="B624">
        <v>3</v>
      </c>
      <c r="C624">
        <v>2</v>
      </c>
      <c r="D624" s="5" t="s">
        <v>40</v>
      </c>
      <c r="E624" s="6">
        <v>643.85</v>
      </c>
      <c r="F624" s="6">
        <v>1084.1300000000001</v>
      </c>
      <c r="G624" s="6">
        <v>1727.98</v>
      </c>
    </row>
    <row r="625" spans="1:7" customFormat="1" x14ac:dyDescent="0.25">
      <c r="A625" s="4">
        <v>40996</v>
      </c>
      <c r="B625">
        <v>4</v>
      </c>
      <c r="C625">
        <v>1</v>
      </c>
      <c r="D625" s="5" t="s">
        <v>41</v>
      </c>
      <c r="E625" s="6">
        <v>695.18</v>
      </c>
      <c r="F625" s="6">
        <v>1053.81</v>
      </c>
      <c r="G625" s="6">
        <v>1748.99</v>
      </c>
    </row>
    <row r="626" spans="1:7" customFormat="1" x14ac:dyDescent="0.25">
      <c r="A626" s="4">
        <v>40996</v>
      </c>
      <c r="B626">
        <v>4</v>
      </c>
      <c r="C626">
        <v>2</v>
      </c>
      <c r="D626" s="5" t="s">
        <v>43</v>
      </c>
      <c r="E626" s="6">
        <v>546.22</v>
      </c>
      <c r="F626" s="6">
        <v>1056.8800000000001</v>
      </c>
      <c r="G626" s="6">
        <v>1603.1</v>
      </c>
    </row>
    <row r="627" spans="1:7" customFormat="1" x14ac:dyDescent="0.25">
      <c r="A627" s="4">
        <v>40997</v>
      </c>
      <c r="B627">
        <v>1</v>
      </c>
      <c r="C627">
        <v>1</v>
      </c>
      <c r="D627" s="5" t="s">
        <v>47</v>
      </c>
      <c r="E627" s="6">
        <v>613.36</v>
      </c>
      <c r="F627" s="6">
        <v>981.47</v>
      </c>
      <c r="G627" s="6">
        <v>1594.83</v>
      </c>
    </row>
    <row r="628" spans="1:7" customFormat="1" x14ac:dyDescent="0.25">
      <c r="A628" s="4">
        <v>40997</v>
      </c>
      <c r="B628">
        <v>1</v>
      </c>
      <c r="C628">
        <v>2</v>
      </c>
      <c r="D628" s="5" t="s">
        <v>24</v>
      </c>
      <c r="E628" s="6">
        <v>707.39</v>
      </c>
      <c r="F628" s="6">
        <v>1249.97</v>
      </c>
      <c r="G628" s="6">
        <v>1957.36</v>
      </c>
    </row>
    <row r="629" spans="1:7" customFormat="1" x14ac:dyDescent="0.25">
      <c r="A629" s="4">
        <v>40997</v>
      </c>
      <c r="B629">
        <v>2</v>
      </c>
      <c r="C629">
        <v>1</v>
      </c>
      <c r="D629" s="5" t="s">
        <v>30</v>
      </c>
      <c r="E629" s="6">
        <v>474.05</v>
      </c>
      <c r="F629" s="6">
        <v>1065.24</v>
      </c>
      <c r="G629" s="6">
        <v>1539.29</v>
      </c>
    </row>
    <row r="630" spans="1:7" customFormat="1" x14ac:dyDescent="0.25">
      <c r="A630" s="4">
        <v>40997</v>
      </c>
      <c r="B630">
        <v>2</v>
      </c>
      <c r="C630">
        <v>2</v>
      </c>
      <c r="D630" s="5" t="s">
        <v>16</v>
      </c>
      <c r="E630" s="6">
        <v>708.99</v>
      </c>
      <c r="F630" s="6">
        <v>1331.91</v>
      </c>
      <c r="G630" s="6">
        <v>2040.9</v>
      </c>
    </row>
    <row r="631" spans="1:7" customFormat="1" x14ac:dyDescent="0.25">
      <c r="A631" s="4">
        <v>40997</v>
      </c>
      <c r="B631">
        <v>3</v>
      </c>
      <c r="C631">
        <v>1</v>
      </c>
      <c r="D631" s="5" t="s">
        <v>22</v>
      </c>
      <c r="E631" s="6">
        <v>648.74</v>
      </c>
      <c r="F631" s="6">
        <v>1072.22</v>
      </c>
      <c r="G631" s="6">
        <v>1720.96</v>
      </c>
    </row>
    <row r="632" spans="1:7" customFormat="1" x14ac:dyDescent="0.25">
      <c r="A632" s="4">
        <v>40997</v>
      </c>
      <c r="B632">
        <v>3</v>
      </c>
      <c r="C632">
        <v>2</v>
      </c>
      <c r="D632" s="5" t="s">
        <v>27</v>
      </c>
      <c r="E632" s="6">
        <v>704.74</v>
      </c>
      <c r="F632" s="6">
        <v>1097.7</v>
      </c>
      <c r="G632" s="6">
        <v>1802.44</v>
      </c>
    </row>
    <row r="633" spans="1:7" customFormat="1" x14ac:dyDescent="0.25">
      <c r="A633" s="4">
        <v>40997</v>
      </c>
      <c r="B633">
        <v>4</v>
      </c>
      <c r="C633">
        <v>1</v>
      </c>
      <c r="D633" s="5" t="s">
        <v>32</v>
      </c>
      <c r="E633" s="6">
        <v>471.19</v>
      </c>
      <c r="F633" s="6">
        <v>1079.8499999999999</v>
      </c>
      <c r="G633" s="6">
        <v>1551.04</v>
      </c>
    </row>
    <row r="634" spans="1:7" customFormat="1" x14ac:dyDescent="0.25">
      <c r="A634" s="4">
        <v>40997</v>
      </c>
      <c r="B634">
        <v>4</v>
      </c>
      <c r="C634">
        <v>2</v>
      </c>
      <c r="D634" s="5" t="s">
        <v>37</v>
      </c>
      <c r="E634" s="6">
        <v>601.1</v>
      </c>
      <c r="F634" s="6">
        <v>1050.56</v>
      </c>
      <c r="G634" s="6">
        <v>1651.66</v>
      </c>
    </row>
    <row r="635" spans="1:7" customFormat="1" x14ac:dyDescent="0.25">
      <c r="A635" s="4">
        <v>40998</v>
      </c>
      <c r="B635">
        <v>1</v>
      </c>
      <c r="C635">
        <v>1</v>
      </c>
      <c r="D635" s="5" t="s">
        <v>40</v>
      </c>
      <c r="E635" s="6">
        <v>580.12</v>
      </c>
      <c r="F635" s="6">
        <v>957.87</v>
      </c>
      <c r="G635" s="6">
        <v>1537.99</v>
      </c>
    </row>
    <row r="636" spans="1:7" customFormat="1" x14ac:dyDescent="0.25">
      <c r="A636" s="4">
        <v>40998</v>
      </c>
      <c r="B636">
        <v>1</v>
      </c>
      <c r="C636">
        <v>2</v>
      </c>
      <c r="D636" s="5" t="s">
        <v>41</v>
      </c>
      <c r="E636" s="6">
        <v>632.64</v>
      </c>
      <c r="F636" s="6">
        <v>953.64</v>
      </c>
      <c r="G636" s="6">
        <v>1586.28</v>
      </c>
    </row>
    <row r="637" spans="1:7" customFormat="1" x14ac:dyDescent="0.25">
      <c r="A637" s="4">
        <v>40998</v>
      </c>
      <c r="B637">
        <v>2</v>
      </c>
      <c r="C637">
        <v>1</v>
      </c>
      <c r="D637" s="5" t="s">
        <v>43</v>
      </c>
      <c r="E637" s="6">
        <v>556.92999999999995</v>
      </c>
      <c r="F637" s="6">
        <v>1059.8900000000001</v>
      </c>
      <c r="G637" s="6">
        <v>1616.82</v>
      </c>
    </row>
    <row r="638" spans="1:7" customFormat="1" x14ac:dyDescent="0.25">
      <c r="A638" s="4">
        <v>40998</v>
      </c>
      <c r="B638">
        <v>2</v>
      </c>
      <c r="C638">
        <v>2</v>
      </c>
      <c r="D638" s="5" t="s">
        <v>47</v>
      </c>
      <c r="E638" s="6">
        <v>658.04</v>
      </c>
      <c r="F638" s="6">
        <v>1395</v>
      </c>
      <c r="G638" s="6">
        <v>2053.04</v>
      </c>
    </row>
    <row r="639" spans="1:7" customFormat="1" x14ac:dyDescent="0.25">
      <c r="A639" s="4">
        <v>40998</v>
      </c>
      <c r="B639">
        <v>3</v>
      </c>
      <c r="C639">
        <v>1</v>
      </c>
      <c r="D639" s="5" t="s">
        <v>24</v>
      </c>
      <c r="E639" s="6">
        <v>622.71</v>
      </c>
      <c r="F639" s="6">
        <v>948.83</v>
      </c>
      <c r="G639" s="6">
        <v>1571.54</v>
      </c>
    </row>
    <row r="640" spans="1:7" customFormat="1" x14ac:dyDescent="0.25">
      <c r="A640" s="4">
        <v>40998</v>
      </c>
      <c r="B640">
        <v>3</v>
      </c>
      <c r="C640">
        <v>2</v>
      </c>
      <c r="D640" s="5" t="s">
        <v>30</v>
      </c>
      <c r="E640" s="6">
        <v>746.44</v>
      </c>
      <c r="F640" s="6">
        <v>1135.73</v>
      </c>
      <c r="G640" s="6">
        <v>1882.17</v>
      </c>
    </row>
    <row r="641" spans="1:7" customFormat="1" x14ac:dyDescent="0.25">
      <c r="A641" s="4">
        <v>40998</v>
      </c>
      <c r="B641">
        <v>4</v>
      </c>
      <c r="C641">
        <v>1</v>
      </c>
      <c r="D641" s="5" t="s">
        <v>16</v>
      </c>
      <c r="E641" s="6">
        <v>632.11</v>
      </c>
      <c r="F641" s="6">
        <v>961.1</v>
      </c>
      <c r="G641" s="6">
        <v>1593.21</v>
      </c>
    </row>
    <row r="642" spans="1:7" customFormat="1" x14ac:dyDescent="0.25">
      <c r="A642" s="4">
        <v>40998</v>
      </c>
      <c r="B642">
        <v>4</v>
      </c>
      <c r="C642">
        <v>2</v>
      </c>
      <c r="D642" s="5" t="s">
        <v>22</v>
      </c>
      <c r="E642" s="6">
        <v>524.83000000000004</v>
      </c>
      <c r="F642" s="6">
        <v>1151.28</v>
      </c>
      <c r="G642" s="6">
        <v>1676.11</v>
      </c>
    </row>
    <row r="643" spans="1:7" customFormat="1" x14ac:dyDescent="0.25">
      <c r="A643" s="4">
        <v>40999</v>
      </c>
      <c r="B643">
        <v>1</v>
      </c>
      <c r="C643">
        <v>1</v>
      </c>
      <c r="D643" s="5" t="s">
        <v>27</v>
      </c>
      <c r="E643" s="6">
        <v>534.22</v>
      </c>
      <c r="F643" s="6">
        <v>980.12</v>
      </c>
      <c r="G643" s="6">
        <v>1514.34</v>
      </c>
    </row>
    <row r="644" spans="1:7" customFormat="1" x14ac:dyDescent="0.25">
      <c r="A644" s="4">
        <v>40999</v>
      </c>
      <c r="B644">
        <v>1</v>
      </c>
      <c r="C644">
        <v>2</v>
      </c>
      <c r="D644" s="5" t="s">
        <v>32</v>
      </c>
      <c r="E644" s="6">
        <v>600.28</v>
      </c>
      <c r="F644" s="6">
        <v>1014.29</v>
      </c>
      <c r="G644" s="6">
        <v>1614.57</v>
      </c>
    </row>
    <row r="645" spans="1:7" customFormat="1" x14ac:dyDescent="0.25">
      <c r="A645" s="4">
        <v>40999</v>
      </c>
      <c r="B645">
        <v>2</v>
      </c>
      <c r="C645">
        <v>1</v>
      </c>
      <c r="D645" s="5" t="s">
        <v>37</v>
      </c>
      <c r="E645" s="6">
        <v>496.46</v>
      </c>
      <c r="F645" s="6">
        <v>1165.22</v>
      </c>
      <c r="G645" s="6">
        <v>1661.68</v>
      </c>
    </row>
    <row r="646" spans="1:7" customFormat="1" x14ac:dyDescent="0.25">
      <c r="A646" s="4">
        <v>40999</v>
      </c>
      <c r="B646">
        <v>2</v>
      </c>
      <c r="C646">
        <v>2</v>
      </c>
      <c r="D646" s="5" t="s">
        <v>40</v>
      </c>
      <c r="E646" s="6">
        <v>789.79</v>
      </c>
      <c r="F646" s="6">
        <v>1238.3399999999999</v>
      </c>
      <c r="G646" s="6">
        <v>2028.13</v>
      </c>
    </row>
    <row r="647" spans="1:7" customFormat="1" x14ac:dyDescent="0.25">
      <c r="A647" s="4">
        <v>40999</v>
      </c>
      <c r="B647">
        <v>3</v>
      </c>
      <c r="C647">
        <v>1</v>
      </c>
      <c r="D647" s="5" t="s">
        <v>41</v>
      </c>
      <c r="E647" s="6">
        <v>588.54999999999995</v>
      </c>
      <c r="F647" s="6">
        <v>1145.67</v>
      </c>
      <c r="G647" s="6">
        <v>1734.22</v>
      </c>
    </row>
    <row r="648" spans="1:7" customFormat="1" x14ac:dyDescent="0.25">
      <c r="A648" s="4">
        <v>40999</v>
      </c>
      <c r="B648">
        <v>3</v>
      </c>
      <c r="C648">
        <v>2</v>
      </c>
      <c r="D648" s="5" t="s">
        <v>43</v>
      </c>
      <c r="E648" s="6">
        <v>462.58</v>
      </c>
      <c r="F648" s="6">
        <v>1052.8399999999999</v>
      </c>
      <c r="G648" s="6">
        <v>1515.42</v>
      </c>
    </row>
    <row r="649" spans="1:7" customFormat="1" x14ac:dyDescent="0.25">
      <c r="A649" s="4">
        <v>40999</v>
      </c>
      <c r="B649">
        <v>4</v>
      </c>
      <c r="C649">
        <v>1</v>
      </c>
      <c r="D649" s="5" t="s">
        <v>47</v>
      </c>
      <c r="E649" s="6">
        <v>456.37</v>
      </c>
      <c r="F649" s="6">
        <v>1090.81</v>
      </c>
      <c r="G649" s="6">
        <v>1547.18</v>
      </c>
    </row>
    <row r="650" spans="1:7" customFormat="1" x14ac:dyDescent="0.25">
      <c r="A650" s="4">
        <v>40999</v>
      </c>
      <c r="B650">
        <v>4</v>
      </c>
      <c r="C650">
        <v>2</v>
      </c>
      <c r="D650" s="5" t="s">
        <v>24</v>
      </c>
      <c r="E650" s="6">
        <v>760</v>
      </c>
      <c r="F650" s="6">
        <v>1150.81</v>
      </c>
      <c r="G650" s="6">
        <v>1910.81</v>
      </c>
    </row>
    <row r="651" spans="1:7" customFormat="1" x14ac:dyDescent="0.25">
      <c r="A651" s="4">
        <v>41000</v>
      </c>
      <c r="B651">
        <v>1</v>
      </c>
      <c r="C651">
        <v>1</v>
      </c>
      <c r="D651" s="5" t="s">
        <v>30</v>
      </c>
      <c r="E651" s="6">
        <v>500.46</v>
      </c>
      <c r="F651" s="6">
        <v>1002.17</v>
      </c>
      <c r="G651" s="6">
        <v>1502.63</v>
      </c>
    </row>
    <row r="652" spans="1:7" customFormat="1" x14ac:dyDescent="0.25">
      <c r="A652" s="4">
        <v>41000</v>
      </c>
      <c r="B652">
        <v>1</v>
      </c>
      <c r="C652">
        <v>2</v>
      </c>
      <c r="D652" s="5" t="s">
        <v>16</v>
      </c>
      <c r="E652" s="6">
        <v>618.1</v>
      </c>
      <c r="F652" s="6">
        <v>1012.51</v>
      </c>
      <c r="G652" s="6">
        <v>1630.61</v>
      </c>
    </row>
    <row r="653" spans="1:7" customFormat="1" x14ac:dyDescent="0.25">
      <c r="A653" s="4">
        <v>41000</v>
      </c>
      <c r="B653">
        <v>2</v>
      </c>
      <c r="C653">
        <v>1</v>
      </c>
      <c r="D653" s="5" t="s">
        <v>22</v>
      </c>
      <c r="E653" s="6">
        <v>551.22</v>
      </c>
      <c r="F653" s="6">
        <v>1083.78</v>
      </c>
      <c r="G653" s="6">
        <v>1635</v>
      </c>
    </row>
    <row r="654" spans="1:7" customFormat="1" x14ac:dyDescent="0.25">
      <c r="A654" s="4">
        <v>41000</v>
      </c>
      <c r="B654">
        <v>2</v>
      </c>
      <c r="C654">
        <v>2</v>
      </c>
      <c r="D654" s="5" t="s">
        <v>27</v>
      </c>
      <c r="E654" s="6">
        <v>778.32</v>
      </c>
      <c r="F654" s="6">
        <v>1243.94</v>
      </c>
      <c r="G654" s="6">
        <v>2022.26</v>
      </c>
    </row>
    <row r="655" spans="1:7" customFormat="1" x14ac:dyDescent="0.25">
      <c r="A655" s="4">
        <v>41000</v>
      </c>
      <c r="B655">
        <v>3</v>
      </c>
      <c r="C655">
        <v>1</v>
      </c>
      <c r="D655" s="5" t="s">
        <v>32</v>
      </c>
      <c r="E655" s="6">
        <v>558.75</v>
      </c>
      <c r="F655" s="6">
        <v>969.11</v>
      </c>
      <c r="G655" s="6">
        <v>1527.86</v>
      </c>
    </row>
    <row r="656" spans="1:7" customFormat="1" x14ac:dyDescent="0.25">
      <c r="A656" s="4">
        <v>41000</v>
      </c>
      <c r="B656">
        <v>3</v>
      </c>
      <c r="C656">
        <v>2</v>
      </c>
      <c r="D656" s="5" t="s">
        <v>37</v>
      </c>
      <c r="E656" s="6">
        <v>784.21</v>
      </c>
      <c r="F656" s="6">
        <v>1203.6600000000001</v>
      </c>
      <c r="G656" s="6">
        <v>1987.87</v>
      </c>
    </row>
    <row r="657" spans="1:7" customFormat="1" x14ac:dyDescent="0.25">
      <c r="A657" s="4">
        <v>41000</v>
      </c>
      <c r="B657">
        <v>4</v>
      </c>
      <c r="C657">
        <v>1</v>
      </c>
      <c r="D657" s="5" t="s">
        <v>40</v>
      </c>
      <c r="E657" s="6">
        <v>483.3</v>
      </c>
      <c r="F657" s="6">
        <v>1089.5899999999999</v>
      </c>
      <c r="G657" s="6">
        <v>1572.89</v>
      </c>
    </row>
    <row r="658" spans="1:7" customFormat="1" x14ac:dyDescent="0.25">
      <c r="A658" s="4">
        <v>41000</v>
      </c>
      <c r="B658">
        <v>4</v>
      </c>
      <c r="C658">
        <v>2</v>
      </c>
      <c r="D658" s="5" t="s">
        <v>41</v>
      </c>
      <c r="E658" s="6">
        <v>593.37</v>
      </c>
      <c r="F658" s="6">
        <v>1067.3599999999999</v>
      </c>
      <c r="G658" s="6">
        <v>1660.73</v>
      </c>
    </row>
    <row r="659" spans="1:7" customFormat="1" x14ac:dyDescent="0.25">
      <c r="A659" s="4">
        <v>41001</v>
      </c>
      <c r="B659">
        <v>1</v>
      </c>
      <c r="C659">
        <v>1</v>
      </c>
      <c r="D659" s="5" t="s">
        <v>43</v>
      </c>
      <c r="E659" s="6">
        <v>549.72</v>
      </c>
      <c r="F659" s="6">
        <v>992.16</v>
      </c>
      <c r="G659" s="6">
        <v>1541.88</v>
      </c>
    </row>
    <row r="660" spans="1:7" customFormat="1" x14ac:dyDescent="0.25">
      <c r="A660" s="4">
        <v>41001</v>
      </c>
      <c r="B660">
        <v>1</v>
      </c>
      <c r="C660">
        <v>2</v>
      </c>
      <c r="D660" s="5" t="s">
        <v>47</v>
      </c>
      <c r="E660" s="6">
        <v>600.89</v>
      </c>
      <c r="F660" s="6">
        <v>1169.82</v>
      </c>
      <c r="G660" s="6">
        <v>1770.71</v>
      </c>
    </row>
    <row r="661" spans="1:7" customFormat="1" x14ac:dyDescent="0.25">
      <c r="A661" s="4">
        <v>41001</v>
      </c>
      <c r="B661">
        <v>2</v>
      </c>
      <c r="C661">
        <v>1</v>
      </c>
      <c r="D661" s="5" t="s">
        <v>24</v>
      </c>
      <c r="E661" s="6">
        <v>689.53</v>
      </c>
      <c r="F661" s="6">
        <v>1106.7</v>
      </c>
      <c r="G661" s="6">
        <v>1796.23</v>
      </c>
    </row>
    <row r="662" spans="1:7" customFormat="1" x14ac:dyDescent="0.25">
      <c r="A662" s="4">
        <v>41001</v>
      </c>
      <c r="B662">
        <v>2</v>
      </c>
      <c r="C662">
        <v>2</v>
      </c>
      <c r="D662" s="5" t="s">
        <v>30</v>
      </c>
      <c r="E662" s="6">
        <v>554.49</v>
      </c>
      <c r="F662" s="6">
        <v>1115.31</v>
      </c>
      <c r="G662" s="6">
        <v>1669.8</v>
      </c>
    </row>
    <row r="663" spans="1:7" customFormat="1" x14ac:dyDescent="0.25">
      <c r="A663" s="4">
        <v>41001</v>
      </c>
      <c r="B663">
        <v>3</v>
      </c>
      <c r="C663">
        <v>1</v>
      </c>
      <c r="D663" s="5" t="s">
        <v>16</v>
      </c>
      <c r="E663" s="6">
        <v>521.38</v>
      </c>
      <c r="F663" s="6">
        <v>1143.46</v>
      </c>
      <c r="G663" s="6">
        <v>1664.84</v>
      </c>
    </row>
    <row r="664" spans="1:7" customFormat="1" x14ac:dyDescent="0.25">
      <c r="A664" s="4">
        <v>41001</v>
      </c>
      <c r="B664">
        <v>3</v>
      </c>
      <c r="C664">
        <v>2</v>
      </c>
      <c r="D664" s="5" t="s">
        <v>22</v>
      </c>
      <c r="E664" s="6">
        <v>671.72</v>
      </c>
      <c r="F664" s="6">
        <v>1405.35</v>
      </c>
      <c r="G664" s="6">
        <v>2077.0700000000002</v>
      </c>
    </row>
    <row r="665" spans="1:7" customFormat="1" x14ac:dyDescent="0.25">
      <c r="A665" s="4">
        <v>41001</v>
      </c>
      <c r="B665">
        <v>4</v>
      </c>
      <c r="C665">
        <v>1</v>
      </c>
      <c r="D665" s="5" t="s">
        <v>27</v>
      </c>
      <c r="E665" s="6">
        <v>422.77</v>
      </c>
      <c r="F665" s="6">
        <v>1092.9000000000001</v>
      </c>
      <c r="G665" s="6">
        <v>1515.67</v>
      </c>
    </row>
    <row r="666" spans="1:7" customFormat="1" x14ac:dyDescent="0.25">
      <c r="A666" s="4">
        <v>41001</v>
      </c>
      <c r="B666">
        <v>4</v>
      </c>
      <c r="C666">
        <v>2</v>
      </c>
      <c r="D666" s="5" t="s">
        <v>32</v>
      </c>
      <c r="E666" s="6">
        <v>734.74</v>
      </c>
      <c r="F666" s="6">
        <v>1128.17</v>
      </c>
      <c r="G666" s="6">
        <v>1862.91</v>
      </c>
    </row>
    <row r="667" spans="1:7" customFormat="1" x14ac:dyDescent="0.25">
      <c r="A667" s="4">
        <v>41002</v>
      </c>
      <c r="B667">
        <v>1</v>
      </c>
      <c r="C667">
        <v>1</v>
      </c>
      <c r="D667" s="5" t="s">
        <v>37</v>
      </c>
      <c r="E667" s="6">
        <v>513.24</v>
      </c>
      <c r="F667" s="6">
        <v>1116.74</v>
      </c>
      <c r="G667" s="6">
        <v>1629.98</v>
      </c>
    </row>
    <row r="668" spans="1:7" customFormat="1" x14ac:dyDescent="0.25">
      <c r="A668" s="4">
        <v>41002</v>
      </c>
      <c r="B668">
        <v>1</v>
      </c>
      <c r="C668">
        <v>2</v>
      </c>
      <c r="D668" s="5" t="s">
        <v>40</v>
      </c>
      <c r="E668" s="6">
        <v>478.62</v>
      </c>
      <c r="F668" s="6">
        <v>1151.42</v>
      </c>
      <c r="G668" s="6">
        <v>1630.04</v>
      </c>
    </row>
    <row r="669" spans="1:7" customFormat="1" x14ac:dyDescent="0.25">
      <c r="A669" s="4">
        <v>41002</v>
      </c>
      <c r="B669">
        <v>2</v>
      </c>
      <c r="C669">
        <v>1</v>
      </c>
      <c r="D669" s="5" t="s">
        <v>41</v>
      </c>
      <c r="E669" s="6">
        <v>655.94</v>
      </c>
      <c r="F669" s="6">
        <v>985.68</v>
      </c>
      <c r="G669" s="6">
        <v>1641.62</v>
      </c>
    </row>
    <row r="670" spans="1:7" customFormat="1" x14ac:dyDescent="0.25">
      <c r="A670" s="4">
        <v>41002</v>
      </c>
      <c r="B670">
        <v>2</v>
      </c>
      <c r="C670">
        <v>2</v>
      </c>
      <c r="D670" s="5" t="s">
        <v>43</v>
      </c>
      <c r="E670" s="6">
        <v>764.38</v>
      </c>
      <c r="F670" s="6">
        <v>1285.8599999999999</v>
      </c>
      <c r="G670" s="6">
        <v>2050.2399999999998</v>
      </c>
    </row>
    <row r="671" spans="1:7" customFormat="1" x14ac:dyDescent="0.25">
      <c r="A671" s="4">
        <v>41002</v>
      </c>
      <c r="B671">
        <v>3</v>
      </c>
      <c r="C671">
        <v>1</v>
      </c>
      <c r="D671" s="5" t="s">
        <v>47</v>
      </c>
      <c r="E671" s="6">
        <v>659.59</v>
      </c>
      <c r="F671" s="6">
        <v>1009.96</v>
      </c>
      <c r="G671" s="6">
        <v>1669.55</v>
      </c>
    </row>
    <row r="672" spans="1:7" customFormat="1" x14ac:dyDescent="0.25">
      <c r="A672" s="4">
        <v>41002</v>
      </c>
      <c r="B672">
        <v>3</v>
      </c>
      <c r="C672">
        <v>2</v>
      </c>
      <c r="D672" s="5" t="s">
        <v>24</v>
      </c>
      <c r="E672" s="6">
        <v>799.23</v>
      </c>
      <c r="F672" s="6">
        <v>1205.4100000000001</v>
      </c>
      <c r="G672" s="6">
        <v>2004.64</v>
      </c>
    </row>
    <row r="673" spans="1:7" customFormat="1" x14ac:dyDescent="0.25">
      <c r="A673" s="4">
        <v>41002</v>
      </c>
      <c r="B673">
        <v>4</v>
      </c>
      <c r="C673">
        <v>1</v>
      </c>
      <c r="D673" s="5" t="s">
        <v>30</v>
      </c>
      <c r="E673" s="6">
        <v>559.49</v>
      </c>
      <c r="F673" s="6">
        <v>945.3</v>
      </c>
      <c r="G673" s="6">
        <v>1504.79</v>
      </c>
    </row>
    <row r="674" spans="1:7" customFormat="1" x14ac:dyDescent="0.25">
      <c r="A674" s="4">
        <v>41002</v>
      </c>
      <c r="B674">
        <v>4</v>
      </c>
      <c r="C674">
        <v>2</v>
      </c>
      <c r="D674" s="5" t="s">
        <v>16</v>
      </c>
      <c r="E674" s="6">
        <v>783.54</v>
      </c>
      <c r="F674" s="6">
        <v>1238.48</v>
      </c>
      <c r="G674" s="6">
        <v>2022.02</v>
      </c>
    </row>
    <row r="675" spans="1:7" customFormat="1" x14ac:dyDescent="0.25">
      <c r="A675" s="4">
        <v>41003</v>
      </c>
      <c r="B675">
        <v>1</v>
      </c>
      <c r="C675">
        <v>1</v>
      </c>
      <c r="D675" s="5" t="s">
        <v>22</v>
      </c>
      <c r="E675" s="6">
        <v>564.07000000000005</v>
      </c>
      <c r="F675" s="6">
        <v>1160.95</v>
      </c>
      <c r="G675" s="6">
        <v>1725.02</v>
      </c>
    </row>
    <row r="676" spans="1:7" customFormat="1" x14ac:dyDescent="0.25">
      <c r="A676" s="4">
        <v>41003</v>
      </c>
      <c r="B676">
        <v>1</v>
      </c>
      <c r="C676">
        <v>2</v>
      </c>
      <c r="D676" s="5" t="s">
        <v>27</v>
      </c>
      <c r="E676" s="6">
        <v>654.58000000000004</v>
      </c>
      <c r="F676" s="6">
        <v>1211.4100000000001</v>
      </c>
      <c r="G676" s="6">
        <v>1865.99</v>
      </c>
    </row>
    <row r="677" spans="1:7" customFormat="1" x14ac:dyDescent="0.25">
      <c r="A677" s="4">
        <v>41003</v>
      </c>
      <c r="B677">
        <v>2</v>
      </c>
      <c r="C677">
        <v>1</v>
      </c>
      <c r="D677" s="5" t="s">
        <v>32</v>
      </c>
      <c r="E677" s="6">
        <v>593.11</v>
      </c>
      <c r="F677" s="6">
        <v>1208.33</v>
      </c>
      <c r="G677" s="6">
        <v>1801.44</v>
      </c>
    </row>
    <row r="678" spans="1:7" customFormat="1" x14ac:dyDescent="0.25">
      <c r="A678" s="4">
        <v>41003</v>
      </c>
      <c r="B678">
        <v>2</v>
      </c>
      <c r="C678">
        <v>2</v>
      </c>
      <c r="D678" s="5" t="s">
        <v>37</v>
      </c>
      <c r="E678" s="6">
        <v>516.62</v>
      </c>
      <c r="F678" s="6">
        <v>1279.8800000000001</v>
      </c>
      <c r="G678" s="6">
        <v>1796.5</v>
      </c>
    </row>
    <row r="679" spans="1:7" customFormat="1" x14ac:dyDescent="0.25">
      <c r="A679" s="4">
        <v>41003</v>
      </c>
      <c r="B679">
        <v>3</v>
      </c>
      <c r="C679">
        <v>1</v>
      </c>
      <c r="D679" s="5" t="s">
        <v>40</v>
      </c>
      <c r="E679" s="6">
        <v>603.27</v>
      </c>
      <c r="F679" s="6">
        <v>1187.3699999999999</v>
      </c>
      <c r="G679" s="6">
        <v>1790.64</v>
      </c>
    </row>
    <row r="680" spans="1:7" customFormat="1" x14ac:dyDescent="0.25">
      <c r="A680" s="4">
        <v>41003</v>
      </c>
      <c r="B680">
        <v>3</v>
      </c>
      <c r="C680">
        <v>2</v>
      </c>
      <c r="D680" s="5" t="s">
        <v>41</v>
      </c>
      <c r="E680" s="6">
        <v>649.28</v>
      </c>
      <c r="F680" s="6">
        <v>1415.8</v>
      </c>
      <c r="G680" s="6">
        <v>2065.08</v>
      </c>
    </row>
    <row r="681" spans="1:7" customFormat="1" x14ac:dyDescent="0.25">
      <c r="A681" s="4">
        <v>41003</v>
      </c>
      <c r="B681">
        <v>4</v>
      </c>
      <c r="C681">
        <v>1</v>
      </c>
      <c r="D681" s="5" t="s">
        <v>43</v>
      </c>
      <c r="E681" s="6">
        <v>585.77</v>
      </c>
      <c r="F681" s="6">
        <v>1178.26</v>
      </c>
      <c r="G681" s="6">
        <v>1764.03</v>
      </c>
    </row>
    <row r="682" spans="1:7" customFormat="1" x14ac:dyDescent="0.25">
      <c r="A682" s="4">
        <v>41003</v>
      </c>
      <c r="B682">
        <v>4</v>
      </c>
      <c r="C682">
        <v>2</v>
      </c>
      <c r="D682" s="5" t="s">
        <v>47</v>
      </c>
      <c r="E682" s="6">
        <v>569.24</v>
      </c>
      <c r="F682" s="6">
        <v>1075.6400000000001</v>
      </c>
      <c r="G682" s="6">
        <v>1644.88</v>
      </c>
    </row>
    <row r="683" spans="1:7" customFormat="1" x14ac:dyDescent="0.25">
      <c r="A683" s="4">
        <v>41004</v>
      </c>
      <c r="B683">
        <v>1</v>
      </c>
      <c r="C683">
        <v>1</v>
      </c>
      <c r="D683" s="5" t="s">
        <v>24</v>
      </c>
      <c r="E683" s="6">
        <v>570.16</v>
      </c>
      <c r="F683" s="6">
        <v>1134.3900000000001</v>
      </c>
      <c r="G683" s="6">
        <v>1704.55</v>
      </c>
    </row>
    <row r="684" spans="1:7" customFormat="1" x14ac:dyDescent="0.25">
      <c r="A684" s="4">
        <v>41004</v>
      </c>
      <c r="B684">
        <v>1</v>
      </c>
      <c r="C684">
        <v>2</v>
      </c>
      <c r="D684" s="5" t="s">
        <v>30</v>
      </c>
      <c r="E684" s="6">
        <v>675.24</v>
      </c>
      <c r="F684" s="6">
        <v>1215.52</v>
      </c>
      <c r="G684" s="6">
        <v>1890.76</v>
      </c>
    </row>
    <row r="685" spans="1:7" customFormat="1" x14ac:dyDescent="0.25">
      <c r="A685" s="4">
        <v>41004</v>
      </c>
      <c r="B685">
        <v>2</v>
      </c>
      <c r="C685">
        <v>1</v>
      </c>
      <c r="D685" s="5" t="s">
        <v>16</v>
      </c>
      <c r="E685" s="6">
        <v>700.97</v>
      </c>
      <c r="F685" s="6">
        <v>1052.7</v>
      </c>
      <c r="G685" s="6">
        <v>1753.67</v>
      </c>
    </row>
    <row r="686" spans="1:7" customFormat="1" x14ac:dyDescent="0.25">
      <c r="A686" s="4">
        <v>41004</v>
      </c>
      <c r="B686">
        <v>2</v>
      </c>
      <c r="C686">
        <v>2</v>
      </c>
      <c r="D686" s="5" t="s">
        <v>22</v>
      </c>
      <c r="E686" s="6">
        <v>682.05</v>
      </c>
      <c r="F686" s="6">
        <v>1370.12</v>
      </c>
      <c r="G686" s="6">
        <v>2052.17</v>
      </c>
    </row>
    <row r="687" spans="1:7" customFormat="1" x14ac:dyDescent="0.25">
      <c r="A687" s="4">
        <v>41004</v>
      </c>
      <c r="B687">
        <v>3</v>
      </c>
      <c r="C687">
        <v>1</v>
      </c>
      <c r="D687" s="5" t="s">
        <v>27</v>
      </c>
      <c r="E687" s="6">
        <v>559.13</v>
      </c>
      <c r="F687" s="6">
        <v>1028.52</v>
      </c>
      <c r="G687" s="6">
        <v>1587.65</v>
      </c>
    </row>
    <row r="688" spans="1:7" customFormat="1" x14ac:dyDescent="0.25">
      <c r="A688" s="4">
        <v>41004</v>
      </c>
      <c r="B688">
        <v>3</v>
      </c>
      <c r="C688">
        <v>2</v>
      </c>
      <c r="D688" s="5" t="s">
        <v>32</v>
      </c>
      <c r="E688" s="6">
        <v>677.16</v>
      </c>
      <c r="F688" s="6">
        <v>1317.22</v>
      </c>
      <c r="G688" s="6">
        <v>1994.38</v>
      </c>
    </row>
    <row r="689" spans="1:7" customFormat="1" x14ac:dyDescent="0.25">
      <c r="A689" s="4">
        <v>41004</v>
      </c>
      <c r="B689">
        <v>4</v>
      </c>
      <c r="C689">
        <v>1</v>
      </c>
      <c r="D689" s="5" t="s">
        <v>37</v>
      </c>
      <c r="E689" s="6">
        <v>681</v>
      </c>
      <c r="F689" s="6">
        <v>1085.52</v>
      </c>
      <c r="G689" s="6">
        <v>1766.52</v>
      </c>
    </row>
    <row r="690" spans="1:7" customFormat="1" x14ac:dyDescent="0.25">
      <c r="A690" s="4">
        <v>41004</v>
      </c>
      <c r="B690">
        <v>4</v>
      </c>
      <c r="C690">
        <v>2</v>
      </c>
      <c r="D690" s="5" t="s">
        <v>40</v>
      </c>
      <c r="E690" s="6">
        <v>722.85</v>
      </c>
      <c r="F690" s="6">
        <v>1171.58</v>
      </c>
      <c r="G690" s="6">
        <v>1894.43</v>
      </c>
    </row>
    <row r="691" spans="1:7" customFormat="1" x14ac:dyDescent="0.25">
      <c r="A691" s="4">
        <v>41005</v>
      </c>
      <c r="B691">
        <v>1</v>
      </c>
      <c r="C691">
        <v>1</v>
      </c>
      <c r="D691" s="5" t="s">
        <v>41</v>
      </c>
      <c r="E691" s="6">
        <v>451.49</v>
      </c>
      <c r="F691" s="6">
        <v>1128.4100000000001</v>
      </c>
      <c r="G691" s="6">
        <v>1579.9</v>
      </c>
    </row>
    <row r="692" spans="1:7" customFormat="1" x14ac:dyDescent="0.25">
      <c r="A692" s="4">
        <v>41005</v>
      </c>
      <c r="B692">
        <v>1</v>
      </c>
      <c r="C692">
        <v>2</v>
      </c>
      <c r="D692" s="5" t="s">
        <v>43</v>
      </c>
      <c r="E692" s="6">
        <v>532.19000000000005</v>
      </c>
      <c r="F692" s="6">
        <v>1131.8</v>
      </c>
      <c r="G692" s="6">
        <v>1663.99</v>
      </c>
    </row>
    <row r="693" spans="1:7" customFormat="1" x14ac:dyDescent="0.25">
      <c r="A693" s="4">
        <v>41005</v>
      </c>
      <c r="B693">
        <v>2</v>
      </c>
      <c r="C693">
        <v>1</v>
      </c>
      <c r="D693" s="5" t="s">
        <v>47</v>
      </c>
      <c r="E693" s="6">
        <v>410.24</v>
      </c>
      <c r="F693" s="6">
        <v>1159.3399999999999</v>
      </c>
      <c r="G693" s="6">
        <v>1569.58</v>
      </c>
    </row>
    <row r="694" spans="1:7" customFormat="1" x14ac:dyDescent="0.25">
      <c r="A694" s="4">
        <v>41005</v>
      </c>
      <c r="B694">
        <v>2</v>
      </c>
      <c r="C694">
        <v>2</v>
      </c>
      <c r="D694" s="5" t="s">
        <v>24</v>
      </c>
      <c r="E694" s="6">
        <v>491.66</v>
      </c>
      <c r="F694" s="6">
        <v>1057.94</v>
      </c>
      <c r="G694" s="6">
        <v>1549.6</v>
      </c>
    </row>
    <row r="695" spans="1:7" customFormat="1" x14ac:dyDescent="0.25">
      <c r="A695" s="4">
        <v>41005</v>
      </c>
      <c r="B695">
        <v>3</v>
      </c>
      <c r="C695">
        <v>1</v>
      </c>
      <c r="D695" s="5" t="s">
        <v>30</v>
      </c>
      <c r="E695" s="6">
        <v>648.69000000000005</v>
      </c>
      <c r="F695" s="6">
        <v>1056.24</v>
      </c>
      <c r="G695" s="6">
        <v>1704.93</v>
      </c>
    </row>
    <row r="696" spans="1:7" customFormat="1" x14ac:dyDescent="0.25">
      <c r="A696" s="4">
        <v>41005</v>
      </c>
      <c r="B696">
        <v>3</v>
      </c>
      <c r="C696">
        <v>2</v>
      </c>
      <c r="D696" s="5" t="s">
        <v>16</v>
      </c>
      <c r="E696" s="6">
        <v>717.04</v>
      </c>
      <c r="F696" s="6">
        <v>1356.53</v>
      </c>
      <c r="G696" s="6">
        <v>2073.5700000000002</v>
      </c>
    </row>
    <row r="697" spans="1:7" customFormat="1" x14ac:dyDescent="0.25">
      <c r="A697" s="4">
        <v>41005</v>
      </c>
      <c r="B697">
        <v>4</v>
      </c>
      <c r="C697">
        <v>1</v>
      </c>
      <c r="D697" s="5" t="s">
        <v>22</v>
      </c>
      <c r="E697" s="6">
        <v>526.61</v>
      </c>
      <c r="F697" s="6">
        <v>1038.83</v>
      </c>
      <c r="G697" s="6">
        <v>1565.44</v>
      </c>
    </row>
    <row r="698" spans="1:7" customFormat="1" x14ac:dyDescent="0.25">
      <c r="A698" s="4">
        <v>41005</v>
      </c>
      <c r="B698">
        <v>4</v>
      </c>
      <c r="C698">
        <v>2</v>
      </c>
      <c r="D698" s="5" t="s">
        <v>27</v>
      </c>
      <c r="E698" s="6">
        <v>605.48</v>
      </c>
      <c r="F698" s="6">
        <v>1021.1</v>
      </c>
      <c r="G698" s="6">
        <v>1626.58</v>
      </c>
    </row>
    <row r="699" spans="1:7" customFormat="1" x14ac:dyDescent="0.25">
      <c r="A699" s="4">
        <v>41006</v>
      </c>
      <c r="B699">
        <v>1</v>
      </c>
      <c r="C699">
        <v>1</v>
      </c>
      <c r="D699" s="5" t="s">
        <v>32</v>
      </c>
      <c r="E699" s="6">
        <v>607.89</v>
      </c>
      <c r="F699" s="6">
        <v>1036.02</v>
      </c>
      <c r="G699" s="6">
        <v>1643.91</v>
      </c>
    </row>
    <row r="700" spans="1:7" customFormat="1" x14ac:dyDescent="0.25">
      <c r="A700" s="4">
        <v>41006</v>
      </c>
      <c r="B700">
        <v>1</v>
      </c>
      <c r="C700">
        <v>2</v>
      </c>
      <c r="D700" s="5" t="s">
        <v>37</v>
      </c>
      <c r="E700" s="6">
        <v>596.65</v>
      </c>
      <c r="F700" s="6">
        <v>1200.01</v>
      </c>
      <c r="G700" s="6">
        <v>1796.66</v>
      </c>
    </row>
    <row r="701" spans="1:7" customFormat="1" x14ac:dyDescent="0.25">
      <c r="A701" s="4">
        <v>41006</v>
      </c>
      <c r="B701">
        <v>2</v>
      </c>
      <c r="C701">
        <v>1</v>
      </c>
      <c r="D701" s="5" t="s">
        <v>40</v>
      </c>
      <c r="E701" s="6">
        <v>529.16</v>
      </c>
      <c r="F701" s="6">
        <v>1160.55</v>
      </c>
      <c r="G701" s="6">
        <v>1689.71</v>
      </c>
    </row>
    <row r="702" spans="1:7" customFormat="1" x14ac:dyDescent="0.25">
      <c r="A702" s="4">
        <v>41006</v>
      </c>
      <c r="B702">
        <v>2</v>
      </c>
      <c r="C702">
        <v>2</v>
      </c>
      <c r="D702" s="5" t="s">
        <v>41</v>
      </c>
      <c r="E702" s="6">
        <v>536.98</v>
      </c>
      <c r="F702" s="6">
        <v>1026.26</v>
      </c>
      <c r="G702" s="6">
        <v>1563.24</v>
      </c>
    </row>
    <row r="703" spans="1:7" customFormat="1" x14ac:dyDescent="0.25">
      <c r="A703" s="4">
        <v>41006</v>
      </c>
      <c r="B703">
        <v>3</v>
      </c>
      <c r="C703">
        <v>1</v>
      </c>
      <c r="D703" s="5" t="s">
        <v>43</v>
      </c>
      <c r="E703" s="6">
        <v>472.39</v>
      </c>
      <c r="F703" s="6">
        <v>1183.48</v>
      </c>
      <c r="G703" s="6">
        <v>1655.87</v>
      </c>
    </row>
    <row r="704" spans="1:7" customFormat="1" x14ac:dyDescent="0.25">
      <c r="A704" s="4">
        <v>41006</v>
      </c>
      <c r="B704">
        <v>3</v>
      </c>
      <c r="C704">
        <v>2</v>
      </c>
      <c r="D704" s="5" t="s">
        <v>47</v>
      </c>
      <c r="E704" s="6">
        <v>767.23</v>
      </c>
      <c r="F704" s="6">
        <v>1280.8</v>
      </c>
      <c r="G704" s="6">
        <v>2048.0300000000002</v>
      </c>
    </row>
    <row r="705" spans="1:7" customFormat="1" x14ac:dyDescent="0.25">
      <c r="A705" s="4">
        <v>41006</v>
      </c>
      <c r="B705">
        <v>4</v>
      </c>
      <c r="C705">
        <v>1</v>
      </c>
      <c r="D705" s="5" t="s">
        <v>24</v>
      </c>
      <c r="E705" s="6">
        <v>459.73</v>
      </c>
      <c r="F705" s="6">
        <v>1068.57</v>
      </c>
      <c r="G705" s="6">
        <v>1528.3</v>
      </c>
    </row>
    <row r="706" spans="1:7" customFormat="1" x14ac:dyDescent="0.25">
      <c r="A706" s="4">
        <v>41006</v>
      </c>
      <c r="B706">
        <v>4</v>
      </c>
      <c r="C706">
        <v>2</v>
      </c>
      <c r="D706" s="5" t="s">
        <v>30</v>
      </c>
      <c r="E706" s="6">
        <v>541.28</v>
      </c>
      <c r="F706" s="6">
        <v>1154.28</v>
      </c>
      <c r="G706" s="6">
        <v>1695.56</v>
      </c>
    </row>
    <row r="707" spans="1:7" customFormat="1" x14ac:dyDescent="0.25">
      <c r="A707" s="4">
        <v>41007</v>
      </c>
      <c r="B707">
        <v>1</v>
      </c>
      <c r="C707">
        <v>1</v>
      </c>
      <c r="D707" s="5" t="s">
        <v>16</v>
      </c>
      <c r="E707" s="6">
        <v>460.71</v>
      </c>
      <c r="F707" s="6">
        <v>1187.3599999999999</v>
      </c>
      <c r="G707" s="6">
        <v>1648.07</v>
      </c>
    </row>
    <row r="708" spans="1:7" customFormat="1" x14ac:dyDescent="0.25">
      <c r="A708" s="4">
        <v>41007</v>
      </c>
      <c r="B708">
        <v>1</v>
      </c>
      <c r="C708">
        <v>2</v>
      </c>
      <c r="D708" s="5" t="s">
        <v>22</v>
      </c>
      <c r="E708" s="6">
        <v>588.61</v>
      </c>
      <c r="F708" s="6">
        <v>1001.23</v>
      </c>
      <c r="G708" s="6">
        <v>1589.84</v>
      </c>
    </row>
    <row r="709" spans="1:7" customFormat="1" x14ac:dyDescent="0.25">
      <c r="A709" s="4">
        <v>41007</v>
      </c>
      <c r="B709">
        <v>2</v>
      </c>
      <c r="C709">
        <v>1</v>
      </c>
      <c r="D709" s="5" t="s">
        <v>27</v>
      </c>
      <c r="E709" s="6">
        <v>431.94</v>
      </c>
      <c r="F709" s="6">
        <v>1212.7</v>
      </c>
      <c r="G709" s="6">
        <v>1644.64</v>
      </c>
    </row>
    <row r="710" spans="1:7" customFormat="1" x14ac:dyDescent="0.25">
      <c r="A710" s="4">
        <v>41007</v>
      </c>
      <c r="B710">
        <v>2</v>
      </c>
      <c r="C710">
        <v>2</v>
      </c>
      <c r="D710" s="5" t="s">
        <v>32</v>
      </c>
      <c r="E710" s="6">
        <v>569.61</v>
      </c>
      <c r="F710" s="6">
        <v>1178.1500000000001</v>
      </c>
      <c r="G710" s="6">
        <v>1747.76</v>
      </c>
    </row>
    <row r="711" spans="1:7" customFormat="1" x14ac:dyDescent="0.25">
      <c r="A711" s="4">
        <v>41007</v>
      </c>
      <c r="B711">
        <v>3</v>
      </c>
      <c r="C711">
        <v>1</v>
      </c>
      <c r="D711" s="5" t="s">
        <v>37</v>
      </c>
      <c r="E711" s="6">
        <v>536.51</v>
      </c>
      <c r="F711" s="6">
        <v>1020.39</v>
      </c>
      <c r="G711" s="6">
        <v>1556.9</v>
      </c>
    </row>
    <row r="712" spans="1:7" customFormat="1" x14ac:dyDescent="0.25">
      <c r="A712" s="4">
        <v>41007</v>
      </c>
      <c r="B712">
        <v>3</v>
      </c>
      <c r="C712">
        <v>2</v>
      </c>
      <c r="D712" s="5" t="s">
        <v>40</v>
      </c>
      <c r="E712" s="6">
        <v>694.21</v>
      </c>
      <c r="F712" s="6">
        <v>1302.8</v>
      </c>
      <c r="G712" s="6">
        <v>1997.01</v>
      </c>
    </row>
    <row r="713" spans="1:7" customFormat="1" x14ac:dyDescent="0.25">
      <c r="A713" s="4">
        <v>41007</v>
      </c>
      <c r="B713">
        <v>4</v>
      </c>
      <c r="C713">
        <v>1</v>
      </c>
      <c r="D713" s="5" t="s">
        <v>41</v>
      </c>
      <c r="E713" s="6">
        <v>468</v>
      </c>
      <c r="F713" s="6">
        <v>1054.73</v>
      </c>
      <c r="G713" s="6">
        <v>1522.73</v>
      </c>
    </row>
    <row r="714" spans="1:7" customFormat="1" x14ac:dyDescent="0.25">
      <c r="A714" s="4">
        <v>41007</v>
      </c>
      <c r="B714">
        <v>4</v>
      </c>
      <c r="C714">
        <v>2</v>
      </c>
      <c r="D714" s="5" t="s">
        <v>43</v>
      </c>
      <c r="E714" s="6">
        <v>565</v>
      </c>
      <c r="F714" s="6">
        <v>1100.57</v>
      </c>
      <c r="G714" s="6">
        <v>1665.57</v>
      </c>
    </row>
    <row r="715" spans="1:7" customFormat="1" x14ac:dyDescent="0.25">
      <c r="A715" s="4">
        <v>41008</v>
      </c>
      <c r="B715">
        <v>1</v>
      </c>
      <c r="C715">
        <v>1</v>
      </c>
      <c r="D715" s="5" t="s">
        <v>47</v>
      </c>
      <c r="E715" s="6">
        <v>630.75</v>
      </c>
      <c r="F715" s="6">
        <v>1041.78</v>
      </c>
      <c r="G715" s="6">
        <v>1672.53</v>
      </c>
    </row>
    <row r="716" spans="1:7" customFormat="1" x14ac:dyDescent="0.25">
      <c r="A716" s="4">
        <v>41008</v>
      </c>
      <c r="B716">
        <v>1</v>
      </c>
      <c r="C716">
        <v>2</v>
      </c>
      <c r="D716" s="5" t="s">
        <v>24</v>
      </c>
      <c r="E716" s="6">
        <v>610.71</v>
      </c>
      <c r="F716" s="6">
        <v>1392.5</v>
      </c>
      <c r="G716" s="6">
        <v>2003.21</v>
      </c>
    </row>
    <row r="717" spans="1:7" customFormat="1" x14ac:dyDescent="0.25">
      <c r="A717" s="4">
        <v>41008</v>
      </c>
      <c r="B717">
        <v>2</v>
      </c>
      <c r="C717">
        <v>1</v>
      </c>
      <c r="D717" s="5" t="s">
        <v>30</v>
      </c>
      <c r="E717" s="6">
        <v>613.21</v>
      </c>
      <c r="F717" s="6">
        <v>973.36</v>
      </c>
      <c r="G717" s="6">
        <v>1586.57</v>
      </c>
    </row>
    <row r="718" spans="1:7" customFormat="1" x14ac:dyDescent="0.25">
      <c r="A718" s="4">
        <v>41008</v>
      </c>
      <c r="B718">
        <v>2</v>
      </c>
      <c r="C718">
        <v>2</v>
      </c>
      <c r="D718" s="5" t="s">
        <v>16</v>
      </c>
      <c r="E718" s="6">
        <v>678.59</v>
      </c>
      <c r="F718" s="6">
        <v>1355.2</v>
      </c>
      <c r="G718" s="6">
        <v>2033.79</v>
      </c>
    </row>
    <row r="719" spans="1:7" customFormat="1" x14ac:dyDescent="0.25">
      <c r="A719" s="4">
        <v>41008</v>
      </c>
      <c r="B719">
        <v>3</v>
      </c>
      <c r="C719">
        <v>1</v>
      </c>
      <c r="D719" s="5" t="s">
        <v>22</v>
      </c>
      <c r="E719" s="6">
        <v>460.18</v>
      </c>
      <c r="F719" s="6">
        <v>1134.22</v>
      </c>
      <c r="G719" s="6">
        <v>1594.4</v>
      </c>
    </row>
    <row r="720" spans="1:7" customFormat="1" x14ac:dyDescent="0.25">
      <c r="A720" s="4">
        <v>41008</v>
      </c>
      <c r="B720">
        <v>3</v>
      </c>
      <c r="C720">
        <v>2</v>
      </c>
      <c r="D720" s="5" t="s">
        <v>27</v>
      </c>
      <c r="E720" s="6">
        <v>738.13</v>
      </c>
      <c r="F720" s="6">
        <v>1241.1099999999999</v>
      </c>
      <c r="G720" s="6">
        <v>1979.24</v>
      </c>
    </row>
    <row r="721" spans="1:7" customFormat="1" x14ac:dyDescent="0.25">
      <c r="A721" s="4">
        <v>41008</v>
      </c>
      <c r="B721">
        <v>4</v>
      </c>
      <c r="C721">
        <v>1</v>
      </c>
      <c r="D721" s="5" t="s">
        <v>32</v>
      </c>
      <c r="E721" s="6">
        <v>610.46</v>
      </c>
      <c r="F721" s="6">
        <v>1183.98</v>
      </c>
      <c r="G721" s="6">
        <v>1794.44</v>
      </c>
    </row>
    <row r="722" spans="1:7" customFormat="1" x14ac:dyDescent="0.25">
      <c r="A722" s="4">
        <v>41008</v>
      </c>
      <c r="B722">
        <v>4</v>
      </c>
      <c r="C722">
        <v>2</v>
      </c>
      <c r="D722" s="5" t="s">
        <v>37</v>
      </c>
      <c r="E722" s="6">
        <v>610.15</v>
      </c>
      <c r="F722" s="6">
        <v>1352.05</v>
      </c>
      <c r="G722" s="6">
        <v>1962.2</v>
      </c>
    </row>
    <row r="723" spans="1:7" customFormat="1" x14ac:dyDescent="0.25">
      <c r="A723" s="4">
        <v>41009</v>
      </c>
      <c r="B723">
        <v>1</v>
      </c>
      <c r="C723">
        <v>1</v>
      </c>
      <c r="D723" s="5" t="s">
        <v>40</v>
      </c>
      <c r="E723" s="6">
        <v>696.48</v>
      </c>
      <c r="F723" s="6">
        <v>1052.58</v>
      </c>
      <c r="G723" s="6">
        <v>1749.06</v>
      </c>
    </row>
    <row r="724" spans="1:7" customFormat="1" x14ac:dyDescent="0.25">
      <c r="A724" s="4">
        <v>41009</v>
      </c>
      <c r="B724">
        <v>1</v>
      </c>
      <c r="C724">
        <v>2</v>
      </c>
      <c r="D724" s="5" t="s">
        <v>41</v>
      </c>
      <c r="E724" s="6">
        <v>755.15</v>
      </c>
      <c r="F724" s="6">
        <v>1135.24</v>
      </c>
      <c r="G724" s="6">
        <v>1890.39</v>
      </c>
    </row>
    <row r="725" spans="1:7" customFormat="1" x14ac:dyDescent="0.25">
      <c r="A725" s="4">
        <v>41009</v>
      </c>
      <c r="B725">
        <v>2</v>
      </c>
      <c r="C725">
        <v>1</v>
      </c>
      <c r="D725" s="5" t="s">
        <v>43</v>
      </c>
      <c r="E725" s="6">
        <v>706.94</v>
      </c>
      <c r="F725" s="6">
        <v>1076.0899999999999</v>
      </c>
      <c r="G725" s="6">
        <v>1783.03</v>
      </c>
    </row>
    <row r="726" spans="1:7" customFormat="1" x14ac:dyDescent="0.25">
      <c r="A726" s="4">
        <v>41009</v>
      </c>
      <c r="B726">
        <v>2</v>
      </c>
      <c r="C726">
        <v>2</v>
      </c>
      <c r="D726" s="5" t="s">
        <v>47</v>
      </c>
      <c r="E726" s="6">
        <v>747.15</v>
      </c>
      <c r="F726" s="6">
        <v>1134.0899999999999</v>
      </c>
      <c r="G726" s="6">
        <v>1881.24</v>
      </c>
    </row>
    <row r="727" spans="1:7" customFormat="1" x14ac:dyDescent="0.25">
      <c r="A727" s="4">
        <v>41009</v>
      </c>
      <c r="B727">
        <v>3</v>
      </c>
      <c r="C727">
        <v>1</v>
      </c>
      <c r="D727" s="5" t="s">
        <v>24</v>
      </c>
      <c r="E727" s="6">
        <v>703.36</v>
      </c>
      <c r="F727" s="6">
        <v>1065.9000000000001</v>
      </c>
      <c r="G727" s="6">
        <v>1769.26</v>
      </c>
    </row>
    <row r="728" spans="1:7" customFormat="1" x14ac:dyDescent="0.25">
      <c r="A728" s="4">
        <v>41009</v>
      </c>
      <c r="B728">
        <v>3</v>
      </c>
      <c r="C728">
        <v>2</v>
      </c>
      <c r="D728" s="5" t="s">
        <v>30</v>
      </c>
      <c r="E728" s="6">
        <v>744.47</v>
      </c>
      <c r="F728" s="6">
        <v>1119.3499999999999</v>
      </c>
      <c r="G728" s="6">
        <v>1863.82</v>
      </c>
    </row>
    <row r="729" spans="1:7" customFormat="1" x14ac:dyDescent="0.25">
      <c r="A729" s="4">
        <v>41009</v>
      </c>
      <c r="B729">
        <v>4</v>
      </c>
      <c r="C729">
        <v>1</v>
      </c>
      <c r="D729" s="5" t="s">
        <v>16</v>
      </c>
      <c r="E729" s="6">
        <v>708.37</v>
      </c>
      <c r="F729" s="6">
        <v>1073.53</v>
      </c>
      <c r="G729" s="6">
        <v>1781.9</v>
      </c>
    </row>
    <row r="730" spans="1:7" customFormat="1" x14ac:dyDescent="0.25">
      <c r="A730" s="4">
        <v>41009</v>
      </c>
      <c r="B730">
        <v>4</v>
      </c>
      <c r="C730">
        <v>2</v>
      </c>
      <c r="D730" s="5" t="s">
        <v>22</v>
      </c>
      <c r="E730" s="6">
        <v>630.38</v>
      </c>
      <c r="F730" s="6">
        <v>954.71</v>
      </c>
      <c r="G730" s="6">
        <v>1585.09</v>
      </c>
    </row>
    <row r="731" spans="1:7" customFormat="1" x14ac:dyDescent="0.25">
      <c r="A731" s="4">
        <v>41010</v>
      </c>
      <c r="B731">
        <v>1</v>
      </c>
      <c r="C731">
        <v>1</v>
      </c>
      <c r="D731" s="5" t="s">
        <v>27</v>
      </c>
      <c r="E731" s="6">
        <v>664.45</v>
      </c>
      <c r="F731" s="6">
        <v>1031.23</v>
      </c>
      <c r="G731" s="6">
        <v>1695.68</v>
      </c>
    </row>
    <row r="732" spans="1:7" customFormat="1" x14ac:dyDescent="0.25">
      <c r="A732" s="4">
        <v>41010</v>
      </c>
      <c r="B732">
        <v>1</v>
      </c>
      <c r="C732">
        <v>2</v>
      </c>
      <c r="D732" s="5" t="s">
        <v>32</v>
      </c>
      <c r="E732" s="6">
        <v>659.35</v>
      </c>
      <c r="F732" s="6">
        <v>1013.76</v>
      </c>
      <c r="G732" s="6">
        <v>1673.11</v>
      </c>
    </row>
    <row r="733" spans="1:7" customFormat="1" x14ac:dyDescent="0.25">
      <c r="A733" s="4">
        <v>41010</v>
      </c>
      <c r="B733">
        <v>2</v>
      </c>
      <c r="C733">
        <v>1</v>
      </c>
      <c r="D733" s="5" t="s">
        <v>37</v>
      </c>
      <c r="E733" s="6">
        <v>627.55999999999995</v>
      </c>
      <c r="F733" s="6">
        <v>976.48</v>
      </c>
      <c r="G733" s="6">
        <v>1604.04</v>
      </c>
    </row>
    <row r="734" spans="1:7" customFormat="1" x14ac:dyDescent="0.25">
      <c r="A734" s="4">
        <v>41010</v>
      </c>
      <c r="B734">
        <v>2</v>
      </c>
      <c r="C734">
        <v>2</v>
      </c>
      <c r="D734" s="5" t="s">
        <v>40</v>
      </c>
      <c r="E734" s="6">
        <v>703.34</v>
      </c>
      <c r="F734" s="6">
        <v>1067.72</v>
      </c>
      <c r="G734" s="6">
        <v>1771.06</v>
      </c>
    </row>
    <row r="735" spans="1:7" customFormat="1" x14ac:dyDescent="0.25">
      <c r="A735" s="4">
        <v>41010</v>
      </c>
      <c r="B735">
        <v>3</v>
      </c>
      <c r="C735">
        <v>1</v>
      </c>
      <c r="D735" s="5" t="s">
        <v>41</v>
      </c>
      <c r="E735" s="6">
        <v>633.86</v>
      </c>
      <c r="F735" s="6">
        <v>986.51</v>
      </c>
      <c r="G735" s="6">
        <v>1620.37</v>
      </c>
    </row>
    <row r="736" spans="1:7" customFormat="1" x14ac:dyDescent="0.25">
      <c r="A736" s="4">
        <v>41010</v>
      </c>
      <c r="B736">
        <v>3</v>
      </c>
      <c r="C736">
        <v>2</v>
      </c>
      <c r="D736" s="5" t="s">
        <v>43</v>
      </c>
      <c r="E736" s="6">
        <v>810.6</v>
      </c>
      <c r="F736" s="6">
        <v>1247.26</v>
      </c>
      <c r="G736" s="6">
        <v>2057.86</v>
      </c>
    </row>
    <row r="737" spans="1:7" customFormat="1" x14ac:dyDescent="0.25">
      <c r="A737" s="4">
        <v>41010</v>
      </c>
      <c r="B737">
        <v>4</v>
      </c>
      <c r="C737">
        <v>1</v>
      </c>
      <c r="D737" s="5" t="s">
        <v>47</v>
      </c>
      <c r="E737" s="6">
        <v>600.83000000000004</v>
      </c>
      <c r="F737" s="6">
        <v>939.93</v>
      </c>
      <c r="G737" s="6">
        <v>1540.76</v>
      </c>
    </row>
    <row r="738" spans="1:7" customFormat="1" x14ac:dyDescent="0.25">
      <c r="A738" s="4">
        <v>41010</v>
      </c>
      <c r="B738">
        <v>4</v>
      </c>
      <c r="C738">
        <v>2</v>
      </c>
      <c r="D738" s="5" t="s">
        <v>24</v>
      </c>
      <c r="E738" s="6">
        <v>731.59</v>
      </c>
      <c r="F738" s="6">
        <v>1109.29</v>
      </c>
      <c r="G738" s="6">
        <v>1840.88</v>
      </c>
    </row>
    <row r="739" spans="1:7" customFormat="1" x14ac:dyDescent="0.25">
      <c r="A739" s="4">
        <v>41011</v>
      </c>
      <c r="B739">
        <v>1</v>
      </c>
      <c r="C739">
        <v>1</v>
      </c>
      <c r="D739" s="5" t="s">
        <v>30</v>
      </c>
      <c r="E739" s="6">
        <v>609.88</v>
      </c>
      <c r="F739" s="6">
        <v>972.55</v>
      </c>
      <c r="G739" s="6">
        <v>1582.43</v>
      </c>
    </row>
    <row r="740" spans="1:7" customFormat="1" x14ac:dyDescent="0.25">
      <c r="A740" s="4">
        <v>41011</v>
      </c>
      <c r="B740">
        <v>1</v>
      </c>
      <c r="C740">
        <v>2</v>
      </c>
      <c r="D740" s="5" t="s">
        <v>16</v>
      </c>
      <c r="E740" s="6">
        <v>752.55</v>
      </c>
      <c r="F740" s="6">
        <v>1183.24</v>
      </c>
      <c r="G740" s="6">
        <v>1935.79</v>
      </c>
    </row>
    <row r="741" spans="1:7" customFormat="1" x14ac:dyDescent="0.25">
      <c r="A741" s="4">
        <v>41011</v>
      </c>
      <c r="B741">
        <v>2</v>
      </c>
      <c r="C741">
        <v>1</v>
      </c>
      <c r="D741" s="5" t="s">
        <v>22</v>
      </c>
      <c r="E741" s="6">
        <v>688.63</v>
      </c>
      <c r="F741" s="6">
        <v>1082.01</v>
      </c>
      <c r="G741" s="6">
        <v>1770.64</v>
      </c>
    </row>
    <row r="742" spans="1:7" customFormat="1" x14ac:dyDescent="0.25">
      <c r="A742" s="4">
        <v>41011</v>
      </c>
      <c r="B742">
        <v>2</v>
      </c>
      <c r="C742">
        <v>2</v>
      </c>
      <c r="D742" s="5" t="s">
        <v>27</v>
      </c>
      <c r="E742" s="6">
        <v>720.07</v>
      </c>
      <c r="F742" s="6">
        <v>1103.25</v>
      </c>
      <c r="G742" s="6">
        <v>1823.32</v>
      </c>
    </row>
    <row r="743" spans="1:7" customFormat="1" x14ac:dyDescent="0.25">
      <c r="A743" s="4">
        <v>41011</v>
      </c>
      <c r="B743">
        <v>3</v>
      </c>
      <c r="C743">
        <v>1</v>
      </c>
      <c r="D743" s="5" t="s">
        <v>32</v>
      </c>
      <c r="E743" s="6">
        <v>701.06</v>
      </c>
      <c r="F743" s="6">
        <v>1099.69</v>
      </c>
      <c r="G743" s="6">
        <v>1800.75</v>
      </c>
    </row>
    <row r="744" spans="1:7" customFormat="1" x14ac:dyDescent="0.25">
      <c r="A744" s="4">
        <v>41011</v>
      </c>
      <c r="B744">
        <v>3</v>
      </c>
      <c r="C744">
        <v>2</v>
      </c>
      <c r="D744" s="5" t="s">
        <v>37</v>
      </c>
      <c r="E744" s="6">
        <v>706.78</v>
      </c>
      <c r="F744" s="6">
        <v>1115.48</v>
      </c>
      <c r="G744" s="6">
        <v>1822.26</v>
      </c>
    </row>
    <row r="745" spans="1:7" customFormat="1" x14ac:dyDescent="0.25">
      <c r="A745" s="4">
        <v>41011</v>
      </c>
      <c r="B745">
        <v>4</v>
      </c>
      <c r="C745">
        <v>1</v>
      </c>
      <c r="D745" s="5" t="s">
        <v>40</v>
      </c>
      <c r="E745" s="6">
        <v>689.2</v>
      </c>
      <c r="F745" s="6">
        <v>1040.48</v>
      </c>
      <c r="G745" s="6">
        <v>1729.68</v>
      </c>
    </row>
    <row r="746" spans="1:7" customFormat="1" x14ac:dyDescent="0.25">
      <c r="A746" s="4">
        <v>41011</v>
      </c>
      <c r="B746">
        <v>4</v>
      </c>
      <c r="C746">
        <v>2</v>
      </c>
      <c r="D746" s="5" t="s">
        <v>41</v>
      </c>
      <c r="E746" s="6">
        <v>800.56</v>
      </c>
      <c r="F746" s="6">
        <v>1256.08</v>
      </c>
      <c r="G746" s="6">
        <v>2056.64</v>
      </c>
    </row>
    <row r="747" spans="1:7" customFormat="1" x14ac:dyDescent="0.25">
      <c r="A747" s="4">
        <v>41012</v>
      </c>
      <c r="B747">
        <v>1</v>
      </c>
      <c r="C747">
        <v>1</v>
      </c>
      <c r="D747" s="5" t="s">
        <v>43</v>
      </c>
      <c r="E747" s="6">
        <v>703.81</v>
      </c>
      <c r="F747" s="6">
        <v>1063.23</v>
      </c>
      <c r="G747" s="6">
        <v>1767.04</v>
      </c>
    </row>
    <row r="748" spans="1:7" customFormat="1" x14ac:dyDescent="0.25">
      <c r="A748" s="4">
        <v>41012</v>
      </c>
      <c r="B748">
        <v>1</v>
      </c>
      <c r="C748">
        <v>2</v>
      </c>
      <c r="D748" s="5" t="s">
        <v>47</v>
      </c>
      <c r="E748" s="6">
        <v>620.61</v>
      </c>
      <c r="F748" s="6">
        <v>950.64</v>
      </c>
      <c r="G748" s="6">
        <v>1571.25</v>
      </c>
    </row>
    <row r="749" spans="1:7" customFormat="1" x14ac:dyDescent="0.25">
      <c r="A749" s="4">
        <v>41012</v>
      </c>
      <c r="B749">
        <v>2</v>
      </c>
      <c r="C749">
        <v>1</v>
      </c>
      <c r="D749" s="5" t="s">
        <v>24</v>
      </c>
      <c r="E749" s="6">
        <v>623.53</v>
      </c>
      <c r="F749" s="6">
        <v>974.31</v>
      </c>
      <c r="G749" s="6">
        <v>1597.84</v>
      </c>
    </row>
    <row r="750" spans="1:7" customFormat="1" x14ac:dyDescent="0.25">
      <c r="A750" s="4">
        <v>41012</v>
      </c>
      <c r="B750">
        <v>2</v>
      </c>
      <c r="C750">
        <v>2</v>
      </c>
      <c r="D750" s="5" t="s">
        <v>30</v>
      </c>
      <c r="E750" s="6">
        <v>723.47</v>
      </c>
      <c r="F750" s="6">
        <v>1141.19</v>
      </c>
      <c r="G750" s="6">
        <v>1864.66</v>
      </c>
    </row>
    <row r="751" spans="1:7" customFormat="1" x14ac:dyDescent="0.25">
      <c r="A751" s="4">
        <v>41012</v>
      </c>
      <c r="B751">
        <v>3</v>
      </c>
      <c r="C751">
        <v>1</v>
      </c>
      <c r="D751" s="5" t="s">
        <v>16</v>
      </c>
      <c r="E751" s="6">
        <v>621.14</v>
      </c>
      <c r="F751" s="6">
        <v>991.98</v>
      </c>
      <c r="G751" s="6">
        <v>1613.12</v>
      </c>
    </row>
    <row r="752" spans="1:7" customFormat="1" x14ac:dyDescent="0.25">
      <c r="A752" s="4">
        <v>41012</v>
      </c>
      <c r="B752">
        <v>3</v>
      </c>
      <c r="C752">
        <v>2</v>
      </c>
      <c r="D752" s="5" t="s">
        <v>22</v>
      </c>
      <c r="E752" s="6">
        <v>646.67999999999995</v>
      </c>
      <c r="F752" s="6">
        <v>977.56</v>
      </c>
      <c r="G752" s="6">
        <v>1624.24</v>
      </c>
    </row>
    <row r="753" spans="1:7" customFormat="1" x14ac:dyDescent="0.25">
      <c r="A753" s="4">
        <v>41012</v>
      </c>
      <c r="B753">
        <v>4</v>
      </c>
      <c r="C753">
        <v>1</v>
      </c>
      <c r="D753" s="5" t="s">
        <v>27</v>
      </c>
      <c r="E753" s="6">
        <v>684.07</v>
      </c>
      <c r="F753" s="6">
        <v>1030.6500000000001</v>
      </c>
      <c r="G753" s="6">
        <v>1714.72</v>
      </c>
    </row>
    <row r="754" spans="1:7" customFormat="1" x14ac:dyDescent="0.25">
      <c r="A754" s="4">
        <v>41012</v>
      </c>
      <c r="B754">
        <v>4</v>
      </c>
      <c r="C754">
        <v>2</v>
      </c>
      <c r="D754" s="5" t="s">
        <v>32</v>
      </c>
      <c r="E754" s="6">
        <v>615.98</v>
      </c>
      <c r="F754" s="6">
        <v>944.75</v>
      </c>
      <c r="G754" s="6">
        <v>1560.73</v>
      </c>
    </row>
    <row r="755" spans="1:7" customFormat="1" x14ac:dyDescent="0.25">
      <c r="A755" s="4">
        <v>41013</v>
      </c>
      <c r="B755">
        <v>1</v>
      </c>
      <c r="C755">
        <v>1</v>
      </c>
      <c r="D755" s="5" t="s">
        <v>37</v>
      </c>
      <c r="E755" s="6">
        <v>665.73</v>
      </c>
      <c r="F755" s="6">
        <v>1005.69</v>
      </c>
      <c r="G755" s="6">
        <v>1671.42</v>
      </c>
    </row>
    <row r="756" spans="1:7" customFormat="1" x14ac:dyDescent="0.25">
      <c r="A756" s="4">
        <v>41013</v>
      </c>
      <c r="B756">
        <v>1</v>
      </c>
      <c r="C756">
        <v>2</v>
      </c>
      <c r="D756" s="5" t="s">
        <v>40</v>
      </c>
      <c r="E756" s="6">
        <v>606.08000000000004</v>
      </c>
      <c r="F756" s="6">
        <v>941.92</v>
      </c>
      <c r="G756" s="6">
        <v>1548</v>
      </c>
    </row>
    <row r="757" spans="1:7" customFormat="1" x14ac:dyDescent="0.25">
      <c r="A757" s="4">
        <v>41013</v>
      </c>
      <c r="B757">
        <v>2</v>
      </c>
      <c r="C757">
        <v>1</v>
      </c>
      <c r="D757" s="5" t="s">
        <v>41</v>
      </c>
      <c r="E757" s="6">
        <v>651.41</v>
      </c>
      <c r="F757" s="6">
        <v>1044.67</v>
      </c>
      <c r="G757" s="6">
        <v>1696.08</v>
      </c>
    </row>
    <row r="758" spans="1:7" customFormat="1" x14ac:dyDescent="0.25">
      <c r="A758" s="4">
        <v>41013</v>
      </c>
      <c r="B758">
        <v>2</v>
      </c>
      <c r="C758">
        <v>2</v>
      </c>
      <c r="D758" s="5" t="s">
        <v>43</v>
      </c>
      <c r="E758" s="6">
        <v>764.02</v>
      </c>
      <c r="F758" s="6">
        <v>1155.19</v>
      </c>
      <c r="G758" s="6">
        <v>1919.21</v>
      </c>
    </row>
    <row r="759" spans="1:7" customFormat="1" x14ac:dyDescent="0.25">
      <c r="A759" s="4">
        <v>41013</v>
      </c>
      <c r="B759">
        <v>3</v>
      </c>
      <c r="C759">
        <v>1</v>
      </c>
      <c r="D759" s="5" t="s">
        <v>47</v>
      </c>
      <c r="E759" s="6">
        <v>664.67</v>
      </c>
      <c r="F759" s="6">
        <v>1047.22</v>
      </c>
      <c r="G759" s="6">
        <v>1711.89</v>
      </c>
    </row>
    <row r="760" spans="1:7" customFormat="1" x14ac:dyDescent="0.25">
      <c r="A760" s="4">
        <v>41013</v>
      </c>
      <c r="B760">
        <v>3</v>
      </c>
      <c r="C760">
        <v>2</v>
      </c>
      <c r="D760" s="5" t="s">
        <v>24</v>
      </c>
      <c r="E760" s="6">
        <v>796.06</v>
      </c>
      <c r="F760" s="6">
        <v>1219.78</v>
      </c>
      <c r="G760" s="6">
        <v>2015.84</v>
      </c>
    </row>
    <row r="761" spans="1:7" customFormat="1" x14ac:dyDescent="0.25">
      <c r="A761" s="4">
        <v>41013</v>
      </c>
      <c r="B761">
        <v>4</v>
      </c>
      <c r="C761">
        <v>1</v>
      </c>
      <c r="D761" s="5" t="s">
        <v>30</v>
      </c>
      <c r="E761" s="6">
        <v>590.51</v>
      </c>
      <c r="F761" s="6">
        <v>918.62</v>
      </c>
      <c r="G761" s="6">
        <v>1509.13</v>
      </c>
    </row>
    <row r="762" spans="1:7" customFormat="1" x14ac:dyDescent="0.25">
      <c r="A762" s="4">
        <v>41013</v>
      </c>
      <c r="B762">
        <v>4</v>
      </c>
      <c r="C762">
        <v>2</v>
      </c>
      <c r="D762" s="5" t="s">
        <v>16</v>
      </c>
      <c r="E762" s="6">
        <v>773.88</v>
      </c>
      <c r="F762" s="6">
        <v>1162.57</v>
      </c>
      <c r="G762" s="6">
        <v>1936.45</v>
      </c>
    </row>
    <row r="763" spans="1:7" customFormat="1" x14ac:dyDescent="0.25">
      <c r="A763" s="4">
        <v>41014</v>
      </c>
      <c r="B763">
        <v>1</v>
      </c>
      <c r="C763">
        <v>1</v>
      </c>
      <c r="D763" s="5" t="s">
        <v>22</v>
      </c>
      <c r="E763" s="6">
        <v>564.39</v>
      </c>
      <c r="F763" s="6">
        <v>944.18</v>
      </c>
      <c r="G763" s="6">
        <v>1508.57</v>
      </c>
    </row>
    <row r="764" spans="1:7" customFormat="1" x14ac:dyDescent="0.25">
      <c r="A764" s="4">
        <v>41014</v>
      </c>
      <c r="B764">
        <v>1</v>
      </c>
      <c r="C764">
        <v>2</v>
      </c>
      <c r="D764" s="5" t="s">
        <v>27</v>
      </c>
      <c r="E764" s="6">
        <v>818.58</v>
      </c>
      <c r="F764" s="6">
        <v>1248.54</v>
      </c>
      <c r="G764" s="6">
        <v>2067.12</v>
      </c>
    </row>
    <row r="765" spans="1:7" customFormat="1" x14ac:dyDescent="0.25">
      <c r="A765" s="4">
        <v>41014</v>
      </c>
      <c r="B765">
        <v>2</v>
      </c>
      <c r="C765">
        <v>1</v>
      </c>
      <c r="D765" s="5" t="s">
        <v>32</v>
      </c>
      <c r="E765" s="6">
        <v>622.48</v>
      </c>
      <c r="F765" s="6">
        <v>979.99</v>
      </c>
      <c r="G765" s="6">
        <v>1602.47</v>
      </c>
    </row>
    <row r="766" spans="1:7" customFormat="1" x14ac:dyDescent="0.25">
      <c r="A766" s="4">
        <v>41014</v>
      </c>
      <c r="B766">
        <v>2</v>
      </c>
      <c r="C766">
        <v>2</v>
      </c>
      <c r="D766" s="5" t="s">
        <v>37</v>
      </c>
      <c r="E766" s="6">
        <v>621.49</v>
      </c>
      <c r="F766" s="6">
        <v>1038.4100000000001</v>
      </c>
      <c r="G766" s="6">
        <v>1659.9</v>
      </c>
    </row>
    <row r="767" spans="1:7" customFormat="1" x14ac:dyDescent="0.25">
      <c r="A767" s="4">
        <v>41014</v>
      </c>
      <c r="B767">
        <v>3</v>
      </c>
      <c r="C767">
        <v>1</v>
      </c>
      <c r="D767" s="5" t="s">
        <v>40</v>
      </c>
      <c r="E767" s="6">
        <v>645.89</v>
      </c>
      <c r="F767" s="6">
        <v>978.54</v>
      </c>
      <c r="G767" s="6">
        <v>1624.43</v>
      </c>
    </row>
    <row r="768" spans="1:7" customFormat="1" x14ac:dyDescent="0.25">
      <c r="A768" s="4">
        <v>41014</v>
      </c>
      <c r="B768">
        <v>3</v>
      </c>
      <c r="C768">
        <v>2</v>
      </c>
      <c r="D768" s="5" t="s">
        <v>41</v>
      </c>
      <c r="E768" s="6">
        <v>630.69000000000005</v>
      </c>
      <c r="F768" s="6">
        <v>953.28</v>
      </c>
      <c r="G768" s="6">
        <v>1583.97</v>
      </c>
    </row>
    <row r="769" spans="1:7" customFormat="1" x14ac:dyDescent="0.25">
      <c r="A769" s="4">
        <v>41014</v>
      </c>
      <c r="B769">
        <v>4</v>
      </c>
      <c r="C769">
        <v>1</v>
      </c>
      <c r="D769" s="5" t="s">
        <v>43</v>
      </c>
      <c r="E769" s="6">
        <v>710.58</v>
      </c>
      <c r="F769" s="6">
        <v>1065.9100000000001</v>
      </c>
      <c r="G769" s="6">
        <v>1776.49</v>
      </c>
    </row>
    <row r="770" spans="1:7" customFormat="1" x14ac:dyDescent="0.25">
      <c r="A770" s="4">
        <v>41014</v>
      </c>
      <c r="B770">
        <v>4</v>
      </c>
      <c r="C770">
        <v>2</v>
      </c>
      <c r="D770" s="5" t="s">
        <v>47</v>
      </c>
      <c r="E770" s="6">
        <v>771.21</v>
      </c>
      <c r="F770" s="6">
        <v>1241.8499999999999</v>
      </c>
      <c r="G770" s="6">
        <v>2013.06</v>
      </c>
    </row>
    <row r="771" spans="1:7" customFormat="1" x14ac:dyDescent="0.25">
      <c r="A771" s="4">
        <v>41015</v>
      </c>
      <c r="B771">
        <v>1</v>
      </c>
      <c r="C771">
        <v>1</v>
      </c>
      <c r="D771" s="5" t="s">
        <v>24</v>
      </c>
      <c r="E771" s="6">
        <v>614.30999999999995</v>
      </c>
      <c r="F771" s="6">
        <v>939.18</v>
      </c>
      <c r="G771" s="6">
        <v>1553.49</v>
      </c>
    </row>
    <row r="772" spans="1:7" customFormat="1" x14ac:dyDescent="0.25">
      <c r="A772" s="4">
        <v>41015</v>
      </c>
      <c r="B772">
        <v>1</v>
      </c>
      <c r="C772">
        <v>2</v>
      </c>
      <c r="D772" s="5" t="s">
        <v>30</v>
      </c>
      <c r="E772" s="6">
        <v>796.05</v>
      </c>
      <c r="F772" s="6">
        <v>1274.28</v>
      </c>
      <c r="G772" s="6">
        <v>2070.33</v>
      </c>
    </row>
    <row r="773" spans="1:7" customFormat="1" x14ac:dyDescent="0.25">
      <c r="A773" s="4">
        <v>41015</v>
      </c>
      <c r="B773">
        <v>2</v>
      </c>
      <c r="C773">
        <v>1</v>
      </c>
      <c r="D773" s="5" t="s">
        <v>16</v>
      </c>
      <c r="E773" s="6">
        <v>586.79</v>
      </c>
      <c r="F773" s="6">
        <v>978.87</v>
      </c>
      <c r="G773" s="6">
        <v>1565.66</v>
      </c>
    </row>
    <row r="774" spans="1:7" customFormat="1" x14ac:dyDescent="0.25">
      <c r="A774" s="4">
        <v>41015</v>
      </c>
      <c r="B774">
        <v>2</v>
      </c>
      <c r="C774">
        <v>2</v>
      </c>
      <c r="D774" s="5" t="s">
        <v>22</v>
      </c>
      <c r="E774" s="6">
        <v>656.61</v>
      </c>
      <c r="F774" s="6">
        <v>1075.99</v>
      </c>
      <c r="G774" s="6">
        <v>1732.6</v>
      </c>
    </row>
    <row r="775" spans="1:7" customFormat="1" x14ac:dyDescent="0.25">
      <c r="A775" s="4">
        <v>41015</v>
      </c>
      <c r="B775">
        <v>3</v>
      </c>
      <c r="C775">
        <v>1</v>
      </c>
      <c r="D775" s="5" t="s">
        <v>27</v>
      </c>
      <c r="E775" s="6">
        <v>619.58000000000004</v>
      </c>
      <c r="F775" s="6">
        <v>1016.19</v>
      </c>
      <c r="G775" s="6">
        <v>1635.77</v>
      </c>
    </row>
    <row r="776" spans="1:7" customFormat="1" x14ac:dyDescent="0.25">
      <c r="A776" s="4">
        <v>41015</v>
      </c>
      <c r="B776">
        <v>3</v>
      </c>
      <c r="C776">
        <v>2</v>
      </c>
      <c r="D776" s="5" t="s">
        <v>32</v>
      </c>
      <c r="E776" s="6">
        <v>706.06</v>
      </c>
      <c r="F776" s="6">
        <v>1065.0999999999999</v>
      </c>
      <c r="G776" s="6">
        <v>1771.16</v>
      </c>
    </row>
    <row r="777" spans="1:7" customFormat="1" x14ac:dyDescent="0.25">
      <c r="A777" s="4">
        <v>41015</v>
      </c>
      <c r="B777">
        <v>4</v>
      </c>
      <c r="C777">
        <v>1</v>
      </c>
      <c r="D777" s="5" t="s">
        <v>37</v>
      </c>
      <c r="E777" s="6">
        <v>656.56</v>
      </c>
      <c r="F777" s="6">
        <v>1093.77</v>
      </c>
      <c r="G777" s="6">
        <v>1750.33</v>
      </c>
    </row>
    <row r="778" spans="1:7" customFormat="1" x14ac:dyDescent="0.25">
      <c r="A778" s="4">
        <v>41015</v>
      </c>
      <c r="B778">
        <v>4</v>
      </c>
      <c r="C778">
        <v>2</v>
      </c>
      <c r="D778" s="5" t="s">
        <v>40</v>
      </c>
      <c r="E778" s="6">
        <v>637.52</v>
      </c>
      <c r="F778" s="6">
        <v>1070.42</v>
      </c>
      <c r="G778" s="6">
        <v>1707.94</v>
      </c>
    </row>
    <row r="779" spans="1:7" customFormat="1" x14ac:dyDescent="0.25">
      <c r="A779" s="4">
        <v>41016</v>
      </c>
      <c r="B779">
        <v>1</v>
      </c>
      <c r="C779">
        <v>1</v>
      </c>
      <c r="D779" s="5" t="s">
        <v>41</v>
      </c>
      <c r="E779" s="6">
        <v>620.67999999999995</v>
      </c>
      <c r="F779" s="6">
        <v>945.91</v>
      </c>
      <c r="G779" s="6">
        <v>1566.59</v>
      </c>
    </row>
    <row r="780" spans="1:7" customFormat="1" x14ac:dyDescent="0.25">
      <c r="A780" s="4">
        <v>41016</v>
      </c>
      <c r="B780">
        <v>1</v>
      </c>
      <c r="C780">
        <v>2</v>
      </c>
      <c r="D780" s="5" t="s">
        <v>43</v>
      </c>
      <c r="E780" s="6">
        <v>703.03</v>
      </c>
      <c r="F780" s="6">
        <v>1100.04</v>
      </c>
      <c r="G780" s="6">
        <v>1803.07</v>
      </c>
    </row>
    <row r="781" spans="1:7" customFormat="1" x14ac:dyDescent="0.25">
      <c r="A781" s="4">
        <v>41016</v>
      </c>
      <c r="B781">
        <v>2</v>
      </c>
      <c r="C781">
        <v>1</v>
      </c>
      <c r="D781" s="5" t="s">
        <v>47</v>
      </c>
      <c r="E781" s="6">
        <v>586.88</v>
      </c>
      <c r="F781" s="6">
        <v>986.41</v>
      </c>
      <c r="G781" s="6">
        <v>1573.29</v>
      </c>
    </row>
    <row r="782" spans="1:7" customFormat="1" x14ac:dyDescent="0.25">
      <c r="A782" s="4">
        <v>41016</v>
      </c>
      <c r="B782">
        <v>2</v>
      </c>
      <c r="C782">
        <v>2</v>
      </c>
      <c r="D782" s="5" t="s">
        <v>24</v>
      </c>
      <c r="E782" s="6">
        <v>792.52</v>
      </c>
      <c r="F782" s="6">
        <v>1305.17</v>
      </c>
      <c r="G782" s="6">
        <v>2097.69</v>
      </c>
    </row>
    <row r="783" spans="1:7" customFormat="1" x14ac:dyDescent="0.25">
      <c r="A783" s="4">
        <v>41016</v>
      </c>
      <c r="B783">
        <v>3</v>
      </c>
      <c r="C783">
        <v>1</v>
      </c>
      <c r="D783" s="5" t="s">
        <v>30</v>
      </c>
      <c r="E783" s="6">
        <v>665.31</v>
      </c>
      <c r="F783" s="6">
        <v>1025.95</v>
      </c>
      <c r="G783" s="6">
        <v>1691.26</v>
      </c>
    </row>
    <row r="784" spans="1:7" customFormat="1" x14ac:dyDescent="0.25">
      <c r="A784" s="4">
        <v>41016</v>
      </c>
      <c r="B784">
        <v>3</v>
      </c>
      <c r="C784">
        <v>2</v>
      </c>
      <c r="D784" s="5" t="s">
        <v>16</v>
      </c>
      <c r="E784" s="6">
        <v>685.23</v>
      </c>
      <c r="F784" s="6">
        <v>1105</v>
      </c>
      <c r="G784" s="6">
        <v>1790.23</v>
      </c>
    </row>
    <row r="785" spans="1:7" customFormat="1" x14ac:dyDescent="0.25">
      <c r="A785" s="4">
        <v>41016</v>
      </c>
      <c r="B785">
        <v>4</v>
      </c>
      <c r="C785">
        <v>1</v>
      </c>
      <c r="D785" s="5" t="s">
        <v>22</v>
      </c>
      <c r="E785" s="6">
        <v>672.88</v>
      </c>
      <c r="F785" s="6">
        <v>1026.26</v>
      </c>
      <c r="G785" s="6">
        <v>1699.14</v>
      </c>
    </row>
    <row r="786" spans="1:7" customFormat="1" x14ac:dyDescent="0.25">
      <c r="A786" s="4">
        <v>41016</v>
      </c>
      <c r="B786">
        <v>4</v>
      </c>
      <c r="C786">
        <v>2</v>
      </c>
      <c r="D786" s="5" t="s">
        <v>27</v>
      </c>
      <c r="E786" s="6">
        <v>783.99</v>
      </c>
      <c r="F786" s="6">
        <v>1261.1300000000001</v>
      </c>
      <c r="G786" s="6">
        <v>2045.12</v>
      </c>
    </row>
    <row r="787" spans="1:7" customFormat="1" x14ac:dyDescent="0.25">
      <c r="A787" s="4">
        <v>41017</v>
      </c>
      <c r="B787">
        <v>1</v>
      </c>
      <c r="C787">
        <v>1</v>
      </c>
      <c r="D787" s="5" t="s">
        <v>32</v>
      </c>
      <c r="E787" s="6">
        <v>616.96</v>
      </c>
      <c r="F787" s="6">
        <v>1054.3599999999999</v>
      </c>
      <c r="G787" s="6">
        <v>1671.32</v>
      </c>
    </row>
    <row r="788" spans="1:7" customFormat="1" x14ac:dyDescent="0.25">
      <c r="A788" s="4">
        <v>41017</v>
      </c>
      <c r="B788">
        <v>1</v>
      </c>
      <c r="C788">
        <v>2</v>
      </c>
      <c r="D788" s="5" t="s">
        <v>37</v>
      </c>
      <c r="E788" s="6">
        <v>638.24</v>
      </c>
      <c r="F788" s="6">
        <v>1104.76</v>
      </c>
      <c r="G788" s="6">
        <v>1743</v>
      </c>
    </row>
    <row r="789" spans="1:7" customFormat="1" x14ac:dyDescent="0.25">
      <c r="A789" s="4">
        <v>41017</v>
      </c>
      <c r="B789">
        <v>2</v>
      </c>
      <c r="C789">
        <v>1</v>
      </c>
      <c r="D789" s="5" t="s">
        <v>40</v>
      </c>
      <c r="E789" s="6">
        <v>631.11</v>
      </c>
      <c r="F789" s="6">
        <v>1027.69</v>
      </c>
      <c r="G789" s="6">
        <v>1658.8</v>
      </c>
    </row>
    <row r="790" spans="1:7" customFormat="1" x14ac:dyDescent="0.25">
      <c r="A790" s="4">
        <v>41017</v>
      </c>
      <c r="B790">
        <v>2</v>
      </c>
      <c r="C790">
        <v>2</v>
      </c>
      <c r="D790" s="5" t="s">
        <v>41</v>
      </c>
      <c r="E790" s="6">
        <v>687.43</v>
      </c>
      <c r="F790" s="6">
        <v>1053.51</v>
      </c>
      <c r="G790" s="6">
        <v>1740.94</v>
      </c>
    </row>
    <row r="791" spans="1:7" customFormat="1" x14ac:dyDescent="0.25">
      <c r="A791" s="4">
        <v>41017</v>
      </c>
      <c r="B791">
        <v>3</v>
      </c>
      <c r="C791">
        <v>1</v>
      </c>
      <c r="D791" s="5" t="s">
        <v>43</v>
      </c>
      <c r="E791" s="6">
        <v>702.18</v>
      </c>
      <c r="F791" s="6">
        <v>1067.77</v>
      </c>
      <c r="G791" s="6">
        <v>1769.95</v>
      </c>
    </row>
    <row r="792" spans="1:7" customFormat="1" x14ac:dyDescent="0.25">
      <c r="A792" s="4">
        <v>41017</v>
      </c>
      <c r="B792">
        <v>3</v>
      </c>
      <c r="C792">
        <v>2</v>
      </c>
      <c r="D792" s="5" t="s">
        <v>47</v>
      </c>
      <c r="E792" s="6">
        <v>676.26</v>
      </c>
      <c r="F792" s="6">
        <v>1185.5899999999999</v>
      </c>
      <c r="G792" s="6">
        <v>1861.85</v>
      </c>
    </row>
    <row r="793" spans="1:7" customFormat="1" x14ac:dyDescent="0.25">
      <c r="A793" s="4">
        <v>41017</v>
      </c>
      <c r="B793">
        <v>4</v>
      </c>
      <c r="C793">
        <v>1</v>
      </c>
      <c r="D793" s="5" t="s">
        <v>24</v>
      </c>
      <c r="E793" s="6">
        <v>601.26</v>
      </c>
      <c r="F793" s="6">
        <v>1040.75</v>
      </c>
      <c r="G793" s="6">
        <v>1642.01</v>
      </c>
    </row>
    <row r="794" spans="1:7" customFormat="1" x14ac:dyDescent="0.25">
      <c r="A794" s="4">
        <v>41017</v>
      </c>
      <c r="B794">
        <v>4</v>
      </c>
      <c r="C794">
        <v>2</v>
      </c>
      <c r="D794" s="5" t="s">
        <v>30</v>
      </c>
      <c r="E794" s="6">
        <v>607.94000000000005</v>
      </c>
      <c r="F794" s="6">
        <v>960.2</v>
      </c>
      <c r="G794" s="6">
        <v>1568.14</v>
      </c>
    </row>
    <row r="795" spans="1:7" customFormat="1" x14ac:dyDescent="0.25">
      <c r="A795" s="4">
        <v>41018</v>
      </c>
      <c r="B795">
        <v>1</v>
      </c>
      <c r="C795">
        <v>1</v>
      </c>
      <c r="D795" s="5" t="s">
        <v>16</v>
      </c>
      <c r="E795" s="6">
        <v>602.80999999999995</v>
      </c>
      <c r="F795" s="6">
        <v>1055.32</v>
      </c>
      <c r="G795" s="6">
        <v>1658.13</v>
      </c>
    </row>
    <row r="796" spans="1:7" customFormat="1" x14ac:dyDescent="0.25">
      <c r="A796" s="4">
        <v>41018</v>
      </c>
      <c r="B796">
        <v>1</v>
      </c>
      <c r="C796">
        <v>2</v>
      </c>
      <c r="D796" s="5" t="s">
        <v>22</v>
      </c>
      <c r="E796" s="6">
        <v>534.29</v>
      </c>
      <c r="F796" s="6">
        <v>972.87</v>
      </c>
      <c r="G796" s="6">
        <v>1507.16</v>
      </c>
    </row>
    <row r="797" spans="1:7" customFormat="1" x14ac:dyDescent="0.25">
      <c r="A797" s="4">
        <v>41018</v>
      </c>
      <c r="B797">
        <v>2</v>
      </c>
      <c r="C797">
        <v>1</v>
      </c>
      <c r="D797" s="5" t="s">
        <v>27</v>
      </c>
      <c r="E797" s="6">
        <v>638.04999999999995</v>
      </c>
      <c r="F797" s="6">
        <v>1030.5999999999999</v>
      </c>
      <c r="G797" s="6">
        <v>1668.65</v>
      </c>
    </row>
    <row r="798" spans="1:7" customFormat="1" x14ac:dyDescent="0.25">
      <c r="A798" s="4">
        <v>41018</v>
      </c>
      <c r="B798">
        <v>2</v>
      </c>
      <c r="C798">
        <v>2</v>
      </c>
      <c r="D798" s="5" t="s">
        <v>32</v>
      </c>
      <c r="E798" s="6">
        <v>587.54999999999995</v>
      </c>
      <c r="F798" s="6">
        <v>1047.68</v>
      </c>
      <c r="G798" s="6">
        <v>1635.23</v>
      </c>
    </row>
    <row r="799" spans="1:7" customFormat="1" x14ac:dyDescent="0.25">
      <c r="A799" s="4">
        <v>41018</v>
      </c>
      <c r="B799">
        <v>3</v>
      </c>
      <c r="C799">
        <v>1</v>
      </c>
      <c r="D799" s="5" t="s">
        <v>37</v>
      </c>
      <c r="E799" s="6">
        <v>637.80999999999995</v>
      </c>
      <c r="F799" s="6">
        <v>1024.1400000000001</v>
      </c>
      <c r="G799" s="6">
        <v>1661.95</v>
      </c>
    </row>
    <row r="800" spans="1:7" customFormat="1" x14ac:dyDescent="0.25">
      <c r="A800" s="4">
        <v>41018</v>
      </c>
      <c r="B800">
        <v>3</v>
      </c>
      <c r="C800">
        <v>2</v>
      </c>
      <c r="D800" s="5" t="s">
        <v>40</v>
      </c>
      <c r="E800" s="6">
        <v>611.44000000000005</v>
      </c>
      <c r="F800" s="6">
        <v>984.36</v>
      </c>
      <c r="G800" s="6">
        <v>1595.8</v>
      </c>
    </row>
    <row r="801" spans="1:7" customFormat="1" x14ac:dyDescent="0.25">
      <c r="A801" s="4">
        <v>41018</v>
      </c>
      <c r="B801">
        <v>4</v>
      </c>
      <c r="C801">
        <v>1</v>
      </c>
      <c r="D801" s="5" t="s">
        <v>41</v>
      </c>
      <c r="E801" s="6">
        <v>626.4</v>
      </c>
      <c r="F801" s="6">
        <v>950.59</v>
      </c>
      <c r="G801" s="6">
        <v>1576.99</v>
      </c>
    </row>
    <row r="802" spans="1:7" customFormat="1" x14ac:dyDescent="0.25">
      <c r="A802" s="4">
        <v>41018</v>
      </c>
      <c r="B802">
        <v>4</v>
      </c>
      <c r="C802">
        <v>2</v>
      </c>
      <c r="D802" s="5" t="s">
        <v>43</v>
      </c>
      <c r="E802" s="6">
        <v>682.67</v>
      </c>
      <c r="F802" s="6">
        <v>1055.58</v>
      </c>
      <c r="G802" s="6">
        <v>1738.25</v>
      </c>
    </row>
    <row r="803" spans="1:7" customFormat="1" x14ac:dyDescent="0.25">
      <c r="A803" s="4">
        <v>41019</v>
      </c>
      <c r="B803">
        <v>1</v>
      </c>
      <c r="C803">
        <v>1</v>
      </c>
      <c r="D803" s="5" t="s">
        <v>47</v>
      </c>
      <c r="E803" s="6">
        <v>587.12</v>
      </c>
      <c r="F803" s="6">
        <v>969.68</v>
      </c>
      <c r="G803" s="6">
        <v>1556.8</v>
      </c>
    </row>
    <row r="804" spans="1:7" customFormat="1" x14ac:dyDescent="0.25">
      <c r="A804" s="4">
        <v>41019</v>
      </c>
      <c r="B804">
        <v>1</v>
      </c>
      <c r="C804">
        <v>2</v>
      </c>
      <c r="D804" s="5" t="s">
        <v>24</v>
      </c>
      <c r="E804" s="6">
        <v>655.56</v>
      </c>
      <c r="F804" s="6">
        <v>1087.6099999999999</v>
      </c>
      <c r="G804" s="6">
        <v>1743.17</v>
      </c>
    </row>
    <row r="805" spans="1:7" customFormat="1" x14ac:dyDescent="0.25">
      <c r="A805" s="4">
        <v>41019</v>
      </c>
      <c r="B805">
        <v>2</v>
      </c>
      <c r="C805">
        <v>1</v>
      </c>
      <c r="D805" s="5" t="s">
        <v>30</v>
      </c>
      <c r="E805" s="6">
        <v>635.53</v>
      </c>
      <c r="F805" s="6">
        <v>1153.51</v>
      </c>
      <c r="G805" s="6">
        <v>1789.04</v>
      </c>
    </row>
    <row r="806" spans="1:7" customFormat="1" x14ac:dyDescent="0.25">
      <c r="A806" s="4">
        <v>41019</v>
      </c>
      <c r="B806">
        <v>2</v>
      </c>
      <c r="C806">
        <v>2</v>
      </c>
      <c r="D806" s="5" t="s">
        <v>16</v>
      </c>
      <c r="E806" s="6">
        <v>634.57000000000005</v>
      </c>
      <c r="F806" s="6">
        <v>955.15</v>
      </c>
      <c r="G806" s="6">
        <v>1589.72</v>
      </c>
    </row>
    <row r="807" spans="1:7" customFormat="1" x14ac:dyDescent="0.25">
      <c r="A807" s="4">
        <v>41019</v>
      </c>
      <c r="B807">
        <v>3</v>
      </c>
      <c r="C807">
        <v>1</v>
      </c>
      <c r="D807" s="5" t="s">
        <v>22</v>
      </c>
      <c r="E807" s="6">
        <v>636.16999999999996</v>
      </c>
      <c r="F807" s="6">
        <v>1041.78</v>
      </c>
      <c r="G807" s="6">
        <v>1677.95</v>
      </c>
    </row>
    <row r="808" spans="1:7" customFormat="1" x14ac:dyDescent="0.25">
      <c r="A808" s="4">
        <v>41019</v>
      </c>
      <c r="B808">
        <v>3</v>
      </c>
      <c r="C808">
        <v>2</v>
      </c>
      <c r="D808" s="5" t="s">
        <v>27</v>
      </c>
      <c r="E808" s="6">
        <v>577.51</v>
      </c>
      <c r="F808" s="6">
        <v>1069.48</v>
      </c>
      <c r="G808" s="6">
        <v>1646.99</v>
      </c>
    </row>
    <row r="809" spans="1:7" customFormat="1" x14ac:dyDescent="0.25">
      <c r="A809" s="4">
        <v>41019</v>
      </c>
      <c r="B809">
        <v>4</v>
      </c>
      <c r="C809">
        <v>1</v>
      </c>
      <c r="D809" s="5" t="s">
        <v>32</v>
      </c>
      <c r="E809" s="6">
        <v>704.18</v>
      </c>
      <c r="F809" s="6">
        <v>1060.74</v>
      </c>
      <c r="G809" s="6">
        <v>1764.92</v>
      </c>
    </row>
    <row r="810" spans="1:7" customFormat="1" x14ac:dyDescent="0.25">
      <c r="A810" s="4">
        <v>41019</v>
      </c>
      <c r="B810">
        <v>4</v>
      </c>
      <c r="C810">
        <v>2</v>
      </c>
      <c r="D810" s="5" t="s">
        <v>37</v>
      </c>
      <c r="E810" s="6">
        <v>674.72</v>
      </c>
      <c r="F810" s="6">
        <v>1116.55</v>
      </c>
      <c r="G810" s="6">
        <v>1791.27</v>
      </c>
    </row>
    <row r="811" spans="1:7" customFormat="1" x14ac:dyDescent="0.25">
      <c r="A811" s="4">
        <v>41020</v>
      </c>
      <c r="B811">
        <v>1</v>
      </c>
      <c r="C811">
        <v>1</v>
      </c>
      <c r="D811" s="5" t="s">
        <v>40</v>
      </c>
      <c r="E811" s="6">
        <v>701.07</v>
      </c>
      <c r="F811" s="6">
        <v>1088.6500000000001</v>
      </c>
      <c r="G811" s="6">
        <v>1789.72</v>
      </c>
    </row>
    <row r="812" spans="1:7" customFormat="1" x14ac:dyDescent="0.25">
      <c r="A812" s="4">
        <v>41020</v>
      </c>
      <c r="B812">
        <v>1</v>
      </c>
      <c r="C812">
        <v>2</v>
      </c>
      <c r="D812" s="5" t="s">
        <v>41</v>
      </c>
      <c r="E812" s="6">
        <v>708.05</v>
      </c>
      <c r="F812" s="6">
        <v>1300.25</v>
      </c>
      <c r="G812" s="6">
        <v>2008.3</v>
      </c>
    </row>
    <row r="813" spans="1:7" customFormat="1" x14ac:dyDescent="0.25">
      <c r="A813" s="4">
        <v>41020</v>
      </c>
      <c r="B813">
        <v>2</v>
      </c>
      <c r="C813">
        <v>1</v>
      </c>
      <c r="D813" s="5" t="s">
        <v>43</v>
      </c>
      <c r="E813" s="6">
        <v>542.62</v>
      </c>
      <c r="F813" s="6">
        <v>1026.1099999999999</v>
      </c>
      <c r="G813" s="6">
        <v>1568.73</v>
      </c>
    </row>
    <row r="814" spans="1:7" customFormat="1" x14ac:dyDescent="0.25">
      <c r="A814" s="4">
        <v>41020</v>
      </c>
      <c r="B814">
        <v>2</v>
      </c>
      <c r="C814">
        <v>2</v>
      </c>
      <c r="D814" s="5" t="s">
        <v>47</v>
      </c>
      <c r="E814" s="6">
        <v>576.39</v>
      </c>
      <c r="F814" s="6">
        <v>1033.26</v>
      </c>
      <c r="G814" s="6">
        <v>1609.65</v>
      </c>
    </row>
    <row r="815" spans="1:7" customFormat="1" x14ac:dyDescent="0.25">
      <c r="A815" s="4">
        <v>41020</v>
      </c>
      <c r="B815">
        <v>3</v>
      </c>
      <c r="C815">
        <v>1</v>
      </c>
      <c r="D815" s="5" t="s">
        <v>24</v>
      </c>
      <c r="E815" s="6">
        <v>535.5</v>
      </c>
      <c r="F815" s="6">
        <v>968.94</v>
      </c>
      <c r="G815" s="6">
        <v>1504.44</v>
      </c>
    </row>
    <row r="816" spans="1:7" customFormat="1" x14ac:dyDescent="0.25">
      <c r="A816" s="4">
        <v>41020</v>
      </c>
      <c r="B816">
        <v>3</v>
      </c>
      <c r="C816">
        <v>2</v>
      </c>
      <c r="D816" s="5" t="s">
        <v>30</v>
      </c>
      <c r="E816" s="6">
        <v>557.82000000000005</v>
      </c>
      <c r="F816" s="6">
        <v>1004.15</v>
      </c>
      <c r="G816" s="6">
        <v>1561.97</v>
      </c>
    </row>
    <row r="817" spans="1:7" customFormat="1" x14ac:dyDescent="0.25">
      <c r="A817" s="4">
        <v>41020</v>
      </c>
      <c r="B817">
        <v>4</v>
      </c>
      <c r="C817">
        <v>1</v>
      </c>
      <c r="D817" s="5" t="s">
        <v>16</v>
      </c>
      <c r="E817" s="6">
        <v>612.91999999999996</v>
      </c>
      <c r="F817" s="6">
        <v>955.08</v>
      </c>
      <c r="G817" s="6">
        <v>1568</v>
      </c>
    </row>
    <row r="818" spans="1:7" customFormat="1" x14ac:dyDescent="0.25">
      <c r="A818" s="4">
        <v>41020</v>
      </c>
      <c r="B818">
        <v>4</v>
      </c>
      <c r="C818">
        <v>2</v>
      </c>
      <c r="D818" s="5" t="s">
        <v>22</v>
      </c>
      <c r="E818" s="6">
        <v>721.55</v>
      </c>
      <c r="F818" s="6">
        <v>1184.1500000000001</v>
      </c>
      <c r="G818" s="6">
        <v>1905.7</v>
      </c>
    </row>
    <row r="819" spans="1:7" customFormat="1" x14ac:dyDescent="0.25">
      <c r="A819" s="4">
        <v>41021</v>
      </c>
      <c r="B819">
        <v>1</v>
      </c>
      <c r="C819">
        <v>1</v>
      </c>
      <c r="D819" s="5" t="s">
        <v>27</v>
      </c>
      <c r="E819" s="6">
        <v>603.78</v>
      </c>
      <c r="F819" s="6">
        <v>920.95</v>
      </c>
      <c r="G819" s="6">
        <v>1524.73</v>
      </c>
    </row>
    <row r="820" spans="1:7" customFormat="1" x14ac:dyDescent="0.25">
      <c r="A820" s="4">
        <v>41021</v>
      </c>
      <c r="B820">
        <v>1</v>
      </c>
      <c r="C820">
        <v>2</v>
      </c>
      <c r="D820" s="5" t="s">
        <v>32</v>
      </c>
      <c r="E820" s="6">
        <v>747.74</v>
      </c>
      <c r="F820" s="6">
        <v>1258.8800000000001</v>
      </c>
      <c r="G820" s="6">
        <v>2006.62</v>
      </c>
    </row>
    <row r="821" spans="1:7" customFormat="1" x14ac:dyDescent="0.25">
      <c r="A821" s="4">
        <v>41021</v>
      </c>
      <c r="B821">
        <v>2</v>
      </c>
      <c r="C821">
        <v>1</v>
      </c>
      <c r="D821" s="5" t="s">
        <v>37</v>
      </c>
      <c r="E821" s="6">
        <v>658.46</v>
      </c>
      <c r="F821" s="6">
        <v>995.86</v>
      </c>
      <c r="G821" s="6">
        <v>1654.32</v>
      </c>
    </row>
    <row r="822" spans="1:7" customFormat="1" x14ac:dyDescent="0.25">
      <c r="A822" s="4">
        <v>41021</v>
      </c>
      <c r="B822">
        <v>2</v>
      </c>
      <c r="C822">
        <v>2</v>
      </c>
      <c r="D822" s="5" t="s">
        <v>40</v>
      </c>
      <c r="E822" s="6">
        <v>667.75</v>
      </c>
      <c r="F822" s="6">
        <v>1172.8</v>
      </c>
      <c r="G822" s="6">
        <v>1840.55</v>
      </c>
    </row>
    <row r="823" spans="1:7" customFormat="1" x14ac:dyDescent="0.25">
      <c r="A823" s="4">
        <v>41021</v>
      </c>
      <c r="B823">
        <v>3</v>
      </c>
      <c r="C823">
        <v>1</v>
      </c>
      <c r="D823" s="5" t="s">
        <v>41</v>
      </c>
      <c r="E823" s="6">
        <v>508.94</v>
      </c>
      <c r="F823" s="6">
        <v>1012.06</v>
      </c>
      <c r="G823" s="6">
        <v>1521</v>
      </c>
    </row>
    <row r="824" spans="1:7" customFormat="1" x14ac:dyDescent="0.25">
      <c r="A824" s="4">
        <v>41021</v>
      </c>
      <c r="B824">
        <v>3</v>
      </c>
      <c r="C824">
        <v>2</v>
      </c>
      <c r="D824" s="5" t="s">
        <v>43</v>
      </c>
      <c r="E824" s="6">
        <v>813.18</v>
      </c>
      <c r="F824" s="6">
        <v>1272.79</v>
      </c>
      <c r="G824" s="6">
        <v>2085.9699999999998</v>
      </c>
    </row>
    <row r="825" spans="1:7" customFormat="1" x14ac:dyDescent="0.25">
      <c r="A825" s="4">
        <v>41021</v>
      </c>
      <c r="B825">
        <v>4</v>
      </c>
      <c r="C825">
        <v>1</v>
      </c>
      <c r="D825" s="5" t="s">
        <v>47</v>
      </c>
      <c r="E825" s="6">
        <v>582.01</v>
      </c>
      <c r="F825" s="6">
        <v>1100.1500000000001</v>
      </c>
      <c r="G825" s="6">
        <v>1682.16</v>
      </c>
    </row>
    <row r="826" spans="1:7" customFormat="1" x14ac:dyDescent="0.25">
      <c r="A826" s="4">
        <v>41021</v>
      </c>
      <c r="B826">
        <v>4</v>
      </c>
      <c r="C826">
        <v>2</v>
      </c>
      <c r="D826" s="5" t="s">
        <v>24</v>
      </c>
      <c r="E826" s="6">
        <v>593.89</v>
      </c>
      <c r="F826" s="6">
        <v>991.26</v>
      </c>
      <c r="G826" s="6">
        <v>1585.15</v>
      </c>
    </row>
    <row r="827" spans="1:7" customFormat="1" x14ac:dyDescent="0.25">
      <c r="A827" s="4">
        <v>41022</v>
      </c>
      <c r="B827">
        <v>1</v>
      </c>
      <c r="C827">
        <v>1</v>
      </c>
      <c r="D827" s="5" t="s">
        <v>30</v>
      </c>
      <c r="E827" s="6">
        <v>602.83000000000004</v>
      </c>
      <c r="F827" s="6">
        <v>1007.61</v>
      </c>
      <c r="G827" s="6">
        <v>1610.44</v>
      </c>
    </row>
    <row r="828" spans="1:7" customFormat="1" x14ac:dyDescent="0.25">
      <c r="A828" s="4">
        <v>41022</v>
      </c>
      <c r="B828">
        <v>1</v>
      </c>
      <c r="C828">
        <v>2</v>
      </c>
      <c r="D828" s="5" t="s">
        <v>16</v>
      </c>
      <c r="E828" s="6">
        <v>677.01</v>
      </c>
      <c r="F828" s="6">
        <v>1057.08</v>
      </c>
      <c r="G828" s="6">
        <v>1734.09</v>
      </c>
    </row>
    <row r="829" spans="1:7" customFormat="1" x14ac:dyDescent="0.25">
      <c r="A829" s="4">
        <v>41022</v>
      </c>
      <c r="B829">
        <v>2</v>
      </c>
      <c r="C829">
        <v>1</v>
      </c>
      <c r="D829" s="5" t="s">
        <v>22</v>
      </c>
      <c r="E829" s="6">
        <v>595.53</v>
      </c>
      <c r="F829" s="6">
        <v>1088.6400000000001</v>
      </c>
      <c r="G829" s="6">
        <v>1684.17</v>
      </c>
    </row>
    <row r="830" spans="1:7" customFormat="1" x14ac:dyDescent="0.25">
      <c r="A830" s="4">
        <v>41022</v>
      </c>
      <c r="B830">
        <v>2</v>
      </c>
      <c r="C830">
        <v>2</v>
      </c>
      <c r="D830" s="5" t="s">
        <v>27</v>
      </c>
      <c r="E830" s="6">
        <v>637.19000000000005</v>
      </c>
      <c r="F830" s="6">
        <v>1132.23</v>
      </c>
      <c r="G830" s="6">
        <v>1769.42</v>
      </c>
    </row>
    <row r="831" spans="1:7" customFormat="1" x14ac:dyDescent="0.25">
      <c r="A831" s="4">
        <v>41022</v>
      </c>
      <c r="B831">
        <v>3</v>
      </c>
      <c r="C831">
        <v>1</v>
      </c>
      <c r="D831" s="5" t="s">
        <v>32</v>
      </c>
      <c r="E831" s="6">
        <v>618.08000000000004</v>
      </c>
      <c r="F831" s="6">
        <v>1052.28</v>
      </c>
      <c r="G831" s="6">
        <v>1670.36</v>
      </c>
    </row>
    <row r="832" spans="1:7" customFormat="1" x14ac:dyDescent="0.25">
      <c r="A832" s="4">
        <v>41022</v>
      </c>
      <c r="B832">
        <v>3</v>
      </c>
      <c r="C832">
        <v>2</v>
      </c>
      <c r="D832" s="5" t="s">
        <v>37</v>
      </c>
      <c r="E832" s="6">
        <v>812.1</v>
      </c>
      <c r="F832" s="6">
        <v>1257.95</v>
      </c>
      <c r="G832" s="6">
        <v>2070.0500000000002</v>
      </c>
    </row>
    <row r="833" spans="1:7" customFormat="1" x14ac:dyDescent="0.25">
      <c r="A833" s="4">
        <v>41022</v>
      </c>
      <c r="B833">
        <v>4</v>
      </c>
      <c r="C833">
        <v>1</v>
      </c>
      <c r="D833" s="5" t="s">
        <v>40</v>
      </c>
      <c r="E833" s="6">
        <v>654.21</v>
      </c>
      <c r="F833" s="6">
        <v>1120.3399999999999</v>
      </c>
      <c r="G833" s="6">
        <v>1774.55</v>
      </c>
    </row>
    <row r="834" spans="1:7" customFormat="1" x14ac:dyDescent="0.25">
      <c r="A834" s="4">
        <v>41022</v>
      </c>
      <c r="B834">
        <v>4</v>
      </c>
      <c r="C834">
        <v>2</v>
      </c>
      <c r="D834" s="5" t="s">
        <v>41</v>
      </c>
      <c r="E834" s="6">
        <v>518.92999999999995</v>
      </c>
      <c r="F834" s="6">
        <v>1034.98</v>
      </c>
      <c r="G834" s="6">
        <v>1553.91</v>
      </c>
    </row>
    <row r="835" spans="1:7" customFormat="1" x14ac:dyDescent="0.25">
      <c r="A835" s="4">
        <v>41023</v>
      </c>
      <c r="B835">
        <v>1</v>
      </c>
      <c r="C835">
        <v>1</v>
      </c>
      <c r="D835" s="5" t="s">
        <v>43</v>
      </c>
      <c r="E835" s="6">
        <v>584.67999999999995</v>
      </c>
      <c r="F835" s="6">
        <v>1122.5999999999999</v>
      </c>
      <c r="G835" s="6">
        <v>1707.28</v>
      </c>
    </row>
    <row r="836" spans="1:7" customFormat="1" x14ac:dyDescent="0.25">
      <c r="A836" s="4">
        <v>41023</v>
      </c>
      <c r="B836">
        <v>1</v>
      </c>
      <c r="C836">
        <v>2</v>
      </c>
      <c r="D836" s="5" t="s">
        <v>47</v>
      </c>
      <c r="E836" s="6">
        <v>613.86</v>
      </c>
      <c r="F836" s="6">
        <v>1132.8699999999999</v>
      </c>
      <c r="G836" s="6">
        <v>1746.73</v>
      </c>
    </row>
    <row r="837" spans="1:7" customFormat="1" x14ac:dyDescent="0.25">
      <c r="A837" s="4">
        <v>41023</v>
      </c>
      <c r="B837">
        <v>2</v>
      </c>
      <c r="C837">
        <v>1</v>
      </c>
      <c r="D837" s="5" t="s">
        <v>24</v>
      </c>
      <c r="E837" s="6">
        <v>597.71</v>
      </c>
      <c r="F837" s="6">
        <v>961.66</v>
      </c>
      <c r="G837" s="6">
        <v>1559.37</v>
      </c>
    </row>
    <row r="838" spans="1:7" customFormat="1" x14ac:dyDescent="0.25">
      <c r="A838" s="4">
        <v>41023</v>
      </c>
      <c r="B838">
        <v>2</v>
      </c>
      <c r="C838">
        <v>2</v>
      </c>
      <c r="D838" s="5" t="s">
        <v>30</v>
      </c>
      <c r="E838" s="6">
        <v>715.46</v>
      </c>
      <c r="F838" s="6">
        <v>1131.73</v>
      </c>
      <c r="G838" s="6">
        <v>1847.19</v>
      </c>
    </row>
    <row r="839" spans="1:7" customFormat="1" x14ac:dyDescent="0.25">
      <c r="A839" s="4">
        <v>41023</v>
      </c>
      <c r="B839">
        <v>3</v>
      </c>
      <c r="C839">
        <v>1</v>
      </c>
      <c r="D839" s="5" t="s">
        <v>16</v>
      </c>
      <c r="E839" s="6">
        <v>661.85</v>
      </c>
      <c r="F839" s="6">
        <v>1012.12</v>
      </c>
      <c r="G839" s="6">
        <v>1673.97</v>
      </c>
    </row>
    <row r="840" spans="1:7" customFormat="1" x14ac:dyDescent="0.25">
      <c r="A840" s="4">
        <v>41023</v>
      </c>
      <c r="B840">
        <v>3</v>
      </c>
      <c r="C840">
        <v>2</v>
      </c>
      <c r="D840" s="5" t="s">
        <v>22</v>
      </c>
      <c r="E840" s="6">
        <v>604.61</v>
      </c>
      <c r="F840" s="6">
        <v>1105.3399999999999</v>
      </c>
      <c r="G840" s="6">
        <v>1709.95</v>
      </c>
    </row>
    <row r="841" spans="1:7" customFormat="1" x14ac:dyDescent="0.25">
      <c r="A841" s="4">
        <v>41023</v>
      </c>
      <c r="B841">
        <v>4</v>
      </c>
      <c r="C841">
        <v>1</v>
      </c>
      <c r="D841" s="5" t="s">
        <v>27</v>
      </c>
      <c r="E841" s="6">
        <v>600.75</v>
      </c>
      <c r="F841" s="6">
        <v>955.59</v>
      </c>
      <c r="G841" s="6">
        <v>1556.34</v>
      </c>
    </row>
    <row r="842" spans="1:7" customFormat="1" x14ac:dyDescent="0.25">
      <c r="A842" s="4">
        <v>41023</v>
      </c>
      <c r="B842">
        <v>4</v>
      </c>
      <c r="C842">
        <v>2</v>
      </c>
      <c r="D842" s="5" t="s">
        <v>32</v>
      </c>
      <c r="E842" s="6">
        <v>742.47</v>
      </c>
      <c r="F842" s="6">
        <v>1356.51</v>
      </c>
      <c r="G842" s="6">
        <v>2098.98</v>
      </c>
    </row>
    <row r="843" spans="1:7" customFormat="1" x14ac:dyDescent="0.25">
      <c r="A843" s="4">
        <v>41024</v>
      </c>
      <c r="B843">
        <v>1</v>
      </c>
      <c r="C843">
        <v>1</v>
      </c>
      <c r="D843" s="5" t="s">
        <v>37</v>
      </c>
      <c r="E843" s="6">
        <v>564.26</v>
      </c>
      <c r="F843" s="6">
        <v>1142.72</v>
      </c>
      <c r="G843" s="6">
        <v>1706.98</v>
      </c>
    </row>
    <row r="844" spans="1:7" customFormat="1" x14ac:dyDescent="0.25">
      <c r="A844" s="4">
        <v>41024</v>
      </c>
      <c r="B844">
        <v>1</v>
      </c>
      <c r="C844">
        <v>2</v>
      </c>
      <c r="D844" s="5" t="s">
        <v>40</v>
      </c>
      <c r="E844" s="6">
        <v>600.04</v>
      </c>
      <c r="F844" s="6">
        <v>1150.06</v>
      </c>
      <c r="G844" s="6">
        <v>1750.1</v>
      </c>
    </row>
    <row r="845" spans="1:7" customFormat="1" x14ac:dyDescent="0.25">
      <c r="A845" s="4">
        <v>41024</v>
      </c>
      <c r="B845">
        <v>2</v>
      </c>
      <c r="C845">
        <v>1</v>
      </c>
      <c r="D845" s="5" t="s">
        <v>41</v>
      </c>
      <c r="E845" s="6">
        <v>676.05</v>
      </c>
      <c r="F845" s="6">
        <v>1073.77</v>
      </c>
      <c r="G845" s="6">
        <v>1749.82</v>
      </c>
    </row>
    <row r="846" spans="1:7" customFormat="1" x14ac:dyDescent="0.25">
      <c r="A846" s="4">
        <v>41024</v>
      </c>
      <c r="B846">
        <v>2</v>
      </c>
      <c r="C846">
        <v>2</v>
      </c>
      <c r="D846" s="5" t="s">
        <v>43</v>
      </c>
      <c r="E846" s="6">
        <v>595.66999999999996</v>
      </c>
      <c r="F846" s="6">
        <v>926.06</v>
      </c>
      <c r="G846" s="6">
        <v>1521.73</v>
      </c>
    </row>
    <row r="847" spans="1:7" customFormat="1" x14ac:dyDescent="0.25">
      <c r="A847" s="4">
        <v>41024</v>
      </c>
      <c r="B847">
        <v>3</v>
      </c>
      <c r="C847">
        <v>1</v>
      </c>
      <c r="D847" s="5" t="s">
        <v>47</v>
      </c>
      <c r="E847" s="6">
        <v>686.24</v>
      </c>
      <c r="F847" s="6">
        <v>1097.75</v>
      </c>
      <c r="G847" s="6">
        <v>1783.99</v>
      </c>
    </row>
    <row r="848" spans="1:7" customFormat="1" x14ac:dyDescent="0.25">
      <c r="A848" s="4">
        <v>41024</v>
      </c>
      <c r="B848">
        <v>3</v>
      </c>
      <c r="C848">
        <v>2</v>
      </c>
      <c r="D848" s="5" t="s">
        <v>24</v>
      </c>
      <c r="E848" s="6">
        <v>647.32000000000005</v>
      </c>
      <c r="F848" s="6">
        <v>1165.3699999999999</v>
      </c>
      <c r="G848" s="6">
        <v>1812.69</v>
      </c>
    </row>
    <row r="849" spans="1:7" customFormat="1" x14ac:dyDescent="0.25">
      <c r="A849" s="4">
        <v>41024</v>
      </c>
      <c r="B849">
        <v>4</v>
      </c>
      <c r="C849">
        <v>1</v>
      </c>
      <c r="D849" s="5" t="s">
        <v>30</v>
      </c>
      <c r="E849" s="6">
        <v>601.59</v>
      </c>
      <c r="F849" s="6">
        <v>973.92</v>
      </c>
      <c r="G849" s="6">
        <v>1575.51</v>
      </c>
    </row>
    <row r="850" spans="1:7" customFormat="1" x14ac:dyDescent="0.25">
      <c r="A850" s="4">
        <v>41024</v>
      </c>
      <c r="B850">
        <v>4</v>
      </c>
      <c r="C850">
        <v>2</v>
      </c>
      <c r="D850" s="5" t="s">
        <v>16</v>
      </c>
      <c r="E850" s="6">
        <v>786.33</v>
      </c>
      <c r="F850" s="6">
        <v>1278.9100000000001</v>
      </c>
      <c r="G850" s="6">
        <v>2065.2399999999998</v>
      </c>
    </row>
    <row r="851" spans="1:7" customFormat="1" x14ac:dyDescent="0.25">
      <c r="A851" s="4">
        <v>41025</v>
      </c>
      <c r="B851">
        <v>1</v>
      </c>
      <c r="C851">
        <v>1</v>
      </c>
      <c r="D851" s="5" t="s">
        <v>22</v>
      </c>
      <c r="E851" s="6">
        <v>533.77</v>
      </c>
      <c r="F851" s="6">
        <v>968.95</v>
      </c>
      <c r="G851" s="6">
        <v>1502.72</v>
      </c>
    </row>
    <row r="852" spans="1:7" customFormat="1" x14ac:dyDescent="0.25">
      <c r="A852" s="4">
        <v>41025</v>
      </c>
      <c r="B852">
        <v>1</v>
      </c>
      <c r="C852">
        <v>2</v>
      </c>
      <c r="D852" s="5" t="s">
        <v>27</v>
      </c>
      <c r="E852" s="6">
        <v>545.59</v>
      </c>
      <c r="F852" s="6">
        <v>1060.58</v>
      </c>
      <c r="G852" s="6">
        <v>1606.17</v>
      </c>
    </row>
    <row r="853" spans="1:7" customFormat="1" x14ac:dyDescent="0.25">
      <c r="A853" s="4">
        <v>41025</v>
      </c>
      <c r="B853">
        <v>2</v>
      </c>
      <c r="C853">
        <v>1</v>
      </c>
      <c r="D853" s="5" t="s">
        <v>32</v>
      </c>
      <c r="E853" s="6">
        <v>584.63</v>
      </c>
      <c r="F853" s="6">
        <v>977.97</v>
      </c>
      <c r="G853" s="6">
        <v>1562.6</v>
      </c>
    </row>
    <row r="854" spans="1:7" customFormat="1" x14ac:dyDescent="0.25">
      <c r="A854" s="4">
        <v>41025</v>
      </c>
      <c r="B854">
        <v>2</v>
      </c>
      <c r="C854">
        <v>2</v>
      </c>
      <c r="D854" s="5" t="s">
        <v>37</v>
      </c>
      <c r="E854" s="6">
        <v>684.27</v>
      </c>
      <c r="F854" s="6">
        <v>1078.6400000000001</v>
      </c>
      <c r="G854" s="6">
        <v>1762.91</v>
      </c>
    </row>
    <row r="855" spans="1:7" customFormat="1" x14ac:dyDescent="0.25">
      <c r="A855" s="4">
        <v>41025</v>
      </c>
      <c r="B855">
        <v>3</v>
      </c>
      <c r="C855">
        <v>1</v>
      </c>
      <c r="D855" s="5" t="s">
        <v>40</v>
      </c>
      <c r="E855" s="6">
        <v>633.41999999999996</v>
      </c>
      <c r="F855" s="6">
        <v>1026.99</v>
      </c>
      <c r="G855" s="6">
        <v>1660.41</v>
      </c>
    </row>
    <row r="856" spans="1:7" customFormat="1" x14ac:dyDescent="0.25">
      <c r="A856" s="4">
        <v>41025</v>
      </c>
      <c r="B856">
        <v>3</v>
      </c>
      <c r="C856">
        <v>2</v>
      </c>
      <c r="D856" s="5" t="s">
        <v>41</v>
      </c>
      <c r="E856" s="6">
        <v>586.63</v>
      </c>
      <c r="F856" s="6">
        <v>1122.28</v>
      </c>
      <c r="G856" s="6">
        <v>1708.91</v>
      </c>
    </row>
    <row r="857" spans="1:7" customFormat="1" x14ac:dyDescent="0.25">
      <c r="A857" s="4">
        <v>41025</v>
      </c>
      <c r="B857">
        <v>4</v>
      </c>
      <c r="C857">
        <v>1</v>
      </c>
      <c r="D857" s="5" t="s">
        <v>43</v>
      </c>
      <c r="E857" s="6">
        <v>517</v>
      </c>
      <c r="F857" s="6">
        <v>1088.79</v>
      </c>
      <c r="G857" s="6">
        <v>1605.79</v>
      </c>
    </row>
    <row r="858" spans="1:7" customFormat="1" x14ac:dyDescent="0.25">
      <c r="A858" s="4">
        <v>41025</v>
      </c>
      <c r="B858">
        <v>4</v>
      </c>
      <c r="C858">
        <v>2</v>
      </c>
      <c r="D858" s="5" t="s">
        <v>47</v>
      </c>
      <c r="E858" s="6">
        <v>584.83000000000004</v>
      </c>
      <c r="F858" s="6">
        <v>1138.1600000000001</v>
      </c>
      <c r="G858" s="6">
        <v>1722.99</v>
      </c>
    </row>
    <row r="859" spans="1:7" customFormat="1" x14ac:dyDescent="0.25">
      <c r="A859" s="4">
        <v>41026</v>
      </c>
      <c r="B859">
        <v>1</v>
      </c>
      <c r="C859">
        <v>1</v>
      </c>
      <c r="D859" s="5" t="s">
        <v>24</v>
      </c>
      <c r="E859" s="6">
        <v>576.71</v>
      </c>
      <c r="F859" s="6">
        <v>1012.44</v>
      </c>
      <c r="G859" s="6">
        <v>1589.15</v>
      </c>
    </row>
    <row r="860" spans="1:7" customFormat="1" x14ac:dyDescent="0.25">
      <c r="A860" s="4">
        <v>41026</v>
      </c>
      <c r="B860">
        <v>1</v>
      </c>
      <c r="C860">
        <v>2</v>
      </c>
      <c r="D860" s="5" t="s">
        <v>30</v>
      </c>
      <c r="E860" s="6">
        <v>725.25</v>
      </c>
      <c r="F860" s="6">
        <v>1186.8699999999999</v>
      </c>
      <c r="G860" s="6">
        <v>1912.12</v>
      </c>
    </row>
    <row r="861" spans="1:7" customFormat="1" x14ac:dyDescent="0.25">
      <c r="A861" s="4">
        <v>41026</v>
      </c>
      <c r="B861">
        <v>2</v>
      </c>
      <c r="C861">
        <v>1</v>
      </c>
      <c r="D861" s="5" t="s">
        <v>16</v>
      </c>
      <c r="E861" s="6">
        <v>577.9</v>
      </c>
      <c r="F861" s="6">
        <v>995.8</v>
      </c>
      <c r="G861" s="6">
        <v>1573.7</v>
      </c>
    </row>
    <row r="862" spans="1:7" customFormat="1" x14ac:dyDescent="0.25">
      <c r="A862" s="4">
        <v>41026</v>
      </c>
      <c r="B862">
        <v>2</v>
      </c>
      <c r="C862">
        <v>2</v>
      </c>
      <c r="D862" s="5" t="s">
        <v>22</v>
      </c>
      <c r="E862" s="6">
        <v>554.78</v>
      </c>
      <c r="F862" s="6">
        <v>1159.46</v>
      </c>
      <c r="G862" s="6">
        <v>1714.24</v>
      </c>
    </row>
    <row r="863" spans="1:7" customFormat="1" x14ac:dyDescent="0.25">
      <c r="A863" s="4">
        <v>41026</v>
      </c>
      <c r="B863">
        <v>3</v>
      </c>
      <c r="C863">
        <v>1</v>
      </c>
      <c r="D863" s="5" t="s">
        <v>27</v>
      </c>
      <c r="E863" s="6">
        <v>568.91999999999996</v>
      </c>
      <c r="F863" s="6">
        <v>1120.73</v>
      </c>
      <c r="G863" s="6">
        <v>1689.65</v>
      </c>
    </row>
    <row r="864" spans="1:7" customFormat="1" x14ac:dyDescent="0.25">
      <c r="A864" s="4">
        <v>41026</v>
      </c>
      <c r="B864">
        <v>3</v>
      </c>
      <c r="C864">
        <v>2</v>
      </c>
      <c r="D864" s="5" t="s">
        <v>32</v>
      </c>
      <c r="E864" s="6">
        <v>685.96</v>
      </c>
      <c r="F864" s="6">
        <v>1066.67</v>
      </c>
      <c r="G864" s="6">
        <v>1752.63</v>
      </c>
    </row>
    <row r="865" spans="1:7" customFormat="1" x14ac:dyDescent="0.25">
      <c r="A865" s="4">
        <v>41026</v>
      </c>
      <c r="B865">
        <v>4</v>
      </c>
      <c r="C865">
        <v>1</v>
      </c>
      <c r="D865" s="5" t="s">
        <v>37</v>
      </c>
      <c r="E865" s="6">
        <v>610.32000000000005</v>
      </c>
      <c r="F865" s="6">
        <v>1112.29</v>
      </c>
      <c r="G865" s="6">
        <v>1722.61</v>
      </c>
    </row>
    <row r="866" spans="1:7" customFormat="1" x14ac:dyDescent="0.25">
      <c r="A866" s="4">
        <v>41026</v>
      </c>
      <c r="B866">
        <v>4</v>
      </c>
      <c r="C866">
        <v>2</v>
      </c>
      <c r="D866" s="5" t="s">
        <v>40</v>
      </c>
      <c r="E866" s="6">
        <v>630.86</v>
      </c>
      <c r="F866" s="6">
        <v>1064.93</v>
      </c>
      <c r="G866" s="6">
        <v>1695.79</v>
      </c>
    </row>
    <row r="867" spans="1:7" customFormat="1" x14ac:dyDescent="0.25">
      <c r="A867" s="4">
        <v>41027</v>
      </c>
      <c r="B867">
        <v>1</v>
      </c>
      <c r="C867">
        <v>1</v>
      </c>
      <c r="D867" s="5" t="s">
        <v>41</v>
      </c>
      <c r="E867" s="6">
        <v>534.62</v>
      </c>
      <c r="F867" s="6">
        <v>1020.42</v>
      </c>
      <c r="G867" s="6">
        <v>1555.04</v>
      </c>
    </row>
    <row r="868" spans="1:7" customFormat="1" x14ac:dyDescent="0.25">
      <c r="A868" s="4">
        <v>41027</v>
      </c>
      <c r="B868">
        <v>1</v>
      </c>
      <c r="C868">
        <v>2</v>
      </c>
      <c r="D868" s="5" t="s">
        <v>43</v>
      </c>
      <c r="E868" s="6">
        <v>723.41</v>
      </c>
      <c r="F868" s="6">
        <v>1155.04</v>
      </c>
      <c r="G868" s="6">
        <v>1878.45</v>
      </c>
    </row>
    <row r="869" spans="1:7" customFormat="1" x14ac:dyDescent="0.25">
      <c r="A869" s="4">
        <v>41027</v>
      </c>
      <c r="B869">
        <v>2</v>
      </c>
      <c r="C869">
        <v>1</v>
      </c>
      <c r="D869" s="5" t="s">
        <v>47</v>
      </c>
      <c r="E869" s="6">
        <v>556.28</v>
      </c>
      <c r="F869" s="6">
        <v>1040.55</v>
      </c>
      <c r="G869" s="6">
        <v>1596.83</v>
      </c>
    </row>
    <row r="870" spans="1:7" customFormat="1" x14ac:dyDescent="0.25">
      <c r="A870" s="4">
        <v>41027</v>
      </c>
      <c r="B870">
        <v>2</v>
      </c>
      <c r="C870">
        <v>2</v>
      </c>
      <c r="D870" s="5" t="s">
        <v>24</v>
      </c>
      <c r="E870" s="6">
        <v>654.5</v>
      </c>
      <c r="F870" s="6">
        <v>1079.5999999999999</v>
      </c>
      <c r="G870" s="6">
        <v>1734.1</v>
      </c>
    </row>
    <row r="871" spans="1:7" customFormat="1" x14ac:dyDescent="0.25">
      <c r="A871" s="4">
        <v>41027</v>
      </c>
      <c r="B871">
        <v>3</v>
      </c>
      <c r="C871">
        <v>1</v>
      </c>
      <c r="D871" s="5" t="s">
        <v>30</v>
      </c>
      <c r="E871" s="6">
        <v>683.03</v>
      </c>
      <c r="F871" s="6">
        <v>1118.2</v>
      </c>
      <c r="G871" s="6">
        <v>1801.23</v>
      </c>
    </row>
    <row r="872" spans="1:7" customFormat="1" x14ac:dyDescent="0.25">
      <c r="A872" s="4">
        <v>41027</v>
      </c>
      <c r="B872">
        <v>3</v>
      </c>
      <c r="C872">
        <v>2</v>
      </c>
      <c r="D872" s="5" t="s">
        <v>16</v>
      </c>
      <c r="E872" s="6">
        <v>739.83</v>
      </c>
      <c r="F872" s="6">
        <v>1143.76</v>
      </c>
      <c r="G872" s="6">
        <v>1883.59</v>
      </c>
    </row>
    <row r="873" spans="1:7" customFormat="1" x14ac:dyDescent="0.25">
      <c r="A873" s="4">
        <v>41027</v>
      </c>
      <c r="B873">
        <v>4</v>
      </c>
      <c r="C873">
        <v>1</v>
      </c>
      <c r="D873" s="5" t="s">
        <v>22</v>
      </c>
      <c r="E873" s="6">
        <v>607.33000000000004</v>
      </c>
      <c r="F873" s="6">
        <v>1115.57</v>
      </c>
      <c r="G873" s="6">
        <v>1722.9</v>
      </c>
    </row>
    <row r="874" spans="1:7" customFormat="1" x14ac:dyDescent="0.25">
      <c r="A874" s="4">
        <v>41027</v>
      </c>
      <c r="B874">
        <v>4</v>
      </c>
      <c r="C874">
        <v>2</v>
      </c>
      <c r="D874" s="5" t="s">
        <v>27</v>
      </c>
      <c r="E874" s="6">
        <v>632.66999999999996</v>
      </c>
      <c r="F874" s="6">
        <v>984.84</v>
      </c>
      <c r="G874" s="6">
        <v>1617.51</v>
      </c>
    </row>
    <row r="875" spans="1:7" customFormat="1" x14ac:dyDescent="0.25">
      <c r="A875" s="4">
        <v>41028</v>
      </c>
      <c r="B875">
        <v>1</v>
      </c>
      <c r="C875">
        <v>1</v>
      </c>
      <c r="D875" s="5" t="s">
        <v>32</v>
      </c>
      <c r="E875" s="6">
        <v>568.29</v>
      </c>
      <c r="F875" s="6">
        <v>1183.3900000000001</v>
      </c>
      <c r="G875" s="6">
        <v>1751.68</v>
      </c>
    </row>
    <row r="876" spans="1:7" customFormat="1" x14ac:dyDescent="0.25">
      <c r="A876" s="4">
        <v>41028</v>
      </c>
      <c r="B876">
        <v>1</v>
      </c>
      <c r="C876">
        <v>2</v>
      </c>
      <c r="D876" s="5" t="s">
        <v>37</v>
      </c>
      <c r="E876" s="6">
        <v>583.92999999999995</v>
      </c>
      <c r="F876" s="6">
        <v>1082.8699999999999</v>
      </c>
      <c r="G876" s="6">
        <v>1666.8</v>
      </c>
    </row>
    <row r="877" spans="1:7" customFormat="1" x14ac:dyDescent="0.25">
      <c r="A877" s="4">
        <v>41028</v>
      </c>
      <c r="B877">
        <v>2</v>
      </c>
      <c r="C877">
        <v>1</v>
      </c>
      <c r="D877" s="5" t="s">
        <v>40</v>
      </c>
      <c r="E877" s="6">
        <v>587.70000000000005</v>
      </c>
      <c r="F877" s="6">
        <v>1018.8</v>
      </c>
      <c r="G877" s="6">
        <v>1606.5</v>
      </c>
    </row>
    <row r="878" spans="1:7" customFormat="1" x14ac:dyDescent="0.25">
      <c r="A878" s="4">
        <v>41028</v>
      </c>
      <c r="B878">
        <v>2</v>
      </c>
      <c r="C878">
        <v>2</v>
      </c>
      <c r="D878" s="5" t="s">
        <v>41</v>
      </c>
      <c r="E878" s="6">
        <v>532.44000000000005</v>
      </c>
      <c r="F878" s="6">
        <v>1109.22</v>
      </c>
      <c r="G878" s="6">
        <v>1641.66</v>
      </c>
    </row>
    <row r="879" spans="1:7" customFormat="1" x14ac:dyDescent="0.25">
      <c r="A879" s="4">
        <v>41028</v>
      </c>
      <c r="B879">
        <v>3</v>
      </c>
      <c r="C879">
        <v>1</v>
      </c>
      <c r="D879" s="5" t="s">
        <v>43</v>
      </c>
      <c r="E879" s="6">
        <v>543.23</v>
      </c>
      <c r="F879" s="6">
        <v>1077.29</v>
      </c>
      <c r="G879" s="6">
        <v>1620.52</v>
      </c>
    </row>
    <row r="880" spans="1:7" customFormat="1" x14ac:dyDescent="0.25">
      <c r="A880" s="4">
        <v>41028</v>
      </c>
      <c r="B880">
        <v>3</v>
      </c>
      <c r="C880">
        <v>2</v>
      </c>
      <c r="D880" s="5" t="s">
        <v>47</v>
      </c>
      <c r="E880" s="6">
        <v>752.78</v>
      </c>
      <c r="F880" s="6">
        <v>1340.5</v>
      </c>
      <c r="G880" s="6">
        <v>2093.2800000000002</v>
      </c>
    </row>
    <row r="881" spans="1:7" customFormat="1" x14ac:dyDescent="0.25">
      <c r="A881" s="4">
        <v>41028</v>
      </c>
      <c r="B881">
        <v>4</v>
      </c>
      <c r="C881">
        <v>1</v>
      </c>
      <c r="D881" s="5" t="s">
        <v>24</v>
      </c>
      <c r="E881" s="6">
        <v>485.14</v>
      </c>
      <c r="F881" s="6">
        <v>1033.0999999999999</v>
      </c>
      <c r="G881" s="6">
        <v>1518.24</v>
      </c>
    </row>
    <row r="882" spans="1:7" customFormat="1" x14ac:dyDescent="0.25">
      <c r="A882" s="4">
        <v>41028</v>
      </c>
      <c r="B882">
        <v>4</v>
      </c>
      <c r="C882">
        <v>2</v>
      </c>
      <c r="D882" s="5" t="s">
        <v>30</v>
      </c>
      <c r="E882" s="6">
        <v>653.73</v>
      </c>
      <c r="F882" s="6">
        <v>1294.96</v>
      </c>
      <c r="G882" s="6">
        <v>1948.69</v>
      </c>
    </row>
    <row r="883" spans="1:7" customFormat="1" x14ac:dyDescent="0.25">
      <c r="A883" s="4">
        <v>41029</v>
      </c>
      <c r="B883">
        <v>1</v>
      </c>
      <c r="C883">
        <v>1</v>
      </c>
      <c r="D883" s="5" t="s">
        <v>16</v>
      </c>
      <c r="E883" s="6">
        <v>640.91</v>
      </c>
      <c r="F883" s="6">
        <v>1080.94</v>
      </c>
      <c r="G883" s="6">
        <v>1721.85</v>
      </c>
    </row>
    <row r="884" spans="1:7" customFormat="1" x14ac:dyDescent="0.25">
      <c r="A884" s="4">
        <v>41029</v>
      </c>
      <c r="B884">
        <v>1</v>
      </c>
      <c r="C884">
        <v>2</v>
      </c>
      <c r="D884" s="5" t="s">
        <v>22</v>
      </c>
      <c r="E884" s="6">
        <v>697.62</v>
      </c>
      <c r="F884" s="6">
        <v>1224.17</v>
      </c>
      <c r="G884" s="6">
        <v>1921.79</v>
      </c>
    </row>
    <row r="885" spans="1:7" customFormat="1" x14ac:dyDescent="0.25">
      <c r="A885" s="4">
        <v>41029</v>
      </c>
      <c r="B885">
        <v>2</v>
      </c>
      <c r="C885">
        <v>1</v>
      </c>
      <c r="D885" s="5" t="s">
        <v>27</v>
      </c>
      <c r="E885" s="6">
        <v>542.24</v>
      </c>
      <c r="F885" s="6">
        <v>1077.33</v>
      </c>
      <c r="G885" s="6">
        <v>1619.57</v>
      </c>
    </row>
    <row r="886" spans="1:7" customFormat="1" x14ac:dyDescent="0.25">
      <c r="A886" s="4">
        <v>41029</v>
      </c>
      <c r="B886">
        <v>2</v>
      </c>
      <c r="C886">
        <v>2</v>
      </c>
      <c r="D886" s="5" t="s">
        <v>32</v>
      </c>
      <c r="E886" s="6">
        <v>625.77</v>
      </c>
      <c r="F886" s="6">
        <v>1090.82</v>
      </c>
      <c r="G886" s="6">
        <v>1716.59</v>
      </c>
    </row>
    <row r="887" spans="1:7" customFormat="1" x14ac:dyDescent="0.25">
      <c r="A887" s="4">
        <v>41029</v>
      </c>
      <c r="B887">
        <v>3</v>
      </c>
      <c r="C887">
        <v>1</v>
      </c>
      <c r="D887" s="5" t="s">
        <v>37</v>
      </c>
      <c r="E887" s="6">
        <v>590.82000000000005</v>
      </c>
      <c r="F887" s="6">
        <v>960.66</v>
      </c>
      <c r="G887" s="6">
        <v>1551.48</v>
      </c>
    </row>
    <row r="888" spans="1:7" customFormat="1" x14ac:dyDescent="0.25">
      <c r="A888" s="4">
        <v>41029</v>
      </c>
      <c r="B888">
        <v>3</v>
      </c>
      <c r="C888">
        <v>2</v>
      </c>
      <c r="D888" s="5" t="s">
        <v>40</v>
      </c>
      <c r="E888" s="6">
        <v>720.87</v>
      </c>
      <c r="F888" s="6">
        <v>1130.9000000000001</v>
      </c>
      <c r="G888" s="6">
        <v>1851.77</v>
      </c>
    </row>
    <row r="889" spans="1:7" customFormat="1" x14ac:dyDescent="0.25">
      <c r="A889" s="4">
        <v>41029</v>
      </c>
      <c r="B889">
        <v>4</v>
      </c>
      <c r="C889">
        <v>1</v>
      </c>
      <c r="D889" s="5" t="s">
        <v>41</v>
      </c>
      <c r="E889" s="6">
        <v>584.9</v>
      </c>
      <c r="F889" s="6">
        <v>1206.21</v>
      </c>
      <c r="G889" s="6">
        <v>1791.11</v>
      </c>
    </row>
    <row r="890" spans="1:7" customFormat="1" x14ac:dyDescent="0.25">
      <c r="A890" s="4">
        <v>41029</v>
      </c>
      <c r="B890">
        <v>4</v>
      </c>
      <c r="C890">
        <v>2</v>
      </c>
      <c r="D890" s="5" t="s">
        <v>43</v>
      </c>
      <c r="E890" s="6">
        <v>551.38</v>
      </c>
      <c r="F890" s="6">
        <v>1109.1199999999999</v>
      </c>
      <c r="G890" s="6">
        <v>1660.5</v>
      </c>
    </row>
    <row r="891" spans="1:7" customFormat="1" x14ac:dyDescent="0.25">
      <c r="A891" s="4">
        <v>41030</v>
      </c>
      <c r="B891">
        <v>1</v>
      </c>
      <c r="C891">
        <v>1</v>
      </c>
      <c r="D891" s="5" t="s">
        <v>47</v>
      </c>
      <c r="E891" s="6">
        <v>568.65</v>
      </c>
      <c r="F891" s="6">
        <v>1004.19</v>
      </c>
      <c r="G891" s="6">
        <v>1572.84</v>
      </c>
    </row>
    <row r="892" spans="1:7" customFormat="1" x14ac:dyDescent="0.25">
      <c r="A892" s="4">
        <v>41030</v>
      </c>
      <c r="B892">
        <v>1</v>
      </c>
      <c r="C892">
        <v>2</v>
      </c>
      <c r="D892" s="5" t="s">
        <v>24</v>
      </c>
      <c r="E892" s="6">
        <v>620.66999999999996</v>
      </c>
      <c r="F892" s="6">
        <v>1243.43</v>
      </c>
      <c r="G892" s="6">
        <v>1864.1</v>
      </c>
    </row>
    <row r="893" spans="1:7" customFormat="1" x14ac:dyDescent="0.25">
      <c r="A893" s="4">
        <v>41030</v>
      </c>
      <c r="B893">
        <v>2</v>
      </c>
      <c r="C893">
        <v>1</v>
      </c>
      <c r="D893" s="5" t="s">
        <v>30</v>
      </c>
      <c r="E893" s="6">
        <v>679.48</v>
      </c>
      <c r="F893" s="6">
        <v>1075.3499999999999</v>
      </c>
      <c r="G893" s="6">
        <v>1754.83</v>
      </c>
    </row>
    <row r="894" spans="1:7" customFormat="1" x14ac:dyDescent="0.25">
      <c r="A894" s="4">
        <v>41030</v>
      </c>
      <c r="B894">
        <v>2</v>
      </c>
      <c r="C894">
        <v>2</v>
      </c>
      <c r="D894" s="5" t="s">
        <v>16</v>
      </c>
      <c r="E894" s="6">
        <v>459.34</v>
      </c>
      <c r="F894" s="6">
        <v>1123.03</v>
      </c>
      <c r="G894" s="6">
        <v>1582.37</v>
      </c>
    </row>
    <row r="895" spans="1:7" customFormat="1" x14ac:dyDescent="0.25">
      <c r="A895" s="4">
        <v>41030</v>
      </c>
      <c r="B895">
        <v>3</v>
      </c>
      <c r="C895">
        <v>1</v>
      </c>
      <c r="D895" s="5" t="s">
        <v>22</v>
      </c>
      <c r="E895" s="6">
        <v>619.32000000000005</v>
      </c>
      <c r="F895" s="6">
        <v>969.46</v>
      </c>
      <c r="G895" s="6">
        <v>1588.78</v>
      </c>
    </row>
    <row r="896" spans="1:7" customFormat="1" x14ac:dyDescent="0.25">
      <c r="A896" s="4">
        <v>41030</v>
      </c>
      <c r="B896">
        <v>3</v>
      </c>
      <c r="C896">
        <v>2</v>
      </c>
      <c r="D896" s="5" t="s">
        <v>27</v>
      </c>
      <c r="E896" s="6">
        <v>595.24</v>
      </c>
      <c r="F896" s="6">
        <v>1070.21</v>
      </c>
      <c r="G896" s="6">
        <v>1665.45</v>
      </c>
    </row>
    <row r="897" spans="1:7" customFormat="1" x14ac:dyDescent="0.25">
      <c r="A897" s="4">
        <v>41030</v>
      </c>
      <c r="B897">
        <v>4</v>
      </c>
      <c r="C897">
        <v>1</v>
      </c>
      <c r="D897" s="5" t="s">
        <v>32</v>
      </c>
      <c r="E897" s="6">
        <v>602.24</v>
      </c>
      <c r="F897" s="6">
        <v>963.34</v>
      </c>
      <c r="G897" s="6">
        <v>1565.58</v>
      </c>
    </row>
    <row r="898" spans="1:7" customFormat="1" x14ac:dyDescent="0.25">
      <c r="A898" s="4">
        <v>41030</v>
      </c>
      <c r="B898">
        <v>4</v>
      </c>
      <c r="C898">
        <v>2</v>
      </c>
      <c r="D898" s="5" t="s">
        <v>37</v>
      </c>
      <c r="E898" s="6">
        <v>622.5</v>
      </c>
      <c r="F898" s="6">
        <v>1330.29</v>
      </c>
      <c r="G898" s="6">
        <v>1952.79</v>
      </c>
    </row>
    <row r="899" spans="1:7" customFormat="1" x14ac:dyDescent="0.25">
      <c r="A899" s="4">
        <v>41031</v>
      </c>
      <c r="B899">
        <v>1</v>
      </c>
      <c r="C899">
        <v>1</v>
      </c>
      <c r="D899" s="5" t="s">
        <v>40</v>
      </c>
      <c r="E899" s="6">
        <v>604.29</v>
      </c>
      <c r="F899" s="6">
        <v>1192.23</v>
      </c>
      <c r="G899" s="6">
        <v>1796.52</v>
      </c>
    </row>
    <row r="900" spans="1:7" customFormat="1" x14ac:dyDescent="0.25">
      <c r="A900" s="4">
        <v>41031</v>
      </c>
      <c r="B900">
        <v>1</v>
      </c>
      <c r="C900">
        <v>2</v>
      </c>
      <c r="D900" s="5" t="s">
        <v>41</v>
      </c>
      <c r="E900" s="6">
        <v>643.27</v>
      </c>
      <c r="F900" s="6">
        <v>1188.8800000000001</v>
      </c>
      <c r="G900" s="6">
        <v>1832.15</v>
      </c>
    </row>
    <row r="901" spans="1:7" customFormat="1" x14ac:dyDescent="0.25">
      <c r="A901" s="4">
        <v>41031</v>
      </c>
      <c r="B901">
        <v>2</v>
      </c>
      <c r="C901">
        <v>1</v>
      </c>
      <c r="D901" s="5" t="s">
        <v>43</v>
      </c>
      <c r="E901" s="6">
        <v>496.33</v>
      </c>
      <c r="F901" s="6">
        <v>1038.1600000000001</v>
      </c>
      <c r="G901" s="6">
        <v>1534.49</v>
      </c>
    </row>
    <row r="902" spans="1:7" customFormat="1" x14ac:dyDescent="0.25">
      <c r="A902" s="4">
        <v>41031</v>
      </c>
      <c r="B902">
        <v>2</v>
      </c>
      <c r="C902">
        <v>2</v>
      </c>
      <c r="D902" s="5" t="s">
        <v>47</v>
      </c>
      <c r="E902" s="6">
        <v>674.71</v>
      </c>
      <c r="F902" s="6">
        <v>1059.6099999999999</v>
      </c>
      <c r="G902" s="6">
        <v>1734.32</v>
      </c>
    </row>
    <row r="903" spans="1:7" customFormat="1" x14ac:dyDescent="0.25">
      <c r="A903" s="4">
        <v>41031</v>
      </c>
      <c r="B903">
        <v>3</v>
      </c>
      <c r="C903">
        <v>1</v>
      </c>
      <c r="D903" s="5" t="s">
        <v>24</v>
      </c>
      <c r="E903" s="6">
        <v>539.41</v>
      </c>
      <c r="F903" s="6">
        <v>1141.3699999999999</v>
      </c>
      <c r="G903" s="6">
        <v>1680.78</v>
      </c>
    </row>
    <row r="904" spans="1:7" customFormat="1" x14ac:dyDescent="0.25">
      <c r="A904" s="4">
        <v>41031</v>
      </c>
      <c r="B904">
        <v>3</v>
      </c>
      <c r="C904">
        <v>2</v>
      </c>
      <c r="D904" s="5" t="s">
        <v>30</v>
      </c>
      <c r="E904" s="6">
        <v>824.84</v>
      </c>
      <c r="F904" s="6">
        <v>1259.9000000000001</v>
      </c>
      <c r="G904" s="6">
        <v>2084.7399999999998</v>
      </c>
    </row>
    <row r="905" spans="1:7" customFormat="1" x14ac:dyDescent="0.25">
      <c r="A905" s="4">
        <v>41031</v>
      </c>
      <c r="B905">
        <v>4</v>
      </c>
      <c r="C905">
        <v>1</v>
      </c>
      <c r="D905" s="5" t="s">
        <v>16</v>
      </c>
      <c r="E905" s="6">
        <v>631.26</v>
      </c>
      <c r="F905" s="6">
        <v>1121.0999999999999</v>
      </c>
      <c r="G905" s="6">
        <v>1752.36</v>
      </c>
    </row>
    <row r="906" spans="1:7" customFormat="1" x14ac:dyDescent="0.25">
      <c r="A906" s="4">
        <v>41031</v>
      </c>
      <c r="B906">
        <v>4</v>
      </c>
      <c r="C906">
        <v>2</v>
      </c>
      <c r="D906" s="5" t="s">
        <v>22</v>
      </c>
      <c r="E906" s="6">
        <v>609.29</v>
      </c>
      <c r="F906" s="6">
        <v>1194.6500000000001</v>
      </c>
      <c r="G906" s="6">
        <v>1803.94</v>
      </c>
    </row>
    <row r="907" spans="1:7" customFormat="1" x14ac:dyDescent="0.25">
      <c r="A907" s="4">
        <v>41032</v>
      </c>
      <c r="B907">
        <v>1</v>
      </c>
      <c r="C907">
        <v>1</v>
      </c>
      <c r="D907" s="5" t="s">
        <v>27</v>
      </c>
      <c r="E907" s="6">
        <v>487.55</v>
      </c>
      <c r="F907" s="6">
        <v>1104.1300000000001</v>
      </c>
      <c r="G907" s="6">
        <v>1591.68</v>
      </c>
    </row>
    <row r="908" spans="1:7" customFormat="1" x14ac:dyDescent="0.25">
      <c r="A908" s="4">
        <v>41032</v>
      </c>
      <c r="B908">
        <v>1</v>
      </c>
      <c r="C908">
        <v>2</v>
      </c>
      <c r="D908" s="5" t="s">
        <v>32</v>
      </c>
      <c r="E908" s="6">
        <v>546.21</v>
      </c>
      <c r="F908" s="6">
        <v>1015.5</v>
      </c>
      <c r="G908" s="6">
        <v>1561.71</v>
      </c>
    </row>
    <row r="909" spans="1:7" customFormat="1" x14ac:dyDescent="0.25">
      <c r="A909" s="4">
        <v>41032</v>
      </c>
      <c r="B909">
        <v>2</v>
      </c>
      <c r="C909">
        <v>1</v>
      </c>
      <c r="D909" s="5" t="s">
        <v>37</v>
      </c>
      <c r="E909" s="6">
        <v>516.51</v>
      </c>
      <c r="F909" s="6">
        <v>1124.22</v>
      </c>
      <c r="G909" s="6">
        <v>1640.73</v>
      </c>
    </row>
    <row r="910" spans="1:7" customFormat="1" x14ac:dyDescent="0.25">
      <c r="A910" s="4">
        <v>41032</v>
      </c>
      <c r="B910">
        <v>2</v>
      </c>
      <c r="C910">
        <v>2</v>
      </c>
      <c r="D910" s="5" t="s">
        <v>40</v>
      </c>
      <c r="E910" s="6">
        <v>523.37</v>
      </c>
      <c r="F910" s="6">
        <v>1053.29</v>
      </c>
      <c r="G910" s="6">
        <v>1576.66</v>
      </c>
    </row>
    <row r="911" spans="1:7" customFormat="1" x14ac:dyDescent="0.25">
      <c r="A911" s="4">
        <v>41032</v>
      </c>
      <c r="B911">
        <v>3</v>
      </c>
      <c r="C911">
        <v>1</v>
      </c>
      <c r="D911" s="5" t="s">
        <v>41</v>
      </c>
      <c r="E911" s="6">
        <v>543.28</v>
      </c>
      <c r="F911" s="6">
        <v>1034.22</v>
      </c>
      <c r="G911" s="6">
        <v>1577.5</v>
      </c>
    </row>
    <row r="912" spans="1:7" customFormat="1" x14ac:dyDescent="0.25">
      <c r="A912" s="4">
        <v>41032</v>
      </c>
      <c r="B912">
        <v>3</v>
      </c>
      <c r="C912">
        <v>2</v>
      </c>
      <c r="D912" s="5" t="s">
        <v>43</v>
      </c>
      <c r="E912" s="6">
        <v>565.02</v>
      </c>
      <c r="F912" s="6">
        <v>1190.95</v>
      </c>
      <c r="G912" s="6">
        <v>1755.97</v>
      </c>
    </row>
    <row r="913" spans="1:7" customFormat="1" x14ac:dyDescent="0.25">
      <c r="A913" s="4">
        <v>41032</v>
      </c>
      <c r="B913">
        <v>4</v>
      </c>
      <c r="C913">
        <v>1</v>
      </c>
      <c r="D913" s="5" t="s">
        <v>47</v>
      </c>
      <c r="E913" s="6">
        <v>568.15</v>
      </c>
      <c r="F913" s="6">
        <v>1185.05</v>
      </c>
      <c r="G913" s="6">
        <v>1753.2</v>
      </c>
    </row>
    <row r="914" spans="1:7" customFormat="1" x14ac:dyDescent="0.25">
      <c r="A914" s="4">
        <v>41032</v>
      </c>
      <c r="B914">
        <v>4</v>
      </c>
      <c r="C914">
        <v>2</v>
      </c>
      <c r="D914" s="5" t="s">
        <v>24</v>
      </c>
      <c r="E914" s="6">
        <v>479.17</v>
      </c>
      <c r="F914" s="6">
        <v>1193.71</v>
      </c>
      <c r="G914" s="6">
        <v>1672.88</v>
      </c>
    </row>
    <row r="915" spans="1:7" customFormat="1" x14ac:dyDescent="0.25">
      <c r="A915" s="4">
        <v>41033</v>
      </c>
      <c r="B915">
        <v>1</v>
      </c>
      <c r="C915">
        <v>1</v>
      </c>
      <c r="D915" s="5" t="s">
        <v>30</v>
      </c>
      <c r="E915" s="6">
        <v>499.22</v>
      </c>
      <c r="F915" s="6">
        <v>1231.8</v>
      </c>
      <c r="G915" s="6">
        <v>1731.02</v>
      </c>
    </row>
    <row r="916" spans="1:7" customFormat="1" x14ac:dyDescent="0.25">
      <c r="A916" s="4">
        <v>41033</v>
      </c>
      <c r="B916">
        <v>1</v>
      </c>
      <c r="C916">
        <v>2</v>
      </c>
      <c r="D916" s="5" t="s">
        <v>16</v>
      </c>
      <c r="E916" s="6">
        <v>660.16</v>
      </c>
      <c r="F916" s="6">
        <v>1307.92</v>
      </c>
      <c r="G916" s="6">
        <v>1968.08</v>
      </c>
    </row>
    <row r="917" spans="1:7" customFormat="1" x14ac:dyDescent="0.25">
      <c r="A917" s="4">
        <v>41033</v>
      </c>
      <c r="B917">
        <v>2</v>
      </c>
      <c r="C917">
        <v>1</v>
      </c>
      <c r="D917" s="5" t="s">
        <v>22</v>
      </c>
      <c r="E917" s="6">
        <v>662.69</v>
      </c>
      <c r="F917" s="6">
        <v>998.18</v>
      </c>
      <c r="G917" s="6">
        <v>1660.87</v>
      </c>
    </row>
    <row r="918" spans="1:7" customFormat="1" x14ac:dyDescent="0.25">
      <c r="A918" s="4">
        <v>41033</v>
      </c>
      <c r="B918">
        <v>2</v>
      </c>
      <c r="C918">
        <v>2</v>
      </c>
      <c r="D918" s="5" t="s">
        <v>27</v>
      </c>
      <c r="E918" s="6">
        <v>698.09</v>
      </c>
      <c r="F918" s="6">
        <v>1138.93</v>
      </c>
      <c r="G918" s="6">
        <v>1837.02</v>
      </c>
    </row>
    <row r="919" spans="1:7" customFormat="1" x14ac:dyDescent="0.25">
      <c r="A919" s="4">
        <v>41033</v>
      </c>
      <c r="B919">
        <v>3</v>
      </c>
      <c r="C919">
        <v>1</v>
      </c>
      <c r="D919" s="5" t="s">
        <v>32</v>
      </c>
      <c r="E919" s="6">
        <v>448.61</v>
      </c>
      <c r="F919" s="6">
        <v>1074.19</v>
      </c>
      <c r="G919" s="6">
        <v>1522.8</v>
      </c>
    </row>
    <row r="920" spans="1:7" customFormat="1" x14ac:dyDescent="0.25">
      <c r="A920" s="4">
        <v>41033</v>
      </c>
      <c r="B920">
        <v>3</v>
      </c>
      <c r="C920">
        <v>2</v>
      </c>
      <c r="D920" s="5" t="s">
        <v>37</v>
      </c>
      <c r="E920" s="6">
        <v>712.05</v>
      </c>
      <c r="F920" s="6">
        <v>1232.93</v>
      </c>
      <c r="G920" s="6">
        <v>1944.98</v>
      </c>
    </row>
    <row r="921" spans="1:7" customFormat="1" x14ac:dyDescent="0.25">
      <c r="A921" s="4">
        <v>41033</v>
      </c>
      <c r="B921">
        <v>4</v>
      </c>
      <c r="C921">
        <v>1</v>
      </c>
      <c r="D921" s="5" t="s">
        <v>40</v>
      </c>
      <c r="E921" s="6">
        <v>521.29</v>
      </c>
      <c r="F921" s="6">
        <v>997.49</v>
      </c>
      <c r="G921" s="6">
        <v>1518.78</v>
      </c>
    </row>
    <row r="922" spans="1:7" customFormat="1" x14ac:dyDescent="0.25">
      <c r="A922" s="4">
        <v>41033</v>
      </c>
      <c r="B922">
        <v>4</v>
      </c>
      <c r="C922">
        <v>2</v>
      </c>
      <c r="D922" s="5" t="s">
        <v>41</v>
      </c>
      <c r="E922" s="6">
        <v>621.64</v>
      </c>
      <c r="F922" s="6">
        <v>989.55</v>
      </c>
      <c r="G922" s="6">
        <v>1611.19</v>
      </c>
    </row>
    <row r="923" spans="1:7" customFormat="1" x14ac:dyDescent="0.25">
      <c r="A923" s="4">
        <v>41034</v>
      </c>
      <c r="B923">
        <v>1</v>
      </c>
      <c r="C923">
        <v>1</v>
      </c>
      <c r="D923" s="5" t="s">
        <v>43</v>
      </c>
      <c r="E923" s="6">
        <v>649.54999999999995</v>
      </c>
      <c r="F923" s="6">
        <v>1016.37</v>
      </c>
      <c r="G923" s="6">
        <v>1665.92</v>
      </c>
    </row>
    <row r="924" spans="1:7" customFormat="1" x14ac:dyDescent="0.25">
      <c r="A924" s="4">
        <v>41034</v>
      </c>
      <c r="B924">
        <v>1</v>
      </c>
      <c r="C924">
        <v>2</v>
      </c>
      <c r="D924" s="5" t="s">
        <v>47</v>
      </c>
      <c r="E924" s="6">
        <v>728.82</v>
      </c>
      <c r="F924" s="6">
        <v>1245.9000000000001</v>
      </c>
      <c r="G924" s="6">
        <v>1974.72</v>
      </c>
    </row>
    <row r="925" spans="1:7" customFormat="1" x14ac:dyDescent="0.25">
      <c r="A925" s="4">
        <v>41034</v>
      </c>
      <c r="B925">
        <v>2</v>
      </c>
      <c r="C925">
        <v>1</v>
      </c>
      <c r="D925" s="5" t="s">
        <v>24</v>
      </c>
      <c r="E925" s="6">
        <v>634.37</v>
      </c>
      <c r="F925" s="6">
        <v>1027.54</v>
      </c>
      <c r="G925" s="6">
        <v>1661.91</v>
      </c>
    </row>
    <row r="926" spans="1:7" customFormat="1" x14ac:dyDescent="0.25">
      <c r="A926" s="4">
        <v>41034</v>
      </c>
      <c r="B926">
        <v>2</v>
      </c>
      <c r="C926">
        <v>2</v>
      </c>
      <c r="D926" s="5" t="s">
        <v>30</v>
      </c>
      <c r="E926" s="6">
        <v>697.16</v>
      </c>
      <c r="F926" s="6">
        <v>1330.95</v>
      </c>
      <c r="G926" s="6">
        <v>2028.11</v>
      </c>
    </row>
    <row r="927" spans="1:7" customFormat="1" x14ac:dyDescent="0.25">
      <c r="A927" s="4">
        <v>41034</v>
      </c>
      <c r="B927">
        <v>3</v>
      </c>
      <c r="C927">
        <v>1</v>
      </c>
      <c r="D927" s="5" t="s">
        <v>16</v>
      </c>
      <c r="E927" s="6">
        <v>603.58000000000004</v>
      </c>
      <c r="F927" s="6">
        <v>1150.01</v>
      </c>
      <c r="G927" s="6">
        <v>1753.59</v>
      </c>
    </row>
    <row r="928" spans="1:7" customFormat="1" x14ac:dyDescent="0.25">
      <c r="A928" s="4">
        <v>41034</v>
      </c>
      <c r="B928">
        <v>3</v>
      </c>
      <c r="C928">
        <v>2</v>
      </c>
      <c r="D928" s="5" t="s">
        <v>22</v>
      </c>
      <c r="E928" s="6">
        <v>734.14</v>
      </c>
      <c r="F928" s="6">
        <v>1275.8900000000001</v>
      </c>
      <c r="G928" s="6">
        <v>2012.03</v>
      </c>
    </row>
    <row r="929" spans="1:7" customFormat="1" x14ac:dyDescent="0.25">
      <c r="A929" s="4">
        <v>41034</v>
      </c>
      <c r="B929">
        <v>4</v>
      </c>
      <c r="C929">
        <v>1</v>
      </c>
      <c r="D929" s="5" t="s">
        <v>27</v>
      </c>
      <c r="E929" s="6">
        <v>687.74</v>
      </c>
      <c r="F929" s="6">
        <v>1077.22</v>
      </c>
      <c r="G929" s="6">
        <v>1764.96</v>
      </c>
    </row>
    <row r="930" spans="1:7" customFormat="1" x14ac:dyDescent="0.25">
      <c r="A930" s="4">
        <v>41034</v>
      </c>
      <c r="B930">
        <v>4</v>
      </c>
      <c r="C930">
        <v>2</v>
      </c>
      <c r="D930" s="5" t="s">
        <v>32</v>
      </c>
      <c r="E930" s="6">
        <v>654.17999999999995</v>
      </c>
      <c r="F930" s="6">
        <v>1036.02</v>
      </c>
      <c r="G930" s="6">
        <v>1690.2</v>
      </c>
    </row>
    <row r="931" spans="1:7" customFormat="1" x14ac:dyDescent="0.25">
      <c r="A931" s="4">
        <v>41035</v>
      </c>
      <c r="B931">
        <v>1</v>
      </c>
      <c r="C931">
        <v>1</v>
      </c>
      <c r="D931" s="5" t="s">
        <v>37</v>
      </c>
      <c r="E931" s="6">
        <v>544.89</v>
      </c>
      <c r="F931" s="6">
        <v>1102.17</v>
      </c>
      <c r="G931" s="6">
        <v>1647.06</v>
      </c>
    </row>
    <row r="932" spans="1:7" customFormat="1" x14ac:dyDescent="0.25">
      <c r="A932" s="4">
        <v>41035</v>
      </c>
      <c r="B932">
        <v>1</v>
      </c>
      <c r="C932">
        <v>2</v>
      </c>
      <c r="D932" s="5" t="s">
        <v>40</v>
      </c>
      <c r="E932" s="6">
        <v>602.54</v>
      </c>
      <c r="F932" s="6">
        <v>1338.74</v>
      </c>
      <c r="G932" s="6">
        <v>1941.28</v>
      </c>
    </row>
    <row r="933" spans="1:7" customFormat="1" x14ac:dyDescent="0.25">
      <c r="A933" s="4">
        <v>41035</v>
      </c>
      <c r="B933">
        <v>2</v>
      </c>
      <c r="C933">
        <v>1</v>
      </c>
      <c r="D933" s="5" t="s">
        <v>41</v>
      </c>
      <c r="E933" s="6">
        <v>599.73</v>
      </c>
      <c r="F933" s="6">
        <v>1183.42</v>
      </c>
      <c r="G933" s="6">
        <v>1783.15</v>
      </c>
    </row>
    <row r="934" spans="1:7" customFormat="1" x14ac:dyDescent="0.25">
      <c r="A934" s="4">
        <v>41035</v>
      </c>
      <c r="B934">
        <v>2</v>
      </c>
      <c r="C934">
        <v>2</v>
      </c>
      <c r="D934" s="5" t="s">
        <v>43</v>
      </c>
      <c r="E934" s="6">
        <v>719.72</v>
      </c>
      <c r="F934" s="6">
        <v>1131.3800000000001</v>
      </c>
      <c r="G934" s="6">
        <v>1851.1</v>
      </c>
    </row>
    <row r="935" spans="1:7" customFormat="1" x14ac:dyDescent="0.25">
      <c r="A935" s="4">
        <v>41035</v>
      </c>
      <c r="B935">
        <v>3</v>
      </c>
      <c r="C935">
        <v>1</v>
      </c>
      <c r="D935" s="5" t="s">
        <v>47</v>
      </c>
      <c r="E935" s="6">
        <v>662.77</v>
      </c>
      <c r="F935" s="6">
        <v>1019.51</v>
      </c>
      <c r="G935" s="6">
        <v>1682.28</v>
      </c>
    </row>
    <row r="936" spans="1:7" customFormat="1" x14ac:dyDescent="0.25">
      <c r="A936" s="4">
        <v>41035</v>
      </c>
      <c r="B936">
        <v>3</v>
      </c>
      <c r="C936">
        <v>2</v>
      </c>
      <c r="D936" s="5" t="s">
        <v>24</v>
      </c>
      <c r="E936" s="6">
        <v>606.97</v>
      </c>
      <c r="F936" s="6">
        <v>1160.8</v>
      </c>
      <c r="G936" s="6">
        <v>1767.77</v>
      </c>
    </row>
    <row r="937" spans="1:7" customFormat="1" x14ac:dyDescent="0.25">
      <c r="A937" s="4">
        <v>41035</v>
      </c>
      <c r="B937">
        <v>4</v>
      </c>
      <c r="C937">
        <v>1</v>
      </c>
      <c r="D937" s="5" t="s">
        <v>30</v>
      </c>
      <c r="E937" s="6">
        <v>573.91</v>
      </c>
      <c r="F937" s="6">
        <v>1114.72</v>
      </c>
      <c r="G937" s="6">
        <v>1688.63</v>
      </c>
    </row>
    <row r="938" spans="1:7" customFormat="1" x14ac:dyDescent="0.25">
      <c r="A938" s="4">
        <v>41035</v>
      </c>
      <c r="B938">
        <v>4</v>
      </c>
      <c r="C938">
        <v>2</v>
      </c>
      <c r="D938" s="5" t="s">
        <v>16</v>
      </c>
      <c r="E938" s="6">
        <v>439.26</v>
      </c>
      <c r="F938" s="6">
        <v>1187.42</v>
      </c>
      <c r="G938" s="6">
        <v>1626.68</v>
      </c>
    </row>
    <row r="939" spans="1:7" customFormat="1" x14ac:dyDescent="0.25">
      <c r="A939" s="4">
        <v>41036</v>
      </c>
      <c r="B939">
        <v>1</v>
      </c>
      <c r="C939">
        <v>1</v>
      </c>
      <c r="D939" s="5" t="s">
        <v>22</v>
      </c>
      <c r="E939" s="6">
        <v>631.89</v>
      </c>
      <c r="F939" s="6">
        <v>965.39</v>
      </c>
      <c r="G939" s="6">
        <v>1597.28</v>
      </c>
    </row>
    <row r="940" spans="1:7" customFormat="1" x14ac:dyDescent="0.25">
      <c r="A940" s="4">
        <v>41036</v>
      </c>
      <c r="B940">
        <v>1</v>
      </c>
      <c r="C940">
        <v>2</v>
      </c>
      <c r="D940" s="5" t="s">
        <v>27</v>
      </c>
      <c r="E940" s="6">
        <v>683.39</v>
      </c>
      <c r="F940" s="6">
        <v>1035.1500000000001</v>
      </c>
      <c r="G940" s="6">
        <v>1718.54</v>
      </c>
    </row>
    <row r="941" spans="1:7" customFormat="1" x14ac:dyDescent="0.25">
      <c r="A941" s="4">
        <v>41036</v>
      </c>
      <c r="B941">
        <v>2</v>
      </c>
      <c r="C941">
        <v>1</v>
      </c>
      <c r="D941" s="5" t="s">
        <v>32</v>
      </c>
      <c r="E941" s="6">
        <v>524.09</v>
      </c>
      <c r="F941" s="6">
        <v>1050.56</v>
      </c>
      <c r="G941" s="6">
        <v>1574.65</v>
      </c>
    </row>
    <row r="942" spans="1:7" customFormat="1" x14ac:dyDescent="0.25">
      <c r="A942" s="4">
        <v>41036</v>
      </c>
      <c r="B942">
        <v>2</v>
      </c>
      <c r="C942">
        <v>2</v>
      </c>
      <c r="D942" s="5" t="s">
        <v>37</v>
      </c>
      <c r="E942" s="6">
        <v>578.27</v>
      </c>
      <c r="F942" s="6">
        <v>1389.7</v>
      </c>
      <c r="G942" s="6">
        <v>1967.97</v>
      </c>
    </row>
    <row r="943" spans="1:7" customFormat="1" x14ac:dyDescent="0.25">
      <c r="A943" s="4">
        <v>41036</v>
      </c>
      <c r="B943">
        <v>3</v>
      </c>
      <c r="C943">
        <v>1</v>
      </c>
      <c r="D943" s="5" t="s">
        <v>40</v>
      </c>
      <c r="E943" s="6">
        <v>523.85</v>
      </c>
      <c r="F943" s="6">
        <v>1100.3800000000001</v>
      </c>
      <c r="G943" s="6">
        <v>1624.23</v>
      </c>
    </row>
    <row r="944" spans="1:7" customFormat="1" x14ac:dyDescent="0.25">
      <c r="A944" s="4">
        <v>41036</v>
      </c>
      <c r="B944">
        <v>3</v>
      </c>
      <c r="C944">
        <v>2</v>
      </c>
      <c r="D944" s="5" t="s">
        <v>41</v>
      </c>
      <c r="E944" s="6">
        <v>529.70000000000005</v>
      </c>
      <c r="F944" s="6">
        <v>1167.94</v>
      </c>
      <c r="G944" s="6">
        <v>1697.64</v>
      </c>
    </row>
    <row r="945" spans="1:7" customFormat="1" x14ac:dyDescent="0.25">
      <c r="A945" s="4">
        <v>41036</v>
      </c>
      <c r="B945">
        <v>4</v>
      </c>
      <c r="C945">
        <v>1</v>
      </c>
      <c r="D945" s="5" t="s">
        <v>43</v>
      </c>
      <c r="E945" s="6">
        <v>477.35</v>
      </c>
      <c r="F945" s="6">
        <v>1159.18</v>
      </c>
      <c r="G945" s="6">
        <v>1636.53</v>
      </c>
    </row>
    <row r="946" spans="1:7" customFormat="1" x14ac:dyDescent="0.25">
      <c r="A946" s="4">
        <v>41036</v>
      </c>
      <c r="B946">
        <v>4</v>
      </c>
      <c r="C946">
        <v>2</v>
      </c>
      <c r="D946" s="5" t="s">
        <v>47</v>
      </c>
      <c r="E946" s="6">
        <v>724.93</v>
      </c>
      <c r="F946" s="6">
        <v>1374.53</v>
      </c>
      <c r="G946" s="6">
        <v>2099.46</v>
      </c>
    </row>
    <row r="947" spans="1:7" customFormat="1" x14ac:dyDescent="0.25">
      <c r="A947" s="4">
        <v>41037</v>
      </c>
      <c r="B947">
        <v>1</v>
      </c>
      <c r="C947">
        <v>1</v>
      </c>
      <c r="D947" s="5" t="s">
        <v>24</v>
      </c>
      <c r="E947" s="6">
        <v>589.38</v>
      </c>
      <c r="F947" s="6">
        <v>1033.67</v>
      </c>
      <c r="G947" s="6">
        <v>1623.05</v>
      </c>
    </row>
    <row r="948" spans="1:7" customFormat="1" x14ac:dyDescent="0.25">
      <c r="A948" s="4">
        <v>41037</v>
      </c>
      <c r="B948">
        <v>1</v>
      </c>
      <c r="C948">
        <v>2</v>
      </c>
      <c r="D948" s="5" t="s">
        <v>30</v>
      </c>
      <c r="E948" s="6">
        <v>819.13</v>
      </c>
      <c r="F948" s="6">
        <v>1263.23</v>
      </c>
      <c r="G948" s="6">
        <v>2082.36</v>
      </c>
    </row>
    <row r="949" spans="1:7" customFormat="1" x14ac:dyDescent="0.25">
      <c r="A949" s="4">
        <v>41037</v>
      </c>
      <c r="B949">
        <v>2</v>
      </c>
      <c r="C949">
        <v>1</v>
      </c>
      <c r="D949" s="5" t="s">
        <v>16</v>
      </c>
      <c r="E949" s="6">
        <v>514.03</v>
      </c>
      <c r="F949" s="6">
        <v>1275.3399999999999</v>
      </c>
      <c r="G949" s="6">
        <v>1789.37</v>
      </c>
    </row>
    <row r="950" spans="1:7" customFormat="1" x14ac:dyDescent="0.25">
      <c r="A950" s="4">
        <v>41037</v>
      </c>
      <c r="B950">
        <v>2</v>
      </c>
      <c r="C950">
        <v>2</v>
      </c>
      <c r="D950" s="5" t="s">
        <v>22</v>
      </c>
      <c r="E950" s="6">
        <v>775.91</v>
      </c>
      <c r="F950" s="6">
        <v>1230.31</v>
      </c>
      <c r="G950" s="6">
        <v>2006.22</v>
      </c>
    </row>
    <row r="951" spans="1:7" customFormat="1" x14ac:dyDescent="0.25">
      <c r="A951" s="4">
        <v>41037</v>
      </c>
      <c r="B951">
        <v>3</v>
      </c>
      <c r="C951">
        <v>1</v>
      </c>
      <c r="D951" s="5" t="s">
        <v>27</v>
      </c>
      <c r="E951" s="6">
        <v>551.13</v>
      </c>
      <c r="F951" s="6">
        <v>1068.1600000000001</v>
      </c>
      <c r="G951" s="6">
        <v>1619.29</v>
      </c>
    </row>
    <row r="952" spans="1:7" customFormat="1" x14ac:dyDescent="0.25">
      <c r="A952" s="4">
        <v>41037</v>
      </c>
      <c r="B952">
        <v>3</v>
      </c>
      <c r="C952">
        <v>2</v>
      </c>
      <c r="D952" s="5" t="s">
        <v>32</v>
      </c>
      <c r="E952" s="6">
        <v>803.76</v>
      </c>
      <c r="F952" s="6">
        <v>1257</v>
      </c>
      <c r="G952" s="6">
        <v>2060.7600000000002</v>
      </c>
    </row>
    <row r="953" spans="1:7" customFormat="1" x14ac:dyDescent="0.25">
      <c r="A953" s="4">
        <v>41037</v>
      </c>
      <c r="B953">
        <v>4</v>
      </c>
      <c r="C953">
        <v>1</v>
      </c>
      <c r="D953" s="5" t="s">
        <v>37</v>
      </c>
      <c r="E953" s="6">
        <v>461.7</v>
      </c>
      <c r="F953" s="6">
        <v>1186</v>
      </c>
      <c r="G953" s="6">
        <v>1647.7</v>
      </c>
    </row>
    <row r="954" spans="1:7" customFormat="1" x14ac:dyDescent="0.25">
      <c r="A954" s="4">
        <v>41037</v>
      </c>
      <c r="B954">
        <v>4</v>
      </c>
      <c r="C954">
        <v>2</v>
      </c>
      <c r="D954" s="5" t="s">
        <v>40</v>
      </c>
      <c r="E954" s="6">
        <v>521.03</v>
      </c>
      <c r="F954" s="6">
        <v>1246.6300000000001</v>
      </c>
      <c r="G954" s="6">
        <v>1767.66</v>
      </c>
    </row>
    <row r="955" spans="1:7" customFormat="1" x14ac:dyDescent="0.25">
      <c r="A955" s="4">
        <v>41038</v>
      </c>
      <c r="B955">
        <v>1</v>
      </c>
      <c r="C955">
        <v>1</v>
      </c>
      <c r="D955" s="5" t="s">
        <v>41</v>
      </c>
      <c r="E955" s="6">
        <v>430.76</v>
      </c>
      <c r="F955" s="6">
        <v>1101.6199999999999</v>
      </c>
      <c r="G955" s="6">
        <v>1532.38</v>
      </c>
    </row>
    <row r="956" spans="1:7" customFormat="1" x14ac:dyDescent="0.25">
      <c r="A956" s="4">
        <v>41038</v>
      </c>
      <c r="B956">
        <v>1</v>
      </c>
      <c r="C956">
        <v>2</v>
      </c>
      <c r="D956" s="5" t="s">
        <v>43</v>
      </c>
      <c r="E956" s="6">
        <v>587.69000000000005</v>
      </c>
      <c r="F956" s="6">
        <v>1002.77</v>
      </c>
      <c r="G956" s="6">
        <v>1590.46</v>
      </c>
    </row>
    <row r="957" spans="1:7" customFormat="1" x14ac:dyDescent="0.25">
      <c r="A957" s="4">
        <v>41038</v>
      </c>
      <c r="B957">
        <v>2</v>
      </c>
      <c r="C957">
        <v>1</v>
      </c>
      <c r="D957" s="5" t="s">
        <v>47</v>
      </c>
      <c r="E957" s="6">
        <v>454.18</v>
      </c>
      <c r="F957" s="6">
        <v>1097.74</v>
      </c>
      <c r="G957" s="6">
        <v>1551.92</v>
      </c>
    </row>
    <row r="958" spans="1:7" customFormat="1" x14ac:dyDescent="0.25">
      <c r="A958" s="4">
        <v>41038</v>
      </c>
      <c r="B958">
        <v>2</v>
      </c>
      <c r="C958">
        <v>2</v>
      </c>
      <c r="D958" s="5" t="s">
        <v>24</v>
      </c>
      <c r="E958" s="6">
        <v>505.52</v>
      </c>
      <c r="F958" s="6">
        <v>1325.62</v>
      </c>
      <c r="G958" s="6">
        <v>1831.14</v>
      </c>
    </row>
    <row r="959" spans="1:7" customFormat="1" x14ac:dyDescent="0.25">
      <c r="A959" s="4">
        <v>41038</v>
      </c>
      <c r="B959">
        <v>3</v>
      </c>
      <c r="C959">
        <v>1</v>
      </c>
      <c r="D959" s="5" t="s">
        <v>30</v>
      </c>
      <c r="E959" s="6">
        <v>694.62</v>
      </c>
      <c r="F959" s="6">
        <v>1072.7</v>
      </c>
      <c r="G959" s="6">
        <v>1767.32</v>
      </c>
    </row>
    <row r="960" spans="1:7" customFormat="1" x14ac:dyDescent="0.25">
      <c r="A960" s="4">
        <v>41038</v>
      </c>
      <c r="B960">
        <v>3</v>
      </c>
      <c r="C960">
        <v>2</v>
      </c>
      <c r="D960" s="5" t="s">
        <v>16</v>
      </c>
      <c r="E960" s="6">
        <v>669.7</v>
      </c>
      <c r="F960" s="6">
        <v>1362.94</v>
      </c>
      <c r="G960" s="6">
        <v>2032.64</v>
      </c>
    </row>
    <row r="961" spans="1:7" customFormat="1" x14ac:dyDescent="0.25">
      <c r="A961" s="4">
        <v>41038</v>
      </c>
      <c r="B961">
        <v>4</v>
      </c>
      <c r="C961">
        <v>1</v>
      </c>
      <c r="D961" s="5" t="s">
        <v>22</v>
      </c>
      <c r="E961" s="6">
        <v>640.79</v>
      </c>
      <c r="F961" s="6">
        <v>1076.5</v>
      </c>
      <c r="G961" s="6">
        <v>1717.29</v>
      </c>
    </row>
    <row r="962" spans="1:7" customFormat="1" x14ac:dyDescent="0.25">
      <c r="A962" s="4">
        <v>41038</v>
      </c>
      <c r="B962">
        <v>4</v>
      </c>
      <c r="C962">
        <v>2</v>
      </c>
      <c r="D962" s="5" t="s">
        <v>27</v>
      </c>
      <c r="E962" s="6">
        <v>612.99</v>
      </c>
      <c r="F962" s="6">
        <v>1140.94</v>
      </c>
      <c r="G962" s="6">
        <v>1753.93</v>
      </c>
    </row>
    <row r="963" spans="1:7" customFormat="1" x14ac:dyDescent="0.25">
      <c r="A963" s="4">
        <v>41039</v>
      </c>
      <c r="B963">
        <v>1</v>
      </c>
      <c r="C963">
        <v>1</v>
      </c>
      <c r="D963" s="5" t="s">
        <v>32</v>
      </c>
      <c r="E963" s="6">
        <v>704.99</v>
      </c>
      <c r="F963" s="6">
        <v>1058.8699999999999</v>
      </c>
      <c r="G963" s="6">
        <v>1763.86</v>
      </c>
    </row>
    <row r="964" spans="1:7" customFormat="1" x14ac:dyDescent="0.25">
      <c r="A964" s="4">
        <v>41039</v>
      </c>
      <c r="B964">
        <v>1</v>
      </c>
      <c r="C964">
        <v>2</v>
      </c>
      <c r="D964" s="5" t="s">
        <v>37</v>
      </c>
      <c r="E964" s="6">
        <v>807.09</v>
      </c>
      <c r="F964" s="6">
        <v>1225.24</v>
      </c>
      <c r="G964" s="6">
        <v>2032.33</v>
      </c>
    </row>
    <row r="965" spans="1:7" customFormat="1" x14ac:dyDescent="0.25">
      <c r="A965" s="4">
        <v>41039</v>
      </c>
      <c r="B965">
        <v>2</v>
      </c>
      <c r="C965">
        <v>1</v>
      </c>
      <c r="D965" s="5" t="s">
        <v>40</v>
      </c>
      <c r="E965" s="6">
        <v>618.16</v>
      </c>
      <c r="F965" s="6">
        <v>930.84</v>
      </c>
      <c r="G965" s="6">
        <v>1549</v>
      </c>
    </row>
    <row r="966" spans="1:7" customFormat="1" x14ac:dyDescent="0.25">
      <c r="A966" s="4">
        <v>41039</v>
      </c>
      <c r="B966">
        <v>2</v>
      </c>
      <c r="C966">
        <v>2</v>
      </c>
      <c r="D966" s="5" t="s">
        <v>41</v>
      </c>
      <c r="E966" s="6">
        <v>778.23</v>
      </c>
      <c r="F966" s="6">
        <v>1178.51</v>
      </c>
      <c r="G966" s="6">
        <v>1956.74</v>
      </c>
    </row>
    <row r="967" spans="1:7" customFormat="1" x14ac:dyDescent="0.25">
      <c r="A967" s="4">
        <v>41039</v>
      </c>
      <c r="B967">
        <v>3</v>
      </c>
      <c r="C967">
        <v>1</v>
      </c>
      <c r="D967" s="5" t="s">
        <v>43</v>
      </c>
      <c r="E967" s="6">
        <v>708.67</v>
      </c>
      <c r="F967" s="6">
        <v>1080.8599999999999</v>
      </c>
      <c r="G967" s="6">
        <v>1789.53</v>
      </c>
    </row>
    <row r="968" spans="1:7" customFormat="1" x14ac:dyDescent="0.25">
      <c r="A968" s="4">
        <v>41039</v>
      </c>
      <c r="B968">
        <v>3</v>
      </c>
      <c r="C968">
        <v>2</v>
      </c>
      <c r="D968" s="5" t="s">
        <v>47</v>
      </c>
      <c r="E968" s="6">
        <v>657</v>
      </c>
      <c r="F968" s="6">
        <v>991.3</v>
      </c>
      <c r="G968" s="6">
        <v>1648.3</v>
      </c>
    </row>
    <row r="969" spans="1:7" customFormat="1" x14ac:dyDescent="0.25">
      <c r="A969" s="4">
        <v>41039</v>
      </c>
      <c r="B969">
        <v>4</v>
      </c>
      <c r="C969">
        <v>1</v>
      </c>
      <c r="D969" s="5" t="s">
        <v>24</v>
      </c>
      <c r="E969" s="6">
        <v>710.62</v>
      </c>
      <c r="F969" s="6">
        <v>1078.96</v>
      </c>
      <c r="G969" s="6">
        <v>1789.58</v>
      </c>
    </row>
    <row r="970" spans="1:7" customFormat="1" x14ac:dyDescent="0.25">
      <c r="A970" s="4">
        <v>41039</v>
      </c>
      <c r="B970">
        <v>4</v>
      </c>
      <c r="C970">
        <v>2</v>
      </c>
      <c r="D970" s="5" t="s">
        <v>30</v>
      </c>
      <c r="E970" s="6">
        <v>650.08000000000004</v>
      </c>
      <c r="F970" s="6">
        <v>980.47</v>
      </c>
      <c r="G970" s="6">
        <v>1630.55</v>
      </c>
    </row>
    <row r="971" spans="1:7" customFormat="1" x14ac:dyDescent="0.25">
      <c r="A971" s="4">
        <v>41040</v>
      </c>
      <c r="B971">
        <v>1</v>
      </c>
      <c r="C971">
        <v>1</v>
      </c>
      <c r="D971" s="5" t="s">
        <v>16</v>
      </c>
      <c r="E971" s="6">
        <v>691.48</v>
      </c>
      <c r="F971" s="6">
        <v>1041.9100000000001</v>
      </c>
      <c r="G971" s="6">
        <v>1733.39</v>
      </c>
    </row>
    <row r="972" spans="1:7" customFormat="1" x14ac:dyDescent="0.25">
      <c r="A972" s="4">
        <v>41040</v>
      </c>
      <c r="B972">
        <v>1</v>
      </c>
      <c r="C972">
        <v>2</v>
      </c>
      <c r="D972" s="5" t="s">
        <v>22</v>
      </c>
      <c r="E972" s="6">
        <v>827.18</v>
      </c>
      <c r="F972" s="6">
        <v>1270.27</v>
      </c>
      <c r="G972" s="6">
        <v>2097.4499999999998</v>
      </c>
    </row>
    <row r="973" spans="1:7" customFormat="1" x14ac:dyDescent="0.25">
      <c r="A973" s="4">
        <v>41040</v>
      </c>
      <c r="B973">
        <v>2</v>
      </c>
      <c r="C973">
        <v>1</v>
      </c>
      <c r="D973" s="5" t="s">
        <v>27</v>
      </c>
      <c r="E973" s="6">
        <v>659.11</v>
      </c>
      <c r="F973" s="6">
        <v>1010.89</v>
      </c>
      <c r="G973" s="6">
        <v>1670</v>
      </c>
    </row>
    <row r="974" spans="1:7" customFormat="1" x14ac:dyDescent="0.25">
      <c r="A974" s="4">
        <v>41040</v>
      </c>
      <c r="B974">
        <v>2</v>
      </c>
      <c r="C974">
        <v>2</v>
      </c>
      <c r="D974" s="5" t="s">
        <v>32</v>
      </c>
      <c r="E974" s="6">
        <v>778.74</v>
      </c>
      <c r="F974" s="6">
        <v>1201.33</v>
      </c>
      <c r="G974" s="6">
        <v>1980.07</v>
      </c>
    </row>
    <row r="975" spans="1:7" customFormat="1" x14ac:dyDescent="0.25">
      <c r="A975" s="4">
        <v>41040</v>
      </c>
      <c r="B975">
        <v>3</v>
      </c>
      <c r="C975">
        <v>1</v>
      </c>
      <c r="D975" s="5" t="s">
        <v>37</v>
      </c>
      <c r="E975" s="6">
        <v>632.4</v>
      </c>
      <c r="F975" s="6">
        <v>972.82</v>
      </c>
      <c r="G975" s="6">
        <v>1605.22</v>
      </c>
    </row>
    <row r="976" spans="1:7" customFormat="1" x14ac:dyDescent="0.25">
      <c r="A976" s="4">
        <v>41040</v>
      </c>
      <c r="B976">
        <v>3</v>
      </c>
      <c r="C976">
        <v>2</v>
      </c>
      <c r="D976" s="5" t="s">
        <v>40</v>
      </c>
      <c r="E976" s="6">
        <v>732.77</v>
      </c>
      <c r="F976" s="6">
        <v>1114.92</v>
      </c>
      <c r="G976" s="6">
        <v>1847.69</v>
      </c>
    </row>
    <row r="977" spans="1:7" customFormat="1" x14ac:dyDescent="0.25">
      <c r="A977" s="4">
        <v>41040</v>
      </c>
      <c r="B977">
        <v>4</v>
      </c>
      <c r="C977">
        <v>1</v>
      </c>
      <c r="D977" s="5" t="s">
        <v>41</v>
      </c>
      <c r="E977" s="6">
        <v>714.62</v>
      </c>
      <c r="F977" s="6">
        <v>1079.6300000000001</v>
      </c>
      <c r="G977" s="6">
        <v>1794.25</v>
      </c>
    </row>
    <row r="978" spans="1:7" customFormat="1" x14ac:dyDescent="0.25">
      <c r="A978" s="4">
        <v>41040</v>
      </c>
      <c r="B978">
        <v>4</v>
      </c>
      <c r="C978">
        <v>2</v>
      </c>
      <c r="D978" s="5" t="s">
        <v>43</v>
      </c>
      <c r="E978" s="6">
        <v>663.49</v>
      </c>
      <c r="F978" s="6">
        <v>1001.51</v>
      </c>
      <c r="G978" s="6">
        <v>1665</v>
      </c>
    </row>
    <row r="979" spans="1:7" customFormat="1" x14ac:dyDescent="0.25">
      <c r="A979" s="4">
        <v>41041</v>
      </c>
      <c r="B979">
        <v>1</v>
      </c>
      <c r="C979">
        <v>1</v>
      </c>
      <c r="D979" s="5" t="s">
        <v>47</v>
      </c>
      <c r="E979" s="6">
        <v>676.55</v>
      </c>
      <c r="F979" s="6">
        <v>1018.37</v>
      </c>
      <c r="G979" s="6">
        <v>1694.92</v>
      </c>
    </row>
    <row r="980" spans="1:7" customFormat="1" x14ac:dyDescent="0.25">
      <c r="A980" s="4">
        <v>41041</v>
      </c>
      <c r="B980">
        <v>1</v>
      </c>
      <c r="C980">
        <v>2</v>
      </c>
      <c r="D980" s="5" t="s">
        <v>24</v>
      </c>
      <c r="E980" s="6">
        <v>626.42999999999995</v>
      </c>
      <c r="F980" s="6">
        <v>964.41</v>
      </c>
      <c r="G980" s="6">
        <v>1590.84</v>
      </c>
    </row>
    <row r="981" spans="1:7" customFormat="1" x14ac:dyDescent="0.25">
      <c r="A981" s="4">
        <v>41041</v>
      </c>
      <c r="B981">
        <v>2</v>
      </c>
      <c r="C981">
        <v>1</v>
      </c>
      <c r="D981" s="5" t="s">
        <v>30</v>
      </c>
      <c r="E981" s="6">
        <v>608.63</v>
      </c>
      <c r="F981" s="6">
        <v>971.97</v>
      </c>
      <c r="G981" s="6">
        <v>1580.6</v>
      </c>
    </row>
    <row r="982" spans="1:7" customFormat="1" x14ac:dyDescent="0.25">
      <c r="A982" s="4">
        <v>41041</v>
      </c>
      <c r="B982">
        <v>2</v>
      </c>
      <c r="C982">
        <v>2</v>
      </c>
      <c r="D982" s="5" t="s">
        <v>16</v>
      </c>
      <c r="E982" s="6">
        <v>775.19</v>
      </c>
      <c r="F982" s="6">
        <v>1217.1300000000001</v>
      </c>
      <c r="G982" s="6">
        <v>1992.32</v>
      </c>
    </row>
    <row r="983" spans="1:7" customFormat="1" x14ac:dyDescent="0.25">
      <c r="A983" s="4">
        <v>41041</v>
      </c>
      <c r="B983">
        <v>3</v>
      </c>
      <c r="C983">
        <v>1</v>
      </c>
      <c r="D983" s="5" t="s">
        <v>22</v>
      </c>
      <c r="E983" s="6">
        <v>703.77</v>
      </c>
      <c r="F983" s="6">
        <v>1097.8699999999999</v>
      </c>
      <c r="G983" s="6">
        <v>1801.64</v>
      </c>
    </row>
    <row r="984" spans="1:7" customFormat="1" x14ac:dyDescent="0.25">
      <c r="A984" s="4">
        <v>41041</v>
      </c>
      <c r="B984">
        <v>3</v>
      </c>
      <c r="C984">
        <v>2</v>
      </c>
      <c r="D984" s="5" t="s">
        <v>27</v>
      </c>
      <c r="E984" s="6">
        <v>680.68</v>
      </c>
      <c r="F984" s="6">
        <v>1057.1099999999999</v>
      </c>
      <c r="G984" s="6">
        <v>1737.79</v>
      </c>
    </row>
    <row r="985" spans="1:7" customFormat="1" x14ac:dyDescent="0.25">
      <c r="A985" s="4">
        <v>41041</v>
      </c>
      <c r="B985">
        <v>4</v>
      </c>
      <c r="C985">
        <v>1</v>
      </c>
      <c r="D985" s="5" t="s">
        <v>32</v>
      </c>
      <c r="E985" s="6">
        <v>661.88</v>
      </c>
      <c r="F985" s="6">
        <v>996.38</v>
      </c>
      <c r="G985" s="6">
        <v>1658.26</v>
      </c>
    </row>
    <row r="986" spans="1:7" customFormat="1" x14ac:dyDescent="0.25">
      <c r="A986" s="4">
        <v>41041</v>
      </c>
      <c r="B986">
        <v>4</v>
      </c>
      <c r="C986">
        <v>2</v>
      </c>
      <c r="D986" s="5" t="s">
        <v>37</v>
      </c>
      <c r="E986" s="6">
        <v>777.62</v>
      </c>
      <c r="F986" s="6">
        <v>1191.3599999999999</v>
      </c>
      <c r="G986" s="6">
        <v>1968.98</v>
      </c>
    </row>
    <row r="987" spans="1:7" customFormat="1" x14ac:dyDescent="0.25">
      <c r="A987" s="4">
        <v>41042</v>
      </c>
      <c r="B987">
        <v>1</v>
      </c>
      <c r="C987">
        <v>1</v>
      </c>
      <c r="D987" s="5" t="s">
        <v>40</v>
      </c>
      <c r="E987" s="6">
        <v>669.4</v>
      </c>
      <c r="F987" s="6">
        <v>1021.46</v>
      </c>
      <c r="G987" s="6">
        <v>1690.86</v>
      </c>
    </row>
    <row r="988" spans="1:7" customFormat="1" x14ac:dyDescent="0.25">
      <c r="A988" s="4">
        <v>41042</v>
      </c>
      <c r="B988">
        <v>1</v>
      </c>
      <c r="C988">
        <v>2</v>
      </c>
      <c r="D988" s="5" t="s">
        <v>41</v>
      </c>
      <c r="E988" s="6">
        <v>808.52</v>
      </c>
      <c r="F988" s="6">
        <v>1274.49</v>
      </c>
      <c r="G988" s="6">
        <v>2083.0100000000002</v>
      </c>
    </row>
    <row r="989" spans="1:7" customFormat="1" x14ac:dyDescent="0.25">
      <c r="A989" s="4">
        <v>41042</v>
      </c>
      <c r="B989">
        <v>2</v>
      </c>
      <c r="C989">
        <v>1</v>
      </c>
      <c r="D989" s="5" t="s">
        <v>43</v>
      </c>
      <c r="E989" s="6">
        <v>647.20000000000005</v>
      </c>
      <c r="F989" s="6">
        <v>1025.77</v>
      </c>
      <c r="G989" s="6">
        <v>1672.97</v>
      </c>
    </row>
    <row r="990" spans="1:7" customFormat="1" x14ac:dyDescent="0.25">
      <c r="A990" s="4">
        <v>41042</v>
      </c>
      <c r="B990">
        <v>2</v>
      </c>
      <c r="C990">
        <v>2</v>
      </c>
      <c r="D990" s="5" t="s">
        <v>47</v>
      </c>
      <c r="E990" s="6">
        <v>773.59</v>
      </c>
      <c r="F990" s="6">
        <v>1212.6600000000001</v>
      </c>
      <c r="G990" s="6">
        <v>1986.25</v>
      </c>
    </row>
    <row r="991" spans="1:7" customFormat="1" x14ac:dyDescent="0.25">
      <c r="A991" s="4">
        <v>41042</v>
      </c>
      <c r="B991">
        <v>3</v>
      </c>
      <c r="C991">
        <v>1</v>
      </c>
      <c r="D991" s="5" t="s">
        <v>24</v>
      </c>
      <c r="E991" s="6">
        <v>596.58000000000004</v>
      </c>
      <c r="F991" s="6">
        <v>931.23</v>
      </c>
      <c r="G991" s="6">
        <v>1527.81</v>
      </c>
    </row>
    <row r="992" spans="1:7" customFormat="1" x14ac:dyDescent="0.25">
      <c r="A992" s="4">
        <v>41042</v>
      </c>
      <c r="B992">
        <v>3</v>
      </c>
      <c r="C992">
        <v>2</v>
      </c>
      <c r="D992" s="5" t="s">
        <v>30</v>
      </c>
      <c r="E992" s="6">
        <v>797.31</v>
      </c>
      <c r="F992" s="6">
        <v>1220.19</v>
      </c>
      <c r="G992" s="6">
        <v>2017.5</v>
      </c>
    </row>
    <row r="993" spans="1:7" customFormat="1" x14ac:dyDescent="0.25">
      <c r="A993" s="4">
        <v>41042</v>
      </c>
      <c r="B993">
        <v>4</v>
      </c>
      <c r="C993">
        <v>1</v>
      </c>
      <c r="D993" s="5" t="s">
        <v>16</v>
      </c>
      <c r="E993" s="6">
        <v>617.58000000000004</v>
      </c>
      <c r="F993" s="6">
        <v>962.85</v>
      </c>
      <c r="G993" s="6">
        <v>1580.43</v>
      </c>
    </row>
    <row r="994" spans="1:7" customFormat="1" x14ac:dyDescent="0.25">
      <c r="A994" s="4">
        <v>41042</v>
      </c>
      <c r="B994">
        <v>4</v>
      </c>
      <c r="C994">
        <v>2</v>
      </c>
      <c r="D994" s="5" t="s">
        <v>22</v>
      </c>
      <c r="E994" s="6">
        <v>816.5</v>
      </c>
      <c r="F994" s="6">
        <v>1281</v>
      </c>
      <c r="G994" s="6">
        <v>2097.5</v>
      </c>
    </row>
    <row r="995" spans="1:7" customFormat="1" x14ac:dyDescent="0.25">
      <c r="A995" s="4">
        <v>41043</v>
      </c>
      <c r="B995">
        <v>1</v>
      </c>
      <c r="C995">
        <v>1</v>
      </c>
      <c r="D995" s="5" t="s">
        <v>27</v>
      </c>
      <c r="E995" s="6">
        <v>653.53</v>
      </c>
      <c r="F995" s="6">
        <v>1047.4100000000001</v>
      </c>
      <c r="G995" s="6">
        <v>1700.94</v>
      </c>
    </row>
    <row r="996" spans="1:7" customFormat="1" x14ac:dyDescent="0.25">
      <c r="A996" s="4">
        <v>41043</v>
      </c>
      <c r="B996">
        <v>1</v>
      </c>
      <c r="C996">
        <v>2</v>
      </c>
      <c r="D996" s="5" t="s">
        <v>32</v>
      </c>
      <c r="E996" s="6">
        <v>683.27</v>
      </c>
      <c r="F996" s="6">
        <v>1083.22</v>
      </c>
      <c r="G996" s="6">
        <v>1766.49</v>
      </c>
    </row>
    <row r="997" spans="1:7" customFormat="1" x14ac:dyDescent="0.25">
      <c r="A997" s="4">
        <v>41043</v>
      </c>
      <c r="B997">
        <v>2</v>
      </c>
      <c r="C997">
        <v>1</v>
      </c>
      <c r="D997" s="5" t="s">
        <v>37</v>
      </c>
      <c r="E997" s="6">
        <v>696.43</v>
      </c>
      <c r="F997" s="6">
        <v>1060.55</v>
      </c>
      <c r="G997" s="6">
        <v>1756.98</v>
      </c>
    </row>
    <row r="998" spans="1:7" customFormat="1" x14ac:dyDescent="0.25">
      <c r="A998" s="4">
        <v>41043</v>
      </c>
      <c r="B998">
        <v>2</v>
      </c>
      <c r="C998">
        <v>2</v>
      </c>
      <c r="D998" s="5" t="s">
        <v>40</v>
      </c>
      <c r="E998" s="6">
        <v>681.33</v>
      </c>
      <c r="F998" s="6">
        <v>1024.5999999999999</v>
      </c>
      <c r="G998" s="6">
        <v>1705.93</v>
      </c>
    </row>
    <row r="999" spans="1:7" customFormat="1" x14ac:dyDescent="0.25">
      <c r="A999" s="4">
        <v>41043</v>
      </c>
      <c r="B999">
        <v>3</v>
      </c>
      <c r="C999">
        <v>1</v>
      </c>
      <c r="D999" s="5" t="s">
        <v>41</v>
      </c>
      <c r="E999" s="6">
        <v>658.97</v>
      </c>
      <c r="F999" s="6">
        <v>1002.3</v>
      </c>
      <c r="G999" s="6">
        <v>1661.27</v>
      </c>
    </row>
    <row r="1000" spans="1:7" customFormat="1" x14ac:dyDescent="0.25">
      <c r="A1000" s="4">
        <v>41043</v>
      </c>
      <c r="B1000">
        <v>3</v>
      </c>
      <c r="C1000">
        <v>2</v>
      </c>
      <c r="D1000" s="5" t="s">
        <v>43</v>
      </c>
      <c r="E1000" s="6">
        <v>746.56</v>
      </c>
      <c r="F1000" s="6">
        <v>1207.27</v>
      </c>
      <c r="G1000" s="6">
        <v>1953.83</v>
      </c>
    </row>
    <row r="1001" spans="1:7" customFormat="1" x14ac:dyDescent="0.25">
      <c r="A1001" s="4">
        <v>41043</v>
      </c>
      <c r="B1001">
        <v>4</v>
      </c>
      <c r="C1001">
        <v>1</v>
      </c>
      <c r="D1001" s="5" t="s">
        <v>47</v>
      </c>
      <c r="E1001" s="6">
        <v>706.93</v>
      </c>
      <c r="F1001" s="6">
        <v>1076.82</v>
      </c>
      <c r="G1001" s="6">
        <v>1783.75</v>
      </c>
    </row>
    <row r="1002" spans="1:7" customFormat="1" x14ac:dyDescent="0.25">
      <c r="A1002" s="4">
        <v>41043</v>
      </c>
      <c r="B1002">
        <v>4</v>
      </c>
      <c r="C1002">
        <v>2</v>
      </c>
      <c r="D1002" s="5" t="s">
        <v>24</v>
      </c>
      <c r="E1002" s="6">
        <v>662.08</v>
      </c>
      <c r="F1002" s="6">
        <v>1031.08</v>
      </c>
      <c r="G1002" s="6">
        <v>1693.16</v>
      </c>
    </row>
    <row r="1003" spans="1:7" customFormat="1" x14ac:dyDescent="0.25">
      <c r="A1003" s="4">
        <v>41044</v>
      </c>
      <c r="B1003">
        <v>1</v>
      </c>
      <c r="C1003">
        <v>1</v>
      </c>
      <c r="D1003" s="5" t="s">
        <v>30</v>
      </c>
      <c r="E1003" s="6">
        <v>654.65</v>
      </c>
      <c r="F1003" s="6">
        <v>1014.88</v>
      </c>
      <c r="G1003" s="6">
        <v>1669.53</v>
      </c>
    </row>
    <row r="1004" spans="1:7" customFormat="1" x14ac:dyDescent="0.25">
      <c r="A1004" s="4">
        <v>41044</v>
      </c>
      <c r="B1004">
        <v>1</v>
      </c>
      <c r="C1004">
        <v>2</v>
      </c>
      <c r="D1004" s="5" t="s">
        <v>16</v>
      </c>
      <c r="E1004" s="6">
        <v>675.45</v>
      </c>
      <c r="F1004" s="6">
        <v>1030.8</v>
      </c>
      <c r="G1004" s="6">
        <v>1706.25</v>
      </c>
    </row>
    <row r="1005" spans="1:7" customFormat="1" x14ac:dyDescent="0.25">
      <c r="A1005" s="4">
        <v>41044</v>
      </c>
      <c r="B1005">
        <v>2</v>
      </c>
      <c r="C1005">
        <v>1</v>
      </c>
      <c r="D1005" s="5" t="s">
        <v>22</v>
      </c>
      <c r="E1005" s="6">
        <v>652.17999999999995</v>
      </c>
      <c r="F1005" s="6">
        <v>1050.6500000000001</v>
      </c>
      <c r="G1005" s="6">
        <v>1702.83</v>
      </c>
    </row>
    <row r="1006" spans="1:7" customFormat="1" x14ac:dyDescent="0.25">
      <c r="A1006" s="4">
        <v>41044</v>
      </c>
      <c r="B1006">
        <v>2</v>
      </c>
      <c r="C1006">
        <v>2</v>
      </c>
      <c r="D1006" s="5" t="s">
        <v>27</v>
      </c>
      <c r="E1006" s="6">
        <v>707.76</v>
      </c>
      <c r="F1006" s="6">
        <v>1063.53</v>
      </c>
      <c r="G1006" s="6">
        <v>1771.29</v>
      </c>
    </row>
    <row r="1007" spans="1:7" customFormat="1" x14ac:dyDescent="0.25">
      <c r="A1007" s="4">
        <v>41044</v>
      </c>
      <c r="B1007">
        <v>3</v>
      </c>
      <c r="C1007">
        <v>1</v>
      </c>
      <c r="D1007" s="5" t="s">
        <v>32</v>
      </c>
      <c r="E1007" s="6">
        <v>647.89</v>
      </c>
      <c r="F1007" s="6">
        <v>989.66</v>
      </c>
      <c r="G1007" s="6">
        <v>1637.55</v>
      </c>
    </row>
    <row r="1008" spans="1:7" customFormat="1" x14ac:dyDescent="0.25">
      <c r="A1008" s="4">
        <v>41044</v>
      </c>
      <c r="B1008">
        <v>3</v>
      </c>
      <c r="C1008">
        <v>2</v>
      </c>
      <c r="D1008" s="5" t="s">
        <v>37</v>
      </c>
      <c r="E1008" s="6">
        <v>676.27</v>
      </c>
      <c r="F1008" s="6">
        <v>1060.1600000000001</v>
      </c>
      <c r="G1008" s="6">
        <v>1736.43</v>
      </c>
    </row>
    <row r="1009" spans="1:7" customFormat="1" x14ac:dyDescent="0.25">
      <c r="A1009" s="4">
        <v>41044</v>
      </c>
      <c r="B1009">
        <v>4</v>
      </c>
      <c r="C1009">
        <v>1</v>
      </c>
      <c r="D1009" s="5" t="s">
        <v>40</v>
      </c>
      <c r="E1009" s="6">
        <v>631.05999999999995</v>
      </c>
      <c r="F1009" s="6">
        <v>971.92</v>
      </c>
      <c r="G1009" s="6">
        <v>1602.98</v>
      </c>
    </row>
    <row r="1010" spans="1:7" customFormat="1" x14ac:dyDescent="0.25">
      <c r="A1010" s="4">
        <v>41044</v>
      </c>
      <c r="B1010">
        <v>4</v>
      </c>
      <c r="C1010">
        <v>2</v>
      </c>
      <c r="D1010" s="5" t="s">
        <v>41</v>
      </c>
      <c r="E1010" s="6">
        <v>764.93</v>
      </c>
      <c r="F1010" s="6">
        <v>1226.52</v>
      </c>
      <c r="G1010" s="6">
        <v>1991.45</v>
      </c>
    </row>
    <row r="1011" spans="1:7" customFormat="1" x14ac:dyDescent="0.25">
      <c r="A1011" s="4">
        <v>41045</v>
      </c>
      <c r="B1011">
        <v>1</v>
      </c>
      <c r="C1011">
        <v>1</v>
      </c>
      <c r="D1011" s="5" t="s">
        <v>43</v>
      </c>
      <c r="E1011" s="6">
        <v>657.06</v>
      </c>
      <c r="F1011" s="6">
        <v>998.91</v>
      </c>
      <c r="G1011" s="6">
        <v>1655.97</v>
      </c>
    </row>
    <row r="1012" spans="1:7" customFormat="1" x14ac:dyDescent="0.25">
      <c r="A1012" s="4">
        <v>41045</v>
      </c>
      <c r="B1012">
        <v>1</v>
      </c>
      <c r="C1012">
        <v>2</v>
      </c>
      <c r="D1012" s="5" t="s">
        <v>47</v>
      </c>
      <c r="E1012" s="6">
        <v>742.72</v>
      </c>
      <c r="F1012" s="6">
        <v>1250.23</v>
      </c>
      <c r="G1012" s="6">
        <v>1992.95</v>
      </c>
    </row>
    <row r="1013" spans="1:7" customFormat="1" x14ac:dyDescent="0.25">
      <c r="A1013" s="4">
        <v>41045</v>
      </c>
      <c r="B1013">
        <v>2</v>
      </c>
      <c r="C1013">
        <v>1</v>
      </c>
      <c r="D1013" s="5" t="s">
        <v>24</v>
      </c>
      <c r="E1013" s="6">
        <v>669.65</v>
      </c>
      <c r="F1013" s="6">
        <v>1112.1600000000001</v>
      </c>
      <c r="G1013" s="6">
        <v>1781.81</v>
      </c>
    </row>
    <row r="1014" spans="1:7" customFormat="1" x14ac:dyDescent="0.25">
      <c r="A1014" s="4">
        <v>41045</v>
      </c>
      <c r="B1014">
        <v>2</v>
      </c>
      <c r="C1014">
        <v>2</v>
      </c>
      <c r="D1014" s="5" t="s">
        <v>30</v>
      </c>
      <c r="E1014" s="6">
        <v>554.08000000000004</v>
      </c>
      <c r="F1014" s="6">
        <v>951.55</v>
      </c>
      <c r="G1014" s="6">
        <v>1505.63</v>
      </c>
    </row>
    <row r="1015" spans="1:7" customFormat="1" x14ac:dyDescent="0.25">
      <c r="A1015" s="4">
        <v>41045</v>
      </c>
      <c r="B1015">
        <v>3</v>
      </c>
      <c r="C1015">
        <v>1</v>
      </c>
      <c r="D1015" s="5" t="s">
        <v>16</v>
      </c>
      <c r="E1015" s="6">
        <v>646.99</v>
      </c>
      <c r="F1015" s="6">
        <v>1103.3699999999999</v>
      </c>
      <c r="G1015" s="6">
        <v>1750.36</v>
      </c>
    </row>
    <row r="1016" spans="1:7" customFormat="1" x14ac:dyDescent="0.25">
      <c r="A1016" s="4">
        <v>41045</v>
      </c>
      <c r="B1016">
        <v>3</v>
      </c>
      <c r="C1016">
        <v>2</v>
      </c>
      <c r="D1016" s="5" t="s">
        <v>22</v>
      </c>
      <c r="E1016" s="6">
        <v>781.12</v>
      </c>
      <c r="F1016" s="6">
        <v>1226.4100000000001</v>
      </c>
      <c r="G1016" s="6">
        <v>2007.53</v>
      </c>
    </row>
    <row r="1017" spans="1:7" customFormat="1" x14ac:dyDescent="0.25">
      <c r="A1017" s="4">
        <v>41045</v>
      </c>
      <c r="B1017">
        <v>4</v>
      </c>
      <c r="C1017">
        <v>1</v>
      </c>
      <c r="D1017" s="5" t="s">
        <v>27</v>
      </c>
      <c r="E1017" s="6">
        <v>643.52</v>
      </c>
      <c r="F1017" s="6">
        <v>984.37</v>
      </c>
      <c r="G1017" s="6">
        <v>1627.89</v>
      </c>
    </row>
    <row r="1018" spans="1:7" customFormat="1" x14ac:dyDescent="0.25">
      <c r="A1018" s="4">
        <v>41045</v>
      </c>
      <c r="B1018">
        <v>4</v>
      </c>
      <c r="C1018">
        <v>2</v>
      </c>
      <c r="D1018" s="5" t="s">
        <v>32</v>
      </c>
      <c r="E1018" s="6">
        <v>681.65</v>
      </c>
      <c r="F1018" s="6">
        <v>1029</v>
      </c>
      <c r="G1018" s="6">
        <v>1710.65</v>
      </c>
    </row>
    <row r="1019" spans="1:7" customFormat="1" x14ac:dyDescent="0.25">
      <c r="A1019" s="4">
        <v>41046</v>
      </c>
      <c r="B1019">
        <v>1</v>
      </c>
      <c r="C1019">
        <v>1</v>
      </c>
      <c r="D1019" s="5" t="s">
        <v>37</v>
      </c>
      <c r="E1019" s="6">
        <v>556.65</v>
      </c>
      <c r="F1019" s="6">
        <v>960.49</v>
      </c>
      <c r="G1019" s="6">
        <v>1517.14</v>
      </c>
    </row>
    <row r="1020" spans="1:7" customFormat="1" x14ac:dyDescent="0.25">
      <c r="A1020" s="4">
        <v>41046</v>
      </c>
      <c r="B1020">
        <v>1</v>
      </c>
      <c r="C1020">
        <v>2</v>
      </c>
      <c r="D1020" s="5" t="s">
        <v>40</v>
      </c>
      <c r="E1020" s="6">
        <v>809.34</v>
      </c>
      <c r="F1020" s="6">
        <v>1234.53</v>
      </c>
      <c r="G1020" s="6">
        <v>2043.87</v>
      </c>
    </row>
    <row r="1021" spans="1:7" customFormat="1" x14ac:dyDescent="0.25">
      <c r="A1021" s="4">
        <v>41046</v>
      </c>
      <c r="B1021">
        <v>2</v>
      </c>
      <c r="C1021">
        <v>1</v>
      </c>
      <c r="D1021" s="5" t="s">
        <v>41</v>
      </c>
      <c r="E1021" s="6">
        <v>595.78</v>
      </c>
      <c r="F1021" s="6">
        <v>1028.24</v>
      </c>
      <c r="G1021" s="6">
        <v>1624.02</v>
      </c>
    </row>
    <row r="1022" spans="1:7" customFormat="1" x14ac:dyDescent="0.25">
      <c r="A1022" s="4">
        <v>41046</v>
      </c>
      <c r="B1022">
        <v>2</v>
      </c>
      <c r="C1022">
        <v>2</v>
      </c>
      <c r="D1022" s="5" t="s">
        <v>43</v>
      </c>
      <c r="E1022" s="6">
        <v>737.32</v>
      </c>
      <c r="F1022" s="6">
        <v>1156.8699999999999</v>
      </c>
      <c r="G1022" s="6">
        <v>1894.19</v>
      </c>
    </row>
    <row r="1023" spans="1:7" customFormat="1" x14ac:dyDescent="0.25">
      <c r="A1023" s="4">
        <v>41046</v>
      </c>
      <c r="B1023">
        <v>3</v>
      </c>
      <c r="C1023">
        <v>1</v>
      </c>
      <c r="D1023" s="5" t="s">
        <v>47</v>
      </c>
      <c r="E1023" s="6">
        <v>575.02</v>
      </c>
      <c r="F1023" s="6">
        <v>1013.01</v>
      </c>
      <c r="G1023" s="6">
        <v>1588.03</v>
      </c>
    </row>
    <row r="1024" spans="1:7" customFormat="1" x14ac:dyDescent="0.25">
      <c r="A1024" s="4">
        <v>41046</v>
      </c>
      <c r="B1024">
        <v>3</v>
      </c>
      <c r="C1024">
        <v>2</v>
      </c>
      <c r="D1024" s="5" t="s">
        <v>24</v>
      </c>
      <c r="E1024" s="6">
        <v>819.79</v>
      </c>
      <c r="F1024" s="6">
        <v>1261.04</v>
      </c>
      <c r="G1024" s="6">
        <v>2080.83</v>
      </c>
    </row>
    <row r="1025" spans="1:7" customFormat="1" x14ac:dyDescent="0.25">
      <c r="A1025" s="4">
        <v>41046</v>
      </c>
      <c r="B1025">
        <v>4</v>
      </c>
      <c r="C1025">
        <v>1</v>
      </c>
      <c r="D1025" s="5" t="s">
        <v>30</v>
      </c>
      <c r="E1025" s="6">
        <v>580.6</v>
      </c>
      <c r="F1025" s="6">
        <v>1008.81</v>
      </c>
      <c r="G1025" s="6">
        <v>1589.41</v>
      </c>
    </row>
    <row r="1026" spans="1:7" customFormat="1" x14ac:dyDescent="0.25">
      <c r="A1026" s="4">
        <v>41046</v>
      </c>
      <c r="B1026">
        <v>4</v>
      </c>
      <c r="C1026">
        <v>2</v>
      </c>
      <c r="D1026" s="5" t="s">
        <v>16</v>
      </c>
      <c r="E1026" s="6">
        <v>723.23</v>
      </c>
      <c r="F1026" s="6">
        <v>1164.1199999999999</v>
      </c>
      <c r="G1026" s="6">
        <v>1887.35</v>
      </c>
    </row>
    <row r="1027" spans="1:7" customFormat="1" x14ac:dyDescent="0.25">
      <c r="A1027" s="4">
        <v>41047</v>
      </c>
      <c r="B1027">
        <v>1</v>
      </c>
      <c r="C1027">
        <v>1</v>
      </c>
      <c r="D1027" s="5" t="s">
        <v>22</v>
      </c>
      <c r="E1027" s="6">
        <v>608.24</v>
      </c>
      <c r="F1027" s="6">
        <v>1016.84</v>
      </c>
      <c r="G1027" s="6">
        <v>1625.08</v>
      </c>
    </row>
    <row r="1028" spans="1:7" customFormat="1" x14ac:dyDescent="0.25">
      <c r="A1028" s="4">
        <v>41047</v>
      </c>
      <c r="B1028">
        <v>1</v>
      </c>
      <c r="C1028">
        <v>2</v>
      </c>
      <c r="D1028" s="5" t="s">
        <v>27</v>
      </c>
      <c r="E1028" s="6">
        <v>638.74</v>
      </c>
      <c r="F1028" s="6">
        <v>964.8</v>
      </c>
      <c r="G1028" s="6">
        <v>1603.54</v>
      </c>
    </row>
    <row r="1029" spans="1:7" customFormat="1" x14ac:dyDescent="0.25">
      <c r="A1029" s="4">
        <v>41047</v>
      </c>
      <c r="B1029">
        <v>2</v>
      </c>
      <c r="C1029">
        <v>1</v>
      </c>
      <c r="D1029" s="5" t="s">
        <v>32</v>
      </c>
      <c r="E1029" s="6">
        <v>649.94000000000005</v>
      </c>
      <c r="F1029" s="6">
        <v>1006.61</v>
      </c>
      <c r="G1029" s="6">
        <v>1656.55</v>
      </c>
    </row>
    <row r="1030" spans="1:7" customFormat="1" x14ac:dyDescent="0.25">
      <c r="A1030" s="4">
        <v>41047</v>
      </c>
      <c r="B1030">
        <v>2</v>
      </c>
      <c r="C1030">
        <v>2</v>
      </c>
      <c r="D1030" s="5" t="s">
        <v>37</v>
      </c>
      <c r="E1030" s="6">
        <v>753.09</v>
      </c>
      <c r="F1030" s="6">
        <v>1153.27</v>
      </c>
      <c r="G1030" s="6">
        <v>1906.36</v>
      </c>
    </row>
    <row r="1031" spans="1:7" customFormat="1" x14ac:dyDescent="0.25">
      <c r="A1031" s="4">
        <v>41047</v>
      </c>
      <c r="B1031">
        <v>3</v>
      </c>
      <c r="C1031">
        <v>1</v>
      </c>
      <c r="D1031" s="5" t="s">
        <v>40</v>
      </c>
      <c r="E1031" s="6">
        <v>607.67999999999995</v>
      </c>
      <c r="F1031" s="6">
        <v>1073.01</v>
      </c>
      <c r="G1031" s="6">
        <v>1680.69</v>
      </c>
    </row>
    <row r="1032" spans="1:7" customFormat="1" x14ac:dyDescent="0.25">
      <c r="A1032" s="4">
        <v>41047</v>
      </c>
      <c r="B1032">
        <v>3</v>
      </c>
      <c r="C1032">
        <v>2</v>
      </c>
      <c r="D1032" s="5" t="s">
        <v>41</v>
      </c>
      <c r="E1032" s="6">
        <v>796.46</v>
      </c>
      <c r="F1032" s="6">
        <v>1257.58</v>
      </c>
      <c r="G1032" s="6">
        <v>2054.04</v>
      </c>
    </row>
    <row r="1033" spans="1:7" customFormat="1" x14ac:dyDescent="0.25">
      <c r="A1033" s="4">
        <v>41047</v>
      </c>
      <c r="B1033">
        <v>4</v>
      </c>
      <c r="C1033">
        <v>1</v>
      </c>
      <c r="D1033" s="5" t="s">
        <v>43</v>
      </c>
      <c r="E1033" s="6">
        <v>650.48</v>
      </c>
      <c r="F1033" s="6">
        <v>1124.27</v>
      </c>
      <c r="G1033" s="6">
        <v>1774.75</v>
      </c>
    </row>
    <row r="1034" spans="1:7" customFormat="1" x14ac:dyDescent="0.25">
      <c r="A1034" s="4">
        <v>41047</v>
      </c>
      <c r="B1034">
        <v>4</v>
      </c>
      <c r="C1034">
        <v>2</v>
      </c>
      <c r="D1034" s="5" t="s">
        <v>47</v>
      </c>
      <c r="E1034" s="6">
        <v>777.68</v>
      </c>
      <c r="F1034" s="6">
        <v>1315</v>
      </c>
      <c r="G1034" s="6">
        <v>2092.6799999999998</v>
      </c>
    </row>
    <row r="1035" spans="1:7" customFormat="1" x14ac:dyDescent="0.25">
      <c r="A1035" s="4">
        <v>41048</v>
      </c>
      <c r="B1035">
        <v>1</v>
      </c>
      <c r="C1035">
        <v>1</v>
      </c>
      <c r="D1035" s="5" t="s">
        <v>24</v>
      </c>
      <c r="E1035" s="6">
        <v>695.39</v>
      </c>
      <c r="F1035" s="6">
        <v>1102.78</v>
      </c>
      <c r="G1035" s="6">
        <v>1798.17</v>
      </c>
    </row>
    <row r="1036" spans="1:7" customFormat="1" x14ac:dyDescent="0.25">
      <c r="A1036" s="4">
        <v>41048</v>
      </c>
      <c r="B1036">
        <v>1</v>
      </c>
      <c r="C1036">
        <v>2</v>
      </c>
      <c r="D1036" s="5" t="s">
        <v>30</v>
      </c>
      <c r="E1036" s="6">
        <v>708.11</v>
      </c>
      <c r="F1036" s="6">
        <v>1089.1300000000001</v>
      </c>
      <c r="G1036" s="6">
        <v>1797.24</v>
      </c>
    </row>
    <row r="1037" spans="1:7" customFormat="1" x14ac:dyDescent="0.25">
      <c r="A1037" s="4">
        <v>41048</v>
      </c>
      <c r="B1037">
        <v>2</v>
      </c>
      <c r="C1037">
        <v>1</v>
      </c>
      <c r="D1037" s="5" t="s">
        <v>16</v>
      </c>
      <c r="E1037" s="6">
        <v>694.05</v>
      </c>
      <c r="F1037" s="6">
        <v>1107.33</v>
      </c>
      <c r="G1037" s="6">
        <v>1801.38</v>
      </c>
    </row>
    <row r="1038" spans="1:7" customFormat="1" x14ac:dyDescent="0.25">
      <c r="A1038" s="4">
        <v>41048</v>
      </c>
      <c r="B1038">
        <v>2</v>
      </c>
      <c r="C1038">
        <v>2</v>
      </c>
      <c r="D1038" s="5" t="s">
        <v>22</v>
      </c>
      <c r="E1038" s="6">
        <v>579.83000000000004</v>
      </c>
      <c r="F1038" s="6">
        <v>1008.34</v>
      </c>
      <c r="G1038" s="6">
        <v>1588.17</v>
      </c>
    </row>
    <row r="1039" spans="1:7" customFormat="1" x14ac:dyDescent="0.25">
      <c r="A1039" s="4">
        <v>41048</v>
      </c>
      <c r="B1039">
        <v>3</v>
      </c>
      <c r="C1039">
        <v>1</v>
      </c>
      <c r="D1039" s="5" t="s">
        <v>27</v>
      </c>
      <c r="E1039" s="6">
        <v>594.41</v>
      </c>
      <c r="F1039" s="6">
        <v>1046.0999999999999</v>
      </c>
      <c r="G1039" s="6">
        <v>1640.51</v>
      </c>
    </row>
    <row r="1040" spans="1:7" customFormat="1" x14ac:dyDescent="0.25">
      <c r="A1040" s="4">
        <v>41048</v>
      </c>
      <c r="B1040">
        <v>3</v>
      </c>
      <c r="C1040">
        <v>2</v>
      </c>
      <c r="D1040" s="5" t="s">
        <v>32</v>
      </c>
      <c r="E1040" s="6">
        <v>620.54999999999995</v>
      </c>
      <c r="F1040" s="6">
        <v>1042.82</v>
      </c>
      <c r="G1040" s="6">
        <v>1663.37</v>
      </c>
    </row>
    <row r="1041" spans="1:7" customFormat="1" x14ac:dyDescent="0.25">
      <c r="A1041" s="4">
        <v>41048</v>
      </c>
      <c r="B1041">
        <v>4</v>
      </c>
      <c r="C1041">
        <v>1</v>
      </c>
      <c r="D1041" s="5" t="s">
        <v>37</v>
      </c>
      <c r="E1041" s="6">
        <v>566</v>
      </c>
      <c r="F1041" s="6">
        <v>974.45</v>
      </c>
      <c r="G1041" s="6">
        <v>1540.45</v>
      </c>
    </row>
    <row r="1042" spans="1:7" customFormat="1" x14ac:dyDescent="0.25">
      <c r="A1042" s="4">
        <v>41048</v>
      </c>
      <c r="B1042">
        <v>4</v>
      </c>
      <c r="C1042">
        <v>2</v>
      </c>
      <c r="D1042" s="5" t="s">
        <v>40</v>
      </c>
      <c r="E1042" s="6">
        <v>804.38</v>
      </c>
      <c r="F1042" s="6">
        <v>1265.32</v>
      </c>
      <c r="G1042" s="6">
        <v>2069.6999999999998</v>
      </c>
    </row>
    <row r="1043" spans="1:7" customFormat="1" x14ac:dyDescent="0.25">
      <c r="A1043" s="4">
        <v>41049</v>
      </c>
      <c r="B1043">
        <v>1</v>
      </c>
      <c r="C1043">
        <v>1</v>
      </c>
      <c r="D1043" s="5" t="s">
        <v>41</v>
      </c>
      <c r="E1043" s="6">
        <v>587.85</v>
      </c>
      <c r="F1043" s="6">
        <v>1010.4</v>
      </c>
      <c r="G1043" s="6">
        <v>1598.25</v>
      </c>
    </row>
    <row r="1044" spans="1:7" customFormat="1" x14ac:dyDescent="0.25">
      <c r="A1044" s="4">
        <v>41049</v>
      </c>
      <c r="B1044">
        <v>1</v>
      </c>
      <c r="C1044">
        <v>2</v>
      </c>
      <c r="D1044" s="5" t="s">
        <v>43</v>
      </c>
      <c r="E1044" s="6">
        <v>730.13</v>
      </c>
      <c r="F1044" s="6">
        <v>1119.55</v>
      </c>
      <c r="G1044" s="6">
        <v>1849.68</v>
      </c>
    </row>
    <row r="1045" spans="1:7" customFormat="1" x14ac:dyDescent="0.25">
      <c r="A1045" s="4">
        <v>41049</v>
      </c>
      <c r="B1045">
        <v>2</v>
      </c>
      <c r="C1045">
        <v>1</v>
      </c>
      <c r="D1045" s="5" t="s">
        <v>47</v>
      </c>
      <c r="E1045" s="6">
        <v>646.05999999999995</v>
      </c>
      <c r="F1045" s="6">
        <v>1034.4000000000001</v>
      </c>
      <c r="G1045" s="6">
        <v>1680.46</v>
      </c>
    </row>
    <row r="1046" spans="1:7" customFormat="1" x14ac:dyDescent="0.25">
      <c r="A1046" s="4">
        <v>41049</v>
      </c>
      <c r="B1046">
        <v>2</v>
      </c>
      <c r="C1046">
        <v>2</v>
      </c>
      <c r="D1046" s="5" t="s">
        <v>24</v>
      </c>
      <c r="E1046" s="6">
        <v>665.73</v>
      </c>
      <c r="F1046" s="6">
        <v>1165.0899999999999</v>
      </c>
      <c r="G1046" s="6">
        <v>1830.82</v>
      </c>
    </row>
    <row r="1047" spans="1:7" customFormat="1" x14ac:dyDescent="0.25">
      <c r="A1047" s="4">
        <v>41049</v>
      </c>
      <c r="B1047">
        <v>3</v>
      </c>
      <c r="C1047">
        <v>1</v>
      </c>
      <c r="D1047" s="5" t="s">
        <v>30</v>
      </c>
      <c r="E1047" s="6">
        <v>616.38</v>
      </c>
      <c r="F1047" s="6">
        <v>1105.24</v>
      </c>
      <c r="G1047" s="6">
        <v>1721.62</v>
      </c>
    </row>
    <row r="1048" spans="1:7" customFormat="1" x14ac:dyDescent="0.25">
      <c r="A1048" s="4">
        <v>41049</v>
      </c>
      <c r="B1048">
        <v>3</v>
      </c>
      <c r="C1048">
        <v>2</v>
      </c>
      <c r="D1048" s="5" t="s">
        <v>16</v>
      </c>
      <c r="E1048" s="6">
        <v>800.69</v>
      </c>
      <c r="F1048" s="6">
        <v>1252.6099999999999</v>
      </c>
      <c r="G1048" s="6">
        <v>2053.3000000000002</v>
      </c>
    </row>
    <row r="1049" spans="1:7" customFormat="1" x14ac:dyDescent="0.25">
      <c r="A1049" s="4">
        <v>41049</v>
      </c>
      <c r="B1049">
        <v>4</v>
      </c>
      <c r="C1049">
        <v>1</v>
      </c>
      <c r="D1049" s="5" t="s">
        <v>22</v>
      </c>
      <c r="E1049" s="6">
        <v>614.41999999999996</v>
      </c>
      <c r="F1049" s="6">
        <v>1027.21</v>
      </c>
      <c r="G1049" s="6">
        <v>1641.63</v>
      </c>
    </row>
    <row r="1050" spans="1:7" customFormat="1" x14ac:dyDescent="0.25">
      <c r="A1050" s="4">
        <v>41049</v>
      </c>
      <c r="B1050">
        <v>4</v>
      </c>
      <c r="C1050">
        <v>2</v>
      </c>
      <c r="D1050" s="5" t="s">
        <v>27</v>
      </c>
      <c r="E1050" s="6">
        <v>705.93</v>
      </c>
      <c r="F1050" s="6">
        <v>1063.95</v>
      </c>
      <c r="G1050" s="6">
        <v>1769.88</v>
      </c>
    </row>
    <row r="1051" spans="1:7" customFormat="1" x14ac:dyDescent="0.25">
      <c r="A1051" s="4">
        <v>41050</v>
      </c>
      <c r="B1051">
        <v>1</v>
      </c>
      <c r="C1051">
        <v>1</v>
      </c>
      <c r="D1051" s="5" t="s">
        <v>32</v>
      </c>
      <c r="E1051" s="6">
        <v>587.41999999999996</v>
      </c>
      <c r="F1051" s="6">
        <v>945.58</v>
      </c>
      <c r="G1051" s="6">
        <v>1533</v>
      </c>
    </row>
    <row r="1052" spans="1:7" customFormat="1" x14ac:dyDescent="0.25">
      <c r="A1052" s="4">
        <v>41050</v>
      </c>
      <c r="B1052">
        <v>1</v>
      </c>
      <c r="C1052">
        <v>2</v>
      </c>
      <c r="D1052" s="5" t="s">
        <v>37</v>
      </c>
      <c r="E1052" s="6">
        <v>662.71</v>
      </c>
      <c r="F1052" s="6">
        <v>1150.1099999999999</v>
      </c>
      <c r="G1052" s="6">
        <v>1812.82</v>
      </c>
    </row>
    <row r="1053" spans="1:7" customFormat="1" x14ac:dyDescent="0.25">
      <c r="A1053" s="4">
        <v>41050</v>
      </c>
      <c r="B1053">
        <v>2</v>
      </c>
      <c r="C1053">
        <v>1</v>
      </c>
      <c r="D1053" s="5" t="s">
        <v>40</v>
      </c>
      <c r="E1053" s="6">
        <v>550.63</v>
      </c>
      <c r="F1053" s="6">
        <v>1036.49</v>
      </c>
      <c r="G1053" s="6">
        <v>1587.12</v>
      </c>
    </row>
    <row r="1054" spans="1:7" customFormat="1" x14ac:dyDescent="0.25">
      <c r="A1054" s="4">
        <v>41050</v>
      </c>
      <c r="B1054">
        <v>2</v>
      </c>
      <c r="C1054">
        <v>2</v>
      </c>
      <c r="D1054" s="5" t="s">
        <v>41</v>
      </c>
      <c r="E1054" s="6">
        <v>551.61</v>
      </c>
      <c r="F1054" s="6">
        <v>989.01</v>
      </c>
      <c r="G1054" s="6">
        <v>1540.62</v>
      </c>
    </row>
    <row r="1055" spans="1:7" customFormat="1" x14ac:dyDescent="0.25">
      <c r="A1055" s="4">
        <v>41050</v>
      </c>
      <c r="B1055">
        <v>3</v>
      </c>
      <c r="C1055">
        <v>1</v>
      </c>
      <c r="D1055" s="5" t="s">
        <v>43</v>
      </c>
      <c r="E1055" s="6">
        <v>590.04999999999995</v>
      </c>
      <c r="F1055" s="6">
        <v>1092.53</v>
      </c>
      <c r="G1055" s="6">
        <v>1682.58</v>
      </c>
    </row>
    <row r="1056" spans="1:7" customFormat="1" x14ac:dyDescent="0.25">
      <c r="A1056" s="4">
        <v>41050</v>
      </c>
      <c r="B1056">
        <v>3</v>
      </c>
      <c r="C1056">
        <v>2</v>
      </c>
      <c r="D1056" s="5" t="s">
        <v>47</v>
      </c>
      <c r="E1056" s="6">
        <v>576.24</v>
      </c>
      <c r="F1056" s="6">
        <v>1095.29</v>
      </c>
      <c r="G1056" s="6">
        <v>1671.53</v>
      </c>
    </row>
    <row r="1057" spans="1:7" customFormat="1" x14ac:dyDescent="0.25">
      <c r="A1057" s="4">
        <v>41050</v>
      </c>
      <c r="B1057">
        <v>4</v>
      </c>
      <c r="C1057">
        <v>1</v>
      </c>
      <c r="D1057" s="5" t="s">
        <v>24</v>
      </c>
      <c r="E1057" s="6">
        <v>611.29999999999995</v>
      </c>
      <c r="F1057" s="6">
        <v>1119.3800000000001</v>
      </c>
      <c r="G1057" s="6">
        <v>1730.68</v>
      </c>
    </row>
    <row r="1058" spans="1:7" customFormat="1" x14ac:dyDescent="0.25">
      <c r="A1058" s="4">
        <v>41050</v>
      </c>
      <c r="B1058">
        <v>4</v>
      </c>
      <c r="C1058">
        <v>2</v>
      </c>
      <c r="D1058" s="5" t="s">
        <v>30</v>
      </c>
      <c r="E1058" s="6">
        <v>530.12</v>
      </c>
      <c r="F1058" s="6">
        <v>1008.61</v>
      </c>
      <c r="G1058" s="6">
        <v>1538.73</v>
      </c>
    </row>
    <row r="1059" spans="1:7" customFormat="1" x14ac:dyDescent="0.25">
      <c r="A1059" s="4">
        <v>41051</v>
      </c>
      <c r="B1059">
        <v>1</v>
      </c>
      <c r="C1059">
        <v>1</v>
      </c>
      <c r="D1059" s="5" t="s">
        <v>16</v>
      </c>
      <c r="E1059" s="6">
        <v>635.33000000000004</v>
      </c>
      <c r="F1059" s="6">
        <v>1019.12</v>
      </c>
      <c r="G1059" s="6">
        <v>1654.45</v>
      </c>
    </row>
    <row r="1060" spans="1:7" customFormat="1" x14ac:dyDescent="0.25">
      <c r="A1060" s="4">
        <v>41051</v>
      </c>
      <c r="B1060">
        <v>1</v>
      </c>
      <c r="C1060">
        <v>2</v>
      </c>
      <c r="D1060" s="5" t="s">
        <v>22</v>
      </c>
      <c r="E1060" s="6">
        <v>663.99</v>
      </c>
      <c r="F1060" s="6">
        <v>1128.1300000000001</v>
      </c>
      <c r="G1060" s="6">
        <v>1792.12</v>
      </c>
    </row>
    <row r="1061" spans="1:7" customFormat="1" x14ac:dyDescent="0.25">
      <c r="A1061" s="4">
        <v>41051</v>
      </c>
      <c r="B1061">
        <v>2</v>
      </c>
      <c r="C1061">
        <v>1</v>
      </c>
      <c r="D1061" s="5" t="s">
        <v>27</v>
      </c>
      <c r="E1061" s="6">
        <v>540.91999999999996</v>
      </c>
      <c r="F1061" s="6">
        <v>1025.0899999999999</v>
      </c>
      <c r="G1061" s="6">
        <v>1566.01</v>
      </c>
    </row>
    <row r="1062" spans="1:7" customFormat="1" x14ac:dyDescent="0.25">
      <c r="A1062" s="4">
        <v>41051</v>
      </c>
      <c r="B1062">
        <v>2</v>
      </c>
      <c r="C1062">
        <v>2</v>
      </c>
      <c r="D1062" s="5" t="s">
        <v>32</v>
      </c>
      <c r="E1062" s="6">
        <v>735.11</v>
      </c>
      <c r="F1062" s="6">
        <v>1338.18</v>
      </c>
      <c r="G1062" s="6">
        <v>2073.29</v>
      </c>
    </row>
    <row r="1063" spans="1:7" customFormat="1" x14ac:dyDescent="0.25">
      <c r="A1063" s="4">
        <v>41051</v>
      </c>
      <c r="B1063">
        <v>3</v>
      </c>
      <c r="C1063">
        <v>1</v>
      </c>
      <c r="D1063" s="5" t="s">
        <v>37</v>
      </c>
      <c r="E1063" s="6">
        <v>619.04</v>
      </c>
      <c r="F1063" s="6">
        <v>974.2</v>
      </c>
      <c r="G1063" s="6">
        <v>1593.24</v>
      </c>
    </row>
    <row r="1064" spans="1:7" customFormat="1" x14ac:dyDescent="0.25">
      <c r="A1064" s="4">
        <v>41051</v>
      </c>
      <c r="B1064">
        <v>3</v>
      </c>
      <c r="C1064">
        <v>2</v>
      </c>
      <c r="D1064" s="5" t="s">
        <v>40</v>
      </c>
      <c r="E1064" s="6">
        <v>624.95000000000005</v>
      </c>
      <c r="F1064" s="6">
        <v>974.44</v>
      </c>
      <c r="G1064" s="6">
        <v>1599.39</v>
      </c>
    </row>
    <row r="1065" spans="1:7" customFormat="1" x14ac:dyDescent="0.25">
      <c r="A1065" s="4">
        <v>41051</v>
      </c>
      <c r="B1065">
        <v>4</v>
      </c>
      <c r="C1065">
        <v>1</v>
      </c>
      <c r="D1065" s="5" t="s">
        <v>41</v>
      </c>
      <c r="E1065" s="6">
        <v>682.92</v>
      </c>
      <c r="F1065" s="6">
        <v>1066.05</v>
      </c>
      <c r="G1065" s="6">
        <v>1748.97</v>
      </c>
    </row>
    <row r="1066" spans="1:7" customFormat="1" x14ac:dyDescent="0.25">
      <c r="A1066" s="4">
        <v>41051</v>
      </c>
      <c r="B1066">
        <v>4</v>
      </c>
      <c r="C1066">
        <v>2</v>
      </c>
      <c r="D1066" s="5" t="s">
        <v>43</v>
      </c>
      <c r="E1066" s="6">
        <v>600.94000000000005</v>
      </c>
      <c r="F1066" s="6">
        <v>1077.73</v>
      </c>
      <c r="G1066" s="6">
        <v>1678.67</v>
      </c>
    </row>
    <row r="1067" spans="1:7" customFormat="1" x14ac:dyDescent="0.25">
      <c r="A1067" s="4">
        <v>41052</v>
      </c>
      <c r="B1067">
        <v>1</v>
      </c>
      <c r="C1067">
        <v>1</v>
      </c>
      <c r="D1067" s="5" t="s">
        <v>47</v>
      </c>
      <c r="E1067" s="6">
        <v>578.53</v>
      </c>
      <c r="F1067" s="6">
        <v>992.21</v>
      </c>
      <c r="G1067" s="6">
        <v>1570.74</v>
      </c>
    </row>
    <row r="1068" spans="1:7" customFormat="1" x14ac:dyDescent="0.25">
      <c r="A1068" s="4">
        <v>41052</v>
      </c>
      <c r="B1068">
        <v>1</v>
      </c>
      <c r="C1068">
        <v>2</v>
      </c>
      <c r="D1068" s="5" t="s">
        <v>24</v>
      </c>
      <c r="E1068" s="6">
        <v>686.13</v>
      </c>
      <c r="F1068" s="6">
        <v>1283.43</v>
      </c>
      <c r="G1068" s="6">
        <v>1969.56</v>
      </c>
    </row>
    <row r="1069" spans="1:7" customFormat="1" x14ac:dyDescent="0.25">
      <c r="A1069" s="4">
        <v>41052</v>
      </c>
      <c r="B1069">
        <v>2</v>
      </c>
      <c r="C1069">
        <v>1</v>
      </c>
      <c r="D1069" s="5" t="s">
        <v>30</v>
      </c>
      <c r="E1069" s="6">
        <v>559.51</v>
      </c>
      <c r="F1069" s="6">
        <v>1034.92</v>
      </c>
      <c r="G1069" s="6">
        <v>1594.43</v>
      </c>
    </row>
    <row r="1070" spans="1:7" customFormat="1" x14ac:dyDescent="0.25">
      <c r="A1070" s="4">
        <v>41052</v>
      </c>
      <c r="B1070">
        <v>2</v>
      </c>
      <c r="C1070">
        <v>2</v>
      </c>
      <c r="D1070" s="5" t="s">
        <v>16</v>
      </c>
      <c r="E1070" s="6">
        <v>628.95000000000005</v>
      </c>
      <c r="F1070" s="6">
        <v>1049.0999999999999</v>
      </c>
      <c r="G1070" s="6">
        <v>1678.05</v>
      </c>
    </row>
    <row r="1071" spans="1:7" customFormat="1" x14ac:dyDescent="0.25">
      <c r="A1071" s="4">
        <v>41052</v>
      </c>
      <c r="B1071">
        <v>3</v>
      </c>
      <c r="C1071">
        <v>1</v>
      </c>
      <c r="D1071" s="5" t="s">
        <v>22</v>
      </c>
      <c r="E1071" s="6">
        <v>621.36</v>
      </c>
      <c r="F1071" s="6">
        <v>1107.05</v>
      </c>
      <c r="G1071" s="6">
        <v>1728.41</v>
      </c>
    </row>
    <row r="1072" spans="1:7" customFormat="1" x14ac:dyDescent="0.25">
      <c r="A1072" s="4">
        <v>41052</v>
      </c>
      <c r="B1072">
        <v>3</v>
      </c>
      <c r="C1072">
        <v>2</v>
      </c>
      <c r="D1072" s="5" t="s">
        <v>27</v>
      </c>
      <c r="E1072" s="6">
        <v>657.27</v>
      </c>
      <c r="F1072" s="6">
        <v>1186.6400000000001</v>
      </c>
      <c r="G1072" s="6">
        <v>1843.91</v>
      </c>
    </row>
    <row r="1073" spans="1:7" customFormat="1" x14ac:dyDescent="0.25">
      <c r="A1073" s="4">
        <v>41052</v>
      </c>
      <c r="B1073">
        <v>4</v>
      </c>
      <c r="C1073">
        <v>1</v>
      </c>
      <c r="D1073" s="5" t="s">
        <v>32</v>
      </c>
      <c r="E1073" s="6">
        <v>530.1</v>
      </c>
      <c r="F1073" s="6">
        <v>1042.82</v>
      </c>
      <c r="G1073" s="6">
        <v>1572.92</v>
      </c>
    </row>
    <row r="1074" spans="1:7" customFormat="1" x14ac:dyDescent="0.25">
      <c r="A1074" s="4">
        <v>41052</v>
      </c>
      <c r="B1074">
        <v>4</v>
      </c>
      <c r="C1074">
        <v>2</v>
      </c>
      <c r="D1074" s="5" t="s">
        <v>37</v>
      </c>
      <c r="E1074" s="6">
        <v>665.46</v>
      </c>
      <c r="F1074" s="6">
        <v>1219.33</v>
      </c>
      <c r="G1074" s="6">
        <v>1884.79</v>
      </c>
    </row>
    <row r="1075" spans="1:7" customFormat="1" x14ac:dyDescent="0.25">
      <c r="A1075" s="4">
        <v>41053</v>
      </c>
      <c r="B1075">
        <v>1</v>
      </c>
      <c r="C1075">
        <v>1</v>
      </c>
      <c r="D1075" s="5" t="s">
        <v>40</v>
      </c>
      <c r="E1075" s="6">
        <v>585.02</v>
      </c>
      <c r="F1075" s="6">
        <v>1143.74</v>
      </c>
      <c r="G1075" s="6">
        <v>1728.76</v>
      </c>
    </row>
    <row r="1076" spans="1:7" customFormat="1" x14ac:dyDescent="0.25">
      <c r="A1076" s="4">
        <v>41053</v>
      </c>
      <c r="B1076">
        <v>1</v>
      </c>
      <c r="C1076">
        <v>2</v>
      </c>
      <c r="D1076" s="5" t="s">
        <v>41</v>
      </c>
      <c r="E1076" s="6">
        <v>656.12</v>
      </c>
      <c r="F1076" s="6">
        <v>1112.32</v>
      </c>
      <c r="G1076" s="6">
        <v>1768.44</v>
      </c>
    </row>
    <row r="1077" spans="1:7" customFormat="1" x14ac:dyDescent="0.25">
      <c r="A1077" s="4">
        <v>41053</v>
      </c>
      <c r="B1077">
        <v>2</v>
      </c>
      <c r="C1077">
        <v>1</v>
      </c>
      <c r="D1077" s="5" t="s">
        <v>43</v>
      </c>
      <c r="E1077" s="6">
        <v>551.99</v>
      </c>
      <c r="F1077" s="6">
        <v>954.03</v>
      </c>
      <c r="G1077" s="6">
        <v>1506.02</v>
      </c>
    </row>
    <row r="1078" spans="1:7" customFormat="1" x14ac:dyDescent="0.25">
      <c r="A1078" s="4">
        <v>41053</v>
      </c>
      <c r="B1078">
        <v>2</v>
      </c>
      <c r="C1078">
        <v>2</v>
      </c>
      <c r="D1078" s="5" t="s">
        <v>47</v>
      </c>
      <c r="E1078" s="6">
        <v>717.06</v>
      </c>
      <c r="F1078" s="6">
        <v>1275.44</v>
      </c>
      <c r="G1078" s="6">
        <v>1992.5</v>
      </c>
    </row>
    <row r="1079" spans="1:7" customFormat="1" x14ac:dyDescent="0.25">
      <c r="A1079" s="4">
        <v>41053</v>
      </c>
      <c r="B1079">
        <v>3</v>
      </c>
      <c r="C1079">
        <v>1</v>
      </c>
      <c r="D1079" s="5" t="s">
        <v>24</v>
      </c>
      <c r="E1079" s="6">
        <v>599.39</v>
      </c>
      <c r="F1079" s="6">
        <v>1175.78</v>
      </c>
      <c r="G1079" s="6">
        <v>1775.17</v>
      </c>
    </row>
    <row r="1080" spans="1:7" customFormat="1" x14ac:dyDescent="0.25">
      <c r="A1080" s="4">
        <v>41053</v>
      </c>
      <c r="B1080">
        <v>3</v>
      </c>
      <c r="C1080">
        <v>2</v>
      </c>
      <c r="D1080" s="5" t="s">
        <v>30</v>
      </c>
      <c r="E1080" s="6">
        <v>510.13</v>
      </c>
      <c r="F1080" s="6">
        <v>1030</v>
      </c>
      <c r="G1080" s="6">
        <v>1540.13</v>
      </c>
    </row>
    <row r="1081" spans="1:7" customFormat="1" x14ac:dyDescent="0.25">
      <c r="A1081" s="4">
        <v>41053</v>
      </c>
      <c r="B1081">
        <v>4</v>
      </c>
      <c r="C1081">
        <v>1</v>
      </c>
      <c r="D1081" s="5" t="s">
        <v>16</v>
      </c>
      <c r="E1081" s="6">
        <v>518.63</v>
      </c>
      <c r="F1081" s="6">
        <v>1072.75</v>
      </c>
      <c r="G1081" s="6">
        <v>1591.38</v>
      </c>
    </row>
    <row r="1082" spans="1:7" customFormat="1" x14ac:dyDescent="0.25">
      <c r="A1082" s="4">
        <v>41053</v>
      </c>
      <c r="B1082">
        <v>4</v>
      </c>
      <c r="C1082">
        <v>2</v>
      </c>
      <c r="D1082" s="5" t="s">
        <v>22</v>
      </c>
      <c r="E1082" s="6">
        <v>638.57000000000005</v>
      </c>
      <c r="F1082" s="6">
        <v>1241.46</v>
      </c>
      <c r="G1082" s="6">
        <v>1880.03</v>
      </c>
    </row>
    <row r="1083" spans="1:7" customFormat="1" x14ac:dyDescent="0.25">
      <c r="A1083" s="4">
        <v>41054</v>
      </c>
      <c r="B1083">
        <v>1</v>
      </c>
      <c r="C1083">
        <v>1</v>
      </c>
      <c r="D1083" s="5" t="s">
        <v>27</v>
      </c>
      <c r="E1083" s="6">
        <v>558.57000000000005</v>
      </c>
      <c r="F1083" s="6">
        <v>1147.3599999999999</v>
      </c>
      <c r="G1083" s="6">
        <v>1705.93</v>
      </c>
    </row>
    <row r="1084" spans="1:7" customFormat="1" x14ac:dyDescent="0.25">
      <c r="A1084" s="4">
        <v>41054</v>
      </c>
      <c r="B1084">
        <v>1</v>
      </c>
      <c r="C1084">
        <v>2</v>
      </c>
      <c r="D1084" s="5" t="s">
        <v>32</v>
      </c>
      <c r="E1084" s="6">
        <v>595.80999999999995</v>
      </c>
      <c r="F1084" s="6">
        <v>1066.7</v>
      </c>
      <c r="G1084" s="6">
        <v>1662.51</v>
      </c>
    </row>
    <row r="1085" spans="1:7" customFormat="1" x14ac:dyDescent="0.25">
      <c r="A1085" s="4">
        <v>41054</v>
      </c>
      <c r="B1085">
        <v>2</v>
      </c>
      <c r="C1085">
        <v>1</v>
      </c>
      <c r="D1085" s="5" t="s">
        <v>37</v>
      </c>
      <c r="E1085" s="6">
        <v>646.67999999999995</v>
      </c>
      <c r="F1085" s="6">
        <v>1148.32</v>
      </c>
      <c r="G1085" s="6">
        <v>1795</v>
      </c>
    </row>
    <row r="1086" spans="1:7" customFormat="1" x14ac:dyDescent="0.25">
      <c r="A1086" s="4">
        <v>41054</v>
      </c>
      <c r="B1086">
        <v>2</v>
      </c>
      <c r="C1086">
        <v>2</v>
      </c>
      <c r="D1086" s="5" t="s">
        <v>40</v>
      </c>
      <c r="E1086" s="6">
        <v>612.79</v>
      </c>
      <c r="F1086" s="6">
        <v>1090.54</v>
      </c>
      <c r="G1086" s="6">
        <v>1703.33</v>
      </c>
    </row>
    <row r="1087" spans="1:7" customFormat="1" x14ac:dyDescent="0.25">
      <c r="A1087" s="4">
        <v>41054</v>
      </c>
      <c r="B1087">
        <v>3</v>
      </c>
      <c r="C1087">
        <v>1</v>
      </c>
      <c r="D1087" s="5" t="s">
        <v>41</v>
      </c>
      <c r="E1087" s="6">
        <v>614.52</v>
      </c>
      <c r="F1087" s="6">
        <v>989.62</v>
      </c>
      <c r="G1087" s="6">
        <v>1604.14</v>
      </c>
    </row>
    <row r="1088" spans="1:7" customFormat="1" x14ac:dyDescent="0.25">
      <c r="A1088" s="4">
        <v>41054</v>
      </c>
      <c r="B1088">
        <v>3</v>
      </c>
      <c r="C1088">
        <v>2</v>
      </c>
      <c r="D1088" s="5" t="s">
        <v>43</v>
      </c>
      <c r="E1088" s="6">
        <v>781.89</v>
      </c>
      <c r="F1088" s="6">
        <v>1211.73</v>
      </c>
      <c r="G1088" s="6">
        <v>1993.62</v>
      </c>
    </row>
    <row r="1089" spans="1:7" customFormat="1" x14ac:dyDescent="0.25">
      <c r="A1089" s="4">
        <v>41054</v>
      </c>
      <c r="B1089">
        <v>4</v>
      </c>
      <c r="C1089">
        <v>1</v>
      </c>
      <c r="D1089" s="5" t="s">
        <v>47</v>
      </c>
      <c r="E1089" s="6">
        <v>636.95000000000005</v>
      </c>
      <c r="F1089" s="6">
        <v>1133.71</v>
      </c>
      <c r="G1089" s="6">
        <v>1770.66</v>
      </c>
    </row>
    <row r="1090" spans="1:7" customFormat="1" x14ac:dyDescent="0.25">
      <c r="A1090" s="4">
        <v>41054</v>
      </c>
      <c r="B1090">
        <v>4</v>
      </c>
      <c r="C1090">
        <v>2</v>
      </c>
      <c r="D1090" s="5" t="s">
        <v>24</v>
      </c>
      <c r="E1090" s="6">
        <v>649</v>
      </c>
      <c r="F1090" s="6">
        <v>1151.76</v>
      </c>
      <c r="G1090" s="6">
        <v>1800.76</v>
      </c>
    </row>
    <row r="1091" spans="1:7" customFormat="1" x14ac:dyDescent="0.25">
      <c r="A1091" s="4">
        <v>41055</v>
      </c>
      <c r="B1091">
        <v>1</v>
      </c>
      <c r="C1091">
        <v>1</v>
      </c>
      <c r="D1091" s="5" t="s">
        <v>30</v>
      </c>
      <c r="E1091" s="6">
        <v>612.49</v>
      </c>
      <c r="F1091" s="6">
        <v>1182.08</v>
      </c>
      <c r="G1091" s="6">
        <v>1794.57</v>
      </c>
    </row>
    <row r="1092" spans="1:7" customFormat="1" x14ac:dyDescent="0.25">
      <c r="A1092" s="4">
        <v>41055</v>
      </c>
      <c r="B1092">
        <v>1</v>
      </c>
      <c r="C1092">
        <v>2</v>
      </c>
      <c r="D1092" s="5" t="s">
        <v>16</v>
      </c>
      <c r="E1092" s="6">
        <v>637.51</v>
      </c>
      <c r="F1092" s="6">
        <v>1091.7</v>
      </c>
      <c r="G1092" s="6">
        <v>1729.21</v>
      </c>
    </row>
    <row r="1093" spans="1:7" customFormat="1" x14ac:dyDescent="0.25">
      <c r="A1093" s="4">
        <v>41055</v>
      </c>
      <c r="B1093">
        <v>2</v>
      </c>
      <c r="C1093">
        <v>1</v>
      </c>
      <c r="D1093" s="5" t="s">
        <v>22</v>
      </c>
      <c r="E1093" s="6">
        <v>626.71</v>
      </c>
      <c r="F1093" s="6">
        <v>959.68</v>
      </c>
      <c r="G1093" s="6">
        <v>1586.39</v>
      </c>
    </row>
    <row r="1094" spans="1:7" customFormat="1" x14ac:dyDescent="0.25">
      <c r="A1094" s="4">
        <v>41055</v>
      </c>
      <c r="B1094">
        <v>2</v>
      </c>
      <c r="C1094">
        <v>2</v>
      </c>
      <c r="D1094" s="5" t="s">
        <v>27</v>
      </c>
      <c r="E1094" s="6">
        <v>718.31</v>
      </c>
      <c r="F1094" s="6">
        <v>1213.28</v>
      </c>
      <c r="G1094" s="6">
        <v>1931.59</v>
      </c>
    </row>
    <row r="1095" spans="1:7" customFormat="1" x14ac:dyDescent="0.25">
      <c r="A1095" s="4">
        <v>41055</v>
      </c>
      <c r="B1095">
        <v>3</v>
      </c>
      <c r="C1095">
        <v>1</v>
      </c>
      <c r="D1095" s="5" t="s">
        <v>32</v>
      </c>
      <c r="E1095" s="6">
        <v>574.54999999999995</v>
      </c>
      <c r="F1095" s="6">
        <v>1034.3399999999999</v>
      </c>
      <c r="G1095" s="6">
        <v>1608.89</v>
      </c>
    </row>
    <row r="1096" spans="1:7" customFormat="1" x14ac:dyDescent="0.25">
      <c r="A1096" s="4">
        <v>41055</v>
      </c>
      <c r="B1096">
        <v>3</v>
      </c>
      <c r="C1096">
        <v>2</v>
      </c>
      <c r="D1096" s="5" t="s">
        <v>37</v>
      </c>
      <c r="E1096" s="6">
        <v>745.98</v>
      </c>
      <c r="F1096" s="6">
        <v>1340.88</v>
      </c>
      <c r="G1096" s="6">
        <v>2086.86</v>
      </c>
    </row>
    <row r="1097" spans="1:7" customFormat="1" x14ac:dyDescent="0.25">
      <c r="A1097" s="4">
        <v>41055</v>
      </c>
      <c r="B1097">
        <v>4</v>
      </c>
      <c r="C1097">
        <v>1</v>
      </c>
      <c r="D1097" s="5" t="s">
        <v>40</v>
      </c>
      <c r="E1097" s="6">
        <v>571.41</v>
      </c>
      <c r="F1097" s="6">
        <v>1086.17</v>
      </c>
      <c r="G1097" s="6">
        <v>1657.58</v>
      </c>
    </row>
    <row r="1098" spans="1:7" customFormat="1" x14ac:dyDescent="0.25">
      <c r="A1098" s="4">
        <v>41055</v>
      </c>
      <c r="B1098">
        <v>4</v>
      </c>
      <c r="C1098">
        <v>2</v>
      </c>
      <c r="D1098" s="5" t="s">
        <v>41</v>
      </c>
      <c r="E1098" s="6">
        <v>546.26</v>
      </c>
      <c r="F1098" s="6">
        <v>983.57</v>
      </c>
      <c r="G1098" s="6">
        <v>1529.83</v>
      </c>
    </row>
    <row r="1099" spans="1:7" customFormat="1" x14ac:dyDescent="0.25">
      <c r="A1099" s="4">
        <v>41056</v>
      </c>
      <c r="B1099">
        <v>1</v>
      </c>
      <c r="C1099">
        <v>1</v>
      </c>
      <c r="D1099" s="5" t="s">
        <v>43</v>
      </c>
      <c r="E1099" s="6">
        <v>567.66</v>
      </c>
      <c r="F1099" s="6">
        <v>1128.82</v>
      </c>
      <c r="G1099" s="6">
        <v>1696.48</v>
      </c>
    </row>
    <row r="1100" spans="1:7" customFormat="1" x14ac:dyDescent="0.25">
      <c r="A1100" s="4">
        <v>41056</v>
      </c>
      <c r="B1100">
        <v>1</v>
      </c>
      <c r="C1100">
        <v>2</v>
      </c>
      <c r="D1100" s="5" t="s">
        <v>47</v>
      </c>
      <c r="E1100" s="6">
        <v>597.63</v>
      </c>
      <c r="F1100" s="6">
        <v>1129.6300000000001</v>
      </c>
      <c r="G1100" s="6">
        <v>1727.26</v>
      </c>
    </row>
    <row r="1101" spans="1:7" customFormat="1" x14ac:dyDescent="0.25">
      <c r="A1101" s="4">
        <v>41056</v>
      </c>
      <c r="B1101">
        <v>2</v>
      </c>
      <c r="C1101">
        <v>1</v>
      </c>
      <c r="D1101" s="5" t="s">
        <v>24</v>
      </c>
      <c r="E1101" s="6">
        <v>499.28</v>
      </c>
      <c r="F1101" s="6">
        <v>1004.78</v>
      </c>
      <c r="G1101" s="6">
        <v>1504.06</v>
      </c>
    </row>
    <row r="1102" spans="1:7" customFormat="1" x14ac:dyDescent="0.25">
      <c r="A1102" s="4">
        <v>41056</v>
      </c>
      <c r="B1102">
        <v>2</v>
      </c>
      <c r="C1102">
        <v>2</v>
      </c>
      <c r="D1102" s="5" t="s">
        <v>30</v>
      </c>
      <c r="E1102" s="6">
        <v>549.64</v>
      </c>
      <c r="F1102" s="6">
        <v>1083.68</v>
      </c>
      <c r="G1102" s="6">
        <v>1633.32</v>
      </c>
    </row>
    <row r="1103" spans="1:7" customFormat="1" x14ac:dyDescent="0.25">
      <c r="A1103" s="4">
        <v>41056</v>
      </c>
      <c r="B1103">
        <v>3</v>
      </c>
      <c r="C1103">
        <v>1</v>
      </c>
      <c r="D1103" s="5" t="s">
        <v>16</v>
      </c>
      <c r="E1103" s="6">
        <v>669.58</v>
      </c>
      <c r="F1103" s="6">
        <v>1104.73</v>
      </c>
      <c r="G1103" s="6">
        <v>1774.31</v>
      </c>
    </row>
    <row r="1104" spans="1:7" customFormat="1" x14ac:dyDescent="0.25">
      <c r="A1104" s="4">
        <v>41056</v>
      </c>
      <c r="B1104">
        <v>3</v>
      </c>
      <c r="C1104">
        <v>2</v>
      </c>
      <c r="D1104" s="5" t="s">
        <v>22</v>
      </c>
      <c r="E1104" s="6">
        <v>629.92999999999995</v>
      </c>
      <c r="F1104" s="6">
        <v>1254.57</v>
      </c>
      <c r="G1104" s="6">
        <v>1884.5</v>
      </c>
    </row>
    <row r="1105" spans="1:7" customFormat="1" x14ac:dyDescent="0.25">
      <c r="A1105" s="4">
        <v>41056</v>
      </c>
      <c r="B1105">
        <v>4</v>
      </c>
      <c r="C1105">
        <v>1</v>
      </c>
      <c r="D1105" s="5" t="s">
        <v>27</v>
      </c>
      <c r="E1105" s="6">
        <v>519.66999999999996</v>
      </c>
      <c r="F1105" s="6">
        <v>1049.82</v>
      </c>
      <c r="G1105" s="6">
        <v>1569.49</v>
      </c>
    </row>
    <row r="1106" spans="1:7" customFormat="1" x14ac:dyDescent="0.25">
      <c r="A1106" s="4">
        <v>41056</v>
      </c>
      <c r="B1106">
        <v>4</v>
      </c>
      <c r="C1106">
        <v>2</v>
      </c>
      <c r="D1106" s="5" t="s">
        <v>32</v>
      </c>
      <c r="E1106" s="6">
        <v>530.54999999999995</v>
      </c>
      <c r="F1106" s="6">
        <v>1035.83</v>
      </c>
      <c r="G1106" s="6">
        <v>1566.38</v>
      </c>
    </row>
    <row r="1107" spans="1:7" customFormat="1" x14ac:dyDescent="0.25">
      <c r="A1107" s="4">
        <v>41057</v>
      </c>
      <c r="B1107">
        <v>1</v>
      </c>
      <c r="C1107">
        <v>1</v>
      </c>
      <c r="D1107" s="5" t="s">
        <v>37</v>
      </c>
      <c r="E1107" s="6">
        <v>648.16999999999996</v>
      </c>
      <c r="F1107" s="6">
        <v>1004.37</v>
      </c>
      <c r="G1107" s="6">
        <v>1652.54</v>
      </c>
    </row>
    <row r="1108" spans="1:7" customFormat="1" x14ac:dyDescent="0.25">
      <c r="A1108" s="4">
        <v>41057</v>
      </c>
      <c r="B1108">
        <v>1</v>
      </c>
      <c r="C1108">
        <v>2</v>
      </c>
      <c r="D1108" s="5" t="s">
        <v>40</v>
      </c>
      <c r="E1108" s="6">
        <v>768.9</v>
      </c>
      <c r="F1108" s="6">
        <v>1173.43</v>
      </c>
      <c r="G1108" s="6">
        <v>1942.33</v>
      </c>
    </row>
    <row r="1109" spans="1:7" customFormat="1" x14ac:dyDescent="0.25">
      <c r="A1109" s="4">
        <v>41057</v>
      </c>
      <c r="B1109">
        <v>2</v>
      </c>
      <c r="C1109">
        <v>1</v>
      </c>
      <c r="D1109" s="5" t="s">
        <v>41</v>
      </c>
      <c r="E1109" s="6">
        <v>532.80999999999995</v>
      </c>
      <c r="F1109" s="6">
        <v>976.7</v>
      </c>
      <c r="G1109" s="6">
        <v>1509.51</v>
      </c>
    </row>
    <row r="1110" spans="1:7" customFormat="1" x14ac:dyDescent="0.25">
      <c r="A1110" s="4">
        <v>41057</v>
      </c>
      <c r="B1110">
        <v>2</v>
      </c>
      <c r="C1110">
        <v>2</v>
      </c>
      <c r="D1110" s="5" t="s">
        <v>43</v>
      </c>
      <c r="E1110" s="6">
        <v>731.43</v>
      </c>
      <c r="F1110" s="6">
        <v>1189.49</v>
      </c>
      <c r="G1110" s="6">
        <v>1920.92</v>
      </c>
    </row>
    <row r="1111" spans="1:7" customFormat="1" x14ac:dyDescent="0.25">
      <c r="A1111" s="4">
        <v>41057</v>
      </c>
      <c r="B1111">
        <v>3</v>
      </c>
      <c r="C1111">
        <v>1</v>
      </c>
      <c r="D1111" s="5" t="s">
        <v>47</v>
      </c>
      <c r="E1111" s="6">
        <v>632.89</v>
      </c>
      <c r="F1111" s="6">
        <v>1132.94</v>
      </c>
      <c r="G1111" s="6">
        <v>1765.83</v>
      </c>
    </row>
    <row r="1112" spans="1:7" customFormat="1" x14ac:dyDescent="0.25">
      <c r="A1112" s="4">
        <v>41057</v>
      </c>
      <c r="B1112">
        <v>3</v>
      </c>
      <c r="C1112">
        <v>2</v>
      </c>
      <c r="D1112" s="5" t="s">
        <v>24</v>
      </c>
      <c r="E1112" s="6">
        <v>693.26</v>
      </c>
      <c r="F1112" s="6">
        <v>1122.17</v>
      </c>
      <c r="G1112" s="6">
        <v>1815.43</v>
      </c>
    </row>
    <row r="1113" spans="1:7" customFormat="1" x14ac:dyDescent="0.25">
      <c r="A1113" s="4">
        <v>41057</v>
      </c>
      <c r="B1113">
        <v>4</v>
      </c>
      <c r="C1113">
        <v>1</v>
      </c>
      <c r="D1113" s="5" t="s">
        <v>30</v>
      </c>
      <c r="E1113" s="6">
        <v>495.86</v>
      </c>
      <c r="F1113" s="6">
        <v>1033.8499999999999</v>
      </c>
      <c r="G1113" s="6">
        <v>1529.71</v>
      </c>
    </row>
    <row r="1114" spans="1:7" customFormat="1" x14ac:dyDescent="0.25">
      <c r="A1114" s="4">
        <v>41057</v>
      </c>
      <c r="B1114">
        <v>4</v>
      </c>
      <c r="C1114">
        <v>2</v>
      </c>
      <c r="D1114" s="5" t="s">
        <v>16</v>
      </c>
      <c r="E1114" s="6">
        <v>655.71</v>
      </c>
      <c r="F1114" s="6">
        <v>1306.2</v>
      </c>
      <c r="G1114" s="6">
        <v>1961.91</v>
      </c>
    </row>
    <row r="1115" spans="1:7" customFormat="1" x14ac:dyDescent="0.25">
      <c r="A1115" s="4">
        <v>41058</v>
      </c>
      <c r="B1115">
        <v>1</v>
      </c>
      <c r="C1115">
        <v>1</v>
      </c>
      <c r="D1115" s="5" t="s">
        <v>22</v>
      </c>
      <c r="E1115" s="6">
        <v>642.20000000000005</v>
      </c>
      <c r="F1115" s="6">
        <v>988.74</v>
      </c>
      <c r="G1115" s="6">
        <v>1630.94</v>
      </c>
    </row>
    <row r="1116" spans="1:7" customFormat="1" x14ac:dyDescent="0.25">
      <c r="A1116" s="4">
        <v>41058</v>
      </c>
      <c r="B1116">
        <v>1</v>
      </c>
      <c r="C1116">
        <v>2</v>
      </c>
      <c r="D1116" s="5" t="s">
        <v>27</v>
      </c>
      <c r="E1116" s="6">
        <v>758.66</v>
      </c>
      <c r="F1116" s="6">
        <v>1222.9100000000001</v>
      </c>
      <c r="G1116" s="6">
        <v>1981.57</v>
      </c>
    </row>
    <row r="1117" spans="1:7" customFormat="1" x14ac:dyDescent="0.25">
      <c r="A1117" s="4">
        <v>41058</v>
      </c>
      <c r="B1117">
        <v>2</v>
      </c>
      <c r="C1117">
        <v>1</v>
      </c>
      <c r="D1117" s="5" t="s">
        <v>32</v>
      </c>
      <c r="E1117" s="6">
        <v>632.41</v>
      </c>
      <c r="F1117" s="6">
        <v>1023.36</v>
      </c>
      <c r="G1117" s="6">
        <v>1655.77</v>
      </c>
    </row>
    <row r="1118" spans="1:7" customFormat="1" x14ac:dyDescent="0.25">
      <c r="A1118" s="4">
        <v>41058</v>
      </c>
      <c r="B1118">
        <v>2</v>
      </c>
      <c r="C1118">
        <v>2</v>
      </c>
      <c r="D1118" s="5" t="s">
        <v>37</v>
      </c>
      <c r="E1118" s="6">
        <v>550.11</v>
      </c>
      <c r="F1118" s="6">
        <v>1057.5</v>
      </c>
      <c r="G1118" s="6">
        <v>1607.61</v>
      </c>
    </row>
    <row r="1119" spans="1:7" customFormat="1" x14ac:dyDescent="0.25">
      <c r="A1119" s="4">
        <v>41058</v>
      </c>
      <c r="B1119">
        <v>3</v>
      </c>
      <c r="C1119">
        <v>1</v>
      </c>
      <c r="D1119" s="5" t="s">
        <v>40</v>
      </c>
      <c r="E1119" s="6">
        <v>626.71</v>
      </c>
      <c r="F1119" s="6">
        <v>1170.1199999999999</v>
      </c>
      <c r="G1119" s="6">
        <v>1796.83</v>
      </c>
    </row>
    <row r="1120" spans="1:7" customFormat="1" x14ac:dyDescent="0.25">
      <c r="A1120" s="4">
        <v>41058</v>
      </c>
      <c r="B1120">
        <v>3</v>
      </c>
      <c r="C1120">
        <v>2</v>
      </c>
      <c r="D1120" s="5" t="s">
        <v>41</v>
      </c>
      <c r="E1120" s="6">
        <v>464.29</v>
      </c>
      <c r="F1120" s="6">
        <v>1067.28</v>
      </c>
      <c r="G1120" s="6">
        <v>1531.57</v>
      </c>
    </row>
    <row r="1121" spans="1:7" customFormat="1" x14ac:dyDescent="0.25">
      <c r="A1121" s="4">
        <v>41058</v>
      </c>
      <c r="B1121">
        <v>4</v>
      </c>
      <c r="C1121">
        <v>1</v>
      </c>
      <c r="D1121" s="5" t="s">
        <v>43</v>
      </c>
      <c r="E1121" s="6">
        <v>588.42999999999995</v>
      </c>
      <c r="F1121" s="6">
        <v>1192.77</v>
      </c>
      <c r="G1121" s="6">
        <v>1781.2</v>
      </c>
    </row>
    <row r="1122" spans="1:7" customFormat="1" x14ac:dyDescent="0.25">
      <c r="A1122" s="4">
        <v>41058</v>
      </c>
      <c r="B1122">
        <v>4</v>
      </c>
      <c r="C1122">
        <v>2</v>
      </c>
      <c r="D1122" s="5" t="s">
        <v>47</v>
      </c>
      <c r="E1122" s="6">
        <v>670.4</v>
      </c>
      <c r="F1122" s="6">
        <v>1136.8900000000001</v>
      </c>
      <c r="G1122" s="6">
        <v>1807.29</v>
      </c>
    </row>
    <row r="1123" spans="1:7" customFormat="1" x14ac:dyDescent="0.25">
      <c r="A1123" s="4">
        <v>41059</v>
      </c>
      <c r="B1123">
        <v>1</v>
      </c>
      <c r="C1123">
        <v>1</v>
      </c>
      <c r="D1123" s="5" t="s">
        <v>24</v>
      </c>
      <c r="E1123" s="6">
        <v>601.1</v>
      </c>
      <c r="F1123" s="6">
        <v>987.77</v>
      </c>
      <c r="G1123" s="6">
        <v>1588.87</v>
      </c>
    </row>
    <row r="1124" spans="1:7" customFormat="1" x14ac:dyDescent="0.25">
      <c r="A1124" s="4">
        <v>41059</v>
      </c>
      <c r="B1124">
        <v>1</v>
      </c>
      <c r="C1124">
        <v>2</v>
      </c>
      <c r="D1124" s="5" t="s">
        <v>30</v>
      </c>
      <c r="E1124" s="6">
        <v>556.74</v>
      </c>
      <c r="F1124" s="6">
        <v>1215.28</v>
      </c>
      <c r="G1124" s="6">
        <v>1772.02</v>
      </c>
    </row>
    <row r="1125" spans="1:7" customFormat="1" x14ac:dyDescent="0.25">
      <c r="A1125" s="4">
        <v>41059</v>
      </c>
      <c r="B1125">
        <v>2</v>
      </c>
      <c r="C1125">
        <v>1</v>
      </c>
      <c r="D1125" s="5" t="s">
        <v>16</v>
      </c>
      <c r="E1125" s="6">
        <v>598.6</v>
      </c>
      <c r="F1125" s="6">
        <v>1199.22</v>
      </c>
      <c r="G1125" s="6">
        <v>1797.82</v>
      </c>
    </row>
    <row r="1126" spans="1:7" customFormat="1" x14ac:dyDescent="0.25">
      <c r="A1126" s="4">
        <v>41059</v>
      </c>
      <c r="B1126">
        <v>2</v>
      </c>
      <c r="C1126">
        <v>2</v>
      </c>
      <c r="D1126" s="5" t="s">
        <v>22</v>
      </c>
      <c r="E1126" s="6">
        <v>604.91</v>
      </c>
      <c r="F1126" s="6">
        <v>1047.8499999999999</v>
      </c>
      <c r="G1126" s="6">
        <v>1652.76</v>
      </c>
    </row>
    <row r="1127" spans="1:7" customFormat="1" x14ac:dyDescent="0.25">
      <c r="A1127" s="4">
        <v>41059</v>
      </c>
      <c r="B1127">
        <v>3</v>
      </c>
      <c r="C1127">
        <v>1</v>
      </c>
      <c r="D1127" s="5" t="s">
        <v>27</v>
      </c>
      <c r="E1127" s="6">
        <v>562.61</v>
      </c>
      <c r="F1127" s="6">
        <v>1116.7</v>
      </c>
      <c r="G1127" s="6">
        <v>1679.31</v>
      </c>
    </row>
    <row r="1128" spans="1:7" customFormat="1" x14ac:dyDescent="0.25">
      <c r="A1128" s="4">
        <v>41059</v>
      </c>
      <c r="B1128">
        <v>3</v>
      </c>
      <c r="C1128">
        <v>2</v>
      </c>
      <c r="D1128" s="5" t="s">
        <v>32</v>
      </c>
      <c r="E1128" s="6">
        <v>502.62</v>
      </c>
      <c r="F1128" s="6">
        <v>1045.28</v>
      </c>
      <c r="G1128" s="6">
        <v>1547.9</v>
      </c>
    </row>
    <row r="1129" spans="1:7" customFormat="1" x14ac:dyDescent="0.25">
      <c r="A1129" s="4">
        <v>41059</v>
      </c>
      <c r="B1129">
        <v>4</v>
      </c>
      <c r="C1129">
        <v>1</v>
      </c>
      <c r="D1129" s="5" t="s">
        <v>37</v>
      </c>
      <c r="E1129" s="6">
        <v>504.9</v>
      </c>
      <c r="F1129" s="6">
        <v>1099.44</v>
      </c>
      <c r="G1129" s="6">
        <v>1604.34</v>
      </c>
    </row>
    <row r="1130" spans="1:7" customFormat="1" x14ac:dyDescent="0.25">
      <c r="A1130" s="4">
        <v>41059</v>
      </c>
      <c r="B1130">
        <v>4</v>
      </c>
      <c r="C1130">
        <v>2</v>
      </c>
      <c r="D1130" s="5" t="s">
        <v>40</v>
      </c>
      <c r="E1130" s="6">
        <v>658.85</v>
      </c>
      <c r="F1130" s="6">
        <v>1264.49</v>
      </c>
      <c r="G1130" s="6">
        <v>1923.34</v>
      </c>
    </row>
    <row r="1131" spans="1:7" customFormat="1" x14ac:dyDescent="0.25">
      <c r="A1131" s="4">
        <v>41060</v>
      </c>
      <c r="B1131">
        <v>1</v>
      </c>
      <c r="C1131">
        <v>1</v>
      </c>
      <c r="D1131" s="5" t="s">
        <v>41</v>
      </c>
      <c r="E1131" s="6">
        <v>523.29999999999995</v>
      </c>
      <c r="F1131" s="6">
        <v>1087.3800000000001</v>
      </c>
      <c r="G1131" s="6">
        <v>1610.68</v>
      </c>
    </row>
    <row r="1132" spans="1:7" customFormat="1" x14ac:dyDescent="0.25">
      <c r="A1132" s="4">
        <v>41060</v>
      </c>
      <c r="B1132">
        <v>1</v>
      </c>
      <c r="C1132">
        <v>2</v>
      </c>
      <c r="D1132" s="5" t="s">
        <v>43</v>
      </c>
      <c r="E1132" s="6">
        <v>645.80999999999995</v>
      </c>
      <c r="F1132" s="6">
        <v>1115.77</v>
      </c>
      <c r="G1132" s="6">
        <v>1761.58</v>
      </c>
    </row>
    <row r="1133" spans="1:7" customFormat="1" x14ac:dyDescent="0.25">
      <c r="A1133" s="4">
        <v>41060</v>
      </c>
      <c r="B1133">
        <v>2</v>
      </c>
      <c r="C1133">
        <v>1</v>
      </c>
      <c r="D1133" s="5" t="s">
        <v>47</v>
      </c>
      <c r="E1133" s="6">
        <v>646.71</v>
      </c>
      <c r="F1133" s="6">
        <v>1110.06</v>
      </c>
      <c r="G1133" s="6">
        <v>1756.77</v>
      </c>
    </row>
    <row r="1134" spans="1:7" customFormat="1" x14ac:dyDescent="0.25">
      <c r="A1134" s="4">
        <v>41060</v>
      </c>
      <c r="B1134">
        <v>2</v>
      </c>
      <c r="C1134">
        <v>2</v>
      </c>
      <c r="D1134" s="5" t="s">
        <v>24</v>
      </c>
      <c r="E1134" s="6">
        <v>678.84</v>
      </c>
      <c r="F1134" s="6">
        <v>1319.1</v>
      </c>
      <c r="G1134" s="6">
        <v>1997.94</v>
      </c>
    </row>
    <row r="1135" spans="1:7" customFormat="1" x14ac:dyDescent="0.25">
      <c r="A1135" s="4">
        <v>41060</v>
      </c>
      <c r="B1135">
        <v>3</v>
      </c>
      <c r="C1135">
        <v>1</v>
      </c>
      <c r="D1135" s="5" t="s">
        <v>30</v>
      </c>
      <c r="E1135" s="6">
        <v>602.04999999999995</v>
      </c>
      <c r="F1135" s="6">
        <v>1097.74</v>
      </c>
      <c r="G1135" s="6">
        <v>1699.79</v>
      </c>
    </row>
    <row r="1136" spans="1:7" customFormat="1" x14ac:dyDescent="0.25">
      <c r="A1136" s="4">
        <v>41060</v>
      </c>
      <c r="B1136">
        <v>3</v>
      </c>
      <c r="C1136">
        <v>2</v>
      </c>
      <c r="D1136" s="5" t="s">
        <v>16</v>
      </c>
      <c r="E1136" s="6">
        <v>660.88</v>
      </c>
      <c r="F1136" s="6">
        <v>1319.2</v>
      </c>
      <c r="G1136" s="6">
        <v>1980.08</v>
      </c>
    </row>
    <row r="1137" spans="1:7" customFormat="1" x14ac:dyDescent="0.25">
      <c r="A1137" s="4">
        <v>41060</v>
      </c>
      <c r="B1137">
        <v>4</v>
      </c>
      <c r="C1137">
        <v>1</v>
      </c>
      <c r="D1137" s="5" t="s">
        <v>22</v>
      </c>
      <c r="E1137" s="6">
        <v>601.41</v>
      </c>
      <c r="F1137" s="6">
        <v>1009.8</v>
      </c>
      <c r="G1137" s="6">
        <v>1611.21</v>
      </c>
    </row>
    <row r="1138" spans="1:7" customFormat="1" x14ac:dyDescent="0.25">
      <c r="A1138" s="4">
        <v>41060</v>
      </c>
      <c r="B1138">
        <v>4</v>
      </c>
      <c r="C1138">
        <v>2</v>
      </c>
      <c r="D1138" s="5" t="s">
        <v>27</v>
      </c>
      <c r="E1138" s="6">
        <v>621.94000000000005</v>
      </c>
      <c r="F1138" s="6">
        <v>1328.59</v>
      </c>
      <c r="G1138" s="6">
        <v>1950.53</v>
      </c>
    </row>
    <row r="1139" spans="1:7" customFormat="1" x14ac:dyDescent="0.25">
      <c r="A1139" s="4">
        <v>41061</v>
      </c>
      <c r="B1139">
        <v>1</v>
      </c>
      <c r="C1139">
        <v>1</v>
      </c>
      <c r="D1139" s="5" t="s">
        <v>32</v>
      </c>
      <c r="E1139" s="6">
        <v>617.44000000000005</v>
      </c>
      <c r="F1139" s="6">
        <v>1167.1199999999999</v>
      </c>
      <c r="G1139" s="6">
        <v>1784.56</v>
      </c>
    </row>
    <row r="1140" spans="1:7" customFormat="1" x14ac:dyDescent="0.25">
      <c r="A1140" s="4">
        <v>41061</v>
      </c>
      <c r="B1140">
        <v>1</v>
      </c>
      <c r="C1140">
        <v>2</v>
      </c>
      <c r="D1140" s="5" t="s">
        <v>37</v>
      </c>
      <c r="E1140" s="6">
        <v>453.46</v>
      </c>
      <c r="F1140" s="6">
        <v>1122.6099999999999</v>
      </c>
      <c r="G1140" s="6">
        <v>1576.07</v>
      </c>
    </row>
    <row r="1141" spans="1:7" customFormat="1" x14ac:dyDescent="0.25">
      <c r="A1141" s="4">
        <v>41061</v>
      </c>
      <c r="B1141">
        <v>2</v>
      </c>
      <c r="C1141">
        <v>1</v>
      </c>
      <c r="D1141" s="5" t="s">
        <v>40</v>
      </c>
      <c r="E1141" s="6">
        <v>645.32000000000005</v>
      </c>
      <c r="F1141" s="6">
        <v>1078.0899999999999</v>
      </c>
      <c r="G1141" s="6">
        <v>1723.41</v>
      </c>
    </row>
    <row r="1142" spans="1:7" customFormat="1" x14ac:dyDescent="0.25">
      <c r="A1142" s="4">
        <v>41061</v>
      </c>
      <c r="B1142">
        <v>2</v>
      </c>
      <c r="C1142">
        <v>2</v>
      </c>
      <c r="D1142" s="5" t="s">
        <v>41</v>
      </c>
      <c r="E1142" s="6">
        <v>698.15</v>
      </c>
      <c r="F1142" s="6">
        <v>1331.3</v>
      </c>
      <c r="G1142" s="6">
        <v>2029.45</v>
      </c>
    </row>
    <row r="1143" spans="1:7" customFormat="1" x14ac:dyDescent="0.25">
      <c r="A1143" s="4">
        <v>41061</v>
      </c>
      <c r="B1143">
        <v>3</v>
      </c>
      <c r="C1143">
        <v>1</v>
      </c>
      <c r="D1143" s="5" t="s">
        <v>43</v>
      </c>
      <c r="E1143" s="6">
        <v>688.7</v>
      </c>
      <c r="F1143" s="6">
        <v>1081.0999999999999</v>
      </c>
      <c r="G1143" s="6">
        <v>1769.8</v>
      </c>
    </row>
    <row r="1144" spans="1:7" customFormat="1" x14ac:dyDescent="0.25">
      <c r="A1144" s="4">
        <v>41061</v>
      </c>
      <c r="B1144">
        <v>3</v>
      </c>
      <c r="C1144">
        <v>2</v>
      </c>
      <c r="D1144" s="5" t="s">
        <v>47</v>
      </c>
      <c r="E1144" s="6">
        <v>594.44000000000005</v>
      </c>
      <c r="F1144" s="6">
        <v>1126.33</v>
      </c>
      <c r="G1144" s="6">
        <v>1720.77</v>
      </c>
    </row>
    <row r="1145" spans="1:7" customFormat="1" x14ac:dyDescent="0.25">
      <c r="A1145" s="4">
        <v>41061</v>
      </c>
      <c r="B1145">
        <v>4</v>
      </c>
      <c r="C1145">
        <v>1</v>
      </c>
      <c r="D1145" s="5" t="s">
        <v>24</v>
      </c>
      <c r="E1145" s="6">
        <v>613.78</v>
      </c>
      <c r="F1145" s="6">
        <v>957.77</v>
      </c>
      <c r="G1145" s="6">
        <v>1571.55</v>
      </c>
    </row>
    <row r="1146" spans="1:7" customFormat="1" x14ac:dyDescent="0.25">
      <c r="A1146" s="4">
        <v>41061</v>
      </c>
      <c r="B1146">
        <v>4</v>
      </c>
      <c r="C1146">
        <v>2</v>
      </c>
      <c r="D1146" s="5" t="s">
        <v>30</v>
      </c>
      <c r="E1146" s="6">
        <v>604.29999999999995</v>
      </c>
      <c r="F1146" s="6">
        <v>1325.11</v>
      </c>
      <c r="G1146" s="6">
        <v>1929.41</v>
      </c>
    </row>
    <row r="1147" spans="1:7" customFormat="1" x14ac:dyDescent="0.25">
      <c r="A1147" s="4">
        <v>41062</v>
      </c>
      <c r="B1147">
        <v>1</v>
      </c>
      <c r="C1147">
        <v>1</v>
      </c>
      <c r="D1147" s="5" t="s">
        <v>16</v>
      </c>
      <c r="E1147" s="6">
        <v>520.21</v>
      </c>
      <c r="F1147" s="6">
        <v>1152.4000000000001</v>
      </c>
      <c r="G1147" s="6">
        <v>1672.61</v>
      </c>
    </row>
    <row r="1148" spans="1:7" customFormat="1" x14ac:dyDescent="0.25">
      <c r="A1148" s="4">
        <v>41062</v>
      </c>
      <c r="B1148">
        <v>1</v>
      </c>
      <c r="C1148">
        <v>2</v>
      </c>
      <c r="D1148" s="5" t="s">
        <v>22</v>
      </c>
      <c r="E1148" s="6">
        <v>579.35</v>
      </c>
      <c r="F1148" s="6">
        <v>1267.81</v>
      </c>
      <c r="G1148" s="6">
        <v>1847.16</v>
      </c>
    </row>
    <row r="1149" spans="1:7" customFormat="1" x14ac:dyDescent="0.25">
      <c r="A1149" s="4">
        <v>41062</v>
      </c>
      <c r="B1149">
        <v>2</v>
      </c>
      <c r="C1149">
        <v>1</v>
      </c>
      <c r="D1149" s="5" t="s">
        <v>27</v>
      </c>
      <c r="E1149" s="6">
        <v>639.1</v>
      </c>
      <c r="F1149" s="6">
        <v>1075.25</v>
      </c>
      <c r="G1149" s="6">
        <v>1714.35</v>
      </c>
    </row>
    <row r="1150" spans="1:7" customFormat="1" x14ac:dyDescent="0.25">
      <c r="A1150" s="4">
        <v>41062</v>
      </c>
      <c r="B1150">
        <v>2</v>
      </c>
      <c r="C1150">
        <v>2</v>
      </c>
      <c r="D1150" s="5" t="s">
        <v>32</v>
      </c>
      <c r="E1150" s="6">
        <v>715.51</v>
      </c>
      <c r="F1150" s="6">
        <v>1167.96</v>
      </c>
      <c r="G1150" s="6">
        <v>1883.47</v>
      </c>
    </row>
    <row r="1151" spans="1:7" customFormat="1" x14ac:dyDescent="0.25">
      <c r="A1151" s="4">
        <v>41062</v>
      </c>
      <c r="B1151">
        <v>3</v>
      </c>
      <c r="C1151">
        <v>1</v>
      </c>
      <c r="D1151" s="5" t="s">
        <v>37</v>
      </c>
      <c r="E1151" s="6">
        <v>605.67999999999995</v>
      </c>
      <c r="F1151" s="6">
        <v>1013.05</v>
      </c>
      <c r="G1151" s="6">
        <v>1618.73</v>
      </c>
    </row>
    <row r="1152" spans="1:7" customFormat="1" x14ac:dyDescent="0.25">
      <c r="A1152" s="4">
        <v>41062</v>
      </c>
      <c r="B1152">
        <v>3</v>
      </c>
      <c r="C1152">
        <v>2</v>
      </c>
      <c r="D1152" s="5" t="s">
        <v>40</v>
      </c>
      <c r="E1152" s="6">
        <v>531.42999999999995</v>
      </c>
      <c r="F1152" s="6">
        <v>1166.71</v>
      </c>
      <c r="G1152" s="6">
        <v>1698.14</v>
      </c>
    </row>
    <row r="1153" spans="1:7" customFormat="1" x14ac:dyDescent="0.25">
      <c r="A1153" s="4">
        <v>41062</v>
      </c>
      <c r="B1153">
        <v>4</v>
      </c>
      <c r="C1153">
        <v>1</v>
      </c>
      <c r="D1153" s="5" t="s">
        <v>41</v>
      </c>
      <c r="E1153" s="6">
        <v>507.7</v>
      </c>
      <c r="F1153" s="6">
        <v>1054.72</v>
      </c>
      <c r="G1153" s="6">
        <v>1562.42</v>
      </c>
    </row>
    <row r="1154" spans="1:7" customFormat="1" x14ac:dyDescent="0.25">
      <c r="A1154" s="4">
        <v>41062</v>
      </c>
      <c r="B1154">
        <v>4</v>
      </c>
      <c r="C1154">
        <v>2</v>
      </c>
      <c r="D1154" s="5" t="s">
        <v>43</v>
      </c>
      <c r="E1154" s="6">
        <v>617.11</v>
      </c>
      <c r="F1154" s="6">
        <v>1018.08</v>
      </c>
      <c r="G1154" s="6">
        <v>1635.19</v>
      </c>
    </row>
    <row r="1155" spans="1:7" customFormat="1" x14ac:dyDescent="0.25">
      <c r="A1155" s="4">
        <v>41063</v>
      </c>
      <c r="B1155">
        <v>1</v>
      </c>
      <c r="C1155">
        <v>1</v>
      </c>
      <c r="D1155" s="5" t="s">
        <v>47</v>
      </c>
      <c r="E1155" s="6">
        <v>662.34</v>
      </c>
      <c r="F1155" s="6">
        <v>1113.3</v>
      </c>
      <c r="G1155" s="6">
        <v>1775.64</v>
      </c>
    </row>
    <row r="1156" spans="1:7" customFormat="1" x14ac:dyDescent="0.25">
      <c r="A1156" s="4">
        <v>41063</v>
      </c>
      <c r="B1156">
        <v>1</v>
      </c>
      <c r="C1156">
        <v>2</v>
      </c>
      <c r="D1156" s="5" t="s">
        <v>24</v>
      </c>
      <c r="E1156" s="6">
        <v>579.47</v>
      </c>
      <c r="F1156" s="6">
        <v>1013.56</v>
      </c>
      <c r="G1156" s="6">
        <v>1593.03</v>
      </c>
    </row>
    <row r="1157" spans="1:7" customFormat="1" x14ac:dyDescent="0.25">
      <c r="A1157" s="4">
        <v>41063</v>
      </c>
      <c r="B1157">
        <v>2</v>
      </c>
      <c r="C1157">
        <v>1</v>
      </c>
      <c r="D1157" s="5" t="s">
        <v>30</v>
      </c>
      <c r="E1157" s="6">
        <v>575.19000000000005</v>
      </c>
      <c r="F1157" s="6">
        <v>1170.8499999999999</v>
      </c>
      <c r="G1157" s="6">
        <v>1746.04</v>
      </c>
    </row>
    <row r="1158" spans="1:7" customFormat="1" x14ac:dyDescent="0.25">
      <c r="A1158" s="4">
        <v>41063</v>
      </c>
      <c r="B1158">
        <v>2</v>
      </c>
      <c r="C1158">
        <v>2</v>
      </c>
      <c r="D1158" s="5" t="s">
        <v>16</v>
      </c>
      <c r="E1158" s="6">
        <v>667.84</v>
      </c>
      <c r="F1158" s="6">
        <v>1398.03</v>
      </c>
      <c r="G1158" s="6">
        <v>2065.87</v>
      </c>
    </row>
    <row r="1159" spans="1:7" customFormat="1" x14ac:dyDescent="0.25">
      <c r="A1159" s="4">
        <v>41063</v>
      </c>
      <c r="B1159">
        <v>3</v>
      </c>
      <c r="C1159">
        <v>1</v>
      </c>
      <c r="D1159" s="5" t="s">
        <v>22</v>
      </c>
      <c r="E1159" s="6">
        <v>604.65</v>
      </c>
      <c r="F1159" s="6">
        <v>1068.46</v>
      </c>
      <c r="G1159" s="6">
        <v>1673.11</v>
      </c>
    </row>
    <row r="1160" spans="1:7" customFormat="1" x14ac:dyDescent="0.25">
      <c r="A1160" s="4">
        <v>41063</v>
      </c>
      <c r="B1160">
        <v>3</v>
      </c>
      <c r="C1160">
        <v>2</v>
      </c>
      <c r="D1160" s="5" t="s">
        <v>27</v>
      </c>
      <c r="E1160" s="6">
        <v>703.65</v>
      </c>
      <c r="F1160" s="6">
        <v>1144.33</v>
      </c>
      <c r="G1160" s="6">
        <v>1847.98</v>
      </c>
    </row>
    <row r="1161" spans="1:7" customFormat="1" x14ac:dyDescent="0.25">
      <c r="A1161" s="4">
        <v>41063</v>
      </c>
      <c r="B1161">
        <v>4</v>
      </c>
      <c r="C1161">
        <v>1</v>
      </c>
      <c r="D1161" s="5" t="s">
        <v>32</v>
      </c>
      <c r="E1161" s="6">
        <v>603.75</v>
      </c>
      <c r="F1161" s="6">
        <v>1112.3499999999999</v>
      </c>
      <c r="G1161" s="6">
        <v>1716.1</v>
      </c>
    </row>
    <row r="1162" spans="1:7" customFormat="1" x14ac:dyDescent="0.25">
      <c r="A1162" s="4">
        <v>41063</v>
      </c>
      <c r="B1162">
        <v>4</v>
      </c>
      <c r="C1162">
        <v>2</v>
      </c>
      <c r="D1162" s="5" t="s">
        <v>37</v>
      </c>
      <c r="E1162" s="6">
        <v>613.95000000000005</v>
      </c>
      <c r="F1162" s="6">
        <v>1400.78</v>
      </c>
      <c r="G1162" s="6">
        <v>2014.73</v>
      </c>
    </row>
    <row r="1163" spans="1:7" customFormat="1" x14ac:dyDescent="0.25">
      <c r="A1163" s="4">
        <v>41064</v>
      </c>
      <c r="B1163">
        <v>1</v>
      </c>
      <c r="C1163">
        <v>1</v>
      </c>
      <c r="D1163" s="5" t="s">
        <v>40</v>
      </c>
      <c r="E1163" s="6">
        <v>617.65</v>
      </c>
      <c r="F1163" s="6">
        <v>1068.93</v>
      </c>
      <c r="G1163" s="6">
        <v>1686.58</v>
      </c>
    </row>
    <row r="1164" spans="1:7" customFormat="1" x14ac:dyDescent="0.25">
      <c r="A1164" s="4">
        <v>41064</v>
      </c>
      <c r="B1164">
        <v>1</v>
      </c>
      <c r="C1164">
        <v>2</v>
      </c>
      <c r="D1164" s="5" t="s">
        <v>41</v>
      </c>
      <c r="E1164" s="6">
        <v>511.84</v>
      </c>
      <c r="F1164" s="6">
        <v>1126.69</v>
      </c>
      <c r="G1164" s="6">
        <v>1638.53</v>
      </c>
    </row>
    <row r="1165" spans="1:7" customFormat="1" x14ac:dyDescent="0.25">
      <c r="A1165" s="4">
        <v>41064</v>
      </c>
      <c r="B1165">
        <v>2</v>
      </c>
      <c r="C1165">
        <v>1</v>
      </c>
      <c r="D1165" s="5" t="s">
        <v>43</v>
      </c>
      <c r="E1165" s="6">
        <v>592.87</v>
      </c>
      <c r="F1165" s="6">
        <v>1166.5999999999999</v>
      </c>
      <c r="G1165" s="6">
        <v>1759.47</v>
      </c>
    </row>
    <row r="1166" spans="1:7" customFormat="1" x14ac:dyDescent="0.25">
      <c r="A1166" s="4">
        <v>41064</v>
      </c>
      <c r="B1166">
        <v>2</v>
      </c>
      <c r="C1166">
        <v>2</v>
      </c>
      <c r="D1166" s="5" t="s">
        <v>47</v>
      </c>
      <c r="E1166" s="6">
        <v>553.41999999999996</v>
      </c>
      <c r="F1166" s="6">
        <v>1297.9000000000001</v>
      </c>
      <c r="G1166" s="6">
        <v>1851.32</v>
      </c>
    </row>
    <row r="1167" spans="1:7" customFormat="1" x14ac:dyDescent="0.25">
      <c r="A1167" s="4">
        <v>41064</v>
      </c>
      <c r="B1167">
        <v>3</v>
      </c>
      <c r="C1167">
        <v>1</v>
      </c>
      <c r="D1167" s="5" t="s">
        <v>24</v>
      </c>
      <c r="E1167" s="6">
        <v>627.80999999999995</v>
      </c>
      <c r="F1167" s="6">
        <v>1088.8699999999999</v>
      </c>
      <c r="G1167" s="6">
        <v>1716.68</v>
      </c>
    </row>
    <row r="1168" spans="1:7" customFormat="1" x14ac:dyDescent="0.25">
      <c r="A1168" s="4">
        <v>41064</v>
      </c>
      <c r="B1168">
        <v>3</v>
      </c>
      <c r="C1168">
        <v>2</v>
      </c>
      <c r="D1168" s="5" t="s">
        <v>30</v>
      </c>
      <c r="E1168" s="6">
        <v>645.99</v>
      </c>
      <c r="F1168" s="6">
        <v>1237.99</v>
      </c>
      <c r="G1168" s="6">
        <v>1883.98</v>
      </c>
    </row>
    <row r="1169" spans="1:7" customFormat="1" x14ac:dyDescent="0.25">
      <c r="A1169" s="4">
        <v>41064</v>
      </c>
      <c r="B1169">
        <v>4</v>
      </c>
      <c r="C1169">
        <v>1</v>
      </c>
      <c r="D1169" s="5" t="s">
        <v>16</v>
      </c>
      <c r="E1169" s="6">
        <v>610.33000000000004</v>
      </c>
      <c r="F1169" s="6">
        <v>973.83</v>
      </c>
      <c r="G1169" s="6">
        <v>1584.16</v>
      </c>
    </row>
    <row r="1170" spans="1:7" customFormat="1" x14ac:dyDescent="0.25">
      <c r="A1170" s="4">
        <v>41064</v>
      </c>
      <c r="B1170">
        <v>4</v>
      </c>
      <c r="C1170">
        <v>2</v>
      </c>
      <c r="D1170" s="5" t="s">
        <v>22</v>
      </c>
      <c r="E1170" s="6">
        <v>509.52</v>
      </c>
      <c r="F1170" s="6">
        <v>1105.81</v>
      </c>
      <c r="G1170" s="6">
        <v>1615.33</v>
      </c>
    </row>
    <row r="1171" spans="1:7" customFormat="1" x14ac:dyDescent="0.25">
      <c r="A1171" s="4">
        <v>41065</v>
      </c>
      <c r="B1171">
        <v>1</v>
      </c>
      <c r="C1171">
        <v>1</v>
      </c>
      <c r="D1171" s="5" t="s">
        <v>27</v>
      </c>
      <c r="E1171" s="6">
        <v>564.30999999999995</v>
      </c>
      <c r="F1171" s="6">
        <v>1144.0899999999999</v>
      </c>
      <c r="G1171" s="6">
        <v>1708.4</v>
      </c>
    </row>
    <row r="1172" spans="1:7" customFormat="1" x14ac:dyDescent="0.25">
      <c r="A1172" s="4">
        <v>41065</v>
      </c>
      <c r="B1172">
        <v>1</v>
      </c>
      <c r="C1172">
        <v>2</v>
      </c>
      <c r="D1172" s="5" t="s">
        <v>32</v>
      </c>
      <c r="E1172" s="6">
        <v>601.29</v>
      </c>
      <c r="F1172" s="6">
        <v>1420.89</v>
      </c>
      <c r="G1172" s="6">
        <v>2022.18</v>
      </c>
    </row>
    <row r="1173" spans="1:7" customFormat="1" x14ac:dyDescent="0.25">
      <c r="A1173" s="4">
        <v>41065</v>
      </c>
      <c r="B1173">
        <v>2</v>
      </c>
      <c r="C1173">
        <v>1</v>
      </c>
      <c r="D1173" s="5" t="s">
        <v>37</v>
      </c>
      <c r="E1173" s="6">
        <v>585.82000000000005</v>
      </c>
      <c r="F1173" s="6">
        <v>1040.78</v>
      </c>
      <c r="G1173" s="6">
        <v>1626.6</v>
      </c>
    </row>
    <row r="1174" spans="1:7" customFormat="1" x14ac:dyDescent="0.25">
      <c r="A1174" s="4">
        <v>41065</v>
      </c>
      <c r="B1174">
        <v>2</v>
      </c>
      <c r="C1174">
        <v>2</v>
      </c>
      <c r="D1174" s="5" t="s">
        <v>40</v>
      </c>
      <c r="E1174" s="6">
        <v>649.62</v>
      </c>
      <c r="F1174" s="6">
        <v>1044.26</v>
      </c>
      <c r="G1174" s="6">
        <v>1693.88</v>
      </c>
    </row>
    <row r="1175" spans="1:7" customFormat="1" x14ac:dyDescent="0.25">
      <c r="A1175" s="4">
        <v>41065</v>
      </c>
      <c r="B1175">
        <v>3</v>
      </c>
      <c r="C1175">
        <v>1</v>
      </c>
      <c r="D1175" s="5" t="s">
        <v>41</v>
      </c>
      <c r="E1175" s="6">
        <v>670.38</v>
      </c>
      <c r="F1175" s="6">
        <v>1098.47</v>
      </c>
      <c r="G1175" s="6">
        <v>1768.85</v>
      </c>
    </row>
    <row r="1176" spans="1:7" customFormat="1" x14ac:dyDescent="0.25">
      <c r="A1176" s="4">
        <v>41065</v>
      </c>
      <c r="B1176">
        <v>3</v>
      </c>
      <c r="C1176">
        <v>2</v>
      </c>
      <c r="D1176" s="5" t="s">
        <v>43</v>
      </c>
      <c r="E1176" s="6">
        <v>575.92999999999995</v>
      </c>
      <c r="F1176" s="6">
        <v>1388.13</v>
      </c>
      <c r="G1176" s="6">
        <v>1964.06</v>
      </c>
    </row>
    <row r="1177" spans="1:7" customFormat="1" x14ac:dyDescent="0.25">
      <c r="A1177" s="4">
        <v>41065</v>
      </c>
      <c r="B1177">
        <v>4</v>
      </c>
      <c r="C1177">
        <v>1</v>
      </c>
      <c r="D1177" s="5" t="s">
        <v>47</v>
      </c>
      <c r="E1177" s="6">
        <v>477.03</v>
      </c>
      <c r="F1177" s="6">
        <v>1139.92</v>
      </c>
      <c r="G1177" s="6">
        <v>1616.95</v>
      </c>
    </row>
    <row r="1178" spans="1:7" customFormat="1" x14ac:dyDescent="0.25">
      <c r="A1178" s="4">
        <v>41065</v>
      </c>
      <c r="B1178">
        <v>4</v>
      </c>
      <c r="C1178">
        <v>2</v>
      </c>
      <c r="D1178" s="5" t="s">
        <v>24</v>
      </c>
      <c r="E1178" s="6">
        <v>634.07000000000005</v>
      </c>
      <c r="F1178" s="6">
        <v>1073.5899999999999</v>
      </c>
      <c r="G1178" s="6">
        <v>1707.66</v>
      </c>
    </row>
    <row r="1179" spans="1:7" customFormat="1" x14ac:dyDescent="0.25">
      <c r="A1179" s="4">
        <v>41066</v>
      </c>
      <c r="B1179">
        <v>1</v>
      </c>
      <c r="C1179">
        <v>1</v>
      </c>
      <c r="D1179" s="5" t="s">
        <v>30</v>
      </c>
      <c r="E1179" s="6">
        <v>546.17999999999995</v>
      </c>
      <c r="F1179" s="6">
        <v>961.67</v>
      </c>
      <c r="G1179" s="6">
        <v>1507.85</v>
      </c>
    </row>
    <row r="1180" spans="1:7" customFormat="1" x14ac:dyDescent="0.25">
      <c r="A1180" s="4">
        <v>41066</v>
      </c>
      <c r="B1180">
        <v>1</v>
      </c>
      <c r="C1180">
        <v>2</v>
      </c>
      <c r="D1180" s="5" t="s">
        <v>16</v>
      </c>
      <c r="E1180" s="6">
        <v>618.05999999999995</v>
      </c>
      <c r="F1180" s="6">
        <v>999.7</v>
      </c>
      <c r="G1180" s="6">
        <v>1617.76</v>
      </c>
    </row>
    <row r="1181" spans="1:7" customFormat="1" x14ac:dyDescent="0.25">
      <c r="A1181" s="4">
        <v>41066</v>
      </c>
      <c r="B1181">
        <v>2</v>
      </c>
      <c r="C1181">
        <v>1</v>
      </c>
      <c r="D1181" s="5" t="s">
        <v>22</v>
      </c>
      <c r="E1181" s="6">
        <v>555.29999999999995</v>
      </c>
      <c r="F1181" s="6">
        <v>1117.08</v>
      </c>
      <c r="G1181" s="6">
        <v>1672.38</v>
      </c>
    </row>
    <row r="1182" spans="1:7" customFormat="1" x14ac:dyDescent="0.25">
      <c r="A1182" s="4">
        <v>41066</v>
      </c>
      <c r="B1182">
        <v>2</v>
      </c>
      <c r="C1182">
        <v>2</v>
      </c>
      <c r="D1182" s="5" t="s">
        <v>27</v>
      </c>
      <c r="E1182" s="6">
        <v>728.44</v>
      </c>
      <c r="F1182" s="6">
        <v>1223.27</v>
      </c>
      <c r="G1182" s="6">
        <v>1951.71</v>
      </c>
    </row>
    <row r="1183" spans="1:7" customFormat="1" x14ac:dyDescent="0.25">
      <c r="A1183" s="4">
        <v>41066</v>
      </c>
      <c r="B1183">
        <v>3</v>
      </c>
      <c r="C1183">
        <v>1</v>
      </c>
      <c r="D1183" s="5" t="s">
        <v>32</v>
      </c>
      <c r="E1183" s="6">
        <v>684.76</v>
      </c>
      <c r="F1183" s="6">
        <v>1092.78</v>
      </c>
      <c r="G1183" s="6">
        <v>1777.54</v>
      </c>
    </row>
    <row r="1184" spans="1:7" customFormat="1" x14ac:dyDescent="0.25">
      <c r="A1184" s="4">
        <v>41066</v>
      </c>
      <c r="B1184">
        <v>3</v>
      </c>
      <c r="C1184">
        <v>2</v>
      </c>
      <c r="D1184" s="5" t="s">
        <v>37</v>
      </c>
      <c r="E1184" s="6">
        <v>700.94</v>
      </c>
      <c r="F1184" s="6">
        <v>1175.99</v>
      </c>
      <c r="G1184" s="6">
        <v>1876.93</v>
      </c>
    </row>
    <row r="1185" spans="1:7" customFormat="1" x14ac:dyDescent="0.25">
      <c r="A1185" s="4">
        <v>41066</v>
      </c>
      <c r="B1185">
        <v>4</v>
      </c>
      <c r="C1185">
        <v>1</v>
      </c>
      <c r="D1185" s="5" t="s">
        <v>40</v>
      </c>
      <c r="E1185" s="6">
        <v>622.97</v>
      </c>
      <c r="F1185" s="6">
        <v>1008.38</v>
      </c>
      <c r="G1185" s="6">
        <v>1631.35</v>
      </c>
    </row>
    <row r="1186" spans="1:7" customFormat="1" x14ac:dyDescent="0.25">
      <c r="A1186" s="4">
        <v>41066</v>
      </c>
      <c r="B1186">
        <v>4</v>
      </c>
      <c r="C1186">
        <v>2</v>
      </c>
      <c r="D1186" s="5" t="s">
        <v>41</v>
      </c>
      <c r="E1186" s="6">
        <v>630.54</v>
      </c>
      <c r="F1186" s="6">
        <v>1193.4000000000001</v>
      </c>
      <c r="G1186" s="6">
        <v>1823.94</v>
      </c>
    </row>
    <row r="1187" spans="1:7" customFormat="1" x14ac:dyDescent="0.25">
      <c r="A1187" s="4">
        <v>41067</v>
      </c>
      <c r="B1187">
        <v>1</v>
      </c>
      <c r="C1187">
        <v>1</v>
      </c>
      <c r="D1187" s="5" t="s">
        <v>43</v>
      </c>
      <c r="E1187" s="6">
        <v>512.23</v>
      </c>
      <c r="F1187" s="6">
        <v>990.51</v>
      </c>
      <c r="G1187" s="6">
        <v>1502.74</v>
      </c>
    </row>
    <row r="1188" spans="1:7" customFormat="1" x14ac:dyDescent="0.25">
      <c r="A1188" s="4">
        <v>41067</v>
      </c>
      <c r="B1188">
        <v>1</v>
      </c>
      <c r="C1188">
        <v>2</v>
      </c>
      <c r="D1188" s="5" t="s">
        <v>47</v>
      </c>
      <c r="E1188" s="6">
        <v>582.42999999999995</v>
      </c>
      <c r="F1188" s="6">
        <v>1344.89</v>
      </c>
      <c r="G1188" s="6">
        <v>1927.32</v>
      </c>
    </row>
    <row r="1189" spans="1:7" customFormat="1" x14ac:dyDescent="0.25">
      <c r="A1189" s="4">
        <v>41067</v>
      </c>
      <c r="B1189">
        <v>2</v>
      </c>
      <c r="C1189">
        <v>1</v>
      </c>
      <c r="D1189" s="5" t="s">
        <v>24</v>
      </c>
      <c r="E1189" s="6">
        <v>479.16</v>
      </c>
      <c r="F1189" s="6">
        <v>1046.3</v>
      </c>
      <c r="G1189" s="6">
        <v>1525.46</v>
      </c>
    </row>
    <row r="1190" spans="1:7" customFormat="1" x14ac:dyDescent="0.25">
      <c r="A1190" s="4">
        <v>41067</v>
      </c>
      <c r="B1190">
        <v>2</v>
      </c>
      <c r="C1190">
        <v>2</v>
      </c>
      <c r="D1190" s="5" t="s">
        <v>30</v>
      </c>
      <c r="E1190" s="6">
        <v>648.94000000000005</v>
      </c>
      <c r="F1190" s="6">
        <v>1067.47</v>
      </c>
      <c r="G1190" s="6">
        <v>1716.41</v>
      </c>
    </row>
    <row r="1191" spans="1:7" customFormat="1" x14ac:dyDescent="0.25">
      <c r="A1191" s="4">
        <v>41067</v>
      </c>
      <c r="B1191">
        <v>3</v>
      </c>
      <c r="C1191">
        <v>1</v>
      </c>
      <c r="D1191" s="5" t="s">
        <v>16</v>
      </c>
      <c r="E1191" s="6">
        <v>500.07</v>
      </c>
      <c r="F1191" s="6">
        <v>1071.44</v>
      </c>
      <c r="G1191" s="6">
        <v>1571.51</v>
      </c>
    </row>
    <row r="1192" spans="1:7" customFormat="1" x14ac:dyDescent="0.25">
      <c r="A1192" s="4">
        <v>41067</v>
      </c>
      <c r="B1192">
        <v>3</v>
      </c>
      <c r="C1192">
        <v>2</v>
      </c>
      <c r="D1192" s="5" t="s">
        <v>22</v>
      </c>
      <c r="E1192" s="6">
        <v>525.19000000000005</v>
      </c>
      <c r="F1192" s="6">
        <v>986.64</v>
      </c>
      <c r="G1192" s="6">
        <v>1511.83</v>
      </c>
    </row>
    <row r="1193" spans="1:7" customFormat="1" x14ac:dyDescent="0.25">
      <c r="A1193" s="4">
        <v>41067</v>
      </c>
      <c r="B1193">
        <v>4</v>
      </c>
      <c r="C1193">
        <v>1</v>
      </c>
      <c r="D1193" s="5" t="s">
        <v>27</v>
      </c>
      <c r="E1193" s="6">
        <v>643.37</v>
      </c>
      <c r="F1193" s="6">
        <v>1032.43</v>
      </c>
      <c r="G1193" s="6">
        <v>1675.8</v>
      </c>
    </row>
    <row r="1194" spans="1:7" customFormat="1" x14ac:dyDescent="0.25">
      <c r="A1194" s="4">
        <v>41067</v>
      </c>
      <c r="B1194">
        <v>4</v>
      </c>
      <c r="C1194">
        <v>2</v>
      </c>
      <c r="D1194" s="5" t="s">
        <v>32</v>
      </c>
      <c r="E1194" s="6">
        <v>449.27</v>
      </c>
      <c r="F1194" s="6">
        <v>1156.4100000000001</v>
      </c>
      <c r="G1194" s="6">
        <v>1605.68</v>
      </c>
    </row>
    <row r="1195" spans="1:7" customFormat="1" x14ac:dyDescent="0.25">
      <c r="A1195" s="4">
        <v>41068</v>
      </c>
      <c r="B1195">
        <v>1</v>
      </c>
      <c r="C1195">
        <v>1</v>
      </c>
      <c r="D1195" s="5" t="s">
        <v>37</v>
      </c>
      <c r="E1195" s="6">
        <v>590.57000000000005</v>
      </c>
      <c r="F1195" s="6">
        <v>1103.24</v>
      </c>
      <c r="G1195" s="6">
        <v>1693.81</v>
      </c>
    </row>
    <row r="1196" spans="1:7" customFormat="1" x14ac:dyDescent="0.25">
      <c r="A1196" s="4">
        <v>41068</v>
      </c>
      <c r="B1196">
        <v>1</v>
      </c>
      <c r="C1196">
        <v>2</v>
      </c>
      <c r="D1196" s="5" t="s">
        <v>40</v>
      </c>
      <c r="E1196" s="6">
        <v>622.59</v>
      </c>
      <c r="F1196" s="6">
        <v>1136.3599999999999</v>
      </c>
      <c r="G1196" s="6">
        <v>1758.95</v>
      </c>
    </row>
    <row r="1197" spans="1:7" customFormat="1" x14ac:dyDescent="0.25">
      <c r="A1197" s="4">
        <v>41068</v>
      </c>
      <c r="B1197">
        <v>2</v>
      </c>
      <c r="C1197">
        <v>1</v>
      </c>
      <c r="D1197" s="5" t="s">
        <v>41</v>
      </c>
      <c r="E1197" s="6">
        <v>612.01</v>
      </c>
      <c r="F1197" s="6">
        <v>1093.33</v>
      </c>
      <c r="G1197" s="6">
        <v>1705.34</v>
      </c>
    </row>
    <row r="1198" spans="1:7" customFormat="1" x14ac:dyDescent="0.25">
      <c r="A1198" s="4">
        <v>41068</v>
      </c>
      <c r="B1198">
        <v>2</v>
      </c>
      <c r="C1198">
        <v>2</v>
      </c>
      <c r="D1198" s="5" t="s">
        <v>43</v>
      </c>
      <c r="E1198" s="6">
        <v>643.37</v>
      </c>
      <c r="F1198" s="6">
        <v>1409.35</v>
      </c>
      <c r="G1198" s="6">
        <v>2052.7199999999998</v>
      </c>
    </row>
    <row r="1199" spans="1:7" customFormat="1" x14ac:dyDescent="0.25">
      <c r="A1199" s="4">
        <v>41068</v>
      </c>
      <c r="B1199">
        <v>3</v>
      </c>
      <c r="C1199">
        <v>1</v>
      </c>
      <c r="D1199" s="5" t="s">
        <v>47</v>
      </c>
      <c r="E1199" s="6">
        <v>605.63</v>
      </c>
      <c r="F1199" s="6">
        <v>1039.69</v>
      </c>
      <c r="G1199" s="6">
        <v>1645.32</v>
      </c>
    </row>
    <row r="1200" spans="1:7" customFormat="1" x14ac:dyDescent="0.25">
      <c r="A1200" s="4">
        <v>41068</v>
      </c>
      <c r="B1200">
        <v>3</v>
      </c>
      <c r="C1200">
        <v>2</v>
      </c>
      <c r="D1200" s="5" t="s">
        <v>24</v>
      </c>
      <c r="E1200" s="6">
        <v>767.13</v>
      </c>
      <c r="F1200" s="6">
        <v>1181.51</v>
      </c>
      <c r="G1200" s="6">
        <v>1948.64</v>
      </c>
    </row>
    <row r="1201" spans="1:7" customFormat="1" x14ac:dyDescent="0.25">
      <c r="A1201" s="4">
        <v>41068</v>
      </c>
      <c r="B1201">
        <v>4</v>
      </c>
      <c r="C1201">
        <v>1</v>
      </c>
      <c r="D1201" s="5" t="s">
        <v>30</v>
      </c>
      <c r="E1201" s="6">
        <v>667.38</v>
      </c>
      <c r="F1201" s="6">
        <v>1009.18</v>
      </c>
      <c r="G1201" s="6">
        <v>1676.56</v>
      </c>
    </row>
    <row r="1202" spans="1:7" customFormat="1" x14ac:dyDescent="0.25">
      <c r="A1202" s="4">
        <v>41068</v>
      </c>
      <c r="B1202">
        <v>4</v>
      </c>
      <c r="C1202">
        <v>2</v>
      </c>
      <c r="D1202" s="5" t="s">
        <v>16</v>
      </c>
      <c r="E1202" s="6">
        <v>579.04999999999995</v>
      </c>
      <c r="F1202" s="6">
        <v>1374.96</v>
      </c>
      <c r="G1202" s="6">
        <v>1954.01</v>
      </c>
    </row>
    <row r="1203" spans="1:7" customFormat="1" x14ac:dyDescent="0.25">
      <c r="A1203" s="4">
        <v>41069</v>
      </c>
      <c r="B1203">
        <v>1</v>
      </c>
      <c r="C1203">
        <v>1</v>
      </c>
      <c r="D1203" s="5" t="s">
        <v>22</v>
      </c>
      <c r="E1203" s="6">
        <v>539.71</v>
      </c>
      <c r="F1203" s="6">
        <v>1198.3599999999999</v>
      </c>
      <c r="G1203" s="6">
        <v>1738.07</v>
      </c>
    </row>
    <row r="1204" spans="1:7" customFormat="1" x14ac:dyDescent="0.25">
      <c r="A1204" s="4">
        <v>41069</v>
      </c>
      <c r="B1204">
        <v>1</v>
      </c>
      <c r="C1204">
        <v>2</v>
      </c>
      <c r="D1204" s="5" t="s">
        <v>27</v>
      </c>
      <c r="E1204" s="6">
        <v>465.1</v>
      </c>
      <c r="F1204" s="6">
        <v>1264.8800000000001</v>
      </c>
      <c r="G1204" s="6">
        <v>1729.98</v>
      </c>
    </row>
    <row r="1205" spans="1:7" customFormat="1" x14ac:dyDescent="0.25">
      <c r="A1205" s="4">
        <v>41069</v>
      </c>
      <c r="B1205">
        <v>2</v>
      </c>
      <c r="C1205">
        <v>1</v>
      </c>
      <c r="D1205" s="5" t="s">
        <v>32</v>
      </c>
      <c r="E1205" s="6">
        <v>503.62</v>
      </c>
      <c r="F1205" s="6">
        <v>1045.27</v>
      </c>
      <c r="G1205" s="6">
        <v>1548.89</v>
      </c>
    </row>
    <row r="1206" spans="1:7" customFormat="1" x14ac:dyDescent="0.25">
      <c r="A1206" s="4">
        <v>41069</v>
      </c>
      <c r="B1206">
        <v>2</v>
      </c>
      <c r="C1206">
        <v>2</v>
      </c>
      <c r="D1206" s="5" t="s">
        <v>37</v>
      </c>
      <c r="E1206" s="6">
        <v>656.11</v>
      </c>
      <c r="F1206" s="6">
        <v>1145.67</v>
      </c>
      <c r="G1206" s="6">
        <v>1801.78</v>
      </c>
    </row>
    <row r="1207" spans="1:7" customFormat="1" x14ac:dyDescent="0.25">
      <c r="A1207" s="4">
        <v>41069</v>
      </c>
      <c r="B1207">
        <v>3</v>
      </c>
      <c r="C1207">
        <v>1</v>
      </c>
      <c r="D1207" s="5" t="s">
        <v>40</v>
      </c>
      <c r="E1207" s="6">
        <v>412.07</v>
      </c>
      <c r="F1207" s="6">
        <v>1126.8599999999999</v>
      </c>
      <c r="G1207" s="6">
        <v>1538.93</v>
      </c>
    </row>
    <row r="1208" spans="1:7" customFormat="1" x14ac:dyDescent="0.25">
      <c r="A1208" s="4">
        <v>41069</v>
      </c>
      <c r="B1208">
        <v>3</v>
      </c>
      <c r="C1208">
        <v>2</v>
      </c>
      <c r="D1208" s="5" t="s">
        <v>41</v>
      </c>
      <c r="E1208" s="6">
        <v>674.05</v>
      </c>
      <c r="F1208" s="6">
        <v>1050.48</v>
      </c>
      <c r="G1208" s="6">
        <v>1724.53</v>
      </c>
    </row>
    <row r="1209" spans="1:7" customFormat="1" x14ac:dyDescent="0.25">
      <c r="A1209" s="4">
        <v>41069</v>
      </c>
      <c r="B1209">
        <v>4</v>
      </c>
      <c r="C1209">
        <v>1</v>
      </c>
      <c r="D1209" s="5" t="s">
        <v>43</v>
      </c>
      <c r="E1209" s="6">
        <v>598.37</v>
      </c>
      <c r="F1209" s="6">
        <v>963.05</v>
      </c>
      <c r="G1209" s="6">
        <v>1561.42</v>
      </c>
    </row>
    <row r="1210" spans="1:7" customFormat="1" x14ac:dyDescent="0.25">
      <c r="A1210" s="4">
        <v>41069</v>
      </c>
      <c r="B1210">
        <v>4</v>
      </c>
      <c r="C1210">
        <v>2</v>
      </c>
      <c r="D1210" s="5" t="s">
        <v>47</v>
      </c>
      <c r="E1210" s="6">
        <v>583.05999999999995</v>
      </c>
      <c r="F1210" s="6">
        <v>1376.4</v>
      </c>
      <c r="G1210" s="6">
        <v>1959.46</v>
      </c>
    </row>
    <row r="1211" spans="1:7" customFormat="1" x14ac:dyDescent="0.25">
      <c r="A1211" s="4">
        <v>41070</v>
      </c>
      <c r="B1211">
        <v>1</v>
      </c>
      <c r="C1211">
        <v>1</v>
      </c>
      <c r="D1211" s="5" t="s">
        <v>24</v>
      </c>
      <c r="E1211" s="6">
        <v>659.41</v>
      </c>
      <c r="F1211" s="6">
        <v>997.18</v>
      </c>
      <c r="G1211" s="6">
        <v>1656.59</v>
      </c>
    </row>
    <row r="1212" spans="1:7" customFormat="1" x14ac:dyDescent="0.25">
      <c r="A1212" s="4">
        <v>41070</v>
      </c>
      <c r="B1212">
        <v>1</v>
      </c>
      <c r="C1212">
        <v>2</v>
      </c>
      <c r="D1212" s="5" t="s">
        <v>30</v>
      </c>
      <c r="E1212" s="6">
        <v>721.35</v>
      </c>
      <c r="F1212" s="6">
        <v>1089.8599999999999</v>
      </c>
      <c r="G1212" s="6">
        <v>1811.21</v>
      </c>
    </row>
    <row r="1213" spans="1:7" customFormat="1" x14ac:dyDescent="0.25">
      <c r="A1213" s="4">
        <v>41070</v>
      </c>
      <c r="B1213">
        <v>2</v>
      </c>
      <c r="C1213">
        <v>1</v>
      </c>
      <c r="D1213" s="5" t="s">
        <v>16</v>
      </c>
      <c r="E1213" s="6">
        <v>704.46</v>
      </c>
      <c r="F1213" s="6">
        <v>1072.49</v>
      </c>
      <c r="G1213" s="6">
        <v>1776.95</v>
      </c>
    </row>
    <row r="1214" spans="1:7" customFormat="1" x14ac:dyDescent="0.25">
      <c r="A1214" s="4">
        <v>41070</v>
      </c>
      <c r="B1214">
        <v>2</v>
      </c>
      <c r="C1214">
        <v>2</v>
      </c>
      <c r="D1214" s="5" t="s">
        <v>22</v>
      </c>
      <c r="E1214" s="6">
        <v>677.72</v>
      </c>
      <c r="F1214" s="6">
        <v>1034.08</v>
      </c>
      <c r="G1214" s="6">
        <v>1711.8</v>
      </c>
    </row>
    <row r="1215" spans="1:7" customFormat="1" x14ac:dyDescent="0.25">
      <c r="A1215" s="4">
        <v>41070</v>
      </c>
      <c r="B1215">
        <v>3</v>
      </c>
      <c r="C1215">
        <v>1</v>
      </c>
      <c r="D1215" s="5" t="s">
        <v>27</v>
      </c>
      <c r="E1215" s="6">
        <v>626.07000000000005</v>
      </c>
      <c r="F1215" s="6">
        <v>947.23</v>
      </c>
      <c r="G1215" s="6">
        <v>1573.3</v>
      </c>
    </row>
    <row r="1216" spans="1:7" customFormat="1" x14ac:dyDescent="0.25">
      <c r="A1216" s="4">
        <v>41070</v>
      </c>
      <c r="B1216">
        <v>3</v>
      </c>
      <c r="C1216">
        <v>2</v>
      </c>
      <c r="D1216" s="5" t="s">
        <v>32</v>
      </c>
      <c r="E1216" s="6">
        <v>818.63</v>
      </c>
      <c r="F1216" s="6">
        <v>1244.98</v>
      </c>
      <c r="G1216" s="6">
        <v>2063.61</v>
      </c>
    </row>
    <row r="1217" spans="1:7" customFormat="1" x14ac:dyDescent="0.25">
      <c r="A1217" s="4">
        <v>41070</v>
      </c>
      <c r="B1217">
        <v>4</v>
      </c>
      <c r="C1217">
        <v>1</v>
      </c>
      <c r="D1217" s="5" t="s">
        <v>37</v>
      </c>
      <c r="E1217" s="6">
        <v>689.34</v>
      </c>
      <c r="F1217" s="6">
        <v>1044.55</v>
      </c>
      <c r="G1217" s="6">
        <v>1733.89</v>
      </c>
    </row>
    <row r="1218" spans="1:7" customFormat="1" x14ac:dyDescent="0.25">
      <c r="A1218" s="4">
        <v>41070</v>
      </c>
      <c r="B1218">
        <v>4</v>
      </c>
      <c r="C1218">
        <v>2</v>
      </c>
      <c r="D1218" s="5" t="s">
        <v>40</v>
      </c>
      <c r="E1218" s="6">
        <v>672.74</v>
      </c>
      <c r="F1218" s="6">
        <v>1013.13</v>
      </c>
      <c r="G1218" s="6">
        <v>1685.87</v>
      </c>
    </row>
    <row r="1219" spans="1:7" customFormat="1" x14ac:dyDescent="0.25">
      <c r="A1219" s="4">
        <v>41071</v>
      </c>
      <c r="B1219">
        <v>1</v>
      </c>
      <c r="C1219">
        <v>1</v>
      </c>
      <c r="D1219" s="5" t="s">
        <v>41</v>
      </c>
      <c r="E1219" s="6">
        <v>665.18</v>
      </c>
      <c r="F1219" s="6">
        <v>1033.07</v>
      </c>
      <c r="G1219" s="6">
        <v>1698.25</v>
      </c>
    </row>
    <row r="1220" spans="1:7" customFormat="1" x14ac:dyDescent="0.25">
      <c r="A1220" s="4">
        <v>41071</v>
      </c>
      <c r="B1220">
        <v>1</v>
      </c>
      <c r="C1220">
        <v>2</v>
      </c>
      <c r="D1220" s="5" t="s">
        <v>43</v>
      </c>
      <c r="E1220" s="6">
        <v>747.36</v>
      </c>
      <c r="F1220" s="6">
        <v>1157.8900000000001</v>
      </c>
      <c r="G1220" s="6">
        <v>1905.25</v>
      </c>
    </row>
    <row r="1221" spans="1:7" customFormat="1" x14ac:dyDescent="0.25">
      <c r="A1221" s="4">
        <v>41071</v>
      </c>
      <c r="B1221">
        <v>2</v>
      </c>
      <c r="C1221">
        <v>1</v>
      </c>
      <c r="D1221" s="5" t="s">
        <v>47</v>
      </c>
      <c r="E1221" s="6">
        <v>608.08000000000004</v>
      </c>
      <c r="F1221" s="6">
        <v>949.06</v>
      </c>
      <c r="G1221" s="6">
        <v>1557.14</v>
      </c>
    </row>
    <row r="1222" spans="1:7" customFormat="1" x14ac:dyDescent="0.25">
      <c r="A1222" s="4">
        <v>41071</v>
      </c>
      <c r="B1222">
        <v>2</v>
      </c>
      <c r="C1222">
        <v>2</v>
      </c>
      <c r="D1222" s="5" t="s">
        <v>24</v>
      </c>
      <c r="E1222" s="6">
        <v>643.16999999999996</v>
      </c>
      <c r="F1222" s="6">
        <v>982.99</v>
      </c>
      <c r="G1222" s="6">
        <v>1626.16</v>
      </c>
    </row>
    <row r="1223" spans="1:7" customFormat="1" x14ac:dyDescent="0.25">
      <c r="A1223" s="4">
        <v>41071</v>
      </c>
      <c r="B1223">
        <v>3</v>
      </c>
      <c r="C1223">
        <v>1</v>
      </c>
      <c r="D1223" s="5" t="s">
        <v>30</v>
      </c>
      <c r="E1223" s="6">
        <v>697.35</v>
      </c>
      <c r="F1223" s="6">
        <v>1076.44</v>
      </c>
      <c r="G1223" s="6">
        <v>1773.79</v>
      </c>
    </row>
    <row r="1224" spans="1:7" customFormat="1" x14ac:dyDescent="0.25">
      <c r="A1224" s="4">
        <v>41071</v>
      </c>
      <c r="B1224">
        <v>3</v>
      </c>
      <c r="C1224">
        <v>2</v>
      </c>
      <c r="D1224" s="5" t="s">
        <v>16</v>
      </c>
      <c r="E1224" s="6">
        <v>708.89</v>
      </c>
      <c r="F1224" s="6">
        <v>1083.54</v>
      </c>
      <c r="G1224" s="6">
        <v>1792.43</v>
      </c>
    </row>
    <row r="1225" spans="1:7" customFormat="1" x14ac:dyDescent="0.25">
      <c r="A1225" s="4">
        <v>41071</v>
      </c>
      <c r="B1225">
        <v>4</v>
      </c>
      <c r="C1225">
        <v>1</v>
      </c>
      <c r="D1225" s="5" t="s">
        <v>22</v>
      </c>
      <c r="E1225" s="6">
        <v>702.11</v>
      </c>
      <c r="F1225" s="6">
        <v>1091.3399999999999</v>
      </c>
      <c r="G1225" s="6">
        <v>1793.45</v>
      </c>
    </row>
    <row r="1226" spans="1:7" customFormat="1" x14ac:dyDescent="0.25">
      <c r="A1226" s="4">
        <v>41071</v>
      </c>
      <c r="B1226">
        <v>4</v>
      </c>
      <c r="C1226">
        <v>2</v>
      </c>
      <c r="D1226" s="5" t="s">
        <v>27</v>
      </c>
      <c r="E1226" s="6">
        <v>813.45</v>
      </c>
      <c r="F1226" s="6">
        <v>1229.57</v>
      </c>
      <c r="G1226" s="6">
        <v>2043.02</v>
      </c>
    </row>
    <row r="1227" spans="1:7" customFormat="1" x14ac:dyDescent="0.25">
      <c r="A1227" s="4">
        <v>41072</v>
      </c>
      <c r="B1227">
        <v>1</v>
      </c>
      <c r="C1227">
        <v>1</v>
      </c>
      <c r="D1227" s="5" t="s">
        <v>32</v>
      </c>
      <c r="E1227" s="6">
        <v>630.25</v>
      </c>
      <c r="F1227" s="6">
        <v>979.22</v>
      </c>
      <c r="G1227" s="6">
        <v>1609.47</v>
      </c>
    </row>
    <row r="1228" spans="1:7" customFormat="1" x14ac:dyDescent="0.25">
      <c r="A1228" s="4">
        <v>41072</v>
      </c>
      <c r="B1228">
        <v>1</v>
      </c>
      <c r="C1228">
        <v>2</v>
      </c>
      <c r="D1228" s="5" t="s">
        <v>37</v>
      </c>
      <c r="E1228" s="6">
        <v>686.64</v>
      </c>
      <c r="F1228" s="6">
        <v>1063.82</v>
      </c>
      <c r="G1228" s="6">
        <v>1750.46</v>
      </c>
    </row>
    <row r="1229" spans="1:7" customFormat="1" x14ac:dyDescent="0.25">
      <c r="A1229" s="4">
        <v>41072</v>
      </c>
      <c r="B1229">
        <v>2</v>
      </c>
      <c r="C1229">
        <v>1</v>
      </c>
      <c r="D1229" s="5" t="s">
        <v>40</v>
      </c>
      <c r="E1229" s="6">
        <v>676.88</v>
      </c>
      <c r="F1229" s="6">
        <v>1031.43</v>
      </c>
      <c r="G1229" s="6">
        <v>1708.31</v>
      </c>
    </row>
    <row r="1230" spans="1:7" customFormat="1" x14ac:dyDescent="0.25">
      <c r="A1230" s="4">
        <v>41072</v>
      </c>
      <c r="B1230">
        <v>2</v>
      </c>
      <c r="C1230">
        <v>2</v>
      </c>
      <c r="D1230" s="5" t="s">
        <v>41</v>
      </c>
      <c r="E1230" s="6">
        <v>731.29</v>
      </c>
      <c r="F1230" s="6">
        <v>1124.8499999999999</v>
      </c>
      <c r="G1230" s="6">
        <v>1856.14</v>
      </c>
    </row>
    <row r="1231" spans="1:7" customFormat="1" x14ac:dyDescent="0.25">
      <c r="A1231" s="4">
        <v>41072</v>
      </c>
      <c r="B1231">
        <v>3</v>
      </c>
      <c r="C1231">
        <v>1</v>
      </c>
      <c r="D1231" s="5" t="s">
        <v>43</v>
      </c>
      <c r="E1231" s="6">
        <v>635.01</v>
      </c>
      <c r="F1231" s="6">
        <v>986.8</v>
      </c>
      <c r="G1231" s="6">
        <v>1621.81</v>
      </c>
    </row>
    <row r="1232" spans="1:7" customFormat="1" x14ac:dyDescent="0.25">
      <c r="A1232" s="4">
        <v>41072</v>
      </c>
      <c r="B1232">
        <v>3</v>
      </c>
      <c r="C1232">
        <v>2</v>
      </c>
      <c r="D1232" s="5" t="s">
        <v>47</v>
      </c>
      <c r="E1232" s="6">
        <v>772.47</v>
      </c>
      <c r="F1232" s="6">
        <v>1159.3900000000001</v>
      </c>
      <c r="G1232" s="6">
        <v>1931.86</v>
      </c>
    </row>
    <row r="1233" spans="1:7" customFormat="1" x14ac:dyDescent="0.25">
      <c r="A1233" s="4">
        <v>41072</v>
      </c>
      <c r="B1233">
        <v>4</v>
      </c>
      <c r="C1233">
        <v>1</v>
      </c>
      <c r="D1233" s="5" t="s">
        <v>24</v>
      </c>
      <c r="E1233" s="6">
        <v>682.1</v>
      </c>
      <c r="F1233" s="6">
        <v>1073.06</v>
      </c>
      <c r="G1233" s="6">
        <v>1755.16</v>
      </c>
    </row>
    <row r="1234" spans="1:7" customFormat="1" x14ac:dyDescent="0.25">
      <c r="A1234" s="4">
        <v>41072</v>
      </c>
      <c r="B1234">
        <v>4</v>
      </c>
      <c r="C1234">
        <v>2</v>
      </c>
      <c r="D1234" s="5" t="s">
        <v>30</v>
      </c>
      <c r="E1234" s="6">
        <v>610.46</v>
      </c>
      <c r="F1234" s="6">
        <v>922.9</v>
      </c>
      <c r="G1234" s="6">
        <v>1533.36</v>
      </c>
    </row>
    <row r="1235" spans="1:7" customFormat="1" x14ac:dyDescent="0.25">
      <c r="A1235" s="4">
        <v>41073</v>
      </c>
      <c r="B1235">
        <v>1</v>
      </c>
      <c r="C1235">
        <v>1</v>
      </c>
      <c r="D1235" s="5" t="s">
        <v>16</v>
      </c>
      <c r="E1235" s="6">
        <v>611.15</v>
      </c>
      <c r="F1235" s="6">
        <v>922.89</v>
      </c>
      <c r="G1235" s="6">
        <v>1534.04</v>
      </c>
    </row>
    <row r="1236" spans="1:7" customFormat="1" x14ac:dyDescent="0.25">
      <c r="A1236" s="4">
        <v>41073</v>
      </c>
      <c r="B1236">
        <v>1</v>
      </c>
      <c r="C1236">
        <v>2</v>
      </c>
      <c r="D1236" s="5" t="s">
        <v>22</v>
      </c>
      <c r="E1236" s="6">
        <v>603.1</v>
      </c>
      <c r="F1236" s="6">
        <v>967.76</v>
      </c>
      <c r="G1236" s="6">
        <v>1570.86</v>
      </c>
    </row>
    <row r="1237" spans="1:7" customFormat="1" x14ac:dyDescent="0.25">
      <c r="A1237" s="4">
        <v>41073</v>
      </c>
      <c r="B1237">
        <v>2</v>
      </c>
      <c r="C1237">
        <v>1</v>
      </c>
      <c r="D1237" s="5" t="s">
        <v>27</v>
      </c>
      <c r="E1237" s="6">
        <v>637.54</v>
      </c>
      <c r="F1237" s="6">
        <v>979.36</v>
      </c>
      <c r="G1237" s="6">
        <v>1616.9</v>
      </c>
    </row>
    <row r="1238" spans="1:7" customFormat="1" x14ac:dyDescent="0.25">
      <c r="A1238" s="4">
        <v>41073</v>
      </c>
      <c r="B1238">
        <v>2</v>
      </c>
      <c r="C1238">
        <v>2</v>
      </c>
      <c r="D1238" s="5" t="s">
        <v>32</v>
      </c>
      <c r="E1238" s="6">
        <v>797.03</v>
      </c>
      <c r="F1238" s="6">
        <v>1268.97</v>
      </c>
      <c r="G1238" s="6">
        <v>2066</v>
      </c>
    </row>
    <row r="1239" spans="1:7" customFormat="1" x14ac:dyDescent="0.25">
      <c r="A1239" s="4">
        <v>41073</v>
      </c>
      <c r="B1239">
        <v>3</v>
      </c>
      <c r="C1239">
        <v>1</v>
      </c>
      <c r="D1239" s="5" t="s">
        <v>37</v>
      </c>
      <c r="E1239" s="6">
        <v>693.89</v>
      </c>
      <c r="F1239" s="6">
        <v>1104.1099999999999</v>
      </c>
      <c r="G1239" s="6">
        <v>1798</v>
      </c>
    </row>
    <row r="1240" spans="1:7" customFormat="1" x14ac:dyDescent="0.25">
      <c r="A1240" s="4">
        <v>41073</v>
      </c>
      <c r="B1240">
        <v>3</v>
      </c>
      <c r="C1240">
        <v>2</v>
      </c>
      <c r="D1240" s="5" t="s">
        <v>40</v>
      </c>
      <c r="E1240" s="6">
        <v>791.42</v>
      </c>
      <c r="F1240" s="6">
        <v>1203.67</v>
      </c>
      <c r="G1240" s="6">
        <v>1995.09</v>
      </c>
    </row>
    <row r="1241" spans="1:7" customFormat="1" x14ac:dyDescent="0.25">
      <c r="A1241" s="4">
        <v>41073</v>
      </c>
      <c r="B1241">
        <v>4</v>
      </c>
      <c r="C1241">
        <v>1</v>
      </c>
      <c r="D1241" s="5" t="s">
        <v>41</v>
      </c>
      <c r="E1241" s="6">
        <v>701.28</v>
      </c>
      <c r="F1241" s="6">
        <v>1060.3399999999999</v>
      </c>
      <c r="G1241" s="6">
        <v>1761.62</v>
      </c>
    </row>
    <row r="1242" spans="1:7" customFormat="1" x14ac:dyDescent="0.25">
      <c r="A1242" s="4">
        <v>41073</v>
      </c>
      <c r="B1242">
        <v>4</v>
      </c>
      <c r="C1242">
        <v>2</v>
      </c>
      <c r="D1242" s="5" t="s">
        <v>43</v>
      </c>
      <c r="E1242" s="6">
        <v>670.45</v>
      </c>
      <c r="F1242" s="6">
        <v>1075.44</v>
      </c>
      <c r="G1242" s="6">
        <v>1745.89</v>
      </c>
    </row>
    <row r="1243" spans="1:7" customFormat="1" x14ac:dyDescent="0.25">
      <c r="A1243" s="4">
        <v>41074</v>
      </c>
      <c r="B1243">
        <v>1</v>
      </c>
      <c r="C1243">
        <v>1</v>
      </c>
      <c r="D1243" s="5" t="s">
        <v>47</v>
      </c>
      <c r="E1243" s="6">
        <v>631.39</v>
      </c>
      <c r="F1243" s="6">
        <v>984.17</v>
      </c>
      <c r="G1243" s="6">
        <v>1615.56</v>
      </c>
    </row>
    <row r="1244" spans="1:7" customFormat="1" x14ac:dyDescent="0.25">
      <c r="A1244" s="4">
        <v>41074</v>
      </c>
      <c r="B1244">
        <v>1</v>
      </c>
      <c r="C1244">
        <v>2</v>
      </c>
      <c r="D1244" s="5" t="s">
        <v>24</v>
      </c>
      <c r="E1244" s="6">
        <v>689.99</v>
      </c>
      <c r="F1244" s="6">
        <v>1037.67</v>
      </c>
      <c r="G1244" s="6">
        <v>1727.66</v>
      </c>
    </row>
    <row r="1245" spans="1:7" customFormat="1" x14ac:dyDescent="0.25">
      <c r="A1245" s="4">
        <v>41074</v>
      </c>
      <c r="B1245">
        <v>2</v>
      </c>
      <c r="C1245">
        <v>1</v>
      </c>
      <c r="D1245" s="5" t="s">
        <v>30</v>
      </c>
      <c r="E1245" s="6">
        <v>651.15</v>
      </c>
      <c r="F1245" s="6">
        <v>1012.69</v>
      </c>
      <c r="G1245" s="6">
        <v>1663.84</v>
      </c>
    </row>
    <row r="1246" spans="1:7" customFormat="1" x14ac:dyDescent="0.25">
      <c r="A1246" s="4">
        <v>41074</v>
      </c>
      <c r="B1246">
        <v>2</v>
      </c>
      <c r="C1246">
        <v>2</v>
      </c>
      <c r="D1246" s="5" t="s">
        <v>16</v>
      </c>
      <c r="E1246" s="6">
        <v>811.99</v>
      </c>
      <c r="F1246" s="6">
        <v>1290.0999999999999</v>
      </c>
      <c r="G1246" s="6">
        <v>2102.09</v>
      </c>
    </row>
    <row r="1247" spans="1:7" customFormat="1" x14ac:dyDescent="0.25">
      <c r="A1247" s="4">
        <v>41074</v>
      </c>
      <c r="B1247">
        <v>3</v>
      </c>
      <c r="C1247">
        <v>1</v>
      </c>
      <c r="D1247" s="5" t="s">
        <v>22</v>
      </c>
      <c r="E1247" s="6">
        <v>632.41999999999996</v>
      </c>
      <c r="F1247" s="6">
        <v>1026.29</v>
      </c>
      <c r="G1247" s="6">
        <v>1658.71</v>
      </c>
    </row>
    <row r="1248" spans="1:7" customFormat="1" x14ac:dyDescent="0.25">
      <c r="A1248" s="4">
        <v>41074</v>
      </c>
      <c r="B1248">
        <v>3</v>
      </c>
      <c r="C1248">
        <v>2</v>
      </c>
      <c r="D1248" s="5" t="s">
        <v>27</v>
      </c>
      <c r="E1248" s="6">
        <v>818.36</v>
      </c>
      <c r="F1248" s="6">
        <v>1281.95</v>
      </c>
      <c r="G1248" s="6">
        <v>2100.31</v>
      </c>
    </row>
    <row r="1249" spans="1:7" customFormat="1" x14ac:dyDescent="0.25">
      <c r="A1249" s="4">
        <v>41074</v>
      </c>
      <c r="B1249">
        <v>4</v>
      </c>
      <c r="C1249">
        <v>1</v>
      </c>
      <c r="D1249" s="5" t="s">
        <v>32</v>
      </c>
      <c r="E1249" s="6">
        <v>672.94</v>
      </c>
      <c r="F1249" s="6">
        <v>1067.92</v>
      </c>
      <c r="G1249" s="6">
        <v>1740.86</v>
      </c>
    </row>
    <row r="1250" spans="1:7" customFormat="1" x14ac:dyDescent="0.25">
      <c r="A1250" s="4">
        <v>41074</v>
      </c>
      <c r="B1250">
        <v>4</v>
      </c>
      <c r="C1250">
        <v>2</v>
      </c>
      <c r="D1250" s="5" t="s">
        <v>37</v>
      </c>
      <c r="E1250" s="6">
        <v>706.9</v>
      </c>
      <c r="F1250" s="6">
        <v>1076.27</v>
      </c>
      <c r="G1250" s="6">
        <v>1783.17</v>
      </c>
    </row>
    <row r="1251" spans="1:7" customFormat="1" x14ac:dyDescent="0.25">
      <c r="A1251" s="4">
        <v>41075</v>
      </c>
      <c r="B1251">
        <v>1</v>
      </c>
      <c r="C1251">
        <v>1</v>
      </c>
      <c r="D1251" s="5" t="s">
        <v>40</v>
      </c>
      <c r="E1251" s="6">
        <v>609.53</v>
      </c>
      <c r="F1251" s="6">
        <v>977.76</v>
      </c>
      <c r="G1251" s="6">
        <v>1587.29</v>
      </c>
    </row>
    <row r="1252" spans="1:7" customFormat="1" x14ac:dyDescent="0.25">
      <c r="A1252" s="4">
        <v>41075</v>
      </c>
      <c r="B1252">
        <v>1</v>
      </c>
      <c r="C1252">
        <v>2</v>
      </c>
      <c r="D1252" s="5" t="s">
        <v>41</v>
      </c>
      <c r="E1252" s="6">
        <v>756.4</v>
      </c>
      <c r="F1252" s="6">
        <v>1138.94</v>
      </c>
      <c r="G1252" s="6">
        <v>1895.34</v>
      </c>
    </row>
    <row r="1253" spans="1:7" customFormat="1" x14ac:dyDescent="0.25">
      <c r="A1253" s="4">
        <v>41075</v>
      </c>
      <c r="B1253">
        <v>2</v>
      </c>
      <c r="C1253">
        <v>1</v>
      </c>
      <c r="D1253" s="5" t="s">
        <v>43</v>
      </c>
      <c r="E1253" s="6">
        <v>602.54</v>
      </c>
      <c r="F1253" s="6">
        <v>923.51</v>
      </c>
      <c r="G1253" s="6">
        <v>1526.05</v>
      </c>
    </row>
    <row r="1254" spans="1:7" customFormat="1" x14ac:dyDescent="0.25">
      <c r="A1254" s="4">
        <v>41075</v>
      </c>
      <c r="B1254">
        <v>2</v>
      </c>
      <c r="C1254">
        <v>2</v>
      </c>
      <c r="D1254" s="5" t="s">
        <v>47</v>
      </c>
      <c r="E1254" s="6">
        <v>765.18</v>
      </c>
      <c r="F1254" s="6">
        <v>1149.92</v>
      </c>
      <c r="G1254" s="6">
        <v>1915.1</v>
      </c>
    </row>
    <row r="1255" spans="1:7" customFormat="1" x14ac:dyDescent="0.25">
      <c r="A1255" s="4">
        <v>41075</v>
      </c>
      <c r="B1255">
        <v>3</v>
      </c>
      <c r="C1255">
        <v>1</v>
      </c>
      <c r="D1255" s="5" t="s">
        <v>24</v>
      </c>
      <c r="E1255" s="6">
        <v>654.37</v>
      </c>
      <c r="F1255" s="6">
        <v>1067.47</v>
      </c>
      <c r="G1255" s="6">
        <v>1721.84</v>
      </c>
    </row>
    <row r="1256" spans="1:7" customFormat="1" x14ac:dyDescent="0.25">
      <c r="A1256" s="4">
        <v>41075</v>
      </c>
      <c r="B1256">
        <v>3</v>
      </c>
      <c r="C1256">
        <v>2</v>
      </c>
      <c r="D1256" s="5" t="s">
        <v>30</v>
      </c>
      <c r="E1256" s="6">
        <v>775.45</v>
      </c>
      <c r="F1256" s="6">
        <v>1279.72</v>
      </c>
      <c r="G1256" s="6">
        <v>2055.17</v>
      </c>
    </row>
    <row r="1257" spans="1:7" customFormat="1" x14ac:dyDescent="0.25">
      <c r="A1257" s="4">
        <v>41075</v>
      </c>
      <c r="B1257">
        <v>4</v>
      </c>
      <c r="C1257">
        <v>1</v>
      </c>
      <c r="D1257" s="5" t="s">
        <v>16</v>
      </c>
      <c r="E1257" s="6">
        <v>615.94000000000005</v>
      </c>
      <c r="F1257" s="6">
        <v>973.95</v>
      </c>
      <c r="G1257" s="6">
        <v>1589.89</v>
      </c>
    </row>
    <row r="1258" spans="1:7" customFormat="1" x14ac:dyDescent="0.25">
      <c r="A1258" s="4">
        <v>41075</v>
      </c>
      <c r="B1258">
        <v>4</v>
      </c>
      <c r="C1258">
        <v>2</v>
      </c>
      <c r="D1258" s="5" t="s">
        <v>22</v>
      </c>
      <c r="E1258" s="6">
        <v>744.9</v>
      </c>
      <c r="F1258" s="6">
        <v>1173.8399999999999</v>
      </c>
      <c r="G1258" s="6">
        <v>1918.74</v>
      </c>
    </row>
    <row r="1259" spans="1:7" customFormat="1" x14ac:dyDescent="0.25">
      <c r="A1259" s="4">
        <v>41076</v>
      </c>
      <c r="B1259">
        <v>1</v>
      </c>
      <c r="C1259">
        <v>1</v>
      </c>
      <c r="D1259" s="5" t="s">
        <v>27</v>
      </c>
      <c r="E1259" s="6">
        <v>670.1</v>
      </c>
      <c r="F1259" s="6">
        <v>1028.92</v>
      </c>
      <c r="G1259" s="6">
        <v>1699.02</v>
      </c>
    </row>
    <row r="1260" spans="1:7" customFormat="1" x14ac:dyDescent="0.25">
      <c r="A1260" s="4">
        <v>41076</v>
      </c>
      <c r="B1260">
        <v>1</v>
      </c>
      <c r="C1260">
        <v>2</v>
      </c>
      <c r="D1260" s="5" t="s">
        <v>32</v>
      </c>
      <c r="E1260" s="6">
        <v>636.12</v>
      </c>
      <c r="F1260" s="6">
        <v>1073.29</v>
      </c>
      <c r="G1260" s="6">
        <v>1709.41</v>
      </c>
    </row>
    <row r="1261" spans="1:7" customFormat="1" x14ac:dyDescent="0.25">
      <c r="A1261" s="4">
        <v>41076</v>
      </c>
      <c r="B1261">
        <v>2</v>
      </c>
      <c r="C1261">
        <v>1</v>
      </c>
      <c r="D1261" s="5" t="s">
        <v>37</v>
      </c>
      <c r="E1261" s="6">
        <v>670.42</v>
      </c>
      <c r="F1261" s="6">
        <v>1068.76</v>
      </c>
      <c r="G1261" s="6">
        <v>1739.18</v>
      </c>
    </row>
    <row r="1262" spans="1:7" customFormat="1" x14ac:dyDescent="0.25">
      <c r="A1262" s="4">
        <v>41076</v>
      </c>
      <c r="B1262">
        <v>2</v>
      </c>
      <c r="C1262">
        <v>2</v>
      </c>
      <c r="D1262" s="5" t="s">
        <v>40</v>
      </c>
      <c r="E1262" s="6">
        <v>641.78</v>
      </c>
      <c r="F1262" s="6">
        <v>996.35</v>
      </c>
      <c r="G1262" s="6">
        <v>1638.13</v>
      </c>
    </row>
    <row r="1263" spans="1:7" customFormat="1" x14ac:dyDescent="0.25">
      <c r="A1263" s="4">
        <v>41076</v>
      </c>
      <c r="B1263">
        <v>3</v>
      </c>
      <c r="C1263">
        <v>1</v>
      </c>
      <c r="D1263" s="5" t="s">
        <v>41</v>
      </c>
      <c r="E1263" s="6">
        <v>678.34</v>
      </c>
      <c r="F1263" s="6">
        <v>1067.33</v>
      </c>
      <c r="G1263" s="6">
        <v>1745.67</v>
      </c>
    </row>
    <row r="1264" spans="1:7" customFormat="1" x14ac:dyDescent="0.25">
      <c r="A1264" s="4">
        <v>41076</v>
      </c>
      <c r="B1264">
        <v>3</v>
      </c>
      <c r="C1264">
        <v>2</v>
      </c>
      <c r="D1264" s="5" t="s">
        <v>43</v>
      </c>
      <c r="E1264" s="6">
        <v>675.23</v>
      </c>
      <c r="F1264" s="6">
        <v>1074.42</v>
      </c>
      <c r="G1264" s="6">
        <v>1749.65</v>
      </c>
    </row>
    <row r="1265" spans="1:7" customFormat="1" x14ac:dyDescent="0.25">
      <c r="A1265" s="4">
        <v>41076</v>
      </c>
      <c r="B1265">
        <v>4</v>
      </c>
      <c r="C1265">
        <v>1</v>
      </c>
      <c r="D1265" s="5" t="s">
        <v>47</v>
      </c>
      <c r="E1265" s="6">
        <v>596.86</v>
      </c>
      <c r="F1265" s="6">
        <v>936.08</v>
      </c>
      <c r="G1265" s="6">
        <v>1532.94</v>
      </c>
    </row>
    <row r="1266" spans="1:7" customFormat="1" x14ac:dyDescent="0.25">
      <c r="A1266" s="4">
        <v>41076</v>
      </c>
      <c r="B1266">
        <v>4</v>
      </c>
      <c r="C1266">
        <v>2</v>
      </c>
      <c r="D1266" s="5" t="s">
        <v>24</v>
      </c>
      <c r="E1266" s="6">
        <v>663.69</v>
      </c>
      <c r="F1266" s="6">
        <v>1105.56</v>
      </c>
      <c r="G1266" s="6">
        <v>1769.25</v>
      </c>
    </row>
    <row r="1267" spans="1:7" customFormat="1" x14ac:dyDescent="0.25">
      <c r="A1267" s="4">
        <v>41077</v>
      </c>
      <c r="B1267">
        <v>1</v>
      </c>
      <c r="C1267">
        <v>1</v>
      </c>
      <c r="D1267" s="5" t="s">
        <v>30</v>
      </c>
      <c r="E1267" s="6">
        <v>592.67999999999995</v>
      </c>
      <c r="F1267" s="6">
        <v>983.11</v>
      </c>
      <c r="G1267" s="6">
        <v>1575.79</v>
      </c>
    </row>
    <row r="1268" spans="1:7" customFormat="1" x14ac:dyDescent="0.25">
      <c r="A1268" s="4">
        <v>41077</v>
      </c>
      <c r="B1268">
        <v>1</v>
      </c>
      <c r="C1268">
        <v>2</v>
      </c>
      <c r="D1268" s="5" t="s">
        <v>16</v>
      </c>
      <c r="E1268" s="6">
        <v>674.17</v>
      </c>
      <c r="F1268" s="6">
        <v>1064.8900000000001</v>
      </c>
      <c r="G1268" s="6">
        <v>1739.06</v>
      </c>
    </row>
    <row r="1269" spans="1:7" customFormat="1" x14ac:dyDescent="0.25">
      <c r="A1269" s="4">
        <v>41077</v>
      </c>
      <c r="B1269">
        <v>2</v>
      </c>
      <c r="C1269">
        <v>1</v>
      </c>
      <c r="D1269" s="5" t="s">
        <v>22</v>
      </c>
      <c r="E1269" s="6">
        <v>658.67</v>
      </c>
      <c r="F1269" s="6">
        <v>1098.6600000000001</v>
      </c>
      <c r="G1269" s="6">
        <v>1757.33</v>
      </c>
    </row>
    <row r="1270" spans="1:7" customFormat="1" x14ac:dyDescent="0.25">
      <c r="A1270" s="4">
        <v>41077</v>
      </c>
      <c r="B1270">
        <v>2</v>
      </c>
      <c r="C1270">
        <v>2</v>
      </c>
      <c r="D1270" s="5" t="s">
        <v>27</v>
      </c>
      <c r="E1270" s="6">
        <v>702.94</v>
      </c>
      <c r="F1270" s="6">
        <v>1165.75</v>
      </c>
      <c r="G1270" s="6">
        <v>1868.69</v>
      </c>
    </row>
    <row r="1271" spans="1:7" customFormat="1" x14ac:dyDescent="0.25">
      <c r="A1271" s="4">
        <v>41077</v>
      </c>
      <c r="B1271">
        <v>3</v>
      </c>
      <c r="C1271">
        <v>1</v>
      </c>
      <c r="D1271" s="5" t="s">
        <v>32</v>
      </c>
      <c r="E1271" s="6">
        <v>620.76</v>
      </c>
      <c r="F1271" s="6">
        <v>1043.19</v>
      </c>
      <c r="G1271" s="6">
        <v>1663.95</v>
      </c>
    </row>
    <row r="1272" spans="1:7" customFormat="1" x14ac:dyDescent="0.25">
      <c r="A1272" s="4">
        <v>41077</v>
      </c>
      <c r="B1272">
        <v>3</v>
      </c>
      <c r="C1272">
        <v>2</v>
      </c>
      <c r="D1272" s="5" t="s">
        <v>37</v>
      </c>
      <c r="E1272" s="6">
        <v>567.4</v>
      </c>
      <c r="F1272" s="6">
        <v>941.33</v>
      </c>
      <c r="G1272" s="6">
        <v>1508.73</v>
      </c>
    </row>
    <row r="1273" spans="1:7" customFormat="1" x14ac:dyDescent="0.25">
      <c r="A1273" s="4">
        <v>41077</v>
      </c>
      <c r="B1273">
        <v>4</v>
      </c>
      <c r="C1273">
        <v>1</v>
      </c>
      <c r="D1273" s="5" t="s">
        <v>40</v>
      </c>
      <c r="E1273" s="6">
        <v>637.66999999999996</v>
      </c>
      <c r="F1273" s="6">
        <v>1058.3</v>
      </c>
      <c r="G1273" s="6">
        <v>1695.97</v>
      </c>
    </row>
    <row r="1274" spans="1:7" customFormat="1" x14ac:dyDescent="0.25">
      <c r="A1274" s="4">
        <v>41077</v>
      </c>
      <c r="B1274">
        <v>4</v>
      </c>
      <c r="C1274">
        <v>2</v>
      </c>
      <c r="D1274" s="5" t="s">
        <v>41</v>
      </c>
      <c r="E1274" s="6">
        <v>756.39</v>
      </c>
      <c r="F1274" s="6">
        <v>1282.69</v>
      </c>
      <c r="G1274" s="6">
        <v>2039.08</v>
      </c>
    </row>
    <row r="1275" spans="1:7" customFormat="1" x14ac:dyDescent="0.25">
      <c r="A1275" s="4">
        <v>41078</v>
      </c>
      <c r="B1275">
        <v>1</v>
      </c>
      <c r="C1275">
        <v>1</v>
      </c>
      <c r="D1275" s="5" t="s">
        <v>43</v>
      </c>
      <c r="E1275" s="6">
        <v>657.6</v>
      </c>
      <c r="F1275" s="6">
        <v>1116.1600000000001</v>
      </c>
      <c r="G1275" s="6">
        <v>1773.76</v>
      </c>
    </row>
    <row r="1276" spans="1:7" customFormat="1" x14ac:dyDescent="0.25">
      <c r="A1276" s="4">
        <v>41078</v>
      </c>
      <c r="B1276">
        <v>1</v>
      </c>
      <c r="C1276">
        <v>2</v>
      </c>
      <c r="D1276" s="5" t="s">
        <v>47</v>
      </c>
      <c r="E1276" s="6">
        <v>832.21</v>
      </c>
      <c r="F1276" s="6">
        <v>1270.1500000000001</v>
      </c>
      <c r="G1276" s="6">
        <v>2102.36</v>
      </c>
    </row>
    <row r="1277" spans="1:7" customFormat="1" x14ac:dyDescent="0.25">
      <c r="A1277" s="4">
        <v>41078</v>
      </c>
      <c r="B1277">
        <v>2</v>
      </c>
      <c r="C1277">
        <v>1</v>
      </c>
      <c r="D1277" s="5" t="s">
        <v>24</v>
      </c>
      <c r="E1277" s="6">
        <v>621.03</v>
      </c>
      <c r="F1277" s="6">
        <v>1084.47</v>
      </c>
      <c r="G1277" s="6">
        <v>1705.5</v>
      </c>
    </row>
    <row r="1278" spans="1:7" customFormat="1" x14ac:dyDescent="0.25">
      <c r="A1278" s="4">
        <v>41078</v>
      </c>
      <c r="B1278">
        <v>2</v>
      </c>
      <c r="C1278">
        <v>2</v>
      </c>
      <c r="D1278" s="5" t="s">
        <v>30</v>
      </c>
      <c r="E1278" s="6">
        <v>561.86</v>
      </c>
      <c r="F1278" s="6">
        <v>979.87</v>
      </c>
      <c r="G1278" s="6">
        <v>1541.73</v>
      </c>
    </row>
    <row r="1279" spans="1:7" customFormat="1" x14ac:dyDescent="0.25">
      <c r="A1279" s="4">
        <v>41078</v>
      </c>
      <c r="B1279">
        <v>3</v>
      </c>
      <c r="C1279">
        <v>1</v>
      </c>
      <c r="D1279" s="5" t="s">
        <v>16</v>
      </c>
      <c r="E1279" s="6">
        <v>663.12</v>
      </c>
      <c r="F1279" s="6">
        <v>1135.8</v>
      </c>
      <c r="G1279" s="6">
        <v>1798.92</v>
      </c>
    </row>
    <row r="1280" spans="1:7" customFormat="1" x14ac:dyDescent="0.25">
      <c r="A1280" s="4">
        <v>41078</v>
      </c>
      <c r="B1280">
        <v>3</v>
      </c>
      <c r="C1280">
        <v>2</v>
      </c>
      <c r="D1280" s="5" t="s">
        <v>22</v>
      </c>
      <c r="E1280" s="6">
        <v>801.96</v>
      </c>
      <c r="F1280" s="6">
        <v>1272.52</v>
      </c>
      <c r="G1280" s="6">
        <v>2074.48</v>
      </c>
    </row>
    <row r="1281" spans="1:7" customFormat="1" x14ac:dyDescent="0.25">
      <c r="A1281" s="4">
        <v>41078</v>
      </c>
      <c r="B1281">
        <v>4</v>
      </c>
      <c r="C1281">
        <v>1</v>
      </c>
      <c r="D1281" s="5" t="s">
        <v>27</v>
      </c>
      <c r="E1281" s="6">
        <v>595.75</v>
      </c>
      <c r="F1281" s="6">
        <v>1009.51</v>
      </c>
      <c r="G1281" s="6">
        <v>1605.26</v>
      </c>
    </row>
    <row r="1282" spans="1:7" customFormat="1" x14ac:dyDescent="0.25">
      <c r="A1282" s="4">
        <v>41078</v>
      </c>
      <c r="B1282">
        <v>4</v>
      </c>
      <c r="C1282">
        <v>2</v>
      </c>
      <c r="D1282" s="5" t="s">
        <v>32</v>
      </c>
      <c r="E1282" s="6">
        <v>719.63</v>
      </c>
      <c r="F1282" s="6">
        <v>1106.01</v>
      </c>
      <c r="G1282" s="6">
        <v>1825.64</v>
      </c>
    </row>
    <row r="1283" spans="1:7" customFormat="1" x14ac:dyDescent="0.25">
      <c r="A1283" s="4">
        <v>41079</v>
      </c>
      <c r="B1283">
        <v>1</v>
      </c>
      <c r="C1283">
        <v>1</v>
      </c>
      <c r="D1283" s="5" t="s">
        <v>37</v>
      </c>
      <c r="E1283" s="6">
        <v>627.04</v>
      </c>
      <c r="F1283" s="6">
        <v>1013.15</v>
      </c>
      <c r="G1283" s="6">
        <v>1640.19</v>
      </c>
    </row>
    <row r="1284" spans="1:7" customFormat="1" x14ac:dyDescent="0.25">
      <c r="A1284" s="4">
        <v>41079</v>
      </c>
      <c r="B1284">
        <v>1</v>
      </c>
      <c r="C1284">
        <v>2</v>
      </c>
      <c r="D1284" s="5" t="s">
        <v>40</v>
      </c>
      <c r="E1284" s="6">
        <v>656.32</v>
      </c>
      <c r="F1284" s="6">
        <v>1177.8800000000001</v>
      </c>
      <c r="G1284" s="6">
        <v>1834.2</v>
      </c>
    </row>
    <row r="1285" spans="1:7" customFormat="1" x14ac:dyDescent="0.25">
      <c r="A1285" s="4">
        <v>41079</v>
      </c>
      <c r="B1285">
        <v>2</v>
      </c>
      <c r="C1285">
        <v>1</v>
      </c>
      <c r="D1285" s="5" t="s">
        <v>41</v>
      </c>
      <c r="E1285" s="6">
        <v>692.74</v>
      </c>
      <c r="F1285" s="6">
        <v>1049.45</v>
      </c>
      <c r="G1285" s="6">
        <v>1742.19</v>
      </c>
    </row>
    <row r="1286" spans="1:7" customFormat="1" x14ac:dyDescent="0.25">
      <c r="A1286" s="4">
        <v>41079</v>
      </c>
      <c r="B1286">
        <v>2</v>
      </c>
      <c r="C1286">
        <v>2</v>
      </c>
      <c r="D1286" s="5" t="s">
        <v>43</v>
      </c>
      <c r="E1286" s="6">
        <v>828.1</v>
      </c>
      <c r="F1286" s="6">
        <v>1268.21</v>
      </c>
      <c r="G1286" s="6">
        <v>2096.31</v>
      </c>
    </row>
    <row r="1287" spans="1:7" customFormat="1" x14ac:dyDescent="0.25">
      <c r="A1287" s="4">
        <v>41079</v>
      </c>
      <c r="B1287">
        <v>3</v>
      </c>
      <c r="C1287">
        <v>1</v>
      </c>
      <c r="D1287" s="5" t="s">
        <v>47</v>
      </c>
      <c r="E1287" s="6">
        <v>559.61</v>
      </c>
      <c r="F1287" s="6">
        <v>963.8</v>
      </c>
      <c r="G1287" s="6">
        <v>1523.41</v>
      </c>
    </row>
    <row r="1288" spans="1:7" customFormat="1" x14ac:dyDescent="0.25">
      <c r="A1288" s="4">
        <v>41079</v>
      </c>
      <c r="B1288">
        <v>3</v>
      </c>
      <c r="C1288">
        <v>2</v>
      </c>
      <c r="D1288" s="5" t="s">
        <v>24</v>
      </c>
      <c r="E1288" s="6">
        <v>733.38</v>
      </c>
      <c r="F1288" s="6">
        <v>1299.51</v>
      </c>
      <c r="G1288" s="6">
        <v>2032.89</v>
      </c>
    </row>
    <row r="1289" spans="1:7" customFormat="1" x14ac:dyDescent="0.25">
      <c r="A1289" s="4">
        <v>41079</v>
      </c>
      <c r="B1289">
        <v>4</v>
      </c>
      <c r="C1289">
        <v>1</v>
      </c>
      <c r="D1289" s="5" t="s">
        <v>30</v>
      </c>
      <c r="E1289" s="6">
        <v>641.91999999999996</v>
      </c>
      <c r="F1289" s="6">
        <v>1102.53</v>
      </c>
      <c r="G1289" s="6">
        <v>1744.45</v>
      </c>
    </row>
    <row r="1290" spans="1:7" customFormat="1" x14ac:dyDescent="0.25">
      <c r="A1290" s="4">
        <v>41079</v>
      </c>
      <c r="B1290">
        <v>4</v>
      </c>
      <c r="C1290">
        <v>2</v>
      </c>
      <c r="D1290" s="5" t="s">
        <v>16</v>
      </c>
      <c r="E1290" s="6">
        <v>753.65</v>
      </c>
      <c r="F1290" s="6">
        <v>1315.66</v>
      </c>
      <c r="G1290" s="6">
        <v>2069.31</v>
      </c>
    </row>
    <row r="1291" spans="1:7" customFormat="1" x14ac:dyDescent="0.25">
      <c r="A1291" s="4">
        <v>41080</v>
      </c>
      <c r="B1291">
        <v>1</v>
      </c>
      <c r="C1291">
        <v>1</v>
      </c>
      <c r="D1291" s="5" t="s">
        <v>22</v>
      </c>
      <c r="E1291" s="6">
        <v>692.38</v>
      </c>
      <c r="F1291" s="6">
        <v>1047.03</v>
      </c>
      <c r="G1291" s="6">
        <v>1739.41</v>
      </c>
    </row>
    <row r="1292" spans="1:7" customFormat="1" x14ac:dyDescent="0.25">
      <c r="A1292" s="4">
        <v>41080</v>
      </c>
      <c r="B1292">
        <v>1</v>
      </c>
      <c r="C1292">
        <v>2</v>
      </c>
      <c r="D1292" s="5" t="s">
        <v>27</v>
      </c>
      <c r="E1292" s="6">
        <v>600.36</v>
      </c>
      <c r="F1292" s="6">
        <v>991.47</v>
      </c>
      <c r="G1292" s="6">
        <v>1591.83</v>
      </c>
    </row>
    <row r="1293" spans="1:7" customFormat="1" x14ac:dyDescent="0.25">
      <c r="A1293" s="4">
        <v>41080</v>
      </c>
      <c r="B1293">
        <v>2</v>
      </c>
      <c r="C1293">
        <v>1</v>
      </c>
      <c r="D1293" s="5" t="s">
        <v>32</v>
      </c>
      <c r="E1293" s="6">
        <v>580.33000000000004</v>
      </c>
      <c r="F1293" s="6">
        <v>1017.55</v>
      </c>
      <c r="G1293" s="6">
        <v>1597.88</v>
      </c>
    </row>
    <row r="1294" spans="1:7" customFormat="1" x14ac:dyDescent="0.25">
      <c r="A1294" s="4">
        <v>41080</v>
      </c>
      <c r="B1294">
        <v>2</v>
      </c>
      <c r="C1294">
        <v>2</v>
      </c>
      <c r="D1294" s="5" t="s">
        <v>37</v>
      </c>
      <c r="E1294" s="6">
        <v>740.4</v>
      </c>
      <c r="F1294" s="6">
        <v>1280.55</v>
      </c>
      <c r="G1294" s="6">
        <v>2020.95</v>
      </c>
    </row>
    <row r="1295" spans="1:7" customFormat="1" x14ac:dyDescent="0.25">
      <c r="A1295" s="4">
        <v>41080</v>
      </c>
      <c r="B1295">
        <v>3</v>
      </c>
      <c r="C1295">
        <v>1</v>
      </c>
      <c r="D1295" s="5" t="s">
        <v>40</v>
      </c>
      <c r="E1295" s="6">
        <v>623.78</v>
      </c>
      <c r="F1295" s="6">
        <v>1155.5999999999999</v>
      </c>
      <c r="G1295" s="6">
        <v>1779.38</v>
      </c>
    </row>
    <row r="1296" spans="1:7" customFormat="1" x14ac:dyDescent="0.25">
      <c r="A1296" s="4">
        <v>41080</v>
      </c>
      <c r="B1296">
        <v>3</v>
      </c>
      <c r="C1296">
        <v>2</v>
      </c>
      <c r="D1296" s="5" t="s">
        <v>41</v>
      </c>
      <c r="E1296" s="6">
        <v>680.2</v>
      </c>
      <c r="F1296" s="6">
        <v>1153.3</v>
      </c>
      <c r="G1296" s="6">
        <v>1833.5</v>
      </c>
    </row>
    <row r="1297" spans="1:7" customFormat="1" x14ac:dyDescent="0.25">
      <c r="A1297" s="4">
        <v>41080</v>
      </c>
      <c r="B1297">
        <v>4</v>
      </c>
      <c r="C1297">
        <v>1</v>
      </c>
      <c r="D1297" s="5" t="s">
        <v>43</v>
      </c>
      <c r="E1297" s="6">
        <v>601.96</v>
      </c>
      <c r="F1297" s="6">
        <v>1043.96</v>
      </c>
      <c r="G1297" s="6">
        <v>1645.92</v>
      </c>
    </row>
    <row r="1298" spans="1:7" customFormat="1" x14ac:dyDescent="0.25">
      <c r="A1298" s="4">
        <v>41080</v>
      </c>
      <c r="B1298">
        <v>4</v>
      </c>
      <c r="C1298">
        <v>2</v>
      </c>
      <c r="D1298" s="5" t="s">
        <v>47</v>
      </c>
      <c r="E1298" s="6">
        <v>808.9</v>
      </c>
      <c r="F1298" s="6">
        <v>1285.3399999999999</v>
      </c>
      <c r="G1298" s="6">
        <v>2094.2399999999998</v>
      </c>
    </row>
    <row r="1299" spans="1:7" customFormat="1" x14ac:dyDescent="0.25">
      <c r="A1299" s="4">
        <v>41081</v>
      </c>
      <c r="B1299">
        <v>1</v>
      </c>
      <c r="C1299">
        <v>1</v>
      </c>
      <c r="D1299" s="5" t="s">
        <v>24</v>
      </c>
      <c r="E1299" s="6">
        <v>568.08000000000004</v>
      </c>
      <c r="F1299" s="6">
        <v>984.15</v>
      </c>
      <c r="G1299" s="6">
        <v>1552.23</v>
      </c>
    </row>
    <row r="1300" spans="1:7" customFormat="1" x14ac:dyDescent="0.25">
      <c r="A1300" s="4">
        <v>41081</v>
      </c>
      <c r="B1300">
        <v>1</v>
      </c>
      <c r="C1300">
        <v>2</v>
      </c>
      <c r="D1300" s="5" t="s">
        <v>30</v>
      </c>
      <c r="E1300" s="6">
        <v>738.39</v>
      </c>
      <c r="F1300" s="6">
        <v>1345.62</v>
      </c>
      <c r="G1300" s="6">
        <v>2084.0100000000002</v>
      </c>
    </row>
    <row r="1301" spans="1:7" customFormat="1" x14ac:dyDescent="0.25">
      <c r="A1301" s="4">
        <v>41081</v>
      </c>
      <c r="B1301">
        <v>2</v>
      </c>
      <c r="C1301">
        <v>1</v>
      </c>
      <c r="D1301" s="5" t="s">
        <v>16</v>
      </c>
      <c r="E1301" s="6">
        <v>663.1</v>
      </c>
      <c r="F1301" s="6">
        <v>1029.83</v>
      </c>
      <c r="G1301" s="6">
        <v>1692.93</v>
      </c>
    </row>
    <row r="1302" spans="1:7" customFormat="1" x14ac:dyDescent="0.25">
      <c r="A1302" s="4">
        <v>41081</v>
      </c>
      <c r="B1302">
        <v>2</v>
      </c>
      <c r="C1302">
        <v>2</v>
      </c>
      <c r="D1302" s="5" t="s">
        <v>22</v>
      </c>
      <c r="E1302" s="6">
        <v>558.82000000000005</v>
      </c>
      <c r="F1302" s="6">
        <v>956.02</v>
      </c>
      <c r="G1302" s="6">
        <v>1514.84</v>
      </c>
    </row>
    <row r="1303" spans="1:7" customFormat="1" x14ac:dyDescent="0.25">
      <c r="A1303" s="4">
        <v>41081</v>
      </c>
      <c r="B1303">
        <v>3</v>
      </c>
      <c r="C1303">
        <v>1</v>
      </c>
      <c r="D1303" s="5" t="s">
        <v>27</v>
      </c>
      <c r="E1303" s="6">
        <v>551.21</v>
      </c>
      <c r="F1303" s="6">
        <v>1065.68</v>
      </c>
      <c r="G1303" s="6">
        <v>1616.89</v>
      </c>
    </row>
    <row r="1304" spans="1:7" customFormat="1" x14ac:dyDescent="0.25">
      <c r="A1304" s="4">
        <v>41081</v>
      </c>
      <c r="B1304">
        <v>3</v>
      </c>
      <c r="C1304">
        <v>2</v>
      </c>
      <c r="D1304" s="5" t="s">
        <v>32</v>
      </c>
      <c r="E1304" s="6">
        <v>584.47</v>
      </c>
      <c r="F1304" s="6">
        <v>1054.49</v>
      </c>
      <c r="G1304" s="6">
        <v>1638.96</v>
      </c>
    </row>
    <row r="1305" spans="1:7" customFormat="1" x14ac:dyDescent="0.25">
      <c r="A1305" s="4">
        <v>41081</v>
      </c>
      <c r="B1305">
        <v>4</v>
      </c>
      <c r="C1305">
        <v>1</v>
      </c>
      <c r="D1305" s="5" t="s">
        <v>37</v>
      </c>
      <c r="E1305" s="6">
        <v>668.97</v>
      </c>
      <c r="F1305" s="6">
        <v>1032.0999999999999</v>
      </c>
      <c r="G1305" s="6">
        <v>1701.07</v>
      </c>
    </row>
    <row r="1306" spans="1:7" customFormat="1" x14ac:dyDescent="0.25">
      <c r="A1306" s="4">
        <v>41081</v>
      </c>
      <c r="B1306">
        <v>4</v>
      </c>
      <c r="C1306">
        <v>2</v>
      </c>
      <c r="D1306" s="5" t="s">
        <v>40</v>
      </c>
      <c r="E1306" s="6">
        <v>560.04</v>
      </c>
      <c r="F1306" s="6">
        <v>959.64</v>
      </c>
      <c r="G1306" s="6">
        <v>1519.68</v>
      </c>
    </row>
    <row r="1307" spans="1:7" customFormat="1" x14ac:dyDescent="0.25">
      <c r="A1307" s="4">
        <v>41082</v>
      </c>
      <c r="B1307">
        <v>1</v>
      </c>
      <c r="C1307">
        <v>1</v>
      </c>
      <c r="D1307" s="5" t="s">
        <v>41</v>
      </c>
      <c r="E1307" s="6">
        <v>624.28</v>
      </c>
      <c r="F1307" s="6">
        <v>1044.92</v>
      </c>
      <c r="G1307" s="6">
        <v>1669.2</v>
      </c>
    </row>
    <row r="1308" spans="1:7" customFormat="1" x14ac:dyDescent="0.25">
      <c r="A1308" s="4">
        <v>41082</v>
      </c>
      <c r="B1308">
        <v>1</v>
      </c>
      <c r="C1308">
        <v>2</v>
      </c>
      <c r="D1308" s="5" t="s">
        <v>43</v>
      </c>
      <c r="E1308" s="6">
        <v>663.58</v>
      </c>
      <c r="F1308" s="6">
        <v>1086.56</v>
      </c>
      <c r="G1308" s="6">
        <v>1750.14</v>
      </c>
    </row>
    <row r="1309" spans="1:7" customFormat="1" x14ac:dyDescent="0.25">
      <c r="A1309" s="4">
        <v>41082</v>
      </c>
      <c r="B1309">
        <v>2</v>
      </c>
      <c r="C1309">
        <v>1</v>
      </c>
      <c r="D1309" s="5" t="s">
        <v>47</v>
      </c>
      <c r="E1309" s="6">
        <v>512.59</v>
      </c>
      <c r="F1309" s="6">
        <v>1003.17</v>
      </c>
      <c r="G1309" s="6">
        <v>1515.76</v>
      </c>
    </row>
    <row r="1310" spans="1:7" customFormat="1" x14ac:dyDescent="0.25">
      <c r="A1310" s="4">
        <v>41082</v>
      </c>
      <c r="B1310">
        <v>2</v>
      </c>
      <c r="C1310">
        <v>2</v>
      </c>
      <c r="D1310" s="5" t="s">
        <v>24</v>
      </c>
      <c r="E1310" s="6">
        <v>770.79</v>
      </c>
      <c r="F1310" s="6">
        <v>1235.1500000000001</v>
      </c>
      <c r="G1310" s="6">
        <v>2005.94</v>
      </c>
    </row>
    <row r="1311" spans="1:7" customFormat="1" x14ac:dyDescent="0.25">
      <c r="A1311" s="4">
        <v>41082</v>
      </c>
      <c r="B1311">
        <v>3</v>
      </c>
      <c r="C1311">
        <v>1</v>
      </c>
      <c r="D1311" s="5" t="s">
        <v>30</v>
      </c>
      <c r="E1311" s="6">
        <v>647.38</v>
      </c>
      <c r="F1311" s="6">
        <v>1060.8</v>
      </c>
      <c r="G1311" s="6">
        <v>1708.18</v>
      </c>
    </row>
    <row r="1312" spans="1:7" customFormat="1" x14ac:dyDescent="0.25">
      <c r="A1312" s="4">
        <v>41082</v>
      </c>
      <c r="B1312">
        <v>3</v>
      </c>
      <c r="C1312">
        <v>2</v>
      </c>
      <c r="D1312" s="5" t="s">
        <v>16</v>
      </c>
      <c r="E1312" s="6">
        <v>505.9</v>
      </c>
      <c r="F1312" s="6">
        <v>1017.66</v>
      </c>
      <c r="G1312" s="6">
        <v>1523.56</v>
      </c>
    </row>
    <row r="1313" spans="1:7" customFormat="1" x14ac:dyDescent="0.25">
      <c r="A1313" s="4">
        <v>41082</v>
      </c>
      <c r="B1313">
        <v>4</v>
      </c>
      <c r="C1313">
        <v>1</v>
      </c>
      <c r="D1313" s="5" t="s">
        <v>22</v>
      </c>
      <c r="E1313" s="6">
        <v>661.32</v>
      </c>
      <c r="F1313" s="6">
        <v>1001.74</v>
      </c>
      <c r="G1313" s="6">
        <v>1663.06</v>
      </c>
    </row>
    <row r="1314" spans="1:7" customFormat="1" x14ac:dyDescent="0.25">
      <c r="A1314" s="4">
        <v>41082</v>
      </c>
      <c r="B1314">
        <v>4</v>
      </c>
      <c r="C1314">
        <v>2</v>
      </c>
      <c r="D1314" s="5" t="s">
        <v>27</v>
      </c>
      <c r="E1314" s="6">
        <v>625.21</v>
      </c>
      <c r="F1314" s="6">
        <v>952.27</v>
      </c>
      <c r="G1314" s="6">
        <v>1577.48</v>
      </c>
    </row>
    <row r="1315" spans="1:7" customFormat="1" x14ac:dyDescent="0.25">
      <c r="A1315" s="4">
        <v>41083</v>
      </c>
      <c r="B1315">
        <v>1</v>
      </c>
      <c r="C1315">
        <v>1</v>
      </c>
      <c r="D1315" s="5" t="s">
        <v>32</v>
      </c>
      <c r="E1315" s="6">
        <v>686.06</v>
      </c>
      <c r="F1315" s="6">
        <v>1048.77</v>
      </c>
      <c r="G1315" s="6">
        <v>1734.83</v>
      </c>
    </row>
    <row r="1316" spans="1:7" customFormat="1" x14ac:dyDescent="0.25">
      <c r="A1316" s="4">
        <v>41083</v>
      </c>
      <c r="B1316">
        <v>1</v>
      </c>
      <c r="C1316">
        <v>2</v>
      </c>
      <c r="D1316" s="5" t="s">
        <v>37</v>
      </c>
      <c r="E1316" s="6">
        <v>594.29999999999995</v>
      </c>
      <c r="F1316" s="6">
        <v>1073.79</v>
      </c>
      <c r="G1316" s="6">
        <v>1668.09</v>
      </c>
    </row>
    <row r="1317" spans="1:7" customFormat="1" x14ac:dyDescent="0.25">
      <c r="A1317" s="4">
        <v>41083</v>
      </c>
      <c r="B1317">
        <v>2</v>
      </c>
      <c r="C1317">
        <v>1</v>
      </c>
      <c r="D1317" s="5" t="s">
        <v>40</v>
      </c>
      <c r="E1317" s="6">
        <v>635.4</v>
      </c>
      <c r="F1317" s="6">
        <v>1053.26</v>
      </c>
      <c r="G1317" s="6">
        <v>1688.66</v>
      </c>
    </row>
    <row r="1318" spans="1:7" customFormat="1" x14ac:dyDescent="0.25">
      <c r="A1318" s="4">
        <v>41083</v>
      </c>
      <c r="B1318">
        <v>2</v>
      </c>
      <c r="C1318">
        <v>2</v>
      </c>
      <c r="D1318" s="5" t="s">
        <v>41</v>
      </c>
      <c r="E1318" s="6">
        <v>587.13</v>
      </c>
      <c r="F1318" s="6">
        <v>1124.05</v>
      </c>
      <c r="G1318" s="6">
        <v>1711.18</v>
      </c>
    </row>
    <row r="1319" spans="1:7" customFormat="1" x14ac:dyDescent="0.25">
      <c r="A1319" s="4">
        <v>41083</v>
      </c>
      <c r="B1319">
        <v>3</v>
      </c>
      <c r="C1319">
        <v>1</v>
      </c>
      <c r="D1319" s="5" t="s">
        <v>43</v>
      </c>
      <c r="E1319" s="6">
        <v>665.84</v>
      </c>
      <c r="F1319" s="6">
        <v>1016.33</v>
      </c>
      <c r="G1319" s="6">
        <v>1682.17</v>
      </c>
    </row>
    <row r="1320" spans="1:7" customFormat="1" x14ac:dyDescent="0.25">
      <c r="A1320" s="4">
        <v>41083</v>
      </c>
      <c r="B1320">
        <v>3</v>
      </c>
      <c r="C1320">
        <v>2</v>
      </c>
      <c r="D1320" s="5" t="s">
        <v>47</v>
      </c>
      <c r="E1320" s="6">
        <v>623.84</v>
      </c>
      <c r="F1320" s="6">
        <v>1173.6300000000001</v>
      </c>
      <c r="G1320" s="6">
        <v>1797.47</v>
      </c>
    </row>
    <row r="1321" spans="1:7" customFormat="1" x14ac:dyDescent="0.25">
      <c r="A1321" s="4">
        <v>41083</v>
      </c>
      <c r="B1321">
        <v>4</v>
      </c>
      <c r="C1321">
        <v>1</v>
      </c>
      <c r="D1321" s="5" t="s">
        <v>24</v>
      </c>
      <c r="E1321" s="6">
        <v>599.38</v>
      </c>
      <c r="F1321" s="6">
        <v>999.54</v>
      </c>
      <c r="G1321" s="6">
        <v>1598.92</v>
      </c>
    </row>
    <row r="1322" spans="1:7" customFormat="1" x14ac:dyDescent="0.25">
      <c r="A1322" s="4">
        <v>41083</v>
      </c>
      <c r="B1322">
        <v>4</v>
      </c>
      <c r="C1322">
        <v>2</v>
      </c>
      <c r="D1322" s="5" t="s">
        <v>30</v>
      </c>
      <c r="E1322" s="6">
        <v>532</v>
      </c>
      <c r="F1322" s="6">
        <v>1049.76</v>
      </c>
      <c r="G1322" s="6">
        <v>1581.76</v>
      </c>
    </row>
    <row r="1323" spans="1:7" customFormat="1" x14ac:dyDescent="0.25">
      <c r="A1323" s="4">
        <v>41084</v>
      </c>
      <c r="B1323">
        <v>1</v>
      </c>
      <c r="C1323">
        <v>1</v>
      </c>
      <c r="D1323" s="5" t="s">
        <v>16</v>
      </c>
      <c r="E1323" s="6">
        <v>585.27</v>
      </c>
      <c r="F1323" s="6">
        <v>1108.27</v>
      </c>
      <c r="G1323" s="6">
        <v>1693.54</v>
      </c>
    </row>
    <row r="1324" spans="1:7" customFormat="1" x14ac:dyDescent="0.25">
      <c r="A1324" s="4">
        <v>41084</v>
      </c>
      <c r="B1324">
        <v>1</v>
      </c>
      <c r="C1324">
        <v>2</v>
      </c>
      <c r="D1324" s="5" t="s">
        <v>22</v>
      </c>
      <c r="E1324" s="6">
        <v>542</v>
      </c>
      <c r="F1324" s="6">
        <v>1037.6099999999999</v>
      </c>
      <c r="G1324" s="6">
        <v>1579.61</v>
      </c>
    </row>
    <row r="1325" spans="1:7" customFormat="1" x14ac:dyDescent="0.25">
      <c r="A1325" s="4">
        <v>41084</v>
      </c>
      <c r="B1325">
        <v>2</v>
      </c>
      <c r="C1325">
        <v>1</v>
      </c>
      <c r="D1325" s="5" t="s">
        <v>27</v>
      </c>
      <c r="E1325" s="6">
        <v>649.76</v>
      </c>
      <c r="F1325" s="6">
        <v>1005.84</v>
      </c>
      <c r="G1325" s="6">
        <v>1655.6</v>
      </c>
    </row>
    <row r="1326" spans="1:7" customFormat="1" x14ac:dyDescent="0.25">
      <c r="A1326" s="4">
        <v>41084</v>
      </c>
      <c r="B1326">
        <v>2</v>
      </c>
      <c r="C1326">
        <v>2</v>
      </c>
      <c r="D1326" s="5" t="s">
        <v>32</v>
      </c>
      <c r="E1326" s="6">
        <v>775.17</v>
      </c>
      <c r="F1326" s="6">
        <v>1280.4000000000001</v>
      </c>
      <c r="G1326" s="6">
        <v>2055.5700000000002</v>
      </c>
    </row>
    <row r="1327" spans="1:7" customFormat="1" x14ac:dyDescent="0.25">
      <c r="A1327" s="4">
        <v>41084</v>
      </c>
      <c r="B1327">
        <v>3</v>
      </c>
      <c r="C1327">
        <v>1</v>
      </c>
      <c r="D1327" s="5" t="s">
        <v>37</v>
      </c>
      <c r="E1327" s="6">
        <v>543.14</v>
      </c>
      <c r="F1327" s="6">
        <v>986.32</v>
      </c>
      <c r="G1327" s="6">
        <v>1529.46</v>
      </c>
    </row>
    <row r="1328" spans="1:7" customFormat="1" x14ac:dyDescent="0.25">
      <c r="A1328" s="4">
        <v>41084</v>
      </c>
      <c r="B1328">
        <v>3</v>
      </c>
      <c r="C1328">
        <v>2</v>
      </c>
      <c r="D1328" s="5" t="s">
        <v>40</v>
      </c>
      <c r="E1328" s="6">
        <v>676.67</v>
      </c>
      <c r="F1328" s="6">
        <v>1219.26</v>
      </c>
      <c r="G1328" s="6">
        <v>1895.93</v>
      </c>
    </row>
    <row r="1329" spans="1:7" customFormat="1" x14ac:dyDescent="0.25">
      <c r="A1329" s="4">
        <v>41084</v>
      </c>
      <c r="B1329">
        <v>4</v>
      </c>
      <c r="C1329">
        <v>1</v>
      </c>
      <c r="D1329" s="5" t="s">
        <v>41</v>
      </c>
      <c r="E1329" s="6">
        <v>596.94000000000005</v>
      </c>
      <c r="F1329" s="6">
        <v>1003.04</v>
      </c>
      <c r="G1329" s="6">
        <v>1599.98</v>
      </c>
    </row>
    <row r="1330" spans="1:7" customFormat="1" x14ac:dyDescent="0.25">
      <c r="A1330" s="4">
        <v>41084</v>
      </c>
      <c r="B1330">
        <v>4</v>
      </c>
      <c r="C1330">
        <v>2</v>
      </c>
      <c r="D1330" s="5" t="s">
        <v>43</v>
      </c>
      <c r="E1330" s="6">
        <v>765.52</v>
      </c>
      <c r="F1330" s="6">
        <v>1169.53</v>
      </c>
      <c r="G1330" s="6">
        <v>1935.05</v>
      </c>
    </row>
    <row r="1331" spans="1:7" customFormat="1" x14ac:dyDescent="0.25">
      <c r="A1331" s="4">
        <v>41085</v>
      </c>
      <c r="B1331">
        <v>1</v>
      </c>
      <c r="C1331">
        <v>1</v>
      </c>
      <c r="D1331" s="5" t="s">
        <v>47</v>
      </c>
      <c r="E1331" s="6">
        <v>683.97</v>
      </c>
      <c r="F1331" s="6">
        <v>1106.0899999999999</v>
      </c>
      <c r="G1331" s="6">
        <v>1790.06</v>
      </c>
    </row>
    <row r="1332" spans="1:7" customFormat="1" x14ac:dyDescent="0.25">
      <c r="A1332" s="4">
        <v>41085</v>
      </c>
      <c r="B1332">
        <v>1</v>
      </c>
      <c r="C1332">
        <v>2</v>
      </c>
      <c r="D1332" s="5" t="s">
        <v>24</v>
      </c>
      <c r="E1332" s="6">
        <v>629.47</v>
      </c>
      <c r="F1332" s="6">
        <v>1205.27</v>
      </c>
      <c r="G1332" s="6">
        <v>1834.74</v>
      </c>
    </row>
    <row r="1333" spans="1:7" customFormat="1" x14ac:dyDescent="0.25">
      <c r="A1333" s="4">
        <v>41085</v>
      </c>
      <c r="B1333">
        <v>2</v>
      </c>
      <c r="C1333">
        <v>1</v>
      </c>
      <c r="D1333" s="5" t="s">
        <v>30</v>
      </c>
      <c r="E1333" s="6">
        <v>685.35</v>
      </c>
      <c r="F1333" s="6">
        <v>1114.9000000000001</v>
      </c>
      <c r="G1333" s="6">
        <v>1800.25</v>
      </c>
    </row>
    <row r="1334" spans="1:7" customFormat="1" x14ac:dyDescent="0.25">
      <c r="A1334" s="4">
        <v>41085</v>
      </c>
      <c r="B1334">
        <v>2</v>
      </c>
      <c r="C1334">
        <v>2</v>
      </c>
      <c r="D1334" s="5" t="s">
        <v>16</v>
      </c>
      <c r="E1334" s="6">
        <v>748.75</v>
      </c>
      <c r="F1334" s="6">
        <v>1231.49</v>
      </c>
      <c r="G1334" s="6">
        <v>1980.24</v>
      </c>
    </row>
    <row r="1335" spans="1:7" customFormat="1" x14ac:dyDescent="0.25">
      <c r="A1335" s="4">
        <v>41085</v>
      </c>
      <c r="B1335">
        <v>3</v>
      </c>
      <c r="C1335">
        <v>1</v>
      </c>
      <c r="D1335" s="5" t="s">
        <v>22</v>
      </c>
      <c r="E1335" s="6">
        <v>564.61</v>
      </c>
      <c r="F1335" s="6">
        <v>1070.0899999999999</v>
      </c>
      <c r="G1335" s="6">
        <v>1634.7</v>
      </c>
    </row>
    <row r="1336" spans="1:7" customFormat="1" x14ac:dyDescent="0.25">
      <c r="A1336" s="4">
        <v>41085</v>
      </c>
      <c r="B1336">
        <v>3</v>
      </c>
      <c r="C1336">
        <v>2</v>
      </c>
      <c r="D1336" s="5" t="s">
        <v>27</v>
      </c>
      <c r="E1336" s="6">
        <v>599.44000000000005</v>
      </c>
      <c r="F1336" s="6">
        <v>972.73</v>
      </c>
      <c r="G1336" s="6">
        <v>1572.17</v>
      </c>
    </row>
    <row r="1337" spans="1:7" customFormat="1" x14ac:dyDescent="0.25">
      <c r="A1337" s="4">
        <v>41085</v>
      </c>
      <c r="B1337">
        <v>4</v>
      </c>
      <c r="C1337">
        <v>1</v>
      </c>
      <c r="D1337" s="5" t="s">
        <v>32</v>
      </c>
      <c r="E1337" s="6">
        <v>572</v>
      </c>
      <c r="F1337" s="6">
        <v>991.79</v>
      </c>
      <c r="G1337" s="6">
        <v>1563.79</v>
      </c>
    </row>
    <row r="1338" spans="1:7" customFormat="1" x14ac:dyDescent="0.25">
      <c r="A1338" s="4">
        <v>41085</v>
      </c>
      <c r="B1338">
        <v>4</v>
      </c>
      <c r="C1338">
        <v>2</v>
      </c>
      <c r="D1338" s="5" t="s">
        <v>37</v>
      </c>
      <c r="E1338" s="6">
        <v>606.54999999999995</v>
      </c>
      <c r="F1338" s="6">
        <v>1102.54</v>
      </c>
      <c r="G1338" s="6">
        <v>1709.09</v>
      </c>
    </row>
    <row r="1339" spans="1:7" customFormat="1" x14ac:dyDescent="0.25">
      <c r="A1339" s="4">
        <v>41086</v>
      </c>
      <c r="B1339">
        <v>1</v>
      </c>
      <c r="C1339">
        <v>1</v>
      </c>
      <c r="D1339" s="5" t="s">
        <v>40</v>
      </c>
      <c r="E1339" s="6">
        <v>632.48</v>
      </c>
      <c r="F1339" s="6">
        <v>1065.81</v>
      </c>
      <c r="G1339" s="6">
        <v>1698.29</v>
      </c>
    </row>
    <row r="1340" spans="1:7" customFormat="1" x14ac:dyDescent="0.25">
      <c r="A1340" s="4">
        <v>41086</v>
      </c>
      <c r="B1340">
        <v>1</v>
      </c>
      <c r="C1340">
        <v>2</v>
      </c>
      <c r="D1340" s="5" t="s">
        <v>41</v>
      </c>
      <c r="E1340" s="6">
        <v>699.72</v>
      </c>
      <c r="F1340" s="6">
        <v>1178.93</v>
      </c>
      <c r="G1340" s="6">
        <v>1878.65</v>
      </c>
    </row>
    <row r="1341" spans="1:7" customFormat="1" x14ac:dyDescent="0.25">
      <c r="A1341" s="4">
        <v>41086</v>
      </c>
      <c r="B1341">
        <v>2</v>
      </c>
      <c r="C1341">
        <v>1</v>
      </c>
      <c r="D1341" s="5" t="s">
        <v>43</v>
      </c>
      <c r="E1341" s="6">
        <v>591.82000000000005</v>
      </c>
      <c r="F1341" s="6">
        <v>992.96</v>
      </c>
      <c r="G1341" s="6">
        <v>1584.78</v>
      </c>
    </row>
    <row r="1342" spans="1:7" customFormat="1" x14ac:dyDescent="0.25">
      <c r="A1342" s="4">
        <v>41086</v>
      </c>
      <c r="B1342">
        <v>2</v>
      </c>
      <c r="C1342">
        <v>2</v>
      </c>
      <c r="D1342" s="5" t="s">
        <v>47</v>
      </c>
      <c r="E1342" s="6">
        <v>773.39</v>
      </c>
      <c r="F1342" s="6">
        <v>1273.18</v>
      </c>
      <c r="G1342" s="6">
        <v>2046.57</v>
      </c>
    </row>
    <row r="1343" spans="1:7" customFormat="1" x14ac:dyDescent="0.25">
      <c r="A1343" s="4">
        <v>41086</v>
      </c>
      <c r="B1343">
        <v>3</v>
      </c>
      <c r="C1343">
        <v>1</v>
      </c>
      <c r="D1343" s="5" t="s">
        <v>24</v>
      </c>
      <c r="E1343" s="6">
        <v>612.54999999999995</v>
      </c>
      <c r="F1343" s="6">
        <v>1080.76</v>
      </c>
      <c r="G1343" s="6">
        <v>1693.31</v>
      </c>
    </row>
    <row r="1344" spans="1:7" customFormat="1" x14ac:dyDescent="0.25">
      <c r="A1344" s="4">
        <v>41086</v>
      </c>
      <c r="B1344">
        <v>3</v>
      </c>
      <c r="C1344">
        <v>2</v>
      </c>
      <c r="D1344" s="5" t="s">
        <v>30</v>
      </c>
      <c r="E1344" s="6">
        <v>540.35</v>
      </c>
      <c r="F1344" s="6">
        <v>976.63</v>
      </c>
      <c r="G1344" s="6">
        <v>1516.98</v>
      </c>
    </row>
    <row r="1345" spans="1:7" customFormat="1" x14ac:dyDescent="0.25">
      <c r="A1345" s="4">
        <v>41086</v>
      </c>
      <c r="B1345">
        <v>4</v>
      </c>
      <c r="C1345">
        <v>1</v>
      </c>
      <c r="D1345" s="5" t="s">
        <v>16</v>
      </c>
      <c r="E1345" s="6">
        <v>685.4</v>
      </c>
      <c r="F1345" s="6">
        <v>1087.31</v>
      </c>
      <c r="G1345" s="6">
        <v>1772.71</v>
      </c>
    </row>
    <row r="1346" spans="1:7" customFormat="1" x14ac:dyDescent="0.25">
      <c r="A1346" s="4">
        <v>41086</v>
      </c>
      <c r="B1346">
        <v>4</v>
      </c>
      <c r="C1346">
        <v>2</v>
      </c>
      <c r="D1346" s="5" t="s">
        <v>22</v>
      </c>
      <c r="E1346" s="6">
        <v>631.29999999999995</v>
      </c>
      <c r="F1346" s="6">
        <v>1247.3800000000001</v>
      </c>
      <c r="G1346" s="6">
        <v>1878.68</v>
      </c>
    </row>
    <row r="1347" spans="1:7" customFormat="1" x14ac:dyDescent="0.25">
      <c r="A1347" s="4">
        <v>41087</v>
      </c>
      <c r="B1347">
        <v>1</v>
      </c>
      <c r="C1347">
        <v>1</v>
      </c>
      <c r="D1347" s="5" t="s">
        <v>27</v>
      </c>
      <c r="E1347" s="6">
        <v>571.20000000000005</v>
      </c>
      <c r="F1347" s="6">
        <v>1063.0899999999999</v>
      </c>
      <c r="G1347" s="6">
        <v>1634.29</v>
      </c>
    </row>
    <row r="1348" spans="1:7" customFormat="1" x14ac:dyDescent="0.25">
      <c r="A1348" s="4">
        <v>41087</v>
      </c>
      <c r="B1348">
        <v>1</v>
      </c>
      <c r="C1348">
        <v>2</v>
      </c>
      <c r="D1348" s="5" t="s">
        <v>32</v>
      </c>
      <c r="E1348" s="6">
        <v>569.46</v>
      </c>
      <c r="F1348" s="6">
        <v>1195.33</v>
      </c>
      <c r="G1348" s="6">
        <v>1764.79</v>
      </c>
    </row>
    <row r="1349" spans="1:7" customFormat="1" x14ac:dyDescent="0.25">
      <c r="A1349" s="4">
        <v>41087</v>
      </c>
      <c r="B1349">
        <v>2</v>
      </c>
      <c r="C1349">
        <v>1</v>
      </c>
      <c r="D1349" s="5" t="s">
        <v>37</v>
      </c>
      <c r="E1349" s="6">
        <v>574.41999999999996</v>
      </c>
      <c r="F1349" s="6">
        <v>971.49</v>
      </c>
      <c r="G1349" s="6">
        <v>1545.91</v>
      </c>
    </row>
    <row r="1350" spans="1:7" customFormat="1" x14ac:dyDescent="0.25">
      <c r="A1350" s="4">
        <v>41087</v>
      </c>
      <c r="B1350">
        <v>2</v>
      </c>
      <c r="C1350">
        <v>2</v>
      </c>
      <c r="D1350" s="5" t="s">
        <v>40</v>
      </c>
      <c r="E1350" s="6">
        <v>598.57000000000005</v>
      </c>
      <c r="F1350" s="6">
        <v>1089.3900000000001</v>
      </c>
      <c r="G1350" s="6">
        <v>1687.96</v>
      </c>
    </row>
    <row r="1351" spans="1:7" customFormat="1" x14ac:dyDescent="0.25">
      <c r="A1351" s="4">
        <v>41087</v>
      </c>
      <c r="B1351">
        <v>3</v>
      </c>
      <c r="C1351">
        <v>1</v>
      </c>
      <c r="D1351" s="5" t="s">
        <v>41</v>
      </c>
      <c r="E1351" s="6">
        <v>645.16</v>
      </c>
      <c r="F1351" s="6">
        <v>1014.36</v>
      </c>
      <c r="G1351" s="6">
        <v>1659.52</v>
      </c>
    </row>
    <row r="1352" spans="1:7" customFormat="1" x14ac:dyDescent="0.25">
      <c r="A1352" s="4">
        <v>41087</v>
      </c>
      <c r="B1352">
        <v>3</v>
      </c>
      <c r="C1352">
        <v>2</v>
      </c>
      <c r="D1352" s="5" t="s">
        <v>43</v>
      </c>
      <c r="E1352" s="6">
        <v>537.62</v>
      </c>
      <c r="F1352" s="6">
        <v>1120.2</v>
      </c>
      <c r="G1352" s="6">
        <v>1657.82</v>
      </c>
    </row>
    <row r="1353" spans="1:7" customFormat="1" x14ac:dyDescent="0.25">
      <c r="A1353" s="4">
        <v>41087</v>
      </c>
      <c r="B1353">
        <v>4</v>
      </c>
      <c r="C1353">
        <v>1</v>
      </c>
      <c r="D1353" s="5" t="s">
        <v>47</v>
      </c>
      <c r="E1353" s="6">
        <v>590</v>
      </c>
      <c r="F1353" s="6">
        <v>1082.8699999999999</v>
      </c>
      <c r="G1353" s="6">
        <v>1672.87</v>
      </c>
    </row>
    <row r="1354" spans="1:7" customFormat="1" x14ac:dyDescent="0.25">
      <c r="A1354" s="4">
        <v>41087</v>
      </c>
      <c r="B1354">
        <v>4</v>
      </c>
      <c r="C1354">
        <v>2</v>
      </c>
      <c r="D1354" s="5" t="s">
        <v>24</v>
      </c>
      <c r="E1354" s="6">
        <v>571.04999999999995</v>
      </c>
      <c r="F1354" s="6">
        <v>1009.39</v>
      </c>
      <c r="G1354" s="6">
        <v>1580.44</v>
      </c>
    </row>
    <row r="1355" spans="1:7" customFormat="1" x14ac:dyDescent="0.25">
      <c r="A1355" s="4">
        <v>41088</v>
      </c>
      <c r="B1355">
        <v>1</v>
      </c>
      <c r="C1355">
        <v>1</v>
      </c>
      <c r="D1355" s="5" t="s">
        <v>30</v>
      </c>
      <c r="E1355" s="6">
        <v>562.88</v>
      </c>
      <c r="F1355" s="6">
        <v>1057.8900000000001</v>
      </c>
      <c r="G1355" s="6">
        <v>1620.77</v>
      </c>
    </row>
    <row r="1356" spans="1:7" customFormat="1" x14ac:dyDescent="0.25">
      <c r="A1356" s="4">
        <v>41088</v>
      </c>
      <c r="B1356">
        <v>1</v>
      </c>
      <c r="C1356">
        <v>2</v>
      </c>
      <c r="D1356" s="5" t="s">
        <v>16</v>
      </c>
      <c r="E1356" s="6">
        <v>706.59</v>
      </c>
      <c r="F1356" s="6">
        <v>1205.96</v>
      </c>
      <c r="G1356" s="6">
        <v>1912.55</v>
      </c>
    </row>
    <row r="1357" spans="1:7" customFormat="1" x14ac:dyDescent="0.25">
      <c r="A1357" s="4">
        <v>41088</v>
      </c>
      <c r="B1357">
        <v>2</v>
      </c>
      <c r="C1357">
        <v>1</v>
      </c>
      <c r="D1357" s="5" t="s">
        <v>22</v>
      </c>
      <c r="E1357" s="6">
        <v>598.48</v>
      </c>
      <c r="F1357" s="6">
        <v>950.67</v>
      </c>
      <c r="G1357" s="6">
        <v>1549.15</v>
      </c>
    </row>
    <row r="1358" spans="1:7" customFormat="1" x14ac:dyDescent="0.25">
      <c r="A1358" s="4">
        <v>41088</v>
      </c>
      <c r="B1358">
        <v>2</v>
      </c>
      <c r="C1358">
        <v>2</v>
      </c>
      <c r="D1358" s="5" t="s">
        <v>27</v>
      </c>
      <c r="E1358" s="6">
        <v>500.75</v>
      </c>
      <c r="F1358" s="6">
        <v>1099.43</v>
      </c>
      <c r="G1358" s="6">
        <v>1600.18</v>
      </c>
    </row>
    <row r="1359" spans="1:7" customFormat="1" x14ac:dyDescent="0.25">
      <c r="A1359" s="4">
        <v>41088</v>
      </c>
      <c r="B1359">
        <v>3</v>
      </c>
      <c r="C1359">
        <v>1</v>
      </c>
      <c r="D1359" s="5" t="s">
        <v>32</v>
      </c>
      <c r="E1359" s="6">
        <v>575.62</v>
      </c>
      <c r="F1359" s="6">
        <v>1129.1199999999999</v>
      </c>
      <c r="G1359" s="6">
        <v>1704.74</v>
      </c>
    </row>
    <row r="1360" spans="1:7" customFormat="1" x14ac:dyDescent="0.25">
      <c r="A1360" s="4">
        <v>41088</v>
      </c>
      <c r="B1360">
        <v>3</v>
      </c>
      <c r="C1360">
        <v>2</v>
      </c>
      <c r="D1360" s="5" t="s">
        <v>37</v>
      </c>
      <c r="E1360" s="6">
        <v>544.34</v>
      </c>
      <c r="F1360" s="6">
        <v>1157.9100000000001</v>
      </c>
      <c r="G1360" s="6">
        <v>1702.25</v>
      </c>
    </row>
    <row r="1361" spans="1:7" customFormat="1" x14ac:dyDescent="0.25">
      <c r="A1361" s="4">
        <v>41088</v>
      </c>
      <c r="B1361">
        <v>4</v>
      </c>
      <c r="C1361">
        <v>1</v>
      </c>
      <c r="D1361" s="5" t="s">
        <v>40</v>
      </c>
      <c r="E1361" s="6">
        <v>594.36</v>
      </c>
      <c r="F1361" s="6">
        <v>1086.71</v>
      </c>
      <c r="G1361" s="6">
        <v>1681.07</v>
      </c>
    </row>
    <row r="1362" spans="1:7" customFormat="1" x14ac:dyDescent="0.25">
      <c r="A1362" s="4">
        <v>41088</v>
      </c>
      <c r="B1362">
        <v>4</v>
      </c>
      <c r="C1362">
        <v>2</v>
      </c>
      <c r="D1362" s="5" t="s">
        <v>41</v>
      </c>
      <c r="E1362" s="6">
        <v>474.21</v>
      </c>
      <c r="F1362" s="6">
        <v>1066.73</v>
      </c>
      <c r="G1362" s="6">
        <v>1540.94</v>
      </c>
    </row>
    <row r="1363" spans="1:7" customFormat="1" x14ac:dyDescent="0.25">
      <c r="A1363" s="4">
        <v>41089</v>
      </c>
      <c r="B1363">
        <v>1</v>
      </c>
      <c r="C1363">
        <v>1</v>
      </c>
      <c r="D1363" s="5" t="s">
        <v>43</v>
      </c>
      <c r="E1363" s="6">
        <v>494.39</v>
      </c>
      <c r="F1363" s="6">
        <v>1074.46</v>
      </c>
      <c r="G1363" s="6">
        <v>1568.85</v>
      </c>
    </row>
    <row r="1364" spans="1:7" customFormat="1" x14ac:dyDescent="0.25">
      <c r="A1364" s="4">
        <v>41089</v>
      </c>
      <c r="B1364">
        <v>1</v>
      </c>
      <c r="C1364">
        <v>2</v>
      </c>
      <c r="D1364" s="5" t="s">
        <v>47</v>
      </c>
      <c r="E1364" s="6">
        <v>528.66</v>
      </c>
      <c r="F1364" s="6">
        <v>1127.8699999999999</v>
      </c>
      <c r="G1364" s="6">
        <v>1656.53</v>
      </c>
    </row>
    <row r="1365" spans="1:7" customFormat="1" x14ac:dyDescent="0.25">
      <c r="A1365" s="4">
        <v>41089</v>
      </c>
      <c r="B1365">
        <v>2</v>
      </c>
      <c r="C1365">
        <v>1</v>
      </c>
      <c r="D1365" s="5" t="s">
        <v>24</v>
      </c>
      <c r="E1365" s="6">
        <v>490.32</v>
      </c>
      <c r="F1365" s="6">
        <v>1113.78</v>
      </c>
      <c r="G1365" s="6">
        <v>1604.1</v>
      </c>
    </row>
    <row r="1366" spans="1:7" customFormat="1" x14ac:dyDescent="0.25">
      <c r="A1366" s="4">
        <v>41089</v>
      </c>
      <c r="B1366">
        <v>2</v>
      </c>
      <c r="C1366">
        <v>2</v>
      </c>
      <c r="D1366" s="5" t="s">
        <v>30</v>
      </c>
      <c r="E1366" s="6">
        <v>768.92</v>
      </c>
      <c r="F1366" s="6">
        <v>1243.6199999999999</v>
      </c>
      <c r="G1366" s="6">
        <v>2012.54</v>
      </c>
    </row>
    <row r="1367" spans="1:7" customFormat="1" x14ac:dyDescent="0.25">
      <c r="A1367" s="4">
        <v>41089</v>
      </c>
      <c r="B1367">
        <v>3</v>
      </c>
      <c r="C1367">
        <v>1</v>
      </c>
      <c r="D1367" s="5" t="s">
        <v>16</v>
      </c>
      <c r="E1367" s="6">
        <v>613.05999999999995</v>
      </c>
      <c r="F1367" s="6">
        <v>941.78</v>
      </c>
      <c r="G1367" s="6">
        <v>1554.84</v>
      </c>
    </row>
    <row r="1368" spans="1:7" customFormat="1" x14ac:dyDescent="0.25">
      <c r="A1368" s="4">
        <v>41089</v>
      </c>
      <c r="B1368">
        <v>3</v>
      </c>
      <c r="C1368">
        <v>2</v>
      </c>
      <c r="D1368" s="5" t="s">
        <v>22</v>
      </c>
      <c r="E1368" s="6">
        <v>806.31</v>
      </c>
      <c r="F1368" s="6">
        <v>1275.25</v>
      </c>
      <c r="G1368" s="6">
        <v>2081.56</v>
      </c>
    </row>
    <row r="1369" spans="1:7" customFormat="1" x14ac:dyDescent="0.25">
      <c r="A1369" s="4">
        <v>41089</v>
      </c>
      <c r="B1369">
        <v>4</v>
      </c>
      <c r="C1369">
        <v>1</v>
      </c>
      <c r="D1369" s="5" t="s">
        <v>27</v>
      </c>
      <c r="E1369" s="6">
        <v>566.77</v>
      </c>
      <c r="F1369" s="6">
        <v>1149.0999999999999</v>
      </c>
      <c r="G1369" s="6">
        <v>1715.87</v>
      </c>
    </row>
    <row r="1370" spans="1:7" customFormat="1" x14ac:dyDescent="0.25">
      <c r="A1370" s="4">
        <v>41089</v>
      </c>
      <c r="B1370">
        <v>4</v>
      </c>
      <c r="C1370">
        <v>2</v>
      </c>
      <c r="D1370" s="5" t="s">
        <v>32</v>
      </c>
      <c r="E1370" s="6">
        <v>697.14</v>
      </c>
      <c r="F1370" s="6">
        <v>1092.02</v>
      </c>
      <c r="G1370" s="6">
        <v>1789.16</v>
      </c>
    </row>
    <row r="1371" spans="1:7" customFormat="1" x14ac:dyDescent="0.25">
      <c r="A1371" s="4">
        <v>41090</v>
      </c>
      <c r="B1371">
        <v>1</v>
      </c>
      <c r="C1371">
        <v>1</v>
      </c>
      <c r="D1371" s="5" t="s">
        <v>37</v>
      </c>
      <c r="E1371" s="6">
        <v>622.71</v>
      </c>
      <c r="F1371" s="6">
        <v>943.38</v>
      </c>
      <c r="G1371" s="6">
        <v>1566.09</v>
      </c>
    </row>
    <row r="1372" spans="1:7" customFormat="1" x14ac:dyDescent="0.25">
      <c r="A1372" s="4">
        <v>41090</v>
      </c>
      <c r="B1372">
        <v>1</v>
      </c>
      <c r="C1372">
        <v>2</v>
      </c>
      <c r="D1372" s="5" t="s">
        <v>40</v>
      </c>
      <c r="E1372" s="6">
        <v>630.73</v>
      </c>
      <c r="F1372" s="6">
        <v>1228.23</v>
      </c>
      <c r="G1372" s="6">
        <v>1858.96</v>
      </c>
    </row>
    <row r="1373" spans="1:7" customFormat="1" x14ac:dyDescent="0.25">
      <c r="A1373" s="4">
        <v>41090</v>
      </c>
      <c r="B1373">
        <v>2</v>
      </c>
      <c r="C1373">
        <v>1</v>
      </c>
      <c r="D1373" s="5" t="s">
        <v>41</v>
      </c>
      <c r="E1373" s="6">
        <v>521.75</v>
      </c>
      <c r="F1373" s="6">
        <v>1187.03</v>
      </c>
      <c r="G1373" s="6">
        <v>1708.78</v>
      </c>
    </row>
    <row r="1374" spans="1:7" customFormat="1" x14ac:dyDescent="0.25">
      <c r="A1374" s="4">
        <v>41090</v>
      </c>
      <c r="B1374">
        <v>2</v>
      </c>
      <c r="C1374">
        <v>2</v>
      </c>
      <c r="D1374" s="5" t="s">
        <v>43</v>
      </c>
      <c r="E1374" s="6">
        <v>738.42</v>
      </c>
      <c r="F1374" s="6">
        <v>1169.8399999999999</v>
      </c>
      <c r="G1374" s="6">
        <v>1908.26</v>
      </c>
    </row>
    <row r="1375" spans="1:7" customFormat="1" x14ac:dyDescent="0.25">
      <c r="A1375" s="4">
        <v>41090</v>
      </c>
      <c r="B1375">
        <v>3</v>
      </c>
      <c r="C1375">
        <v>1</v>
      </c>
      <c r="D1375" s="5" t="s">
        <v>47</v>
      </c>
      <c r="E1375" s="6">
        <v>547.29999999999995</v>
      </c>
      <c r="F1375" s="6">
        <v>1160.99</v>
      </c>
      <c r="G1375" s="6">
        <v>1708.29</v>
      </c>
    </row>
    <row r="1376" spans="1:7" customFormat="1" x14ac:dyDescent="0.25">
      <c r="A1376" s="4">
        <v>41090</v>
      </c>
      <c r="B1376">
        <v>3</v>
      </c>
      <c r="C1376">
        <v>2</v>
      </c>
      <c r="D1376" s="5" t="s">
        <v>24</v>
      </c>
      <c r="E1376" s="6">
        <v>800.04</v>
      </c>
      <c r="F1376" s="6">
        <v>1244.6199999999999</v>
      </c>
      <c r="G1376" s="6">
        <v>2044.66</v>
      </c>
    </row>
    <row r="1377" spans="1:7" customFormat="1" x14ac:dyDescent="0.25">
      <c r="A1377" s="4">
        <v>41090</v>
      </c>
      <c r="B1377">
        <v>4</v>
      </c>
      <c r="C1377">
        <v>1</v>
      </c>
      <c r="D1377" s="5" t="s">
        <v>30</v>
      </c>
      <c r="E1377" s="6">
        <v>596.16</v>
      </c>
      <c r="F1377" s="6">
        <v>1016.86</v>
      </c>
      <c r="G1377" s="6">
        <v>1613.02</v>
      </c>
    </row>
    <row r="1378" spans="1:7" customFormat="1" x14ac:dyDescent="0.25">
      <c r="A1378" s="4">
        <v>41090</v>
      </c>
      <c r="B1378">
        <v>4</v>
      </c>
      <c r="C1378">
        <v>2</v>
      </c>
      <c r="D1378" s="5" t="s">
        <v>16</v>
      </c>
      <c r="E1378" s="6">
        <v>670.07</v>
      </c>
      <c r="F1378" s="6">
        <v>1255.23</v>
      </c>
      <c r="G1378" s="6">
        <v>1925.3</v>
      </c>
    </row>
    <row r="1379" spans="1:7" customFormat="1" x14ac:dyDescent="0.25">
      <c r="A1379" s="4">
        <v>41091</v>
      </c>
      <c r="B1379">
        <v>1</v>
      </c>
      <c r="C1379">
        <v>1</v>
      </c>
      <c r="D1379" s="5" t="s">
        <v>22</v>
      </c>
      <c r="E1379" s="6">
        <v>582.96</v>
      </c>
      <c r="F1379" s="6">
        <v>1197.1600000000001</v>
      </c>
      <c r="G1379" s="6">
        <v>1780.12</v>
      </c>
    </row>
    <row r="1380" spans="1:7" customFormat="1" x14ac:dyDescent="0.25">
      <c r="A1380" s="4">
        <v>41091</v>
      </c>
      <c r="B1380">
        <v>1</v>
      </c>
      <c r="C1380">
        <v>2</v>
      </c>
      <c r="D1380" s="5" t="s">
        <v>27</v>
      </c>
      <c r="E1380" s="6">
        <v>527.74</v>
      </c>
      <c r="F1380" s="6">
        <v>1156.76</v>
      </c>
      <c r="G1380" s="6">
        <v>1684.5</v>
      </c>
    </row>
    <row r="1381" spans="1:7" customFormat="1" x14ac:dyDescent="0.25">
      <c r="A1381" s="4">
        <v>41091</v>
      </c>
      <c r="B1381">
        <v>2</v>
      </c>
      <c r="C1381">
        <v>1</v>
      </c>
      <c r="D1381" s="5" t="s">
        <v>32</v>
      </c>
      <c r="E1381" s="6">
        <v>627.16999999999996</v>
      </c>
      <c r="F1381" s="6">
        <v>1090.95</v>
      </c>
      <c r="G1381" s="6">
        <v>1718.12</v>
      </c>
    </row>
    <row r="1382" spans="1:7" customFormat="1" x14ac:dyDescent="0.25">
      <c r="A1382" s="4">
        <v>41091</v>
      </c>
      <c r="B1382">
        <v>2</v>
      </c>
      <c r="C1382">
        <v>2</v>
      </c>
      <c r="D1382" s="5" t="s">
        <v>37</v>
      </c>
      <c r="E1382" s="6">
        <v>716.14</v>
      </c>
      <c r="F1382" s="6">
        <v>1292.3800000000001</v>
      </c>
      <c r="G1382" s="6">
        <v>2008.52</v>
      </c>
    </row>
    <row r="1383" spans="1:7" customFormat="1" x14ac:dyDescent="0.25">
      <c r="A1383" s="4">
        <v>41091</v>
      </c>
      <c r="B1383">
        <v>3</v>
      </c>
      <c r="C1383">
        <v>1</v>
      </c>
      <c r="D1383" s="5" t="s">
        <v>40</v>
      </c>
      <c r="E1383" s="6">
        <v>578.82000000000005</v>
      </c>
      <c r="F1383" s="6">
        <v>1178.8900000000001</v>
      </c>
      <c r="G1383" s="6">
        <v>1757.71</v>
      </c>
    </row>
    <row r="1384" spans="1:7" customFormat="1" x14ac:dyDescent="0.25">
      <c r="A1384" s="4">
        <v>41091</v>
      </c>
      <c r="B1384">
        <v>3</v>
      </c>
      <c r="C1384">
        <v>2</v>
      </c>
      <c r="D1384" s="5" t="s">
        <v>41</v>
      </c>
      <c r="E1384" s="6">
        <v>682.69</v>
      </c>
      <c r="F1384" s="6">
        <v>1140.3800000000001</v>
      </c>
      <c r="G1384" s="6">
        <v>1823.07</v>
      </c>
    </row>
    <row r="1385" spans="1:7" customFormat="1" x14ac:dyDescent="0.25">
      <c r="A1385" s="4">
        <v>41091</v>
      </c>
      <c r="B1385">
        <v>4</v>
      </c>
      <c r="C1385">
        <v>1</v>
      </c>
      <c r="D1385" s="5" t="s">
        <v>43</v>
      </c>
      <c r="E1385" s="6">
        <v>564.66999999999996</v>
      </c>
      <c r="F1385" s="6">
        <v>1179.6500000000001</v>
      </c>
      <c r="G1385" s="6">
        <v>1744.32</v>
      </c>
    </row>
    <row r="1386" spans="1:7" customFormat="1" x14ac:dyDescent="0.25">
      <c r="A1386" s="4">
        <v>41091</v>
      </c>
      <c r="B1386">
        <v>4</v>
      </c>
      <c r="C1386">
        <v>2</v>
      </c>
      <c r="D1386" s="5" t="s">
        <v>47</v>
      </c>
      <c r="E1386" s="6">
        <v>572.9</v>
      </c>
      <c r="F1386" s="6">
        <v>1232.71</v>
      </c>
      <c r="G1386" s="6">
        <v>1805.61</v>
      </c>
    </row>
    <row r="1387" spans="1:7" customFormat="1" x14ac:dyDescent="0.25">
      <c r="A1387" s="4">
        <v>41092</v>
      </c>
      <c r="B1387">
        <v>1</v>
      </c>
      <c r="C1387">
        <v>1</v>
      </c>
      <c r="D1387" s="5" t="s">
        <v>24</v>
      </c>
      <c r="E1387" s="6">
        <v>642.1</v>
      </c>
      <c r="F1387" s="6">
        <v>1011.61</v>
      </c>
      <c r="G1387" s="6">
        <v>1653.71</v>
      </c>
    </row>
    <row r="1388" spans="1:7" customFormat="1" x14ac:dyDescent="0.25">
      <c r="A1388" s="4">
        <v>41092</v>
      </c>
      <c r="B1388">
        <v>1</v>
      </c>
      <c r="C1388">
        <v>2</v>
      </c>
      <c r="D1388" s="5" t="s">
        <v>30</v>
      </c>
      <c r="E1388" s="6">
        <v>555.74</v>
      </c>
      <c r="F1388" s="6">
        <v>1113.08</v>
      </c>
      <c r="G1388" s="6">
        <v>1668.82</v>
      </c>
    </row>
    <row r="1389" spans="1:7" customFormat="1" x14ac:dyDescent="0.25">
      <c r="A1389" s="4">
        <v>41092</v>
      </c>
      <c r="B1389">
        <v>2</v>
      </c>
      <c r="C1389">
        <v>1</v>
      </c>
      <c r="D1389" s="5" t="s">
        <v>16</v>
      </c>
      <c r="E1389" s="6">
        <v>624.08000000000004</v>
      </c>
      <c r="F1389" s="6">
        <v>1170.3900000000001</v>
      </c>
      <c r="G1389" s="6">
        <v>1794.47</v>
      </c>
    </row>
    <row r="1390" spans="1:7" customFormat="1" x14ac:dyDescent="0.25">
      <c r="A1390" s="4">
        <v>41092</v>
      </c>
      <c r="B1390">
        <v>2</v>
      </c>
      <c r="C1390">
        <v>2</v>
      </c>
      <c r="D1390" s="5" t="s">
        <v>22</v>
      </c>
      <c r="E1390" s="6">
        <v>642.22</v>
      </c>
      <c r="F1390" s="6">
        <v>1094.8699999999999</v>
      </c>
      <c r="G1390" s="6">
        <v>1737.09</v>
      </c>
    </row>
    <row r="1391" spans="1:7" customFormat="1" x14ac:dyDescent="0.25">
      <c r="A1391" s="4">
        <v>41092</v>
      </c>
      <c r="B1391">
        <v>3</v>
      </c>
      <c r="C1391">
        <v>1</v>
      </c>
      <c r="D1391" s="5" t="s">
        <v>27</v>
      </c>
      <c r="E1391" s="6">
        <v>508.56</v>
      </c>
      <c r="F1391" s="6">
        <v>1204.04</v>
      </c>
      <c r="G1391" s="6">
        <v>1712.6</v>
      </c>
    </row>
    <row r="1392" spans="1:7" customFormat="1" x14ac:dyDescent="0.25">
      <c r="A1392" s="4">
        <v>41092</v>
      </c>
      <c r="B1392">
        <v>3</v>
      </c>
      <c r="C1392">
        <v>2</v>
      </c>
      <c r="D1392" s="5" t="s">
        <v>32</v>
      </c>
      <c r="E1392" s="6">
        <v>671.66</v>
      </c>
      <c r="F1392" s="6">
        <v>1401.45</v>
      </c>
      <c r="G1392" s="6">
        <v>2073.11</v>
      </c>
    </row>
    <row r="1393" spans="1:7" customFormat="1" x14ac:dyDescent="0.25">
      <c r="A1393" s="4">
        <v>41092</v>
      </c>
      <c r="B1393">
        <v>4</v>
      </c>
      <c r="C1393">
        <v>1</v>
      </c>
      <c r="D1393" s="5" t="s">
        <v>37</v>
      </c>
      <c r="E1393" s="6">
        <v>614.4</v>
      </c>
      <c r="F1393" s="6">
        <v>967.46</v>
      </c>
      <c r="G1393" s="6">
        <v>1581.86</v>
      </c>
    </row>
    <row r="1394" spans="1:7" customFormat="1" x14ac:dyDescent="0.25">
      <c r="A1394" s="4">
        <v>41092</v>
      </c>
      <c r="B1394">
        <v>4</v>
      </c>
      <c r="C1394">
        <v>2</v>
      </c>
      <c r="D1394" s="5" t="s">
        <v>40</v>
      </c>
      <c r="E1394" s="6">
        <v>690.27</v>
      </c>
      <c r="F1394" s="6">
        <v>1114.31</v>
      </c>
      <c r="G1394" s="6">
        <v>1804.58</v>
      </c>
    </row>
    <row r="1395" spans="1:7" customFormat="1" x14ac:dyDescent="0.25">
      <c r="A1395" s="4">
        <v>41093</v>
      </c>
      <c r="B1395">
        <v>1</v>
      </c>
      <c r="C1395">
        <v>1</v>
      </c>
      <c r="D1395" s="5" t="s">
        <v>41</v>
      </c>
      <c r="E1395" s="6">
        <v>612.94000000000005</v>
      </c>
      <c r="F1395" s="6">
        <v>1139.6099999999999</v>
      </c>
      <c r="G1395" s="6">
        <v>1752.55</v>
      </c>
    </row>
    <row r="1396" spans="1:7" customFormat="1" x14ac:dyDescent="0.25">
      <c r="A1396" s="4">
        <v>41093</v>
      </c>
      <c r="B1396">
        <v>1</v>
      </c>
      <c r="C1396">
        <v>2</v>
      </c>
      <c r="D1396" s="5" t="s">
        <v>43</v>
      </c>
      <c r="E1396" s="6">
        <v>782.97</v>
      </c>
      <c r="F1396" s="6">
        <v>1225.94</v>
      </c>
      <c r="G1396" s="6">
        <v>2008.91</v>
      </c>
    </row>
    <row r="1397" spans="1:7" customFormat="1" x14ac:dyDescent="0.25">
      <c r="A1397" s="4">
        <v>41093</v>
      </c>
      <c r="B1397">
        <v>2</v>
      </c>
      <c r="C1397">
        <v>1</v>
      </c>
      <c r="D1397" s="5" t="s">
        <v>47</v>
      </c>
      <c r="E1397" s="6">
        <v>596.35</v>
      </c>
      <c r="F1397" s="6">
        <v>1132.6400000000001</v>
      </c>
      <c r="G1397" s="6">
        <v>1728.99</v>
      </c>
    </row>
    <row r="1398" spans="1:7" customFormat="1" x14ac:dyDescent="0.25">
      <c r="A1398" s="4">
        <v>41093</v>
      </c>
      <c r="B1398">
        <v>2</v>
      </c>
      <c r="C1398">
        <v>2</v>
      </c>
      <c r="D1398" s="5" t="s">
        <v>24</v>
      </c>
      <c r="E1398" s="6">
        <v>582.27</v>
      </c>
      <c r="F1398" s="6">
        <v>1333.44</v>
      </c>
      <c r="G1398" s="6">
        <v>1915.71</v>
      </c>
    </row>
    <row r="1399" spans="1:7" customFormat="1" x14ac:dyDescent="0.25">
      <c r="A1399" s="4">
        <v>41093</v>
      </c>
      <c r="B1399">
        <v>3</v>
      </c>
      <c r="C1399">
        <v>1</v>
      </c>
      <c r="D1399" s="5" t="s">
        <v>30</v>
      </c>
      <c r="E1399" s="6">
        <v>573.16999999999996</v>
      </c>
      <c r="F1399" s="6">
        <v>948.42</v>
      </c>
      <c r="G1399" s="6">
        <v>1521.59</v>
      </c>
    </row>
    <row r="1400" spans="1:7" customFormat="1" x14ac:dyDescent="0.25">
      <c r="A1400" s="4">
        <v>41093</v>
      </c>
      <c r="B1400">
        <v>3</v>
      </c>
      <c r="C1400">
        <v>2</v>
      </c>
      <c r="D1400" s="5" t="s">
        <v>16</v>
      </c>
      <c r="E1400" s="6">
        <v>465.89</v>
      </c>
      <c r="F1400" s="6">
        <v>1117.7</v>
      </c>
      <c r="G1400" s="6">
        <v>1583.59</v>
      </c>
    </row>
    <row r="1401" spans="1:7" customFormat="1" x14ac:dyDescent="0.25">
      <c r="A1401" s="4">
        <v>41093</v>
      </c>
      <c r="B1401">
        <v>4</v>
      </c>
      <c r="C1401">
        <v>1</v>
      </c>
      <c r="D1401" s="5" t="s">
        <v>22</v>
      </c>
      <c r="E1401" s="6">
        <v>606.72</v>
      </c>
      <c r="F1401" s="6">
        <v>1158.99</v>
      </c>
      <c r="G1401" s="6">
        <v>1765.71</v>
      </c>
    </row>
    <row r="1402" spans="1:7" customFormat="1" x14ac:dyDescent="0.25">
      <c r="A1402" s="4">
        <v>41093</v>
      </c>
      <c r="B1402">
        <v>4</v>
      </c>
      <c r="C1402">
        <v>2</v>
      </c>
      <c r="D1402" s="5" t="s">
        <v>27</v>
      </c>
      <c r="E1402" s="6">
        <v>670.53</v>
      </c>
      <c r="F1402" s="6">
        <v>1132.47</v>
      </c>
      <c r="G1402" s="6">
        <v>1803</v>
      </c>
    </row>
    <row r="1403" spans="1:7" customFormat="1" x14ac:dyDescent="0.25">
      <c r="A1403" s="4">
        <v>41094</v>
      </c>
      <c r="B1403">
        <v>1</v>
      </c>
      <c r="C1403">
        <v>1</v>
      </c>
      <c r="D1403" s="5" t="s">
        <v>32</v>
      </c>
      <c r="E1403" s="6">
        <v>660.96</v>
      </c>
      <c r="F1403" s="6">
        <v>1006.27</v>
      </c>
      <c r="G1403" s="6">
        <v>1667.23</v>
      </c>
    </row>
    <row r="1404" spans="1:7" customFormat="1" x14ac:dyDescent="0.25">
      <c r="A1404" s="4">
        <v>41094</v>
      </c>
      <c r="B1404">
        <v>1</v>
      </c>
      <c r="C1404">
        <v>2</v>
      </c>
      <c r="D1404" s="5" t="s">
        <v>37</v>
      </c>
      <c r="E1404" s="6">
        <v>539.57000000000005</v>
      </c>
      <c r="F1404" s="6">
        <v>1026.1199999999999</v>
      </c>
      <c r="G1404" s="6">
        <v>1565.69</v>
      </c>
    </row>
    <row r="1405" spans="1:7" customFormat="1" x14ac:dyDescent="0.25">
      <c r="A1405" s="4">
        <v>41094</v>
      </c>
      <c r="B1405">
        <v>2</v>
      </c>
      <c r="C1405">
        <v>1</v>
      </c>
      <c r="D1405" s="5" t="s">
        <v>40</v>
      </c>
      <c r="E1405" s="6">
        <v>633.35</v>
      </c>
      <c r="F1405" s="6">
        <v>1047.77</v>
      </c>
      <c r="G1405" s="6">
        <v>1681.12</v>
      </c>
    </row>
    <row r="1406" spans="1:7" customFormat="1" x14ac:dyDescent="0.25">
      <c r="A1406" s="4">
        <v>41094</v>
      </c>
      <c r="B1406">
        <v>2</v>
      </c>
      <c r="C1406">
        <v>2</v>
      </c>
      <c r="D1406" s="5" t="s">
        <v>41</v>
      </c>
      <c r="E1406" s="6">
        <v>680.87</v>
      </c>
      <c r="F1406" s="6">
        <v>1381.33</v>
      </c>
      <c r="G1406" s="6">
        <v>2062.1999999999998</v>
      </c>
    </row>
    <row r="1407" spans="1:7" customFormat="1" x14ac:dyDescent="0.25">
      <c r="A1407" s="4">
        <v>41094</v>
      </c>
      <c r="B1407">
        <v>3</v>
      </c>
      <c r="C1407">
        <v>1</v>
      </c>
      <c r="D1407" s="5" t="s">
        <v>43</v>
      </c>
      <c r="E1407" s="6">
        <v>568.53</v>
      </c>
      <c r="F1407" s="6">
        <v>1206.06</v>
      </c>
      <c r="G1407" s="6">
        <v>1774.59</v>
      </c>
    </row>
    <row r="1408" spans="1:7" customFormat="1" x14ac:dyDescent="0.25">
      <c r="A1408" s="4">
        <v>41094</v>
      </c>
      <c r="B1408">
        <v>3</v>
      </c>
      <c r="C1408">
        <v>2</v>
      </c>
      <c r="D1408" s="5" t="s">
        <v>47</v>
      </c>
      <c r="E1408" s="6">
        <v>702.5</v>
      </c>
      <c r="F1408" s="6">
        <v>1061.81</v>
      </c>
      <c r="G1408" s="6">
        <v>1764.31</v>
      </c>
    </row>
    <row r="1409" spans="1:7" customFormat="1" x14ac:dyDescent="0.25">
      <c r="A1409" s="4">
        <v>41094</v>
      </c>
      <c r="B1409">
        <v>4</v>
      </c>
      <c r="C1409">
        <v>1</v>
      </c>
      <c r="D1409" s="5" t="s">
        <v>24</v>
      </c>
      <c r="E1409" s="6">
        <v>598.17999999999995</v>
      </c>
      <c r="F1409" s="6">
        <v>989.22</v>
      </c>
      <c r="G1409" s="6">
        <v>1587.4</v>
      </c>
    </row>
    <row r="1410" spans="1:7" customFormat="1" x14ac:dyDescent="0.25">
      <c r="A1410" s="4">
        <v>41094</v>
      </c>
      <c r="B1410">
        <v>4</v>
      </c>
      <c r="C1410">
        <v>2</v>
      </c>
      <c r="D1410" s="5" t="s">
        <v>30</v>
      </c>
      <c r="E1410" s="6">
        <v>559.23</v>
      </c>
      <c r="F1410" s="6">
        <v>1169.74</v>
      </c>
      <c r="G1410" s="6">
        <v>1728.97</v>
      </c>
    </row>
    <row r="1411" spans="1:7" customFormat="1" x14ac:dyDescent="0.25">
      <c r="A1411" s="4">
        <v>41095</v>
      </c>
      <c r="B1411">
        <v>1</v>
      </c>
      <c r="C1411">
        <v>1</v>
      </c>
      <c r="D1411" s="5" t="s">
        <v>16</v>
      </c>
      <c r="E1411" s="6">
        <v>624.76</v>
      </c>
      <c r="F1411" s="6">
        <v>1095.99</v>
      </c>
      <c r="G1411" s="6">
        <v>1720.75</v>
      </c>
    </row>
    <row r="1412" spans="1:7" customFormat="1" x14ac:dyDescent="0.25">
      <c r="A1412" s="4">
        <v>41095</v>
      </c>
      <c r="B1412">
        <v>1</v>
      </c>
      <c r="C1412">
        <v>2</v>
      </c>
      <c r="D1412" s="5" t="s">
        <v>22</v>
      </c>
      <c r="E1412" s="6">
        <v>587.22</v>
      </c>
      <c r="F1412" s="6">
        <v>980.72</v>
      </c>
      <c r="G1412" s="6">
        <v>1567.94</v>
      </c>
    </row>
    <row r="1413" spans="1:7" customFormat="1" x14ac:dyDescent="0.25">
      <c r="A1413" s="4">
        <v>41095</v>
      </c>
      <c r="B1413">
        <v>2</v>
      </c>
      <c r="C1413">
        <v>1</v>
      </c>
      <c r="D1413" s="5" t="s">
        <v>27</v>
      </c>
      <c r="E1413" s="6">
        <v>646.38</v>
      </c>
      <c r="F1413" s="6">
        <v>1031.54</v>
      </c>
      <c r="G1413" s="6">
        <v>1677.92</v>
      </c>
    </row>
    <row r="1414" spans="1:7" customFormat="1" x14ac:dyDescent="0.25">
      <c r="A1414" s="4">
        <v>41095</v>
      </c>
      <c r="B1414">
        <v>2</v>
      </c>
      <c r="C1414">
        <v>2</v>
      </c>
      <c r="D1414" s="5" t="s">
        <v>32</v>
      </c>
      <c r="E1414" s="6">
        <v>673.54</v>
      </c>
      <c r="F1414" s="6">
        <v>1166.73</v>
      </c>
      <c r="G1414" s="6">
        <v>1840.27</v>
      </c>
    </row>
    <row r="1415" spans="1:7" customFormat="1" x14ac:dyDescent="0.25">
      <c r="A1415" s="4">
        <v>41095</v>
      </c>
      <c r="B1415">
        <v>3</v>
      </c>
      <c r="C1415">
        <v>1</v>
      </c>
      <c r="D1415" s="5" t="s">
        <v>37</v>
      </c>
      <c r="E1415" s="6">
        <v>637.54</v>
      </c>
      <c r="F1415" s="6">
        <v>982.67</v>
      </c>
      <c r="G1415" s="6">
        <v>1620.21</v>
      </c>
    </row>
    <row r="1416" spans="1:7" customFormat="1" x14ac:dyDescent="0.25">
      <c r="A1416" s="4">
        <v>41095</v>
      </c>
      <c r="B1416">
        <v>3</v>
      </c>
      <c r="C1416">
        <v>2</v>
      </c>
      <c r="D1416" s="5" t="s">
        <v>40</v>
      </c>
      <c r="E1416" s="6">
        <v>584.04999999999995</v>
      </c>
      <c r="F1416" s="6">
        <v>1101.3499999999999</v>
      </c>
      <c r="G1416" s="6">
        <v>1685.4</v>
      </c>
    </row>
    <row r="1417" spans="1:7" customFormat="1" x14ac:dyDescent="0.25">
      <c r="A1417" s="4">
        <v>41095</v>
      </c>
      <c r="B1417">
        <v>4</v>
      </c>
      <c r="C1417">
        <v>1</v>
      </c>
      <c r="D1417" s="5" t="s">
        <v>41</v>
      </c>
      <c r="E1417" s="6">
        <v>541.71</v>
      </c>
      <c r="F1417" s="6">
        <v>1233.1300000000001</v>
      </c>
      <c r="G1417" s="6">
        <v>1774.84</v>
      </c>
    </row>
    <row r="1418" spans="1:7" customFormat="1" x14ac:dyDescent="0.25">
      <c r="A1418" s="4">
        <v>41095</v>
      </c>
      <c r="B1418">
        <v>4</v>
      </c>
      <c r="C1418">
        <v>2</v>
      </c>
      <c r="D1418" s="5" t="s">
        <v>43</v>
      </c>
      <c r="E1418" s="6">
        <v>764.99</v>
      </c>
      <c r="F1418" s="6">
        <v>1219.82</v>
      </c>
      <c r="G1418" s="6">
        <v>1984.81</v>
      </c>
    </row>
    <row r="1419" spans="1:7" customFormat="1" x14ac:dyDescent="0.25">
      <c r="A1419" s="4">
        <v>41096</v>
      </c>
      <c r="B1419">
        <v>1</v>
      </c>
      <c r="C1419">
        <v>1</v>
      </c>
      <c r="D1419" s="5" t="s">
        <v>47</v>
      </c>
      <c r="E1419" s="6">
        <v>606.14</v>
      </c>
      <c r="F1419" s="6">
        <v>1182.67</v>
      </c>
      <c r="G1419" s="6">
        <v>1788.81</v>
      </c>
    </row>
    <row r="1420" spans="1:7" customFormat="1" x14ac:dyDescent="0.25">
      <c r="A1420" s="4">
        <v>41096</v>
      </c>
      <c r="B1420">
        <v>1</v>
      </c>
      <c r="C1420">
        <v>2</v>
      </c>
      <c r="D1420" s="5" t="s">
        <v>24</v>
      </c>
      <c r="E1420" s="6">
        <v>463.24</v>
      </c>
      <c r="F1420" s="6">
        <v>1150.0999999999999</v>
      </c>
      <c r="G1420" s="6">
        <v>1613.34</v>
      </c>
    </row>
    <row r="1421" spans="1:7" customFormat="1" x14ac:dyDescent="0.25">
      <c r="A1421" s="4">
        <v>41096</v>
      </c>
      <c r="B1421">
        <v>2</v>
      </c>
      <c r="C1421">
        <v>1</v>
      </c>
      <c r="D1421" s="5" t="s">
        <v>30</v>
      </c>
      <c r="E1421" s="6">
        <v>673.35</v>
      </c>
      <c r="F1421" s="6">
        <v>1074.72</v>
      </c>
      <c r="G1421" s="6">
        <v>1748.07</v>
      </c>
    </row>
    <row r="1422" spans="1:7" customFormat="1" x14ac:dyDescent="0.25">
      <c r="A1422" s="4">
        <v>41096</v>
      </c>
      <c r="B1422">
        <v>2</v>
      </c>
      <c r="C1422">
        <v>2</v>
      </c>
      <c r="D1422" s="5" t="s">
        <v>16</v>
      </c>
      <c r="E1422" s="6">
        <v>687.64</v>
      </c>
      <c r="F1422" s="6">
        <v>1276.3900000000001</v>
      </c>
      <c r="G1422" s="6">
        <v>1964.03</v>
      </c>
    </row>
    <row r="1423" spans="1:7" customFormat="1" x14ac:dyDescent="0.25">
      <c r="A1423" s="4">
        <v>41096</v>
      </c>
      <c r="B1423">
        <v>3</v>
      </c>
      <c r="C1423">
        <v>1</v>
      </c>
      <c r="D1423" s="5" t="s">
        <v>22</v>
      </c>
      <c r="E1423" s="6">
        <v>466.85</v>
      </c>
      <c r="F1423" s="6">
        <v>1159.24</v>
      </c>
      <c r="G1423" s="6">
        <v>1626.09</v>
      </c>
    </row>
    <row r="1424" spans="1:7" customFormat="1" x14ac:dyDescent="0.25">
      <c r="A1424" s="4">
        <v>41096</v>
      </c>
      <c r="B1424">
        <v>3</v>
      </c>
      <c r="C1424">
        <v>2</v>
      </c>
      <c r="D1424" s="5" t="s">
        <v>27</v>
      </c>
      <c r="E1424" s="6">
        <v>620.38</v>
      </c>
      <c r="F1424" s="6">
        <v>1075.72</v>
      </c>
      <c r="G1424" s="6">
        <v>1696.1</v>
      </c>
    </row>
    <row r="1425" spans="1:7" customFormat="1" x14ac:dyDescent="0.25">
      <c r="A1425" s="4">
        <v>41096</v>
      </c>
      <c r="B1425">
        <v>4</v>
      </c>
      <c r="C1425">
        <v>1</v>
      </c>
      <c r="D1425" s="5" t="s">
        <v>32</v>
      </c>
      <c r="E1425" s="6">
        <v>616.47</v>
      </c>
      <c r="F1425" s="6">
        <v>1035.53</v>
      </c>
      <c r="G1425" s="6">
        <v>1652</v>
      </c>
    </row>
    <row r="1426" spans="1:7" customFormat="1" x14ac:dyDescent="0.25">
      <c r="A1426" s="4">
        <v>41096</v>
      </c>
      <c r="B1426">
        <v>4</v>
      </c>
      <c r="C1426">
        <v>2</v>
      </c>
      <c r="D1426" s="5" t="s">
        <v>37</v>
      </c>
      <c r="E1426" s="6">
        <v>579.99</v>
      </c>
      <c r="F1426" s="6">
        <v>1128.96</v>
      </c>
      <c r="G1426" s="6">
        <v>1708.95</v>
      </c>
    </row>
    <row r="1427" spans="1:7" customFormat="1" x14ac:dyDescent="0.25">
      <c r="A1427" s="4">
        <v>41097</v>
      </c>
      <c r="B1427">
        <v>1</v>
      </c>
      <c r="C1427">
        <v>1</v>
      </c>
      <c r="D1427" s="5" t="s">
        <v>40</v>
      </c>
      <c r="E1427" s="6">
        <v>474.07</v>
      </c>
      <c r="F1427" s="6">
        <v>1070.97</v>
      </c>
      <c r="G1427" s="6">
        <v>1545.04</v>
      </c>
    </row>
    <row r="1428" spans="1:7" customFormat="1" x14ac:dyDescent="0.25">
      <c r="A1428" s="4">
        <v>41097</v>
      </c>
      <c r="B1428">
        <v>1</v>
      </c>
      <c r="C1428">
        <v>2</v>
      </c>
      <c r="D1428" s="5" t="s">
        <v>41</v>
      </c>
      <c r="E1428" s="6">
        <v>539.04999999999995</v>
      </c>
      <c r="F1428" s="6">
        <v>1330.58</v>
      </c>
      <c r="G1428" s="6">
        <v>1869.63</v>
      </c>
    </row>
    <row r="1429" spans="1:7" customFormat="1" x14ac:dyDescent="0.25">
      <c r="A1429" s="4">
        <v>41097</v>
      </c>
      <c r="B1429">
        <v>2</v>
      </c>
      <c r="C1429">
        <v>1</v>
      </c>
      <c r="D1429" s="5" t="s">
        <v>43</v>
      </c>
      <c r="E1429" s="6">
        <v>588.28</v>
      </c>
      <c r="F1429" s="6">
        <v>1076.79</v>
      </c>
      <c r="G1429" s="6">
        <v>1665.07</v>
      </c>
    </row>
    <row r="1430" spans="1:7" customFormat="1" x14ac:dyDescent="0.25">
      <c r="A1430" s="4">
        <v>41097</v>
      </c>
      <c r="B1430">
        <v>2</v>
      </c>
      <c r="C1430">
        <v>2</v>
      </c>
      <c r="D1430" s="5" t="s">
        <v>47</v>
      </c>
      <c r="E1430" s="6">
        <v>658.79</v>
      </c>
      <c r="F1430" s="6">
        <v>1022.05</v>
      </c>
      <c r="G1430" s="6">
        <v>1680.84</v>
      </c>
    </row>
    <row r="1431" spans="1:7" customFormat="1" x14ac:dyDescent="0.25">
      <c r="A1431" s="4">
        <v>41097</v>
      </c>
      <c r="B1431">
        <v>3</v>
      </c>
      <c r="C1431">
        <v>1</v>
      </c>
      <c r="D1431" s="5" t="s">
        <v>24</v>
      </c>
      <c r="E1431" s="6">
        <v>590.32000000000005</v>
      </c>
      <c r="F1431" s="6">
        <v>934.57</v>
      </c>
      <c r="G1431" s="6">
        <v>1524.89</v>
      </c>
    </row>
    <row r="1432" spans="1:7" customFormat="1" x14ac:dyDescent="0.25">
      <c r="A1432" s="4">
        <v>41097</v>
      </c>
      <c r="B1432">
        <v>3</v>
      </c>
      <c r="C1432">
        <v>2</v>
      </c>
      <c r="D1432" s="5" t="s">
        <v>30</v>
      </c>
      <c r="E1432" s="6">
        <v>621.23</v>
      </c>
      <c r="F1432" s="6">
        <v>1182.6400000000001</v>
      </c>
      <c r="G1432" s="6">
        <v>1803.87</v>
      </c>
    </row>
    <row r="1433" spans="1:7" customFormat="1" x14ac:dyDescent="0.25">
      <c r="A1433" s="4">
        <v>41097</v>
      </c>
      <c r="B1433">
        <v>4</v>
      </c>
      <c r="C1433">
        <v>1</v>
      </c>
      <c r="D1433" s="5" t="s">
        <v>16</v>
      </c>
      <c r="E1433" s="6">
        <v>452.71</v>
      </c>
      <c r="F1433" s="6">
        <v>1060.79</v>
      </c>
      <c r="G1433" s="6">
        <v>1513.5</v>
      </c>
    </row>
    <row r="1434" spans="1:7" customFormat="1" x14ac:dyDescent="0.25">
      <c r="A1434" s="4">
        <v>41097</v>
      </c>
      <c r="B1434">
        <v>4</v>
      </c>
      <c r="C1434">
        <v>2</v>
      </c>
      <c r="D1434" s="5" t="s">
        <v>22</v>
      </c>
      <c r="E1434" s="6">
        <v>690.47</v>
      </c>
      <c r="F1434" s="6">
        <v>1051.81</v>
      </c>
      <c r="G1434" s="6">
        <v>1742.28</v>
      </c>
    </row>
    <row r="1435" spans="1:7" customFormat="1" x14ac:dyDescent="0.25">
      <c r="A1435" s="4">
        <v>41098</v>
      </c>
      <c r="B1435">
        <v>1</v>
      </c>
      <c r="C1435">
        <v>1</v>
      </c>
      <c r="D1435" s="5" t="s">
        <v>27</v>
      </c>
      <c r="E1435" s="6">
        <v>391.02</v>
      </c>
      <c r="F1435" s="6">
        <v>1148.49</v>
      </c>
      <c r="G1435" s="6">
        <v>1539.51</v>
      </c>
    </row>
    <row r="1436" spans="1:7" customFormat="1" x14ac:dyDescent="0.25">
      <c r="A1436" s="4">
        <v>41098</v>
      </c>
      <c r="B1436">
        <v>1</v>
      </c>
      <c r="C1436">
        <v>2</v>
      </c>
      <c r="D1436" s="5" t="s">
        <v>32</v>
      </c>
      <c r="E1436" s="6">
        <v>602.55999999999995</v>
      </c>
      <c r="F1436" s="6">
        <v>1375.43</v>
      </c>
      <c r="G1436" s="6">
        <v>1977.99</v>
      </c>
    </row>
    <row r="1437" spans="1:7" customFormat="1" x14ac:dyDescent="0.25">
      <c r="A1437" s="4">
        <v>41098</v>
      </c>
      <c r="B1437">
        <v>2</v>
      </c>
      <c r="C1437">
        <v>1</v>
      </c>
      <c r="D1437" s="5" t="s">
        <v>37</v>
      </c>
      <c r="E1437" s="6">
        <v>389.17</v>
      </c>
      <c r="F1437" s="6">
        <v>1117.05</v>
      </c>
      <c r="G1437" s="6">
        <v>1506.22</v>
      </c>
    </row>
    <row r="1438" spans="1:7" customFormat="1" x14ac:dyDescent="0.25">
      <c r="A1438" s="4">
        <v>41098</v>
      </c>
      <c r="B1438">
        <v>2</v>
      </c>
      <c r="C1438">
        <v>2</v>
      </c>
      <c r="D1438" s="5" t="s">
        <v>40</v>
      </c>
      <c r="E1438" s="6">
        <v>428.21</v>
      </c>
      <c r="F1438" s="6">
        <v>1188</v>
      </c>
      <c r="G1438" s="6">
        <v>1616.21</v>
      </c>
    </row>
    <row r="1439" spans="1:7" customFormat="1" x14ac:dyDescent="0.25">
      <c r="A1439" s="4">
        <v>41098</v>
      </c>
      <c r="B1439">
        <v>3</v>
      </c>
      <c r="C1439">
        <v>1</v>
      </c>
      <c r="D1439" s="5" t="s">
        <v>41</v>
      </c>
      <c r="E1439" s="6">
        <v>617.13</v>
      </c>
      <c r="F1439" s="6">
        <v>1081.82</v>
      </c>
      <c r="G1439" s="6">
        <v>1698.95</v>
      </c>
    </row>
    <row r="1440" spans="1:7" customFormat="1" x14ac:dyDescent="0.25">
      <c r="A1440" s="4">
        <v>41098</v>
      </c>
      <c r="B1440">
        <v>3</v>
      </c>
      <c r="C1440">
        <v>2</v>
      </c>
      <c r="D1440" s="5" t="s">
        <v>43</v>
      </c>
      <c r="E1440" s="6">
        <v>617.07000000000005</v>
      </c>
      <c r="F1440" s="6">
        <v>1152.28</v>
      </c>
      <c r="G1440" s="6">
        <v>1769.35</v>
      </c>
    </row>
    <row r="1441" spans="1:7" customFormat="1" x14ac:dyDescent="0.25">
      <c r="A1441" s="4">
        <v>41098</v>
      </c>
      <c r="B1441">
        <v>4</v>
      </c>
      <c r="C1441">
        <v>1</v>
      </c>
      <c r="D1441" s="5" t="s">
        <v>47</v>
      </c>
      <c r="E1441" s="6">
        <v>544.58000000000004</v>
      </c>
      <c r="F1441" s="6">
        <v>1210.0899999999999</v>
      </c>
      <c r="G1441" s="6">
        <v>1754.67</v>
      </c>
    </row>
    <row r="1442" spans="1:7" customFormat="1" x14ac:dyDescent="0.25">
      <c r="A1442" s="4">
        <v>41098</v>
      </c>
      <c r="B1442">
        <v>4</v>
      </c>
      <c r="C1442">
        <v>2</v>
      </c>
      <c r="D1442" s="5" t="s">
        <v>24</v>
      </c>
      <c r="E1442" s="6">
        <v>636.13</v>
      </c>
      <c r="F1442" s="6">
        <v>1040.68</v>
      </c>
      <c r="G1442" s="6">
        <v>1676.81</v>
      </c>
    </row>
    <row r="1443" spans="1:7" customFormat="1" x14ac:dyDescent="0.25">
      <c r="A1443" s="4">
        <v>41099</v>
      </c>
      <c r="B1443">
        <v>1</v>
      </c>
      <c r="C1443">
        <v>1</v>
      </c>
      <c r="D1443" s="5" t="s">
        <v>30</v>
      </c>
      <c r="E1443" s="6">
        <v>551.61</v>
      </c>
      <c r="F1443" s="6">
        <v>981.88</v>
      </c>
      <c r="G1443" s="6">
        <v>1533.49</v>
      </c>
    </row>
    <row r="1444" spans="1:7" customFormat="1" x14ac:dyDescent="0.25">
      <c r="A1444" s="4">
        <v>41099</v>
      </c>
      <c r="B1444">
        <v>1</v>
      </c>
      <c r="C1444">
        <v>2</v>
      </c>
      <c r="D1444" s="5" t="s">
        <v>16</v>
      </c>
      <c r="E1444" s="6">
        <v>383.76</v>
      </c>
      <c r="F1444" s="6">
        <v>1175.1199999999999</v>
      </c>
      <c r="G1444" s="6">
        <v>1558.88</v>
      </c>
    </row>
    <row r="1445" spans="1:7" customFormat="1" x14ac:dyDescent="0.25">
      <c r="A1445" s="4">
        <v>41099</v>
      </c>
      <c r="B1445">
        <v>2</v>
      </c>
      <c r="C1445">
        <v>1</v>
      </c>
      <c r="D1445" s="5" t="s">
        <v>22</v>
      </c>
      <c r="E1445" s="6">
        <v>562.13</v>
      </c>
      <c r="F1445" s="6">
        <v>985.68</v>
      </c>
      <c r="G1445" s="6">
        <v>1547.81</v>
      </c>
    </row>
    <row r="1446" spans="1:7" customFormat="1" x14ac:dyDescent="0.25">
      <c r="A1446" s="4">
        <v>41099</v>
      </c>
      <c r="B1446">
        <v>2</v>
      </c>
      <c r="C1446">
        <v>2</v>
      </c>
      <c r="D1446" s="5" t="s">
        <v>27</v>
      </c>
      <c r="E1446" s="6">
        <v>722.28</v>
      </c>
      <c r="F1446" s="6">
        <v>1209.48</v>
      </c>
      <c r="G1446" s="6">
        <v>1931.76</v>
      </c>
    </row>
    <row r="1447" spans="1:7" customFormat="1" x14ac:dyDescent="0.25">
      <c r="A1447" s="4">
        <v>41099</v>
      </c>
      <c r="B1447">
        <v>3</v>
      </c>
      <c r="C1447">
        <v>1</v>
      </c>
      <c r="D1447" s="5" t="s">
        <v>32</v>
      </c>
      <c r="E1447" s="6">
        <v>501.63</v>
      </c>
      <c r="F1447" s="6">
        <v>1062.58</v>
      </c>
      <c r="G1447" s="6">
        <v>1564.21</v>
      </c>
    </row>
    <row r="1448" spans="1:7" customFormat="1" x14ac:dyDescent="0.25">
      <c r="A1448" s="4">
        <v>41099</v>
      </c>
      <c r="B1448">
        <v>3</v>
      </c>
      <c r="C1448">
        <v>2</v>
      </c>
      <c r="D1448" s="5" t="s">
        <v>37</v>
      </c>
      <c r="E1448" s="6">
        <v>602.44000000000005</v>
      </c>
      <c r="F1448" s="6">
        <v>910.17</v>
      </c>
      <c r="G1448" s="6">
        <v>1512.61</v>
      </c>
    </row>
    <row r="1449" spans="1:7" customFormat="1" x14ac:dyDescent="0.25">
      <c r="A1449" s="4">
        <v>41099</v>
      </c>
      <c r="B1449">
        <v>4</v>
      </c>
      <c r="C1449">
        <v>1</v>
      </c>
      <c r="D1449" s="5" t="s">
        <v>40</v>
      </c>
      <c r="E1449" s="6">
        <v>685.77</v>
      </c>
      <c r="F1449" s="6">
        <v>1059.5999999999999</v>
      </c>
      <c r="G1449" s="6">
        <v>1745.37</v>
      </c>
    </row>
    <row r="1450" spans="1:7" customFormat="1" x14ac:dyDescent="0.25">
      <c r="A1450" s="4">
        <v>41099</v>
      </c>
      <c r="B1450">
        <v>4</v>
      </c>
      <c r="C1450">
        <v>2</v>
      </c>
      <c r="D1450" s="5" t="s">
        <v>41</v>
      </c>
      <c r="E1450" s="6">
        <v>635.26</v>
      </c>
      <c r="F1450" s="6">
        <v>1332.56</v>
      </c>
      <c r="G1450" s="6">
        <v>1967.82</v>
      </c>
    </row>
    <row r="1451" spans="1:7" customFormat="1" x14ac:dyDescent="0.25">
      <c r="A1451" s="4">
        <v>41100</v>
      </c>
      <c r="B1451">
        <v>1</v>
      </c>
      <c r="C1451">
        <v>1</v>
      </c>
      <c r="D1451" s="5" t="s">
        <v>43</v>
      </c>
      <c r="E1451" s="6">
        <v>619.96</v>
      </c>
      <c r="F1451" s="6">
        <v>949.29</v>
      </c>
      <c r="G1451" s="6">
        <v>1569.25</v>
      </c>
    </row>
    <row r="1452" spans="1:7" customFormat="1" x14ac:dyDescent="0.25">
      <c r="A1452" s="4">
        <v>41100</v>
      </c>
      <c r="B1452">
        <v>1</v>
      </c>
      <c r="C1452">
        <v>2</v>
      </c>
      <c r="D1452" s="5" t="s">
        <v>47</v>
      </c>
      <c r="E1452" s="6">
        <v>758.3</v>
      </c>
      <c r="F1452" s="6">
        <v>1149.06</v>
      </c>
      <c r="G1452" s="6">
        <v>1907.36</v>
      </c>
    </row>
    <row r="1453" spans="1:7" customFormat="1" x14ac:dyDescent="0.25">
      <c r="A1453" s="4">
        <v>41100</v>
      </c>
      <c r="B1453">
        <v>2</v>
      </c>
      <c r="C1453">
        <v>1</v>
      </c>
      <c r="D1453" s="5" t="s">
        <v>24</v>
      </c>
      <c r="E1453" s="6">
        <v>620.25</v>
      </c>
      <c r="F1453" s="6">
        <v>932.88</v>
      </c>
      <c r="G1453" s="6">
        <v>1553.13</v>
      </c>
    </row>
    <row r="1454" spans="1:7" customFormat="1" x14ac:dyDescent="0.25">
      <c r="A1454" s="4">
        <v>41100</v>
      </c>
      <c r="B1454">
        <v>2</v>
      </c>
      <c r="C1454">
        <v>2</v>
      </c>
      <c r="D1454" s="5" t="s">
        <v>30</v>
      </c>
      <c r="E1454" s="6">
        <v>831.78</v>
      </c>
      <c r="F1454" s="6">
        <v>1263.0999999999999</v>
      </c>
      <c r="G1454" s="6">
        <v>2094.88</v>
      </c>
    </row>
    <row r="1455" spans="1:7" customFormat="1" x14ac:dyDescent="0.25">
      <c r="A1455" s="4">
        <v>41100</v>
      </c>
      <c r="B1455">
        <v>3</v>
      </c>
      <c r="C1455">
        <v>1</v>
      </c>
      <c r="D1455" s="5" t="s">
        <v>16</v>
      </c>
      <c r="E1455" s="6">
        <v>653.13</v>
      </c>
      <c r="F1455" s="6">
        <v>997.02</v>
      </c>
      <c r="G1455" s="6">
        <v>1650.15</v>
      </c>
    </row>
    <row r="1456" spans="1:7" customFormat="1" x14ac:dyDescent="0.25">
      <c r="A1456" s="4">
        <v>41100</v>
      </c>
      <c r="B1456">
        <v>3</v>
      </c>
      <c r="C1456">
        <v>2</v>
      </c>
      <c r="D1456" s="5" t="s">
        <v>22</v>
      </c>
      <c r="E1456" s="6">
        <v>598.91</v>
      </c>
      <c r="F1456" s="6">
        <v>905.39</v>
      </c>
      <c r="G1456" s="6">
        <v>1504.3</v>
      </c>
    </row>
    <row r="1457" spans="1:7" customFormat="1" x14ac:dyDescent="0.25">
      <c r="A1457" s="4">
        <v>41100</v>
      </c>
      <c r="B1457">
        <v>4</v>
      </c>
      <c r="C1457">
        <v>1</v>
      </c>
      <c r="D1457" s="5" t="s">
        <v>27</v>
      </c>
      <c r="E1457" s="6">
        <v>668.01</v>
      </c>
      <c r="F1457" s="6">
        <v>1018.21</v>
      </c>
      <c r="G1457" s="6">
        <v>1686.22</v>
      </c>
    </row>
    <row r="1458" spans="1:7" customFormat="1" x14ac:dyDescent="0.25">
      <c r="A1458" s="4">
        <v>41100</v>
      </c>
      <c r="B1458">
        <v>4</v>
      </c>
      <c r="C1458">
        <v>2</v>
      </c>
      <c r="D1458" s="5" t="s">
        <v>32</v>
      </c>
      <c r="E1458" s="6">
        <v>825.11</v>
      </c>
      <c r="F1458" s="6">
        <v>1245.33</v>
      </c>
      <c r="G1458" s="6">
        <v>2070.44</v>
      </c>
    </row>
    <row r="1459" spans="1:7" customFormat="1" x14ac:dyDescent="0.25">
      <c r="A1459" s="4">
        <v>41101</v>
      </c>
      <c r="B1459">
        <v>1</v>
      </c>
      <c r="C1459">
        <v>1</v>
      </c>
      <c r="D1459" s="5" t="s">
        <v>37</v>
      </c>
      <c r="E1459" s="6">
        <v>690.13</v>
      </c>
      <c r="F1459" s="6">
        <v>1069.99</v>
      </c>
      <c r="G1459" s="6">
        <v>1760.12</v>
      </c>
    </row>
    <row r="1460" spans="1:7" customFormat="1" x14ac:dyDescent="0.25">
      <c r="A1460" s="4">
        <v>41101</v>
      </c>
      <c r="B1460">
        <v>1</v>
      </c>
      <c r="C1460">
        <v>2</v>
      </c>
      <c r="D1460" s="5" t="s">
        <v>40</v>
      </c>
      <c r="E1460" s="6">
        <v>623.85</v>
      </c>
      <c r="F1460" s="6">
        <v>971.67</v>
      </c>
      <c r="G1460" s="6">
        <v>1595.52</v>
      </c>
    </row>
    <row r="1461" spans="1:7" customFormat="1" x14ac:dyDescent="0.25">
      <c r="A1461" s="4">
        <v>41101</v>
      </c>
      <c r="B1461">
        <v>2</v>
      </c>
      <c r="C1461">
        <v>1</v>
      </c>
      <c r="D1461" s="5" t="s">
        <v>41</v>
      </c>
      <c r="E1461" s="6">
        <v>628.5</v>
      </c>
      <c r="F1461" s="6">
        <v>981.3</v>
      </c>
      <c r="G1461" s="6">
        <v>1609.8</v>
      </c>
    </row>
    <row r="1462" spans="1:7" customFormat="1" x14ac:dyDescent="0.25">
      <c r="A1462" s="4">
        <v>41101</v>
      </c>
      <c r="B1462">
        <v>2</v>
      </c>
      <c r="C1462">
        <v>2</v>
      </c>
      <c r="D1462" s="5" t="s">
        <v>43</v>
      </c>
      <c r="E1462" s="6">
        <v>692.02</v>
      </c>
      <c r="F1462" s="6">
        <v>1042.99</v>
      </c>
      <c r="G1462" s="6">
        <v>1735.01</v>
      </c>
    </row>
    <row r="1463" spans="1:7" customFormat="1" x14ac:dyDescent="0.25">
      <c r="A1463" s="4">
        <v>41101</v>
      </c>
      <c r="B1463">
        <v>3</v>
      </c>
      <c r="C1463">
        <v>1</v>
      </c>
      <c r="D1463" s="5" t="s">
        <v>47</v>
      </c>
      <c r="E1463" s="6">
        <v>681.8</v>
      </c>
      <c r="F1463" s="6">
        <v>1056.47</v>
      </c>
      <c r="G1463" s="6">
        <v>1738.27</v>
      </c>
    </row>
    <row r="1464" spans="1:7" customFormat="1" x14ac:dyDescent="0.25">
      <c r="A1464" s="4">
        <v>41101</v>
      </c>
      <c r="B1464">
        <v>3</v>
      </c>
      <c r="C1464">
        <v>2</v>
      </c>
      <c r="D1464" s="5" t="s">
        <v>24</v>
      </c>
      <c r="E1464" s="6">
        <v>654.86</v>
      </c>
      <c r="F1464" s="6">
        <v>983.39</v>
      </c>
      <c r="G1464" s="6">
        <v>1638.25</v>
      </c>
    </row>
    <row r="1465" spans="1:7" customFormat="1" x14ac:dyDescent="0.25">
      <c r="A1465" s="4">
        <v>41101</v>
      </c>
      <c r="B1465">
        <v>4</v>
      </c>
      <c r="C1465">
        <v>1</v>
      </c>
      <c r="D1465" s="5" t="s">
        <v>30</v>
      </c>
      <c r="E1465" s="6">
        <v>628.80999999999995</v>
      </c>
      <c r="F1465" s="6">
        <v>963.93</v>
      </c>
      <c r="G1465" s="6">
        <v>1592.74</v>
      </c>
    </row>
    <row r="1466" spans="1:7" customFormat="1" x14ac:dyDescent="0.25">
      <c r="A1466" s="4">
        <v>41101</v>
      </c>
      <c r="B1466">
        <v>4</v>
      </c>
      <c r="C1466">
        <v>2</v>
      </c>
      <c r="D1466" s="5" t="s">
        <v>16</v>
      </c>
      <c r="E1466" s="6">
        <v>650.1</v>
      </c>
      <c r="F1466" s="6">
        <v>985.09</v>
      </c>
      <c r="G1466" s="6">
        <v>1635.19</v>
      </c>
    </row>
    <row r="1467" spans="1:7" customFormat="1" x14ac:dyDescent="0.25">
      <c r="A1467" s="4">
        <v>41102</v>
      </c>
      <c r="B1467">
        <v>1</v>
      </c>
      <c r="C1467">
        <v>1</v>
      </c>
      <c r="D1467" s="5" t="s">
        <v>22</v>
      </c>
      <c r="E1467" s="6">
        <v>667.64</v>
      </c>
      <c r="F1467" s="6">
        <v>1010.33</v>
      </c>
      <c r="G1467" s="6">
        <v>1677.97</v>
      </c>
    </row>
    <row r="1468" spans="1:7" customFormat="1" x14ac:dyDescent="0.25">
      <c r="A1468" s="4">
        <v>41102</v>
      </c>
      <c r="B1468">
        <v>1</v>
      </c>
      <c r="C1468">
        <v>2</v>
      </c>
      <c r="D1468" s="5" t="s">
        <v>27</v>
      </c>
      <c r="E1468" s="6">
        <v>628.29</v>
      </c>
      <c r="F1468" s="6">
        <v>991.89</v>
      </c>
      <c r="G1468" s="6">
        <v>1620.18</v>
      </c>
    </row>
    <row r="1469" spans="1:7" customFormat="1" x14ac:dyDescent="0.25">
      <c r="A1469" s="4">
        <v>41102</v>
      </c>
      <c r="B1469">
        <v>2</v>
      </c>
      <c r="C1469">
        <v>1</v>
      </c>
      <c r="D1469" s="5" t="s">
        <v>32</v>
      </c>
      <c r="E1469" s="6">
        <v>687.14</v>
      </c>
      <c r="F1469" s="6">
        <v>1084.06</v>
      </c>
      <c r="G1469" s="6">
        <v>1771.2</v>
      </c>
    </row>
    <row r="1470" spans="1:7" customFormat="1" x14ac:dyDescent="0.25">
      <c r="A1470" s="4">
        <v>41102</v>
      </c>
      <c r="B1470">
        <v>2</v>
      </c>
      <c r="C1470">
        <v>2</v>
      </c>
      <c r="D1470" s="5" t="s">
        <v>37</v>
      </c>
      <c r="E1470" s="6">
        <v>606.20000000000005</v>
      </c>
      <c r="F1470" s="6">
        <v>912.1</v>
      </c>
      <c r="G1470" s="6">
        <v>1518.3</v>
      </c>
    </row>
    <row r="1471" spans="1:7" customFormat="1" x14ac:dyDescent="0.25">
      <c r="A1471" s="4">
        <v>41102</v>
      </c>
      <c r="B1471">
        <v>3</v>
      </c>
      <c r="C1471">
        <v>1</v>
      </c>
      <c r="D1471" s="5" t="s">
        <v>40</v>
      </c>
      <c r="E1471" s="6">
        <v>688.77</v>
      </c>
      <c r="F1471" s="6">
        <v>1059.55</v>
      </c>
      <c r="G1471" s="6">
        <v>1748.32</v>
      </c>
    </row>
    <row r="1472" spans="1:7" customFormat="1" x14ac:dyDescent="0.25">
      <c r="A1472" s="4">
        <v>41102</v>
      </c>
      <c r="B1472">
        <v>3</v>
      </c>
      <c r="C1472">
        <v>2</v>
      </c>
      <c r="D1472" s="5" t="s">
        <v>41</v>
      </c>
      <c r="E1472" s="6">
        <v>804.12</v>
      </c>
      <c r="F1472" s="6">
        <v>1222</v>
      </c>
      <c r="G1472" s="6">
        <v>2026.12</v>
      </c>
    </row>
    <row r="1473" spans="1:7" customFormat="1" x14ac:dyDescent="0.25">
      <c r="A1473" s="4">
        <v>41102</v>
      </c>
      <c r="B1473">
        <v>4</v>
      </c>
      <c r="C1473">
        <v>1</v>
      </c>
      <c r="D1473" s="5" t="s">
        <v>43</v>
      </c>
      <c r="E1473" s="6">
        <v>640.28</v>
      </c>
      <c r="F1473" s="6">
        <v>974.24</v>
      </c>
      <c r="G1473" s="6">
        <v>1614.52</v>
      </c>
    </row>
    <row r="1474" spans="1:7" customFormat="1" x14ac:dyDescent="0.25">
      <c r="A1474" s="4">
        <v>41102</v>
      </c>
      <c r="B1474">
        <v>4</v>
      </c>
      <c r="C1474">
        <v>2</v>
      </c>
      <c r="D1474" s="5" t="s">
        <v>47</v>
      </c>
      <c r="E1474" s="6">
        <v>781.47</v>
      </c>
      <c r="F1474" s="6">
        <v>1222.72</v>
      </c>
      <c r="G1474" s="6">
        <v>2004.19</v>
      </c>
    </row>
    <row r="1475" spans="1:7" customFormat="1" x14ac:dyDescent="0.25">
      <c r="A1475" s="4">
        <v>41103</v>
      </c>
      <c r="B1475">
        <v>1</v>
      </c>
      <c r="C1475">
        <v>1</v>
      </c>
      <c r="D1475" s="5" t="s">
        <v>24</v>
      </c>
      <c r="E1475" s="6">
        <v>604.85</v>
      </c>
      <c r="F1475" s="6">
        <v>960.07</v>
      </c>
      <c r="G1475" s="6">
        <v>1564.92</v>
      </c>
    </row>
    <row r="1476" spans="1:7" customFormat="1" x14ac:dyDescent="0.25">
      <c r="A1476" s="4">
        <v>41103</v>
      </c>
      <c r="B1476">
        <v>1</v>
      </c>
      <c r="C1476">
        <v>2</v>
      </c>
      <c r="D1476" s="5" t="s">
        <v>30</v>
      </c>
      <c r="E1476" s="6">
        <v>618.69000000000005</v>
      </c>
      <c r="F1476" s="6">
        <v>936.4</v>
      </c>
      <c r="G1476" s="6">
        <v>1555.09</v>
      </c>
    </row>
    <row r="1477" spans="1:7" customFormat="1" x14ac:dyDescent="0.25">
      <c r="A1477" s="4">
        <v>41103</v>
      </c>
      <c r="B1477">
        <v>2</v>
      </c>
      <c r="C1477">
        <v>1</v>
      </c>
      <c r="D1477" s="5" t="s">
        <v>16</v>
      </c>
      <c r="E1477" s="6">
        <v>678.36</v>
      </c>
      <c r="F1477" s="6">
        <v>1030.42</v>
      </c>
      <c r="G1477" s="6">
        <v>1708.78</v>
      </c>
    </row>
    <row r="1478" spans="1:7" customFormat="1" x14ac:dyDescent="0.25">
      <c r="A1478" s="4">
        <v>41103</v>
      </c>
      <c r="B1478">
        <v>2</v>
      </c>
      <c r="C1478">
        <v>2</v>
      </c>
      <c r="D1478" s="5" t="s">
        <v>22</v>
      </c>
      <c r="E1478" s="6">
        <v>621.46</v>
      </c>
      <c r="F1478" s="6">
        <v>933.99</v>
      </c>
      <c r="G1478" s="6">
        <v>1555.45</v>
      </c>
    </row>
    <row r="1479" spans="1:7" customFormat="1" x14ac:dyDescent="0.25">
      <c r="A1479" s="4">
        <v>41103</v>
      </c>
      <c r="B1479">
        <v>3</v>
      </c>
      <c r="C1479">
        <v>1</v>
      </c>
      <c r="D1479" s="5" t="s">
        <v>27</v>
      </c>
      <c r="E1479" s="6">
        <v>625.11</v>
      </c>
      <c r="F1479" s="6">
        <v>987.3</v>
      </c>
      <c r="G1479" s="6">
        <v>1612.41</v>
      </c>
    </row>
    <row r="1480" spans="1:7" customFormat="1" x14ac:dyDescent="0.25">
      <c r="A1480" s="4">
        <v>41103</v>
      </c>
      <c r="B1480">
        <v>3</v>
      </c>
      <c r="C1480">
        <v>2</v>
      </c>
      <c r="D1480" s="5" t="s">
        <v>32</v>
      </c>
      <c r="E1480" s="6">
        <v>601.78</v>
      </c>
      <c r="F1480" s="6">
        <v>932.95</v>
      </c>
      <c r="G1480" s="6">
        <v>1534.73</v>
      </c>
    </row>
    <row r="1481" spans="1:7" customFormat="1" x14ac:dyDescent="0.25">
      <c r="A1481" s="4">
        <v>41103</v>
      </c>
      <c r="B1481">
        <v>4</v>
      </c>
      <c r="C1481">
        <v>1</v>
      </c>
      <c r="D1481" s="5" t="s">
        <v>37</v>
      </c>
      <c r="E1481" s="6">
        <v>682.81</v>
      </c>
      <c r="F1481" s="6">
        <v>1103.97</v>
      </c>
      <c r="G1481" s="6">
        <v>1786.78</v>
      </c>
    </row>
    <row r="1482" spans="1:7" customFormat="1" x14ac:dyDescent="0.25">
      <c r="A1482" s="4">
        <v>41103</v>
      </c>
      <c r="B1482">
        <v>4</v>
      </c>
      <c r="C1482">
        <v>2</v>
      </c>
      <c r="D1482" s="5" t="s">
        <v>40</v>
      </c>
      <c r="E1482" s="6">
        <v>658.37</v>
      </c>
      <c r="F1482" s="6">
        <v>1059.8499999999999</v>
      </c>
      <c r="G1482" s="6">
        <v>1718.22</v>
      </c>
    </row>
    <row r="1483" spans="1:7" customFormat="1" x14ac:dyDescent="0.25">
      <c r="A1483" s="4">
        <v>41104</v>
      </c>
      <c r="B1483">
        <v>1</v>
      </c>
      <c r="C1483">
        <v>1</v>
      </c>
      <c r="D1483" s="5" t="s">
        <v>41</v>
      </c>
      <c r="E1483" s="6">
        <v>661.97</v>
      </c>
      <c r="F1483" s="6">
        <v>1055.1199999999999</v>
      </c>
      <c r="G1483" s="6">
        <v>1717.09</v>
      </c>
    </row>
    <row r="1484" spans="1:7" customFormat="1" x14ac:dyDescent="0.25">
      <c r="A1484" s="4">
        <v>41104</v>
      </c>
      <c r="B1484">
        <v>1</v>
      </c>
      <c r="C1484">
        <v>2</v>
      </c>
      <c r="D1484" s="5" t="s">
        <v>43</v>
      </c>
      <c r="E1484" s="6">
        <v>637.51</v>
      </c>
      <c r="F1484" s="6">
        <v>979.52</v>
      </c>
      <c r="G1484" s="6">
        <v>1617.03</v>
      </c>
    </row>
    <row r="1485" spans="1:7" customFormat="1" x14ac:dyDescent="0.25">
      <c r="A1485" s="4">
        <v>41104</v>
      </c>
      <c r="B1485">
        <v>2</v>
      </c>
      <c r="C1485">
        <v>1</v>
      </c>
      <c r="D1485" s="5" t="s">
        <v>47</v>
      </c>
      <c r="E1485" s="6">
        <v>572.09</v>
      </c>
      <c r="F1485" s="6">
        <v>948.54</v>
      </c>
      <c r="G1485" s="6">
        <v>1520.63</v>
      </c>
    </row>
    <row r="1486" spans="1:7" customFormat="1" x14ac:dyDescent="0.25">
      <c r="A1486" s="4">
        <v>41104</v>
      </c>
      <c r="B1486">
        <v>2</v>
      </c>
      <c r="C1486">
        <v>2</v>
      </c>
      <c r="D1486" s="5" t="s">
        <v>24</v>
      </c>
      <c r="E1486" s="6">
        <v>770.51</v>
      </c>
      <c r="F1486" s="6">
        <v>1239.3699999999999</v>
      </c>
      <c r="G1486" s="6">
        <v>2009.88</v>
      </c>
    </row>
    <row r="1487" spans="1:7" customFormat="1" x14ac:dyDescent="0.25">
      <c r="A1487" s="4">
        <v>41104</v>
      </c>
      <c r="B1487">
        <v>3</v>
      </c>
      <c r="C1487">
        <v>1</v>
      </c>
      <c r="D1487" s="5" t="s">
        <v>30</v>
      </c>
      <c r="E1487" s="6">
        <v>595.54999999999995</v>
      </c>
      <c r="F1487" s="6">
        <v>912.58</v>
      </c>
      <c r="G1487" s="6">
        <v>1508.13</v>
      </c>
    </row>
    <row r="1488" spans="1:7" customFormat="1" x14ac:dyDescent="0.25">
      <c r="A1488" s="4">
        <v>41104</v>
      </c>
      <c r="B1488">
        <v>3</v>
      </c>
      <c r="C1488">
        <v>2</v>
      </c>
      <c r="D1488" s="5" t="s">
        <v>16</v>
      </c>
      <c r="E1488" s="6">
        <v>768.11</v>
      </c>
      <c r="F1488" s="6">
        <v>1243.1199999999999</v>
      </c>
      <c r="G1488" s="6">
        <v>2011.23</v>
      </c>
    </row>
    <row r="1489" spans="1:7" customFormat="1" x14ac:dyDescent="0.25">
      <c r="A1489" s="4">
        <v>41104</v>
      </c>
      <c r="B1489">
        <v>4</v>
      </c>
      <c r="C1489">
        <v>1</v>
      </c>
      <c r="D1489" s="5" t="s">
        <v>22</v>
      </c>
      <c r="E1489" s="6">
        <v>665.69</v>
      </c>
      <c r="F1489" s="6">
        <v>1061.29</v>
      </c>
      <c r="G1489" s="6">
        <v>1726.98</v>
      </c>
    </row>
    <row r="1490" spans="1:7" customFormat="1" x14ac:dyDescent="0.25">
      <c r="A1490" s="4">
        <v>41104</v>
      </c>
      <c r="B1490">
        <v>4</v>
      </c>
      <c r="C1490">
        <v>2</v>
      </c>
      <c r="D1490" s="5" t="s">
        <v>27</v>
      </c>
      <c r="E1490" s="6">
        <v>602.02</v>
      </c>
      <c r="F1490" s="6">
        <v>912.43</v>
      </c>
      <c r="G1490" s="6">
        <v>1514.45</v>
      </c>
    </row>
    <row r="1491" spans="1:7" customFormat="1" x14ac:dyDescent="0.25">
      <c r="A1491" s="4">
        <v>41105</v>
      </c>
      <c r="B1491">
        <v>1</v>
      </c>
      <c r="C1491">
        <v>1</v>
      </c>
      <c r="D1491" s="5" t="s">
        <v>32</v>
      </c>
      <c r="E1491" s="6">
        <v>688.07</v>
      </c>
      <c r="F1491" s="6">
        <v>1089.8800000000001</v>
      </c>
      <c r="G1491" s="6">
        <v>1777.95</v>
      </c>
    </row>
    <row r="1492" spans="1:7" customFormat="1" x14ac:dyDescent="0.25">
      <c r="A1492" s="4">
        <v>41105</v>
      </c>
      <c r="B1492">
        <v>1</v>
      </c>
      <c r="C1492">
        <v>2</v>
      </c>
      <c r="D1492" s="5" t="s">
        <v>37</v>
      </c>
      <c r="E1492" s="6">
        <v>754.44</v>
      </c>
      <c r="F1492" s="6">
        <v>1231.08</v>
      </c>
      <c r="G1492" s="6">
        <v>1985.52</v>
      </c>
    </row>
    <row r="1493" spans="1:7" customFormat="1" x14ac:dyDescent="0.25">
      <c r="A1493" s="4">
        <v>41105</v>
      </c>
      <c r="B1493">
        <v>2</v>
      </c>
      <c r="C1493">
        <v>1</v>
      </c>
      <c r="D1493" s="5" t="s">
        <v>40</v>
      </c>
      <c r="E1493" s="6">
        <v>700.31</v>
      </c>
      <c r="F1493" s="6">
        <v>1058.29</v>
      </c>
      <c r="G1493" s="6">
        <v>1758.6</v>
      </c>
    </row>
    <row r="1494" spans="1:7" customFormat="1" x14ac:dyDescent="0.25">
      <c r="A1494" s="4">
        <v>41105</v>
      </c>
      <c r="B1494">
        <v>2</v>
      </c>
      <c r="C1494">
        <v>2</v>
      </c>
      <c r="D1494" s="5" t="s">
        <v>41</v>
      </c>
      <c r="E1494" s="6">
        <v>687.26</v>
      </c>
      <c r="F1494" s="6">
        <v>1132.9100000000001</v>
      </c>
      <c r="G1494" s="6">
        <v>1820.17</v>
      </c>
    </row>
    <row r="1495" spans="1:7" customFormat="1" x14ac:dyDescent="0.25">
      <c r="A1495" s="4">
        <v>41105</v>
      </c>
      <c r="B1495">
        <v>3</v>
      </c>
      <c r="C1495">
        <v>1</v>
      </c>
      <c r="D1495" s="5" t="s">
        <v>43</v>
      </c>
      <c r="E1495" s="6">
        <v>637.1</v>
      </c>
      <c r="F1495" s="6">
        <v>1067.31</v>
      </c>
      <c r="G1495" s="6">
        <v>1704.41</v>
      </c>
    </row>
    <row r="1496" spans="1:7" customFormat="1" x14ac:dyDescent="0.25">
      <c r="A1496" s="4">
        <v>41105</v>
      </c>
      <c r="B1496">
        <v>3</v>
      </c>
      <c r="C1496">
        <v>2</v>
      </c>
      <c r="D1496" s="5" t="s">
        <v>47</v>
      </c>
      <c r="E1496" s="6">
        <v>648.77</v>
      </c>
      <c r="F1496" s="6">
        <v>1066.3900000000001</v>
      </c>
      <c r="G1496" s="6">
        <v>1715.16</v>
      </c>
    </row>
    <row r="1497" spans="1:7" customFormat="1" x14ac:dyDescent="0.25">
      <c r="A1497" s="4">
        <v>41105</v>
      </c>
      <c r="B1497">
        <v>4</v>
      </c>
      <c r="C1497">
        <v>1</v>
      </c>
      <c r="D1497" s="5" t="s">
        <v>24</v>
      </c>
      <c r="E1497" s="6">
        <v>682.44</v>
      </c>
      <c r="F1497" s="6">
        <v>1085.6300000000001</v>
      </c>
      <c r="G1497" s="6">
        <v>1768.07</v>
      </c>
    </row>
    <row r="1498" spans="1:7" customFormat="1" x14ac:dyDescent="0.25">
      <c r="A1498" s="4">
        <v>41105</v>
      </c>
      <c r="B1498">
        <v>4</v>
      </c>
      <c r="C1498">
        <v>2</v>
      </c>
      <c r="D1498" s="5" t="s">
        <v>30</v>
      </c>
      <c r="E1498" s="6">
        <v>583.89</v>
      </c>
      <c r="F1498" s="6">
        <v>984.4</v>
      </c>
      <c r="G1498" s="6">
        <v>1568.29</v>
      </c>
    </row>
    <row r="1499" spans="1:7" customFormat="1" x14ac:dyDescent="0.25">
      <c r="A1499" s="4">
        <v>41106</v>
      </c>
      <c r="B1499">
        <v>1</v>
      </c>
      <c r="C1499">
        <v>1</v>
      </c>
      <c r="D1499" s="5" t="s">
        <v>16</v>
      </c>
      <c r="E1499" s="6">
        <v>629.58000000000004</v>
      </c>
      <c r="F1499" s="6">
        <v>969.2</v>
      </c>
      <c r="G1499" s="6">
        <v>1598.78</v>
      </c>
    </row>
    <row r="1500" spans="1:7" customFormat="1" x14ac:dyDescent="0.25">
      <c r="A1500" s="4">
        <v>41106</v>
      </c>
      <c r="B1500">
        <v>1</v>
      </c>
      <c r="C1500">
        <v>2</v>
      </c>
      <c r="D1500" s="5" t="s">
        <v>22</v>
      </c>
      <c r="E1500" s="6">
        <v>685.89</v>
      </c>
      <c r="F1500" s="6">
        <v>1119.1500000000001</v>
      </c>
      <c r="G1500" s="6">
        <v>1805.04</v>
      </c>
    </row>
    <row r="1501" spans="1:7" customFormat="1" x14ac:dyDescent="0.25">
      <c r="A1501" s="4">
        <v>41106</v>
      </c>
      <c r="B1501">
        <v>2</v>
      </c>
      <c r="C1501">
        <v>1</v>
      </c>
      <c r="D1501" s="5" t="s">
        <v>27</v>
      </c>
      <c r="E1501" s="6">
        <v>612.17999999999995</v>
      </c>
      <c r="F1501" s="6">
        <v>1040.72</v>
      </c>
      <c r="G1501" s="6">
        <v>1652.9</v>
      </c>
    </row>
    <row r="1502" spans="1:7" customFormat="1" x14ac:dyDescent="0.25">
      <c r="A1502" s="4">
        <v>41106</v>
      </c>
      <c r="B1502">
        <v>2</v>
      </c>
      <c r="C1502">
        <v>2</v>
      </c>
      <c r="D1502" s="5" t="s">
        <v>32</v>
      </c>
      <c r="E1502" s="6">
        <v>633.54999999999995</v>
      </c>
      <c r="F1502" s="6">
        <v>963.64</v>
      </c>
      <c r="G1502" s="6">
        <v>1597.19</v>
      </c>
    </row>
    <row r="1503" spans="1:7" customFormat="1" x14ac:dyDescent="0.25">
      <c r="A1503" s="4">
        <v>41106</v>
      </c>
      <c r="B1503">
        <v>3</v>
      </c>
      <c r="C1503">
        <v>1</v>
      </c>
      <c r="D1503" s="5" t="s">
        <v>37</v>
      </c>
      <c r="E1503" s="6">
        <v>644.75</v>
      </c>
      <c r="F1503" s="6">
        <v>1014.26</v>
      </c>
      <c r="G1503" s="6">
        <v>1659.01</v>
      </c>
    </row>
    <row r="1504" spans="1:7" customFormat="1" x14ac:dyDescent="0.25">
      <c r="A1504" s="4">
        <v>41106</v>
      </c>
      <c r="B1504">
        <v>3</v>
      </c>
      <c r="C1504">
        <v>2</v>
      </c>
      <c r="D1504" s="5" t="s">
        <v>40</v>
      </c>
      <c r="E1504" s="6">
        <v>686.56</v>
      </c>
      <c r="F1504" s="6">
        <v>1126.26</v>
      </c>
      <c r="G1504" s="6">
        <v>1812.82</v>
      </c>
    </row>
    <row r="1505" spans="1:7" customFormat="1" x14ac:dyDescent="0.25">
      <c r="A1505" s="4">
        <v>41106</v>
      </c>
      <c r="B1505">
        <v>4</v>
      </c>
      <c r="C1505">
        <v>1</v>
      </c>
      <c r="D1505" s="5" t="s">
        <v>41</v>
      </c>
      <c r="E1505" s="6">
        <v>597.9</v>
      </c>
      <c r="F1505" s="6">
        <v>978.98</v>
      </c>
      <c r="G1505" s="6">
        <v>1576.88</v>
      </c>
    </row>
    <row r="1506" spans="1:7" customFormat="1" x14ac:dyDescent="0.25">
      <c r="A1506" s="4">
        <v>41106</v>
      </c>
      <c r="B1506">
        <v>4</v>
      </c>
      <c r="C1506">
        <v>2</v>
      </c>
      <c r="D1506" s="5" t="s">
        <v>43</v>
      </c>
      <c r="E1506" s="6">
        <v>666.55</v>
      </c>
      <c r="F1506" s="6">
        <v>1109.93</v>
      </c>
      <c r="G1506" s="6">
        <v>1776.48</v>
      </c>
    </row>
    <row r="1507" spans="1:7" customFormat="1" x14ac:dyDescent="0.25">
      <c r="A1507" s="4">
        <v>41107</v>
      </c>
      <c r="B1507">
        <v>1</v>
      </c>
      <c r="C1507">
        <v>1</v>
      </c>
      <c r="D1507" s="5" t="s">
        <v>47</v>
      </c>
      <c r="E1507" s="6">
        <v>661.66</v>
      </c>
      <c r="F1507" s="6">
        <v>1103.32</v>
      </c>
      <c r="G1507" s="6">
        <v>1764.98</v>
      </c>
    </row>
    <row r="1508" spans="1:7" customFormat="1" x14ac:dyDescent="0.25">
      <c r="A1508" s="4">
        <v>41107</v>
      </c>
      <c r="B1508">
        <v>1</v>
      </c>
      <c r="C1508">
        <v>2</v>
      </c>
      <c r="D1508" s="5" t="s">
        <v>24</v>
      </c>
      <c r="E1508" s="6">
        <v>734.61</v>
      </c>
      <c r="F1508" s="6">
        <v>1202.99</v>
      </c>
      <c r="G1508" s="6">
        <v>1937.6</v>
      </c>
    </row>
    <row r="1509" spans="1:7" customFormat="1" x14ac:dyDescent="0.25">
      <c r="A1509" s="4">
        <v>41107</v>
      </c>
      <c r="B1509">
        <v>2</v>
      </c>
      <c r="C1509">
        <v>1</v>
      </c>
      <c r="D1509" s="5" t="s">
        <v>30</v>
      </c>
      <c r="E1509" s="6">
        <v>682.97</v>
      </c>
      <c r="F1509" s="6">
        <v>1049.45</v>
      </c>
      <c r="G1509" s="6">
        <v>1732.42</v>
      </c>
    </row>
    <row r="1510" spans="1:7" customFormat="1" x14ac:dyDescent="0.25">
      <c r="A1510" s="4">
        <v>41107</v>
      </c>
      <c r="B1510">
        <v>2</v>
      </c>
      <c r="C1510">
        <v>2</v>
      </c>
      <c r="D1510" s="5" t="s">
        <v>16</v>
      </c>
      <c r="E1510" s="6">
        <v>769.77</v>
      </c>
      <c r="F1510" s="6">
        <v>1184.1400000000001</v>
      </c>
      <c r="G1510" s="6">
        <v>1953.91</v>
      </c>
    </row>
    <row r="1511" spans="1:7" customFormat="1" x14ac:dyDescent="0.25">
      <c r="A1511" s="4">
        <v>41107</v>
      </c>
      <c r="B1511">
        <v>3</v>
      </c>
      <c r="C1511">
        <v>1</v>
      </c>
      <c r="D1511" s="5" t="s">
        <v>22</v>
      </c>
      <c r="E1511" s="6">
        <v>666.25</v>
      </c>
      <c r="F1511" s="6">
        <v>1136.3800000000001</v>
      </c>
      <c r="G1511" s="6">
        <v>1802.63</v>
      </c>
    </row>
    <row r="1512" spans="1:7" customFormat="1" x14ac:dyDescent="0.25">
      <c r="A1512" s="4">
        <v>41107</v>
      </c>
      <c r="B1512">
        <v>3</v>
      </c>
      <c r="C1512">
        <v>2</v>
      </c>
      <c r="D1512" s="5" t="s">
        <v>27</v>
      </c>
      <c r="E1512" s="6">
        <v>753.93</v>
      </c>
      <c r="F1512" s="6">
        <v>1197.3699999999999</v>
      </c>
      <c r="G1512" s="6">
        <v>1951.3</v>
      </c>
    </row>
    <row r="1513" spans="1:7" customFormat="1" x14ac:dyDescent="0.25">
      <c r="A1513" s="4">
        <v>41107</v>
      </c>
      <c r="B1513">
        <v>4</v>
      </c>
      <c r="C1513">
        <v>1</v>
      </c>
      <c r="D1513" s="5" t="s">
        <v>32</v>
      </c>
      <c r="E1513" s="6">
        <v>608.19000000000005</v>
      </c>
      <c r="F1513" s="6">
        <v>991.83</v>
      </c>
      <c r="G1513" s="6">
        <v>1600.02</v>
      </c>
    </row>
    <row r="1514" spans="1:7" customFormat="1" x14ac:dyDescent="0.25">
      <c r="A1514" s="4">
        <v>41107</v>
      </c>
      <c r="B1514">
        <v>4</v>
      </c>
      <c r="C1514">
        <v>2</v>
      </c>
      <c r="D1514" s="5" t="s">
        <v>37</v>
      </c>
      <c r="E1514" s="6">
        <v>829.67</v>
      </c>
      <c r="F1514" s="6">
        <v>1251.8900000000001</v>
      </c>
      <c r="G1514" s="6">
        <v>2081.56</v>
      </c>
    </row>
    <row r="1515" spans="1:7" customFormat="1" x14ac:dyDescent="0.25">
      <c r="A1515" s="4">
        <v>41108</v>
      </c>
      <c r="B1515">
        <v>1</v>
      </c>
      <c r="C1515">
        <v>1</v>
      </c>
      <c r="D1515" s="5" t="s">
        <v>40</v>
      </c>
      <c r="E1515" s="6">
        <v>640.52</v>
      </c>
      <c r="F1515" s="6">
        <v>1128.93</v>
      </c>
      <c r="G1515" s="6">
        <v>1769.45</v>
      </c>
    </row>
    <row r="1516" spans="1:7" customFormat="1" x14ac:dyDescent="0.25">
      <c r="A1516" s="4">
        <v>41108</v>
      </c>
      <c r="B1516">
        <v>1</v>
      </c>
      <c r="C1516">
        <v>2</v>
      </c>
      <c r="D1516" s="5" t="s">
        <v>41</v>
      </c>
      <c r="E1516" s="6">
        <v>696.48</v>
      </c>
      <c r="F1516" s="6">
        <v>1224.56</v>
      </c>
      <c r="G1516" s="6">
        <v>1921.04</v>
      </c>
    </row>
    <row r="1517" spans="1:7" customFormat="1" x14ac:dyDescent="0.25">
      <c r="A1517" s="4">
        <v>41108</v>
      </c>
      <c r="B1517">
        <v>2</v>
      </c>
      <c r="C1517">
        <v>1</v>
      </c>
      <c r="D1517" s="5" t="s">
        <v>43</v>
      </c>
      <c r="E1517" s="6">
        <v>559.91</v>
      </c>
      <c r="F1517" s="6">
        <v>995.44</v>
      </c>
      <c r="G1517" s="6">
        <v>1555.35</v>
      </c>
    </row>
    <row r="1518" spans="1:7" customFormat="1" x14ac:dyDescent="0.25">
      <c r="A1518" s="4">
        <v>41108</v>
      </c>
      <c r="B1518">
        <v>2</v>
      </c>
      <c r="C1518">
        <v>2</v>
      </c>
      <c r="D1518" s="5" t="s">
        <v>47</v>
      </c>
      <c r="E1518" s="6">
        <v>772.17</v>
      </c>
      <c r="F1518" s="6">
        <v>1324.19</v>
      </c>
      <c r="G1518" s="6">
        <v>2096.36</v>
      </c>
    </row>
    <row r="1519" spans="1:7" customFormat="1" x14ac:dyDescent="0.25">
      <c r="A1519" s="4">
        <v>41108</v>
      </c>
      <c r="B1519">
        <v>3</v>
      </c>
      <c r="C1519">
        <v>1</v>
      </c>
      <c r="D1519" s="5" t="s">
        <v>24</v>
      </c>
      <c r="E1519" s="6">
        <v>578.80999999999995</v>
      </c>
      <c r="F1519" s="6">
        <v>926.47</v>
      </c>
      <c r="G1519" s="6">
        <v>1505.28</v>
      </c>
    </row>
    <row r="1520" spans="1:7" customFormat="1" x14ac:dyDescent="0.25">
      <c r="A1520" s="4">
        <v>41108</v>
      </c>
      <c r="B1520">
        <v>3</v>
      </c>
      <c r="C1520">
        <v>2</v>
      </c>
      <c r="D1520" s="5" t="s">
        <v>30</v>
      </c>
      <c r="E1520" s="6">
        <v>677.76</v>
      </c>
      <c r="F1520" s="6">
        <v>1024.56</v>
      </c>
      <c r="G1520" s="6">
        <v>1702.32</v>
      </c>
    </row>
    <row r="1521" spans="1:7" customFormat="1" x14ac:dyDescent="0.25">
      <c r="A1521" s="4">
        <v>41108</v>
      </c>
      <c r="B1521">
        <v>4</v>
      </c>
      <c r="C1521">
        <v>1</v>
      </c>
      <c r="D1521" s="5" t="s">
        <v>16</v>
      </c>
      <c r="E1521" s="6">
        <v>663.48</v>
      </c>
      <c r="F1521" s="6">
        <v>1067.8699999999999</v>
      </c>
      <c r="G1521" s="6">
        <v>1731.35</v>
      </c>
    </row>
    <row r="1522" spans="1:7" customFormat="1" x14ac:dyDescent="0.25">
      <c r="A1522" s="4">
        <v>41108</v>
      </c>
      <c r="B1522">
        <v>4</v>
      </c>
      <c r="C1522">
        <v>2</v>
      </c>
      <c r="D1522" s="5" t="s">
        <v>22</v>
      </c>
      <c r="E1522" s="6">
        <v>770.62</v>
      </c>
      <c r="F1522" s="6">
        <v>1328.25</v>
      </c>
      <c r="G1522" s="6">
        <v>2098.87</v>
      </c>
    </row>
    <row r="1523" spans="1:7" customFormat="1" x14ac:dyDescent="0.25">
      <c r="A1523" s="4">
        <v>41109</v>
      </c>
      <c r="B1523">
        <v>1</v>
      </c>
      <c r="C1523">
        <v>1</v>
      </c>
      <c r="D1523" s="5" t="s">
        <v>27</v>
      </c>
      <c r="E1523" s="6">
        <v>681.93</v>
      </c>
      <c r="F1523" s="6">
        <v>1089.3399999999999</v>
      </c>
      <c r="G1523" s="6">
        <v>1771.27</v>
      </c>
    </row>
    <row r="1524" spans="1:7" customFormat="1" x14ac:dyDescent="0.25">
      <c r="A1524" s="4">
        <v>41109</v>
      </c>
      <c r="B1524">
        <v>1</v>
      </c>
      <c r="C1524">
        <v>2</v>
      </c>
      <c r="D1524" s="5" t="s">
        <v>32</v>
      </c>
      <c r="E1524" s="6">
        <v>567.76</v>
      </c>
      <c r="F1524" s="6">
        <v>1033.58</v>
      </c>
      <c r="G1524" s="6">
        <v>1601.34</v>
      </c>
    </row>
    <row r="1525" spans="1:7" customFormat="1" x14ac:dyDescent="0.25">
      <c r="A1525" s="4">
        <v>41109</v>
      </c>
      <c r="B1525">
        <v>2</v>
      </c>
      <c r="C1525">
        <v>1</v>
      </c>
      <c r="D1525" s="5" t="s">
        <v>37</v>
      </c>
      <c r="E1525" s="6">
        <v>569.77</v>
      </c>
      <c r="F1525" s="6">
        <v>991.89</v>
      </c>
      <c r="G1525" s="6">
        <v>1561.66</v>
      </c>
    </row>
    <row r="1526" spans="1:7" customFormat="1" x14ac:dyDescent="0.25">
      <c r="A1526" s="4">
        <v>41109</v>
      </c>
      <c r="B1526">
        <v>2</v>
      </c>
      <c r="C1526">
        <v>2</v>
      </c>
      <c r="D1526" s="5" t="s">
        <v>40</v>
      </c>
      <c r="E1526" s="6">
        <v>772.1</v>
      </c>
      <c r="F1526" s="6">
        <v>1243.8800000000001</v>
      </c>
      <c r="G1526" s="6">
        <v>2015.98</v>
      </c>
    </row>
    <row r="1527" spans="1:7" customFormat="1" x14ac:dyDescent="0.25">
      <c r="A1527" s="4">
        <v>41109</v>
      </c>
      <c r="B1527">
        <v>3</v>
      </c>
      <c r="C1527">
        <v>1</v>
      </c>
      <c r="D1527" s="5" t="s">
        <v>41</v>
      </c>
      <c r="E1527" s="6">
        <v>635.44000000000005</v>
      </c>
      <c r="F1527" s="6">
        <v>1115.77</v>
      </c>
      <c r="G1527" s="6">
        <v>1751.21</v>
      </c>
    </row>
    <row r="1528" spans="1:7" customFormat="1" x14ac:dyDescent="0.25">
      <c r="A1528" s="4">
        <v>41109</v>
      </c>
      <c r="B1528">
        <v>3</v>
      </c>
      <c r="C1528">
        <v>2</v>
      </c>
      <c r="D1528" s="5" t="s">
        <v>43</v>
      </c>
      <c r="E1528" s="6">
        <v>650.88</v>
      </c>
      <c r="F1528" s="6">
        <v>1063.5899999999999</v>
      </c>
      <c r="G1528" s="6">
        <v>1714.47</v>
      </c>
    </row>
    <row r="1529" spans="1:7" customFormat="1" x14ac:dyDescent="0.25">
      <c r="A1529" s="4">
        <v>41109</v>
      </c>
      <c r="B1529">
        <v>4</v>
      </c>
      <c r="C1529">
        <v>1</v>
      </c>
      <c r="D1529" s="5" t="s">
        <v>47</v>
      </c>
      <c r="E1529" s="6">
        <v>635.02</v>
      </c>
      <c r="F1529" s="6">
        <v>983.65</v>
      </c>
      <c r="G1529" s="6">
        <v>1618.67</v>
      </c>
    </row>
    <row r="1530" spans="1:7" customFormat="1" x14ac:dyDescent="0.25">
      <c r="A1530" s="4">
        <v>41109</v>
      </c>
      <c r="B1530">
        <v>4</v>
      </c>
      <c r="C1530">
        <v>2</v>
      </c>
      <c r="D1530" s="5" t="s">
        <v>24</v>
      </c>
      <c r="E1530" s="6">
        <v>676.87</v>
      </c>
      <c r="F1530" s="6">
        <v>1052.1400000000001</v>
      </c>
      <c r="G1530" s="6">
        <v>1729.01</v>
      </c>
    </row>
    <row r="1531" spans="1:7" customFormat="1" x14ac:dyDescent="0.25">
      <c r="A1531" s="4">
        <v>41110</v>
      </c>
      <c r="B1531">
        <v>1</v>
      </c>
      <c r="C1531">
        <v>1</v>
      </c>
      <c r="D1531" s="5" t="s">
        <v>30</v>
      </c>
      <c r="E1531" s="6">
        <v>626.53</v>
      </c>
      <c r="F1531" s="6">
        <v>1159.77</v>
      </c>
      <c r="G1531" s="6">
        <v>1786.3</v>
      </c>
    </row>
    <row r="1532" spans="1:7" customFormat="1" x14ac:dyDescent="0.25">
      <c r="A1532" s="4">
        <v>41110</v>
      </c>
      <c r="B1532">
        <v>1</v>
      </c>
      <c r="C1532">
        <v>2</v>
      </c>
      <c r="D1532" s="5" t="s">
        <v>16</v>
      </c>
      <c r="E1532" s="6">
        <v>698.59</v>
      </c>
      <c r="F1532" s="6">
        <v>1263.69</v>
      </c>
      <c r="G1532" s="6">
        <v>1962.28</v>
      </c>
    </row>
    <row r="1533" spans="1:7" customFormat="1" x14ac:dyDescent="0.25">
      <c r="A1533" s="4">
        <v>41110</v>
      </c>
      <c r="B1533">
        <v>2</v>
      </c>
      <c r="C1533">
        <v>1</v>
      </c>
      <c r="D1533" s="5" t="s">
        <v>22</v>
      </c>
      <c r="E1533" s="6">
        <v>542.37</v>
      </c>
      <c r="F1533" s="6">
        <v>1029.79</v>
      </c>
      <c r="G1533" s="6">
        <v>1572.16</v>
      </c>
    </row>
    <row r="1534" spans="1:7" customFormat="1" x14ac:dyDescent="0.25">
      <c r="A1534" s="4">
        <v>41110</v>
      </c>
      <c r="B1534">
        <v>2</v>
      </c>
      <c r="C1534">
        <v>2</v>
      </c>
      <c r="D1534" s="5" t="s">
        <v>27</v>
      </c>
      <c r="E1534" s="6">
        <v>561.37</v>
      </c>
      <c r="F1534" s="6">
        <v>952.98</v>
      </c>
      <c r="G1534" s="6">
        <v>1514.35</v>
      </c>
    </row>
    <row r="1535" spans="1:7" customFormat="1" x14ac:dyDescent="0.25">
      <c r="A1535" s="4">
        <v>41110</v>
      </c>
      <c r="B1535">
        <v>3</v>
      </c>
      <c r="C1535">
        <v>1</v>
      </c>
      <c r="D1535" s="5" t="s">
        <v>32</v>
      </c>
      <c r="E1535" s="6">
        <v>651.59</v>
      </c>
      <c r="F1535" s="6">
        <v>1102.45</v>
      </c>
      <c r="G1535" s="6">
        <v>1754.04</v>
      </c>
    </row>
    <row r="1536" spans="1:7" customFormat="1" x14ac:dyDescent="0.25">
      <c r="A1536" s="4">
        <v>41110</v>
      </c>
      <c r="B1536">
        <v>3</v>
      </c>
      <c r="C1536">
        <v>2</v>
      </c>
      <c r="D1536" s="5" t="s">
        <v>37</v>
      </c>
      <c r="E1536" s="6">
        <v>758.08</v>
      </c>
      <c r="F1536" s="6">
        <v>1137.75</v>
      </c>
      <c r="G1536" s="6">
        <v>1895.83</v>
      </c>
    </row>
    <row r="1537" spans="1:7" customFormat="1" x14ac:dyDescent="0.25">
      <c r="A1537" s="4">
        <v>41110</v>
      </c>
      <c r="B1537">
        <v>4</v>
      </c>
      <c r="C1537">
        <v>1</v>
      </c>
      <c r="D1537" s="5" t="s">
        <v>40</v>
      </c>
      <c r="E1537" s="6">
        <v>651.41</v>
      </c>
      <c r="F1537" s="6">
        <v>1138.8699999999999</v>
      </c>
      <c r="G1537" s="6">
        <v>1790.28</v>
      </c>
    </row>
    <row r="1538" spans="1:7" customFormat="1" x14ac:dyDescent="0.25">
      <c r="A1538" s="4">
        <v>41110</v>
      </c>
      <c r="B1538">
        <v>4</v>
      </c>
      <c r="C1538">
        <v>2</v>
      </c>
      <c r="D1538" s="5" t="s">
        <v>41</v>
      </c>
      <c r="E1538" s="6">
        <v>754.87</v>
      </c>
      <c r="F1538" s="6">
        <v>1160.97</v>
      </c>
      <c r="G1538" s="6">
        <v>1915.84</v>
      </c>
    </row>
    <row r="1539" spans="1:7" customFormat="1" x14ac:dyDescent="0.25">
      <c r="A1539" s="4">
        <v>41111</v>
      </c>
      <c r="B1539">
        <v>1</v>
      </c>
      <c r="C1539">
        <v>1</v>
      </c>
      <c r="D1539" s="5" t="s">
        <v>43</v>
      </c>
      <c r="E1539" s="6">
        <v>610.57000000000005</v>
      </c>
      <c r="F1539" s="6">
        <v>1073.6500000000001</v>
      </c>
      <c r="G1539" s="6">
        <v>1684.22</v>
      </c>
    </row>
    <row r="1540" spans="1:7" customFormat="1" x14ac:dyDescent="0.25">
      <c r="A1540" s="4">
        <v>41111</v>
      </c>
      <c r="B1540">
        <v>1</v>
      </c>
      <c r="C1540">
        <v>2</v>
      </c>
      <c r="D1540" s="5" t="s">
        <v>47</v>
      </c>
      <c r="E1540" s="6">
        <v>642.96</v>
      </c>
      <c r="F1540" s="6">
        <v>965.73</v>
      </c>
      <c r="G1540" s="6">
        <v>1608.69</v>
      </c>
    </row>
    <row r="1541" spans="1:7" customFormat="1" x14ac:dyDescent="0.25">
      <c r="A1541" s="4">
        <v>41111</v>
      </c>
      <c r="B1541">
        <v>2</v>
      </c>
      <c r="C1541">
        <v>1</v>
      </c>
      <c r="D1541" s="5" t="s">
        <v>24</v>
      </c>
      <c r="E1541" s="6">
        <v>538.22</v>
      </c>
      <c r="F1541" s="6">
        <v>988.86</v>
      </c>
      <c r="G1541" s="6">
        <v>1527.08</v>
      </c>
    </row>
    <row r="1542" spans="1:7" customFormat="1" x14ac:dyDescent="0.25">
      <c r="A1542" s="4">
        <v>41111</v>
      </c>
      <c r="B1542">
        <v>2</v>
      </c>
      <c r="C1542">
        <v>2</v>
      </c>
      <c r="D1542" s="5" t="s">
        <v>30</v>
      </c>
      <c r="E1542" s="6">
        <v>596.74</v>
      </c>
      <c r="F1542" s="6">
        <v>1072.76</v>
      </c>
      <c r="G1542" s="6">
        <v>1669.5</v>
      </c>
    </row>
    <row r="1543" spans="1:7" customFormat="1" x14ac:dyDescent="0.25">
      <c r="A1543" s="4">
        <v>41111</v>
      </c>
      <c r="B1543">
        <v>3</v>
      </c>
      <c r="C1543">
        <v>1</v>
      </c>
      <c r="D1543" s="5" t="s">
        <v>16</v>
      </c>
      <c r="E1543" s="6">
        <v>614.88</v>
      </c>
      <c r="F1543" s="6">
        <v>1161.49</v>
      </c>
      <c r="G1543" s="6">
        <v>1776.37</v>
      </c>
    </row>
    <row r="1544" spans="1:7" customFormat="1" x14ac:dyDescent="0.25">
      <c r="A1544" s="4">
        <v>41111</v>
      </c>
      <c r="B1544">
        <v>3</v>
      </c>
      <c r="C1544">
        <v>2</v>
      </c>
      <c r="D1544" s="5" t="s">
        <v>22</v>
      </c>
      <c r="E1544" s="6">
        <v>712.6</v>
      </c>
      <c r="F1544" s="6">
        <v>1154.48</v>
      </c>
      <c r="G1544" s="6">
        <v>1867.08</v>
      </c>
    </row>
    <row r="1545" spans="1:7" customFormat="1" x14ac:dyDescent="0.25">
      <c r="A1545" s="4">
        <v>41111</v>
      </c>
      <c r="B1545">
        <v>4</v>
      </c>
      <c r="C1545">
        <v>1</v>
      </c>
      <c r="D1545" s="5" t="s">
        <v>27</v>
      </c>
      <c r="E1545" s="6">
        <v>537.82000000000005</v>
      </c>
      <c r="F1545" s="6">
        <v>1020.08</v>
      </c>
      <c r="G1545" s="6">
        <v>1557.9</v>
      </c>
    </row>
    <row r="1546" spans="1:7" customFormat="1" x14ac:dyDescent="0.25">
      <c r="A1546" s="4">
        <v>41111</v>
      </c>
      <c r="B1546">
        <v>4</v>
      </c>
      <c r="C1546">
        <v>2</v>
      </c>
      <c r="D1546" s="5" t="s">
        <v>32</v>
      </c>
      <c r="E1546" s="6">
        <v>782.61</v>
      </c>
      <c r="F1546" s="6">
        <v>1190.07</v>
      </c>
      <c r="G1546" s="6">
        <v>1972.68</v>
      </c>
    </row>
    <row r="1547" spans="1:7" customFormat="1" x14ac:dyDescent="0.25">
      <c r="A1547" s="4">
        <v>41112</v>
      </c>
      <c r="B1547">
        <v>1</v>
      </c>
      <c r="C1547">
        <v>1</v>
      </c>
      <c r="D1547" s="5" t="s">
        <v>37</v>
      </c>
      <c r="E1547" s="6">
        <v>673.93</v>
      </c>
      <c r="F1547" s="6">
        <v>1072.99</v>
      </c>
      <c r="G1547" s="6">
        <v>1746.92</v>
      </c>
    </row>
    <row r="1548" spans="1:7" customFormat="1" x14ac:dyDescent="0.25">
      <c r="A1548" s="4">
        <v>41112</v>
      </c>
      <c r="B1548">
        <v>1</v>
      </c>
      <c r="C1548">
        <v>2</v>
      </c>
      <c r="D1548" s="5" t="s">
        <v>40</v>
      </c>
      <c r="E1548" s="6">
        <v>673.75</v>
      </c>
      <c r="F1548" s="6">
        <v>1164.03</v>
      </c>
      <c r="G1548" s="6">
        <v>1837.78</v>
      </c>
    </row>
    <row r="1549" spans="1:7" customFormat="1" x14ac:dyDescent="0.25">
      <c r="A1549" s="4">
        <v>41112</v>
      </c>
      <c r="B1549">
        <v>2</v>
      </c>
      <c r="C1549">
        <v>1</v>
      </c>
      <c r="D1549" s="5" t="s">
        <v>41</v>
      </c>
      <c r="E1549" s="6">
        <v>656.02</v>
      </c>
      <c r="F1549" s="6">
        <v>1028.08</v>
      </c>
      <c r="G1549" s="6">
        <v>1684.1</v>
      </c>
    </row>
    <row r="1550" spans="1:7" customFormat="1" x14ac:dyDescent="0.25">
      <c r="A1550" s="4">
        <v>41112</v>
      </c>
      <c r="B1550">
        <v>2</v>
      </c>
      <c r="C1550">
        <v>2</v>
      </c>
      <c r="D1550" s="5" t="s">
        <v>43</v>
      </c>
      <c r="E1550" s="6">
        <v>696.31</v>
      </c>
      <c r="F1550" s="6">
        <v>1099.29</v>
      </c>
      <c r="G1550" s="6">
        <v>1795.6</v>
      </c>
    </row>
    <row r="1551" spans="1:7" customFormat="1" x14ac:dyDescent="0.25">
      <c r="A1551" s="4">
        <v>41112</v>
      </c>
      <c r="B1551">
        <v>3</v>
      </c>
      <c r="C1551">
        <v>1</v>
      </c>
      <c r="D1551" s="5" t="s">
        <v>47</v>
      </c>
      <c r="E1551" s="6">
        <v>559.38</v>
      </c>
      <c r="F1551" s="6">
        <v>1047.02</v>
      </c>
      <c r="G1551" s="6">
        <v>1606.4</v>
      </c>
    </row>
    <row r="1552" spans="1:7" customFormat="1" x14ac:dyDescent="0.25">
      <c r="A1552" s="4">
        <v>41112</v>
      </c>
      <c r="B1552">
        <v>3</v>
      </c>
      <c r="C1552">
        <v>2</v>
      </c>
      <c r="D1552" s="5" t="s">
        <v>24</v>
      </c>
      <c r="E1552" s="6">
        <v>773.71</v>
      </c>
      <c r="F1552" s="6">
        <v>1165.69</v>
      </c>
      <c r="G1552" s="6">
        <v>1939.4</v>
      </c>
    </row>
    <row r="1553" spans="1:7" customFormat="1" x14ac:dyDescent="0.25">
      <c r="A1553" s="4">
        <v>41112</v>
      </c>
      <c r="B1553">
        <v>4</v>
      </c>
      <c r="C1553">
        <v>1</v>
      </c>
      <c r="D1553" s="5" t="s">
        <v>30</v>
      </c>
      <c r="E1553" s="6">
        <v>600.54</v>
      </c>
      <c r="F1553" s="6">
        <v>1037.05</v>
      </c>
      <c r="G1553" s="6">
        <v>1637.59</v>
      </c>
    </row>
    <row r="1554" spans="1:7" customFormat="1" x14ac:dyDescent="0.25">
      <c r="A1554" s="4">
        <v>41112</v>
      </c>
      <c r="B1554">
        <v>4</v>
      </c>
      <c r="C1554">
        <v>2</v>
      </c>
      <c r="D1554" s="5" t="s">
        <v>16</v>
      </c>
      <c r="E1554" s="6">
        <v>688.66</v>
      </c>
      <c r="F1554" s="6">
        <v>1049.76</v>
      </c>
      <c r="G1554" s="6">
        <v>1738.42</v>
      </c>
    </row>
    <row r="1555" spans="1:7" customFormat="1" x14ac:dyDescent="0.25">
      <c r="A1555" s="4">
        <v>41113</v>
      </c>
      <c r="B1555">
        <v>1</v>
      </c>
      <c r="C1555">
        <v>1</v>
      </c>
      <c r="D1555" s="5" t="s">
        <v>22</v>
      </c>
      <c r="E1555" s="6">
        <v>569.80999999999995</v>
      </c>
      <c r="F1555" s="6">
        <v>1000.86</v>
      </c>
      <c r="G1555" s="6">
        <v>1570.67</v>
      </c>
    </row>
    <row r="1556" spans="1:7" customFormat="1" x14ac:dyDescent="0.25">
      <c r="A1556" s="4">
        <v>41113</v>
      </c>
      <c r="B1556">
        <v>1</v>
      </c>
      <c r="C1556">
        <v>2</v>
      </c>
      <c r="D1556" s="5" t="s">
        <v>27</v>
      </c>
      <c r="E1556" s="6">
        <v>634.48</v>
      </c>
      <c r="F1556" s="6">
        <v>1018.22</v>
      </c>
      <c r="G1556" s="6">
        <v>1652.7</v>
      </c>
    </row>
    <row r="1557" spans="1:7" customFormat="1" x14ac:dyDescent="0.25">
      <c r="A1557" s="4">
        <v>41113</v>
      </c>
      <c r="B1557">
        <v>2</v>
      </c>
      <c r="C1557">
        <v>1</v>
      </c>
      <c r="D1557" s="5" t="s">
        <v>32</v>
      </c>
      <c r="E1557" s="6">
        <v>598.78</v>
      </c>
      <c r="F1557" s="6">
        <v>1130.5</v>
      </c>
      <c r="G1557" s="6">
        <v>1729.28</v>
      </c>
    </row>
    <row r="1558" spans="1:7" customFormat="1" x14ac:dyDescent="0.25">
      <c r="A1558" s="4">
        <v>41113</v>
      </c>
      <c r="B1558">
        <v>2</v>
      </c>
      <c r="C1558">
        <v>2</v>
      </c>
      <c r="D1558" s="5" t="s">
        <v>37</v>
      </c>
      <c r="E1558" s="6">
        <v>558.51</v>
      </c>
      <c r="F1558" s="6">
        <v>1053.03</v>
      </c>
      <c r="G1558" s="6">
        <v>1611.54</v>
      </c>
    </row>
    <row r="1559" spans="1:7" customFormat="1" x14ac:dyDescent="0.25">
      <c r="A1559" s="4">
        <v>41113</v>
      </c>
      <c r="B1559">
        <v>3</v>
      </c>
      <c r="C1559">
        <v>1</v>
      </c>
      <c r="D1559" s="5" t="s">
        <v>40</v>
      </c>
      <c r="E1559" s="6">
        <v>636.92999999999995</v>
      </c>
      <c r="F1559" s="6">
        <v>1077.9000000000001</v>
      </c>
      <c r="G1559" s="6">
        <v>1714.83</v>
      </c>
    </row>
    <row r="1560" spans="1:7" customFormat="1" x14ac:dyDescent="0.25">
      <c r="A1560" s="4">
        <v>41113</v>
      </c>
      <c r="B1560">
        <v>3</v>
      </c>
      <c r="C1560">
        <v>2</v>
      </c>
      <c r="D1560" s="5" t="s">
        <v>41</v>
      </c>
      <c r="E1560" s="6">
        <v>759.35</v>
      </c>
      <c r="F1560" s="6">
        <v>1254.05</v>
      </c>
      <c r="G1560" s="6">
        <v>2013.4</v>
      </c>
    </row>
    <row r="1561" spans="1:7" customFormat="1" x14ac:dyDescent="0.25">
      <c r="A1561" s="4">
        <v>41113</v>
      </c>
      <c r="B1561">
        <v>4</v>
      </c>
      <c r="C1561">
        <v>1</v>
      </c>
      <c r="D1561" s="5" t="s">
        <v>43</v>
      </c>
      <c r="E1561" s="6">
        <v>578.6</v>
      </c>
      <c r="F1561" s="6">
        <v>1139.33</v>
      </c>
      <c r="G1561" s="6">
        <v>1717.93</v>
      </c>
    </row>
    <row r="1562" spans="1:7" customFormat="1" x14ac:dyDescent="0.25">
      <c r="A1562" s="4">
        <v>41113</v>
      </c>
      <c r="B1562">
        <v>4</v>
      </c>
      <c r="C1562">
        <v>2</v>
      </c>
      <c r="D1562" s="5" t="s">
        <v>47</v>
      </c>
      <c r="E1562" s="6">
        <v>733.52</v>
      </c>
      <c r="F1562" s="6">
        <v>1100.98</v>
      </c>
      <c r="G1562" s="6">
        <v>1834.5</v>
      </c>
    </row>
    <row r="1563" spans="1:7" customFormat="1" x14ac:dyDescent="0.25">
      <c r="A1563" s="4">
        <v>41114</v>
      </c>
      <c r="B1563">
        <v>1</v>
      </c>
      <c r="C1563">
        <v>1</v>
      </c>
      <c r="D1563" s="5" t="s">
        <v>24</v>
      </c>
      <c r="E1563" s="6">
        <v>612.52</v>
      </c>
      <c r="F1563" s="6">
        <v>1041.44</v>
      </c>
      <c r="G1563" s="6">
        <v>1653.96</v>
      </c>
    </row>
    <row r="1564" spans="1:7" customFormat="1" x14ac:dyDescent="0.25">
      <c r="A1564" s="4">
        <v>41114</v>
      </c>
      <c r="B1564">
        <v>1</v>
      </c>
      <c r="C1564">
        <v>2</v>
      </c>
      <c r="D1564" s="5" t="s">
        <v>30</v>
      </c>
      <c r="E1564" s="6">
        <v>688.82</v>
      </c>
      <c r="F1564" s="6">
        <v>1302.71</v>
      </c>
      <c r="G1564" s="6">
        <v>1991.53</v>
      </c>
    </row>
    <row r="1565" spans="1:7" customFormat="1" x14ac:dyDescent="0.25">
      <c r="A1565" s="4">
        <v>41114</v>
      </c>
      <c r="B1565">
        <v>2</v>
      </c>
      <c r="C1565">
        <v>1</v>
      </c>
      <c r="D1565" s="5" t="s">
        <v>16</v>
      </c>
      <c r="E1565" s="6">
        <v>595.48</v>
      </c>
      <c r="F1565" s="6">
        <v>969.43</v>
      </c>
      <c r="G1565" s="6">
        <v>1564.91</v>
      </c>
    </row>
    <row r="1566" spans="1:7" customFormat="1" x14ac:dyDescent="0.25">
      <c r="A1566" s="4">
        <v>41114</v>
      </c>
      <c r="B1566">
        <v>2</v>
      </c>
      <c r="C1566">
        <v>2</v>
      </c>
      <c r="D1566" s="5" t="s">
        <v>22</v>
      </c>
      <c r="E1566" s="6">
        <v>829.56</v>
      </c>
      <c r="F1566" s="6">
        <v>1244.47</v>
      </c>
      <c r="G1566" s="6">
        <v>2074.0300000000002</v>
      </c>
    </row>
    <row r="1567" spans="1:7" customFormat="1" x14ac:dyDescent="0.25">
      <c r="A1567" s="4">
        <v>41114</v>
      </c>
      <c r="B1567">
        <v>3</v>
      </c>
      <c r="C1567">
        <v>1</v>
      </c>
      <c r="D1567" s="5" t="s">
        <v>27</v>
      </c>
      <c r="E1567" s="6">
        <v>570.88</v>
      </c>
      <c r="F1567" s="6">
        <v>1068</v>
      </c>
      <c r="G1567" s="6">
        <v>1638.88</v>
      </c>
    </row>
    <row r="1568" spans="1:7" customFormat="1" x14ac:dyDescent="0.25">
      <c r="A1568" s="4">
        <v>41114</v>
      </c>
      <c r="B1568">
        <v>3</v>
      </c>
      <c r="C1568">
        <v>2</v>
      </c>
      <c r="D1568" s="5" t="s">
        <v>32</v>
      </c>
      <c r="E1568" s="6">
        <v>503.22</v>
      </c>
      <c r="F1568" s="6">
        <v>1047.21</v>
      </c>
      <c r="G1568" s="6">
        <v>1550.43</v>
      </c>
    </row>
    <row r="1569" spans="1:7" customFormat="1" x14ac:dyDescent="0.25">
      <c r="A1569" s="4">
        <v>41114</v>
      </c>
      <c r="B1569">
        <v>4</v>
      </c>
      <c r="C1569">
        <v>1</v>
      </c>
      <c r="D1569" s="5" t="s">
        <v>37</v>
      </c>
      <c r="E1569" s="6">
        <v>638.49</v>
      </c>
      <c r="F1569" s="6">
        <v>1028.3599999999999</v>
      </c>
      <c r="G1569" s="6">
        <v>1666.85</v>
      </c>
    </row>
    <row r="1570" spans="1:7" customFormat="1" x14ac:dyDescent="0.25">
      <c r="A1570" s="4">
        <v>41114</v>
      </c>
      <c r="B1570">
        <v>4</v>
      </c>
      <c r="C1570">
        <v>2</v>
      </c>
      <c r="D1570" s="5" t="s">
        <v>40</v>
      </c>
      <c r="E1570" s="6">
        <v>612.55999999999995</v>
      </c>
      <c r="F1570" s="6">
        <v>1204.8699999999999</v>
      </c>
      <c r="G1570" s="6">
        <v>1817.43</v>
      </c>
    </row>
    <row r="1571" spans="1:7" customFormat="1" x14ac:dyDescent="0.25">
      <c r="A1571" s="4">
        <v>41115</v>
      </c>
      <c r="B1571">
        <v>1</v>
      </c>
      <c r="C1571">
        <v>1</v>
      </c>
      <c r="D1571" s="5" t="s">
        <v>41</v>
      </c>
      <c r="E1571" s="6">
        <v>595.16</v>
      </c>
      <c r="F1571" s="6">
        <v>1186.17</v>
      </c>
      <c r="G1571" s="6">
        <v>1781.33</v>
      </c>
    </row>
    <row r="1572" spans="1:7" customFormat="1" x14ac:dyDescent="0.25">
      <c r="A1572" s="4">
        <v>41115</v>
      </c>
      <c r="B1572">
        <v>1</v>
      </c>
      <c r="C1572">
        <v>2</v>
      </c>
      <c r="D1572" s="5" t="s">
        <v>43</v>
      </c>
      <c r="E1572" s="6">
        <v>731.82</v>
      </c>
      <c r="F1572" s="6">
        <v>1213.47</v>
      </c>
      <c r="G1572" s="6">
        <v>1945.29</v>
      </c>
    </row>
    <row r="1573" spans="1:7" customFormat="1" x14ac:dyDescent="0.25">
      <c r="A1573" s="4">
        <v>41115</v>
      </c>
      <c r="B1573">
        <v>2</v>
      </c>
      <c r="C1573">
        <v>1</v>
      </c>
      <c r="D1573" s="5" t="s">
        <v>47</v>
      </c>
      <c r="E1573" s="6">
        <v>629.54999999999995</v>
      </c>
      <c r="F1573" s="6">
        <v>1003.08</v>
      </c>
      <c r="G1573" s="6">
        <v>1632.63</v>
      </c>
    </row>
    <row r="1574" spans="1:7" customFormat="1" x14ac:dyDescent="0.25">
      <c r="A1574" s="4">
        <v>41115</v>
      </c>
      <c r="B1574">
        <v>2</v>
      </c>
      <c r="C1574">
        <v>2</v>
      </c>
      <c r="D1574" s="5" t="s">
        <v>24</v>
      </c>
      <c r="E1574" s="6">
        <v>587.6</v>
      </c>
      <c r="F1574" s="6">
        <v>1141.57</v>
      </c>
      <c r="G1574" s="6">
        <v>1729.17</v>
      </c>
    </row>
    <row r="1575" spans="1:7" customFormat="1" x14ac:dyDescent="0.25">
      <c r="A1575" s="4">
        <v>41115</v>
      </c>
      <c r="B1575">
        <v>3</v>
      </c>
      <c r="C1575">
        <v>1</v>
      </c>
      <c r="D1575" s="5" t="s">
        <v>30</v>
      </c>
      <c r="E1575" s="6">
        <v>486.92</v>
      </c>
      <c r="F1575" s="6">
        <v>1045.25</v>
      </c>
      <c r="G1575" s="6">
        <v>1532.17</v>
      </c>
    </row>
    <row r="1576" spans="1:7" customFormat="1" x14ac:dyDescent="0.25">
      <c r="A1576" s="4">
        <v>41115</v>
      </c>
      <c r="B1576">
        <v>3</v>
      </c>
      <c r="C1576">
        <v>2</v>
      </c>
      <c r="D1576" s="5" t="s">
        <v>16</v>
      </c>
      <c r="E1576" s="6">
        <v>638.07000000000005</v>
      </c>
      <c r="F1576" s="6">
        <v>1236.7</v>
      </c>
      <c r="G1576" s="6">
        <v>1874.77</v>
      </c>
    </row>
    <row r="1577" spans="1:7" customFormat="1" x14ac:dyDescent="0.25">
      <c r="A1577" s="4">
        <v>41115</v>
      </c>
      <c r="B1577">
        <v>4</v>
      </c>
      <c r="C1577">
        <v>1</v>
      </c>
      <c r="D1577" s="5" t="s">
        <v>22</v>
      </c>
      <c r="E1577" s="6">
        <v>566.25</v>
      </c>
      <c r="F1577" s="6">
        <v>1090.9000000000001</v>
      </c>
      <c r="G1577" s="6">
        <v>1657.15</v>
      </c>
    </row>
    <row r="1578" spans="1:7" customFormat="1" x14ac:dyDescent="0.25">
      <c r="A1578" s="4">
        <v>41115</v>
      </c>
      <c r="B1578">
        <v>4</v>
      </c>
      <c r="C1578">
        <v>2</v>
      </c>
      <c r="D1578" s="5" t="s">
        <v>27</v>
      </c>
      <c r="E1578" s="6">
        <v>653.97</v>
      </c>
      <c r="F1578" s="6">
        <v>1074.19</v>
      </c>
      <c r="G1578" s="6">
        <v>1728.16</v>
      </c>
    </row>
    <row r="1579" spans="1:7" customFormat="1" x14ac:dyDescent="0.25">
      <c r="A1579" s="4">
        <v>41116</v>
      </c>
      <c r="B1579">
        <v>1</v>
      </c>
      <c r="C1579">
        <v>1</v>
      </c>
      <c r="D1579" s="5" t="s">
        <v>32</v>
      </c>
      <c r="E1579" s="6">
        <v>525.89</v>
      </c>
      <c r="F1579" s="6">
        <v>1037.26</v>
      </c>
      <c r="G1579" s="6">
        <v>1563.15</v>
      </c>
    </row>
    <row r="1580" spans="1:7" customFormat="1" x14ac:dyDescent="0.25">
      <c r="A1580" s="4">
        <v>41116</v>
      </c>
      <c r="B1580">
        <v>1</v>
      </c>
      <c r="C1580">
        <v>2</v>
      </c>
      <c r="D1580" s="5" t="s">
        <v>37</v>
      </c>
      <c r="E1580" s="6">
        <v>608.54</v>
      </c>
      <c r="F1580" s="6">
        <v>916.8</v>
      </c>
      <c r="G1580" s="6">
        <v>1525.34</v>
      </c>
    </row>
    <row r="1581" spans="1:7" customFormat="1" x14ac:dyDescent="0.25">
      <c r="A1581" s="4">
        <v>41116</v>
      </c>
      <c r="B1581">
        <v>2</v>
      </c>
      <c r="C1581">
        <v>1</v>
      </c>
      <c r="D1581" s="5" t="s">
        <v>40</v>
      </c>
      <c r="E1581" s="6">
        <v>524.88</v>
      </c>
      <c r="F1581" s="6">
        <v>1037.45</v>
      </c>
      <c r="G1581" s="6">
        <v>1562.33</v>
      </c>
    </row>
    <row r="1582" spans="1:7" customFormat="1" x14ac:dyDescent="0.25">
      <c r="A1582" s="4">
        <v>41116</v>
      </c>
      <c r="B1582">
        <v>2</v>
      </c>
      <c r="C1582">
        <v>2</v>
      </c>
      <c r="D1582" s="5" t="s">
        <v>41</v>
      </c>
      <c r="E1582" s="6">
        <v>757.16</v>
      </c>
      <c r="F1582" s="6">
        <v>1313.6</v>
      </c>
      <c r="G1582" s="6">
        <v>2070.7600000000002</v>
      </c>
    </row>
    <row r="1583" spans="1:7" customFormat="1" x14ac:dyDescent="0.25">
      <c r="A1583" s="4">
        <v>41116</v>
      </c>
      <c r="B1583">
        <v>3</v>
      </c>
      <c r="C1583">
        <v>1</v>
      </c>
      <c r="D1583" s="5" t="s">
        <v>43</v>
      </c>
      <c r="E1583" s="6">
        <v>566.37</v>
      </c>
      <c r="F1583" s="6">
        <v>1012.72</v>
      </c>
      <c r="G1583" s="6">
        <v>1579.09</v>
      </c>
    </row>
    <row r="1584" spans="1:7" customFormat="1" x14ac:dyDescent="0.25">
      <c r="A1584" s="4">
        <v>41116</v>
      </c>
      <c r="B1584">
        <v>3</v>
      </c>
      <c r="C1584">
        <v>2</v>
      </c>
      <c r="D1584" s="5" t="s">
        <v>47</v>
      </c>
      <c r="E1584" s="6">
        <v>631.79999999999995</v>
      </c>
      <c r="F1584" s="6">
        <v>1093.49</v>
      </c>
      <c r="G1584" s="6">
        <v>1725.29</v>
      </c>
    </row>
    <row r="1585" spans="1:7" customFormat="1" x14ac:dyDescent="0.25">
      <c r="A1585" s="4">
        <v>41116</v>
      </c>
      <c r="B1585">
        <v>4</v>
      </c>
      <c r="C1585">
        <v>1</v>
      </c>
      <c r="D1585" s="5" t="s">
        <v>24</v>
      </c>
      <c r="E1585" s="6">
        <v>572.13</v>
      </c>
      <c r="F1585" s="6">
        <v>1007.18</v>
      </c>
      <c r="G1585" s="6">
        <v>1579.31</v>
      </c>
    </row>
    <row r="1586" spans="1:7" customFormat="1" x14ac:dyDescent="0.25">
      <c r="A1586" s="4">
        <v>41116</v>
      </c>
      <c r="B1586">
        <v>4</v>
      </c>
      <c r="C1586">
        <v>2</v>
      </c>
      <c r="D1586" s="5" t="s">
        <v>30</v>
      </c>
      <c r="E1586" s="6">
        <v>636.47</v>
      </c>
      <c r="F1586" s="6">
        <v>1155.48</v>
      </c>
      <c r="G1586" s="6">
        <v>1791.95</v>
      </c>
    </row>
    <row r="1587" spans="1:7" customFormat="1" x14ac:dyDescent="0.25">
      <c r="A1587" s="4">
        <v>41117</v>
      </c>
      <c r="B1587">
        <v>1</v>
      </c>
      <c r="C1587">
        <v>1</v>
      </c>
      <c r="D1587" s="5" t="s">
        <v>16</v>
      </c>
      <c r="E1587" s="6">
        <v>549.66999999999996</v>
      </c>
      <c r="F1587" s="6">
        <v>1122.81</v>
      </c>
      <c r="G1587" s="6">
        <v>1672.48</v>
      </c>
    </row>
    <row r="1588" spans="1:7" customFormat="1" x14ac:dyDescent="0.25">
      <c r="A1588" s="4">
        <v>41117</v>
      </c>
      <c r="B1588">
        <v>1</v>
      </c>
      <c r="C1588">
        <v>2</v>
      </c>
      <c r="D1588" s="5" t="s">
        <v>22</v>
      </c>
      <c r="E1588" s="6">
        <v>641.35</v>
      </c>
      <c r="F1588" s="6">
        <v>1038.52</v>
      </c>
      <c r="G1588" s="6">
        <v>1679.87</v>
      </c>
    </row>
    <row r="1589" spans="1:7" customFormat="1" x14ac:dyDescent="0.25">
      <c r="A1589" s="4">
        <v>41117</v>
      </c>
      <c r="B1589">
        <v>2</v>
      </c>
      <c r="C1589">
        <v>1</v>
      </c>
      <c r="D1589" s="5" t="s">
        <v>27</v>
      </c>
      <c r="E1589" s="6">
        <v>534.17999999999995</v>
      </c>
      <c r="F1589" s="6">
        <v>1137.94</v>
      </c>
      <c r="G1589" s="6">
        <v>1672.12</v>
      </c>
    </row>
    <row r="1590" spans="1:7" customFormat="1" x14ac:dyDescent="0.25">
      <c r="A1590" s="4">
        <v>41117</v>
      </c>
      <c r="B1590">
        <v>2</v>
      </c>
      <c r="C1590">
        <v>2</v>
      </c>
      <c r="D1590" s="5" t="s">
        <v>32</v>
      </c>
      <c r="E1590" s="6">
        <v>681.25</v>
      </c>
      <c r="F1590" s="6">
        <v>1089.32</v>
      </c>
      <c r="G1590" s="6">
        <v>1770.57</v>
      </c>
    </row>
    <row r="1591" spans="1:7" customFormat="1" x14ac:dyDescent="0.25">
      <c r="A1591" s="4">
        <v>41117</v>
      </c>
      <c r="B1591">
        <v>3</v>
      </c>
      <c r="C1591">
        <v>1</v>
      </c>
      <c r="D1591" s="5" t="s">
        <v>37</v>
      </c>
      <c r="E1591" s="6">
        <v>605.86</v>
      </c>
      <c r="F1591" s="6">
        <v>956.08</v>
      </c>
      <c r="G1591" s="6">
        <v>1561.94</v>
      </c>
    </row>
    <row r="1592" spans="1:7" customFormat="1" x14ac:dyDescent="0.25">
      <c r="A1592" s="4">
        <v>41117</v>
      </c>
      <c r="B1592">
        <v>3</v>
      </c>
      <c r="C1592">
        <v>2</v>
      </c>
      <c r="D1592" s="5" t="s">
        <v>40</v>
      </c>
      <c r="E1592" s="6">
        <v>545.63</v>
      </c>
      <c r="F1592" s="6">
        <v>1116.22</v>
      </c>
      <c r="G1592" s="6">
        <v>1661.85</v>
      </c>
    </row>
    <row r="1593" spans="1:7" customFormat="1" x14ac:dyDescent="0.25">
      <c r="A1593" s="4">
        <v>41117</v>
      </c>
      <c r="B1593">
        <v>4</v>
      </c>
      <c r="C1593">
        <v>1</v>
      </c>
      <c r="D1593" s="5" t="s">
        <v>41</v>
      </c>
      <c r="E1593" s="6">
        <v>622.11</v>
      </c>
      <c r="F1593" s="6">
        <v>1112.9100000000001</v>
      </c>
      <c r="G1593" s="6">
        <v>1735.02</v>
      </c>
    </row>
    <row r="1594" spans="1:7" customFormat="1" x14ac:dyDescent="0.25">
      <c r="A1594" s="4">
        <v>41117</v>
      </c>
      <c r="B1594">
        <v>4</v>
      </c>
      <c r="C1594">
        <v>2</v>
      </c>
      <c r="D1594" s="5" t="s">
        <v>43</v>
      </c>
      <c r="E1594" s="6">
        <v>616.45000000000005</v>
      </c>
      <c r="F1594" s="6">
        <v>1173</v>
      </c>
      <c r="G1594" s="6">
        <v>1789.45</v>
      </c>
    </row>
    <row r="1595" spans="1:7" customFormat="1" x14ac:dyDescent="0.25">
      <c r="A1595" s="4">
        <v>41118</v>
      </c>
      <c r="B1595">
        <v>1</v>
      </c>
      <c r="C1595">
        <v>1</v>
      </c>
      <c r="D1595" s="5" t="s">
        <v>47</v>
      </c>
      <c r="E1595" s="6">
        <v>582.07000000000005</v>
      </c>
      <c r="F1595" s="6">
        <v>1020.24</v>
      </c>
      <c r="G1595" s="6">
        <v>1602.31</v>
      </c>
    </row>
    <row r="1596" spans="1:7" customFormat="1" x14ac:dyDescent="0.25">
      <c r="A1596" s="4">
        <v>41118</v>
      </c>
      <c r="B1596">
        <v>1</v>
      </c>
      <c r="C1596">
        <v>2</v>
      </c>
      <c r="D1596" s="5" t="s">
        <v>24</v>
      </c>
      <c r="E1596" s="6">
        <v>567.17999999999995</v>
      </c>
      <c r="F1596" s="6">
        <v>1199.33</v>
      </c>
      <c r="G1596" s="6">
        <v>1766.51</v>
      </c>
    </row>
    <row r="1597" spans="1:7" customFormat="1" x14ac:dyDescent="0.25">
      <c r="A1597" s="4">
        <v>41118</v>
      </c>
      <c r="B1597">
        <v>2</v>
      </c>
      <c r="C1597">
        <v>1</v>
      </c>
      <c r="D1597" s="5" t="s">
        <v>30</v>
      </c>
      <c r="E1597" s="6">
        <v>595.42999999999995</v>
      </c>
      <c r="F1597" s="6">
        <v>1036.4100000000001</v>
      </c>
      <c r="G1597" s="6">
        <v>1631.84</v>
      </c>
    </row>
    <row r="1598" spans="1:7" customFormat="1" x14ac:dyDescent="0.25">
      <c r="A1598" s="4">
        <v>41118</v>
      </c>
      <c r="B1598">
        <v>2</v>
      </c>
      <c r="C1598">
        <v>2</v>
      </c>
      <c r="D1598" s="5" t="s">
        <v>16</v>
      </c>
      <c r="E1598" s="6">
        <v>704.7</v>
      </c>
      <c r="F1598" s="6">
        <v>1091.43</v>
      </c>
      <c r="G1598" s="6">
        <v>1796.13</v>
      </c>
    </row>
    <row r="1599" spans="1:7" customFormat="1" x14ac:dyDescent="0.25">
      <c r="A1599" s="4">
        <v>41118</v>
      </c>
      <c r="B1599">
        <v>3</v>
      </c>
      <c r="C1599">
        <v>1</v>
      </c>
      <c r="D1599" s="5" t="s">
        <v>22</v>
      </c>
      <c r="E1599" s="6">
        <v>606.89</v>
      </c>
      <c r="F1599" s="6">
        <v>1183.95</v>
      </c>
      <c r="G1599" s="6">
        <v>1790.84</v>
      </c>
    </row>
    <row r="1600" spans="1:7" customFormat="1" x14ac:dyDescent="0.25">
      <c r="A1600" s="4">
        <v>41118</v>
      </c>
      <c r="B1600">
        <v>3</v>
      </c>
      <c r="C1600">
        <v>2</v>
      </c>
      <c r="D1600" s="5" t="s">
        <v>27</v>
      </c>
      <c r="E1600" s="6">
        <v>616.20000000000005</v>
      </c>
      <c r="F1600" s="6">
        <v>1265.1099999999999</v>
      </c>
      <c r="G1600" s="6">
        <v>1881.31</v>
      </c>
    </row>
    <row r="1601" spans="1:7" customFormat="1" x14ac:dyDescent="0.25">
      <c r="A1601" s="4">
        <v>41118</v>
      </c>
      <c r="B1601">
        <v>4</v>
      </c>
      <c r="C1601">
        <v>1</v>
      </c>
      <c r="D1601" s="5" t="s">
        <v>32</v>
      </c>
      <c r="E1601" s="6">
        <v>519.11</v>
      </c>
      <c r="F1601" s="6">
        <v>1150.51</v>
      </c>
      <c r="G1601" s="6">
        <v>1669.62</v>
      </c>
    </row>
    <row r="1602" spans="1:7" customFormat="1" x14ac:dyDescent="0.25">
      <c r="A1602" s="4">
        <v>41118</v>
      </c>
      <c r="B1602">
        <v>4</v>
      </c>
      <c r="C1602">
        <v>2</v>
      </c>
      <c r="D1602" s="5" t="s">
        <v>37</v>
      </c>
      <c r="E1602" s="6">
        <v>596.26</v>
      </c>
      <c r="F1602" s="6">
        <v>990.71</v>
      </c>
      <c r="G1602" s="6">
        <v>1586.97</v>
      </c>
    </row>
    <row r="1603" spans="1:7" customFormat="1" x14ac:dyDescent="0.25">
      <c r="A1603" s="4">
        <v>41119</v>
      </c>
      <c r="B1603">
        <v>1</v>
      </c>
      <c r="C1603">
        <v>1</v>
      </c>
      <c r="D1603" s="5" t="s">
        <v>40</v>
      </c>
      <c r="E1603" s="6">
        <v>484.06</v>
      </c>
      <c r="F1603" s="6">
        <v>1086.8800000000001</v>
      </c>
      <c r="G1603" s="6">
        <v>1570.94</v>
      </c>
    </row>
    <row r="1604" spans="1:7" customFormat="1" x14ac:dyDescent="0.25">
      <c r="A1604" s="4">
        <v>41119</v>
      </c>
      <c r="B1604">
        <v>1</v>
      </c>
      <c r="C1604">
        <v>2</v>
      </c>
      <c r="D1604" s="5" t="s">
        <v>41</v>
      </c>
      <c r="E1604" s="6">
        <v>609.86</v>
      </c>
      <c r="F1604" s="6">
        <v>1249.78</v>
      </c>
      <c r="G1604" s="6">
        <v>1859.64</v>
      </c>
    </row>
    <row r="1605" spans="1:7" customFormat="1" x14ac:dyDescent="0.25">
      <c r="A1605" s="4">
        <v>41119</v>
      </c>
      <c r="B1605">
        <v>2</v>
      </c>
      <c r="C1605">
        <v>1</v>
      </c>
      <c r="D1605" s="5" t="s">
        <v>43</v>
      </c>
      <c r="E1605" s="6">
        <v>620.79</v>
      </c>
      <c r="F1605" s="6">
        <v>1144</v>
      </c>
      <c r="G1605" s="6">
        <v>1764.79</v>
      </c>
    </row>
    <row r="1606" spans="1:7" customFormat="1" x14ac:dyDescent="0.25">
      <c r="A1606" s="4">
        <v>41119</v>
      </c>
      <c r="B1606">
        <v>2</v>
      </c>
      <c r="C1606">
        <v>2</v>
      </c>
      <c r="D1606" s="5" t="s">
        <v>47</v>
      </c>
      <c r="E1606" s="6">
        <v>626.89</v>
      </c>
      <c r="F1606" s="6">
        <v>1253.93</v>
      </c>
      <c r="G1606" s="6">
        <v>1880.82</v>
      </c>
    </row>
    <row r="1607" spans="1:7" customFormat="1" x14ac:dyDescent="0.25">
      <c r="A1607" s="4">
        <v>41119</v>
      </c>
      <c r="B1607">
        <v>3</v>
      </c>
      <c r="C1607">
        <v>1</v>
      </c>
      <c r="D1607" s="5" t="s">
        <v>24</v>
      </c>
      <c r="E1607" s="6">
        <v>562.23</v>
      </c>
      <c r="F1607" s="6">
        <v>1209.52</v>
      </c>
      <c r="G1607" s="6">
        <v>1771.75</v>
      </c>
    </row>
    <row r="1608" spans="1:7" customFormat="1" x14ac:dyDescent="0.25">
      <c r="A1608" s="4">
        <v>41119</v>
      </c>
      <c r="B1608">
        <v>3</v>
      </c>
      <c r="C1608">
        <v>2</v>
      </c>
      <c r="D1608" s="5" t="s">
        <v>30</v>
      </c>
      <c r="E1608" s="6">
        <v>605.44000000000005</v>
      </c>
      <c r="F1608" s="6">
        <v>1078.74</v>
      </c>
      <c r="G1608" s="6">
        <v>1684.18</v>
      </c>
    </row>
    <row r="1609" spans="1:7" customFormat="1" x14ac:dyDescent="0.25">
      <c r="A1609" s="4">
        <v>41119</v>
      </c>
      <c r="B1609">
        <v>4</v>
      </c>
      <c r="C1609">
        <v>1</v>
      </c>
      <c r="D1609" s="5" t="s">
        <v>16</v>
      </c>
      <c r="E1609" s="6">
        <v>589.95000000000005</v>
      </c>
      <c r="F1609" s="6">
        <v>1046.6300000000001</v>
      </c>
      <c r="G1609" s="6">
        <v>1636.58</v>
      </c>
    </row>
    <row r="1610" spans="1:7" customFormat="1" x14ac:dyDescent="0.25">
      <c r="A1610" s="4">
        <v>41119</v>
      </c>
      <c r="B1610">
        <v>4</v>
      </c>
      <c r="C1610">
        <v>2</v>
      </c>
      <c r="D1610" s="5" t="s">
        <v>22</v>
      </c>
      <c r="E1610" s="6">
        <v>622.54999999999995</v>
      </c>
      <c r="F1610" s="6">
        <v>1272.53</v>
      </c>
      <c r="G1610" s="6">
        <v>1895.08</v>
      </c>
    </row>
    <row r="1611" spans="1:7" customFormat="1" x14ac:dyDescent="0.25">
      <c r="A1611" s="4">
        <v>41120</v>
      </c>
      <c r="B1611">
        <v>1</v>
      </c>
      <c r="C1611">
        <v>1</v>
      </c>
      <c r="D1611" s="5" t="s">
        <v>27</v>
      </c>
      <c r="E1611" s="6">
        <v>597.78</v>
      </c>
      <c r="F1611" s="6">
        <v>1073.92</v>
      </c>
      <c r="G1611" s="6">
        <v>1671.7</v>
      </c>
    </row>
    <row r="1612" spans="1:7" customFormat="1" x14ac:dyDescent="0.25">
      <c r="A1612" s="4">
        <v>41120</v>
      </c>
      <c r="B1612">
        <v>1</v>
      </c>
      <c r="C1612">
        <v>2</v>
      </c>
      <c r="D1612" s="5" t="s">
        <v>32</v>
      </c>
      <c r="E1612" s="6">
        <v>642.69000000000005</v>
      </c>
      <c r="F1612" s="6">
        <v>1381.28</v>
      </c>
      <c r="G1612" s="6">
        <v>2023.97</v>
      </c>
    </row>
    <row r="1613" spans="1:7" customFormat="1" x14ac:dyDescent="0.25">
      <c r="A1613" s="4">
        <v>41120</v>
      </c>
      <c r="B1613">
        <v>2</v>
      </c>
      <c r="C1613">
        <v>1</v>
      </c>
      <c r="D1613" s="5" t="s">
        <v>37</v>
      </c>
      <c r="E1613" s="6">
        <v>558.9</v>
      </c>
      <c r="F1613" s="6">
        <v>1019.6</v>
      </c>
      <c r="G1613" s="6">
        <v>1578.5</v>
      </c>
    </row>
    <row r="1614" spans="1:7" customFormat="1" x14ac:dyDescent="0.25">
      <c r="A1614" s="4">
        <v>41120</v>
      </c>
      <c r="B1614">
        <v>2</v>
      </c>
      <c r="C1614">
        <v>2</v>
      </c>
      <c r="D1614" s="5" t="s">
        <v>40</v>
      </c>
      <c r="E1614" s="6">
        <v>643.70000000000005</v>
      </c>
      <c r="F1614" s="6">
        <v>1146.5899999999999</v>
      </c>
      <c r="G1614" s="6">
        <v>1790.29</v>
      </c>
    </row>
    <row r="1615" spans="1:7" customFormat="1" x14ac:dyDescent="0.25">
      <c r="A1615" s="4">
        <v>41120</v>
      </c>
      <c r="B1615">
        <v>3</v>
      </c>
      <c r="C1615">
        <v>1</v>
      </c>
      <c r="D1615" s="5" t="s">
        <v>41</v>
      </c>
      <c r="E1615" s="6">
        <v>483.74</v>
      </c>
      <c r="F1615" s="6">
        <v>1120.06</v>
      </c>
      <c r="G1615" s="6">
        <v>1603.8</v>
      </c>
    </row>
    <row r="1616" spans="1:7" customFormat="1" x14ac:dyDescent="0.25">
      <c r="A1616" s="4">
        <v>41120</v>
      </c>
      <c r="B1616">
        <v>3</v>
      </c>
      <c r="C1616">
        <v>2</v>
      </c>
      <c r="D1616" s="5" t="s">
        <v>43</v>
      </c>
      <c r="E1616" s="6">
        <v>498.74</v>
      </c>
      <c r="F1616" s="6">
        <v>1110.3</v>
      </c>
      <c r="G1616" s="6">
        <v>1609.04</v>
      </c>
    </row>
    <row r="1617" spans="1:7" customFormat="1" x14ac:dyDescent="0.25">
      <c r="A1617" s="4">
        <v>41120</v>
      </c>
      <c r="B1617">
        <v>4</v>
      </c>
      <c r="C1617">
        <v>1</v>
      </c>
      <c r="D1617" s="5" t="s">
        <v>47</v>
      </c>
      <c r="E1617" s="6">
        <v>589.66</v>
      </c>
      <c r="F1617" s="6">
        <v>917.75</v>
      </c>
      <c r="G1617" s="6">
        <v>1507.41</v>
      </c>
    </row>
    <row r="1618" spans="1:7" customFormat="1" x14ac:dyDescent="0.25">
      <c r="A1618" s="4">
        <v>41120</v>
      </c>
      <c r="B1618">
        <v>4</v>
      </c>
      <c r="C1618">
        <v>2</v>
      </c>
      <c r="D1618" s="5" t="s">
        <v>24</v>
      </c>
      <c r="E1618" s="6">
        <v>655.37</v>
      </c>
      <c r="F1618" s="6">
        <v>1168.45</v>
      </c>
      <c r="G1618" s="6">
        <v>1823.82</v>
      </c>
    </row>
    <row r="1619" spans="1:7" customFormat="1" x14ac:dyDescent="0.25">
      <c r="A1619" s="4">
        <v>41121</v>
      </c>
      <c r="B1619">
        <v>1</v>
      </c>
      <c r="C1619">
        <v>1</v>
      </c>
      <c r="D1619" s="5" t="s">
        <v>30</v>
      </c>
      <c r="E1619" s="6">
        <v>563.27</v>
      </c>
      <c r="F1619" s="6">
        <v>1002.5</v>
      </c>
      <c r="G1619" s="6">
        <v>1565.77</v>
      </c>
    </row>
    <row r="1620" spans="1:7" customFormat="1" x14ac:dyDescent="0.25">
      <c r="A1620" s="4">
        <v>41121</v>
      </c>
      <c r="B1620">
        <v>1</v>
      </c>
      <c r="C1620">
        <v>2</v>
      </c>
      <c r="D1620" s="5" t="s">
        <v>16</v>
      </c>
      <c r="E1620" s="6">
        <v>680.87</v>
      </c>
      <c r="F1620" s="6">
        <v>1287.93</v>
      </c>
      <c r="G1620" s="6">
        <v>1968.8</v>
      </c>
    </row>
    <row r="1621" spans="1:7" customFormat="1" x14ac:dyDescent="0.25">
      <c r="A1621" s="4">
        <v>41121</v>
      </c>
      <c r="B1621">
        <v>2</v>
      </c>
      <c r="C1621">
        <v>1</v>
      </c>
      <c r="D1621" s="5" t="s">
        <v>22</v>
      </c>
      <c r="E1621" s="6">
        <v>565.01</v>
      </c>
      <c r="F1621" s="6">
        <v>994.8</v>
      </c>
      <c r="G1621" s="6">
        <v>1559.81</v>
      </c>
    </row>
    <row r="1622" spans="1:7" customFormat="1" x14ac:dyDescent="0.25">
      <c r="A1622" s="4">
        <v>41121</v>
      </c>
      <c r="B1622">
        <v>2</v>
      </c>
      <c r="C1622">
        <v>2</v>
      </c>
      <c r="D1622" s="5" t="s">
        <v>27</v>
      </c>
      <c r="E1622" s="6">
        <v>576.9</v>
      </c>
      <c r="F1622" s="6">
        <v>1162.97</v>
      </c>
      <c r="G1622" s="6">
        <v>1739.87</v>
      </c>
    </row>
    <row r="1623" spans="1:7" customFormat="1" x14ac:dyDescent="0.25">
      <c r="A1623" s="4">
        <v>41121</v>
      </c>
      <c r="B1623">
        <v>3</v>
      </c>
      <c r="C1623">
        <v>1</v>
      </c>
      <c r="D1623" s="5" t="s">
        <v>32</v>
      </c>
      <c r="E1623" s="6">
        <v>432.3</v>
      </c>
      <c r="F1623" s="6">
        <v>1074.5</v>
      </c>
      <c r="G1623" s="6">
        <v>1506.8</v>
      </c>
    </row>
    <row r="1624" spans="1:7" customFormat="1" x14ac:dyDescent="0.25">
      <c r="A1624" s="4">
        <v>41121</v>
      </c>
      <c r="B1624">
        <v>3</v>
      </c>
      <c r="C1624">
        <v>2</v>
      </c>
      <c r="D1624" s="5" t="s">
        <v>37</v>
      </c>
      <c r="E1624" s="6">
        <v>721.91</v>
      </c>
      <c r="F1624" s="6">
        <v>1281.1600000000001</v>
      </c>
      <c r="G1624" s="6">
        <v>2003.07</v>
      </c>
    </row>
    <row r="1625" spans="1:7" customFormat="1" x14ac:dyDescent="0.25">
      <c r="A1625" s="4">
        <v>41121</v>
      </c>
      <c r="B1625">
        <v>4</v>
      </c>
      <c r="C1625">
        <v>1</v>
      </c>
      <c r="D1625" s="5" t="s">
        <v>40</v>
      </c>
      <c r="E1625" s="6">
        <v>700.16</v>
      </c>
      <c r="F1625" s="6">
        <v>1080.9000000000001</v>
      </c>
      <c r="G1625" s="6">
        <v>1781.06</v>
      </c>
    </row>
    <row r="1626" spans="1:7" customFormat="1" x14ac:dyDescent="0.25">
      <c r="A1626" s="4">
        <v>41121</v>
      </c>
      <c r="B1626">
        <v>4</v>
      </c>
      <c r="C1626">
        <v>2</v>
      </c>
      <c r="D1626" s="5" t="s">
        <v>41</v>
      </c>
      <c r="E1626" s="6">
        <v>676.08</v>
      </c>
      <c r="F1626" s="6">
        <v>1046.74</v>
      </c>
      <c r="G1626" s="6">
        <v>1722.82</v>
      </c>
    </row>
    <row r="1627" spans="1:7" customFormat="1" x14ac:dyDescent="0.25">
      <c r="A1627" s="4">
        <v>41122</v>
      </c>
      <c r="B1627">
        <v>1</v>
      </c>
      <c r="C1627">
        <v>1</v>
      </c>
      <c r="D1627" s="5" t="s">
        <v>43</v>
      </c>
      <c r="E1627" s="6">
        <v>691.6</v>
      </c>
      <c r="F1627" s="6">
        <v>1076.08</v>
      </c>
      <c r="G1627" s="6">
        <v>1767.68</v>
      </c>
    </row>
    <row r="1628" spans="1:7" customFormat="1" x14ac:dyDescent="0.25">
      <c r="A1628" s="4">
        <v>41122</v>
      </c>
      <c r="B1628">
        <v>1</v>
      </c>
      <c r="C1628">
        <v>2</v>
      </c>
      <c r="D1628" s="5" t="s">
        <v>47</v>
      </c>
      <c r="E1628" s="6">
        <v>711.77</v>
      </c>
      <c r="F1628" s="6">
        <v>1164.3</v>
      </c>
      <c r="G1628" s="6">
        <v>1876.07</v>
      </c>
    </row>
    <row r="1629" spans="1:7" customFormat="1" x14ac:dyDescent="0.25">
      <c r="A1629" s="4">
        <v>41122</v>
      </c>
      <c r="B1629">
        <v>2</v>
      </c>
      <c r="C1629">
        <v>1</v>
      </c>
      <c r="D1629" s="5" t="s">
        <v>24</v>
      </c>
      <c r="E1629" s="6">
        <v>481.36</v>
      </c>
      <c r="F1629" s="6">
        <v>1065.51</v>
      </c>
      <c r="G1629" s="6">
        <v>1546.87</v>
      </c>
    </row>
    <row r="1630" spans="1:7" customFormat="1" x14ac:dyDescent="0.25">
      <c r="A1630" s="4">
        <v>41122</v>
      </c>
      <c r="B1630">
        <v>2</v>
      </c>
      <c r="C1630">
        <v>2</v>
      </c>
      <c r="D1630" s="5" t="s">
        <v>30</v>
      </c>
      <c r="E1630" s="6">
        <v>786.06</v>
      </c>
      <c r="F1630" s="6">
        <v>1216.06</v>
      </c>
      <c r="G1630" s="6">
        <v>2002.12</v>
      </c>
    </row>
    <row r="1631" spans="1:7" customFormat="1" x14ac:dyDescent="0.25">
      <c r="A1631" s="4">
        <v>41122</v>
      </c>
      <c r="B1631">
        <v>3</v>
      </c>
      <c r="C1631">
        <v>1</v>
      </c>
      <c r="D1631" s="5" t="s">
        <v>16</v>
      </c>
      <c r="E1631" s="6">
        <v>576.6</v>
      </c>
      <c r="F1631" s="6">
        <v>968.03</v>
      </c>
      <c r="G1631" s="6">
        <v>1544.63</v>
      </c>
    </row>
    <row r="1632" spans="1:7" customFormat="1" x14ac:dyDescent="0.25">
      <c r="A1632" s="4">
        <v>41122</v>
      </c>
      <c r="B1632">
        <v>3</v>
      </c>
      <c r="C1632">
        <v>2</v>
      </c>
      <c r="D1632" s="5" t="s">
        <v>22</v>
      </c>
      <c r="E1632" s="6">
        <v>447.2</v>
      </c>
      <c r="F1632" s="6">
        <v>1100.72</v>
      </c>
      <c r="G1632" s="6">
        <v>1547.92</v>
      </c>
    </row>
    <row r="1633" spans="1:7" customFormat="1" x14ac:dyDescent="0.25">
      <c r="A1633" s="4">
        <v>41122</v>
      </c>
      <c r="B1633">
        <v>4</v>
      </c>
      <c r="C1633">
        <v>1</v>
      </c>
      <c r="D1633" s="5" t="s">
        <v>27</v>
      </c>
      <c r="E1633" s="6">
        <v>658.08</v>
      </c>
      <c r="F1633" s="6">
        <v>1033.01</v>
      </c>
      <c r="G1633" s="6">
        <v>1691.09</v>
      </c>
    </row>
    <row r="1634" spans="1:7" customFormat="1" x14ac:dyDescent="0.25">
      <c r="A1634" s="4">
        <v>41122</v>
      </c>
      <c r="B1634">
        <v>4</v>
      </c>
      <c r="C1634">
        <v>2</v>
      </c>
      <c r="D1634" s="5" t="s">
        <v>32</v>
      </c>
      <c r="E1634" s="6">
        <v>556.45000000000005</v>
      </c>
      <c r="F1634" s="6">
        <v>1141.2</v>
      </c>
      <c r="G1634" s="6">
        <v>1697.65</v>
      </c>
    </row>
    <row r="1635" spans="1:7" customFormat="1" x14ac:dyDescent="0.25">
      <c r="A1635" s="4">
        <v>41123</v>
      </c>
      <c r="B1635">
        <v>1</v>
      </c>
      <c r="C1635">
        <v>1</v>
      </c>
      <c r="D1635" s="5" t="s">
        <v>37</v>
      </c>
      <c r="E1635" s="6">
        <v>513.54999999999995</v>
      </c>
      <c r="F1635" s="6">
        <v>1093.82</v>
      </c>
      <c r="G1635" s="6">
        <v>1607.37</v>
      </c>
    </row>
    <row r="1636" spans="1:7" customFormat="1" x14ac:dyDescent="0.25">
      <c r="A1636" s="4">
        <v>41123</v>
      </c>
      <c r="B1636">
        <v>1</v>
      </c>
      <c r="C1636">
        <v>2</v>
      </c>
      <c r="D1636" s="5" t="s">
        <v>40</v>
      </c>
      <c r="E1636" s="6">
        <v>658.43</v>
      </c>
      <c r="F1636" s="6">
        <v>1281.8</v>
      </c>
      <c r="G1636" s="6">
        <v>1940.23</v>
      </c>
    </row>
    <row r="1637" spans="1:7" customFormat="1" x14ac:dyDescent="0.25">
      <c r="A1637" s="4">
        <v>41123</v>
      </c>
      <c r="B1637">
        <v>2</v>
      </c>
      <c r="C1637">
        <v>1</v>
      </c>
      <c r="D1637" s="5" t="s">
        <v>41</v>
      </c>
      <c r="E1637" s="6">
        <v>477.93</v>
      </c>
      <c r="F1637" s="6">
        <v>1183.1500000000001</v>
      </c>
      <c r="G1637" s="6">
        <v>1661.08</v>
      </c>
    </row>
    <row r="1638" spans="1:7" customFormat="1" x14ac:dyDescent="0.25">
      <c r="A1638" s="4">
        <v>41123</v>
      </c>
      <c r="B1638">
        <v>2</v>
      </c>
      <c r="C1638">
        <v>2</v>
      </c>
      <c r="D1638" s="5" t="s">
        <v>43</v>
      </c>
      <c r="E1638" s="6">
        <v>600.83000000000004</v>
      </c>
      <c r="F1638" s="6">
        <v>1375.46</v>
      </c>
      <c r="G1638" s="6">
        <v>1976.29</v>
      </c>
    </row>
    <row r="1639" spans="1:7" customFormat="1" x14ac:dyDescent="0.25">
      <c r="A1639" s="4">
        <v>41123</v>
      </c>
      <c r="B1639">
        <v>3</v>
      </c>
      <c r="C1639">
        <v>1</v>
      </c>
      <c r="D1639" s="5" t="s">
        <v>47</v>
      </c>
      <c r="E1639" s="6">
        <v>499.58</v>
      </c>
      <c r="F1639" s="6">
        <v>1198.67</v>
      </c>
      <c r="G1639" s="6">
        <v>1698.25</v>
      </c>
    </row>
    <row r="1640" spans="1:7" customFormat="1" x14ac:dyDescent="0.25">
      <c r="A1640" s="4">
        <v>41123</v>
      </c>
      <c r="B1640">
        <v>3</v>
      </c>
      <c r="C1640">
        <v>2</v>
      </c>
      <c r="D1640" s="5" t="s">
        <v>24</v>
      </c>
      <c r="E1640" s="6">
        <v>544.52</v>
      </c>
      <c r="F1640" s="6">
        <v>1290.5999999999999</v>
      </c>
      <c r="G1640" s="6">
        <v>1835.12</v>
      </c>
    </row>
    <row r="1641" spans="1:7" customFormat="1" x14ac:dyDescent="0.25">
      <c r="A1641" s="4">
        <v>41123</v>
      </c>
      <c r="B1641">
        <v>4</v>
      </c>
      <c r="C1641">
        <v>1</v>
      </c>
      <c r="D1641" s="5" t="s">
        <v>30</v>
      </c>
      <c r="E1641" s="6">
        <v>643.22</v>
      </c>
      <c r="F1641" s="6">
        <v>1021.41</v>
      </c>
      <c r="G1641" s="6">
        <v>1664.63</v>
      </c>
    </row>
    <row r="1642" spans="1:7" customFormat="1" x14ac:dyDescent="0.25">
      <c r="A1642" s="4">
        <v>41123</v>
      </c>
      <c r="B1642">
        <v>4</v>
      </c>
      <c r="C1642">
        <v>2</v>
      </c>
      <c r="D1642" s="5" t="s">
        <v>16</v>
      </c>
      <c r="E1642" s="6">
        <v>697.02</v>
      </c>
      <c r="F1642" s="6">
        <v>1258.01</v>
      </c>
      <c r="G1642" s="6">
        <v>1955.03</v>
      </c>
    </row>
    <row r="1643" spans="1:7" customFormat="1" x14ac:dyDescent="0.25">
      <c r="A1643" s="4">
        <v>41124</v>
      </c>
      <c r="B1643">
        <v>1</v>
      </c>
      <c r="C1643">
        <v>1</v>
      </c>
      <c r="D1643" s="5" t="s">
        <v>22</v>
      </c>
      <c r="E1643" s="6">
        <v>583.74</v>
      </c>
      <c r="F1643" s="6">
        <v>1015.44</v>
      </c>
      <c r="G1643" s="6">
        <v>1599.18</v>
      </c>
    </row>
    <row r="1644" spans="1:7" customFormat="1" x14ac:dyDescent="0.25">
      <c r="A1644" s="4">
        <v>41124</v>
      </c>
      <c r="B1644">
        <v>1</v>
      </c>
      <c r="C1644">
        <v>2</v>
      </c>
      <c r="D1644" s="5" t="s">
        <v>27</v>
      </c>
      <c r="E1644" s="6">
        <v>794.72</v>
      </c>
      <c r="F1644" s="6">
        <v>1253.48</v>
      </c>
      <c r="G1644" s="6">
        <v>2048.1999999999998</v>
      </c>
    </row>
    <row r="1645" spans="1:7" customFormat="1" x14ac:dyDescent="0.25">
      <c r="A1645" s="4">
        <v>41124</v>
      </c>
      <c r="B1645">
        <v>2</v>
      </c>
      <c r="C1645">
        <v>1</v>
      </c>
      <c r="D1645" s="5" t="s">
        <v>32</v>
      </c>
      <c r="E1645" s="6">
        <v>617.85</v>
      </c>
      <c r="F1645" s="6">
        <v>933.5</v>
      </c>
      <c r="G1645" s="6">
        <v>1551.35</v>
      </c>
    </row>
    <row r="1646" spans="1:7" customFormat="1" x14ac:dyDescent="0.25">
      <c r="A1646" s="4">
        <v>41124</v>
      </c>
      <c r="B1646">
        <v>2</v>
      </c>
      <c r="C1646">
        <v>2</v>
      </c>
      <c r="D1646" s="5" t="s">
        <v>37</v>
      </c>
      <c r="E1646" s="6">
        <v>637.19000000000005</v>
      </c>
      <c r="F1646" s="6">
        <v>1015.57</v>
      </c>
      <c r="G1646" s="6">
        <v>1652.76</v>
      </c>
    </row>
    <row r="1647" spans="1:7" customFormat="1" x14ac:dyDescent="0.25">
      <c r="A1647" s="4">
        <v>41124</v>
      </c>
      <c r="B1647">
        <v>3</v>
      </c>
      <c r="C1647">
        <v>1</v>
      </c>
      <c r="D1647" s="5" t="s">
        <v>40</v>
      </c>
      <c r="E1647" s="6">
        <v>658.08</v>
      </c>
      <c r="F1647" s="6">
        <v>1044.8399999999999</v>
      </c>
      <c r="G1647" s="6">
        <v>1702.92</v>
      </c>
    </row>
    <row r="1648" spans="1:7" customFormat="1" x14ac:dyDescent="0.25">
      <c r="A1648" s="4">
        <v>41124</v>
      </c>
      <c r="B1648">
        <v>3</v>
      </c>
      <c r="C1648">
        <v>2</v>
      </c>
      <c r="D1648" s="5" t="s">
        <v>41</v>
      </c>
      <c r="E1648" s="6">
        <v>651.59</v>
      </c>
      <c r="F1648" s="6">
        <v>1420.41</v>
      </c>
      <c r="G1648" s="6">
        <v>2072</v>
      </c>
    </row>
    <row r="1649" spans="1:7" customFormat="1" x14ac:dyDescent="0.25">
      <c r="A1649" s="4">
        <v>41124</v>
      </c>
      <c r="B1649">
        <v>4</v>
      </c>
      <c r="C1649">
        <v>1</v>
      </c>
      <c r="D1649" s="5" t="s">
        <v>43</v>
      </c>
      <c r="E1649" s="6">
        <v>575.16999999999996</v>
      </c>
      <c r="F1649" s="6">
        <v>1003.63</v>
      </c>
      <c r="G1649" s="6">
        <v>1578.8</v>
      </c>
    </row>
    <row r="1650" spans="1:7" customFormat="1" x14ac:dyDescent="0.25">
      <c r="A1650" s="4">
        <v>41124</v>
      </c>
      <c r="B1650">
        <v>4</v>
      </c>
      <c r="C1650">
        <v>2</v>
      </c>
      <c r="D1650" s="5" t="s">
        <v>47</v>
      </c>
      <c r="E1650" s="6">
        <v>605.80999999999995</v>
      </c>
      <c r="F1650" s="6">
        <v>1125.79</v>
      </c>
      <c r="G1650" s="6">
        <v>1731.6</v>
      </c>
    </row>
    <row r="1651" spans="1:7" customFormat="1" x14ac:dyDescent="0.25">
      <c r="A1651" s="4">
        <v>41125</v>
      </c>
      <c r="B1651">
        <v>1</v>
      </c>
      <c r="C1651">
        <v>1</v>
      </c>
      <c r="D1651" s="5" t="s">
        <v>24</v>
      </c>
      <c r="E1651" s="6">
        <v>494.89</v>
      </c>
      <c r="F1651" s="6">
        <v>1206.45</v>
      </c>
      <c r="G1651" s="6">
        <v>1701.34</v>
      </c>
    </row>
    <row r="1652" spans="1:7" customFormat="1" x14ac:dyDescent="0.25">
      <c r="A1652" s="4">
        <v>41125</v>
      </c>
      <c r="B1652">
        <v>1</v>
      </c>
      <c r="C1652">
        <v>2</v>
      </c>
      <c r="D1652" s="5" t="s">
        <v>30</v>
      </c>
      <c r="E1652" s="6">
        <v>735.48</v>
      </c>
      <c r="F1652" s="6">
        <v>1303.1400000000001</v>
      </c>
      <c r="G1652" s="6">
        <v>2038.62</v>
      </c>
    </row>
    <row r="1653" spans="1:7" customFormat="1" x14ac:dyDescent="0.25">
      <c r="A1653" s="4">
        <v>41125</v>
      </c>
      <c r="B1653">
        <v>2</v>
      </c>
      <c r="C1653">
        <v>1</v>
      </c>
      <c r="D1653" s="5" t="s">
        <v>16</v>
      </c>
      <c r="E1653" s="6">
        <v>598.23</v>
      </c>
      <c r="F1653" s="6">
        <v>1128.04</v>
      </c>
      <c r="G1653" s="6">
        <v>1726.27</v>
      </c>
    </row>
    <row r="1654" spans="1:7" customFormat="1" x14ac:dyDescent="0.25">
      <c r="A1654" s="4">
        <v>41125</v>
      </c>
      <c r="B1654">
        <v>2</v>
      </c>
      <c r="C1654">
        <v>2</v>
      </c>
      <c r="D1654" s="5" t="s">
        <v>22</v>
      </c>
      <c r="E1654" s="6">
        <v>621.36</v>
      </c>
      <c r="F1654" s="6">
        <v>1377.14</v>
      </c>
      <c r="G1654" s="6">
        <v>1998.5</v>
      </c>
    </row>
    <row r="1655" spans="1:7" customFormat="1" x14ac:dyDescent="0.25">
      <c r="A1655" s="4">
        <v>41125</v>
      </c>
      <c r="B1655">
        <v>3</v>
      </c>
      <c r="C1655">
        <v>1</v>
      </c>
      <c r="D1655" s="5" t="s">
        <v>27</v>
      </c>
      <c r="E1655" s="6">
        <v>469.68</v>
      </c>
      <c r="F1655" s="6">
        <v>1202.01</v>
      </c>
      <c r="G1655" s="6">
        <v>1671.69</v>
      </c>
    </row>
    <row r="1656" spans="1:7" customFormat="1" x14ac:dyDescent="0.25">
      <c r="A1656" s="4">
        <v>41125</v>
      </c>
      <c r="B1656">
        <v>3</v>
      </c>
      <c r="C1656">
        <v>2</v>
      </c>
      <c r="D1656" s="5" t="s">
        <v>32</v>
      </c>
      <c r="E1656" s="6">
        <v>490.13</v>
      </c>
      <c r="F1656" s="6">
        <v>1080.05</v>
      </c>
      <c r="G1656" s="6">
        <v>1570.18</v>
      </c>
    </row>
    <row r="1657" spans="1:7" customFormat="1" x14ac:dyDescent="0.25">
      <c r="A1657" s="4">
        <v>41125</v>
      </c>
      <c r="B1657">
        <v>4</v>
      </c>
      <c r="C1657">
        <v>1</v>
      </c>
      <c r="D1657" s="5" t="s">
        <v>37</v>
      </c>
      <c r="E1657" s="6">
        <v>613.64</v>
      </c>
      <c r="F1657" s="6">
        <v>984.44</v>
      </c>
      <c r="G1657" s="6">
        <v>1598.08</v>
      </c>
    </row>
    <row r="1658" spans="1:7" customFormat="1" x14ac:dyDescent="0.25">
      <c r="A1658" s="4">
        <v>41125</v>
      </c>
      <c r="B1658">
        <v>4</v>
      </c>
      <c r="C1658">
        <v>2</v>
      </c>
      <c r="D1658" s="5" t="s">
        <v>40</v>
      </c>
      <c r="E1658" s="6">
        <v>738.77</v>
      </c>
      <c r="F1658" s="6">
        <v>1137.23</v>
      </c>
      <c r="G1658" s="6">
        <v>1876</v>
      </c>
    </row>
    <row r="1659" spans="1:7" customFormat="1" x14ac:dyDescent="0.25">
      <c r="A1659" s="4">
        <v>41126</v>
      </c>
      <c r="B1659">
        <v>1</v>
      </c>
      <c r="C1659">
        <v>1</v>
      </c>
      <c r="D1659" s="5" t="s">
        <v>41</v>
      </c>
      <c r="E1659" s="6">
        <v>539.44000000000005</v>
      </c>
      <c r="F1659" s="6">
        <v>1094.08</v>
      </c>
      <c r="G1659" s="6">
        <v>1633.52</v>
      </c>
    </row>
    <row r="1660" spans="1:7" customFormat="1" x14ac:dyDescent="0.25">
      <c r="A1660" s="4">
        <v>41126</v>
      </c>
      <c r="B1660">
        <v>1</v>
      </c>
      <c r="C1660">
        <v>2</v>
      </c>
      <c r="D1660" s="5" t="s">
        <v>43</v>
      </c>
      <c r="E1660" s="6">
        <v>592.47</v>
      </c>
      <c r="F1660" s="6">
        <v>1062.6300000000001</v>
      </c>
      <c r="G1660" s="6">
        <v>1655.1</v>
      </c>
    </row>
    <row r="1661" spans="1:7" customFormat="1" x14ac:dyDescent="0.25">
      <c r="A1661" s="4">
        <v>41126</v>
      </c>
      <c r="B1661">
        <v>2</v>
      </c>
      <c r="C1661">
        <v>1</v>
      </c>
      <c r="D1661" s="5" t="s">
        <v>47</v>
      </c>
      <c r="E1661" s="6">
        <v>459.95</v>
      </c>
      <c r="F1661" s="6">
        <v>1055.68</v>
      </c>
      <c r="G1661" s="6">
        <v>1515.63</v>
      </c>
    </row>
    <row r="1662" spans="1:7" customFormat="1" x14ac:dyDescent="0.25">
      <c r="A1662" s="4">
        <v>41126</v>
      </c>
      <c r="B1662">
        <v>2</v>
      </c>
      <c r="C1662">
        <v>2</v>
      </c>
      <c r="D1662" s="5" t="s">
        <v>24</v>
      </c>
      <c r="E1662" s="6">
        <v>711.77</v>
      </c>
      <c r="F1662" s="6">
        <v>1280.03</v>
      </c>
      <c r="G1662" s="6">
        <v>1991.8</v>
      </c>
    </row>
    <row r="1663" spans="1:7" customFormat="1" x14ac:dyDescent="0.25">
      <c r="A1663" s="4">
        <v>41126</v>
      </c>
      <c r="B1663">
        <v>3</v>
      </c>
      <c r="C1663">
        <v>1</v>
      </c>
      <c r="D1663" s="5" t="s">
        <v>30</v>
      </c>
      <c r="E1663" s="6">
        <v>506.98</v>
      </c>
      <c r="F1663" s="6">
        <v>1020.88</v>
      </c>
      <c r="G1663" s="6">
        <v>1527.86</v>
      </c>
    </row>
    <row r="1664" spans="1:7" customFormat="1" x14ac:dyDescent="0.25">
      <c r="A1664" s="4">
        <v>41126</v>
      </c>
      <c r="B1664">
        <v>3</v>
      </c>
      <c r="C1664">
        <v>2</v>
      </c>
      <c r="D1664" s="5" t="s">
        <v>16</v>
      </c>
      <c r="E1664" s="6">
        <v>553.75</v>
      </c>
      <c r="F1664" s="6">
        <v>1040.6400000000001</v>
      </c>
      <c r="G1664" s="6">
        <v>1594.39</v>
      </c>
    </row>
    <row r="1665" spans="1:7" customFormat="1" x14ac:dyDescent="0.25">
      <c r="A1665" s="4">
        <v>41126</v>
      </c>
      <c r="B1665">
        <v>4</v>
      </c>
      <c r="C1665">
        <v>1</v>
      </c>
      <c r="D1665" s="5" t="s">
        <v>22</v>
      </c>
      <c r="E1665" s="6">
        <v>428.94</v>
      </c>
      <c r="F1665" s="6">
        <v>1163.93</v>
      </c>
      <c r="G1665" s="6">
        <v>1592.87</v>
      </c>
    </row>
    <row r="1666" spans="1:7" customFormat="1" x14ac:dyDescent="0.25">
      <c r="A1666" s="4">
        <v>41126</v>
      </c>
      <c r="B1666">
        <v>4</v>
      </c>
      <c r="C1666">
        <v>2</v>
      </c>
      <c r="D1666" s="5" t="s">
        <v>27</v>
      </c>
      <c r="E1666" s="6">
        <v>458.96</v>
      </c>
      <c r="F1666" s="6">
        <v>1049.5899999999999</v>
      </c>
      <c r="G1666" s="6">
        <v>1508.55</v>
      </c>
    </row>
    <row r="1667" spans="1:7" customFormat="1" x14ac:dyDescent="0.25">
      <c r="A1667" s="4">
        <v>41127</v>
      </c>
      <c r="B1667">
        <v>1</v>
      </c>
      <c r="C1667">
        <v>1</v>
      </c>
      <c r="D1667" s="5" t="s">
        <v>32</v>
      </c>
      <c r="E1667" s="6">
        <v>443.16</v>
      </c>
      <c r="F1667" s="6">
        <v>1201.51</v>
      </c>
      <c r="G1667" s="6">
        <v>1644.67</v>
      </c>
    </row>
    <row r="1668" spans="1:7" customFormat="1" x14ac:dyDescent="0.25">
      <c r="A1668" s="4">
        <v>41127</v>
      </c>
      <c r="B1668">
        <v>1</v>
      </c>
      <c r="C1668">
        <v>2</v>
      </c>
      <c r="D1668" s="5" t="s">
        <v>37</v>
      </c>
      <c r="E1668" s="6">
        <v>424.58</v>
      </c>
      <c r="F1668" s="6">
        <v>1088.2</v>
      </c>
      <c r="G1668" s="6">
        <v>1512.78</v>
      </c>
    </row>
    <row r="1669" spans="1:7" customFormat="1" x14ac:dyDescent="0.25">
      <c r="A1669" s="4">
        <v>41127</v>
      </c>
      <c r="B1669">
        <v>2</v>
      </c>
      <c r="C1669">
        <v>1</v>
      </c>
      <c r="D1669" s="5" t="s">
        <v>40</v>
      </c>
      <c r="E1669" s="6">
        <v>514.53</v>
      </c>
      <c r="F1669" s="6">
        <v>999.24</v>
      </c>
      <c r="G1669" s="6">
        <v>1513.77</v>
      </c>
    </row>
    <row r="1670" spans="1:7" customFormat="1" x14ac:dyDescent="0.25">
      <c r="A1670" s="4">
        <v>41127</v>
      </c>
      <c r="B1670">
        <v>2</v>
      </c>
      <c r="C1670">
        <v>2</v>
      </c>
      <c r="D1670" s="5" t="s">
        <v>41</v>
      </c>
      <c r="E1670" s="6">
        <v>687.86</v>
      </c>
      <c r="F1670" s="6">
        <v>1043.0899999999999</v>
      </c>
      <c r="G1670" s="6">
        <v>1730.95</v>
      </c>
    </row>
    <row r="1671" spans="1:7" customFormat="1" x14ac:dyDescent="0.25">
      <c r="A1671" s="4">
        <v>41127</v>
      </c>
      <c r="B1671">
        <v>3</v>
      </c>
      <c r="C1671">
        <v>1</v>
      </c>
      <c r="D1671" s="5" t="s">
        <v>43</v>
      </c>
      <c r="E1671" s="6">
        <v>647.42999999999995</v>
      </c>
      <c r="F1671" s="6">
        <v>1125</v>
      </c>
      <c r="G1671" s="6">
        <v>1772.43</v>
      </c>
    </row>
    <row r="1672" spans="1:7" customFormat="1" x14ac:dyDescent="0.25">
      <c r="A1672" s="4">
        <v>41127</v>
      </c>
      <c r="B1672">
        <v>3</v>
      </c>
      <c r="C1672">
        <v>2</v>
      </c>
      <c r="D1672" s="5" t="s">
        <v>47</v>
      </c>
      <c r="E1672" s="6">
        <v>480.18</v>
      </c>
      <c r="F1672" s="6">
        <v>1062.51</v>
      </c>
      <c r="G1672" s="6">
        <v>1542.69</v>
      </c>
    </row>
    <row r="1673" spans="1:7" customFormat="1" x14ac:dyDescent="0.25">
      <c r="A1673" s="4">
        <v>41127</v>
      </c>
      <c r="B1673">
        <v>4</v>
      </c>
      <c r="C1673">
        <v>1</v>
      </c>
      <c r="D1673" s="5" t="s">
        <v>24</v>
      </c>
      <c r="E1673" s="6">
        <v>423.51</v>
      </c>
      <c r="F1673" s="6">
        <v>1122.55</v>
      </c>
      <c r="G1673" s="6">
        <v>1546.06</v>
      </c>
    </row>
    <row r="1674" spans="1:7" customFormat="1" x14ac:dyDescent="0.25">
      <c r="A1674" s="4">
        <v>41127</v>
      </c>
      <c r="B1674">
        <v>4</v>
      </c>
      <c r="C1674">
        <v>2</v>
      </c>
      <c r="D1674" s="5" t="s">
        <v>30</v>
      </c>
      <c r="E1674" s="6">
        <v>654.5</v>
      </c>
      <c r="F1674" s="6">
        <v>1123.0999999999999</v>
      </c>
      <c r="G1674" s="6">
        <v>1777.6</v>
      </c>
    </row>
    <row r="1675" spans="1:7" customFormat="1" x14ac:dyDescent="0.25">
      <c r="A1675" s="4">
        <v>41128</v>
      </c>
      <c r="B1675">
        <v>1</v>
      </c>
      <c r="C1675">
        <v>1</v>
      </c>
      <c r="D1675" s="5" t="s">
        <v>16</v>
      </c>
      <c r="E1675" s="6">
        <v>657.22</v>
      </c>
      <c r="F1675" s="6">
        <v>1098.9100000000001</v>
      </c>
      <c r="G1675" s="6">
        <v>1756.13</v>
      </c>
    </row>
    <row r="1676" spans="1:7" customFormat="1" x14ac:dyDescent="0.25">
      <c r="A1676" s="4">
        <v>41128</v>
      </c>
      <c r="B1676">
        <v>1</v>
      </c>
      <c r="C1676">
        <v>2</v>
      </c>
      <c r="D1676" s="5" t="s">
        <v>22</v>
      </c>
      <c r="E1676" s="6">
        <v>663.01</v>
      </c>
      <c r="F1676" s="6">
        <v>1291.5899999999999</v>
      </c>
      <c r="G1676" s="6">
        <v>1954.6</v>
      </c>
    </row>
    <row r="1677" spans="1:7" customFormat="1" x14ac:dyDescent="0.25">
      <c r="A1677" s="4">
        <v>41128</v>
      </c>
      <c r="B1677">
        <v>2</v>
      </c>
      <c r="C1677">
        <v>1</v>
      </c>
      <c r="D1677" s="5" t="s">
        <v>27</v>
      </c>
      <c r="E1677" s="6">
        <v>680.54</v>
      </c>
      <c r="F1677" s="6">
        <v>1104.19</v>
      </c>
      <c r="G1677" s="6">
        <v>1784.73</v>
      </c>
    </row>
    <row r="1678" spans="1:7" customFormat="1" x14ac:dyDescent="0.25">
      <c r="A1678" s="4">
        <v>41128</v>
      </c>
      <c r="B1678">
        <v>2</v>
      </c>
      <c r="C1678">
        <v>2</v>
      </c>
      <c r="D1678" s="5" t="s">
        <v>32</v>
      </c>
      <c r="E1678" s="6">
        <v>647.21</v>
      </c>
      <c r="F1678" s="6">
        <v>1329.86</v>
      </c>
      <c r="G1678" s="6">
        <v>1977.07</v>
      </c>
    </row>
    <row r="1679" spans="1:7" customFormat="1" x14ac:dyDescent="0.25">
      <c r="A1679" s="4">
        <v>41128</v>
      </c>
      <c r="B1679">
        <v>3</v>
      </c>
      <c r="C1679">
        <v>1</v>
      </c>
      <c r="D1679" s="5" t="s">
        <v>37</v>
      </c>
      <c r="E1679" s="6">
        <v>647.01</v>
      </c>
      <c r="F1679" s="6">
        <v>1067.99</v>
      </c>
      <c r="G1679" s="6">
        <v>1715</v>
      </c>
    </row>
    <row r="1680" spans="1:7" customFormat="1" x14ac:dyDescent="0.25">
      <c r="A1680" s="4">
        <v>41128</v>
      </c>
      <c r="B1680">
        <v>3</v>
      </c>
      <c r="C1680">
        <v>2</v>
      </c>
      <c r="D1680" s="5" t="s">
        <v>40</v>
      </c>
      <c r="E1680" s="6">
        <v>409.6</v>
      </c>
      <c r="F1680" s="6">
        <v>1143.82</v>
      </c>
      <c r="G1680" s="6">
        <v>1553.42</v>
      </c>
    </row>
    <row r="1681" spans="1:7" customFormat="1" x14ac:dyDescent="0.25">
      <c r="A1681" s="4">
        <v>41128</v>
      </c>
      <c r="B1681">
        <v>4</v>
      </c>
      <c r="C1681">
        <v>1</v>
      </c>
      <c r="D1681" s="5" t="s">
        <v>41</v>
      </c>
      <c r="E1681" s="6">
        <v>553.23</v>
      </c>
      <c r="F1681" s="6">
        <v>1122.3699999999999</v>
      </c>
      <c r="G1681" s="6">
        <v>1675.6</v>
      </c>
    </row>
    <row r="1682" spans="1:7" customFormat="1" x14ac:dyDescent="0.25">
      <c r="A1682" s="4">
        <v>41128</v>
      </c>
      <c r="B1682">
        <v>4</v>
      </c>
      <c r="C1682">
        <v>2</v>
      </c>
      <c r="D1682" s="5" t="s">
        <v>43</v>
      </c>
      <c r="E1682" s="6">
        <v>637.21</v>
      </c>
      <c r="F1682" s="6">
        <v>1429.59</v>
      </c>
      <c r="G1682" s="6">
        <v>2066.8000000000002</v>
      </c>
    </row>
    <row r="1683" spans="1:7" customFormat="1" x14ac:dyDescent="0.25">
      <c r="A1683" s="4">
        <v>41129</v>
      </c>
      <c r="B1683">
        <v>1</v>
      </c>
      <c r="C1683">
        <v>1</v>
      </c>
      <c r="D1683" s="5" t="s">
        <v>47</v>
      </c>
      <c r="E1683" s="6">
        <v>385.24</v>
      </c>
      <c r="F1683" s="6">
        <v>1125.17</v>
      </c>
      <c r="G1683" s="6">
        <v>1510.41</v>
      </c>
    </row>
    <row r="1684" spans="1:7" customFormat="1" x14ac:dyDescent="0.25">
      <c r="A1684" s="4">
        <v>41129</v>
      </c>
      <c r="B1684">
        <v>1</v>
      </c>
      <c r="C1684">
        <v>2</v>
      </c>
      <c r="D1684" s="5" t="s">
        <v>24</v>
      </c>
      <c r="E1684" s="6">
        <v>783.6</v>
      </c>
      <c r="F1684" s="6">
        <v>1184.07</v>
      </c>
      <c r="G1684" s="6">
        <v>1967.67</v>
      </c>
    </row>
    <row r="1685" spans="1:7" customFormat="1" x14ac:dyDescent="0.25">
      <c r="A1685" s="4">
        <v>41129</v>
      </c>
      <c r="B1685">
        <v>2</v>
      </c>
      <c r="C1685">
        <v>1</v>
      </c>
      <c r="D1685" s="5" t="s">
        <v>30</v>
      </c>
      <c r="E1685" s="6">
        <v>684.28</v>
      </c>
      <c r="F1685" s="6">
        <v>1095.99</v>
      </c>
      <c r="G1685" s="6">
        <v>1780.27</v>
      </c>
    </row>
    <row r="1686" spans="1:7" customFormat="1" x14ac:dyDescent="0.25">
      <c r="A1686" s="4">
        <v>41129</v>
      </c>
      <c r="B1686">
        <v>2</v>
      </c>
      <c r="C1686">
        <v>2</v>
      </c>
      <c r="D1686" s="5" t="s">
        <v>16</v>
      </c>
      <c r="E1686" s="6">
        <v>397.44</v>
      </c>
      <c r="F1686" s="6">
        <v>1166.51</v>
      </c>
      <c r="G1686" s="6">
        <v>1563.95</v>
      </c>
    </row>
    <row r="1687" spans="1:7" customFormat="1" x14ac:dyDescent="0.25">
      <c r="A1687" s="4">
        <v>41129</v>
      </c>
      <c r="B1687">
        <v>3</v>
      </c>
      <c r="C1687">
        <v>1</v>
      </c>
      <c r="D1687" s="5" t="s">
        <v>22</v>
      </c>
      <c r="E1687" s="6">
        <v>566.55999999999995</v>
      </c>
      <c r="F1687" s="6">
        <v>1022.56</v>
      </c>
      <c r="G1687" s="6">
        <v>1589.12</v>
      </c>
    </row>
    <row r="1688" spans="1:7" customFormat="1" x14ac:dyDescent="0.25">
      <c r="A1688" s="4">
        <v>41129</v>
      </c>
      <c r="B1688">
        <v>3</v>
      </c>
      <c r="C1688">
        <v>2</v>
      </c>
      <c r="D1688" s="5" t="s">
        <v>27</v>
      </c>
      <c r="E1688" s="6">
        <v>559.89</v>
      </c>
      <c r="F1688" s="6">
        <v>1180.4100000000001</v>
      </c>
      <c r="G1688" s="6">
        <v>1740.3</v>
      </c>
    </row>
    <row r="1689" spans="1:7" customFormat="1" x14ac:dyDescent="0.25">
      <c r="A1689" s="4">
        <v>41129</v>
      </c>
      <c r="B1689">
        <v>4</v>
      </c>
      <c r="C1689">
        <v>1</v>
      </c>
      <c r="D1689" s="5" t="s">
        <v>32</v>
      </c>
      <c r="E1689" s="6">
        <v>631.36</v>
      </c>
      <c r="F1689" s="6">
        <v>966.51</v>
      </c>
      <c r="G1689" s="6">
        <v>1597.87</v>
      </c>
    </row>
    <row r="1690" spans="1:7" customFormat="1" x14ac:dyDescent="0.25">
      <c r="A1690" s="4">
        <v>41129</v>
      </c>
      <c r="B1690">
        <v>4</v>
      </c>
      <c r="C1690">
        <v>2</v>
      </c>
      <c r="D1690" s="5" t="s">
        <v>37</v>
      </c>
      <c r="E1690" s="6">
        <v>612.91999999999996</v>
      </c>
      <c r="F1690" s="6">
        <v>1052.26</v>
      </c>
      <c r="G1690" s="6">
        <v>1665.18</v>
      </c>
    </row>
    <row r="1691" spans="1:7" customFormat="1" x14ac:dyDescent="0.25">
      <c r="A1691" s="4">
        <v>41130</v>
      </c>
      <c r="B1691">
        <v>1</v>
      </c>
      <c r="C1691">
        <v>1</v>
      </c>
      <c r="D1691" s="5" t="s">
        <v>40</v>
      </c>
      <c r="E1691" s="6">
        <v>558.86</v>
      </c>
      <c r="F1691" s="6">
        <v>1137.8800000000001</v>
      </c>
      <c r="G1691" s="6">
        <v>1696.74</v>
      </c>
    </row>
    <row r="1692" spans="1:7" customFormat="1" x14ac:dyDescent="0.25">
      <c r="A1692" s="4">
        <v>41130</v>
      </c>
      <c r="B1692">
        <v>1</v>
      </c>
      <c r="C1692">
        <v>2</v>
      </c>
      <c r="D1692" s="5" t="s">
        <v>41</v>
      </c>
      <c r="E1692" s="6">
        <v>544.99</v>
      </c>
      <c r="F1692" s="6">
        <v>1354.56</v>
      </c>
      <c r="G1692" s="6">
        <v>1899.55</v>
      </c>
    </row>
    <row r="1693" spans="1:7" customFormat="1" x14ac:dyDescent="0.25">
      <c r="A1693" s="4">
        <v>41130</v>
      </c>
      <c r="B1693">
        <v>2</v>
      </c>
      <c r="C1693">
        <v>1</v>
      </c>
      <c r="D1693" s="5" t="s">
        <v>43</v>
      </c>
      <c r="E1693" s="6">
        <v>470.54</v>
      </c>
      <c r="F1693" s="6">
        <v>1088.44</v>
      </c>
      <c r="G1693" s="6">
        <v>1558.98</v>
      </c>
    </row>
    <row r="1694" spans="1:7" customFormat="1" x14ac:dyDescent="0.25">
      <c r="A1694" s="4">
        <v>41130</v>
      </c>
      <c r="B1694">
        <v>2</v>
      </c>
      <c r="C1694">
        <v>2</v>
      </c>
      <c r="D1694" s="5" t="s">
        <v>47</v>
      </c>
      <c r="E1694" s="6">
        <v>792.8</v>
      </c>
      <c r="F1694" s="6">
        <v>1300.8800000000001</v>
      </c>
      <c r="G1694" s="6">
        <v>2093.6799999999998</v>
      </c>
    </row>
    <row r="1695" spans="1:7" customFormat="1" x14ac:dyDescent="0.25">
      <c r="A1695" s="4">
        <v>41130</v>
      </c>
      <c r="B1695">
        <v>3</v>
      </c>
      <c r="C1695">
        <v>1</v>
      </c>
      <c r="D1695" s="5" t="s">
        <v>24</v>
      </c>
      <c r="E1695" s="6">
        <v>636.88</v>
      </c>
      <c r="F1695" s="6">
        <v>977.97</v>
      </c>
      <c r="G1695" s="6">
        <v>1614.85</v>
      </c>
    </row>
    <row r="1696" spans="1:7" customFormat="1" x14ac:dyDescent="0.25">
      <c r="A1696" s="4">
        <v>41130</v>
      </c>
      <c r="B1696">
        <v>3</v>
      </c>
      <c r="C1696">
        <v>2</v>
      </c>
      <c r="D1696" s="5" t="s">
        <v>30</v>
      </c>
      <c r="E1696" s="6">
        <v>616.02</v>
      </c>
      <c r="F1696" s="6">
        <v>1113.73</v>
      </c>
      <c r="G1696" s="6">
        <v>1729.75</v>
      </c>
    </row>
    <row r="1697" spans="1:7" customFormat="1" x14ac:dyDescent="0.25">
      <c r="A1697" s="4">
        <v>41130</v>
      </c>
      <c r="B1697">
        <v>4</v>
      </c>
      <c r="C1697">
        <v>1</v>
      </c>
      <c r="D1697" s="5" t="s">
        <v>16</v>
      </c>
      <c r="E1697" s="6">
        <v>525.9</v>
      </c>
      <c r="F1697" s="6">
        <v>978.09</v>
      </c>
      <c r="G1697" s="6">
        <v>1503.99</v>
      </c>
    </row>
    <row r="1698" spans="1:7" customFormat="1" x14ac:dyDescent="0.25">
      <c r="A1698" s="4">
        <v>41130</v>
      </c>
      <c r="B1698">
        <v>4</v>
      </c>
      <c r="C1698">
        <v>2</v>
      </c>
      <c r="D1698" s="5" t="s">
        <v>22</v>
      </c>
      <c r="E1698" s="6">
        <v>559.54999999999995</v>
      </c>
      <c r="F1698" s="6">
        <v>1450.52</v>
      </c>
      <c r="G1698" s="6">
        <v>2012.07</v>
      </c>
    </row>
    <row r="1699" spans="1:7" customFormat="1" x14ac:dyDescent="0.25">
      <c r="A1699" s="4">
        <v>41131</v>
      </c>
      <c r="B1699">
        <v>1</v>
      </c>
      <c r="C1699">
        <v>1</v>
      </c>
      <c r="D1699" s="5" t="s">
        <v>27</v>
      </c>
      <c r="E1699" s="6">
        <v>632.61</v>
      </c>
      <c r="F1699" s="6">
        <v>963.93</v>
      </c>
      <c r="G1699" s="6">
        <v>1596.54</v>
      </c>
    </row>
    <row r="1700" spans="1:7" customFormat="1" x14ac:dyDescent="0.25">
      <c r="A1700" s="4">
        <v>41131</v>
      </c>
      <c r="B1700">
        <v>1</v>
      </c>
      <c r="C1700">
        <v>2</v>
      </c>
      <c r="D1700" s="5" t="s">
        <v>32</v>
      </c>
      <c r="E1700" s="6">
        <v>645.34</v>
      </c>
      <c r="F1700" s="6">
        <v>986.29</v>
      </c>
      <c r="G1700" s="6">
        <v>1631.63</v>
      </c>
    </row>
    <row r="1701" spans="1:7" customFormat="1" x14ac:dyDescent="0.25">
      <c r="A1701" s="4">
        <v>41131</v>
      </c>
      <c r="B1701">
        <v>2</v>
      </c>
      <c r="C1701">
        <v>1</v>
      </c>
      <c r="D1701" s="5" t="s">
        <v>37</v>
      </c>
      <c r="E1701" s="6">
        <v>668.45</v>
      </c>
      <c r="F1701" s="6">
        <v>1013.75</v>
      </c>
      <c r="G1701" s="6">
        <v>1682.2</v>
      </c>
    </row>
    <row r="1702" spans="1:7" customFormat="1" x14ac:dyDescent="0.25">
      <c r="A1702" s="4">
        <v>41131</v>
      </c>
      <c r="B1702">
        <v>2</v>
      </c>
      <c r="C1702">
        <v>2</v>
      </c>
      <c r="D1702" s="5" t="s">
        <v>40</v>
      </c>
      <c r="E1702" s="6">
        <v>788.13</v>
      </c>
      <c r="F1702" s="6">
        <v>1184.81</v>
      </c>
      <c r="G1702" s="6">
        <v>1972.94</v>
      </c>
    </row>
    <row r="1703" spans="1:7" customFormat="1" x14ac:dyDescent="0.25">
      <c r="A1703" s="4">
        <v>41131</v>
      </c>
      <c r="B1703">
        <v>3</v>
      </c>
      <c r="C1703">
        <v>1</v>
      </c>
      <c r="D1703" s="5" t="s">
        <v>41</v>
      </c>
      <c r="E1703" s="6">
        <v>695.46</v>
      </c>
      <c r="F1703" s="6">
        <v>1052.3800000000001</v>
      </c>
      <c r="G1703" s="6">
        <v>1747.84</v>
      </c>
    </row>
    <row r="1704" spans="1:7" customFormat="1" x14ac:dyDescent="0.25">
      <c r="A1704" s="4">
        <v>41131</v>
      </c>
      <c r="B1704">
        <v>3</v>
      </c>
      <c r="C1704">
        <v>2</v>
      </c>
      <c r="D1704" s="5" t="s">
        <v>43</v>
      </c>
      <c r="E1704" s="6">
        <v>690.83</v>
      </c>
      <c r="F1704" s="6">
        <v>1044.25</v>
      </c>
      <c r="G1704" s="6">
        <v>1735.08</v>
      </c>
    </row>
    <row r="1705" spans="1:7" customFormat="1" x14ac:dyDescent="0.25">
      <c r="A1705" s="4">
        <v>41131</v>
      </c>
      <c r="B1705">
        <v>4</v>
      </c>
      <c r="C1705">
        <v>1</v>
      </c>
      <c r="D1705" s="5" t="s">
        <v>47</v>
      </c>
      <c r="E1705" s="6">
        <v>608.38</v>
      </c>
      <c r="F1705" s="6">
        <v>931.68</v>
      </c>
      <c r="G1705" s="6">
        <v>1540.06</v>
      </c>
    </row>
    <row r="1706" spans="1:7" customFormat="1" x14ac:dyDescent="0.25">
      <c r="A1706" s="4">
        <v>41131</v>
      </c>
      <c r="B1706">
        <v>4</v>
      </c>
      <c r="C1706">
        <v>2</v>
      </c>
      <c r="D1706" s="5" t="s">
        <v>24</v>
      </c>
      <c r="E1706" s="6">
        <v>637.69000000000005</v>
      </c>
      <c r="F1706" s="6">
        <v>962.45</v>
      </c>
      <c r="G1706" s="6">
        <v>1600.14</v>
      </c>
    </row>
    <row r="1707" spans="1:7" customFormat="1" x14ac:dyDescent="0.25">
      <c r="A1707" s="4">
        <v>41132</v>
      </c>
      <c r="B1707">
        <v>1</v>
      </c>
      <c r="C1707">
        <v>1</v>
      </c>
      <c r="D1707" s="5" t="s">
        <v>30</v>
      </c>
      <c r="E1707" s="6">
        <v>694.06</v>
      </c>
      <c r="F1707" s="6">
        <v>1055.24</v>
      </c>
      <c r="G1707" s="6">
        <v>1749.3</v>
      </c>
    </row>
    <row r="1708" spans="1:7" customFormat="1" x14ac:dyDescent="0.25">
      <c r="A1708" s="4">
        <v>41132</v>
      </c>
      <c r="B1708">
        <v>1</v>
      </c>
      <c r="C1708">
        <v>2</v>
      </c>
      <c r="D1708" s="5" t="s">
        <v>16</v>
      </c>
      <c r="E1708" s="6">
        <v>824.14</v>
      </c>
      <c r="F1708" s="6">
        <v>1260.2</v>
      </c>
      <c r="G1708" s="6">
        <v>2084.34</v>
      </c>
    </row>
    <row r="1709" spans="1:7" customFormat="1" x14ac:dyDescent="0.25">
      <c r="A1709" s="4">
        <v>41132</v>
      </c>
      <c r="B1709">
        <v>2</v>
      </c>
      <c r="C1709">
        <v>1</v>
      </c>
      <c r="D1709" s="5" t="s">
        <v>22</v>
      </c>
      <c r="E1709" s="6">
        <v>607.27</v>
      </c>
      <c r="F1709" s="6">
        <v>947.81</v>
      </c>
      <c r="G1709" s="6">
        <v>1555.08</v>
      </c>
    </row>
    <row r="1710" spans="1:7" customFormat="1" x14ac:dyDescent="0.25">
      <c r="A1710" s="4">
        <v>41132</v>
      </c>
      <c r="B1710">
        <v>2</v>
      </c>
      <c r="C1710">
        <v>2</v>
      </c>
      <c r="D1710" s="5" t="s">
        <v>27</v>
      </c>
      <c r="E1710" s="6">
        <v>761.58</v>
      </c>
      <c r="F1710" s="6">
        <v>1144.1500000000001</v>
      </c>
      <c r="G1710" s="6">
        <v>1905.73</v>
      </c>
    </row>
    <row r="1711" spans="1:7" customFormat="1" x14ac:dyDescent="0.25">
      <c r="A1711" s="4">
        <v>41132</v>
      </c>
      <c r="B1711">
        <v>3</v>
      </c>
      <c r="C1711">
        <v>1</v>
      </c>
      <c r="D1711" s="5" t="s">
        <v>32</v>
      </c>
      <c r="E1711" s="6">
        <v>613.32000000000005</v>
      </c>
      <c r="F1711" s="6">
        <v>944.48</v>
      </c>
      <c r="G1711" s="6">
        <v>1557.8</v>
      </c>
    </row>
    <row r="1712" spans="1:7" customFormat="1" x14ac:dyDescent="0.25">
      <c r="A1712" s="4">
        <v>41132</v>
      </c>
      <c r="B1712">
        <v>3</v>
      </c>
      <c r="C1712">
        <v>2</v>
      </c>
      <c r="D1712" s="5" t="s">
        <v>37</v>
      </c>
      <c r="E1712" s="6">
        <v>657.92</v>
      </c>
      <c r="F1712" s="6">
        <v>1012.31</v>
      </c>
      <c r="G1712" s="6">
        <v>1670.23</v>
      </c>
    </row>
    <row r="1713" spans="1:7" customFormat="1" x14ac:dyDescent="0.25">
      <c r="A1713" s="4">
        <v>41132</v>
      </c>
      <c r="B1713">
        <v>4</v>
      </c>
      <c r="C1713">
        <v>1</v>
      </c>
      <c r="D1713" s="5" t="s">
        <v>40</v>
      </c>
      <c r="E1713" s="6">
        <v>657.27</v>
      </c>
      <c r="F1713" s="6">
        <v>1005.19</v>
      </c>
      <c r="G1713" s="6">
        <v>1662.46</v>
      </c>
    </row>
    <row r="1714" spans="1:7" customFormat="1" x14ac:dyDescent="0.25">
      <c r="A1714" s="4">
        <v>41132</v>
      </c>
      <c r="B1714">
        <v>4</v>
      </c>
      <c r="C1714">
        <v>2</v>
      </c>
      <c r="D1714" s="5" t="s">
        <v>41</v>
      </c>
      <c r="E1714" s="6">
        <v>782.4</v>
      </c>
      <c r="F1714" s="6">
        <v>1189.57</v>
      </c>
      <c r="G1714" s="6">
        <v>1971.97</v>
      </c>
    </row>
    <row r="1715" spans="1:7" customFormat="1" x14ac:dyDescent="0.25">
      <c r="A1715" s="4">
        <v>41133</v>
      </c>
      <c r="B1715">
        <v>1</v>
      </c>
      <c r="C1715">
        <v>1</v>
      </c>
      <c r="D1715" s="5" t="s">
        <v>43</v>
      </c>
      <c r="E1715" s="6">
        <v>682.72</v>
      </c>
      <c r="F1715" s="6">
        <v>1079.6400000000001</v>
      </c>
      <c r="G1715" s="6">
        <v>1762.36</v>
      </c>
    </row>
    <row r="1716" spans="1:7" customFormat="1" x14ac:dyDescent="0.25">
      <c r="A1716" s="4">
        <v>41133</v>
      </c>
      <c r="B1716">
        <v>1</v>
      </c>
      <c r="C1716">
        <v>2</v>
      </c>
      <c r="D1716" s="5" t="s">
        <v>47</v>
      </c>
      <c r="E1716" s="6">
        <v>791.56</v>
      </c>
      <c r="F1716" s="6">
        <v>1193.3</v>
      </c>
      <c r="G1716" s="6">
        <v>1984.86</v>
      </c>
    </row>
    <row r="1717" spans="1:7" customFormat="1" x14ac:dyDescent="0.25">
      <c r="A1717" s="4">
        <v>41133</v>
      </c>
      <c r="B1717">
        <v>2</v>
      </c>
      <c r="C1717">
        <v>1</v>
      </c>
      <c r="D1717" s="5" t="s">
        <v>24</v>
      </c>
      <c r="E1717" s="6">
        <v>611.57000000000005</v>
      </c>
      <c r="F1717" s="6">
        <v>944.66</v>
      </c>
      <c r="G1717" s="6">
        <v>1556.23</v>
      </c>
    </row>
    <row r="1718" spans="1:7" customFormat="1" x14ac:dyDescent="0.25">
      <c r="A1718" s="4">
        <v>41133</v>
      </c>
      <c r="B1718">
        <v>2</v>
      </c>
      <c r="C1718">
        <v>2</v>
      </c>
      <c r="D1718" s="5" t="s">
        <v>30</v>
      </c>
      <c r="E1718" s="6">
        <v>800.94</v>
      </c>
      <c r="F1718" s="6">
        <v>1246.51</v>
      </c>
      <c r="G1718" s="6">
        <v>2047.45</v>
      </c>
    </row>
    <row r="1719" spans="1:7" customFormat="1" x14ac:dyDescent="0.25">
      <c r="A1719" s="4">
        <v>41133</v>
      </c>
      <c r="B1719">
        <v>3</v>
      </c>
      <c r="C1719">
        <v>1</v>
      </c>
      <c r="D1719" s="5" t="s">
        <v>16</v>
      </c>
      <c r="E1719" s="6">
        <v>649.88</v>
      </c>
      <c r="F1719" s="6">
        <v>1019.14</v>
      </c>
      <c r="G1719" s="6">
        <v>1669.02</v>
      </c>
    </row>
    <row r="1720" spans="1:7" customFormat="1" x14ac:dyDescent="0.25">
      <c r="A1720" s="4">
        <v>41133</v>
      </c>
      <c r="B1720">
        <v>3</v>
      </c>
      <c r="C1720">
        <v>2</v>
      </c>
      <c r="D1720" s="5" t="s">
        <v>22</v>
      </c>
      <c r="E1720" s="6">
        <v>710.59</v>
      </c>
      <c r="F1720" s="6">
        <v>1119.26</v>
      </c>
      <c r="G1720" s="6">
        <v>1829.85</v>
      </c>
    </row>
    <row r="1721" spans="1:7" customFormat="1" x14ac:dyDescent="0.25">
      <c r="A1721" s="4">
        <v>41133</v>
      </c>
      <c r="B1721">
        <v>4</v>
      </c>
      <c r="C1721">
        <v>1</v>
      </c>
      <c r="D1721" s="5" t="s">
        <v>27</v>
      </c>
      <c r="E1721" s="6">
        <v>653.23</v>
      </c>
      <c r="F1721" s="6">
        <v>1012.12</v>
      </c>
      <c r="G1721" s="6">
        <v>1665.35</v>
      </c>
    </row>
    <row r="1722" spans="1:7" customFormat="1" x14ac:dyDescent="0.25">
      <c r="A1722" s="4">
        <v>41133</v>
      </c>
      <c r="B1722">
        <v>4</v>
      </c>
      <c r="C1722">
        <v>2</v>
      </c>
      <c r="D1722" s="5" t="s">
        <v>32</v>
      </c>
      <c r="E1722" s="6">
        <v>642.21</v>
      </c>
      <c r="F1722" s="6">
        <v>994.24</v>
      </c>
      <c r="G1722" s="6">
        <v>1636.45</v>
      </c>
    </row>
    <row r="1723" spans="1:7" customFormat="1" x14ac:dyDescent="0.25">
      <c r="A1723" s="4">
        <v>41134</v>
      </c>
      <c r="B1723">
        <v>1</v>
      </c>
      <c r="C1723">
        <v>1</v>
      </c>
      <c r="D1723" s="5" t="s">
        <v>37</v>
      </c>
      <c r="E1723" s="6">
        <v>687.56</v>
      </c>
      <c r="F1723" s="6">
        <v>1047.9100000000001</v>
      </c>
      <c r="G1723" s="6">
        <v>1735.47</v>
      </c>
    </row>
    <row r="1724" spans="1:7" customFormat="1" x14ac:dyDescent="0.25">
      <c r="A1724" s="4">
        <v>41134</v>
      </c>
      <c r="B1724">
        <v>1</v>
      </c>
      <c r="C1724">
        <v>2</v>
      </c>
      <c r="D1724" s="5" t="s">
        <v>40</v>
      </c>
      <c r="E1724" s="6">
        <v>799.75</v>
      </c>
      <c r="F1724" s="6">
        <v>1278.55</v>
      </c>
      <c r="G1724" s="6">
        <v>2078.3000000000002</v>
      </c>
    </row>
    <row r="1725" spans="1:7" customFormat="1" x14ac:dyDescent="0.25">
      <c r="A1725" s="4">
        <v>41134</v>
      </c>
      <c r="B1725">
        <v>2</v>
      </c>
      <c r="C1725">
        <v>1</v>
      </c>
      <c r="D1725" s="5" t="s">
        <v>41</v>
      </c>
      <c r="E1725" s="6">
        <v>674.5</v>
      </c>
      <c r="F1725" s="6">
        <v>1021.43</v>
      </c>
      <c r="G1725" s="6">
        <v>1695.93</v>
      </c>
    </row>
    <row r="1726" spans="1:7" customFormat="1" x14ac:dyDescent="0.25">
      <c r="A1726" s="4">
        <v>41134</v>
      </c>
      <c r="B1726">
        <v>2</v>
      </c>
      <c r="C1726">
        <v>2</v>
      </c>
      <c r="D1726" s="5" t="s">
        <v>43</v>
      </c>
      <c r="E1726" s="6">
        <v>752.25</v>
      </c>
      <c r="F1726" s="6">
        <v>1171.6300000000001</v>
      </c>
      <c r="G1726" s="6">
        <v>1923.88</v>
      </c>
    </row>
    <row r="1727" spans="1:7" customFormat="1" x14ac:dyDescent="0.25">
      <c r="A1727" s="4">
        <v>41134</v>
      </c>
      <c r="B1727">
        <v>3</v>
      </c>
      <c r="C1727">
        <v>1</v>
      </c>
      <c r="D1727" s="5" t="s">
        <v>47</v>
      </c>
      <c r="E1727" s="6">
        <v>668.74</v>
      </c>
      <c r="F1727" s="6">
        <v>1035.1300000000001</v>
      </c>
      <c r="G1727" s="6">
        <v>1703.87</v>
      </c>
    </row>
    <row r="1728" spans="1:7" customFormat="1" x14ac:dyDescent="0.25">
      <c r="A1728" s="4">
        <v>41134</v>
      </c>
      <c r="B1728">
        <v>3</v>
      </c>
      <c r="C1728">
        <v>2</v>
      </c>
      <c r="D1728" s="5" t="s">
        <v>24</v>
      </c>
      <c r="E1728" s="6">
        <v>762.44</v>
      </c>
      <c r="F1728" s="6">
        <v>1147.21</v>
      </c>
      <c r="G1728" s="6">
        <v>1909.65</v>
      </c>
    </row>
    <row r="1729" spans="1:7" customFormat="1" x14ac:dyDescent="0.25">
      <c r="A1729" s="4">
        <v>41134</v>
      </c>
      <c r="B1729">
        <v>4</v>
      </c>
      <c r="C1729">
        <v>1</v>
      </c>
      <c r="D1729" s="5" t="s">
        <v>30</v>
      </c>
      <c r="E1729" s="6">
        <v>682.28</v>
      </c>
      <c r="F1729" s="6">
        <v>1085.3900000000001</v>
      </c>
      <c r="G1729" s="6">
        <v>1767.67</v>
      </c>
    </row>
    <row r="1730" spans="1:7" customFormat="1" x14ac:dyDescent="0.25">
      <c r="A1730" s="4">
        <v>41134</v>
      </c>
      <c r="B1730">
        <v>4</v>
      </c>
      <c r="C1730">
        <v>2</v>
      </c>
      <c r="D1730" s="5" t="s">
        <v>16</v>
      </c>
      <c r="E1730" s="6">
        <v>751.06</v>
      </c>
      <c r="F1730" s="6">
        <v>1165.47</v>
      </c>
      <c r="G1730" s="6">
        <v>1916.53</v>
      </c>
    </row>
    <row r="1731" spans="1:7" customFormat="1" x14ac:dyDescent="0.25">
      <c r="A1731" s="4">
        <v>41135</v>
      </c>
      <c r="B1731">
        <v>1</v>
      </c>
      <c r="C1731">
        <v>1</v>
      </c>
      <c r="D1731" s="5" t="s">
        <v>22</v>
      </c>
      <c r="E1731" s="6">
        <v>651.03</v>
      </c>
      <c r="F1731" s="6">
        <v>1063.4000000000001</v>
      </c>
      <c r="G1731" s="6">
        <v>1714.43</v>
      </c>
    </row>
    <row r="1732" spans="1:7" customFormat="1" x14ac:dyDescent="0.25">
      <c r="A1732" s="4">
        <v>41135</v>
      </c>
      <c r="B1732">
        <v>1</v>
      </c>
      <c r="C1732">
        <v>2</v>
      </c>
      <c r="D1732" s="5" t="s">
        <v>27</v>
      </c>
      <c r="E1732" s="6">
        <v>809.5</v>
      </c>
      <c r="F1732" s="6">
        <v>1260.46</v>
      </c>
      <c r="G1732" s="6">
        <v>2069.96</v>
      </c>
    </row>
    <row r="1733" spans="1:7" customFormat="1" x14ac:dyDescent="0.25">
      <c r="A1733" s="4">
        <v>41135</v>
      </c>
      <c r="B1733">
        <v>2</v>
      </c>
      <c r="C1733">
        <v>1</v>
      </c>
      <c r="D1733" s="5" t="s">
        <v>32</v>
      </c>
      <c r="E1733" s="6">
        <v>565.41</v>
      </c>
      <c r="F1733" s="6">
        <v>947.88</v>
      </c>
      <c r="G1733" s="6">
        <v>1513.29</v>
      </c>
    </row>
    <row r="1734" spans="1:7" customFormat="1" x14ac:dyDescent="0.25">
      <c r="A1734" s="4">
        <v>41135</v>
      </c>
      <c r="B1734">
        <v>2</v>
      </c>
      <c r="C1734">
        <v>2</v>
      </c>
      <c r="D1734" s="5" t="s">
        <v>37</v>
      </c>
      <c r="E1734" s="6">
        <v>714.92</v>
      </c>
      <c r="F1734" s="6">
        <v>1163.8800000000001</v>
      </c>
      <c r="G1734" s="6">
        <v>1878.8</v>
      </c>
    </row>
    <row r="1735" spans="1:7" customFormat="1" x14ac:dyDescent="0.25">
      <c r="A1735" s="4">
        <v>41135</v>
      </c>
      <c r="B1735">
        <v>3</v>
      </c>
      <c r="C1735">
        <v>1</v>
      </c>
      <c r="D1735" s="5" t="s">
        <v>40</v>
      </c>
      <c r="E1735" s="6">
        <v>668.94</v>
      </c>
      <c r="F1735" s="6">
        <v>1017.27</v>
      </c>
      <c r="G1735" s="6">
        <v>1686.21</v>
      </c>
    </row>
    <row r="1736" spans="1:7" customFormat="1" x14ac:dyDescent="0.25">
      <c r="A1736" s="4">
        <v>41135</v>
      </c>
      <c r="B1736">
        <v>3</v>
      </c>
      <c r="C1736">
        <v>2</v>
      </c>
      <c r="D1736" s="5" t="s">
        <v>41</v>
      </c>
      <c r="E1736" s="6">
        <v>743.99</v>
      </c>
      <c r="F1736" s="6">
        <v>1154.72</v>
      </c>
      <c r="G1736" s="6">
        <v>1898.71</v>
      </c>
    </row>
    <row r="1737" spans="1:7" customFormat="1" x14ac:dyDescent="0.25">
      <c r="A1737" s="4">
        <v>41135</v>
      </c>
      <c r="B1737">
        <v>4</v>
      </c>
      <c r="C1737">
        <v>1</v>
      </c>
      <c r="D1737" s="5" t="s">
        <v>43</v>
      </c>
      <c r="E1737" s="6">
        <v>647.59</v>
      </c>
      <c r="F1737" s="6">
        <v>1048.0899999999999</v>
      </c>
      <c r="G1737" s="6">
        <v>1695.68</v>
      </c>
    </row>
    <row r="1738" spans="1:7" customFormat="1" x14ac:dyDescent="0.25">
      <c r="A1738" s="4">
        <v>41135</v>
      </c>
      <c r="B1738">
        <v>4</v>
      </c>
      <c r="C1738">
        <v>2</v>
      </c>
      <c r="D1738" s="5" t="s">
        <v>47</v>
      </c>
      <c r="E1738" s="6">
        <v>772.58</v>
      </c>
      <c r="F1738" s="6">
        <v>1196.28</v>
      </c>
      <c r="G1738" s="6">
        <v>1968.86</v>
      </c>
    </row>
    <row r="1739" spans="1:7" customFormat="1" x14ac:dyDescent="0.25">
      <c r="A1739" s="4">
        <v>41136</v>
      </c>
      <c r="B1739">
        <v>1</v>
      </c>
      <c r="C1739">
        <v>1</v>
      </c>
      <c r="D1739" s="5" t="s">
        <v>24</v>
      </c>
      <c r="E1739" s="6">
        <v>618.26</v>
      </c>
      <c r="F1739" s="6">
        <v>980.91</v>
      </c>
      <c r="G1739" s="6">
        <v>1599.17</v>
      </c>
    </row>
    <row r="1740" spans="1:7" customFormat="1" x14ac:dyDescent="0.25">
      <c r="A1740" s="4">
        <v>41136</v>
      </c>
      <c r="B1740">
        <v>1</v>
      </c>
      <c r="C1740">
        <v>2</v>
      </c>
      <c r="D1740" s="5" t="s">
        <v>30</v>
      </c>
      <c r="E1740" s="6">
        <v>676.04</v>
      </c>
      <c r="F1740" s="6">
        <v>1110.4100000000001</v>
      </c>
      <c r="G1740" s="6">
        <v>1786.45</v>
      </c>
    </row>
    <row r="1741" spans="1:7" customFormat="1" x14ac:dyDescent="0.25">
      <c r="A1741" s="4">
        <v>41136</v>
      </c>
      <c r="B1741">
        <v>2</v>
      </c>
      <c r="C1741">
        <v>1</v>
      </c>
      <c r="D1741" s="5" t="s">
        <v>16</v>
      </c>
      <c r="E1741" s="6">
        <v>643.58000000000004</v>
      </c>
      <c r="F1741" s="6">
        <v>1025.3399999999999</v>
      </c>
      <c r="G1741" s="6">
        <v>1668.92</v>
      </c>
    </row>
    <row r="1742" spans="1:7" customFormat="1" x14ac:dyDescent="0.25">
      <c r="A1742" s="4">
        <v>41136</v>
      </c>
      <c r="B1742">
        <v>2</v>
      </c>
      <c r="C1742">
        <v>2</v>
      </c>
      <c r="D1742" s="5" t="s">
        <v>22</v>
      </c>
      <c r="E1742" s="6">
        <v>751.51</v>
      </c>
      <c r="F1742" s="6">
        <v>1143.3399999999999</v>
      </c>
      <c r="G1742" s="6">
        <v>1894.85</v>
      </c>
    </row>
    <row r="1743" spans="1:7" customFormat="1" x14ac:dyDescent="0.25">
      <c r="A1743" s="4">
        <v>41136</v>
      </c>
      <c r="B1743">
        <v>3</v>
      </c>
      <c r="C1743">
        <v>1</v>
      </c>
      <c r="D1743" s="5" t="s">
        <v>27</v>
      </c>
      <c r="E1743" s="6">
        <v>667.54</v>
      </c>
      <c r="F1743" s="6">
        <v>1017.75</v>
      </c>
      <c r="G1743" s="6">
        <v>1685.29</v>
      </c>
    </row>
    <row r="1744" spans="1:7" customFormat="1" x14ac:dyDescent="0.25">
      <c r="A1744" s="4">
        <v>41136</v>
      </c>
      <c r="B1744">
        <v>3</v>
      </c>
      <c r="C1744">
        <v>2</v>
      </c>
      <c r="D1744" s="5" t="s">
        <v>32</v>
      </c>
      <c r="E1744" s="6">
        <v>574.44000000000005</v>
      </c>
      <c r="F1744" s="6">
        <v>978.56</v>
      </c>
      <c r="G1744" s="6">
        <v>1553</v>
      </c>
    </row>
    <row r="1745" spans="1:7" customFormat="1" x14ac:dyDescent="0.25">
      <c r="A1745" s="4">
        <v>41136</v>
      </c>
      <c r="B1745">
        <v>4</v>
      </c>
      <c r="C1745">
        <v>1</v>
      </c>
      <c r="D1745" s="5" t="s">
        <v>37</v>
      </c>
      <c r="E1745" s="6">
        <v>589.82000000000005</v>
      </c>
      <c r="F1745" s="6">
        <v>923.7</v>
      </c>
      <c r="G1745" s="6">
        <v>1513.52</v>
      </c>
    </row>
    <row r="1746" spans="1:7" customFormat="1" x14ac:dyDescent="0.25">
      <c r="A1746" s="4">
        <v>41136</v>
      </c>
      <c r="B1746">
        <v>4</v>
      </c>
      <c r="C1746">
        <v>2</v>
      </c>
      <c r="D1746" s="5" t="s">
        <v>40</v>
      </c>
      <c r="E1746" s="6">
        <v>763.75</v>
      </c>
      <c r="F1746" s="6">
        <v>1265.06</v>
      </c>
      <c r="G1746" s="6">
        <v>2028.81</v>
      </c>
    </row>
    <row r="1747" spans="1:7" customFormat="1" x14ac:dyDescent="0.25">
      <c r="A1747" s="4">
        <v>41137</v>
      </c>
      <c r="B1747">
        <v>1</v>
      </c>
      <c r="C1747">
        <v>1</v>
      </c>
      <c r="D1747" s="5" t="s">
        <v>41</v>
      </c>
      <c r="E1747" s="6">
        <v>603.07000000000005</v>
      </c>
      <c r="F1747" s="6">
        <v>1039.68</v>
      </c>
      <c r="G1747" s="6">
        <v>1642.75</v>
      </c>
    </row>
    <row r="1748" spans="1:7" customFormat="1" x14ac:dyDescent="0.25">
      <c r="A1748" s="4">
        <v>41137</v>
      </c>
      <c r="B1748">
        <v>1</v>
      </c>
      <c r="C1748">
        <v>2</v>
      </c>
      <c r="D1748" s="5" t="s">
        <v>43</v>
      </c>
      <c r="E1748" s="6">
        <v>629.12</v>
      </c>
      <c r="F1748" s="6">
        <v>1081.1500000000001</v>
      </c>
      <c r="G1748" s="6">
        <v>1710.27</v>
      </c>
    </row>
    <row r="1749" spans="1:7" customFormat="1" x14ac:dyDescent="0.25">
      <c r="A1749" s="4">
        <v>41137</v>
      </c>
      <c r="B1749">
        <v>2</v>
      </c>
      <c r="C1749">
        <v>1</v>
      </c>
      <c r="D1749" s="5" t="s">
        <v>47</v>
      </c>
      <c r="E1749" s="6">
        <v>570.25</v>
      </c>
      <c r="F1749" s="6">
        <v>957.88</v>
      </c>
      <c r="G1749" s="6">
        <v>1528.13</v>
      </c>
    </row>
    <row r="1750" spans="1:7" customFormat="1" x14ac:dyDescent="0.25">
      <c r="A1750" s="4">
        <v>41137</v>
      </c>
      <c r="B1750">
        <v>2</v>
      </c>
      <c r="C1750">
        <v>2</v>
      </c>
      <c r="D1750" s="5" t="s">
        <v>24</v>
      </c>
      <c r="E1750" s="6">
        <v>712.49</v>
      </c>
      <c r="F1750" s="6">
        <v>1165.8699999999999</v>
      </c>
      <c r="G1750" s="6">
        <v>1878.36</v>
      </c>
    </row>
    <row r="1751" spans="1:7" customFormat="1" x14ac:dyDescent="0.25">
      <c r="A1751" s="4">
        <v>41137</v>
      </c>
      <c r="B1751">
        <v>3</v>
      </c>
      <c r="C1751">
        <v>1</v>
      </c>
      <c r="D1751" s="5" t="s">
        <v>30</v>
      </c>
      <c r="E1751" s="6">
        <v>622.38</v>
      </c>
      <c r="F1751" s="6">
        <v>1004.42</v>
      </c>
      <c r="G1751" s="6">
        <v>1626.8</v>
      </c>
    </row>
    <row r="1752" spans="1:7" customFormat="1" x14ac:dyDescent="0.25">
      <c r="A1752" s="4">
        <v>41137</v>
      </c>
      <c r="B1752">
        <v>3</v>
      </c>
      <c r="C1752">
        <v>2</v>
      </c>
      <c r="D1752" s="5" t="s">
        <v>16</v>
      </c>
      <c r="E1752" s="6">
        <v>615.23</v>
      </c>
      <c r="F1752" s="6">
        <v>968.27</v>
      </c>
      <c r="G1752" s="6">
        <v>1583.5</v>
      </c>
    </row>
    <row r="1753" spans="1:7" customFormat="1" x14ac:dyDescent="0.25">
      <c r="A1753" s="4">
        <v>41137</v>
      </c>
      <c r="B1753">
        <v>4</v>
      </c>
      <c r="C1753">
        <v>1</v>
      </c>
      <c r="D1753" s="5" t="s">
        <v>22</v>
      </c>
      <c r="E1753" s="6">
        <v>600.54999999999995</v>
      </c>
      <c r="F1753" s="6">
        <v>1032.3800000000001</v>
      </c>
      <c r="G1753" s="6">
        <v>1632.93</v>
      </c>
    </row>
    <row r="1754" spans="1:7" customFormat="1" x14ac:dyDescent="0.25">
      <c r="A1754" s="4">
        <v>41137</v>
      </c>
      <c r="B1754">
        <v>4</v>
      </c>
      <c r="C1754">
        <v>2</v>
      </c>
      <c r="D1754" s="5" t="s">
        <v>27</v>
      </c>
      <c r="E1754" s="6">
        <v>698.34</v>
      </c>
      <c r="F1754" s="6">
        <v>1073.08</v>
      </c>
      <c r="G1754" s="6">
        <v>1771.42</v>
      </c>
    </row>
    <row r="1755" spans="1:7" customFormat="1" x14ac:dyDescent="0.25">
      <c r="A1755" s="4">
        <v>41138</v>
      </c>
      <c r="B1755">
        <v>1</v>
      </c>
      <c r="C1755">
        <v>1</v>
      </c>
      <c r="D1755" s="5" t="s">
        <v>32</v>
      </c>
      <c r="E1755" s="6">
        <v>627.44000000000005</v>
      </c>
      <c r="F1755" s="6">
        <v>999.13</v>
      </c>
      <c r="G1755" s="6">
        <v>1626.57</v>
      </c>
    </row>
    <row r="1756" spans="1:7" customFormat="1" x14ac:dyDescent="0.25">
      <c r="A1756" s="4">
        <v>41138</v>
      </c>
      <c r="B1756">
        <v>1</v>
      </c>
      <c r="C1756">
        <v>2</v>
      </c>
      <c r="D1756" s="5" t="s">
        <v>37</v>
      </c>
      <c r="E1756" s="6">
        <v>628.5</v>
      </c>
      <c r="F1756" s="6">
        <v>956.64</v>
      </c>
      <c r="G1756" s="6">
        <v>1585.14</v>
      </c>
    </row>
    <row r="1757" spans="1:7" customFormat="1" x14ac:dyDescent="0.25">
      <c r="A1757" s="4">
        <v>41138</v>
      </c>
      <c r="B1757">
        <v>2</v>
      </c>
      <c r="C1757">
        <v>1</v>
      </c>
      <c r="D1757" s="5" t="s">
        <v>40</v>
      </c>
      <c r="E1757" s="6">
        <v>581.65</v>
      </c>
      <c r="F1757" s="6">
        <v>981.26</v>
      </c>
      <c r="G1757" s="6">
        <v>1562.91</v>
      </c>
    </row>
    <row r="1758" spans="1:7" customFormat="1" x14ac:dyDescent="0.25">
      <c r="A1758" s="4">
        <v>41138</v>
      </c>
      <c r="B1758">
        <v>2</v>
      </c>
      <c r="C1758">
        <v>2</v>
      </c>
      <c r="D1758" s="5" t="s">
        <v>41</v>
      </c>
      <c r="E1758" s="6">
        <v>573.07000000000005</v>
      </c>
      <c r="F1758" s="6">
        <v>971.46</v>
      </c>
      <c r="G1758" s="6">
        <v>1544.53</v>
      </c>
    </row>
    <row r="1759" spans="1:7" customFormat="1" x14ac:dyDescent="0.25">
      <c r="A1759" s="4">
        <v>41138</v>
      </c>
      <c r="B1759">
        <v>3</v>
      </c>
      <c r="C1759">
        <v>1</v>
      </c>
      <c r="D1759" s="5" t="s">
        <v>43</v>
      </c>
      <c r="E1759" s="6">
        <v>633.48</v>
      </c>
      <c r="F1759" s="6">
        <v>993.55</v>
      </c>
      <c r="G1759" s="6">
        <v>1627.03</v>
      </c>
    </row>
    <row r="1760" spans="1:7" customFormat="1" x14ac:dyDescent="0.25">
      <c r="A1760" s="4">
        <v>41138</v>
      </c>
      <c r="B1760">
        <v>3</v>
      </c>
      <c r="C1760">
        <v>2</v>
      </c>
      <c r="D1760" s="5" t="s">
        <v>47</v>
      </c>
      <c r="E1760" s="6">
        <v>596.78</v>
      </c>
      <c r="F1760" s="6">
        <v>1025.92</v>
      </c>
      <c r="G1760" s="6">
        <v>1622.7</v>
      </c>
    </row>
    <row r="1761" spans="1:7" customFormat="1" x14ac:dyDescent="0.25">
      <c r="A1761" s="4">
        <v>41138</v>
      </c>
      <c r="B1761">
        <v>4</v>
      </c>
      <c r="C1761">
        <v>1</v>
      </c>
      <c r="D1761" s="5" t="s">
        <v>24</v>
      </c>
      <c r="E1761" s="6">
        <v>692.3</v>
      </c>
      <c r="F1761" s="6">
        <v>1103.98</v>
      </c>
      <c r="G1761" s="6">
        <v>1796.28</v>
      </c>
    </row>
    <row r="1762" spans="1:7" customFormat="1" x14ac:dyDescent="0.25">
      <c r="A1762" s="4">
        <v>41138</v>
      </c>
      <c r="B1762">
        <v>4</v>
      </c>
      <c r="C1762">
        <v>2</v>
      </c>
      <c r="D1762" s="5" t="s">
        <v>30</v>
      </c>
      <c r="E1762" s="6">
        <v>654.83000000000004</v>
      </c>
      <c r="F1762" s="6">
        <v>990.03</v>
      </c>
      <c r="G1762" s="6">
        <v>1644.86</v>
      </c>
    </row>
    <row r="1763" spans="1:7" customFormat="1" x14ac:dyDescent="0.25">
      <c r="A1763" s="4">
        <v>41139</v>
      </c>
      <c r="B1763">
        <v>1</v>
      </c>
      <c r="C1763">
        <v>1</v>
      </c>
      <c r="D1763" s="5" t="s">
        <v>16</v>
      </c>
      <c r="E1763" s="6">
        <v>573.54</v>
      </c>
      <c r="F1763" s="6">
        <v>1036.93</v>
      </c>
      <c r="G1763" s="6">
        <v>1610.47</v>
      </c>
    </row>
    <row r="1764" spans="1:7" customFormat="1" x14ac:dyDescent="0.25">
      <c r="A1764" s="4">
        <v>41139</v>
      </c>
      <c r="B1764">
        <v>1</v>
      </c>
      <c r="C1764">
        <v>2</v>
      </c>
      <c r="D1764" s="5" t="s">
        <v>22</v>
      </c>
      <c r="E1764" s="6">
        <v>704.59</v>
      </c>
      <c r="F1764" s="6">
        <v>1189.01</v>
      </c>
      <c r="G1764" s="6">
        <v>1893.6</v>
      </c>
    </row>
    <row r="1765" spans="1:7" customFormat="1" x14ac:dyDescent="0.25">
      <c r="A1765" s="4">
        <v>41139</v>
      </c>
      <c r="B1765">
        <v>2</v>
      </c>
      <c r="C1765">
        <v>1</v>
      </c>
      <c r="D1765" s="5" t="s">
        <v>27</v>
      </c>
      <c r="E1765" s="6">
        <v>619.54999999999995</v>
      </c>
      <c r="F1765" s="6">
        <v>1050.54</v>
      </c>
      <c r="G1765" s="6">
        <v>1670.09</v>
      </c>
    </row>
    <row r="1766" spans="1:7" customFormat="1" x14ac:dyDescent="0.25">
      <c r="A1766" s="4">
        <v>41139</v>
      </c>
      <c r="B1766">
        <v>2</v>
      </c>
      <c r="C1766">
        <v>2</v>
      </c>
      <c r="D1766" s="5" t="s">
        <v>32</v>
      </c>
      <c r="E1766" s="6">
        <v>612.11</v>
      </c>
      <c r="F1766" s="6">
        <v>986.08</v>
      </c>
      <c r="G1766" s="6">
        <v>1598.19</v>
      </c>
    </row>
    <row r="1767" spans="1:7" customFormat="1" x14ac:dyDescent="0.25">
      <c r="A1767" s="4">
        <v>41139</v>
      </c>
      <c r="B1767">
        <v>3</v>
      </c>
      <c r="C1767">
        <v>1</v>
      </c>
      <c r="D1767" s="5" t="s">
        <v>37</v>
      </c>
      <c r="E1767" s="6">
        <v>620.11</v>
      </c>
      <c r="F1767" s="6">
        <v>1076.18</v>
      </c>
      <c r="G1767" s="6">
        <v>1696.29</v>
      </c>
    </row>
    <row r="1768" spans="1:7" customFormat="1" x14ac:dyDescent="0.25">
      <c r="A1768" s="4">
        <v>41139</v>
      </c>
      <c r="B1768">
        <v>3</v>
      </c>
      <c r="C1768">
        <v>2</v>
      </c>
      <c r="D1768" s="5" t="s">
        <v>40</v>
      </c>
      <c r="E1768" s="6">
        <v>572.72</v>
      </c>
      <c r="F1768" s="6">
        <v>1028.44</v>
      </c>
      <c r="G1768" s="6">
        <v>1601.16</v>
      </c>
    </row>
    <row r="1769" spans="1:7" customFormat="1" x14ac:dyDescent="0.25">
      <c r="A1769" s="4">
        <v>41139</v>
      </c>
      <c r="B1769">
        <v>4</v>
      </c>
      <c r="C1769">
        <v>1</v>
      </c>
      <c r="D1769" s="5" t="s">
        <v>41</v>
      </c>
      <c r="E1769" s="6">
        <v>582.91</v>
      </c>
      <c r="F1769" s="6">
        <v>962.89</v>
      </c>
      <c r="G1769" s="6">
        <v>1545.8</v>
      </c>
    </row>
    <row r="1770" spans="1:7" customFormat="1" x14ac:dyDescent="0.25">
      <c r="A1770" s="4">
        <v>41139</v>
      </c>
      <c r="B1770">
        <v>4</v>
      </c>
      <c r="C1770">
        <v>2</v>
      </c>
      <c r="D1770" s="5" t="s">
        <v>43</v>
      </c>
      <c r="E1770" s="6">
        <v>628.37</v>
      </c>
      <c r="F1770" s="6">
        <v>1004.57</v>
      </c>
      <c r="G1770" s="6">
        <v>1632.94</v>
      </c>
    </row>
    <row r="1771" spans="1:7" customFormat="1" x14ac:dyDescent="0.25">
      <c r="A1771" s="4">
        <v>41140</v>
      </c>
      <c r="B1771">
        <v>1</v>
      </c>
      <c r="C1771">
        <v>1</v>
      </c>
      <c r="D1771" s="5" t="s">
        <v>47</v>
      </c>
      <c r="E1771" s="6">
        <v>695.41</v>
      </c>
      <c r="F1771" s="6">
        <v>1099.29</v>
      </c>
      <c r="G1771" s="6">
        <v>1794.7</v>
      </c>
    </row>
    <row r="1772" spans="1:7" customFormat="1" x14ac:dyDescent="0.25">
      <c r="A1772" s="4">
        <v>41140</v>
      </c>
      <c r="B1772">
        <v>1</v>
      </c>
      <c r="C1772">
        <v>2</v>
      </c>
      <c r="D1772" s="5" t="s">
        <v>24</v>
      </c>
      <c r="E1772" s="6">
        <v>783.05</v>
      </c>
      <c r="F1772" s="6">
        <v>1210.45</v>
      </c>
      <c r="G1772" s="6">
        <v>1993.5</v>
      </c>
    </row>
    <row r="1773" spans="1:7" customFormat="1" x14ac:dyDescent="0.25">
      <c r="A1773" s="4">
        <v>41140</v>
      </c>
      <c r="B1773">
        <v>2</v>
      </c>
      <c r="C1773">
        <v>1</v>
      </c>
      <c r="D1773" s="5" t="s">
        <v>30</v>
      </c>
      <c r="E1773" s="6">
        <v>655.66</v>
      </c>
      <c r="F1773" s="6">
        <v>1136.3499999999999</v>
      </c>
      <c r="G1773" s="6">
        <v>1792.01</v>
      </c>
    </row>
    <row r="1774" spans="1:7" customFormat="1" x14ac:dyDescent="0.25">
      <c r="A1774" s="4">
        <v>41140</v>
      </c>
      <c r="B1774">
        <v>2</v>
      </c>
      <c r="C1774">
        <v>2</v>
      </c>
      <c r="D1774" s="5" t="s">
        <v>16</v>
      </c>
      <c r="E1774" s="6">
        <v>563.17999999999995</v>
      </c>
      <c r="F1774" s="6">
        <v>949.7</v>
      </c>
      <c r="G1774" s="6">
        <v>1512.88</v>
      </c>
    </row>
    <row r="1775" spans="1:7" customFormat="1" x14ac:dyDescent="0.25">
      <c r="A1775" s="4">
        <v>41140</v>
      </c>
      <c r="B1775">
        <v>3</v>
      </c>
      <c r="C1775">
        <v>1</v>
      </c>
      <c r="D1775" s="5" t="s">
        <v>22</v>
      </c>
      <c r="E1775" s="6">
        <v>647.07000000000005</v>
      </c>
      <c r="F1775" s="6">
        <v>1149.1300000000001</v>
      </c>
      <c r="G1775" s="6">
        <v>1796.2</v>
      </c>
    </row>
    <row r="1776" spans="1:7" customFormat="1" x14ac:dyDescent="0.25">
      <c r="A1776" s="4">
        <v>41140</v>
      </c>
      <c r="B1776">
        <v>3</v>
      </c>
      <c r="C1776">
        <v>2</v>
      </c>
      <c r="D1776" s="5" t="s">
        <v>27</v>
      </c>
      <c r="E1776" s="6">
        <v>783.42</v>
      </c>
      <c r="F1776" s="6">
        <v>1282.8699999999999</v>
      </c>
      <c r="G1776" s="6">
        <v>2066.29</v>
      </c>
    </row>
    <row r="1777" spans="1:7" customFormat="1" x14ac:dyDescent="0.25">
      <c r="A1777" s="4">
        <v>41140</v>
      </c>
      <c r="B1777">
        <v>4</v>
      </c>
      <c r="C1777">
        <v>1</v>
      </c>
      <c r="D1777" s="5" t="s">
        <v>32</v>
      </c>
      <c r="E1777" s="6">
        <v>585.4</v>
      </c>
      <c r="F1777" s="6">
        <v>939.34</v>
      </c>
      <c r="G1777" s="6">
        <v>1524.74</v>
      </c>
    </row>
    <row r="1778" spans="1:7" customFormat="1" x14ac:dyDescent="0.25">
      <c r="A1778" s="4">
        <v>41140</v>
      </c>
      <c r="B1778">
        <v>4</v>
      </c>
      <c r="C1778">
        <v>2</v>
      </c>
      <c r="D1778" s="5" t="s">
        <v>37</v>
      </c>
      <c r="E1778" s="6">
        <v>746.95</v>
      </c>
      <c r="F1778" s="6">
        <v>1281.17</v>
      </c>
      <c r="G1778" s="6">
        <v>2028.12</v>
      </c>
    </row>
    <row r="1779" spans="1:7" customFormat="1" x14ac:dyDescent="0.25">
      <c r="A1779" s="4">
        <v>41141</v>
      </c>
      <c r="B1779">
        <v>1</v>
      </c>
      <c r="C1779">
        <v>1</v>
      </c>
      <c r="D1779" s="5" t="s">
        <v>40</v>
      </c>
      <c r="E1779" s="6">
        <v>521.52</v>
      </c>
      <c r="F1779" s="6">
        <v>988.46</v>
      </c>
      <c r="G1779" s="6">
        <v>1509.98</v>
      </c>
    </row>
    <row r="1780" spans="1:7" customFormat="1" x14ac:dyDescent="0.25">
      <c r="A1780" s="4">
        <v>41141</v>
      </c>
      <c r="B1780">
        <v>1</v>
      </c>
      <c r="C1780">
        <v>2</v>
      </c>
      <c r="D1780" s="5" t="s">
        <v>41</v>
      </c>
      <c r="E1780" s="6">
        <v>766.07</v>
      </c>
      <c r="F1780" s="6">
        <v>1258.5999999999999</v>
      </c>
      <c r="G1780" s="6">
        <v>2024.67</v>
      </c>
    </row>
    <row r="1781" spans="1:7" customFormat="1" x14ac:dyDescent="0.25">
      <c r="A1781" s="4">
        <v>41141</v>
      </c>
      <c r="B1781">
        <v>2</v>
      </c>
      <c r="C1781">
        <v>1</v>
      </c>
      <c r="D1781" s="5" t="s">
        <v>43</v>
      </c>
      <c r="E1781" s="6">
        <v>595.09</v>
      </c>
      <c r="F1781" s="6">
        <v>921.39</v>
      </c>
      <c r="G1781" s="6">
        <v>1516.48</v>
      </c>
    </row>
    <row r="1782" spans="1:7" customFormat="1" x14ac:dyDescent="0.25">
      <c r="A1782" s="4">
        <v>41141</v>
      </c>
      <c r="B1782">
        <v>2</v>
      </c>
      <c r="C1782">
        <v>2</v>
      </c>
      <c r="D1782" s="5" t="s">
        <v>47</v>
      </c>
      <c r="E1782" s="6">
        <v>746.46</v>
      </c>
      <c r="F1782" s="6">
        <v>1261.02</v>
      </c>
      <c r="G1782" s="6">
        <v>2007.48</v>
      </c>
    </row>
    <row r="1783" spans="1:7" customFormat="1" x14ac:dyDescent="0.25">
      <c r="A1783" s="4">
        <v>41141</v>
      </c>
      <c r="B1783">
        <v>3</v>
      </c>
      <c r="C1783">
        <v>1</v>
      </c>
      <c r="D1783" s="5" t="s">
        <v>24</v>
      </c>
      <c r="E1783" s="6">
        <v>591.65</v>
      </c>
      <c r="F1783" s="6">
        <v>997.63</v>
      </c>
      <c r="G1783" s="6">
        <v>1589.28</v>
      </c>
    </row>
    <row r="1784" spans="1:7" customFormat="1" x14ac:dyDescent="0.25">
      <c r="A1784" s="4">
        <v>41141</v>
      </c>
      <c r="B1784">
        <v>3</v>
      </c>
      <c r="C1784">
        <v>2</v>
      </c>
      <c r="D1784" s="5" t="s">
        <v>30</v>
      </c>
      <c r="E1784" s="6">
        <v>602.44000000000005</v>
      </c>
      <c r="F1784" s="6">
        <v>1004.81</v>
      </c>
      <c r="G1784" s="6">
        <v>1607.25</v>
      </c>
    </row>
    <row r="1785" spans="1:7" customFormat="1" x14ac:dyDescent="0.25">
      <c r="A1785" s="4">
        <v>41141</v>
      </c>
      <c r="B1785">
        <v>4</v>
      </c>
      <c r="C1785">
        <v>1</v>
      </c>
      <c r="D1785" s="5" t="s">
        <v>16</v>
      </c>
      <c r="E1785" s="6">
        <v>618.13</v>
      </c>
      <c r="F1785" s="6">
        <v>1032.2</v>
      </c>
      <c r="G1785" s="6">
        <v>1650.33</v>
      </c>
    </row>
    <row r="1786" spans="1:7" customFormat="1" x14ac:dyDescent="0.25">
      <c r="A1786" s="4">
        <v>41141</v>
      </c>
      <c r="B1786">
        <v>4</v>
      </c>
      <c r="C1786">
        <v>2</v>
      </c>
      <c r="D1786" s="5" t="s">
        <v>22</v>
      </c>
      <c r="E1786" s="6">
        <v>676.55</v>
      </c>
      <c r="F1786" s="6">
        <v>1233.77</v>
      </c>
      <c r="G1786" s="6">
        <v>1910.32</v>
      </c>
    </row>
    <row r="1787" spans="1:7" customFormat="1" x14ac:dyDescent="0.25">
      <c r="A1787" s="4">
        <v>41142</v>
      </c>
      <c r="B1787">
        <v>1</v>
      </c>
      <c r="C1787">
        <v>1</v>
      </c>
      <c r="D1787" s="5" t="s">
        <v>27</v>
      </c>
      <c r="E1787" s="6">
        <v>574.01</v>
      </c>
      <c r="F1787" s="6">
        <v>1004.07</v>
      </c>
      <c r="G1787" s="6">
        <v>1578.08</v>
      </c>
    </row>
    <row r="1788" spans="1:7" customFormat="1" x14ac:dyDescent="0.25">
      <c r="A1788" s="4">
        <v>41142</v>
      </c>
      <c r="B1788">
        <v>1</v>
      </c>
      <c r="C1788">
        <v>2</v>
      </c>
      <c r="D1788" s="5" t="s">
        <v>32</v>
      </c>
      <c r="E1788" s="6">
        <v>703.18</v>
      </c>
      <c r="F1788" s="6">
        <v>1077.4100000000001</v>
      </c>
      <c r="G1788" s="6">
        <v>1780.59</v>
      </c>
    </row>
    <row r="1789" spans="1:7" customFormat="1" x14ac:dyDescent="0.25">
      <c r="A1789" s="4">
        <v>41142</v>
      </c>
      <c r="B1789">
        <v>2</v>
      </c>
      <c r="C1789">
        <v>1</v>
      </c>
      <c r="D1789" s="5" t="s">
        <v>37</v>
      </c>
      <c r="E1789" s="6">
        <v>633.19000000000005</v>
      </c>
      <c r="F1789" s="6">
        <v>1036.96</v>
      </c>
      <c r="G1789" s="6">
        <v>1670.15</v>
      </c>
    </row>
    <row r="1790" spans="1:7" customFormat="1" x14ac:dyDescent="0.25">
      <c r="A1790" s="4">
        <v>41142</v>
      </c>
      <c r="B1790">
        <v>2</v>
      </c>
      <c r="C1790">
        <v>2</v>
      </c>
      <c r="D1790" s="5" t="s">
        <v>40</v>
      </c>
      <c r="E1790" s="6">
        <v>648.73</v>
      </c>
      <c r="F1790" s="6">
        <v>1138.8800000000001</v>
      </c>
      <c r="G1790" s="6">
        <v>1787.61</v>
      </c>
    </row>
    <row r="1791" spans="1:7" customFormat="1" x14ac:dyDescent="0.25">
      <c r="A1791" s="4">
        <v>41142</v>
      </c>
      <c r="B1791">
        <v>3</v>
      </c>
      <c r="C1791">
        <v>1</v>
      </c>
      <c r="D1791" s="5" t="s">
        <v>41</v>
      </c>
      <c r="E1791" s="6">
        <v>612.64</v>
      </c>
      <c r="F1791" s="6">
        <v>984.57</v>
      </c>
      <c r="G1791" s="6">
        <v>1597.21</v>
      </c>
    </row>
    <row r="1792" spans="1:7" customFormat="1" x14ac:dyDescent="0.25">
      <c r="A1792" s="4">
        <v>41142</v>
      </c>
      <c r="B1792">
        <v>3</v>
      </c>
      <c r="C1792">
        <v>2</v>
      </c>
      <c r="D1792" s="5" t="s">
        <v>43</v>
      </c>
      <c r="E1792" s="6">
        <v>713.92</v>
      </c>
      <c r="F1792" s="6">
        <v>1118.33</v>
      </c>
      <c r="G1792" s="6">
        <v>1832.25</v>
      </c>
    </row>
    <row r="1793" spans="1:7" customFormat="1" x14ac:dyDescent="0.25">
      <c r="A1793" s="4">
        <v>41142</v>
      </c>
      <c r="B1793">
        <v>4</v>
      </c>
      <c r="C1793">
        <v>1</v>
      </c>
      <c r="D1793" s="5" t="s">
        <v>47</v>
      </c>
      <c r="E1793" s="6">
        <v>601.04999999999995</v>
      </c>
      <c r="F1793" s="6">
        <v>949.91</v>
      </c>
      <c r="G1793" s="6">
        <v>1550.96</v>
      </c>
    </row>
    <row r="1794" spans="1:7" customFormat="1" x14ac:dyDescent="0.25">
      <c r="A1794" s="4">
        <v>41142</v>
      </c>
      <c r="B1794">
        <v>4</v>
      </c>
      <c r="C1794">
        <v>2</v>
      </c>
      <c r="D1794" s="5" t="s">
        <v>24</v>
      </c>
      <c r="E1794" s="6">
        <v>710.39</v>
      </c>
      <c r="F1794" s="6">
        <v>1244.3499999999999</v>
      </c>
      <c r="G1794" s="6">
        <v>1954.74</v>
      </c>
    </row>
    <row r="1795" spans="1:7" customFormat="1" x14ac:dyDescent="0.25">
      <c r="A1795" s="4">
        <v>41143</v>
      </c>
      <c r="B1795">
        <v>1</v>
      </c>
      <c r="C1795">
        <v>1</v>
      </c>
      <c r="D1795" s="5" t="s">
        <v>30</v>
      </c>
      <c r="E1795" s="6">
        <v>580.23</v>
      </c>
      <c r="F1795" s="6">
        <v>991.06</v>
      </c>
      <c r="G1795" s="6">
        <v>1571.29</v>
      </c>
    </row>
    <row r="1796" spans="1:7" customFormat="1" x14ac:dyDescent="0.25">
      <c r="A1796" s="4">
        <v>41143</v>
      </c>
      <c r="B1796">
        <v>1</v>
      </c>
      <c r="C1796">
        <v>2</v>
      </c>
      <c r="D1796" s="5" t="s">
        <v>16</v>
      </c>
      <c r="E1796" s="6">
        <v>558.11</v>
      </c>
      <c r="F1796" s="6">
        <v>998.11</v>
      </c>
      <c r="G1796" s="6">
        <v>1556.22</v>
      </c>
    </row>
    <row r="1797" spans="1:7" customFormat="1" x14ac:dyDescent="0.25">
      <c r="A1797" s="4">
        <v>41143</v>
      </c>
      <c r="B1797">
        <v>2</v>
      </c>
      <c r="C1797">
        <v>1</v>
      </c>
      <c r="D1797" s="5" t="s">
        <v>22</v>
      </c>
      <c r="E1797" s="6">
        <v>662.89</v>
      </c>
      <c r="F1797" s="6">
        <v>1093.1099999999999</v>
      </c>
      <c r="G1797" s="6">
        <v>1756</v>
      </c>
    </row>
    <row r="1798" spans="1:7" customFormat="1" x14ac:dyDescent="0.25">
      <c r="A1798" s="4">
        <v>41143</v>
      </c>
      <c r="B1798">
        <v>2</v>
      </c>
      <c r="C1798">
        <v>2</v>
      </c>
      <c r="D1798" s="5" t="s">
        <v>27</v>
      </c>
      <c r="E1798" s="6">
        <v>775.82</v>
      </c>
      <c r="F1798" s="6">
        <v>1183.3399999999999</v>
      </c>
      <c r="G1798" s="6">
        <v>1959.16</v>
      </c>
    </row>
    <row r="1799" spans="1:7" customFormat="1" x14ac:dyDescent="0.25">
      <c r="A1799" s="4">
        <v>41143</v>
      </c>
      <c r="B1799">
        <v>3</v>
      </c>
      <c r="C1799">
        <v>1</v>
      </c>
      <c r="D1799" s="5" t="s">
        <v>32</v>
      </c>
      <c r="E1799" s="6">
        <v>637.30999999999995</v>
      </c>
      <c r="F1799" s="6">
        <v>1159.3800000000001</v>
      </c>
      <c r="G1799" s="6">
        <v>1796.69</v>
      </c>
    </row>
    <row r="1800" spans="1:7" customFormat="1" x14ac:dyDescent="0.25">
      <c r="A1800" s="4">
        <v>41143</v>
      </c>
      <c r="B1800">
        <v>3</v>
      </c>
      <c r="C1800">
        <v>2</v>
      </c>
      <c r="D1800" s="5" t="s">
        <v>37</v>
      </c>
      <c r="E1800" s="6">
        <v>756.96</v>
      </c>
      <c r="F1800" s="6">
        <v>1291.22</v>
      </c>
      <c r="G1800" s="6">
        <v>2048.1799999999998</v>
      </c>
    </row>
    <row r="1801" spans="1:7" customFormat="1" x14ac:dyDescent="0.25">
      <c r="A1801" s="4">
        <v>41143</v>
      </c>
      <c r="B1801">
        <v>4</v>
      </c>
      <c r="C1801">
        <v>1</v>
      </c>
      <c r="D1801" s="5" t="s">
        <v>40</v>
      </c>
      <c r="E1801" s="6">
        <v>668.42</v>
      </c>
      <c r="F1801" s="6">
        <v>1009</v>
      </c>
      <c r="G1801" s="6">
        <v>1677.42</v>
      </c>
    </row>
    <row r="1802" spans="1:7" customFormat="1" x14ac:dyDescent="0.25">
      <c r="A1802" s="4">
        <v>41143</v>
      </c>
      <c r="B1802">
        <v>4</v>
      </c>
      <c r="C1802">
        <v>2</v>
      </c>
      <c r="D1802" s="5" t="s">
        <v>41</v>
      </c>
      <c r="E1802" s="6">
        <v>708.07</v>
      </c>
      <c r="F1802" s="6">
        <v>1178.9000000000001</v>
      </c>
      <c r="G1802" s="6">
        <v>1886.97</v>
      </c>
    </row>
    <row r="1803" spans="1:7" customFormat="1" x14ac:dyDescent="0.25">
      <c r="A1803" s="4">
        <v>41144</v>
      </c>
      <c r="B1803">
        <v>1</v>
      </c>
      <c r="C1803">
        <v>1</v>
      </c>
      <c r="D1803" s="5" t="s">
        <v>43</v>
      </c>
      <c r="E1803" s="6">
        <v>567.62</v>
      </c>
      <c r="F1803" s="6">
        <v>1119.8399999999999</v>
      </c>
      <c r="G1803" s="6">
        <v>1687.46</v>
      </c>
    </row>
    <row r="1804" spans="1:7" customFormat="1" x14ac:dyDescent="0.25">
      <c r="A1804" s="4">
        <v>41144</v>
      </c>
      <c r="B1804">
        <v>1</v>
      </c>
      <c r="C1804">
        <v>2</v>
      </c>
      <c r="D1804" s="5" t="s">
        <v>47</v>
      </c>
      <c r="E1804" s="6">
        <v>671.35</v>
      </c>
      <c r="F1804" s="6">
        <v>1175.24</v>
      </c>
      <c r="G1804" s="6">
        <v>1846.59</v>
      </c>
    </row>
    <row r="1805" spans="1:7" customFormat="1" x14ac:dyDescent="0.25">
      <c r="A1805" s="4">
        <v>41144</v>
      </c>
      <c r="B1805">
        <v>2</v>
      </c>
      <c r="C1805">
        <v>1</v>
      </c>
      <c r="D1805" s="5" t="s">
        <v>24</v>
      </c>
      <c r="E1805" s="6">
        <v>641.80999999999995</v>
      </c>
      <c r="F1805" s="6">
        <v>1017.56</v>
      </c>
      <c r="G1805" s="6">
        <v>1659.37</v>
      </c>
    </row>
    <row r="1806" spans="1:7" customFormat="1" x14ac:dyDescent="0.25">
      <c r="A1806" s="4">
        <v>41144</v>
      </c>
      <c r="B1806">
        <v>2</v>
      </c>
      <c r="C1806">
        <v>2</v>
      </c>
      <c r="D1806" s="5" t="s">
        <v>30</v>
      </c>
      <c r="E1806" s="6">
        <v>579.29999999999995</v>
      </c>
      <c r="F1806" s="6">
        <v>997.71</v>
      </c>
      <c r="G1806" s="6">
        <v>1577.01</v>
      </c>
    </row>
    <row r="1807" spans="1:7" customFormat="1" x14ac:dyDescent="0.25">
      <c r="A1807" s="4">
        <v>41144</v>
      </c>
      <c r="B1807">
        <v>3</v>
      </c>
      <c r="C1807">
        <v>1</v>
      </c>
      <c r="D1807" s="5" t="s">
        <v>16</v>
      </c>
      <c r="E1807" s="6">
        <v>655.8</v>
      </c>
      <c r="F1807" s="6">
        <v>1048.24</v>
      </c>
      <c r="G1807" s="6">
        <v>1704.04</v>
      </c>
    </row>
    <row r="1808" spans="1:7" customFormat="1" x14ac:dyDescent="0.25">
      <c r="A1808" s="4">
        <v>41144</v>
      </c>
      <c r="B1808">
        <v>3</v>
      </c>
      <c r="C1808">
        <v>2</v>
      </c>
      <c r="D1808" s="5" t="s">
        <v>22</v>
      </c>
      <c r="E1808" s="6">
        <v>547.49</v>
      </c>
      <c r="F1808" s="6">
        <v>1037.1400000000001</v>
      </c>
      <c r="G1808" s="6">
        <v>1584.63</v>
      </c>
    </row>
    <row r="1809" spans="1:7" customFormat="1" x14ac:dyDescent="0.25">
      <c r="A1809" s="4">
        <v>41144</v>
      </c>
      <c r="B1809">
        <v>4</v>
      </c>
      <c r="C1809">
        <v>1</v>
      </c>
      <c r="D1809" s="5" t="s">
        <v>27</v>
      </c>
      <c r="E1809" s="6">
        <v>535.15</v>
      </c>
      <c r="F1809" s="6">
        <v>1020.54</v>
      </c>
      <c r="G1809" s="6">
        <v>1555.69</v>
      </c>
    </row>
    <row r="1810" spans="1:7" customFormat="1" x14ac:dyDescent="0.25">
      <c r="A1810" s="4">
        <v>41144</v>
      </c>
      <c r="B1810">
        <v>4</v>
      </c>
      <c r="C1810">
        <v>2</v>
      </c>
      <c r="D1810" s="5" t="s">
        <v>32</v>
      </c>
      <c r="E1810" s="6">
        <v>531.25</v>
      </c>
      <c r="F1810" s="6">
        <v>1047.82</v>
      </c>
      <c r="G1810" s="6">
        <v>1579.07</v>
      </c>
    </row>
    <row r="1811" spans="1:7" customFormat="1" x14ac:dyDescent="0.25">
      <c r="A1811" s="4">
        <v>41145</v>
      </c>
      <c r="B1811">
        <v>1</v>
      </c>
      <c r="C1811">
        <v>1</v>
      </c>
      <c r="D1811" s="5" t="s">
        <v>37</v>
      </c>
      <c r="E1811" s="6">
        <v>566.38</v>
      </c>
      <c r="F1811" s="6">
        <v>1066.9100000000001</v>
      </c>
      <c r="G1811" s="6">
        <v>1633.29</v>
      </c>
    </row>
    <row r="1812" spans="1:7" customFormat="1" x14ac:dyDescent="0.25">
      <c r="A1812" s="4">
        <v>41145</v>
      </c>
      <c r="B1812">
        <v>1</v>
      </c>
      <c r="C1812">
        <v>2</v>
      </c>
      <c r="D1812" s="5" t="s">
        <v>40</v>
      </c>
      <c r="E1812" s="6">
        <v>569.94000000000005</v>
      </c>
      <c r="F1812" s="6">
        <v>1064.8</v>
      </c>
      <c r="G1812" s="6">
        <v>1634.74</v>
      </c>
    </row>
    <row r="1813" spans="1:7" customFormat="1" x14ac:dyDescent="0.25">
      <c r="A1813" s="4">
        <v>41145</v>
      </c>
      <c r="B1813">
        <v>2</v>
      </c>
      <c r="C1813">
        <v>1</v>
      </c>
      <c r="D1813" s="5" t="s">
        <v>41</v>
      </c>
      <c r="E1813" s="6">
        <v>595.62</v>
      </c>
      <c r="F1813" s="6">
        <v>1048.29</v>
      </c>
      <c r="G1813" s="6">
        <v>1643.91</v>
      </c>
    </row>
    <row r="1814" spans="1:7" customFormat="1" x14ac:dyDescent="0.25">
      <c r="A1814" s="4">
        <v>41145</v>
      </c>
      <c r="B1814">
        <v>2</v>
      </c>
      <c r="C1814">
        <v>2</v>
      </c>
      <c r="D1814" s="5" t="s">
        <v>43</v>
      </c>
      <c r="E1814" s="6">
        <v>658.22</v>
      </c>
      <c r="F1814" s="6">
        <v>998.26</v>
      </c>
      <c r="G1814" s="6">
        <v>1656.48</v>
      </c>
    </row>
    <row r="1815" spans="1:7" customFormat="1" x14ac:dyDescent="0.25">
      <c r="A1815" s="4">
        <v>41145</v>
      </c>
      <c r="B1815">
        <v>3</v>
      </c>
      <c r="C1815">
        <v>1</v>
      </c>
      <c r="D1815" s="5" t="s">
        <v>47</v>
      </c>
      <c r="E1815" s="6">
        <v>501.08</v>
      </c>
      <c r="F1815" s="6">
        <v>1040.48</v>
      </c>
      <c r="G1815" s="6">
        <v>1541.56</v>
      </c>
    </row>
    <row r="1816" spans="1:7" customFormat="1" x14ac:dyDescent="0.25">
      <c r="A1816" s="4">
        <v>41145</v>
      </c>
      <c r="B1816">
        <v>3</v>
      </c>
      <c r="C1816">
        <v>2</v>
      </c>
      <c r="D1816" s="5" t="s">
        <v>24</v>
      </c>
      <c r="E1816" s="6">
        <v>703.98</v>
      </c>
      <c r="F1816" s="6">
        <v>1335.1</v>
      </c>
      <c r="G1816" s="6">
        <v>2039.08</v>
      </c>
    </row>
    <row r="1817" spans="1:7" customFormat="1" x14ac:dyDescent="0.25">
      <c r="A1817" s="4">
        <v>41145</v>
      </c>
      <c r="B1817">
        <v>4</v>
      </c>
      <c r="C1817">
        <v>1</v>
      </c>
      <c r="D1817" s="5" t="s">
        <v>30</v>
      </c>
      <c r="E1817" s="6">
        <v>635.16999999999996</v>
      </c>
      <c r="F1817" s="6">
        <v>1058.33</v>
      </c>
      <c r="G1817" s="6">
        <v>1693.5</v>
      </c>
    </row>
    <row r="1818" spans="1:7" customFormat="1" x14ac:dyDescent="0.25">
      <c r="A1818" s="4">
        <v>41145</v>
      </c>
      <c r="B1818">
        <v>4</v>
      </c>
      <c r="C1818">
        <v>2</v>
      </c>
      <c r="D1818" s="5" t="s">
        <v>16</v>
      </c>
      <c r="E1818" s="6">
        <v>751.02</v>
      </c>
      <c r="F1818" s="6">
        <v>1171.6099999999999</v>
      </c>
      <c r="G1818" s="6">
        <v>1922.63</v>
      </c>
    </row>
    <row r="1819" spans="1:7" customFormat="1" x14ac:dyDescent="0.25">
      <c r="A1819" s="4">
        <v>41146</v>
      </c>
      <c r="B1819">
        <v>1</v>
      </c>
      <c r="C1819">
        <v>1</v>
      </c>
      <c r="D1819" s="5" t="s">
        <v>22</v>
      </c>
      <c r="E1819" s="6">
        <v>603.01</v>
      </c>
      <c r="F1819" s="6">
        <v>920.13</v>
      </c>
      <c r="G1819" s="6">
        <v>1523.14</v>
      </c>
    </row>
    <row r="1820" spans="1:7" customFormat="1" x14ac:dyDescent="0.25">
      <c r="A1820" s="4">
        <v>41146</v>
      </c>
      <c r="B1820">
        <v>1</v>
      </c>
      <c r="C1820">
        <v>2</v>
      </c>
      <c r="D1820" s="5" t="s">
        <v>27</v>
      </c>
      <c r="E1820" s="6">
        <v>617.52</v>
      </c>
      <c r="F1820" s="6">
        <v>1103.1300000000001</v>
      </c>
      <c r="G1820" s="6">
        <v>1720.65</v>
      </c>
    </row>
    <row r="1821" spans="1:7" customFormat="1" x14ac:dyDescent="0.25">
      <c r="A1821" s="4">
        <v>41146</v>
      </c>
      <c r="B1821">
        <v>2</v>
      </c>
      <c r="C1821">
        <v>1</v>
      </c>
      <c r="D1821" s="5" t="s">
        <v>32</v>
      </c>
      <c r="E1821" s="6">
        <v>587.84</v>
      </c>
      <c r="F1821" s="6">
        <v>1009.83</v>
      </c>
      <c r="G1821" s="6">
        <v>1597.67</v>
      </c>
    </row>
    <row r="1822" spans="1:7" customFormat="1" x14ac:dyDescent="0.25">
      <c r="A1822" s="4">
        <v>41146</v>
      </c>
      <c r="B1822">
        <v>2</v>
      </c>
      <c r="C1822">
        <v>2</v>
      </c>
      <c r="D1822" s="5" t="s">
        <v>37</v>
      </c>
      <c r="E1822" s="6">
        <v>538.67999999999995</v>
      </c>
      <c r="F1822" s="6">
        <v>1046.8699999999999</v>
      </c>
      <c r="G1822" s="6">
        <v>1585.55</v>
      </c>
    </row>
    <row r="1823" spans="1:7" customFormat="1" x14ac:dyDescent="0.25">
      <c r="A1823" s="4">
        <v>41146</v>
      </c>
      <c r="B1823">
        <v>3</v>
      </c>
      <c r="C1823">
        <v>1</v>
      </c>
      <c r="D1823" s="5" t="s">
        <v>40</v>
      </c>
      <c r="E1823" s="6">
        <v>634.33000000000004</v>
      </c>
      <c r="F1823" s="6">
        <v>1005.58</v>
      </c>
      <c r="G1823" s="6">
        <v>1639.91</v>
      </c>
    </row>
    <row r="1824" spans="1:7" customFormat="1" x14ac:dyDescent="0.25">
      <c r="A1824" s="4">
        <v>41146</v>
      </c>
      <c r="B1824">
        <v>3</v>
      </c>
      <c r="C1824">
        <v>2</v>
      </c>
      <c r="D1824" s="5" t="s">
        <v>41</v>
      </c>
      <c r="E1824" s="6">
        <v>570.65</v>
      </c>
      <c r="F1824" s="6">
        <v>1171.94</v>
      </c>
      <c r="G1824" s="6">
        <v>1742.59</v>
      </c>
    </row>
    <row r="1825" spans="1:7" customFormat="1" x14ac:dyDescent="0.25">
      <c r="A1825" s="4">
        <v>41146</v>
      </c>
      <c r="B1825">
        <v>4</v>
      </c>
      <c r="C1825">
        <v>1</v>
      </c>
      <c r="D1825" s="5" t="s">
        <v>43</v>
      </c>
      <c r="E1825" s="6">
        <v>528.61</v>
      </c>
      <c r="F1825" s="6">
        <v>1016.8</v>
      </c>
      <c r="G1825" s="6">
        <v>1545.41</v>
      </c>
    </row>
    <row r="1826" spans="1:7" customFormat="1" x14ac:dyDescent="0.25">
      <c r="A1826" s="4">
        <v>41146</v>
      </c>
      <c r="B1826">
        <v>4</v>
      </c>
      <c r="C1826">
        <v>2</v>
      </c>
      <c r="D1826" s="5" t="s">
        <v>47</v>
      </c>
      <c r="E1826" s="6">
        <v>764.28</v>
      </c>
      <c r="F1826" s="6">
        <v>1180.32</v>
      </c>
      <c r="G1826" s="6">
        <v>1944.6</v>
      </c>
    </row>
    <row r="1827" spans="1:7" customFormat="1" x14ac:dyDescent="0.25">
      <c r="A1827" s="4">
        <v>41147</v>
      </c>
      <c r="B1827">
        <v>1</v>
      </c>
      <c r="C1827">
        <v>1</v>
      </c>
      <c r="D1827" s="5" t="s">
        <v>24</v>
      </c>
      <c r="E1827" s="6">
        <v>678.58</v>
      </c>
      <c r="F1827" s="6">
        <v>1049.48</v>
      </c>
      <c r="G1827" s="6">
        <v>1728.06</v>
      </c>
    </row>
    <row r="1828" spans="1:7" customFormat="1" x14ac:dyDescent="0.25">
      <c r="A1828" s="4">
        <v>41147</v>
      </c>
      <c r="B1828">
        <v>1</v>
      </c>
      <c r="C1828">
        <v>2</v>
      </c>
      <c r="D1828" s="5" t="s">
        <v>30</v>
      </c>
      <c r="E1828" s="6">
        <v>554.6</v>
      </c>
      <c r="F1828" s="6">
        <v>1115.8800000000001</v>
      </c>
      <c r="G1828" s="6">
        <v>1670.48</v>
      </c>
    </row>
    <row r="1829" spans="1:7" customFormat="1" x14ac:dyDescent="0.25">
      <c r="A1829" s="4">
        <v>41147</v>
      </c>
      <c r="B1829">
        <v>2</v>
      </c>
      <c r="C1829">
        <v>1</v>
      </c>
      <c r="D1829" s="5" t="s">
        <v>16</v>
      </c>
      <c r="E1829" s="6">
        <v>553.41999999999996</v>
      </c>
      <c r="F1829" s="6">
        <v>978.42</v>
      </c>
      <c r="G1829" s="6">
        <v>1531.84</v>
      </c>
    </row>
    <row r="1830" spans="1:7" customFormat="1" x14ac:dyDescent="0.25">
      <c r="A1830" s="4">
        <v>41147</v>
      </c>
      <c r="B1830">
        <v>2</v>
      </c>
      <c r="C1830">
        <v>2</v>
      </c>
      <c r="D1830" s="5" t="s">
        <v>22</v>
      </c>
      <c r="E1830" s="6">
        <v>598.08000000000004</v>
      </c>
      <c r="F1830" s="6">
        <v>1188.26</v>
      </c>
      <c r="G1830" s="6">
        <v>1786.34</v>
      </c>
    </row>
    <row r="1831" spans="1:7" customFormat="1" x14ac:dyDescent="0.25">
      <c r="A1831" s="4">
        <v>41147</v>
      </c>
      <c r="B1831">
        <v>3</v>
      </c>
      <c r="C1831">
        <v>1</v>
      </c>
      <c r="D1831" s="5" t="s">
        <v>27</v>
      </c>
      <c r="E1831" s="6">
        <v>664.97</v>
      </c>
      <c r="F1831" s="6">
        <v>1035.6400000000001</v>
      </c>
      <c r="G1831" s="6">
        <v>1700.61</v>
      </c>
    </row>
    <row r="1832" spans="1:7" customFormat="1" x14ac:dyDescent="0.25">
      <c r="A1832" s="4">
        <v>41147</v>
      </c>
      <c r="B1832">
        <v>3</v>
      </c>
      <c r="C1832">
        <v>2</v>
      </c>
      <c r="D1832" s="5" t="s">
        <v>32</v>
      </c>
      <c r="E1832" s="6">
        <v>579.72</v>
      </c>
      <c r="F1832" s="6">
        <v>1078.76</v>
      </c>
      <c r="G1832" s="6">
        <v>1658.48</v>
      </c>
    </row>
    <row r="1833" spans="1:7" customFormat="1" x14ac:dyDescent="0.25">
      <c r="A1833" s="4">
        <v>41147</v>
      </c>
      <c r="B1833">
        <v>4</v>
      </c>
      <c r="C1833">
        <v>1</v>
      </c>
      <c r="D1833" s="5" t="s">
        <v>37</v>
      </c>
      <c r="E1833" s="6">
        <v>603.72</v>
      </c>
      <c r="F1833" s="6">
        <v>972.03</v>
      </c>
      <c r="G1833" s="6">
        <v>1575.75</v>
      </c>
    </row>
    <row r="1834" spans="1:7" customFormat="1" x14ac:dyDescent="0.25">
      <c r="A1834" s="4">
        <v>41147</v>
      </c>
      <c r="B1834">
        <v>4</v>
      </c>
      <c r="C1834">
        <v>2</v>
      </c>
      <c r="D1834" s="5" t="s">
        <v>40</v>
      </c>
      <c r="E1834" s="6">
        <v>636.32000000000005</v>
      </c>
      <c r="F1834" s="6">
        <v>1267.6400000000001</v>
      </c>
      <c r="G1834" s="6">
        <v>1903.96</v>
      </c>
    </row>
    <row r="1835" spans="1:7" customFormat="1" x14ac:dyDescent="0.25">
      <c r="A1835" s="4">
        <v>41148</v>
      </c>
      <c r="B1835">
        <v>1</v>
      </c>
      <c r="C1835">
        <v>1</v>
      </c>
      <c r="D1835" s="5" t="s">
        <v>41</v>
      </c>
      <c r="E1835" s="6">
        <v>618.42999999999995</v>
      </c>
      <c r="F1835" s="6">
        <v>1164.3599999999999</v>
      </c>
      <c r="G1835" s="6">
        <v>1782.79</v>
      </c>
    </row>
    <row r="1836" spans="1:7" customFormat="1" x14ac:dyDescent="0.25">
      <c r="A1836" s="4">
        <v>41148</v>
      </c>
      <c r="B1836">
        <v>1</v>
      </c>
      <c r="C1836">
        <v>2</v>
      </c>
      <c r="D1836" s="5" t="s">
        <v>43</v>
      </c>
      <c r="E1836" s="6">
        <v>618.41999999999996</v>
      </c>
      <c r="F1836" s="6">
        <v>945.72</v>
      </c>
      <c r="G1836" s="6">
        <v>1564.14</v>
      </c>
    </row>
    <row r="1837" spans="1:7" customFormat="1" x14ac:dyDescent="0.25">
      <c r="A1837" s="4">
        <v>41148</v>
      </c>
      <c r="B1837">
        <v>2</v>
      </c>
      <c r="C1837">
        <v>1</v>
      </c>
      <c r="D1837" s="5" t="s">
        <v>47</v>
      </c>
      <c r="E1837" s="6">
        <v>508.37</v>
      </c>
      <c r="F1837" s="6">
        <v>1052.06</v>
      </c>
      <c r="G1837" s="6">
        <v>1560.43</v>
      </c>
    </row>
    <row r="1838" spans="1:7" customFormat="1" x14ac:dyDescent="0.25">
      <c r="A1838" s="4">
        <v>41148</v>
      </c>
      <c r="B1838">
        <v>2</v>
      </c>
      <c r="C1838">
        <v>2</v>
      </c>
      <c r="D1838" s="5" t="s">
        <v>24</v>
      </c>
      <c r="E1838" s="6">
        <v>710.8</v>
      </c>
      <c r="F1838" s="6">
        <v>1128.5999999999999</v>
      </c>
      <c r="G1838" s="6">
        <v>1839.4</v>
      </c>
    </row>
    <row r="1839" spans="1:7" customFormat="1" x14ac:dyDescent="0.25">
      <c r="A1839" s="4">
        <v>41148</v>
      </c>
      <c r="B1839">
        <v>3</v>
      </c>
      <c r="C1839">
        <v>1</v>
      </c>
      <c r="D1839" s="5" t="s">
        <v>30</v>
      </c>
      <c r="E1839" s="6">
        <v>616.41</v>
      </c>
      <c r="F1839" s="6">
        <v>1023.9</v>
      </c>
      <c r="G1839" s="6">
        <v>1640.31</v>
      </c>
    </row>
    <row r="1840" spans="1:7" customFormat="1" x14ac:dyDescent="0.25">
      <c r="A1840" s="4">
        <v>41148</v>
      </c>
      <c r="B1840">
        <v>3</v>
      </c>
      <c r="C1840">
        <v>2</v>
      </c>
      <c r="D1840" s="5" t="s">
        <v>16</v>
      </c>
      <c r="E1840" s="6">
        <v>603.83000000000004</v>
      </c>
      <c r="F1840" s="6">
        <v>1057.1400000000001</v>
      </c>
      <c r="G1840" s="6">
        <v>1660.97</v>
      </c>
    </row>
    <row r="1841" spans="1:7" customFormat="1" x14ac:dyDescent="0.25">
      <c r="A1841" s="4">
        <v>41148</v>
      </c>
      <c r="B1841">
        <v>4</v>
      </c>
      <c r="C1841">
        <v>1</v>
      </c>
      <c r="D1841" s="5" t="s">
        <v>22</v>
      </c>
      <c r="E1841" s="6">
        <v>623.99</v>
      </c>
      <c r="F1841" s="6">
        <v>959.74</v>
      </c>
      <c r="G1841" s="6">
        <v>1583.73</v>
      </c>
    </row>
    <row r="1842" spans="1:7" customFormat="1" x14ac:dyDescent="0.25">
      <c r="A1842" s="4">
        <v>41148</v>
      </c>
      <c r="B1842">
        <v>4</v>
      </c>
      <c r="C1842">
        <v>2</v>
      </c>
      <c r="D1842" s="5" t="s">
        <v>27</v>
      </c>
      <c r="E1842" s="6">
        <v>505.05</v>
      </c>
      <c r="F1842" s="6">
        <v>1019.23</v>
      </c>
      <c r="G1842" s="6">
        <v>1524.28</v>
      </c>
    </row>
    <row r="1843" spans="1:7" customFormat="1" x14ac:dyDescent="0.25">
      <c r="A1843" s="4">
        <v>41149</v>
      </c>
      <c r="B1843">
        <v>1</v>
      </c>
      <c r="C1843">
        <v>1</v>
      </c>
      <c r="D1843" s="5" t="s">
        <v>32</v>
      </c>
      <c r="E1843" s="6">
        <v>488.62</v>
      </c>
      <c r="F1843" s="6">
        <v>1014.95</v>
      </c>
      <c r="G1843" s="6">
        <v>1503.57</v>
      </c>
    </row>
    <row r="1844" spans="1:7" customFormat="1" x14ac:dyDescent="0.25">
      <c r="A1844" s="4">
        <v>41149</v>
      </c>
      <c r="B1844">
        <v>1</v>
      </c>
      <c r="C1844">
        <v>2</v>
      </c>
      <c r="D1844" s="5" t="s">
        <v>37</v>
      </c>
      <c r="E1844" s="6">
        <v>700.27</v>
      </c>
      <c r="F1844" s="6">
        <v>1160.26</v>
      </c>
      <c r="G1844" s="6">
        <v>1860.53</v>
      </c>
    </row>
    <row r="1845" spans="1:7" customFormat="1" x14ac:dyDescent="0.25">
      <c r="A1845" s="4">
        <v>41149</v>
      </c>
      <c r="B1845">
        <v>2</v>
      </c>
      <c r="C1845">
        <v>1</v>
      </c>
      <c r="D1845" s="5" t="s">
        <v>40</v>
      </c>
      <c r="E1845" s="6">
        <v>655.15</v>
      </c>
      <c r="F1845" s="6">
        <v>1002.87</v>
      </c>
      <c r="G1845" s="6">
        <v>1658.02</v>
      </c>
    </row>
    <row r="1846" spans="1:7" customFormat="1" x14ac:dyDescent="0.25">
      <c r="A1846" s="4">
        <v>41149</v>
      </c>
      <c r="B1846">
        <v>2</v>
      </c>
      <c r="C1846">
        <v>2</v>
      </c>
      <c r="D1846" s="5" t="s">
        <v>41</v>
      </c>
      <c r="E1846" s="6">
        <v>577.75</v>
      </c>
      <c r="F1846" s="6">
        <v>1055.08</v>
      </c>
      <c r="G1846" s="6">
        <v>1632.83</v>
      </c>
    </row>
    <row r="1847" spans="1:7" customFormat="1" x14ac:dyDescent="0.25">
      <c r="A1847" s="4">
        <v>41149</v>
      </c>
      <c r="B1847">
        <v>3</v>
      </c>
      <c r="C1847">
        <v>1</v>
      </c>
      <c r="D1847" s="5" t="s">
        <v>43</v>
      </c>
      <c r="E1847" s="6">
        <v>561.52</v>
      </c>
      <c r="F1847" s="6">
        <v>1098.3</v>
      </c>
      <c r="G1847" s="6">
        <v>1659.82</v>
      </c>
    </row>
    <row r="1848" spans="1:7" customFormat="1" x14ac:dyDescent="0.25">
      <c r="A1848" s="4">
        <v>41149</v>
      </c>
      <c r="B1848">
        <v>3</v>
      </c>
      <c r="C1848">
        <v>2</v>
      </c>
      <c r="D1848" s="5" t="s">
        <v>47</v>
      </c>
      <c r="E1848" s="6">
        <v>711.74</v>
      </c>
      <c r="F1848" s="6">
        <v>1277.56</v>
      </c>
      <c r="G1848" s="6">
        <v>1989.3</v>
      </c>
    </row>
    <row r="1849" spans="1:7" customFormat="1" x14ac:dyDescent="0.25">
      <c r="A1849" s="4">
        <v>41149</v>
      </c>
      <c r="B1849">
        <v>4</v>
      </c>
      <c r="C1849">
        <v>1</v>
      </c>
      <c r="D1849" s="5" t="s">
        <v>24</v>
      </c>
      <c r="E1849" s="6">
        <v>564.17999999999995</v>
      </c>
      <c r="F1849" s="6">
        <v>975.61</v>
      </c>
      <c r="G1849" s="6">
        <v>1539.79</v>
      </c>
    </row>
    <row r="1850" spans="1:7" customFormat="1" x14ac:dyDescent="0.25">
      <c r="A1850" s="4">
        <v>41149</v>
      </c>
      <c r="B1850">
        <v>4</v>
      </c>
      <c r="C1850">
        <v>2</v>
      </c>
      <c r="D1850" s="5" t="s">
        <v>30</v>
      </c>
      <c r="E1850" s="6">
        <v>514.91999999999996</v>
      </c>
      <c r="F1850" s="6">
        <v>1103.25</v>
      </c>
      <c r="G1850" s="6">
        <v>1618.17</v>
      </c>
    </row>
    <row r="1851" spans="1:7" customFormat="1" x14ac:dyDescent="0.25">
      <c r="A1851" s="4">
        <v>41150</v>
      </c>
      <c r="B1851">
        <v>1</v>
      </c>
      <c r="C1851">
        <v>1</v>
      </c>
      <c r="D1851" s="5" t="s">
        <v>16</v>
      </c>
      <c r="E1851" s="6">
        <v>546.37</v>
      </c>
      <c r="F1851" s="6">
        <v>1016.89</v>
      </c>
      <c r="G1851" s="6">
        <v>1563.26</v>
      </c>
    </row>
    <row r="1852" spans="1:7" customFormat="1" x14ac:dyDescent="0.25">
      <c r="A1852" s="4">
        <v>41150</v>
      </c>
      <c r="B1852">
        <v>1</v>
      </c>
      <c r="C1852">
        <v>2</v>
      </c>
      <c r="D1852" s="5" t="s">
        <v>22</v>
      </c>
      <c r="E1852" s="6">
        <v>535.15</v>
      </c>
      <c r="F1852" s="6">
        <v>996.52</v>
      </c>
      <c r="G1852" s="6">
        <v>1531.67</v>
      </c>
    </row>
    <row r="1853" spans="1:7" customFormat="1" x14ac:dyDescent="0.25">
      <c r="A1853" s="4">
        <v>41150</v>
      </c>
      <c r="B1853">
        <v>2</v>
      </c>
      <c r="C1853">
        <v>1</v>
      </c>
      <c r="D1853" s="5" t="s">
        <v>27</v>
      </c>
      <c r="E1853" s="6">
        <v>545.17999999999995</v>
      </c>
      <c r="F1853" s="6">
        <v>1009.62</v>
      </c>
      <c r="G1853" s="6">
        <v>1554.8</v>
      </c>
    </row>
    <row r="1854" spans="1:7" customFormat="1" x14ac:dyDescent="0.25">
      <c r="A1854" s="4">
        <v>41150</v>
      </c>
      <c r="B1854">
        <v>2</v>
      </c>
      <c r="C1854">
        <v>2</v>
      </c>
      <c r="D1854" s="5" t="s">
        <v>32</v>
      </c>
      <c r="E1854" s="6">
        <v>635.39</v>
      </c>
      <c r="F1854" s="6">
        <v>1203.1300000000001</v>
      </c>
      <c r="G1854" s="6">
        <v>1838.52</v>
      </c>
    </row>
    <row r="1855" spans="1:7" customFormat="1" x14ac:dyDescent="0.25">
      <c r="A1855" s="4">
        <v>41150</v>
      </c>
      <c r="B1855">
        <v>3</v>
      </c>
      <c r="C1855">
        <v>1</v>
      </c>
      <c r="D1855" s="5" t="s">
        <v>37</v>
      </c>
      <c r="E1855" s="6">
        <v>600.57000000000005</v>
      </c>
      <c r="F1855" s="6">
        <v>906.48</v>
      </c>
      <c r="G1855" s="6">
        <v>1507.05</v>
      </c>
    </row>
    <row r="1856" spans="1:7" customFormat="1" x14ac:dyDescent="0.25">
      <c r="A1856" s="4">
        <v>41150</v>
      </c>
      <c r="B1856">
        <v>3</v>
      </c>
      <c r="C1856">
        <v>2</v>
      </c>
      <c r="D1856" s="5" t="s">
        <v>40</v>
      </c>
      <c r="E1856" s="6">
        <v>795.82</v>
      </c>
      <c r="F1856" s="6">
        <v>1238.98</v>
      </c>
      <c r="G1856" s="6">
        <v>2034.8</v>
      </c>
    </row>
    <row r="1857" spans="1:7" customFormat="1" x14ac:dyDescent="0.25">
      <c r="A1857" s="4">
        <v>41150</v>
      </c>
      <c r="B1857">
        <v>4</v>
      </c>
      <c r="C1857">
        <v>1</v>
      </c>
      <c r="D1857" s="5" t="s">
        <v>41</v>
      </c>
      <c r="E1857" s="6">
        <v>571.5</v>
      </c>
      <c r="F1857" s="6">
        <v>945.58</v>
      </c>
      <c r="G1857" s="6">
        <v>1517.08</v>
      </c>
    </row>
    <row r="1858" spans="1:7" customFormat="1" x14ac:dyDescent="0.25">
      <c r="A1858" s="4">
        <v>41150</v>
      </c>
      <c r="B1858">
        <v>4</v>
      </c>
      <c r="C1858">
        <v>2</v>
      </c>
      <c r="D1858" s="5" t="s">
        <v>43</v>
      </c>
      <c r="E1858" s="6">
        <v>563.74</v>
      </c>
      <c r="F1858" s="6">
        <v>1112.25</v>
      </c>
      <c r="G1858" s="6">
        <v>1675.99</v>
      </c>
    </row>
    <row r="1859" spans="1:7" customFormat="1" x14ac:dyDescent="0.25">
      <c r="A1859" s="4">
        <v>41151</v>
      </c>
      <c r="B1859">
        <v>1</v>
      </c>
      <c r="C1859">
        <v>1</v>
      </c>
      <c r="D1859" s="5" t="s">
        <v>47</v>
      </c>
      <c r="E1859" s="6">
        <v>609.54999999999995</v>
      </c>
      <c r="F1859" s="6">
        <v>1185.6300000000001</v>
      </c>
      <c r="G1859" s="6">
        <v>1795.18</v>
      </c>
    </row>
    <row r="1860" spans="1:7" customFormat="1" x14ac:dyDescent="0.25">
      <c r="A1860" s="4">
        <v>41151</v>
      </c>
      <c r="B1860">
        <v>1</v>
      </c>
      <c r="C1860">
        <v>2</v>
      </c>
      <c r="D1860" s="5" t="s">
        <v>24</v>
      </c>
      <c r="E1860" s="6">
        <v>600.39</v>
      </c>
      <c r="F1860" s="6">
        <v>1187.53</v>
      </c>
      <c r="G1860" s="6">
        <v>1787.92</v>
      </c>
    </row>
    <row r="1861" spans="1:7" customFormat="1" x14ac:dyDescent="0.25">
      <c r="A1861" s="4">
        <v>41151</v>
      </c>
      <c r="B1861">
        <v>2</v>
      </c>
      <c r="C1861">
        <v>1</v>
      </c>
      <c r="D1861" s="5" t="s">
        <v>30</v>
      </c>
      <c r="E1861" s="6">
        <v>654.70000000000005</v>
      </c>
      <c r="F1861" s="6">
        <v>1051.67</v>
      </c>
      <c r="G1861" s="6">
        <v>1706.37</v>
      </c>
    </row>
    <row r="1862" spans="1:7" customFormat="1" x14ac:dyDescent="0.25">
      <c r="A1862" s="4">
        <v>41151</v>
      </c>
      <c r="B1862">
        <v>2</v>
      </c>
      <c r="C1862">
        <v>2</v>
      </c>
      <c r="D1862" s="5" t="s">
        <v>16</v>
      </c>
      <c r="E1862" s="6">
        <v>645.53</v>
      </c>
      <c r="F1862" s="6">
        <v>981.89</v>
      </c>
      <c r="G1862" s="6">
        <v>1627.42</v>
      </c>
    </row>
    <row r="1863" spans="1:7" customFormat="1" x14ac:dyDescent="0.25">
      <c r="A1863" s="4">
        <v>41151</v>
      </c>
      <c r="B1863">
        <v>3</v>
      </c>
      <c r="C1863">
        <v>1</v>
      </c>
      <c r="D1863" s="5" t="s">
        <v>22</v>
      </c>
      <c r="E1863" s="6">
        <v>623.59</v>
      </c>
      <c r="F1863" s="6">
        <v>1001.51</v>
      </c>
      <c r="G1863" s="6">
        <v>1625.1</v>
      </c>
    </row>
    <row r="1864" spans="1:7" customFormat="1" x14ac:dyDescent="0.25">
      <c r="A1864" s="4">
        <v>41151</v>
      </c>
      <c r="B1864">
        <v>3</v>
      </c>
      <c r="C1864">
        <v>2</v>
      </c>
      <c r="D1864" s="5" t="s">
        <v>27</v>
      </c>
      <c r="E1864" s="6">
        <v>626.30999999999995</v>
      </c>
      <c r="F1864" s="6">
        <v>1228.07</v>
      </c>
      <c r="G1864" s="6">
        <v>1854.38</v>
      </c>
    </row>
    <row r="1865" spans="1:7" customFormat="1" x14ac:dyDescent="0.25">
      <c r="A1865" s="4">
        <v>41151</v>
      </c>
      <c r="B1865">
        <v>4</v>
      </c>
      <c r="C1865">
        <v>1</v>
      </c>
      <c r="D1865" s="5" t="s">
        <v>32</v>
      </c>
      <c r="E1865" s="6">
        <v>494.27</v>
      </c>
      <c r="F1865" s="6">
        <v>1096.8599999999999</v>
      </c>
      <c r="G1865" s="6">
        <v>1591.13</v>
      </c>
    </row>
    <row r="1866" spans="1:7" customFormat="1" x14ac:dyDescent="0.25">
      <c r="A1866" s="4">
        <v>41151</v>
      </c>
      <c r="B1866">
        <v>4</v>
      </c>
      <c r="C1866">
        <v>2</v>
      </c>
      <c r="D1866" s="5" t="s">
        <v>37</v>
      </c>
      <c r="E1866" s="6">
        <v>743.3</v>
      </c>
      <c r="F1866" s="6">
        <v>1324.7</v>
      </c>
      <c r="G1866" s="6">
        <v>2068</v>
      </c>
    </row>
    <row r="1867" spans="1:7" customFormat="1" x14ac:dyDescent="0.25">
      <c r="A1867" s="4">
        <v>41152</v>
      </c>
      <c r="B1867">
        <v>1</v>
      </c>
      <c r="C1867">
        <v>1</v>
      </c>
      <c r="D1867" s="5" t="s">
        <v>40</v>
      </c>
      <c r="E1867" s="6">
        <v>614.87</v>
      </c>
      <c r="F1867" s="6">
        <v>1053.05</v>
      </c>
      <c r="G1867" s="6">
        <v>1667.92</v>
      </c>
    </row>
    <row r="1868" spans="1:7" customFormat="1" x14ac:dyDescent="0.25">
      <c r="A1868" s="4">
        <v>41152</v>
      </c>
      <c r="B1868">
        <v>1</v>
      </c>
      <c r="C1868">
        <v>2</v>
      </c>
      <c r="D1868" s="5" t="s">
        <v>41</v>
      </c>
      <c r="E1868" s="6">
        <v>715.41</v>
      </c>
      <c r="F1868" s="6">
        <v>1213.3499999999999</v>
      </c>
      <c r="G1868" s="6">
        <v>1928.76</v>
      </c>
    </row>
    <row r="1869" spans="1:7" customFormat="1" x14ac:dyDescent="0.25">
      <c r="A1869" s="4">
        <v>41152</v>
      </c>
      <c r="B1869">
        <v>2</v>
      </c>
      <c r="C1869">
        <v>1</v>
      </c>
      <c r="D1869" s="5" t="s">
        <v>43</v>
      </c>
      <c r="E1869" s="6">
        <v>450.7</v>
      </c>
      <c r="F1869" s="6">
        <v>1063.95</v>
      </c>
      <c r="G1869" s="6">
        <v>1514.65</v>
      </c>
    </row>
    <row r="1870" spans="1:7" customFormat="1" x14ac:dyDescent="0.25">
      <c r="A1870" s="4">
        <v>41152</v>
      </c>
      <c r="B1870">
        <v>2</v>
      </c>
      <c r="C1870">
        <v>2</v>
      </c>
      <c r="D1870" s="5" t="s">
        <v>47</v>
      </c>
      <c r="E1870" s="6">
        <v>587.96</v>
      </c>
      <c r="F1870" s="6">
        <v>1247.3900000000001</v>
      </c>
      <c r="G1870" s="6">
        <v>1835.35</v>
      </c>
    </row>
    <row r="1871" spans="1:7" customFormat="1" x14ac:dyDescent="0.25">
      <c r="A1871" s="4">
        <v>41152</v>
      </c>
      <c r="B1871">
        <v>3</v>
      </c>
      <c r="C1871">
        <v>1</v>
      </c>
      <c r="D1871" s="5" t="s">
        <v>24</v>
      </c>
      <c r="E1871" s="6">
        <v>571.70000000000005</v>
      </c>
      <c r="F1871" s="6">
        <v>1113.48</v>
      </c>
      <c r="G1871" s="6">
        <v>1685.18</v>
      </c>
    </row>
    <row r="1872" spans="1:7" customFormat="1" x14ac:dyDescent="0.25">
      <c r="A1872" s="4">
        <v>41152</v>
      </c>
      <c r="B1872">
        <v>3</v>
      </c>
      <c r="C1872">
        <v>2</v>
      </c>
      <c r="D1872" s="5" t="s">
        <v>30</v>
      </c>
      <c r="E1872" s="6">
        <v>724.25</v>
      </c>
      <c r="F1872" s="6">
        <v>1366.89</v>
      </c>
      <c r="G1872" s="6">
        <v>2091.14</v>
      </c>
    </row>
    <row r="1873" spans="1:7" customFormat="1" x14ac:dyDescent="0.25">
      <c r="A1873" s="4">
        <v>41152</v>
      </c>
      <c r="B1873">
        <v>4</v>
      </c>
      <c r="C1873">
        <v>1</v>
      </c>
      <c r="D1873" s="5" t="s">
        <v>16</v>
      </c>
      <c r="E1873" s="6">
        <v>563.27</v>
      </c>
      <c r="F1873" s="6">
        <v>1235.4000000000001</v>
      </c>
      <c r="G1873" s="6">
        <v>1798.67</v>
      </c>
    </row>
    <row r="1874" spans="1:7" customFormat="1" x14ac:dyDescent="0.25">
      <c r="A1874" s="4">
        <v>41152</v>
      </c>
      <c r="B1874">
        <v>4</v>
      </c>
      <c r="C1874">
        <v>2</v>
      </c>
      <c r="D1874" s="5" t="s">
        <v>22</v>
      </c>
      <c r="E1874" s="6">
        <v>706.06</v>
      </c>
      <c r="F1874" s="6">
        <v>1237.6500000000001</v>
      </c>
      <c r="G1874" s="6">
        <v>1943.71</v>
      </c>
    </row>
    <row r="1875" spans="1:7" customFormat="1" x14ac:dyDescent="0.25">
      <c r="A1875" s="4">
        <v>41153</v>
      </c>
      <c r="B1875">
        <v>1</v>
      </c>
      <c r="C1875">
        <v>1</v>
      </c>
      <c r="D1875" s="5" t="s">
        <v>27</v>
      </c>
      <c r="E1875" s="6">
        <v>548.23</v>
      </c>
      <c r="F1875" s="6">
        <v>1229.98</v>
      </c>
      <c r="G1875" s="6">
        <v>1778.21</v>
      </c>
    </row>
    <row r="1876" spans="1:7" customFormat="1" x14ac:dyDescent="0.25">
      <c r="A1876" s="4">
        <v>41153</v>
      </c>
      <c r="B1876">
        <v>1</v>
      </c>
      <c r="C1876">
        <v>2</v>
      </c>
      <c r="D1876" s="5" t="s">
        <v>32</v>
      </c>
      <c r="E1876" s="6">
        <v>722.71</v>
      </c>
      <c r="F1876" s="6">
        <v>1097.96</v>
      </c>
      <c r="G1876" s="6">
        <v>1820.67</v>
      </c>
    </row>
    <row r="1877" spans="1:7" customFormat="1" x14ac:dyDescent="0.25">
      <c r="A1877" s="4">
        <v>41153</v>
      </c>
      <c r="B1877">
        <v>2</v>
      </c>
      <c r="C1877">
        <v>1</v>
      </c>
      <c r="D1877" s="5" t="s">
        <v>37</v>
      </c>
      <c r="E1877" s="6">
        <v>467.55</v>
      </c>
      <c r="F1877" s="6">
        <v>1127.3800000000001</v>
      </c>
      <c r="G1877" s="6">
        <v>1594.93</v>
      </c>
    </row>
    <row r="1878" spans="1:7" customFormat="1" x14ac:dyDescent="0.25">
      <c r="A1878" s="4">
        <v>41153</v>
      </c>
      <c r="B1878">
        <v>2</v>
      </c>
      <c r="C1878">
        <v>2</v>
      </c>
      <c r="D1878" s="5" t="s">
        <v>40</v>
      </c>
      <c r="E1878" s="6">
        <v>505.64</v>
      </c>
      <c r="F1878" s="6">
        <v>1110.68</v>
      </c>
      <c r="G1878" s="6">
        <v>1616.32</v>
      </c>
    </row>
    <row r="1879" spans="1:7" customFormat="1" x14ac:dyDescent="0.25">
      <c r="A1879" s="4">
        <v>41153</v>
      </c>
      <c r="B1879">
        <v>3</v>
      </c>
      <c r="C1879">
        <v>1</v>
      </c>
      <c r="D1879" s="5" t="s">
        <v>41</v>
      </c>
      <c r="E1879" s="6">
        <v>475.18</v>
      </c>
      <c r="F1879" s="6">
        <v>1077.3900000000001</v>
      </c>
      <c r="G1879" s="6">
        <v>1552.57</v>
      </c>
    </row>
    <row r="1880" spans="1:7" customFormat="1" x14ac:dyDescent="0.25">
      <c r="A1880" s="4">
        <v>41153</v>
      </c>
      <c r="B1880">
        <v>3</v>
      </c>
      <c r="C1880">
        <v>2</v>
      </c>
      <c r="D1880" s="5" t="s">
        <v>43</v>
      </c>
      <c r="E1880" s="6">
        <v>771.39</v>
      </c>
      <c r="F1880" s="6">
        <v>1267.03</v>
      </c>
      <c r="G1880" s="6">
        <v>2038.42</v>
      </c>
    </row>
    <row r="1881" spans="1:7" customFormat="1" x14ac:dyDescent="0.25">
      <c r="A1881" s="4">
        <v>41153</v>
      </c>
      <c r="B1881">
        <v>4</v>
      </c>
      <c r="C1881">
        <v>1</v>
      </c>
      <c r="D1881" s="5" t="s">
        <v>47</v>
      </c>
      <c r="E1881" s="6">
        <v>590.22</v>
      </c>
      <c r="F1881" s="6">
        <v>1023.63</v>
      </c>
      <c r="G1881" s="6">
        <v>1613.85</v>
      </c>
    </row>
    <row r="1882" spans="1:7" customFormat="1" x14ac:dyDescent="0.25">
      <c r="A1882" s="4">
        <v>41153</v>
      </c>
      <c r="B1882">
        <v>4</v>
      </c>
      <c r="C1882">
        <v>2</v>
      </c>
      <c r="D1882" s="5" t="s">
        <v>24</v>
      </c>
      <c r="E1882" s="6">
        <v>587.35</v>
      </c>
      <c r="F1882" s="6">
        <v>937.81</v>
      </c>
      <c r="G1882" s="6">
        <v>1525.16</v>
      </c>
    </row>
    <row r="1883" spans="1:7" customFormat="1" x14ac:dyDescent="0.25">
      <c r="A1883" s="4">
        <v>41154</v>
      </c>
      <c r="B1883">
        <v>1</v>
      </c>
      <c r="C1883">
        <v>1</v>
      </c>
      <c r="D1883" s="5" t="s">
        <v>30</v>
      </c>
      <c r="E1883" s="6">
        <v>609.73</v>
      </c>
      <c r="F1883" s="6">
        <v>1051.69</v>
      </c>
      <c r="G1883" s="6">
        <v>1661.42</v>
      </c>
    </row>
    <row r="1884" spans="1:7" customFormat="1" x14ac:dyDescent="0.25">
      <c r="A1884" s="4">
        <v>41154</v>
      </c>
      <c r="B1884">
        <v>1</v>
      </c>
      <c r="C1884">
        <v>2</v>
      </c>
      <c r="D1884" s="5" t="s">
        <v>16</v>
      </c>
      <c r="E1884" s="6">
        <v>513.78</v>
      </c>
      <c r="F1884" s="6">
        <v>1240.74</v>
      </c>
      <c r="G1884" s="6">
        <v>1754.52</v>
      </c>
    </row>
    <row r="1885" spans="1:7" customFormat="1" x14ac:dyDescent="0.25">
      <c r="A1885" s="4">
        <v>41154</v>
      </c>
      <c r="B1885">
        <v>2</v>
      </c>
      <c r="C1885">
        <v>1</v>
      </c>
      <c r="D1885" s="5" t="s">
        <v>22</v>
      </c>
      <c r="E1885" s="6">
        <v>557.78</v>
      </c>
      <c r="F1885" s="6">
        <v>1180.4000000000001</v>
      </c>
      <c r="G1885" s="6">
        <v>1738.18</v>
      </c>
    </row>
    <row r="1886" spans="1:7" customFormat="1" x14ac:dyDescent="0.25">
      <c r="A1886" s="4">
        <v>41154</v>
      </c>
      <c r="B1886">
        <v>2</v>
      </c>
      <c r="C1886">
        <v>2</v>
      </c>
      <c r="D1886" s="5" t="s">
        <v>27</v>
      </c>
      <c r="E1886" s="6">
        <v>555.23</v>
      </c>
      <c r="F1886" s="6">
        <v>1136.79</v>
      </c>
      <c r="G1886" s="6">
        <v>1692.02</v>
      </c>
    </row>
    <row r="1887" spans="1:7" customFormat="1" x14ac:dyDescent="0.25">
      <c r="A1887" s="4">
        <v>41154</v>
      </c>
      <c r="B1887">
        <v>3</v>
      </c>
      <c r="C1887">
        <v>1</v>
      </c>
      <c r="D1887" s="5" t="s">
        <v>32</v>
      </c>
      <c r="E1887" s="6">
        <v>525.9</v>
      </c>
      <c r="F1887" s="6">
        <v>1152.45</v>
      </c>
      <c r="G1887" s="6">
        <v>1678.35</v>
      </c>
    </row>
    <row r="1888" spans="1:7" customFormat="1" x14ac:dyDescent="0.25">
      <c r="A1888" s="4">
        <v>41154</v>
      </c>
      <c r="B1888">
        <v>3</v>
      </c>
      <c r="C1888">
        <v>2</v>
      </c>
      <c r="D1888" s="5" t="s">
        <v>37</v>
      </c>
      <c r="E1888" s="6">
        <v>559.07000000000005</v>
      </c>
      <c r="F1888" s="6">
        <v>986.9</v>
      </c>
      <c r="G1888" s="6">
        <v>1545.97</v>
      </c>
    </row>
    <row r="1889" spans="1:7" customFormat="1" x14ac:dyDescent="0.25">
      <c r="A1889" s="4">
        <v>41154</v>
      </c>
      <c r="B1889">
        <v>4</v>
      </c>
      <c r="C1889">
        <v>1</v>
      </c>
      <c r="D1889" s="5" t="s">
        <v>40</v>
      </c>
      <c r="E1889" s="6">
        <v>550.59</v>
      </c>
      <c r="F1889" s="6">
        <v>1000.32</v>
      </c>
      <c r="G1889" s="6">
        <v>1550.91</v>
      </c>
    </row>
    <row r="1890" spans="1:7" customFormat="1" x14ac:dyDescent="0.25">
      <c r="A1890" s="4">
        <v>41154</v>
      </c>
      <c r="B1890">
        <v>4</v>
      </c>
      <c r="C1890">
        <v>2</v>
      </c>
      <c r="D1890" s="5" t="s">
        <v>41</v>
      </c>
      <c r="E1890" s="6">
        <v>559.87</v>
      </c>
      <c r="F1890" s="6">
        <v>1069.22</v>
      </c>
      <c r="G1890" s="6">
        <v>1629.09</v>
      </c>
    </row>
    <row r="1891" spans="1:7" customFormat="1" x14ac:dyDescent="0.25">
      <c r="A1891" s="4">
        <v>41155</v>
      </c>
      <c r="B1891">
        <v>1</v>
      </c>
      <c r="C1891">
        <v>1</v>
      </c>
      <c r="D1891" s="5" t="s">
        <v>43</v>
      </c>
      <c r="E1891" s="6">
        <v>510.96</v>
      </c>
      <c r="F1891" s="6">
        <v>1017.01</v>
      </c>
      <c r="G1891" s="6">
        <v>1527.97</v>
      </c>
    </row>
    <row r="1892" spans="1:7" customFormat="1" x14ac:dyDescent="0.25">
      <c r="A1892" s="4">
        <v>41155</v>
      </c>
      <c r="B1892">
        <v>1</v>
      </c>
      <c r="C1892">
        <v>2</v>
      </c>
      <c r="D1892" s="5" t="s">
        <v>47</v>
      </c>
      <c r="E1892" s="6">
        <v>705.14</v>
      </c>
      <c r="F1892" s="6">
        <v>1220.51</v>
      </c>
      <c r="G1892" s="6">
        <v>1925.65</v>
      </c>
    </row>
    <row r="1893" spans="1:7" customFormat="1" x14ac:dyDescent="0.25">
      <c r="A1893" s="4">
        <v>41155</v>
      </c>
      <c r="B1893">
        <v>2</v>
      </c>
      <c r="C1893">
        <v>1</v>
      </c>
      <c r="D1893" s="5" t="s">
        <v>24</v>
      </c>
      <c r="E1893" s="6">
        <v>473.75</v>
      </c>
      <c r="F1893" s="6">
        <v>1140.27</v>
      </c>
      <c r="G1893" s="6">
        <v>1614.02</v>
      </c>
    </row>
    <row r="1894" spans="1:7" customFormat="1" x14ac:dyDescent="0.25">
      <c r="A1894" s="4">
        <v>41155</v>
      </c>
      <c r="B1894">
        <v>2</v>
      </c>
      <c r="C1894">
        <v>2</v>
      </c>
      <c r="D1894" s="5" t="s">
        <v>30</v>
      </c>
      <c r="E1894" s="6">
        <v>586.54999999999995</v>
      </c>
      <c r="F1894" s="6">
        <v>999.75</v>
      </c>
      <c r="G1894" s="6">
        <v>1586.3</v>
      </c>
    </row>
    <row r="1895" spans="1:7" customFormat="1" x14ac:dyDescent="0.25">
      <c r="A1895" s="4">
        <v>41155</v>
      </c>
      <c r="B1895">
        <v>3</v>
      </c>
      <c r="C1895">
        <v>1</v>
      </c>
      <c r="D1895" s="5" t="s">
        <v>16</v>
      </c>
      <c r="E1895" s="6">
        <v>536.1</v>
      </c>
      <c r="F1895" s="6">
        <v>1180.08</v>
      </c>
      <c r="G1895" s="6">
        <v>1716.18</v>
      </c>
    </row>
    <row r="1896" spans="1:7" customFormat="1" x14ac:dyDescent="0.25">
      <c r="A1896" s="4">
        <v>41155</v>
      </c>
      <c r="B1896">
        <v>3</v>
      </c>
      <c r="C1896">
        <v>2</v>
      </c>
      <c r="D1896" s="5" t="s">
        <v>22</v>
      </c>
      <c r="E1896" s="6">
        <v>737.42</v>
      </c>
      <c r="F1896" s="6">
        <v>1113</v>
      </c>
      <c r="G1896" s="6">
        <v>1850.42</v>
      </c>
    </row>
    <row r="1897" spans="1:7" customFormat="1" x14ac:dyDescent="0.25">
      <c r="A1897" s="4">
        <v>41155</v>
      </c>
      <c r="B1897">
        <v>4</v>
      </c>
      <c r="C1897">
        <v>1</v>
      </c>
      <c r="D1897" s="5" t="s">
        <v>27</v>
      </c>
      <c r="E1897" s="6">
        <v>578.70000000000005</v>
      </c>
      <c r="F1897" s="6">
        <v>1194.69</v>
      </c>
      <c r="G1897" s="6">
        <v>1773.39</v>
      </c>
    </row>
    <row r="1898" spans="1:7" customFormat="1" x14ac:dyDescent="0.25">
      <c r="A1898" s="4">
        <v>41155</v>
      </c>
      <c r="B1898">
        <v>4</v>
      </c>
      <c r="C1898">
        <v>2</v>
      </c>
      <c r="D1898" s="5" t="s">
        <v>32</v>
      </c>
      <c r="E1898" s="6">
        <v>593.12</v>
      </c>
      <c r="F1898" s="6">
        <v>1061.24</v>
      </c>
      <c r="G1898" s="6">
        <v>1654.36</v>
      </c>
    </row>
    <row r="1899" spans="1:7" customFormat="1" x14ac:dyDescent="0.25">
      <c r="A1899" s="4">
        <v>41156</v>
      </c>
      <c r="B1899">
        <v>1</v>
      </c>
      <c r="C1899">
        <v>1</v>
      </c>
      <c r="D1899" s="5" t="s">
        <v>37</v>
      </c>
      <c r="E1899" s="6">
        <v>479.19</v>
      </c>
      <c r="F1899" s="6">
        <v>1111.1099999999999</v>
      </c>
      <c r="G1899" s="6">
        <v>1590.3</v>
      </c>
    </row>
    <row r="1900" spans="1:7" customFormat="1" x14ac:dyDescent="0.25">
      <c r="A1900" s="4">
        <v>41156</v>
      </c>
      <c r="B1900">
        <v>1</v>
      </c>
      <c r="C1900">
        <v>2</v>
      </c>
      <c r="D1900" s="5" t="s">
        <v>40</v>
      </c>
      <c r="E1900" s="6">
        <v>495.02</v>
      </c>
      <c r="F1900" s="6">
        <v>1187.0999999999999</v>
      </c>
      <c r="G1900" s="6">
        <v>1682.12</v>
      </c>
    </row>
    <row r="1901" spans="1:7" customFormat="1" x14ac:dyDescent="0.25">
      <c r="A1901" s="4">
        <v>41156</v>
      </c>
      <c r="B1901">
        <v>2</v>
      </c>
      <c r="C1901">
        <v>1</v>
      </c>
      <c r="D1901" s="5" t="s">
        <v>41</v>
      </c>
      <c r="E1901" s="6">
        <v>511.53</v>
      </c>
      <c r="F1901" s="6">
        <v>1160.8900000000001</v>
      </c>
      <c r="G1901" s="6">
        <v>1672.42</v>
      </c>
    </row>
    <row r="1902" spans="1:7" customFormat="1" x14ac:dyDescent="0.25">
      <c r="A1902" s="4">
        <v>41156</v>
      </c>
      <c r="B1902">
        <v>2</v>
      </c>
      <c r="C1902">
        <v>2</v>
      </c>
      <c r="D1902" s="5" t="s">
        <v>43</v>
      </c>
      <c r="E1902" s="6">
        <v>652.62</v>
      </c>
      <c r="F1902" s="6">
        <v>1080.55</v>
      </c>
      <c r="G1902" s="6">
        <v>1733.17</v>
      </c>
    </row>
    <row r="1903" spans="1:7" customFormat="1" x14ac:dyDescent="0.25">
      <c r="A1903" s="4">
        <v>41156</v>
      </c>
      <c r="B1903">
        <v>3</v>
      </c>
      <c r="C1903">
        <v>1</v>
      </c>
      <c r="D1903" s="5" t="s">
        <v>47</v>
      </c>
      <c r="E1903" s="6">
        <v>508.86</v>
      </c>
      <c r="F1903" s="6">
        <v>1028.58</v>
      </c>
      <c r="G1903" s="6">
        <v>1537.44</v>
      </c>
    </row>
    <row r="1904" spans="1:7" customFormat="1" x14ac:dyDescent="0.25">
      <c r="A1904" s="4">
        <v>41156</v>
      </c>
      <c r="B1904">
        <v>3</v>
      </c>
      <c r="C1904">
        <v>2</v>
      </c>
      <c r="D1904" s="5" t="s">
        <v>24</v>
      </c>
      <c r="E1904" s="6">
        <v>562.04</v>
      </c>
      <c r="F1904" s="6">
        <v>1112.4100000000001</v>
      </c>
      <c r="G1904" s="6">
        <v>1674.45</v>
      </c>
    </row>
    <row r="1905" spans="1:7" customFormat="1" x14ac:dyDescent="0.25">
      <c r="A1905" s="4">
        <v>41156</v>
      </c>
      <c r="B1905">
        <v>4</v>
      </c>
      <c r="C1905">
        <v>1</v>
      </c>
      <c r="D1905" s="5" t="s">
        <v>30</v>
      </c>
      <c r="E1905" s="6">
        <v>484.91</v>
      </c>
      <c r="F1905" s="6">
        <v>1236.53</v>
      </c>
      <c r="G1905" s="6">
        <v>1721.44</v>
      </c>
    </row>
    <row r="1906" spans="1:7" customFormat="1" x14ac:dyDescent="0.25">
      <c r="A1906" s="4">
        <v>41156</v>
      </c>
      <c r="B1906">
        <v>4</v>
      </c>
      <c r="C1906">
        <v>2</v>
      </c>
      <c r="D1906" s="5" t="s">
        <v>16</v>
      </c>
      <c r="E1906" s="6">
        <v>659.32</v>
      </c>
      <c r="F1906" s="6">
        <v>1121.6500000000001</v>
      </c>
      <c r="G1906" s="6">
        <v>1780.97</v>
      </c>
    </row>
    <row r="1907" spans="1:7" customFormat="1" x14ac:dyDescent="0.25">
      <c r="A1907" s="4">
        <v>41157</v>
      </c>
      <c r="B1907">
        <v>1</v>
      </c>
      <c r="C1907">
        <v>1</v>
      </c>
      <c r="D1907" s="5" t="s">
        <v>22</v>
      </c>
      <c r="E1907" s="6">
        <v>482.22</v>
      </c>
      <c r="F1907" s="6">
        <v>1191.22</v>
      </c>
      <c r="G1907" s="6">
        <v>1673.44</v>
      </c>
    </row>
    <row r="1908" spans="1:7" customFormat="1" x14ac:dyDescent="0.25">
      <c r="A1908" s="4">
        <v>41157</v>
      </c>
      <c r="B1908">
        <v>1</v>
      </c>
      <c r="C1908">
        <v>2</v>
      </c>
      <c r="D1908" s="5" t="s">
        <v>27</v>
      </c>
      <c r="E1908" s="6">
        <v>662.65</v>
      </c>
      <c r="F1908" s="6">
        <v>1078.4100000000001</v>
      </c>
      <c r="G1908" s="6">
        <v>1741.06</v>
      </c>
    </row>
    <row r="1909" spans="1:7" customFormat="1" x14ac:dyDescent="0.25">
      <c r="A1909" s="4">
        <v>41157</v>
      </c>
      <c r="B1909">
        <v>2</v>
      </c>
      <c r="C1909">
        <v>1</v>
      </c>
      <c r="D1909" s="5" t="s">
        <v>32</v>
      </c>
      <c r="E1909" s="6">
        <v>612.26</v>
      </c>
      <c r="F1909" s="6">
        <v>925.32</v>
      </c>
      <c r="G1909" s="6">
        <v>1537.58</v>
      </c>
    </row>
    <row r="1910" spans="1:7" customFormat="1" x14ac:dyDescent="0.25">
      <c r="A1910" s="4">
        <v>41157</v>
      </c>
      <c r="B1910">
        <v>2</v>
      </c>
      <c r="C1910">
        <v>2</v>
      </c>
      <c r="D1910" s="5" t="s">
        <v>37</v>
      </c>
      <c r="E1910" s="6">
        <v>580.34</v>
      </c>
      <c r="F1910" s="6">
        <v>935.58</v>
      </c>
      <c r="G1910" s="6">
        <v>1515.92</v>
      </c>
    </row>
    <row r="1911" spans="1:7" customFormat="1" x14ac:dyDescent="0.25">
      <c r="A1911" s="4">
        <v>41157</v>
      </c>
      <c r="B1911">
        <v>3</v>
      </c>
      <c r="C1911">
        <v>1</v>
      </c>
      <c r="D1911" s="5" t="s">
        <v>40</v>
      </c>
      <c r="E1911" s="6">
        <v>690.06</v>
      </c>
      <c r="F1911" s="6">
        <v>1065.82</v>
      </c>
      <c r="G1911" s="6">
        <v>1755.88</v>
      </c>
    </row>
    <row r="1912" spans="1:7" customFormat="1" x14ac:dyDescent="0.25">
      <c r="A1912" s="4">
        <v>41157</v>
      </c>
      <c r="B1912">
        <v>3</v>
      </c>
      <c r="C1912">
        <v>2</v>
      </c>
      <c r="D1912" s="5" t="s">
        <v>41</v>
      </c>
      <c r="E1912" s="6">
        <v>496.92</v>
      </c>
      <c r="F1912" s="6">
        <v>1131.1500000000001</v>
      </c>
      <c r="G1912" s="6">
        <v>1628.07</v>
      </c>
    </row>
    <row r="1913" spans="1:7" customFormat="1" x14ac:dyDescent="0.25">
      <c r="A1913" s="4">
        <v>41157</v>
      </c>
      <c r="B1913">
        <v>4</v>
      </c>
      <c r="C1913">
        <v>1</v>
      </c>
      <c r="D1913" s="5" t="s">
        <v>43</v>
      </c>
      <c r="E1913" s="6">
        <v>451.6</v>
      </c>
      <c r="F1913" s="6">
        <v>1204.3399999999999</v>
      </c>
      <c r="G1913" s="6">
        <v>1655.94</v>
      </c>
    </row>
    <row r="1914" spans="1:7" customFormat="1" x14ac:dyDescent="0.25">
      <c r="A1914" s="4">
        <v>41157</v>
      </c>
      <c r="B1914">
        <v>4</v>
      </c>
      <c r="C1914">
        <v>2</v>
      </c>
      <c r="D1914" s="5" t="s">
        <v>47</v>
      </c>
      <c r="E1914" s="6">
        <v>540.73</v>
      </c>
      <c r="F1914" s="6">
        <v>1246.76</v>
      </c>
      <c r="G1914" s="6">
        <v>1787.49</v>
      </c>
    </row>
    <row r="1915" spans="1:7" customFormat="1" x14ac:dyDescent="0.25">
      <c r="A1915" s="4">
        <v>41158</v>
      </c>
      <c r="B1915">
        <v>1</v>
      </c>
      <c r="C1915">
        <v>1</v>
      </c>
      <c r="D1915" s="5" t="s">
        <v>24</v>
      </c>
      <c r="E1915" s="6">
        <v>589.97</v>
      </c>
      <c r="F1915" s="6">
        <v>1012.21</v>
      </c>
      <c r="G1915" s="6">
        <v>1602.18</v>
      </c>
    </row>
    <row r="1916" spans="1:7" customFormat="1" x14ac:dyDescent="0.25">
      <c r="A1916" s="4">
        <v>41158</v>
      </c>
      <c r="B1916">
        <v>1</v>
      </c>
      <c r="C1916">
        <v>2</v>
      </c>
      <c r="D1916" s="5" t="s">
        <v>30</v>
      </c>
      <c r="E1916" s="6">
        <v>497.93</v>
      </c>
      <c r="F1916" s="6">
        <v>1025.3</v>
      </c>
      <c r="G1916" s="6">
        <v>1523.23</v>
      </c>
    </row>
    <row r="1917" spans="1:7" customFormat="1" x14ac:dyDescent="0.25">
      <c r="A1917" s="4">
        <v>41158</v>
      </c>
      <c r="B1917">
        <v>2</v>
      </c>
      <c r="C1917">
        <v>1</v>
      </c>
      <c r="D1917" s="5" t="s">
        <v>16</v>
      </c>
      <c r="E1917" s="6">
        <v>593.57000000000005</v>
      </c>
      <c r="F1917" s="6">
        <v>1036.3699999999999</v>
      </c>
      <c r="G1917" s="6">
        <v>1629.94</v>
      </c>
    </row>
    <row r="1918" spans="1:7" customFormat="1" x14ac:dyDescent="0.25">
      <c r="A1918" s="4">
        <v>41158</v>
      </c>
      <c r="B1918">
        <v>2</v>
      </c>
      <c r="C1918">
        <v>2</v>
      </c>
      <c r="D1918" s="5" t="s">
        <v>22</v>
      </c>
      <c r="E1918" s="6">
        <v>731.75</v>
      </c>
      <c r="F1918" s="6">
        <v>1104.83</v>
      </c>
      <c r="G1918" s="6">
        <v>1836.58</v>
      </c>
    </row>
    <row r="1919" spans="1:7" customFormat="1" x14ac:dyDescent="0.25">
      <c r="A1919" s="4">
        <v>41158</v>
      </c>
      <c r="B1919">
        <v>3</v>
      </c>
      <c r="C1919">
        <v>1</v>
      </c>
      <c r="D1919" s="5" t="s">
        <v>27</v>
      </c>
      <c r="E1919" s="6">
        <v>513.13</v>
      </c>
      <c r="F1919" s="6">
        <v>1074.8699999999999</v>
      </c>
      <c r="G1919" s="6">
        <v>1588</v>
      </c>
    </row>
    <row r="1920" spans="1:7" customFormat="1" x14ac:dyDescent="0.25">
      <c r="A1920" s="4">
        <v>41158</v>
      </c>
      <c r="B1920">
        <v>3</v>
      </c>
      <c r="C1920">
        <v>2</v>
      </c>
      <c r="D1920" s="5" t="s">
        <v>32</v>
      </c>
      <c r="E1920" s="6">
        <v>539.86</v>
      </c>
      <c r="F1920" s="6">
        <v>1038.81</v>
      </c>
      <c r="G1920" s="6">
        <v>1578.67</v>
      </c>
    </row>
    <row r="1921" spans="1:7" customFormat="1" x14ac:dyDescent="0.25">
      <c r="A1921" s="4">
        <v>41158</v>
      </c>
      <c r="B1921">
        <v>4</v>
      </c>
      <c r="C1921">
        <v>1</v>
      </c>
      <c r="D1921" s="5" t="s">
        <v>37</v>
      </c>
      <c r="E1921" s="6">
        <v>694.57</v>
      </c>
      <c r="F1921" s="6">
        <v>1086.6400000000001</v>
      </c>
      <c r="G1921" s="6">
        <v>1781.21</v>
      </c>
    </row>
    <row r="1922" spans="1:7" customFormat="1" x14ac:dyDescent="0.25">
      <c r="A1922" s="4">
        <v>41158</v>
      </c>
      <c r="B1922">
        <v>4</v>
      </c>
      <c r="C1922">
        <v>2</v>
      </c>
      <c r="D1922" s="5" t="s">
        <v>40</v>
      </c>
      <c r="E1922" s="6">
        <v>466.25</v>
      </c>
      <c r="F1922" s="6">
        <v>1084.71</v>
      </c>
      <c r="G1922" s="6">
        <v>1550.96</v>
      </c>
    </row>
    <row r="1923" spans="1:7" customFormat="1" x14ac:dyDescent="0.25">
      <c r="A1923" s="4">
        <v>41159</v>
      </c>
      <c r="B1923">
        <v>1</v>
      </c>
      <c r="C1923">
        <v>1</v>
      </c>
      <c r="D1923" s="5" t="s">
        <v>41</v>
      </c>
      <c r="E1923" s="6">
        <v>543.75</v>
      </c>
      <c r="F1923" s="6">
        <v>1186.77</v>
      </c>
      <c r="G1923" s="6">
        <v>1730.52</v>
      </c>
    </row>
    <row r="1924" spans="1:7" customFormat="1" x14ac:dyDescent="0.25">
      <c r="A1924" s="4">
        <v>41159</v>
      </c>
      <c r="B1924">
        <v>1</v>
      </c>
      <c r="C1924">
        <v>2</v>
      </c>
      <c r="D1924" s="5" t="s">
        <v>43</v>
      </c>
      <c r="E1924" s="6">
        <v>441.8</v>
      </c>
      <c r="F1924" s="6">
        <v>1131.1300000000001</v>
      </c>
      <c r="G1924" s="6">
        <v>1572.93</v>
      </c>
    </row>
    <row r="1925" spans="1:7" customFormat="1" x14ac:dyDescent="0.25">
      <c r="A1925" s="4">
        <v>41159</v>
      </c>
      <c r="B1925">
        <v>2</v>
      </c>
      <c r="C1925">
        <v>1</v>
      </c>
      <c r="D1925" s="5" t="s">
        <v>47</v>
      </c>
      <c r="E1925" s="6">
        <v>596.59</v>
      </c>
      <c r="F1925" s="6">
        <v>1098.6099999999999</v>
      </c>
      <c r="G1925" s="6">
        <v>1695.2</v>
      </c>
    </row>
    <row r="1926" spans="1:7" customFormat="1" x14ac:dyDescent="0.25">
      <c r="A1926" s="4">
        <v>41159</v>
      </c>
      <c r="B1926">
        <v>2</v>
      </c>
      <c r="C1926">
        <v>2</v>
      </c>
      <c r="D1926" s="5" t="s">
        <v>24</v>
      </c>
      <c r="E1926" s="6">
        <v>682.83</v>
      </c>
      <c r="F1926" s="6">
        <v>1371.03</v>
      </c>
      <c r="G1926" s="6">
        <v>2053.86</v>
      </c>
    </row>
    <row r="1927" spans="1:7" customFormat="1" x14ac:dyDescent="0.25">
      <c r="A1927" s="4">
        <v>41159</v>
      </c>
      <c r="B1927">
        <v>3</v>
      </c>
      <c r="C1927">
        <v>1</v>
      </c>
      <c r="D1927" s="5" t="s">
        <v>30</v>
      </c>
      <c r="E1927" s="6">
        <v>507.12</v>
      </c>
      <c r="F1927" s="6">
        <v>1117.78</v>
      </c>
      <c r="G1927" s="6">
        <v>1624.9</v>
      </c>
    </row>
    <row r="1928" spans="1:7" customFormat="1" x14ac:dyDescent="0.25">
      <c r="A1928" s="4">
        <v>41159</v>
      </c>
      <c r="B1928">
        <v>3</v>
      </c>
      <c r="C1928">
        <v>2</v>
      </c>
      <c r="D1928" s="5" t="s">
        <v>16</v>
      </c>
      <c r="E1928" s="6">
        <v>632.64</v>
      </c>
      <c r="F1928" s="6">
        <v>1305.5</v>
      </c>
      <c r="G1928" s="6">
        <v>1938.14</v>
      </c>
    </row>
    <row r="1929" spans="1:7" customFormat="1" x14ac:dyDescent="0.25">
      <c r="A1929" s="4">
        <v>41159</v>
      </c>
      <c r="B1929">
        <v>4</v>
      </c>
      <c r="C1929">
        <v>1</v>
      </c>
      <c r="D1929" s="5" t="s">
        <v>22</v>
      </c>
      <c r="E1929" s="6">
        <v>426.06</v>
      </c>
      <c r="F1929" s="6">
        <v>1126.3900000000001</v>
      </c>
      <c r="G1929" s="6">
        <v>1552.45</v>
      </c>
    </row>
    <row r="1930" spans="1:7" customFormat="1" x14ac:dyDescent="0.25">
      <c r="A1930" s="4">
        <v>41159</v>
      </c>
      <c r="B1930">
        <v>4</v>
      </c>
      <c r="C1930">
        <v>2</v>
      </c>
      <c r="D1930" s="5" t="s">
        <v>27</v>
      </c>
      <c r="E1930" s="6">
        <v>544.27</v>
      </c>
      <c r="F1930" s="6">
        <v>1270.52</v>
      </c>
      <c r="G1930" s="6">
        <v>1814.79</v>
      </c>
    </row>
    <row r="1931" spans="1:7" customFormat="1" x14ac:dyDescent="0.25">
      <c r="A1931" s="4">
        <v>41160</v>
      </c>
      <c r="B1931">
        <v>1</v>
      </c>
      <c r="C1931">
        <v>1</v>
      </c>
      <c r="D1931" s="5" t="s">
        <v>32</v>
      </c>
      <c r="E1931" s="6">
        <v>624.96</v>
      </c>
      <c r="F1931" s="6">
        <v>1044.6300000000001</v>
      </c>
      <c r="G1931" s="6">
        <v>1669.59</v>
      </c>
    </row>
    <row r="1932" spans="1:7" customFormat="1" x14ac:dyDescent="0.25">
      <c r="A1932" s="4">
        <v>41160</v>
      </c>
      <c r="B1932">
        <v>1</v>
      </c>
      <c r="C1932">
        <v>2</v>
      </c>
      <c r="D1932" s="5" t="s">
        <v>37</v>
      </c>
      <c r="E1932" s="6">
        <v>802.36</v>
      </c>
      <c r="F1932" s="6">
        <v>1254.3499999999999</v>
      </c>
      <c r="G1932" s="6">
        <v>2056.71</v>
      </c>
    </row>
    <row r="1933" spans="1:7" customFormat="1" x14ac:dyDescent="0.25">
      <c r="A1933" s="4">
        <v>41160</v>
      </c>
      <c r="B1933">
        <v>2</v>
      </c>
      <c r="C1933">
        <v>1</v>
      </c>
      <c r="D1933" s="5" t="s">
        <v>40</v>
      </c>
      <c r="E1933" s="6">
        <v>599.33000000000004</v>
      </c>
      <c r="F1933" s="6">
        <v>1105.51</v>
      </c>
      <c r="G1933" s="6">
        <v>1704.84</v>
      </c>
    </row>
    <row r="1934" spans="1:7" customFormat="1" x14ac:dyDescent="0.25">
      <c r="A1934" s="4">
        <v>41160</v>
      </c>
      <c r="B1934">
        <v>2</v>
      </c>
      <c r="C1934">
        <v>2</v>
      </c>
      <c r="D1934" s="5" t="s">
        <v>41</v>
      </c>
      <c r="E1934" s="6">
        <v>716.03</v>
      </c>
      <c r="F1934" s="6">
        <v>1302.27</v>
      </c>
      <c r="G1934" s="6">
        <v>2018.3</v>
      </c>
    </row>
    <row r="1935" spans="1:7" customFormat="1" x14ac:dyDescent="0.25">
      <c r="A1935" s="4">
        <v>41160</v>
      </c>
      <c r="B1935">
        <v>3</v>
      </c>
      <c r="C1935">
        <v>1</v>
      </c>
      <c r="D1935" s="5" t="s">
        <v>43</v>
      </c>
      <c r="E1935" s="6">
        <v>436.86</v>
      </c>
      <c r="F1935" s="6">
        <v>1198.8900000000001</v>
      </c>
      <c r="G1935" s="6">
        <v>1635.75</v>
      </c>
    </row>
    <row r="1936" spans="1:7" customFormat="1" x14ac:dyDescent="0.25">
      <c r="A1936" s="4">
        <v>41160</v>
      </c>
      <c r="B1936">
        <v>3</v>
      </c>
      <c r="C1936">
        <v>2</v>
      </c>
      <c r="D1936" s="5" t="s">
        <v>47</v>
      </c>
      <c r="E1936" s="6">
        <v>554.76</v>
      </c>
      <c r="F1936" s="6">
        <v>982.78</v>
      </c>
      <c r="G1936" s="6">
        <v>1537.54</v>
      </c>
    </row>
    <row r="1937" spans="1:7" customFormat="1" x14ac:dyDescent="0.25">
      <c r="A1937" s="4">
        <v>41160</v>
      </c>
      <c r="B1937">
        <v>4</v>
      </c>
      <c r="C1937">
        <v>1</v>
      </c>
      <c r="D1937" s="5" t="s">
        <v>24</v>
      </c>
      <c r="E1937" s="6">
        <v>536.99</v>
      </c>
      <c r="F1937" s="6">
        <v>1184.8699999999999</v>
      </c>
      <c r="G1937" s="6">
        <v>1721.86</v>
      </c>
    </row>
    <row r="1938" spans="1:7" customFormat="1" x14ac:dyDescent="0.25">
      <c r="A1938" s="4">
        <v>41160</v>
      </c>
      <c r="B1938">
        <v>4</v>
      </c>
      <c r="C1938">
        <v>2</v>
      </c>
      <c r="D1938" s="5" t="s">
        <v>30</v>
      </c>
      <c r="E1938" s="6">
        <v>626.95000000000005</v>
      </c>
      <c r="F1938" s="6">
        <v>1254.0999999999999</v>
      </c>
      <c r="G1938" s="6">
        <v>1881.05</v>
      </c>
    </row>
    <row r="1939" spans="1:7" customFormat="1" x14ac:dyDescent="0.25">
      <c r="A1939" s="4">
        <v>41161</v>
      </c>
      <c r="B1939">
        <v>1</v>
      </c>
      <c r="C1939">
        <v>1</v>
      </c>
      <c r="D1939" s="5" t="s">
        <v>16</v>
      </c>
      <c r="E1939" s="6">
        <v>599.4</v>
      </c>
      <c r="F1939" s="6">
        <v>1182.99</v>
      </c>
      <c r="G1939" s="6">
        <v>1782.39</v>
      </c>
    </row>
    <row r="1940" spans="1:7" customFormat="1" x14ac:dyDescent="0.25">
      <c r="A1940" s="4">
        <v>41161</v>
      </c>
      <c r="B1940">
        <v>1</v>
      </c>
      <c r="C1940">
        <v>2</v>
      </c>
      <c r="D1940" s="5" t="s">
        <v>22</v>
      </c>
      <c r="E1940" s="6">
        <v>689.81</v>
      </c>
      <c r="F1940" s="6">
        <v>1149.48</v>
      </c>
      <c r="G1940" s="6">
        <v>1839.29</v>
      </c>
    </row>
    <row r="1941" spans="1:7" customFormat="1" x14ac:dyDescent="0.25">
      <c r="A1941" s="4">
        <v>41161</v>
      </c>
      <c r="B1941">
        <v>2</v>
      </c>
      <c r="C1941">
        <v>1</v>
      </c>
      <c r="D1941" s="5" t="s">
        <v>27</v>
      </c>
      <c r="E1941" s="6">
        <v>479.97</v>
      </c>
      <c r="F1941" s="6">
        <v>1022.75</v>
      </c>
      <c r="G1941" s="6">
        <v>1502.72</v>
      </c>
    </row>
    <row r="1942" spans="1:7" customFormat="1" x14ac:dyDescent="0.25">
      <c r="A1942" s="4">
        <v>41161</v>
      </c>
      <c r="B1942">
        <v>2</v>
      </c>
      <c r="C1942">
        <v>2</v>
      </c>
      <c r="D1942" s="5" t="s">
        <v>32</v>
      </c>
      <c r="E1942" s="6">
        <v>575.63</v>
      </c>
      <c r="F1942" s="6">
        <v>1261.48</v>
      </c>
      <c r="G1942" s="6">
        <v>1837.11</v>
      </c>
    </row>
    <row r="1943" spans="1:7" customFormat="1" x14ac:dyDescent="0.25">
      <c r="A1943" s="4">
        <v>41161</v>
      </c>
      <c r="B1943">
        <v>3</v>
      </c>
      <c r="C1943">
        <v>1</v>
      </c>
      <c r="D1943" s="5" t="s">
        <v>37</v>
      </c>
      <c r="E1943" s="6">
        <v>574.86</v>
      </c>
      <c r="F1943" s="6">
        <v>1096.33</v>
      </c>
      <c r="G1943" s="6">
        <v>1671.19</v>
      </c>
    </row>
    <row r="1944" spans="1:7" customFormat="1" x14ac:dyDescent="0.25">
      <c r="A1944" s="4">
        <v>41161</v>
      </c>
      <c r="B1944">
        <v>3</v>
      </c>
      <c r="C1944">
        <v>2</v>
      </c>
      <c r="D1944" s="5" t="s">
        <v>40</v>
      </c>
      <c r="E1944" s="6">
        <v>550.38</v>
      </c>
      <c r="F1944" s="6">
        <v>1174.07</v>
      </c>
      <c r="G1944" s="6">
        <v>1724.45</v>
      </c>
    </row>
    <row r="1945" spans="1:7" customFormat="1" x14ac:dyDescent="0.25">
      <c r="A1945" s="4">
        <v>41161</v>
      </c>
      <c r="B1945">
        <v>4</v>
      </c>
      <c r="C1945">
        <v>1</v>
      </c>
      <c r="D1945" s="5" t="s">
        <v>41</v>
      </c>
      <c r="E1945" s="6">
        <v>455.7</v>
      </c>
      <c r="F1945" s="6">
        <v>1109.3800000000001</v>
      </c>
      <c r="G1945" s="6">
        <v>1565.08</v>
      </c>
    </row>
    <row r="1946" spans="1:7" customFormat="1" x14ac:dyDescent="0.25">
      <c r="A1946" s="4">
        <v>41161</v>
      </c>
      <c r="B1946">
        <v>4</v>
      </c>
      <c r="C1946">
        <v>2</v>
      </c>
      <c r="D1946" s="5" t="s">
        <v>43</v>
      </c>
      <c r="E1946" s="6">
        <v>491.38</v>
      </c>
      <c r="F1946" s="6">
        <v>1050.2</v>
      </c>
      <c r="G1946" s="6">
        <v>1541.58</v>
      </c>
    </row>
    <row r="1947" spans="1:7" customFormat="1" x14ac:dyDescent="0.25">
      <c r="A1947" s="4">
        <v>41162</v>
      </c>
      <c r="B1947">
        <v>1</v>
      </c>
      <c r="C1947">
        <v>1</v>
      </c>
      <c r="D1947" s="5" t="s">
        <v>47</v>
      </c>
      <c r="E1947" s="6">
        <v>697.01</v>
      </c>
      <c r="F1947" s="6">
        <v>1062.54</v>
      </c>
      <c r="G1947" s="6">
        <v>1759.55</v>
      </c>
    </row>
    <row r="1948" spans="1:7" customFormat="1" x14ac:dyDescent="0.25">
      <c r="A1948" s="4">
        <v>41162</v>
      </c>
      <c r="B1948">
        <v>1</v>
      </c>
      <c r="C1948">
        <v>2</v>
      </c>
      <c r="D1948" s="5" t="s">
        <v>24</v>
      </c>
      <c r="E1948" s="6">
        <v>788.38</v>
      </c>
      <c r="F1948" s="6">
        <v>1188.3</v>
      </c>
      <c r="G1948" s="6">
        <v>1976.68</v>
      </c>
    </row>
    <row r="1949" spans="1:7" customFormat="1" x14ac:dyDescent="0.25">
      <c r="A1949" s="4">
        <v>41162</v>
      </c>
      <c r="B1949">
        <v>2</v>
      </c>
      <c r="C1949">
        <v>1</v>
      </c>
      <c r="D1949" s="5" t="s">
        <v>30</v>
      </c>
      <c r="E1949" s="6">
        <v>689.16</v>
      </c>
      <c r="F1949" s="6">
        <v>1038.9000000000001</v>
      </c>
      <c r="G1949" s="6">
        <v>1728.06</v>
      </c>
    </row>
    <row r="1950" spans="1:7" customFormat="1" x14ac:dyDescent="0.25">
      <c r="A1950" s="4">
        <v>41162</v>
      </c>
      <c r="B1950">
        <v>2</v>
      </c>
      <c r="C1950">
        <v>2</v>
      </c>
      <c r="D1950" s="5" t="s">
        <v>16</v>
      </c>
      <c r="E1950" s="6">
        <v>710.91</v>
      </c>
      <c r="F1950" s="6">
        <v>1080.43</v>
      </c>
      <c r="G1950" s="6">
        <v>1791.34</v>
      </c>
    </row>
    <row r="1951" spans="1:7" customFormat="1" x14ac:dyDescent="0.25">
      <c r="A1951" s="4">
        <v>41162</v>
      </c>
      <c r="B1951">
        <v>3</v>
      </c>
      <c r="C1951">
        <v>1</v>
      </c>
      <c r="D1951" s="5" t="s">
        <v>22</v>
      </c>
      <c r="E1951" s="6">
        <v>630.77</v>
      </c>
      <c r="F1951" s="6">
        <v>960.29</v>
      </c>
      <c r="G1951" s="6">
        <v>1591.06</v>
      </c>
    </row>
    <row r="1952" spans="1:7" customFormat="1" x14ac:dyDescent="0.25">
      <c r="A1952" s="4">
        <v>41162</v>
      </c>
      <c r="B1952">
        <v>3</v>
      </c>
      <c r="C1952">
        <v>2</v>
      </c>
      <c r="D1952" s="5" t="s">
        <v>27</v>
      </c>
      <c r="E1952" s="6">
        <v>812.53</v>
      </c>
      <c r="F1952" s="6">
        <v>1224.6199999999999</v>
      </c>
      <c r="G1952" s="6">
        <v>2037.15</v>
      </c>
    </row>
    <row r="1953" spans="1:7" customFormat="1" x14ac:dyDescent="0.25">
      <c r="A1953" s="4">
        <v>41162</v>
      </c>
      <c r="B1953">
        <v>4</v>
      </c>
      <c r="C1953">
        <v>1</v>
      </c>
      <c r="D1953" s="5" t="s">
        <v>32</v>
      </c>
      <c r="E1953" s="6">
        <v>702.73</v>
      </c>
      <c r="F1953" s="6">
        <v>1069.78</v>
      </c>
      <c r="G1953" s="6">
        <v>1772.51</v>
      </c>
    </row>
    <row r="1954" spans="1:7" customFormat="1" x14ac:dyDescent="0.25">
      <c r="A1954" s="4">
        <v>41162</v>
      </c>
      <c r="B1954">
        <v>4</v>
      </c>
      <c r="C1954">
        <v>2</v>
      </c>
      <c r="D1954" s="5" t="s">
        <v>37</v>
      </c>
      <c r="E1954" s="6">
        <v>784.92</v>
      </c>
      <c r="F1954" s="6">
        <v>1188.29</v>
      </c>
      <c r="G1954" s="6">
        <v>1973.21</v>
      </c>
    </row>
    <row r="1955" spans="1:7" customFormat="1" x14ac:dyDescent="0.25">
      <c r="A1955" s="4">
        <v>41163</v>
      </c>
      <c r="B1955">
        <v>1</v>
      </c>
      <c r="C1955">
        <v>1</v>
      </c>
      <c r="D1955" s="5" t="s">
        <v>40</v>
      </c>
      <c r="E1955" s="6">
        <v>624.25</v>
      </c>
      <c r="F1955" s="6">
        <v>940.72</v>
      </c>
      <c r="G1955" s="6">
        <v>1564.97</v>
      </c>
    </row>
    <row r="1956" spans="1:7" customFormat="1" x14ac:dyDescent="0.25">
      <c r="A1956" s="4">
        <v>41163</v>
      </c>
      <c r="B1956">
        <v>1</v>
      </c>
      <c r="C1956">
        <v>2</v>
      </c>
      <c r="D1956" s="5" t="s">
        <v>41</v>
      </c>
      <c r="E1956" s="6">
        <v>669.06</v>
      </c>
      <c r="F1956" s="6">
        <v>1022.7</v>
      </c>
      <c r="G1956" s="6">
        <v>1691.76</v>
      </c>
    </row>
    <row r="1957" spans="1:7" customFormat="1" x14ac:dyDescent="0.25">
      <c r="A1957" s="4">
        <v>41163</v>
      </c>
      <c r="B1957">
        <v>2</v>
      </c>
      <c r="C1957">
        <v>1</v>
      </c>
      <c r="D1957" s="5" t="s">
        <v>43</v>
      </c>
      <c r="E1957" s="6">
        <v>651.26</v>
      </c>
      <c r="F1957" s="6">
        <v>997.16</v>
      </c>
      <c r="G1957" s="6">
        <v>1648.42</v>
      </c>
    </row>
    <row r="1958" spans="1:7" customFormat="1" x14ac:dyDescent="0.25">
      <c r="A1958" s="4">
        <v>41163</v>
      </c>
      <c r="B1958">
        <v>2</v>
      </c>
      <c r="C1958">
        <v>2</v>
      </c>
      <c r="D1958" s="5" t="s">
        <v>47</v>
      </c>
      <c r="E1958" s="6">
        <v>737.6</v>
      </c>
      <c r="F1958" s="6">
        <v>1135.26</v>
      </c>
      <c r="G1958" s="6">
        <v>1872.86</v>
      </c>
    </row>
    <row r="1959" spans="1:7" customFormat="1" x14ac:dyDescent="0.25">
      <c r="A1959" s="4">
        <v>41163</v>
      </c>
      <c r="B1959">
        <v>3</v>
      </c>
      <c r="C1959">
        <v>1</v>
      </c>
      <c r="D1959" s="5" t="s">
        <v>24</v>
      </c>
      <c r="E1959" s="6">
        <v>604.58000000000004</v>
      </c>
      <c r="F1959" s="6">
        <v>916.18</v>
      </c>
      <c r="G1959" s="6">
        <v>1520.76</v>
      </c>
    </row>
    <row r="1960" spans="1:7" customFormat="1" x14ac:dyDescent="0.25">
      <c r="A1960" s="4">
        <v>41163</v>
      </c>
      <c r="B1960">
        <v>3</v>
      </c>
      <c r="C1960">
        <v>2</v>
      </c>
      <c r="D1960" s="5" t="s">
        <v>30</v>
      </c>
      <c r="E1960" s="6">
        <v>800.6</v>
      </c>
      <c r="F1960" s="6">
        <v>1208.26</v>
      </c>
      <c r="G1960" s="6">
        <v>2008.86</v>
      </c>
    </row>
    <row r="1961" spans="1:7" customFormat="1" x14ac:dyDescent="0.25">
      <c r="A1961" s="4">
        <v>41163</v>
      </c>
      <c r="B1961">
        <v>4</v>
      </c>
      <c r="C1961">
        <v>1</v>
      </c>
      <c r="D1961" s="5" t="s">
        <v>16</v>
      </c>
      <c r="E1961" s="6">
        <v>634.51</v>
      </c>
      <c r="F1961" s="6">
        <v>968.6</v>
      </c>
      <c r="G1961" s="6">
        <v>1603.11</v>
      </c>
    </row>
    <row r="1962" spans="1:7" customFormat="1" x14ac:dyDescent="0.25">
      <c r="A1962" s="4">
        <v>41163</v>
      </c>
      <c r="B1962">
        <v>4</v>
      </c>
      <c r="C1962">
        <v>2</v>
      </c>
      <c r="D1962" s="5" t="s">
        <v>22</v>
      </c>
      <c r="E1962" s="6">
        <v>829.91</v>
      </c>
      <c r="F1962" s="6">
        <v>1268.7</v>
      </c>
      <c r="G1962" s="6">
        <v>2098.61</v>
      </c>
    </row>
    <row r="1963" spans="1:7" customFormat="1" x14ac:dyDescent="0.25">
      <c r="A1963" s="4">
        <v>41164</v>
      </c>
      <c r="B1963">
        <v>1</v>
      </c>
      <c r="C1963">
        <v>1</v>
      </c>
      <c r="D1963" s="5" t="s">
        <v>27</v>
      </c>
      <c r="E1963" s="6">
        <v>620.69000000000005</v>
      </c>
      <c r="F1963" s="6">
        <v>973.34</v>
      </c>
      <c r="G1963" s="6">
        <v>1594.03</v>
      </c>
    </row>
    <row r="1964" spans="1:7" customFormat="1" x14ac:dyDescent="0.25">
      <c r="A1964" s="4">
        <v>41164</v>
      </c>
      <c r="B1964">
        <v>1</v>
      </c>
      <c r="C1964">
        <v>2</v>
      </c>
      <c r="D1964" s="5" t="s">
        <v>32</v>
      </c>
      <c r="E1964" s="6">
        <v>805.67</v>
      </c>
      <c r="F1964" s="6">
        <v>1253.29</v>
      </c>
      <c r="G1964" s="6">
        <v>2058.96</v>
      </c>
    </row>
    <row r="1965" spans="1:7" customFormat="1" x14ac:dyDescent="0.25">
      <c r="A1965" s="4">
        <v>41164</v>
      </c>
      <c r="B1965">
        <v>2</v>
      </c>
      <c r="C1965">
        <v>1</v>
      </c>
      <c r="D1965" s="5" t="s">
        <v>37</v>
      </c>
      <c r="E1965" s="6">
        <v>664.56</v>
      </c>
      <c r="F1965" s="6">
        <v>1053.3499999999999</v>
      </c>
      <c r="G1965" s="6">
        <v>1717.91</v>
      </c>
    </row>
    <row r="1966" spans="1:7" customFormat="1" x14ac:dyDescent="0.25">
      <c r="A1966" s="4">
        <v>41164</v>
      </c>
      <c r="B1966">
        <v>2</v>
      </c>
      <c r="C1966">
        <v>2</v>
      </c>
      <c r="D1966" s="5" t="s">
        <v>40</v>
      </c>
      <c r="E1966" s="6">
        <v>682.62</v>
      </c>
      <c r="F1966" s="6">
        <v>1026.25</v>
      </c>
      <c r="G1966" s="6">
        <v>1708.87</v>
      </c>
    </row>
    <row r="1967" spans="1:7" customFormat="1" x14ac:dyDescent="0.25">
      <c r="A1967" s="4">
        <v>41164</v>
      </c>
      <c r="B1967">
        <v>3</v>
      </c>
      <c r="C1967">
        <v>1</v>
      </c>
      <c r="D1967" s="5" t="s">
        <v>41</v>
      </c>
      <c r="E1967" s="6">
        <v>644.11</v>
      </c>
      <c r="F1967" s="6">
        <v>976.73</v>
      </c>
      <c r="G1967" s="6">
        <v>1620.84</v>
      </c>
    </row>
    <row r="1968" spans="1:7" customFormat="1" x14ac:dyDescent="0.25">
      <c r="A1968" s="4">
        <v>41164</v>
      </c>
      <c r="B1968">
        <v>3</v>
      </c>
      <c r="C1968">
        <v>2</v>
      </c>
      <c r="D1968" s="5" t="s">
        <v>43</v>
      </c>
      <c r="E1968" s="6">
        <v>647.52</v>
      </c>
      <c r="F1968" s="6">
        <v>1017.75</v>
      </c>
      <c r="G1968" s="6">
        <v>1665.27</v>
      </c>
    </row>
    <row r="1969" spans="1:7" customFormat="1" x14ac:dyDescent="0.25">
      <c r="A1969" s="4">
        <v>41164</v>
      </c>
      <c r="B1969">
        <v>4</v>
      </c>
      <c r="C1969">
        <v>1</v>
      </c>
      <c r="D1969" s="5" t="s">
        <v>47</v>
      </c>
      <c r="E1969" s="6">
        <v>610.28</v>
      </c>
      <c r="F1969" s="6">
        <v>965.89</v>
      </c>
      <c r="G1969" s="6">
        <v>1576.17</v>
      </c>
    </row>
    <row r="1970" spans="1:7" customFormat="1" x14ac:dyDescent="0.25">
      <c r="A1970" s="4">
        <v>41164</v>
      </c>
      <c r="B1970">
        <v>4</v>
      </c>
      <c r="C1970">
        <v>2</v>
      </c>
      <c r="D1970" s="5" t="s">
        <v>24</v>
      </c>
      <c r="E1970" s="6">
        <v>627.08000000000004</v>
      </c>
      <c r="F1970" s="6">
        <v>973.19</v>
      </c>
      <c r="G1970" s="6">
        <v>1600.27</v>
      </c>
    </row>
    <row r="1971" spans="1:7" customFormat="1" x14ac:dyDescent="0.25">
      <c r="A1971" s="4">
        <v>41165</v>
      </c>
      <c r="B1971">
        <v>1</v>
      </c>
      <c r="C1971">
        <v>1</v>
      </c>
      <c r="D1971" s="5" t="s">
        <v>30</v>
      </c>
      <c r="E1971" s="6">
        <v>603.69000000000005</v>
      </c>
      <c r="F1971" s="6">
        <v>971.65</v>
      </c>
      <c r="G1971" s="6">
        <v>1575.34</v>
      </c>
    </row>
    <row r="1972" spans="1:7" customFormat="1" x14ac:dyDescent="0.25">
      <c r="A1972" s="4">
        <v>41165</v>
      </c>
      <c r="B1972">
        <v>1</v>
      </c>
      <c r="C1972">
        <v>2</v>
      </c>
      <c r="D1972" s="5" t="s">
        <v>16</v>
      </c>
      <c r="E1972" s="6">
        <v>611.4</v>
      </c>
      <c r="F1972" s="6">
        <v>976.28</v>
      </c>
      <c r="G1972" s="6">
        <v>1587.68</v>
      </c>
    </row>
    <row r="1973" spans="1:7" customFormat="1" x14ac:dyDescent="0.25">
      <c r="A1973" s="4">
        <v>41165</v>
      </c>
      <c r="B1973">
        <v>2</v>
      </c>
      <c r="C1973">
        <v>1</v>
      </c>
      <c r="D1973" s="5" t="s">
        <v>22</v>
      </c>
      <c r="E1973" s="6">
        <v>586.52</v>
      </c>
      <c r="F1973" s="6">
        <v>938.69</v>
      </c>
      <c r="G1973" s="6">
        <v>1525.21</v>
      </c>
    </row>
    <row r="1974" spans="1:7" customFormat="1" x14ac:dyDescent="0.25">
      <c r="A1974" s="4">
        <v>41165</v>
      </c>
      <c r="B1974">
        <v>2</v>
      </c>
      <c r="C1974">
        <v>2</v>
      </c>
      <c r="D1974" s="5" t="s">
        <v>27</v>
      </c>
      <c r="E1974" s="6">
        <v>684.14</v>
      </c>
      <c r="F1974" s="6">
        <v>1037.8900000000001</v>
      </c>
      <c r="G1974" s="6">
        <v>1722.03</v>
      </c>
    </row>
    <row r="1975" spans="1:7" customFormat="1" x14ac:dyDescent="0.25">
      <c r="A1975" s="4">
        <v>41165</v>
      </c>
      <c r="B1975">
        <v>3</v>
      </c>
      <c r="C1975">
        <v>1</v>
      </c>
      <c r="D1975" s="5" t="s">
        <v>32</v>
      </c>
      <c r="E1975" s="6">
        <v>644.69000000000005</v>
      </c>
      <c r="F1975" s="6">
        <v>1007.07</v>
      </c>
      <c r="G1975" s="6">
        <v>1651.76</v>
      </c>
    </row>
    <row r="1976" spans="1:7" customFormat="1" x14ac:dyDescent="0.25">
      <c r="A1976" s="4">
        <v>41165</v>
      </c>
      <c r="B1976">
        <v>3</v>
      </c>
      <c r="C1976">
        <v>2</v>
      </c>
      <c r="D1976" s="5" t="s">
        <v>37</v>
      </c>
      <c r="E1976" s="6">
        <v>592.32000000000005</v>
      </c>
      <c r="F1976" s="6">
        <v>951.67</v>
      </c>
      <c r="G1976" s="6">
        <v>1543.99</v>
      </c>
    </row>
    <row r="1977" spans="1:7" customFormat="1" x14ac:dyDescent="0.25">
      <c r="A1977" s="4">
        <v>41165</v>
      </c>
      <c r="B1977">
        <v>4</v>
      </c>
      <c r="C1977">
        <v>1</v>
      </c>
      <c r="D1977" s="5" t="s">
        <v>40</v>
      </c>
      <c r="E1977" s="6">
        <v>644.44000000000005</v>
      </c>
      <c r="F1977" s="6">
        <v>1015.16</v>
      </c>
      <c r="G1977" s="6">
        <v>1659.6</v>
      </c>
    </row>
    <row r="1978" spans="1:7" customFormat="1" x14ac:dyDescent="0.25">
      <c r="A1978" s="4">
        <v>41165</v>
      </c>
      <c r="B1978">
        <v>4</v>
      </c>
      <c r="C1978">
        <v>2</v>
      </c>
      <c r="D1978" s="5" t="s">
        <v>41</v>
      </c>
      <c r="E1978" s="6">
        <v>698.33</v>
      </c>
      <c r="F1978" s="6">
        <v>1101.1500000000001</v>
      </c>
      <c r="G1978" s="6">
        <v>1799.48</v>
      </c>
    </row>
    <row r="1979" spans="1:7" customFormat="1" x14ac:dyDescent="0.25">
      <c r="A1979" s="4">
        <v>41166</v>
      </c>
      <c r="B1979">
        <v>1</v>
      </c>
      <c r="C1979">
        <v>1</v>
      </c>
      <c r="D1979" s="5" t="s">
        <v>43</v>
      </c>
      <c r="E1979" s="6">
        <v>666.68</v>
      </c>
      <c r="F1979" s="6">
        <v>1061</v>
      </c>
      <c r="G1979" s="6">
        <v>1727.68</v>
      </c>
    </row>
    <row r="1980" spans="1:7" customFormat="1" x14ac:dyDescent="0.25">
      <c r="A1980" s="4">
        <v>41166</v>
      </c>
      <c r="B1980">
        <v>1</v>
      </c>
      <c r="C1980">
        <v>2</v>
      </c>
      <c r="D1980" s="5" t="s">
        <v>47</v>
      </c>
      <c r="E1980" s="6">
        <v>755.27</v>
      </c>
      <c r="F1980" s="6">
        <v>1163.52</v>
      </c>
      <c r="G1980" s="6">
        <v>1918.79</v>
      </c>
    </row>
    <row r="1981" spans="1:7" customFormat="1" x14ac:dyDescent="0.25">
      <c r="A1981" s="4">
        <v>41166</v>
      </c>
      <c r="B1981">
        <v>2</v>
      </c>
      <c r="C1981">
        <v>1</v>
      </c>
      <c r="D1981" s="5" t="s">
        <v>24</v>
      </c>
      <c r="E1981" s="6">
        <v>670.02</v>
      </c>
      <c r="F1981" s="6">
        <v>1104.24</v>
      </c>
      <c r="G1981" s="6">
        <v>1774.26</v>
      </c>
    </row>
    <row r="1982" spans="1:7" customFormat="1" x14ac:dyDescent="0.25">
      <c r="A1982" s="4">
        <v>41166</v>
      </c>
      <c r="B1982">
        <v>2</v>
      </c>
      <c r="C1982">
        <v>2</v>
      </c>
      <c r="D1982" s="5" t="s">
        <v>30</v>
      </c>
      <c r="E1982" s="6">
        <v>602.66</v>
      </c>
      <c r="F1982" s="6">
        <v>946.75</v>
      </c>
      <c r="G1982" s="6">
        <v>1549.41</v>
      </c>
    </row>
    <row r="1983" spans="1:7" customFormat="1" x14ac:dyDescent="0.25">
      <c r="A1983" s="4">
        <v>41166</v>
      </c>
      <c r="B1983">
        <v>3</v>
      </c>
      <c r="C1983">
        <v>1</v>
      </c>
      <c r="D1983" s="5" t="s">
        <v>16</v>
      </c>
      <c r="E1983" s="6">
        <v>702.49</v>
      </c>
      <c r="F1983" s="6">
        <v>1059.54</v>
      </c>
      <c r="G1983" s="6">
        <v>1762.03</v>
      </c>
    </row>
    <row r="1984" spans="1:7" customFormat="1" x14ac:dyDescent="0.25">
      <c r="A1984" s="4">
        <v>41166</v>
      </c>
      <c r="B1984">
        <v>3</v>
      </c>
      <c r="C1984">
        <v>2</v>
      </c>
      <c r="D1984" s="5" t="s">
        <v>22</v>
      </c>
      <c r="E1984" s="6">
        <v>768.72</v>
      </c>
      <c r="F1984" s="6">
        <v>1183.42</v>
      </c>
      <c r="G1984" s="6">
        <v>1952.14</v>
      </c>
    </row>
    <row r="1985" spans="1:7" customFormat="1" x14ac:dyDescent="0.25">
      <c r="A1985" s="4">
        <v>41166</v>
      </c>
      <c r="B1985">
        <v>4</v>
      </c>
      <c r="C1985">
        <v>1</v>
      </c>
      <c r="D1985" s="5" t="s">
        <v>27</v>
      </c>
      <c r="E1985" s="6">
        <v>604.88</v>
      </c>
      <c r="F1985" s="6">
        <v>954.96</v>
      </c>
      <c r="G1985" s="6">
        <v>1559.84</v>
      </c>
    </row>
    <row r="1986" spans="1:7" customFormat="1" x14ac:dyDescent="0.25">
      <c r="A1986" s="4">
        <v>41166</v>
      </c>
      <c r="B1986">
        <v>4</v>
      </c>
      <c r="C1986">
        <v>2</v>
      </c>
      <c r="D1986" s="5" t="s">
        <v>32</v>
      </c>
      <c r="E1986" s="6">
        <v>678.81</v>
      </c>
      <c r="F1986" s="6">
        <v>1073.3</v>
      </c>
      <c r="G1986" s="6">
        <v>1752.11</v>
      </c>
    </row>
    <row r="1987" spans="1:7" customFormat="1" x14ac:dyDescent="0.25">
      <c r="A1987" s="4">
        <v>41167</v>
      </c>
      <c r="B1987">
        <v>1</v>
      </c>
      <c r="C1987">
        <v>1</v>
      </c>
      <c r="D1987" s="5" t="s">
        <v>37</v>
      </c>
      <c r="E1987" s="6">
        <v>683.72</v>
      </c>
      <c r="F1987" s="6">
        <v>1114.47</v>
      </c>
      <c r="G1987" s="6">
        <v>1798.19</v>
      </c>
    </row>
    <row r="1988" spans="1:7" customFormat="1" x14ac:dyDescent="0.25">
      <c r="A1988" s="4">
        <v>41167</v>
      </c>
      <c r="B1988">
        <v>1</v>
      </c>
      <c r="C1988">
        <v>2</v>
      </c>
      <c r="D1988" s="5" t="s">
        <v>40</v>
      </c>
      <c r="E1988" s="6">
        <v>806.19</v>
      </c>
      <c r="F1988" s="6">
        <v>1286.6099999999999</v>
      </c>
      <c r="G1988" s="6">
        <v>2092.8000000000002</v>
      </c>
    </row>
    <row r="1989" spans="1:7" customFormat="1" x14ac:dyDescent="0.25">
      <c r="A1989" s="4">
        <v>41167</v>
      </c>
      <c r="B1989">
        <v>2</v>
      </c>
      <c r="C1989">
        <v>1</v>
      </c>
      <c r="D1989" s="5" t="s">
        <v>41</v>
      </c>
      <c r="E1989" s="6">
        <v>625.41</v>
      </c>
      <c r="F1989" s="6">
        <v>1032.33</v>
      </c>
      <c r="G1989" s="6">
        <v>1657.74</v>
      </c>
    </row>
    <row r="1990" spans="1:7" customFormat="1" x14ac:dyDescent="0.25">
      <c r="A1990" s="4">
        <v>41167</v>
      </c>
      <c r="B1990">
        <v>2</v>
      </c>
      <c r="C1990">
        <v>2</v>
      </c>
      <c r="D1990" s="5" t="s">
        <v>43</v>
      </c>
      <c r="E1990" s="6">
        <v>662.87</v>
      </c>
      <c r="F1990" s="6">
        <v>1081.71</v>
      </c>
      <c r="G1990" s="6">
        <v>1744.58</v>
      </c>
    </row>
    <row r="1991" spans="1:7" customFormat="1" x14ac:dyDescent="0.25">
      <c r="A1991" s="4">
        <v>41167</v>
      </c>
      <c r="B1991">
        <v>3</v>
      </c>
      <c r="C1991">
        <v>1</v>
      </c>
      <c r="D1991" s="5" t="s">
        <v>47</v>
      </c>
      <c r="E1991" s="6">
        <v>694.67</v>
      </c>
      <c r="F1991" s="6">
        <v>1074.06</v>
      </c>
      <c r="G1991" s="6">
        <v>1768.73</v>
      </c>
    </row>
    <row r="1992" spans="1:7" customFormat="1" x14ac:dyDescent="0.25">
      <c r="A1992" s="4">
        <v>41167</v>
      </c>
      <c r="B1992">
        <v>3</v>
      </c>
      <c r="C1992">
        <v>2</v>
      </c>
      <c r="D1992" s="5" t="s">
        <v>24</v>
      </c>
      <c r="E1992" s="6">
        <v>631.97</v>
      </c>
      <c r="F1992" s="6">
        <v>1002.51</v>
      </c>
      <c r="G1992" s="6">
        <v>1634.48</v>
      </c>
    </row>
    <row r="1993" spans="1:7" customFormat="1" x14ac:dyDescent="0.25">
      <c r="A1993" s="4">
        <v>41167</v>
      </c>
      <c r="B1993">
        <v>4</v>
      </c>
      <c r="C1993">
        <v>1</v>
      </c>
      <c r="D1993" s="5" t="s">
        <v>30</v>
      </c>
      <c r="E1993" s="6">
        <v>697.08</v>
      </c>
      <c r="F1993" s="6">
        <v>1052.3399999999999</v>
      </c>
      <c r="G1993" s="6">
        <v>1749.42</v>
      </c>
    </row>
    <row r="1994" spans="1:7" customFormat="1" x14ac:dyDescent="0.25">
      <c r="A1994" s="4">
        <v>41167</v>
      </c>
      <c r="B1994">
        <v>4</v>
      </c>
      <c r="C1994">
        <v>2</v>
      </c>
      <c r="D1994" s="5" t="s">
        <v>16</v>
      </c>
      <c r="E1994" s="6">
        <v>670.88</v>
      </c>
      <c r="F1994" s="6">
        <v>1021.84</v>
      </c>
      <c r="G1994" s="6">
        <v>1692.72</v>
      </c>
    </row>
    <row r="1995" spans="1:7" customFormat="1" x14ac:dyDescent="0.25">
      <c r="A1995" s="4">
        <v>41168</v>
      </c>
      <c r="B1995">
        <v>1</v>
      </c>
      <c r="C1995">
        <v>1</v>
      </c>
      <c r="D1995" s="5" t="s">
        <v>22</v>
      </c>
      <c r="E1995" s="6">
        <v>567.80999999999995</v>
      </c>
      <c r="F1995" s="6">
        <v>951.56</v>
      </c>
      <c r="G1995" s="6">
        <v>1519.37</v>
      </c>
    </row>
    <row r="1996" spans="1:7" customFormat="1" x14ac:dyDescent="0.25">
      <c r="A1996" s="4">
        <v>41168</v>
      </c>
      <c r="B1996">
        <v>1</v>
      </c>
      <c r="C1996">
        <v>2</v>
      </c>
      <c r="D1996" s="5" t="s">
        <v>27</v>
      </c>
      <c r="E1996" s="6">
        <v>609.20000000000005</v>
      </c>
      <c r="F1996" s="6">
        <v>959.91</v>
      </c>
      <c r="G1996" s="6">
        <v>1569.11</v>
      </c>
    </row>
    <row r="1997" spans="1:7" customFormat="1" x14ac:dyDescent="0.25">
      <c r="A1997" s="4">
        <v>41168</v>
      </c>
      <c r="B1997">
        <v>2</v>
      </c>
      <c r="C1997">
        <v>1</v>
      </c>
      <c r="D1997" s="5" t="s">
        <v>32</v>
      </c>
      <c r="E1997" s="6">
        <v>653.29</v>
      </c>
      <c r="F1997" s="6">
        <v>1093.1400000000001</v>
      </c>
      <c r="G1997" s="6">
        <v>1746.43</v>
      </c>
    </row>
    <row r="1998" spans="1:7" customFormat="1" x14ac:dyDescent="0.25">
      <c r="A1998" s="4">
        <v>41168</v>
      </c>
      <c r="B1998">
        <v>2</v>
      </c>
      <c r="C1998">
        <v>2</v>
      </c>
      <c r="D1998" s="5" t="s">
        <v>37</v>
      </c>
      <c r="E1998" s="6">
        <v>756.56</v>
      </c>
      <c r="F1998" s="6">
        <v>1222.96</v>
      </c>
      <c r="G1998" s="6">
        <v>1979.52</v>
      </c>
    </row>
    <row r="1999" spans="1:7" customFormat="1" x14ac:dyDescent="0.25">
      <c r="A1999" s="4">
        <v>41168</v>
      </c>
      <c r="B1999">
        <v>3</v>
      </c>
      <c r="C1999">
        <v>1</v>
      </c>
      <c r="D1999" s="5" t="s">
        <v>40</v>
      </c>
      <c r="E1999" s="6">
        <v>602.20000000000005</v>
      </c>
      <c r="F1999" s="6">
        <v>1038.95</v>
      </c>
      <c r="G1999" s="6">
        <v>1641.15</v>
      </c>
    </row>
    <row r="2000" spans="1:7" customFormat="1" x14ac:dyDescent="0.25">
      <c r="A2000" s="4">
        <v>41168</v>
      </c>
      <c r="B2000">
        <v>3</v>
      </c>
      <c r="C2000">
        <v>2</v>
      </c>
      <c r="D2000" s="5" t="s">
        <v>41</v>
      </c>
      <c r="E2000" s="6">
        <v>787.12</v>
      </c>
      <c r="F2000" s="6">
        <v>1241.6500000000001</v>
      </c>
      <c r="G2000" s="6">
        <v>2028.77</v>
      </c>
    </row>
    <row r="2001" spans="1:7" customFormat="1" x14ac:dyDescent="0.25">
      <c r="A2001" s="4">
        <v>41168</v>
      </c>
      <c r="B2001">
        <v>4</v>
      </c>
      <c r="C2001">
        <v>1</v>
      </c>
      <c r="D2001" s="5" t="s">
        <v>43</v>
      </c>
      <c r="E2001" s="6">
        <v>695.88</v>
      </c>
      <c r="F2001" s="6">
        <v>1048.06</v>
      </c>
      <c r="G2001" s="6">
        <v>1743.94</v>
      </c>
    </row>
    <row r="2002" spans="1:7" customFormat="1" x14ac:dyDescent="0.25">
      <c r="A2002" s="4">
        <v>41168</v>
      </c>
      <c r="B2002">
        <v>4</v>
      </c>
      <c r="C2002">
        <v>2</v>
      </c>
      <c r="D2002" s="5" t="s">
        <v>47</v>
      </c>
      <c r="E2002" s="6">
        <v>661.65</v>
      </c>
      <c r="F2002" s="6">
        <v>1080.9100000000001</v>
      </c>
      <c r="G2002" s="6">
        <v>1742.56</v>
      </c>
    </row>
    <row r="2003" spans="1:7" customFormat="1" x14ac:dyDescent="0.25">
      <c r="A2003" s="4">
        <v>41169</v>
      </c>
      <c r="B2003">
        <v>1</v>
      </c>
      <c r="C2003">
        <v>1</v>
      </c>
      <c r="D2003" s="5" t="s">
        <v>24</v>
      </c>
      <c r="E2003" s="6">
        <v>595.58000000000004</v>
      </c>
      <c r="F2003" s="6">
        <v>939.32</v>
      </c>
      <c r="G2003" s="6">
        <v>1534.9</v>
      </c>
    </row>
    <row r="2004" spans="1:7" customFormat="1" x14ac:dyDescent="0.25">
      <c r="A2004" s="4">
        <v>41169</v>
      </c>
      <c r="B2004">
        <v>1</v>
      </c>
      <c r="C2004">
        <v>2</v>
      </c>
      <c r="D2004" s="5" t="s">
        <v>30</v>
      </c>
      <c r="E2004" s="6">
        <v>753.33</v>
      </c>
      <c r="F2004" s="6">
        <v>1221.17</v>
      </c>
      <c r="G2004" s="6">
        <v>1974.5</v>
      </c>
    </row>
    <row r="2005" spans="1:7" customFormat="1" x14ac:dyDescent="0.25">
      <c r="A2005" s="4">
        <v>41169</v>
      </c>
      <c r="B2005">
        <v>2</v>
      </c>
      <c r="C2005">
        <v>1</v>
      </c>
      <c r="D2005" s="5" t="s">
        <v>16</v>
      </c>
      <c r="E2005" s="6">
        <v>635.67999999999995</v>
      </c>
      <c r="F2005" s="6">
        <v>1075.02</v>
      </c>
      <c r="G2005" s="6">
        <v>1710.7</v>
      </c>
    </row>
    <row r="2006" spans="1:7" customFormat="1" x14ac:dyDescent="0.25">
      <c r="A2006" s="4">
        <v>41169</v>
      </c>
      <c r="B2006">
        <v>2</v>
      </c>
      <c r="C2006">
        <v>2</v>
      </c>
      <c r="D2006" s="5" t="s">
        <v>22</v>
      </c>
      <c r="E2006" s="6">
        <v>784.59</v>
      </c>
      <c r="F2006" s="6">
        <v>1207.3900000000001</v>
      </c>
      <c r="G2006" s="6">
        <v>1991.98</v>
      </c>
    </row>
    <row r="2007" spans="1:7" customFormat="1" x14ac:dyDescent="0.25">
      <c r="A2007" s="4">
        <v>41169</v>
      </c>
      <c r="B2007">
        <v>3</v>
      </c>
      <c r="C2007">
        <v>1</v>
      </c>
      <c r="D2007" s="5" t="s">
        <v>27</v>
      </c>
      <c r="E2007" s="6">
        <v>642.30999999999995</v>
      </c>
      <c r="F2007" s="6">
        <v>1045.92</v>
      </c>
      <c r="G2007" s="6">
        <v>1688.23</v>
      </c>
    </row>
    <row r="2008" spans="1:7" customFormat="1" x14ac:dyDescent="0.25">
      <c r="A2008" s="4">
        <v>41169</v>
      </c>
      <c r="B2008">
        <v>3</v>
      </c>
      <c r="C2008">
        <v>2</v>
      </c>
      <c r="D2008" s="5" t="s">
        <v>32</v>
      </c>
      <c r="E2008" s="6">
        <v>619.07000000000005</v>
      </c>
      <c r="F2008" s="6">
        <v>951.56</v>
      </c>
      <c r="G2008" s="6">
        <v>1570.63</v>
      </c>
    </row>
    <row r="2009" spans="1:7" customFormat="1" x14ac:dyDescent="0.25">
      <c r="A2009" s="4">
        <v>41169</v>
      </c>
      <c r="B2009">
        <v>4</v>
      </c>
      <c r="C2009">
        <v>1</v>
      </c>
      <c r="D2009" s="5" t="s">
        <v>37</v>
      </c>
      <c r="E2009" s="6">
        <v>590.92999999999995</v>
      </c>
      <c r="F2009" s="6">
        <v>955.84</v>
      </c>
      <c r="G2009" s="6">
        <v>1546.77</v>
      </c>
    </row>
    <row r="2010" spans="1:7" customFormat="1" x14ac:dyDescent="0.25">
      <c r="A2010" s="4">
        <v>41169</v>
      </c>
      <c r="B2010">
        <v>4</v>
      </c>
      <c r="C2010">
        <v>2</v>
      </c>
      <c r="D2010" s="5" t="s">
        <v>40</v>
      </c>
      <c r="E2010" s="6">
        <v>554.04</v>
      </c>
      <c r="F2010" s="6">
        <v>951.7</v>
      </c>
      <c r="G2010" s="6">
        <v>1505.74</v>
      </c>
    </row>
    <row r="2011" spans="1:7" customFormat="1" x14ac:dyDescent="0.25">
      <c r="A2011" s="4">
        <v>41170</v>
      </c>
      <c r="B2011">
        <v>1</v>
      </c>
      <c r="C2011">
        <v>1</v>
      </c>
      <c r="D2011" s="5" t="s">
        <v>41</v>
      </c>
      <c r="E2011" s="6">
        <v>679.14</v>
      </c>
      <c r="F2011" s="6">
        <v>1097.92</v>
      </c>
      <c r="G2011" s="6">
        <v>1777.06</v>
      </c>
    </row>
    <row r="2012" spans="1:7" customFormat="1" x14ac:dyDescent="0.25">
      <c r="A2012" s="4">
        <v>41170</v>
      </c>
      <c r="B2012">
        <v>1</v>
      </c>
      <c r="C2012">
        <v>2</v>
      </c>
      <c r="D2012" s="5" t="s">
        <v>43</v>
      </c>
      <c r="E2012" s="6">
        <v>618.21</v>
      </c>
      <c r="F2012" s="6">
        <v>1069.3499999999999</v>
      </c>
      <c r="G2012" s="6">
        <v>1687.56</v>
      </c>
    </row>
    <row r="2013" spans="1:7" customFormat="1" x14ac:dyDescent="0.25">
      <c r="A2013" s="4">
        <v>41170</v>
      </c>
      <c r="B2013">
        <v>2</v>
      </c>
      <c r="C2013">
        <v>1</v>
      </c>
      <c r="D2013" s="5" t="s">
        <v>47</v>
      </c>
      <c r="E2013" s="6">
        <v>675.83</v>
      </c>
      <c r="F2013" s="6">
        <v>1029.4100000000001</v>
      </c>
      <c r="G2013" s="6">
        <v>1705.24</v>
      </c>
    </row>
    <row r="2014" spans="1:7" customFormat="1" x14ac:dyDescent="0.25">
      <c r="A2014" s="4">
        <v>41170</v>
      </c>
      <c r="B2014">
        <v>2</v>
      </c>
      <c r="C2014">
        <v>2</v>
      </c>
      <c r="D2014" s="5" t="s">
        <v>24</v>
      </c>
      <c r="E2014" s="6">
        <v>671.9</v>
      </c>
      <c r="F2014" s="6">
        <v>1172.27</v>
      </c>
      <c r="G2014" s="6">
        <v>1844.17</v>
      </c>
    </row>
    <row r="2015" spans="1:7" customFormat="1" x14ac:dyDescent="0.25">
      <c r="A2015" s="4">
        <v>41170</v>
      </c>
      <c r="B2015">
        <v>3</v>
      </c>
      <c r="C2015">
        <v>1</v>
      </c>
      <c r="D2015" s="5" t="s">
        <v>30</v>
      </c>
      <c r="E2015" s="6">
        <v>620.02</v>
      </c>
      <c r="F2015" s="6">
        <v>958.72</v>
      </c>
      <c r="G2015" s="6">
        <v>1578.74</v>
      </c>
    </row>
    <row r="2016" spans="1:7" customFormat="1" x14ac:dyDescent="0.25">
      <c r="A2016" s="4">
        <v>41170</v>
      </c>
      <c r="B2016">
        <v>3</v>
      </c>
      <c r="C2016">
        <v>2</v>
      </c>
      <c r="D2016" s="5" t="s">
        <v>16</v>
      </c>
      <c r="E2016" s="6">
        <v>732.28</v>
      </c>
      <c r="F2016" s="6">
        <v>1102.1099999999999</v>
      </c>
      <c r="G2016" s="6">
        <v>1834.39</v>
      </c>
    </row>
    <row r="2017" spans="1:7" customFormat="1" x14ac:dyDescent="0.25">
      <c r="A2017" s="4">
        <v>41170</v>
      </c>
      <c r="B2017">
        <v>4</v>
      </c>
      <c r="C2017">
        <v>1</v>
      </c>
      <c r="D2017" s="5" t="s">
        <v>22</v>
      </c>
      <c r="E2017" s="6">
        <v>623.17999999999995</v>
      </c>
      <c r="F2017" s="6">
        <v>936.12</v>
      </c>
      <c r="G2017" s="6">
        <v>1559.3</v>
      </c>
    </row>
    <row r="2018" spans="1:7" customFormat="1" x14ac:dyDescent="0.25">
      <c r="A2018" s="4">
        <v>41170</v>
      </c>
      <c r="B2018">
        <v>4</v>
      </c>
      <c r="C2018">
        <v>2</v>
      </c>
      <c r="D2018" s="5" t="s">
        <v>27</v>
      </c>
      <c r="E2018" s="6">
        <v>683.98</v>
      </c>
      <c r="F2018" s="6">
        <v>1026.8499999999999</v>
      </c>
      <c r="G2018" s="6">
        <v>1710.83</v>
      </c>
    </row>
    <row r="2019" spans="1:7" customFormat="1" x14ac:dyDescent="0.25">
      <c r="A2019" s="4">
        <v>41171</v>
      </c>
      <c r="B2019">
        <v>1</v>
      </c>
      <c r="C2019">
        <v>1</v>
      </c>
      <c r="D2019" s="5" t="s">
        <v>32</v>
      </c>
      <c r="E2019" s="6">
        <v>623.75</v>
      </c>
      <c r="F2019" s="6">
        <v>992.96</v>
      </c>
      <c r="G2019" s="6">
        <v>1616.71</v>
      </c>
    </row>
    <row r="2020" spans="1:7" customFormat="1" x14ac:dyDescent="0.25">
      <c r="A2020" s="4">
        <v>41171</v>
      </c>
      <c r="B2020">
        <v>1</v>
      </c>
      <c r="C2020">
        <v>2</v>
      </c>
      <c r="D2020" s="5" t="s">
        <v>37</v>
      </c>
      <c r="E2020" s="6">
        <v>723.01</v>
      </c>
      <c r="F2020" s="6">
        <v>1193.5899999999999</v>
      </c>
      <c r="G2020" s="6">
        <v>1916.6</v>
      </c>
    </row>
    <row r="2021" spans="1:7" customFormat="1" x14ac:dyDescent="0.25">
      <c r="A2021" s="4">
        <v>41171</v>
      </c>
      <c r="B2021">
        <v>2</v>
      </c>
      <c r="C2021">
        <v>1</v>
      </c>
      <c r="D2021" s="5" t="s">
        <v>40</v>
      </c>
      <c r="E2021" s="6">
        <v>599.63</v>
      </c>
      <c r="F2021" s="6">
        <v>972.29</v>
      </c>
      <c r="G2021" s="6">
        <v>1571.92</v>
      </c>
    </row>
    <row r="2022" spans="1:7" customFormat="1" x14ac:dyDescent="0.25">
      <c r="A2022" s="4">
        <v>41171</v>
      </c>
      <c r="B2022">
        <v>2</v>
      </c>
      <c r="C2022">
        <v>2</v>
      </c>
      <c r="D2022" s="5" t="s">
        <v>41</v>
      </c>
      <c r="E2022" s="6">
        <v>708.86</v>
      </c>
      <c r="F2022" s="6">
        <v>1066.83</v>
      </c>
      <c r="G2022" s="6">
        <v>1775.69</v>
      </c>
    </row>
    <row r="2023" spans="1:7" customFormat="1" x14ac:dyDescent="0.25">
      <c r="A2023" s="4">
        <v>41171</v>
      </c>
      <c r="B2023">
        <v>3</v>
      </c>
      <c r="C2023">
        <v>1</v>
      </c>
      <c r="D2023" s="5" t="s">
        <v>43</v>
      </c>
      <c r="E2023" s="6">
        <v>587.89</v>
      </c>
      <c r="F2023" s="6">
        <v>923.27</v>
      </c>
      <c r="G2023" s="6">
        <v>1511.16</v>
      </c>
    </row>
    <row r="2024" spans="1:7" customFormat="1" x14ac:dyDescent="0.25">
      <c r="A2024" s="4">
        <v>41171</v>
      </c>
      <c r="B2024">
        <v>3</v>
      </c>
      <c r="C2024">
        <v>2</v>
      </c>
      <c r="D2024" s="5" t="s">
        <v>47</v>
      </c>
      <c r="E2024" s="6">
        <v>759.94</v>
      </c>
      <c r="F2024" s="6">
        <v>1262.8399999999999</v>
      </c>
      <c r="G2024" s="6">
        <v>2022.78</v>
      </c>
    </row>
    <row r="2025" spans="1:7" customFormat="1" x14ac:dyDescent="0.25">
      <c r="A2025" s="4">
        <v>41171</v>
      </c>
      <c r="B2025">
        <v>4</v>
      </c>
      <c r="C2025">
        <v>1</v>
      </c>
      <c r="D2025" s="5" t="s">
        <v>24</v>
      </c>
      <c r="E2025" s="6">
        <v>628.51</v>
      </c>
      <c r="F2025" s="6">
        <v>1087.57</v>
      </c>
      <c r="G2025" s="6">
        <v>1716.08</v>
      </c>
    </row>
    <row r="2026" spans="1:7" customFormat="1" x14ac:dyDescent="0.25">
      <c r="A2026" s="4">
        <v>41171</v>
      </c>
      <c r="B2026">
        <v>4</v>
      </c>
      <c r="C2026">
        <v>2</v>
      </c>
      <c r="D2026" s="5" t="s">
        <v>30</v>
      </c>
      <c r="E2026" s="6">
        <v>664.94</v>
      </c>
      <c r="F2026" s="6">
        <v>1129.71</v>
      </c>
      <c r="G2026" s="6">
        <v>1794.65</v>
      </c>
    </row>
    <row r="2027" spans="1:7" customFormat="1" x14ac:dyDescent="0.25">
      <c r="A2027" s="4">
        <v>41172</v>
      </c>
      <c r="B2027">
        <v>1</v>
      </c>
      <c r="C2027">
        <v>1</v>
      </c>
      <c r="D2027" s="5" t="s">
        <v>16</v>
      </c>
      <c r="E2027" s="6">
        <v>669.74</v>
      </c>
      <c r="F2027" s="6">
        <v>1130.8499999999999</v>
      </c>
      <c r="G2027" s="6">
        <v>1800.59</v>
      </c>
    </row>
    <row r="2028" spans="1:7" customFormat="1" x14ac:dyDescent="0.25">
      <c r="A2028" s="4">
        <v>41172</v>
      </c>
      <c r="B2028">
        <v>1</v>
      </c>
      <c r="C2028">
        <v>2</v>
      </c>
      <c r="D2028" s="5" t="s">
        <v>22</v>
      </c>
      <c r="E2028" s="6">
        <v>675.33</v>
      </c>
      <c r="F2028" s="6">
        <v>1188.8399999999999</v>
      </c>
      <c r="G2028" s="6">
        <v>1864.17</v>
      </c>
    </row>
    <row r="2029" spans="1:7" customFormat="1" x14ac:dyDescent="0.25">
      <c r="A2029" s="4">
        <v>41172</v>
      </c>
      <c r="B2029">
        <v>2</v>
      </c>
      <c r="C2029">
        <v>1</v>
      </c>
      <c r="D2029" s="5" t="s">
        <v>27</v>
      </c>
      <c r="E2029" s="6">
        <v>670.2</v>
      </c>
      <c r="F2029" s="6">
        <v>1090.1199999999999</v>
      </c>
      <c r="G2029" s="6">
        <v>1760.32</v>
      </c>
    </row>
    <row r="2030" spans="1:7" customFormat="1" x14ac:dyDescent="0.25">
      <c r="A2030" s="4">
        <v>41172</v>
      </c>
      <c r="B2030">
        <v>2</v>
      </c>
      <c r="C2030">
        <v>2</v>
      </c>
      <c r="D2030" s="5" t="s">
        <v>32</v>
      </c>
      <c r="E2030" s="6">
        <v>739.78</v>
      </c>
      <c r="F2030" s="6">
        <v>1261.4000000000001</v>
      </c>
      <c r="G2030" s="6">
        <v>2001.18</v>
      </c>
    </row>
    <row r="2031" spans="1:7" customFormat="1" x14ac:dyDescent="0.25">
      <c r="A2031" s="4">
        <v>41172</v>
      </c>
      <c r="B2031">
        <v>3</v>
      </c>
      <c r="C2031">
        <v>1</v>
      </c>
      <c r="D2031" s="5" t="s">
        <v>37</v>
      </c>
      <c r="E2031" s="6">
        <v>577.74</v>
      </c>
      <c r="F2031" s="6">
        <v>1026.2</v>
      </c>
      <c r="G2031" s="6">
        <v>1603.94</v>
      </c>
    </row>
    <row r="2032" spans="1:7" customFormat="1" x14ac:dyDescent="0.25">
      <c r="A2032" s="4">
        <v>41172</v>
      </c>
      <c r="B2032">
        <v>3</v>
      </c>
      <c r="C2032">
        <v>2</v>
      </c>
      <c r="D2032" s="5" t="s">
        <v>40</v>
      </c>
      <c r="E2032" s="6">
        <v>707.91</v>
      </c>
      <c r="F2032" s="6">
        <v>1200.1199999999999</v>
      </c>
      <c r="G2032" s="6">
        <v>1908.03</v>
      </c>
    </row>
    <row r="2033" spans="1:7" customFormat="1" x14ac:dyDescent="0.25">
      <c r="A2033" s="4">
        <v>41172</v>
      </c>
      <c r="B2033">
        <v>4</v>
      </c>
      <c r="C2033">
        <v>1</v>
      </c>
      <c r="D2033" s="5" t="s">
        <v>41</v>
      </c>
      <c r="E2033" s="6">
        <v>662.94</v>
      </c>
      <c r="F2033" s="6">
        <v>1053.6500000000001</v>
      </c>
      <c r="G2033" s="6">
        <v>1716.59</v>
      </c>
    </row>
    <row r="2034" spans="1:7" customFormat="1" x14ac:dyDescent="0.25">
      <c r="A2034" s="4">
        <v>41172</v>
      </c>
      <c r="B2034">
        <v>4</v>
      </c>
      <c r="C2034">
        <v>2</v>
      </c>
      <c r="D2034" s="5" t="s">
        <v>43</v>
      </c>
      <c r="E2034" s="6">
        <v>603.82000000000005</v>
      </c>
      <c r="F2034" s="6">
        <v>1048.72</v>
      </c>
      <c r="G2034" s="6">
        <v>1652.54</v>
      </c>
    </row>
    <row r="2035" spans="1:7" customFormat="1" x14ac:dyDescent="0.25">
      <c r="A2035" s="4">
        <v>41173</v>
      </c>
      <c r="B2035">
        <v>1</v>
      </c>
      <c r="C2035">
        <v>1</v>
      </c>
      <c r="D2035" s="5" t="s">
        <v>47</v>
      </c>
      <c r="E2035" s="6">
        <v>565.30999999999995</v>
      </c>
      <c r="F2035" s="6">
        <v>988.66</v>
      </c>
      <c r="G2035" s="6">
        <v>1553.97</v>
      </c>
    </row>
    <row r="2036" spans="1:7" customFormat="1" x14ac:dyDescent="0.25">
      <c r="A2036" s="4">
        <v>41173</v>
      </c>
      <c r="B2036">
        <v>1</v>
      </c>
      <c r="C2036">
        <v>2</v>
      </c>
      <c r="D2036" s="5" t="s">
        <v>24</v>
      </c>
      <c r="E2036" s="6">
        <v>761.09</v>
      </c>
      <c r="F2036" s="6">
        <v>1324.25</v>
      </c>
      <c r="G2036" s="6">
        <v>2085.34</v>
      </c>
    </row>
    <row r="2037" spans="1:7" customFormat="1" x14ac:dyDescent="0.25">
      <c r="A2037" s="4">
        <v>41173</v>
      </c>
      <c r="B2037">
        <v>2</v>
      </c>
      <c r="C2037">
        <v>1</v>
      </c>
      <c r="D2037" s="5" t="s">
        <v>30</v>
      </c>
      <c r="E2037" s="6">
        <v>602.46</v>
      </c>
      <c r="F2037" s="6">
        <v>1129.72</v>
      </c>
      <c r="G2037" s="6">
        <v>1732.18</v>
      </c>
    </row>
    <row r="2038" spans="1:7" customFormat="1" x14ac:dyDescent="0.25">
      <c r="A2038" s="4">
        <v>41173</v>
      </c>
      <c r="B2038">
        <v>2</v>
      </c>
      <c r="C2038">
        <v>2</v>
      </c>
      <c r="D2038" s="5" t="s">
        <v>16</v>
      </c>
      <c r="E2038" s="6">
        <v>795.57</v>
      </c>
      <c r="F2038" s="6">
        <v>1236.55</v>
      </c>
      <c r="G2038" s="6">
        <v>2032.12</v>
      </c>
    </row>
    <row r="2039" spans="1:7" customFormat="1" x14ac:dyDescent="0.25">
      <c r="A2039" s="4">
        <v>41173</v>
      </c>
      <c r="B2039">
        <v>3</v>
      </c>
      <c r="C2039">
        <v>1</v>
      </c>
      <c r="D2039" s="5" t="s">
        <v>22</v>
      </c>
      <c r="E2039" s="6">
        <v>613.1</v>
      </c>
      <c r="F2039" s="6">
        <v>1055.1500000000001</v>
      </c>
      <c r="G2039" s="6">
        <v>1668.25</v>
      </c>
    </row>
    <row r="2040" spans="1:7" customFormat="1" x14ac:dyDescent="0.25">
      <c r="A2040" s="4">
        <v>41173</v>
      </c>
      <c r="B2040">
        <v>3</v>
      </c>
      <c r="C2040">
        <v>2</v>
      </c>
      <c r="D2040" s="5" t="s">
        <v>27</v>
      </c>
      <c r="E2040" s="6">
        <v>639.74</v>
      </c>
      <c r="F2040" s="6">
        <v>1169.1199999999999</v>
      </c>
      <c r="G2040" s="6">
        <v>1808.86</v>
      </c>
    </row>
    <row r="2041" spans="1:7" customFormat="1" x14ac:dyDescent="0.25">
      <c r="A2041" s="4">
        <v>41173</v>
      </c>
      <c r="B2041">
        <v>4</v>
      </c>
      <c r="C2041">
        <v>1</v>
      </c>
      <c r="D2041" s="5" t="s">
        <v>32</v>
      </c>
      <c r="E2041" s="6">
        <v>618.01</v>
      </c>
      <c r="F2041" s="6">
        <v>984.24</v>
      </c>
      <c r="G2041" s="6">
        <v>1602.25</v>
      </c>
    </row>
    <row r="2042" spans="1:7" customFormat="1" x14ac:dyDescent="0.25">
      <c r="A2042" s="4">
        <v>41173</v>
      </c>
      <c r="B2042">
        <v>4</v>
      </c>
      <c r="C2042">
        <v>2</v>
      </c>
      <c r="D2042" s="5" t="s">
        <v>37</v>
      </c>
      <c r="E2042" s="6">
        <v>554.04</v>
      </c>
      <c r="F2042" s="6">
        <v>956.52</v>
      </c>
      <c r="G2042" s="6">
        <v>1510.56</v>
      </c>
    </row>
    <row r="2043" spans="1:7" customFormat="1" x14ac:dyDescent="0.25">
      <c r="A2043" s="4">
        <v>41174</v>
      </c>
      <c r="B2043">
        <v>1</v>
      </c>
      <c r="C2043">
        <v>1</v>
      </c>
      <c r="D2043" s="5" t="s">
        <v>40</v>
      </c>
      <c r="E2043" s="6">
        <v>590.24</v>
      </c>
      <c r="F2043" s="6">
        <v>985.23</v>
      </c>
      <c r="G2043" s="6">
        <v>1575.47</v>
      </c>
    </row>
    <row r="2044" spans="1:7" customFormat="1" x14ac:dyDescent="0.25">
      <c r="A2044" s="4">
        <v>41174</v>
      </c>
      <c r="B2044">
        <v>1</v>
      </c>
      <c r="C2044">
        <v>2</v>
      </c>
      <c r="D2044" s="5" t="s">
        <v>41</v>
      </c>
      <c r="E2044" s="6">
        <v>627.96</v>
      </c>
      <c r="F2044" s="6">
        <v>1033.1300000000001</v>
      </c>
      <c r="G2044" s="6">
        <v>1661.09</v>
      </c>
    </row>
    <row r="2045" spans="1:7" customFormat="1" x14ac:dyDescent="0.25">
      <c r="A2045" s="4">
        <v>41174</v>
      </c>
      <c r="B2045">
        <v>2</v>
      </c>
      <c r="C2045">
        <v>1</v>
      </c>
      <c r="D2045" s="5" t="s">
        <v>43</v>
      </c>
      <c r="E2045" s="6">
        <v>585.29</v>
      </c>
      <c r="F2045" s="6">
        <v>949.67</v>
      </c>
      <c r="G2045" s="6">
        <v>1534.96</v>
      </c>
    </row>
    <row r="2046" spans="1:7" customFormat="1" x14ac:dyDescent="0.25">
      <c r="A2046" s="4">
        <v>41174</v>
      </c>
      <c r="B2046">
        <v>2</v>
      </c>
      <c r="C2046">
        <v>2</v>
      </c>
      <c r="D2046" s="5" t="s">
        <v>47</v>
      </c>
      <c r="E2046" s="6">
        <v>631.55999999999995</v>
      </c>
      <c r="F2046" s="6">
        <v>950.26</v>
      </c>
      <c r="G2046" s="6">
        <v>1581.82</v>
      </c>
    </row>
    <row r="2047" spans="1:7" customFormat="1" x14ac:dyDescent="0.25">
      <c r="A2047" s="4">
        <v>41174</v>
      </c>
      <c r="B2047">
        <v>3</v>
      </c>
      <c r="C2047">
        <v>1</v>
      </c>
      <c r="D2047" s="5" t="s">
        <v>24</v>
      </c>
      <c r="E2047" s="6">
        <v>577.09</v>
      </c>
      <c r="F2047" s="6">
        <v>976.42</v>
      </c>
      <c r="G2047" s="6">
        <v>1553.51</v>
      </c>
    </row>
    <row r="2048" spans="1:7" customFormat="1" x14ac:dyDescent="0.25">
      <c r="A2048" s="4">
        <v>41174</v>
      </c>
      <c r="B2048">
        <v>3</v>
      </c>
      <c r="C2048">
        <v>2</v>
      </c>
      <c r="D2048" s="5" t="s">
        <v>30</v>
      </c>
      <c r="E2048" s="6">
        <v>596.36</v>
      </c>
      <c r="F2048" s="6">
        <v>921.82</v>
      </c>
      <c r="G2048" s="6">
        <v>1518.18</v>
      </c>
    </row>
    <row r="2049" spans="1:7" customFormat="1" x14ac:dyDescent="0.25">
      <c r="A2049" s="4">
        <v>41174</v>
      </c>
      <c r="B2049">
        <v>4</v>
      </c>
      <c r="C2049">
        <v>1</v>
      </c>
      <c r="D2049" s="5" t="s">
        <v>16</v>
      </c>
      <c r="E2049" s="6">
        <v>623.9</v>
      </c>
      <c r="F2049" s="6">
        <v>1104.9100000000001</v>
      </c>
      <c r="G2049" s="6">
        <v>1728.81</v>
      </c>
    </row>
    <row r="2050" spans="1:7" customFormat="1" x14ac:dyDescent="0.25">
      <c r="A2050" s="4">
        <v>41174</v>
      </c>
      <c r="B2050">
        <v>4</v>
      </c>
      <c r="C2050">
        <v>2</v>
      </c>
      <c r="D2050" s="5" t="s">
        <v>22</v>
      </c>
      <c r="E2050" s="6">
        <v>620.29</v>
      </c>
      <c r="F2050" s="6">
        <v>1034.26</v>
      </c>
      <c r="G2050" s="6">
        <v>1654.55</v>
      </c>
    </row>
    <row r="2051" spans="1:7" customFormat="1" x14ac:dyDescent="0.25">
      <c r="A2051" s="4">
        <v>41175</v>
      </c>
      <c r="B2051">
        <v>1</v>
      </c>
      <c r="C2051">
        <v>1</v>
      </c>
      <c r="D2051" s="5" t="s">
        <v>27</v>
      </c>
      <c r="E2051" s="6">
        <v>599.04999999999995</v>
      </c>
      <c r="F2051" s="6">
        <v>1001.48</v>
      </c>
      <c r="G2051" s="6">
        <v>1600.53</v>
      </c>
    </row>
    <row r="2052" spans="1:7" customFormat="1" x14ac:dyDescent="0.25">
      <c r="A2052" s="4">
        <v>41175</v>
      </c>
      <c r="B2052">
        <v>1</v>
      </c>
      <c r="C2052">
        <v>2</v>
      </c>
      <c r="D2052" s="5" t="s">
        <v>32</v>
      </c>
      <c r="E2052" s="6">
        <v>758.44</v>
      </c>
      <c r="F2052" s="6">
        <v>1140.1400000000001</v>
      </c>
      <c r="G2052" s="6">
        <v>1898.58</v>
      </c>
    </row>
    <row r="2053" spans="1:7" customFormat="1" x14ac:dyDescent="0.25">
      <c r="A2053" s="4">
        <v>41175</v>
      </c>
      <c r="B2053">
        <v>2</v>
      </c>
      <c r="C2053">
        <v>1</v>
      </c>
      <c r="D2053" s="5" t="s">
        <v>37</v>
      </c>
      <c r="E2053" s="6">
        <v>573.53</v>
      </c>
      <c r="F2053" s="6">
        <v>967.4</v>
      </c>
      <c r="G2053" s="6">
        <v>1540.93</v>
      </c>
    </row>
    <row r="2054" spans="1:7" customFormat="1" x14ac:dyDescent="0.25">
      <c r="A2054" s="4">
        <v>41175</v>
      </c>
      <c r="B2054">
        <v>2</v>
      </c>
      <c r="C2054">
        <v>2</v>
      </c>
      <c r="D2054" s="5" t="s">
        <v>40</v>
      </c>
      <c r="E2054" s="6">
        <v>833.41</v>
      </c>
      <c r="F2054" s="6">
        <v>1266.3900000000001</v>
      </c>
      <c r="G2054" s="6">
        <v>2099.8000000000002</v>
      </c>
    </row>
    <row r="2055" spans="1:7" customFormat="1" x14ac:dyDescent="0.25">
      <c r="A2055" s="4">
        <v>41175</v>
      </c>
      <c r="B2055">
        <v>3</v>
      </c>
      <c r="C2055">
        <v>1</v>
      </c>
      <c r="D2055" s="5" t="s">
        <v>41</v>
      </c>
      <c r="E2055" s="6">
        <v>606.46</v>
      </c>
      <c r="F2055" s="6">
        <v>1189.01</v>
      </c>
      <c r="G2055" s="6">
        <v>1795.47</v>
      </c>
    </row>
    <row r="2056" spans="1:7" customFormat="1" x14ac:dyDescent="0.25">
      <c r="A2056" s="4">
        <v>41175</v>
      </c>
      <c r="B2056">
        <v>3</v>
      </c>
      <c r="C2056">
        <v>2</v>
      </c>
      <c r="D2056" s="5" t="s">
        <v>43</v>
      </c>
      <c r="E2056" s="6">
        <v>686.51</v>
      </c>
      <c r="F2056" s="6">
        <v>1273.08</v>
      </c>
      <c r="G2056" s="6">
        <v>1959.59</v>
      </c>
    </row>
    <row r="2057" spans="1:7" customFormat="1" x14ac:dyDescent="0.25">
      <c r="A2057" s="4">
        <v>41175</v>
      </c>
      <c r="B2057">
        <v>4</v>
      </c>
      <c r="C2057">
        <v>1</v>
      </c>
      <c r="D2057" s="5" t="s">
        <v>47</v>
      </c>
      <c r="E2057" s="6">
        <v>555.01</v>
      </c>
      <c r="F2057" s="6">
        <v>969.98</v>
      </c>
      <c r="G2057" s="6">
        <v>1524.99</v>
      </c>
    </row>
    <row r="2058" spans="1:7" customFormat="1" x14ac:dyDescent="0.25">
      <c r="A2058" s="4">
        <v>41175</v>
      </c>
      <c r="B2058">
        <v>4</v>
      </c>
      <c r="C2058">
        <v>2</v>
      </c>
      <c r="D2058" s="5" t="s">
        <v>24</v>
      </c>
      <c r="E2058" s="6">
        <v>706.2</v>
      </c>
      <c r="F2058" s="6">
        <v>1234.7</v>
      </c>
      <c r="G2058" s="6">
        <v>1940.9</v>
      </c>
    </row>
    <row r="2059" spans="1:7" customFormat="1" x14ac:dyDescent="0.25">
      <c r="A2059" s="4">
        <v>41176</v>
      </c>
      <c r="B2059">
        <v>1</v>
      </c>
      <c r="C2059">
        <v>1</v>
      </c>
      <c r="D2059" s="5" t="s">
        <v>30</v>
      </c>
      <c r="E2059" s="6">
        <v>679.43</v>
      </c>
      <c r="F2059" s="6">
        <v>1057.08</v>
      </c>
      <c r="G2059" s="6">
        <v>1736.51</v>
      </c>
    </row>
    <row r="2060" spans="1:7" customFormat="1" x14ac:dyDescent="0.25">
      <c r="A2060" s="4">
        <v>41176</v>
      </c>
      <c r="B2060">
        <v>1</v>
      </c>
      <c r="C2060">
        <v>2</v>
      </c>
      <c r="D2060" s="5" t="s">
        <v>16</v>
      </c>
      <c r="E2060" s="6">
        <v>596.92999999999995</v>
      </c>
      <c r="F2060" s="6">
        <v>1137.51</v>
      </c>
      <c r="G2060" s="6">
        <v>1734.44</v>
      </c>
    </row>
    <row r="2061" spans="1:7" customFormat="1" x14ac:dyDescent="0.25">
      <c r="A2061" s="4">
        <v>41176</v>
      </c>
      <c r="B2061">
        <v>2</v>
      </c>
      <c r="C2061">
        <v>1</v>
      </c>
      <c r="D2061" s="5" t="s">
        <v>22</v>
      </c>
      <c r="E2061" s="6">
        <v>606.48</v>
      </c>
      <c r="F2061" s="6">
        <v>1106.43</v>
      </c>
      <c r="G2061" s="6">
        <v>1712.91</v>
      </c>
    </row>
    <row r="2062" spans="1:7" customFormat="1" x14ac:dyDescent="0.25">
      <c r="A2062" s="4">
        <v>41176</v>
      </c>
      <c r="B2062">
        <v>2</v>
      </c>
      <c r="C2062">
        <v>2</v>
      </c>
      <c r="D2062" s="5" t="s">
        <v>27</v>
      </c>
      <c r="E2062" s="6">
        <v>580.62</v>
      </c>
      <c r="F2062" s="6">
        <v>1080.92</v>
      </c>
      <c r="G2062" s="6">
        <v>1661.54</v>
      </c>
    </row>
    <row r="2063" spans="1:7" customFormat="1" x14ac:dyDescent="0.25">
      <c r="A2063" s="4">
        <v>41176</v>
      </c>
      <c r="B2063">
        <v>3</v>
      </c>
      <c r="C2063">
        <v>1</v>
      </c>
      <c r="D2063" s="5" t="s">
        <v>32</v>
      </c>
      <c r="E2063" s="6">
        <v>642.79999999999995</v>
      </c>
      <c r="F2063" s="6">
        <v>1144.94</v>
      </c>
      <c r="G2063" s="6">
        <v>1787.74</v>
      </c>
    </row>
    <row r="2064" spans="1:7" customFormat="1" x14ac:dyDescent="0.25">
      <c r="A2064" s="4">
        <v>41176</v>
      </c>
      <c r="B2064">
        <v>3</v>
      </c>
      <c r="C2064">
        <v>2</v>
      </c>
      <c r="D2064" s="5" t="s">
        <v>37</v>
      </c>
      <c r="E2064" s="6">
        <v>566.45000000000005</v>
      </c>
      <c r="F2064" s="6">
        <v>958.66</v>
      </c>
      <c r="G2064" s="6">
        <v>1525.11</v>
      </c>
    </row>
    <row r="2065" spans="1:7" customFormat="1" x14ac:dyDescent="0.25">
      <c r="A2065" s="4">
        <v>41176</v>
      </c>
      <c r="B2065">
        <v>4</v>
      </c>
      <c r="C2065">
        <v>1</v>
      </c>
      <c r="D2065" s="5" t="s">
        <v>40</v>
      </c>
      <c r="E2065" s="6">
        <v>713.02</v>
      </c>
      <c r="F2065" s="6">
        <v>1080.98</v>
      </c>
      <c r="G2065" s="6">
        <v>1794</v>
      </c>
    </row>
    <row r="2066" spans="1:7" customFormat="1" x14ac:dyDescent="0.25">
      <c r="A2066" s="4">
        <v>41176</v>
      </c>
      <c r="B2066">
        <v>4</v>
      </c>
      <c r="C2066">
        <v>2</v>
      </c>
      <c r="D2066" s="5" t="s">
        <v>41</v>
      </c>
      <c r="E2066" s="6">
        <v>691.55</v>
      </c>
      <c r="F2066" s="6">
        <v>1121.24</v>
      </c>
      <c r="G2066" s="6">
        <v>1812.79</v>
      </c>
    </row>
    <row r="2067" spans="1:7" customFormat="1" x14ac:dyDescent="0.25">
      <c r="A2067" s="4">
        <v>41177</v>
      </c>
      <c r="B2067">
        <v>1</v>
      </c>
      <c r="C2067">
        <v>1</v>
      </c>
      <c r="D2067" s="5" t="s">
        <v>43</v>
      </c>
      <c r="E2067" s="6">
        <v>577.66</v>
      </c>
      <c r="F2067" s="6">
        <v>1040.81</v>
      </c>
      <c r="G2067" s="6">
        <v>1618.47</v>
      </c>
    </row>
    <row r="2068" spans="1:7" customFormat="1" x14ac:dyDescent="0.25">
      <c r="A2068" s="4">
        <v>41177</v>
      </c>
      <c r="B2068">
        <v>1</v>
      </c>
      <c r="C2068">
        <v>2</v>
      </c>
      <c r="D2068" s="5" t="s">
        <v>47</v>
      </c>
      <c r="E2068" s="6">
        <v>553.09</v>
      </c>
      <c r="F2068" s="6">
        <v>968.9</v>
      </c>
      <c r="G2068" s="6">
        <v>1521.99</v>
      </c>
    </row>
    <row r="2069" spans="1:7" customFormat="1" x14ac:dyDescent="0.25">
      <c r="A2069" s="4">
        <v>41177</v>
      </c>
      <c r="B2069">
        <v>2</v>
      </c>
      <c r="C2069">
        <v>1</v>
      </c>
      <c r="D2069" s="5" t="s">
        <v>24</v>
      </c>
      <c r="E2069" s="6">
        <v>715.08</v>
      </c>
      <c r="F2069" s="6">
        <v>1072.73</v>
      </c>
      <c r="G2069" s="6">
        <v>1787.81</v>
      </c>
    </row>
    <row r="2070" spans="1:7" customFormat="1" x14ac:dyDescent="0.25">
      <c r="A2070" s="4">
        <v>41177</v>
      </c>
      <c r="B2070">
        <v>2</v>
      </c>
      <c r="C2070">
        <v>2</v>
      </c>
      <c r="D2070" s="5" t="s">
        <v>30</v>
      </c>
      <c r="E2070" s="6">
        <v>781.27</v>
      </c>
      <c r="F2070" s="6">
        <v>1174.5899999999999</v>
      </c>
      <c r="G2070" s="6">
        <v>1955.86</v>
      </c>
    </row>
    <row r="2071" spans="1:7" customFormat="1" x14ac:dyDescent="0.25">
      <c r="A2071" s="4">
        <v>41177</v>
      </c>
      <c r="B2071">
        <v>3</v>
      </c>
      <c r="C2071">
        <v>1</v>
      </c>
      <c r="D2071" s="5" t="s">
        <v>16</v>
      </c>
      <c r="E2071" s="6">
        <v>526</v>
      </c>
      <c r="F2071" s="6">
        <v>1060.2</v>
      </c>
      <c r="G2071" s="6">
        <v>1586.2</v>
      </c>
    </row>
    <row r="2072" spans="1:7" customFormat="1" x14ac:dyDescent="0.25">
      <c r="A2072" s="4">
        <v>41177</v>
      </c>
      <c r="B2072">
        <v>3</v>
      </c>
      <c r="C2072">
        <v>2</v>
      </c>
      <c r="D2072" s="5" t="s">
        <v>22</v>
      </c>
      <c r="E2072" s="6">
        <v>576.41999999999996</v>
      </c>
      <c r="F2072" s="6">
        <v>1078.7</v>
      </c>
      <c r="G2072" s="6">
        <v>1655.12</v>
      </c>
    </row>
    <row r="2073" spans="1:7" customFormat="1" x14ac:dyDescent="0.25">
      <c r="A2073" s="4">
        <v>41177</v>
      </c>
      <c r="B2073">
        <v>4</v>
      </c>
      <c r="C2073">
        <v>1</v>
      </c>
      <c r="D2073" s="5" t="s">
        <v>27</v>
      </c>
      <c r="E2073" s="6">
        <v>568.36</v>
      </c>
      <c r="F2073" s="6">
        <v>967.76</v>
      </c>
      <c r="G2073" s="6">
        <v>1536.12</v>
      </c>
    </row>
    <row r="2074" spans="1:7" customFormat="1" x14ac:dyDescent="0.25">
      <c r="A2074" s="4">
        <v>41177</v>
      </c>
      <c r="B2074">
        <v>4</v>
      </c>
      <c r="C2074">
        <v>2</v>
      </c>
      <c r="D2074" s="5" t="s">
        <v>32</v>
      </c>
      <c r="E2074" s="6">
        <v>682.48</v>
      </c>
      <c r="F2074" s="6">
        <v>1070.1600000000001</v>
      </c>
      <c r="G2074" s="6">
        <v>1752.64</v>
      </c>
    </row>
    <row r="2075" spans="1:7" customFormat="1" x14ac:dyDescent="0.25">
      <c r="A2075" s="4">
        <v>41178</v>
      </c>
      <c r="B2075">
        <v>1</v>
      </c>
      <c r="C2075">
        <v>1</v>
      </c>
      <c r="D2075" s="5" t="s">
        <v>37</v>
      </c>
      <c r="E2075" s="6">
        <v>625.61</v>
      </c>
      <c r="F2075" s="6">
        <v>1170.21</v>
      </c>
      <c r="G2075" s="6">
        <v>1795.82</v>
      </c>
    </row>
    <row r="2076" spans="1:7" customFormat="1" x14ac:dyDescent="0.25">
      <c r="A2076" s="4">
        <v>41178</v>
      </c>
      <c r="B2076">
        <v>1</v>
      </c>
      <c r="C2076">
        <v>2</v>
      </c>
      <c r="D2076" s="5" t="s">
        <v>40</v>
      </c>
      <c r="E2076" s="6">
        <v>531.13</v>
      </c>
      <c r="F2076" s="6">
        <v>1074.1199999999999</v>
      </c>
      <c r="G2076" s="6">
        <v>1605.25</v>
      </c>
    </row>
    <row r="2077" spans="1:7" customFormat="1" x14ac:dyDescent="0.25">
      <c r="A2077" s="4">
        <v>41178</v>
      </c>
      <c r="B2077">
        <v>2</v>
      </c>
      <c r="C2077">
        <v>1</v>
      </c>
      <c r="D2077" s="5" t="s">
        <v>41</v>
      </c>
      <c r="E2077" s="6">
        <v>519.16999999999996</v>
      </c>
      <c r="F2077" s="6">
        <v>1025.31</v>
      </c>
      <c r="G2077" s="6">
        <v>1544.48</v>
      </c>
    </row>
    <row r="2078" spans="1:7" customFormat="1" x14ac:dyDescent="0.25">
      <c r="A2078" s="4">
        <v>41178</v>
      </c>
      <c r="B2078">
        <v>2</v>
      </c>
      <c r="C2078">
        <v>2</v>
      </c>
      <c r="D2078" s="5" t="s">
        <v>43</v>
      </c>
      <c r="E2078" s="6">
        <v>747.94</v>
      </c>
      <c r="F2078" s="6">
        <v>1352.63</v>
      </c>
      <c r="G2078" s="6">
        <v>2100.5700000000002</v>
      </c>
    </row>
    <row r="2079" spans="1:7" customFormat="1" x14ac:dyDescent="0.25">
      <c r="A2079" s="4">
        <v>41178</v>
      </c>
      <c r="B2079">
        <v>3</v>
      </c>
      <c r="C2079">
        <v>1</v>
      </c>
      <c r="D2079" s="5" t="s">
        <v>47</v>
      </c>
      <c r="E2079" s="6">
        <v>518.36</v>
      </c>
      <c r="F2079" s="6">
        <v>1006.54</v>
      </c>
      <c r="G2079" s="6">
        <v>1524.9</v>
      </c>
    </row>
    <row r="2080" spans="1:7" customFormat="1" x14ac:dyDescent="0.25">
      <c r="A2080" s="4">
        <v>41178</v>
      </c>
      <c r="B2080">
        <v>3</v>
      </c>
      <c r="C2080">
        <v>2</v>
      </c>
      <c r="D2080" s="5" t="s">
        <v>24</v>
      </c>
      <c r="E2080" s="6">
        <v>760.32</v>
      </c>
      <c r="F2080" s="6">
        <v>1298.8699999999999</v>
      </c>
      <c r="G2080" s="6">
        <v>2059.19</v>
      </c>
    </row>
    <row r="2081" spans="1:7" customFormat="1" x14ac:dyDescent="0.25">
      <c r="A2081" s="4">
        <v>41178</v>
      </c>
      <c r="B2081">
        <v>4</v>
      </c>
      <c r="C2081">
        <v>1</v>
      </c>
      <c r="D2081" s="5" t="s">
        <v>30</v>
      </c>
      <c r="E2081" s="6">
        <v>685.98</v>
      </c>
      <c r="F2081" s="6">
        <v>1067.79</v>
      </c>
      <c r="G2081" s="6">
        <v>1753.77</v>
      </c>
    </row>
    <row r="2082" spans="1:7" customFormat="1" x14ac:dyDescent="0.25">
      <c r="A2082" s="4">
        <v>41178</v>
      </c>
      <c r="B2082">
        <v>4</v>
      </c>
      <c r="C2082">
        <v>2</v>
      </c>
      <c r="D2082" s="5" t="s">
        <v>16</v>
      </c>
      <c r="E2082" s="6">
        <v>728.52</v>
      </c>
      <c r="F2082" s="6">
        <v>1218.9100000000001</v>
      </c>
      <c r="G2082" s="6">
        <v>1947.43</v>
      </c>
    </row>
    <row r="2083" spans="1:7" customFormat="1" x14ac:dyDescent="0.25">
      <c r="A2083" s="4">
        <v>41179</v>
      </c>
      <c r="B2083">
        <v>1</v>
      </c>
      <c r="C2083">
        <v>1</v>
      </c>
      <c r="D2083" s="5" t="s">
        <v>22</v>
      </c>
      <c r="E2083" s="6">
        <v>536.5</v>
      </c>
      <c r="F2083" s="6">
        <v>1090.18</v>
      </c>
      <c r="G2083" s="6">
        <v>1626.68</v>
      </c>
    </row>
    <row r="2084" spans="1:7" customFormat="1" x14ac:dyDescent="0.25">
      <c r="A2084" s="4">
        <v>41179</v>
      </c>
      <c r="B2084">
        <v>1</v>
      </c>
      <c r="C2084">
        <v>2</v>
      </c>
      <c r="D2084" s="5" t="s">
        <v>27</v>
      </c>
      <c r="E2084" s="6">
        <v>654.79</v>
      </c>
      <c r="F2084" s="6">
        <v>1318.93</v>
      </c>
      <c r="G2084" s="6">
        <v>1973.72</v>
      </c>
    </row>
    <row r="2085" spans="1:7" customFormat="1" x14ac:dyDescent="0.25">
      <c r="A2085" s="4">
        <v>41179</v>
      </c>
      <c r="B2085">
        <v>2</v>
      </c>
      <c r="C2085">
        <v>1</v>
      </c>
      <c r="D2085" s="5" t="s">
        <v>32</v>
      </c>
      <c r="E2085" s="6">
        <v>618.53</v>
      </c>
      <c r="F2085" s="6">
        <v>993.54</v>
      </c>
      <c r="G2085" s="6">
        <v>1612.07</v>
      </c>
    </row>
    <row r="2086" spans="1:7" customFormat="1" x14ac:dyDescent="0.25">
      <c r="A2086" s="4">
        <v>41179</v>
      </c>
      <c r="B2086">
        <v>2</v>
      </c>
      <c r="C2086">
        <v>2</v>
      </c>
      <c r="D2086" s="5" t="s">
        <v>37</v>
      </c>
      <c r="E2086" s="6">
        <v>699.43</v>
      </c>
      <c r="F2086" s="6">
        <v>1336.58</v>
      </c>
      <c r="G2086" s="6">
        <v>2036.01</v>
      </c>
    </row>
    <row r="2087" spans="1:7" customFormat="1" x14ac:dyDescent="0.25">
      <c r="A2087" s="4">
        <v>41179</v>
      </c>
      <c r="B2087">
        <v>3</v>
      </c>
      <c r="C2087">
        <v>1</v>
      </c>
      <c r="D2087" s="5" t="s">
        <v>40</v>
      </c>
      <c r="E2087" s="6">
        <v>511.44</v>
      </c>
      <c r="F2087" s="6">
        <v>1002.05</v>
      </c>
      <c r="G2087" s="6">
        <v>1513.49</v>
      </c>
    </row>
    <row r="2088" spans="1:7" customFormat="1" x14ac:dyDescent="0.25">
      <c r="A2088" s="4">
        <v>41179</v>
      </c>
      <c r="B2088">
        <v>3</v>
      </c>
      <c r="C2088">
        <v>2</v>
      </c>
      <c r="D2088" s="5" t="s">
        <v>41</v>
      </c>
      <c r="E2088" s="6">
        <v>595.66999999999996</v>
      </c>
      <c r="F2088" s="6">
        <v>1038.1300000000001</v>
      </c>
      <c r="G2088" s="6">
        <v>1633.8</v>
      </c>
    </row>
    <row r="2089" spans="1:7" customFormat="1" x14ac:dyDescent="0.25">
      <c r="A2089" s="4">
        <v>41179</v>
      </c>
      <c r="B2089">
        <v>4</v>
      </c>
      <c r="C2089">
        <v>1</v>
      </c>
      <c r="D2089" s="5" t="s">
        <v>43</v>
      </c>
      <c r="E2089" s="6">
        <v>553.47</v>
      </c>
      <c r="F2089" s="6">
        <v>1024.24</v>
      </c>
      <c r="G2089" s="6">
        <v>1577.71</v>
      </c>
    </row>
    <row r="2090" spans="1:7" customFormat="1" x14ac:dyDescent="0.25">
      <c r="A2090" s="4">
        <v>41179</v>
      </c>
      <c r="B2090">
        <v>4</v>
      </c>
      <c r="C2090">
        <v>2</v>
      </c>
      <c r="D2090" s="5" t="s">
        <v>47</v>
      </c>
      <c r="E2090" s="6">
        <v>776.09</v>
      </c>
      <c r="F2090" s="6">
        <v>1221.94</v>
      </c>
      <c r="G2090" s="6">
        <v>1998.03</v>
      </c>
    </row>
    <row r="2091" spans="1:7" customFormat="1" x14ac:dyDescent="0.25">
      <c r="A2091" s="4">
        <v>41180</v>
      </c>
      <c r="B2091">
        <v>1</v>
      </c>
      <c r="C2091">
        <v>1</v>
      </c>
      <c r="D2091" s="5" t="s">
        <v>24</v>
      </c>
      <c r="E2091" s="6">
        <v>555.95000000000005</v>
      </c>
      <c r="F2091" s="6">
        <v>1093.28</v>
      </c>
      <c r="G2091" s="6">
        <v>1649.23</v>
      </c>
    </row>
    <row r="2092" spans="1:7" customFormat="1" x14ac:dyDescent="0.25">
      <c r="A2092" s="4">
        <v>41180</v>
      </c>
      <c r="B2092">
        <v>1</v>
      </c>
      <c r="C2092">
        <v>2</v>
      </c>
      <c r="D2092" s="5" t="s">
        <v>30</v>
      </c>
      <c r="E2092" s="6">
        <v>546.78</v>
      </c>
      <c r="F2092" s="6">
        <v>980.49</v>
      </c>
      <c r="G2092" s="6">
        <v>1527.27</v>
      </c>
    </row>
    <row r="2093" spans="1:7" customFormat="1" x14ac:dyDescent="0.25">
      <c r="A2093" s="4">
        <v>41180</v>
      </c>
      <c r="B2093">
        <v>2</v>
      </c>
      <c r="C2093">
        <v>1</v>
      </c>
      <c r="D2093" s="5" t="s">
        <v>16</v>
      </c>
      <c r="E2093" s="6">
        <v>585.85</v>
      </c>
      <c r="F2093" s="6">
        <v>1063.3</v>
      </c>
      <c r="G2093" s="6">
        <v>1649.15</v>
      </c>
    </row>
    <row r="2094" spans="1:7" customFormat="1" x14ac:dyDescent="0.25">
      <c r="A2094" s="4">
        <v>41180</v>
      </c>
      <c r="B2094">
        <v>2</v>
      </c>
      <c r="C2094">
        <v>2</v>
      </c>
      <c r="D2094" s="5" t="s">
        <v>22</v>
      </c>
      <c r="E2094" s="6">
        <v>753.2</v>
      </c>
      <c r="F2094" s="6">
        <v>1310.7</v>
      </c>
      <c r="G2094" s="6">
        <v>2063.9</v>
      </c>
    </row>
    <row r="2095" spans="1:7" customFormat="1" x14ac:dyDescent="0.25">
      <c r="A2095" s="4">
        <v>41180</v>
      </c>
      <c r="B2095">
        <v>3</v>
      </c>
      <c r="C2095">
        <v>1</v>
      </c>
      <c r="D2095" s="5" t="s">
        <v>27</v>
      </c>
      <c r="E2095" s="6">
        <v>640.55999999999995</v>
      </c>
      <c r="F2095" s="6">
        <v>1031.4100000000001</v>
      </c>
      <c r="G2095" s="6">
        <v>1671.97</v>
      </c>
    </row>
    <row r="2096" spans="1:7" customFormat="1" x14ac:dyDescent="0.25">
      <c r="A2096" s="4">
        <v>41180</v>
      </c>
      <c r="B2096">
        <v>3</v>
      </c>
      <c r="C2096">
        <v>2</v>
      </c>
      <c r="D2096" s="5" t="s">
        <v>32</v>
      </c>
      <c r="E2096" s="6">
        <v>775.15</v>
      </c>
      <c r="F2096" s="6">
        <v>1298.9000000000001</v>
      </c>
      <c r="G2096" s="6">
        <v>2074.0500000000002</v>
      </c>
    </row>
    <row r="2097" spans="1:7" customFormat="1" x14ac:dyDescent="0.25">
      <c r="A2097" s="4">
        <v>41180</v>
      </c>
      <c r="B2097">
        <v>4</v>
      </c>
      <c r="C2097">
        <v>1</v>
      </c>
      <c r="D2097" s="5" t="s">
        <v>37</v>
      </c>
      <c r="E2097" s="6">
        <v>632.16999999999996</v>
      </c>
      <c r="F2097" s="6">
        <v>1048.8</v>
      </c>
      <c r="G2097" s="6">
        <v>1680.97</v>
      </c>
    </row>
    <row r="2098" spans="1:7" customFormat="1" x14ac:dyDescent="0.25">
      <c r="A2098" s="4">
        <v>41180</v>
      </c>
      <c r="B2098">
        <v>4</v>
      </c>
      <c r="C2098">
        <v>2</v>
      </c>
      <c r="D2098" s="5" t="s">
        <v>40</v>
      </c>
      <c r="E2098" s="6">
        <v>501.39</v>
      </c>
      <c r="F2098" s="6">
        <v>1057.3499999999999</v>
      </c>
      <c r="G2098" s="6">
        <v>1558.74</v>
      </c>
    </row>
    <row r="2099" spans="1:7" customFormat="1" x14ac:dyDescent="0.25">
      <c r="A2099" s="4">
        <v>41181</v>
      </c>
      <c r="B2099">
        <v>1</v>
      </c>
      <c r="C2099">
        <v>1</v>
      </c>
      <c r="D2099" s="5" t="s">
        <v>41</v>
      </c>
      <c r="E2099" s="6">
        <v>532.42999999999995</v>
      </c>
      <c r="F2099" s="6">
        <v>1100.6099999999999</v>
      </c>
      <c r="G2099" s="6">
        <v>1633.04</v>
      </c>
    </row>
    <row r="2100" spans="1:7" customFormat="1" x14ac:dyDescent="0.25">
      <c r="A2100" s="4">
        <v>41181</v>
      </c>
      <c r="B2100">
        <v>1</v>
      </c>
      <c r="C2100">
        <v>2</v>
      </c>
      <c r="D2100" s="5" t="s">
        <v>43</v>
      </c>
      <c r="E2100" s="6">
        <v>683.5</v>
      </c>
      <c r="F2100" s="6">
        <v>1147.17</v>
      </c>
      <c r="G2100" s="6">
        <v>1830.67</v>
      </c>
    </row>
    <row r="2101" spans="1:7" customFormat="1" x14ac:dyDescent="0.25">
      <c r="A2101" s="4">
        <v>41181</v>
      </c>
      <c r="B2101">
        <v>2</v>
      </c>
      <c r="C2101">
        <v>1</v>
      </c>
      <c r="D2101" s="5" t="s">
        <v>47</v>
      </c>
      <c r="E2101" s="6">
        <v>635.66</v>
      </c>
      <c r="F2101" s="6">
        <v>1096.1099999999999</v>
      </c>
      <c r="G2101" s="6">
        <v>1731.77</v>
      </c>
    </row>
    <row r="2102" spans="1:7" customFormat="1" x14ac:dyDescent="0.25">
      <c r="A2102" s="4">
        <v>41181</v>
      </c>
      <c r="B2102">
        <v>2</v>
      </c>
      <c r="C2102">
        <v>2</v>
      </c>
      <c r="D2102" s="5" t="s">
        <v>24</v>
      </c>
      <c r="E2102" s="6">
        <v>710.99</v>
      </c>
      <c r="F2102" s="6">
        <v>1337.5</v>
      </c>
      <c r="G2102" s="6">
        <v>2048.4899999999998</v>
      </c>
    </row>
    <row r="2103" spans="1:7" customFormat="1" x14ac:dyDescent="0.25">
      <c r="A2103" s="4">
        <v>41181</v>
      </c>
      <c r="B2103">
        <v>3</v>
      </c>
      <c r="C2103">
        <v>1</v>
      </c>
      <c r="D2103" s="5" t="s">
        <v>30</v>
      </c>
      <c r="E2103" s="6">
        <v>686.93</v>
      </c>
      <c r="F2103" s="6">
        <v>1111.33</v>
      </c>
      <c r="G2103" s="6">
        <v>1798.26</v>
      </c>
    </row>
    <row r="2104" spans="1:7" customFormat="1" x14ac:dyDescent="0.25">
      <c r="A2104" s="4">
        <v>41181</v>
      </c>
      <c r="B2104">
        <v>3</v>
      </c>
      <c r="C2104">
        <v>2</v>
      </c>
      <c r="D2104" s="5" t="s">
        <v>16</v>
      </c>
      <c r="E2104" s="6">
        <v>472.1</v>
      </c>
      <c r="F2104" s="6">
        <v>1080.4100000000001</v>
      </c>
      <c r="G2104" s="6">
        <v>1552.51</v>
      </c>
    </row>
    <row r="2105" spans="1:7" customFormat="1" x14ac:dyDescent="0.25">
      <c r="A2105" s="4">
        <v>41181</v>
      </c>
      <c r="B2105">
        <v>4</v>
      </c>
      <c r="C2105">
        <v>1</v>
      </c>
      <c r="D2105" s="5" t="s">
        <v>22</v>
      </c>
      <c r="E2105" s="6">
        <v>555.4</v>
      </c>
      <c r="F2105" s="6">
        <v>1216.5</v>
      </c>
      <c r="G2105" s="6">
        <v>1771.9</v>
      </c>
    </row>
    <row r="2106" spans="1:7" customFormat="1" x14ac:dyDescent="0.25">
      <c r="A2106" s="4">
        <v>41181</v>
      </c>
      <c r="B2106">
        <v>4</v>
      </c>
      <c r="C2106">
        <v>2</v>
      </c>
      <c r="D2106" s="5" t="s">
        <v>27</v>
      </c>
      <c r="E2106" s="6">
        <v>751.29</v>
      </c>
      <c r="F2106" s="6">
        <v>1301.0999999999999</v>
      </c>
      <c r="G2106" s="6">
        <v>2052.39</v>
      </c>
    </row>
    <row r="2107" spans="1:7" customFormat="1" x14ac:dyDescent="0.25">
      <c r="A2107" s="4">
        <v>41182</v>
      </c>
      <c r="B2107">
        <v>1</v>
      </c>
      <c r="C2107">
        <v>1</v>
      </c>
      <c r="D2107" s="5" t="s">
        <v>32</v>
      </c>
      <c r="E2107" s="6">
        <v>493.23</v>
      </c>
      <c r="F2107" s="6">
        <v>1090.21</v>
      </c>
      <c r="G2107" s="6">
        <v>1583.44</v>
      </c>
    </row>
    <row r="2108" spans="1:7" customFormat="1" x14ac:dyDescent="0.25">
      <c r="A2108" s="4">
        <v>41182</v>
      </c>
      <c r="B2108">
        <v>1</v>
      </c>
      <c r="C2108">
        <v>2</v>
      </c>
      <c r="D2108" s="5" t="s">
        <v>37</v>
      </c>
      <c r="E2108" s="6">
        <v>756.64</v>
      </c>
      <c r="F2108" s="6">
        <v>1322.3</v>
      </c>
      <c r="G2108" s="6">
        <v>2078.94</v>
      </c>
    </row>
    <row r="2109" spans="1:7" customFormat="1" x14ac:dyDescent="0.25">
      <c r="A2109" s="4">
        <v>41182</v>
      </c>
      <c r="B2109">
        <v>2</v>
      </c>
      <c r="C2109">
        <v>1</v>
      </c>
      <c r="D2109" s="5" t="s">
        <v>40</v>
      </c>
      <c r="E2109" s="6">
        <v>510.42</v>
      </c>
      <c r="F2109" s="6">
        <v>1130.06</v>
      </c>
      <c r="G2109" s="6">
        <v>1640.48</v>
      </c>
    </row>
    <row r="2110" spans="1:7" customFormat="1" x14ac:dyDescent="0.25">
      <c r="A2110" s="4">
        <v>41182</v>
      </c>
      <c r="B2110">
        <v>2</v>
      </c>
      <c r="C2110">
        <v>2</v>
      </c>
      <c r="D2110" s="5" t="s">
        <v>41</v>
      </c>
      <c r="E2110" s="6">
        <v>681.99</v>
      </c>
      <c r="F2110" s="6">
        <v>1085.6300000000001</v>
      </c>
      <c r="G2110" s="6">
        <v>1767.62</v>
      </c>
    </row>
    <row r="2111" spans="1:7" customFormat="1" x14ac:dyDescent="0.25">
      <c r="A2111" s="4">
        <v>41182</v>
      </c>
      <c r="B2111">
        <v>3</v>
      </c>
      <c r="C2111">
        <v>1</v>
      </c>
      <c r="D2111" s="5" t="s">
        <v>43</v>
      </c>
      <c r="E2111" s="6">
        <v>545.98</v>
      </c>
      <c r="F2111" s="6">
        <v>1082.01</v>
      </c>
      <c r="G2111" s="6">
        <v>1627.99</v>
      </c>
    </row>
    <row r="2112" spans="1:7" customFormat="1" x14ac:dyDescent="0.25">
      <c r="A2112" s="4">
        <v>41182</v>
      </c>
      <c r="B2112">
        <v>3</v>
      </c>
      <c r="C2112">
        <v>2</v>
      </c>
      <c r="D2112" s="5" t="s">
        <v>47</v>
      </c>
      <c r="E2112" s="6">
        <v>583.49</v>
      </c>
      <c r="F2112" s="6">
        <v>1273.83</v>
      </c>
      <c r="G2112" s="6">
        <v>1857.32</v>
      </c>
    </row>
    <row r="2113" spans="1:7" customFormat="1" x14ac:dyDescent="0.25">
      <c r="A2113" s="4">
        <v>41182</v>
      </c>
      <c r="B2113">
        <v>4</v>
      </c>
      <c r="C2113">
        <v>1</v>
      </c>
      <c r="D2113" s="5" t="s">
        <v>24</v>
      </c>
      <c r="E2113" s="6">
        <v>496.6</v>
      </c>
      <c r="F2113" s="6">
        <v>1014.29</v>
      </c>
      <c r="G2113" s="6">
        <v>1510.89</v>
      </c>
    </row>
    <row r="2114" spans="1:7" customFormat="1" x14ac:dyDescent="0.25">
      <c r="A2114" s="4">
        <v>41182</v>
      </c>
      <c r="B2114">
        <v>4</v>
      </c>
      <c r="C2114">
        <v>2</v>
      </c>
      <c r="D2114" s="5" t="s">
        <v>30</v>
      </c>
      <c r="E2114" s="6">
        <v>674.19</v>
      </c>
      <c r="F2114" s="6">
        <v>1225.1600000000001</v>
      </c>
      <c r="G2114" s="6">
        <v>1899.35</v>
      </c>
    </row>
    <row r="2115" spans="1:7" customFormat="1" x14ac:dyDescent="0.25">
      <c r="A2115" s="4">
        <v>41183</v>
      </c>
      <c r="B2115">
        <v>1</v>
      </c>
      <c r="C2115">
        <v>1</v>
      </c>
      <c r="D2115" s="5" t="s">
        <v>16</v>
      </c>
      <c r="E2115" s="6">
        <v>703.86</v>
      </c>
      <c r="F2115" s="6">
        <v>1073.49</v>
      </c>
      <c r="G2115" s="6">
        <v>1777.35</v>
      </c>
    </row>
    <row r="2116" spans="1:7" customFormat="1" x14ac:dyDescent="0.25">
      <c r="A2116" s="4">
        <v>41183</v>
      </c>
      <c r="B2116">
        <v>1</v>
      </c>
      <c r="C2116">
        <v>2</v>
      </c>
      <c r="D2116" s="5" t="s">
        <v>22</v>
      </c>
      <c r="E2116" s="6">
        <v>640.94000000000005</v>
      </c>
      <c r="F2116" s="6">
        <v>1278.55</v>
      </c>
      <c r="G2116" s="6">
        <v>1919.49</v>
      </c>
    </row>
    <row r="2117" spans="1:7" customFormat="1" x14ac:dyDescent="0.25">
      <c r="A2117" s="4">
        <v>41183</v>
      </c>
      <c r="B2117">
        <v>2</v>
      </c>
      <c r="C2117">
        <v>1</v>
      </c>
      <c r="D2117" s="5" t="s">
        <v>27</v>
      </c>
      <c r="E2117" s="6">
        <v>466.71</v>
      </c>
      <c r="F2117" s="6">
        <v>1089.8699999999999</v>
      </c>
      <c r="G2117" s="6">
        <v>1556.58</v>
      </c>
    </row>
    <row r="2118" spans="1:7" customFormat="1" x14ac:dyDescent="0.25">
      <c r="A2118" s="4">
        <v>41183</v>
      </c>
      <c r="B2118">
        <v>2</v>
      </c>
      <c r="C2118">
        <v>2</v>
      </c>
      <c r="D2118" s="5" t="s">
        <v>32</v>
      </c>
      <c r="E2118" s="6">
        <v>614.14</v>
      </c>
      <c r="F2118" s="6">
        <v>935.99</v>
      </c>
      <c r="G2118" s="6">
        <v>1550.13</v>
      </c>
    </row>
    <row r="2119" spans="1:7" customFormat="1" x14ac:dyDescent="0.25">
      <c r="A2119" s="4">
        <v>41183</v>
      </c>
      <c r="B2119">
        <v>3</v>
      </c>
      <c r="C2119">
        <v>1</v>
      </c>
      <c r="D2119" s="5" t="s">
        <v>37</v>
      </c>
      <c r="E2119" s="6">
        <v>514.29999999999995</v>
      </c>
      <c r="F2119" s="6">
        <v>1171.2</v>
      </c>
      <c r="G2119" s="6">
        <v>1685.5</v>
      </c>
    </row>
    <row r="2120" spans="1:7" customFormat="1" x14ac:dyDescent="0.25">
      <c r="A2120" s="4">
        <v>41183</v>
      </c>
      <c r="B2120">
        <v>3</v>
      </c>
      <c r="C2120">
        <v>2</v>
      </c>
      <c r="D2120" s="5" t="s">
        <v>40</v>
      </c>
      <c r="E2120" s="6">
        <v>703.86</v>
      </c>
      <c r="F2120" s="6">
        <v>1280.1099999999999</v>
      </c>
      <c r="G2120" s="6">
        <v>1983.97</v>
      </c>
    </row>
    <row r="2121" spans="1:7" customFormat="1" x14ac:dyDescent="0.25">
      <c r="A2121" s="4">
        <v>41183</v>
      </c>
      <c r="B2121">
        <v>4</v>
      </c>
      <c r="C2121">
        <v>1</v>
      </c>
      <c r="D2121" s="5" t="s">
        <v>41</v>
      </c>
      <c r="E2121" s="6">
        <v>538.54</v>
      </c>
      <c r="F2121" s="6">
        <v>1119.69</v>
      </c>
      <c r="G2121" s="6">
        <v>1658.23</v>
      </c>
    </row>
    <row r="2122" spans="1:7" customFormat="1" x14ac:dyDescent="0.25">
      <c r="A2122" s="4">
        <v>41183</v>
      </c>
      <c r="B2122">
        <v>4</v>
      </c>
      <c r="C2122">
        <v>2</v>
      </c>
      <c r="D2122" s="5" t="s">
        <v>43</v>
      </c>
      <c r="E2122" s="6">
        <v>736.38</v>
      </c>
      <c r="F2122" s="6">
        <v>1162.75</v>
      </c>
      <c r="G2122" s="6">
        <v>1899.13</v>
      </c>
    </row>
    <row r="2123" spans="1:7" customFormat="1" x14ac:dyDescent="0.25">
      <c r="A2123" s="4">
        <v>41184</v>
      </c>
      <c r="B2123">
        <v>1</v>
      </c>
      <c r="C2123">
        <v>1</v>
      </c>
      <c r="D2123" s="5" t="s">
        <v>47</v>
      </c>
      <c r="E2123" s="6">
        <v>563.17999999999995</v>
      </c>
      <c r="F2123" s="6">
        <v>1149.75</v>
      </c>
      <c r="G2123" s="6">
        <v>1712.93</v>
      </c>
    </row>
    <row r="2124" spans="1:7" customFormat="1" x14ac:dyDescent="0.25">
      <c r="A2124" s="4">
        <v>41184</v>
      </c>
      <c r="B2124">
        <v>1</v>
      </c>
      <c r="C2124">
        <v>2</v>
      </c>
      <c r="D2124" s="5" t="s">
        <v>24</v>
      </c>
      <c r="E2124" s="6">
        <v>658.56</v>
      </c>
      <c r="F2124" s="6">
        <v>1025.27</v>
      </c>
      <c r="G2124" s="6">
        <v>1683.83</v>
      </c>
    </row>
    <row r="2125" spans="1:7" customFormat="1" x14ac:dyDescent="0.25">
      <c r="A2125" s="4">
        <v>41184</v>
      </c>
      <c r="B2125">
        <v>2</v>
      </c>
      <c r="C2125">
        <v>1</v>
      </c>
      <c r="D2125" s="5" t="s">
        <v>30</v>
      </c>
      <c r="E2125" s="6">
        <v>574.35</v>
      </c>
      <c r="F2125" s="6">
        <v>1166.76</v>
      </c>
      <c r="G2125" s="6">
        <v>1741.11</v>
      </c>
    </row>
    <row r="2126" spans="1:7" customFormat="1" x14ac:dyDescent="0.25">
      <c r="A2126" s="4">
        <v>41184</v>
      </c>
      <c r="B2126">
        <v>2</v>
      </c>
      <c r="C2126">
        <v>2</v>
      </c>
      <c r="D2126" s="5" t="s">
        <v>16</v>
      </c>
      <c r="E2126" s="6">
        <v>570.70000000000005</v>
      </c>
      <c r="F2126" s="6">
        <v>1007.54</v>
      </c>
      <c r="G2126" s="6">
        <v>1578.24</v>
      </c>
    </row>
    <row r="2127" spans="1:7" customFormat="1" x14ac:dyDescent="0.25">
      <c r="A2127" s="4">
        <v>41184</v>
      </c>
      <c r="B2127">
        <v>3</v>
      </c>
      <c r="C2127">
        <v>1</v>
      </c>
      <c r="D2127" s="5" t="s">
        <v>22</v>
      </c>
      <c r="E2127" s="6">
        <v>437.85</v>
      </c>
      <c r="F2127" s="6">
        <v>1075.8699999999999</v>
      </c>
      <c r="G2127" s="6">
        <v>1513.72</v>
      </c>
    </row>
    <row r="2128" spans="1:7" customFormat="1" x14ac:dyDescent="0.25">
      <c r="A2128" s="4">
        <v>41184</v>
      </c>
      <c r="B2128">
        <v>3</v>
      </c>
      <c r="C2128">
        <v>2</v>
      </c>
      <c r="D2128" s="5" t="s">
        <v>27</v>
      </c>
      <c r="E2128" s="6">
        <v>608.44000000000005</v>
      </c>
      <c r="F2128" s="6">
        <v>1272.31</v>
      </c>
      <c r="G2128" s="6">
        <v>1880.75</v>
      </c>
    </row>
    <row r="2129" spans="1:7" customFormat="1" x14ac:dyDescent="0.25">
      <c r="A2129" s="4">
        <v>41184</v>
      </c>
      <c r="B2129">
        <v>4</v>
      </c>
      <c r="C2129">
        <v>1</v>
      </c>
      <c r="D2129" s="5" t="s">
        <v>32</v>
      </c>
      <c r="E2129" s="6">
        <v>586.12</v>
      </c>
      <c r="F2129" s="6">
        <v>1136.33</v>
      </c>
      <c r="G2129" s="6">
        <v>1722.45</v>
      </c>
    </row>
    <row r="2130" spans="1:7" customFormat="1" x14ac:dyDescent="0.25">
      <c r="A2130" s="4">
        <v>41184</v>
      </c>
      <c r="B2130">
        <v>4</v>
      </c>
      <c r="C2130">
        <v>2</v>
      </c>
      <c r="D2130" s="5" t="s">
        <v>37</v>
      </c>
      <c r="E2130" s="6">
        <v>518.25</v>
      </c>
      <c r="F2130" s="6">
        <v>1071.68</v>
      </c>
      <c r="G2130" s="6">
        <v>1589.93</v>
      </c>
    </row>
    <row r="2131" spans="1:7" customFormat="1" x14ac:dyDescent="0.25">
      <c r="A2131" s="4">
        <v>41185</v>
      </c>
      <c r="B2131">
        <v>1</v>
      </c>
      <c r="C2131">
        <v>1</v>
      </c>
      <c r="D2131" s="5" t="s">
        <v>40</v>
      </c>
      <c r="E2131" s="6">
        <v>454.7</v>
      </c>
      <c r="F2131" s="6">
        <v>1053.99</v>
      </c>
      <c r="G2131" s="6">
        <v>1508.69</v>
      </c>
    </row>
    <row r="2132" spans="1:7" customFormat="1" x14ac:dyDescent="0.25">
      <c r="A2132" s="4">
        <v>41185</v>
      </c>
      <c r="B2132">
        <v>1</v>
      </c>
      <c r="C2132">
        <v>2</v>
      </c>
      <c r="D2132" s="5" t="s">
        <v>41</v>
      </c>
      <c r="E2132" s="6">
        <v>637.79999999999995</v>
      </c>
      <c r="F2132" s="6">
        <v>1227.95</v>
      </c>
      <c r="G2132" s="6">
        <v>1865.75</v>
      </c>
    </row>
    <row r="2133" spans="1:7" customFormat="1" x14ac:dyDescent="0.25">
      <c r="A2133" s="4">
        <v>41185</v>
      </c>
      <c r="B2133">
        <v>2</v>
      </c>
      <c r="C2133">
        <v>1</v>
      </c>
      <c r="D2133" s="5" t="s">
        <v>43</v>
      </c>
      <c r="E2133" s="6">
        <v>649.29999999999995</v>
      </c>
      <c r="F2133" s="6">
        <v>1047.83</v>
      </c>
      <c r="G2133" s="6">
        <v>1697.13</v>
      </c>
    </row>
    <row r="2134" spans="1:7" customFormat="1" x14ac:dyDescent="0.25">
      <c r="A2134" s="4">
        <v>41185</v>
      </c>
      <c r="B2134">
        <v>2</v>
      </c>
      <c r="C2134">
        <v>2</v>
      </c>
      <c r="D2134" s="5" t="s">
        <v>47</v>
      </c>
      <c r="E2134" s="6">
        <v>573.71</v>
      </c>
      <c r="F2134" s="6">
        <v>1065.67</v>
      </c>
      <c r="G2134" s="6">
        <v>1639.38</v>
      </c>
    </row>
    <row r="2135" spans="1:7" customFormat="1" x14ac:dyDescent="0.25">
      <c r="A2135" s="4">
        <v>41185</v>
      </c>
      <c r="B2135">
        <v>3</v>
      </c>
      <c r="C2135">
        <v>1</v>
      </c>
      <c r="D2135" s="5" t="s">
        <v>24</v>
      </c>
      <c r="E2135" s="6">
        <v>571.74</v>
      </c>
      <c r="F2135" s="6">
        <v>1151.77</v>
      </c>
      <c r="G2135" s="6">
        <v>1723.51</v>
      </c>
    </row>
    <row r="2136" spans="1:7" customFormat="1" x14ac:dyDescent="0.25">
      <c r="A2136" s="4">
        <v>41185</v>
      </c>
      <c r="B2136">
        <v>3</v>
      </c>
      <c r="C2136">
        <v>2</v>
      </c>
      <c r="D2136" s="5" t="s">
        <v>30</v>
      </c>
      <c r="E2136" s="6">
        <v>709.87</v>
      </c>
      <c r="F2136" s="6">
        <v>1211.31</v>
      </c>
      <c r="G2136" s="6">
        <v>1921.18</v>
      </c>
    </row>
    <row r="2137" spans="1:7" customFormat="1" x14ac:dyDescent="0.25">
      <c r="A2137" s="4">
        <v>41185</v>
      </c>
      <c r="B2137">
        <v>4</v>
      </c>
      <c r="C2137">
        <v>1</v>
      </c>
      <c r="D2137" s="5" t="s">
        <v>16</v>
      </c>
      <c r="E2137" s="6">
        <v>588.04999999999995</v>
      </c>
      <c r="F2137" s="6">
        <v>1174.52</v>
      </c>
      <c r="G2137" s="6">
        <v>1762.57</v>
      </c>
    </row>
    <row r="2138" spans="1:7" customFormat="1" x14ac:dyDescent="0.25">
      <c r="A2138" s="4">
        <v>41185</v>
      </c>
      <c r="B2138">
        <v>4</v>
      </c>
      <c r="C2138">
        <v>2</v>
      </c>
      <c r="D2138" s="5" t="s">
        <v>22</v>
      </c>
      <c r="E2138" s="6">
        <v>704.85</v>
      </c>
      <c r="F2138" s="6">
        <v>1164.8</v>
      </c>
      <c r="G2138" s="6">
        <v>1869.65</v>
      </c>
    </row>
    <row r="2139" spans="1:7" customFormat="1" x14ac:dyDescent="0.25">
      <c r="A2139" s="4">
        <v>41186</v>
      </c>
      <c r="B2139">
        <v>1</v>
      </c>
      <c r="C2139">
        <v>1</v>
      </c>
      <c r="D2139" s="5" t="s">
        <v>27</v>
      </c>
      <c r="E2139" s="6">
        <v>580.66999999999996</v>
      </c>
      <c r="F2139" s="6">
        <v>1066.4100000000001</v>
      </c>
      <c r="G2139" s="6">
        <v>1647.08</v>
      </c>
    </row>
    <row r="2140" spans="1:7" customFormat="1" x14ac:dyDescent="0.25">
      <c r="A2140" s="4">
        <v>41186</v>
      </c>
      <c r="B2140">
        <v>1</v>
      </c>
      <c r="C2140">
        <v>2</v>
      </c>
      <c r="D2140" s="5" t="s">
        <v>32</v>
      </c>
      <c r="E2140" s="6">
        <v>712.84</v>
      </c>
      <c r="F2140" s="6">
        <v>1363.31</v>
      </c>
      <c r="G2140" s="6">
        <v>2076.15</v>
      </c>
    </row>
    <row r="2141" spans="1:7" customFormat="1" x14ac:dyDescent="0.25">
      <c r="A2141" s="4">
        <v>41186</v>
      </c>
      <c r="B2141">
        <v>2</v>
      </c>
      <c r="C2141">
        <v>1</v>
      </c>
      <c r="D2141" s="5" t="s">
        <v>37</v>
      </c>
      <c r="E2141" s="6">
        <v>531.11</v>
      </c>
      <c r="F2141" s="6">
        <v>990.91</v>
      </c>
      <c r="G2141" s="6">
        <v>1522.02</v>
      </c>
    </row>
    <row r="2142" spans="1:7" customFormat="1" x14ac:dyDescent="0.25">
      <c r="A2142" s="4">
        <v>41186</v>
      </c>
      <c r="B2142">
        <v>2</v>
      </c>
      <c r="C2142">
        <v>2</v>
      </c>
      <c r="D2142" s="5" t="s">
        <v>40</v>
      </c>
      <c r="E2142" s="6">
        <v>798.14</v>
      </c>
      <c r="F2142" s="6">
        <v>1216.6500000000001</v>
      </c>
      <c r="G2142" s="6">
        <v>2014.79</v>
      </c>
    </row>
    <row r="2143" spans="1:7" customFormat="1" x14ac:dyDescent="0.25">
      <c r="A2143" s="4">
        <v>41186</v>
      </c>
      <c r="B2143">
        <v>3</v>
      </c>
      <c r="C2143">
        <v>1</v>
      </c>
      <c r="D2143" s="5" t="s">
        <v>41</v>
      </c>
      <c r="E2143" s="6">
        <v>461.78</v>
      </c>
      <c r="F2143" s="6">
        <v>1104.25</v>
      </c>
      <c r="G2143" s="6">
        <v>1566.03</v>
      </c>
    </row>
    <row r="2144" spans="1:7" customFormat="1" x14ac:dyDescent="0.25">
      <c r="A2144" s="4">
        <v>41186</v>
      </c>
      <c r="B2144">
        <v>3</v>
      </c>
      <c r="C2144">
        <v>2</v>
      </c>
      <c r="D2144" s="5" t="s">
        <v>43</v>
      </c>
      <c r="E2144" s="6">
        <v>699.52</v>
      </c>
      <c r="F2144" s="6">
        <v>1252.74</v>
      </c>
      <c r="G2144" s="6">
        <v>1952.26</v>
      </c>
    </row>
    <row r="2145" spans="1:7" customFormat="1" x14ac:dyDescent="0.25">
      <c r="A2145" s="4">
        <v>41186</v>
      </c>
      <c r="B2145">
        <v>4</v>
      </c>
      <c r="C2145">
        <v>1</v>
      </c>
      <c r="D2145" s="5" t="s">
        <v>47</v>
      </c>
      <c r="E2145" s="6">
        <v>661.01</v>
      </c>
      <c r="F2145" s="6">
        <v>1063.67</v>
      </c>
      <c r="G2145" s="6">
        <v>1724.68</v>
      </c>
    </row>
    <row r="2146" spans="1:7" customFormat="1" x14ac:dyDescent="0.25">
      <c r="A2146" s="4">
        <v>41186</v>
      </c>
      <c r="B2146">
        <v>4</v>
      </c>
      <c r="C2146">
        <v>2</v>
      </c>
      <c r="D2146" s="5" t="s">
        <v>24</v>
      </c>
      <c r="E2146" s="6">
        <v>456.62</v>
      </c>
      <c r="F2146" s="6">
        <v>1108.42</v>
      </c>
      <c r="G2146" s="6">
        <v>1565.04</v>
      </c>
    </row>
    <row r="2147" spans="1:7" customFormat="1" x14ac:dyDescent="0.25">
      <c r="A2147" s="4">
        <v>41187</v>
      </c>
      <c r="B2147">
        <v>1</v>
      </c>
      <c r="C2147">
        <v>1</v>
      </c>
      <c r="D2147" s="5" t="s">
        <v>30</v>
      </c>
      <c r="E2147" s="6">
        <v>546.34</v>
      </c>
      <c r="F2147" s="6">
        <v>1058.23</v>
      </c>
      <c r="G2147" s="6">
        <v>1604.57</v>
      </c>
    </row>
    <row r="2148" spans="1:7" customFormat="1" x14ac:dyDescent="0.25">
      <c r="A2148" s="4">
        <v>41187</v>
      </c>
      <c r="B2148">
        <v>1</v>
      </c>
      <c r="C2148">
        <v>2</v>
      </c>
      <c r="D2148" s="5" t="s">
        <v>16</v>
      </c>
      <c r="E2148" s="6">
        <v>745.23</v>
      </c>
      <c r="F2148" s="6">
        <v>1353.73</v>
      </c>
      <c r="G2148" s="6">
        <v>2098.96</v>
      </c>
    </row>
    <row r="2149" spans="1:7" customFormat="1" x14ac:dyDescent="0.25">
      <c r="A2149" s="4">
        <v>41187</v>
      </c>
      <c r="B2149">
        <v>2</v>
      </c>
      <c r="C2149">
        <v>1</v>
      </c>
      <c r="D2149" s="5" t="s">
        <v>22</v>
      </c>
      <c r="E2149" s="6">
        <v>559.38</v>
      </c>
      <c r="F2149" s="6">
        <v>1134.3900000000001</v>
      </c>
      <c r="G2149" s="6">
        <v>1693.77</v>
      </c>
    </row>
    <row r="2150" spans="1:7" customFormat="1" x14ac:dyDescent="0.25">
      <c r="A2150" s="4">
        <v>41187</v>
      </c>
      <c r="B2150">
        <v>2</v>
      </c>
      <c r="C2150">
        <v>2</v>
      </c>
      <c r="D2150" s="5" t="s">
        <v>27</v>
      </c>
      <c r="E2150" s="6">
        <v>597.92999999999995</v>
      </c>
      <c r="F2150" s="6">
        <v>1152.8900000000001</v>
      </c>
      <c r="G2150" s="6">
        <v>1750.82</v>
      </c>
    </row>
    <row r="2151" spans="1:7" customFormat="1" x14ac:dyDescent="0.25">
      <c r="A2151" s="4">
        <v>41187</v>
      </c>
      <c r="B2151">
        <v>3</v>
      </c>
      <c r="C2151">
        <v>1</v>
      </c>
      <c r="D2151" s="5" t="s">
        <v>32</v>
      </c>
      <c r="E2151" s="6">
        <v>620.29999999999995</v>
      </c>
      <c r="F2151" s="6">
        <v>1156.58</v>
      </c>
      <c r="G2151" s="6">
        <v>1776.88</v>
      </c>
    </row>
    <row r="2152" spans="1:7" customFormat="1" x14ac:dyDescent="0.25">
      <c r="A2152" s="4">
        <v>41187</v>
      </c>
      <c r="B2152">
        <v>3</v>
      </c>
      <c r="C2152">
        <v>2</v>
      </c>
      <c r="D2152" s="5" t="s">
        <v>37</v>
      </c>
      <c r="E2152" s="6">
        <v>706.06</v>
      </c>
      <c r="F2152" s="6">
        <v>1260.29</v>
      </c>
      <c r="G2152" s="6">
        <v>1966.35</v>
      </c>
    </row>
    <row r="2153" spans="1:7" customFormat="1" x14ac:dyDescent="0.25">
      <c r="A2153" s="4">
        <v>41187</v>
      </c>
      <c r="B2153">
        <v>4</v>
      </c>
      <c r="C2153">
        <v>1</v>
      </c>
      <c r="D2153" s="5" t="s">
        <v>40</v>
      </c>
      <c r="E2153" s="6">
        <v>647.12</v>
      </c>
      <c r="F2153" s="6">
        <v>1085.19</v>
      </c>
      <c r="G2153" s="6">
        <v>1732.31</v>
      </c>
    </row>
    <row r="2154" spans="1:7" customFormat="1" x14ac:dyDescent="0.25">
      <c r="A2154" s="4">
        <v>41187</v>
      </c>
      <c r="B2154">
        <v>4</v>
      </c>
      <c r="C2154">
        <v>2</v>
      </c>
      <c r="D2154" s="5" t="s">
        <v>41</v>
      </c>
      <c r="E2154" s="6">
        <v>605.54</v>
      </c>
      <c r="F2154" s="6">
        <v>1033.3900000000001</v>
      </c>
      <c r="G2154" s="6">
        <v>1638.93</v>
      </c>
    </row>
    <row r="2155" spans="1:7" customFormat="1" x14ac:dyDescent="0.25">
      <c r="A2155" s="4">
        <v>41188</v>
      </c>
      <c r="B2155">
        <v>1</v>
      </c>
      <c r="C2155">
        <v>1</v>
      </c>
      <c r="D2155" s="5" t="s">
        <v>43</v>
      </c>
      <c r="E2155" s="6">
        <v>661.17</v>
      </c>
      <c r="F2155" s="6">
        <v>997.1</v>
      </c>
      <c r="G2155" s="6">
        <v>1658.27</v>
      </c>
    </row>
    <row r="2156" spans="1:7" customFormat="1" x14ac:dyDescent="0.25">
      <c r="A2156" s="4">
        <v>41188</v>
      </c>
      <c r="B2156">
        <v>1</v>
      </c>
      <c r="C2156">
        <v>2</v>
      </c>
      <c r="D2156" s="5" t="s">
        <v>47</v>
      </c>
      <c r="E2156" s="6">
        <v>578.44000000000005</v>
      </c>
      <c r="F2156" s="6">
        <v>1126.96</v>
      </c>
      <c r="G2156" s="6">
        <v>1705.4</v>
      </c>
    </row>
    <row r="2157" spans="1:7" customFormat="1" x14ac:dyDescent="0.25">
      <c r="A2157" s="4">
        <v>41188</v>
      </c>
      <c r="B2157">
        <v>2</v>
      </c>
      <c r="C2157">
        <v>1</v>
      </c>
      <c r="D2157" s="5" t="s">
        <v>24</v>
      </c>
      <c r="E2157" s="6">
        <v>584.92999999999995</v>
      </c>
      <c r="F2157" s="6">
        <v>1214.47</v>
      </c>
      <c r="G2157" s="6">
        <v>1799.4</v>
      </c>
    </row>
    <row r="2158" spans="1:7" customFormat="1" x14ac:dyDescent="0.25">
      <c r="A2158" s="4">
        <v>41188</v>
      </c>
      <c r="B2158">
        <v>2</v>
      </c>
      <c r="C2158">
        <v>2</v>
      </c>
      <c r="D2158" s="5" t="s">
        <v>30</v>
      </c>
      <c r="E2158" s="6">
        <v>469.73</v>
      </c>
      <c r="F2158" s="6">
        <v>1211.4100000000001</v>
      </c>
      <c r="G2158" s="6">
        <v>1681.14</v>
      </c>
    </row>
    <row r="2159" spans="1:7" customFormat="1" x14ac:dyDescent="0.25">
      <c r="A2159" s="4">
        <v>41188</v>
      </c>
      <c r="B2159">
        <v>3</v>
      </c>
      <c r="C2159">
        <v>1</v>
      </c>
      <c r="D2159" s="5" t="s">
        <v>16</v>
      </c>
      <c r="E2159" s="6">
        <v>437.4</v>
      </c>
      <c r="F2159" s="6">
        <v>1119.67</v>
      </c>
      <c r="G2159" s="6">
        <v>1557.07</v>
      </c>
    </row>
    <row r="2160" spans="1:7" customFormat="1" x14ac:dyDescent="0.25">
      <c r="A2160" s="4">
        <v>41188</v>
      </c>
      <c r="B2160">
        <v>3</v>
      </c>
      <c r="C2160">
        <v>2</v>
      </c>
      <c r="D2160" s="5" t="s">
        <v>22</v>
      </c>
      <c r="E2160" s="6">
        <v>484.62</v>
      </c>
      <c r="F2160" s="6">
        <v>1060.28</v>
      </c>
      <c r="G2160" s="6">
        <v>1544.9</v>
      </c>
    </row>
    <row r="2161" spans="1:7" customFormat="1" x14ac:dyDescent="0.25">
      <c r="A2161" s="4">
        <v>41188</v>
      </c>
      <c r="B2161">
        <v>4</v>
      </c>
      <c r="C2161">
        <v>1</v>
      </c>
      <c r="D2161" s="5" t="s">
        <v>27</v>
      </c>
      <c r="E2161" s="6">
        <v>470.03</v>
      </c>
      <c r="F2161" s="6">
        <v>1174.3699999999999</v>
      </c>
      <c r="G2161" s="6">
        <v>1644.4</v>
      </c>
    </row>
    <row r="2162" spans="1:7" customFormat="1" x14ac:dyDescent="0.25">
      <c r="A2162" s="4">
        <v>41188</v>
      </c>
      <c r="B2162">
        <v>4</v>
      </c>
      <c r="C2162">
        <v>2</v>
      </c>
      <c r="D2162" s="5" t="s">
        <v>32</v>
      </c>
      <c r="E2162" s="6">
        <v>494.86</v>
      </c>
      <c r="F2162" s="6">
        <v>1261.6199999999999</v>
      </c>
      <c r="G2162" s="6">
        <v>1756.48</v>
      </c>
    </row>
    <row r="2163" spans="1:7" customFormat="1" x14ac:dyDescent="0.25">
      <c r="A2163" s="4">
        <v>41189</v>
      </c>
      <c r="B2163">
        <v>1</v>
      </c>
      <c r="C2163">
        <v>1</v>
      </c>
      <c r="D2163" s="5" t="s">
        <v>37</v>
      </c>
      <c r="E2163" s="6">
        <v>523.46</v>
      </c>
      <c r="F2163" s="6">
        <v>1153.4000000000001</v>
      </c>
      <c r="G2163" s="6">
        <v>1676.86</v>
      </c>
    </row>
    <row r="2164" spans="1:7" customFormat="1" x14ac:dyDescent="0.25">
      <c r="A2164" s="4">
        <v>41189</v>
      </c>
      <c r="B2164">
        <v>1</v>
      </c>
      <c r="C2164">
        <v>2</v>
      </c>
      <c r="D2164" s="5" t="s">
        <v>40</v>
      </c>
      <c r="E2164" s="6">
        <v>768.55</v>
      </c>
      <c r="F2164" s="6">
        <v>1226.05</v>
      </c>
      <c r="G2164" s="6">
        <v>1994.6</v>
      </c>
    </row>
    <row r="2165" spans="1:7" customFormat="1" x14ac:dyDescent="0.25">
      <c r="A2165" s="4">
        <v>41189</v>
      </c>
      <c r="B2165">
        <v>2</v>
      </c>
      <c r="C2165">
        <v>1</v>
      </c>
      <c r="D2165" s="5" t="s">
        <v>41</v>
      </c>
      <c r="E2165" s="6">
        <v>523.80999999999995</v>
      </c>
      <c r="F2165" s="6">
        <v>1048</v>
      </c>
      <c r="G2165" s="6">
        <v>1571.81</v>
      </c>
    </row>
    <row r="2166" spans="1:7" customFormat="1" x14ac:dyDescent="0.25">
      <c r="A2166" s="4">
        <v>41189</v>
      </c>
      <c r="B2166">
        <v>2</v>
      </c>
      <c r="C2166">
        <v>2</v>
      </c>
      <c r="D2166" s="5" t="s">
        <v>43</v>
      </c>
      <c r="E2166" s="6">
        <v>590.55999999999995</v>
      </c>
      <c r="F2166" s="6">
        <v>1167.48</v>
      </c>
      <c r="G2166" s="6">
        <v>1758.04</v>
      </c>
    </row>
    <row r="2167" spans="1:7" customFormat="1" x14ac:dyDescent="0.25">
      <c r="A2167" s="4">
        <v>41189</v>
      </c>
      <c r="B2167">
        <v>3</v>
      </c>
      <c r="C2167">
        <v>1</v>
      </c>
      <c r="D2167" s="5" t="s">
        <v>47</v>
      </c>
      <c r="E2167" s="6">
        <v>510.82</v>
      </c>
      <c r="F2167" s="6">
        <v>1281.6199999999999</v>
      </c>
      <c r="G2167" s="6">
        <v>1792.44</v>
      </c>
    </row>
    <row r="2168" spans="1:7" customFormat="1" x14ac:dyDescent="0.25">
      <c r="A2168" s="4">
        <v>41189</v>
      </c>
      <c r="B2168">
        <v>3</v>
      </c>
      <c r="C2168">
        <v>2</v>
      </c>
      <c r="D2168" s="5" t="s">
        <v>24</v>
      </c>
      <c r="E2168" s="6">
        <v>536.82000000000005</v>
      </c>
      <c r="F2168" s="6">
        <v>1281.58</v>
      </c>
      <c r="G2168" s="6">
        <v>1818.4</v>
      </c>
    </row>
    <row r="2169" spans="1:7" customFormat="1" x14ac:dyDescent="0.25">
      <c r="A2169" s="4">
        <v>41189</v>
      </c>
      <c r="B2169">
        <v>4</v>
      </c>
      <c r="C2169">
        <v>1</v>
      </c>
      <c r="D2169" s="5" t="s">
        <v>30</v>
      </c>
      <c r="E2169" s="6">
        <v>386.95</v>
      </c>
      <c r="F2169" s="6">
        <v>1124.72</v>
      </c>
      <c r="G2169" s="6">
        <v>1511.67</v>
      </c>
    </row>
    <row r="2170" spans="1:7" customFormat="1" x14ac:dyDescent="0.25">
      <c r="A2170" s="4">
        <v>41189</v>
      </c>
      <c r="B2170">
        <v>4</v>
      </c>
      <c r="C2170">
        <v>2</v>
      </c>
      <c r="D2170" s="5" t="s">
        <v>16</v>
      </c>
      <c r="E2170" s="6">
        <v>528.99</v>
      </c>
      <c r="F2170" s="6">
        <v>1326.5</v>
      </c>
      <c r="G2170" s="6">
        <v>1855.49</v>
      </c>
    </row>
    <row r="2171" spans="1:7" customFormat="1" x14ac:dyDescent="0.25">
      <c r="A2171" s="4">
        <v>41190</v>
      </c>
      <c r="B2171">
        <v>1</v>
      </c>
      <c r="C2171">
        <v>1</v>
      </c>
      <c r="D2171" s="5" t="s">
        <v>22</v>
      </c>
      <c r="E2171" s="6">
        <v>604.58000000000004</v>
      </c>
      <c r="F2171" s="6">
        <v>943.5</v>
      </c>
      <c r="G2171" s="6">
        <v>1548.08</v>
      </c>
    </row>
    <row r="2172" spans="1:7" customFormat="1" x14ac:dyDescent="0.25">
      <c r="A2172" s="4">
        <v>41190</v>
      </c>
      <c r="B2172">
        <v>1</v>
      </c>
      <c r="C2172">
        <v>2</v>
      </c>
      <c r="D2172" s="5" t="s">
        <v>27</v>
      </c>
      <c r="E2172" s="6">
        <v>476.2</v>
      </c>
      <c r="F2172" s="6">
        <v>1290.56</v>
      </c>
      <c r="G2172" s="6">
        <v>1766.76</v>
      </c>
    </row>
    <row r="2173" spans="1:7" customFormat="1" x14ac:dyDescent="0.25">
      <c r="A2173" s="4">
        <v>41190</v>
      </c>
      <c r="B2173">
        <v>2</v>
      </c>
      <c r="C2173">
        <v>1</v>
      </c>
      <c r="D2173" s="5" t="s">
        <v>32</v>
      </c>
      <c r="E2173" s="6">
        <v>633.5</v>
      </c>
      <c r="F2173" s="6">
        <v>1018.77</v>
      </c>
      <c r="G2173" s="6">
        <v>1652.27</v>
      </c>
    </row>
    <row r="2174" spans="1:7" customFormat="1" x14ac:dyDescent="0.25">
      <c r="A2174" s="4">
        <v>41190</v>
      </c>
      <c r="B2174">
        <v>2</v>
      </c>
      <c r="C2174">
        <v>2</v>
      </c>
      <c r="D2174" s="5" t="s">
        <v>37</v>
      </c>
      <c r="E2174" s="6">
        <v>576.44000000000005</v>
      </c>
      <c r="F2174" s="6">
        <v>1147.1400000000001</v>
      </c>
      <c r="G2174" s="6">
        <v>1723.58</v>
      </c>
    </row>
    <row r="2175" spans="1:7" customFormat="1" x14ac:dyDescent="0.25">
      <c r="A2175" s="4">
        <v>41190</v>
      </c>
      <c r="B2175">
        <v>3</v>
      </c>
      <c r="C2175">
        <v>1</v>
      </c>
      <c r="D2175" s="5" t="s">
        <v>40</v>
      </c>
      <c r="E2175" s="6">
        <v>578.02</v>
      </c>
      <c r="F2175" s="6">
        <v>959.59</v>
      </c>
      <c r="G2175" s="6">
        <v>1537.61</v>
      </c>
    </row>
    <row r="2176" spans="1:7" customFormat="1" x14ac:dyDescent="0.25">
      <c r="A2176" s="4">
        <v>41190</v>
      </c>
      <c r="B2176">
        <v>3</v>
      </c>
      <c r="C2176">
        <v>2</v>
      </c>
      <c r="D2176" s="5" t="s">
        <v>41</v>
      </c>
      <c r="E2176" s="6">
        <v>718.28</v>
      </c>
      <c r="F2176" s="6">
        <v>1286.08</v>
      </c>
      <c r="G2176" s="6">
        <v>2004.36</v>
      </c>
    </row>
    <row r="2177" spans="1:7" customFormat="1" x14ac:dyDescent="0.25">
      <c r="A2177" s="4">
        <v>41190</v>
      </c>
      <c r="B2177">
        <v>4</v>
      </c>
      <c r="C2177">
        <v>1</v>
      </c>
      <c r="D2177" s="5" t="s">
        <v>43</v>
      </c>
      <c r="E2177" s="6">
        <v>549.12</v>
      </c>
      <c r="F2177" s="6">
        <v>1102</v>
      </c>
      <c r="G2177" s="6">
        <v>1651.12</v>
      </c>
    </row>
    <row r="2178" spans="1:7" customFormat="1" x14ac:dyDescent="0.25">
      <c r="A2178" s="4">
        <v>41190</v>
      </c>
      <c r="B2178">
        <v>4</v>
      </c>
      <c r="C2178">
        <v>2</v>
      </c>
      <c r="D2178" s="5" t="s">
        <v>47</v>
      </c>
      <c r="E2178" s="6">
        <v>555.83000000000004</v>
      </c>
      <c r="F2178" s="6">
        <v>957.71</v>
      </c>
      <c r="G2178" s="6">
        <v>1513.54</v>
      </c>
    </row>
    <row r="2179" spans="1:7" customFormat="1" x14ac:dyDescent="0.25">
      <c r="A2179" s="4">
        <v>41191</v>
      </c>
      <c r="B2179">
        <v>1</v>
      </c>
      <c r="C2179">
        <v>1</v>
      </c>
      <c r="D2179" s="5" t="s">
        <v>24</v>
      </c>
      <c r="E2179" s="6">
        <v>654.45000000000005</v>
      </c>
      <c r="F2179" s="6">
        <v>1012.35</v>
      </c>
      <c r="G2179" s="6">
        <v>1666.8</v>
      </c>
    </row>
    <row r="2180" spans="1:7" customFormat="1" x14ac:dyDescent="0.25">
      <c r="A2180" s="4">
        <v>41191</v>
      </c>
      <c r="B2180">
        <v>1</v>
      </c>
      <c r="C2180">
        <v>2</v>
      </c>
      <c r="D2180" s="5" t="s">
        <v>30</v>
      </c>
      <c r="E2180" s="6">
        <v>602.09</v>
      </c>
      <c r="F2180" s="6">
        <v>1190.83</v>
      </c>
      <c r="G2180" s="6">
        <v>1792.92</v>
      </c>
    </row>
    <row r="2181" spans="1:7" customFormat="1" x14ac:dyDescent="0.25">
      <c r="A2181" s="4">
        <v>41191</v>
      </c>
      <c r="B2181">
        <v>2</v>
      </c>
      <c r="C2181">
        <v>1</v>
      </c>
      <c r="D2181" s="5" t="s">
        <v>16</v>
      </c>
      <c r="E2181" s="6">
        <v>409.83</v>
      </c>
      <c r="F2181" s="6">
        <v>1190.82</v>
      </c>
      <c r="G2181" s="6">
        <v>1600.65</v>
      </c>
    </row>
    <row r="2182" spans="1:7" customFormat="1" x14ac:dyDescent="0.25">
      <c r="A2182" s="4">
        <v>41191</v>
      </c>
      <c r="B2182">
        <v>2</v>
      </c>
      <c r="C2182">
        <v>2</v>
      </c>
      <c r="D2182" s="5" t="s">
        <v>22</v>
      </c>
      <c r="E2182" s="6">
        <v>552.94000000000005</v>
      </c>
      <c r="F2182" s="6">
        <v>1373.66</v>
      </c>
      <c r="G2182" s="6">
        <v>1926.6</v>
      </c>
    </row>
    <row r="2183" spans="1:7" customFormat="1" x14ac:dyDescent="0.25">
      <c r="A2183" s="4">
        <v>41191</v>
      </c>
      <c r="B2183">
        <v>3</v>
      </c>
      <c r="C2183">
        <v>1</v>
      </c>
      <c r="D2183" s="5" t="s">
        <v>27</v>
      </c>
      <c r="E2183" s="6">
        <v>458.73</v>
      </c>
      <c r="F2183" s="6">
        <v>1195.03</v>
      </c>
      <c r="G2183" s="6">
        <v>1653.76</v>
      </c>
    </row>
    <row r="2184" spans="1:7" customFormat="1" x14ac:dyDescent="0.25">
      <c r="A2184" s="4">
        <v>41191</v>
      </c>
      <c r="B2184">
        <v>3</v>
      </c>
      <c r="C2184">
        <v>2</v>
      </c>
      <c r="D2184" s="5" t="s">
        <v>32</v>
      </c>
      <c r="E2184" s="6">
        <v>757.73</v>
      </c>
      <c r="F2184" s="6">
        <v>1174.57</v>
      </c>
      <c r="G2184" s="6">
        <v>1932.3</v>
      </c>
    </row>
    <row r="2185" spans="1:7" customFormat="1" x14ac:dyDescent="0.25">
      <c r="A2185" s="4">
        <v>41191</v>
      </c>
      <c r="B2185">
        <v>4</v>
      </c>
      <c r="C2185">
        <v>1</v>
      </c>
      <c r="D2185" s="5" t="s">
        <v>37</v>
      </c>
      <c r="E2185" s="6">
        <v>523.82000000000005</v>
      </c>
      <c r="F2185" s="6">
        <v>1172.6400000000001</v>
      </c>
      <c r="G2185" s="6">
        <v>1696.46</v>
      </c>
    </row>
    <row r="2186" spans="1:7" customFormat="1" x14ac:dyDescent="0.25">
      <c r="A2186" s="4">
        <v>41191</v>
      </c>
      <c r="B2186">
        <v>4</v>
      </c>
      <c r="C2186">
        <v>2</v>
      </c>
      <c r="D2186" s="5" t="s">
        <v>40</v>
      </c>
      <c r="E2186" s="6">
        <v>595.07000000000005</v>
      </c>
      <c r="F2186" s="6">
        <v>1205.44</v>
      </c>
      <c r="G2186" s="6">
        <v>1800.51</v>
      </c>
    </row>
    <row r="2187" spans="1:7" customFormat="1" x14ac:dyDescent="0.25">
      <c r="A2187" s="4">
        <v>41192</v>
      </c>
      <c r="B2187">
        <v>1</v>
      </c>
      <c r="C2187">
        <v>1</v>
      </c>
      <c r="D2187" s="5" t="s">
        <v>41</v>
      </c>
      <c r="E2187" s="6">
        <v>628.51</v>
      </c>
      <c r="F2187" s="6">
        <v>953.12</v>
      </c>
      <c r="G2187" s="6">
        <v>1581.63</v>
      </c>
    </row>
    <row r="2188" spans="1:7" customFormat="1" x14ac:dyDescent="0.25">
      <c r="A2188" s="4">
        <v>41192</v>
      </c>
      <c r="B2188">
        <v>1</v>
      </c>
      <c r="C2188">
        <v>2</v>
      </c>
      <c r="D2188" s="5" t="s">
        <v>43</v>
      </c>
      <c r="E2188" s="6">
        <v>722.93</v>
      </c>
      <c r="F2188" s="6">
        <v>1097.29</v>
      </c>
      <c r="G2188" s="6">
        <v>1820.22</v>
      </c>
    </row>
    <row r="2189" spans="1:7" customFormat="1" x14ac:dyDescent="0.25">
      <c r="A2189" s="4">
        <v>41192</v>
      </c>
      <c r="B2189">
        <v>2</v>
      </c>
      <c r="C2189">
        <v>1</v>
      </c>
      <c r="D2189" s="5" t="s">
        <v>47</v>
      </c>
      <c r="E2189" s="6">
        <v>605.39</v>
      </c>
      <c r="F2189" s="6">
        <v>915.25</v>
      </c>
      <c r="G2189" s="6">
        <v>1520.64</v>
      </c>
    </row>
    <row r="2190" spans="1:7" customFormat="1" x14ac:dyDescent="0.25">
      <c r="A2190" s="4">
        <v>41192</v>
      </c>
      <c r="B2190">
        <v>2</v>
      </c>
      <c r="C2190">
        <v>2</v>
      </c>
      <c r="D2190" s="5" t="s">
        <v>24</v>
      </c>
      <c r="E2190" s="6">
        <v>696.03</v>
      </c>
      <c r="F2190" s="6">
        <v>1047.3699999999999</v>
      </c>
      <c r="G2190" s="6">
        <v>1743.4</v>
      </c>
    </row>
    <row r="2191" spans="1:7" customFormat="1" x14ac:dyDescent="0.25">
      <c r="A2191" s="4">
        <v>41192</v>
      </c>
      <c r="B2191">
        <v>3</v>
      </c>
      <c r="C2191">
        <v>1</v>
      </c>
      <c r="D2191" s="5" t="s">
        <v>30</v>
      </c>
      <c r="E2191" s="6">
        <v>601.47</v>
      </c>
      <c r="F2191" s="6">
        <v>919.89</v>
      </c>
      <c r="G2191" s="6">
        <v>1521.36</v>
      </c>
    </row>
    <row r="2192" spans="1:7" customFormat="1" x14ac:dyDescent="0.25">
      <c r="A2192" s="4">
        <v>41192</v>
      </c>
      <c r="B2192">
        <v>3</v>
      </c>
      <c r="C2192">
        <v>2</v>
      </c>
      <c r="D2192" s="5" t="s">
        <v>16</v>
      </c>
      <c r="E2192" s="6">
        <v>597.11</v>
      </c>
      <c r="F2192" s="6">
        <v>914.76</v>
      </c>
      <c r="G2192" s="6">
        <v>1511.87</v>
      </c>
    </row>
    <row r="2193" spans="1:7" customFormat="1" x14ac:dyDescent="0.25">
      <c r="A2193" s="4">
        <v>41192</v>
      </c>
      <c r="B2193">
        <v>4</v>
      </c>
      <c r="C2193">
        <v>1</v>
      </c>
      <c r="D2193" s="5" t="s">
        <v>22</v>
      </c>
      <c r="E2193" s="6">
        <v>643.11</v>
      </c>
      <c r="F2193" s="6">
        <v>984.07</v>
      </c>
      <c r="G2193" s="6">
        <v>1627.18</v>
      </c>
    </row>
    <row r="2194" spans="1:7" customFormat="1" x14ac:dyDescent="0.25">
      <c r="A2194" s="4">
        <v>41192</v>
      </c>
      <c r="B2194">
        <v>4</v>
      </c>
      <c r="C2194">
        <v>2</v>
      </c>
      <c r="D2194" s="5" t="s">
        <v>27</v>
      </c>
      <c r="E2194" s="6">
        <v>653.28</v>
      </c>
      <c r="F2194" s="6">
        <v>980.81</v>
      </c>
      <c r="G2194" s="6">
        <v>1634.09</v>
      </c>
    </row>
    <row r="2195" spans="1:7" customFormat="1" x14ac:dyDescent="0.25">
      <c r="A2195" s="4">
        <v>41193</v>
      </c>
      <c r="B2195">
        <v>1</v>
      </c>
      <c r="C2195">
        <v>1</v>
      </c>
      <c r="D2195" s="5" t="s">
        <v>32</v>
      </c>
      <c r="E2195" s="6">
        <v>682.38</v>
      </c>
      <c r="F2195" s="6">
        <v>1058.74</v>
      </c>
      <c r="G2195" s="6">
        <v>1741.12</v>
      </c>
    </row>
    <row r="2196" spans="1:7" customFormat="1" x14ac:dyDescent="0.25">
      <c r="A2196" s="4">
        <v>41193</v>
      </c>
      <c r="B2196">
        <v>1</v>
      </c>
      <c r="C2196">
        <v>2</v>
      </c>
      <c r="D2196" s="5" t="s">
        <v>37</v>
      </c>
      <c r="E2196" s="6">
        <v>760.5</v>
      </c>
      <c r="F2196" s="6">
        <v>1168.8399999999999</v>
      </c>
      <c r="G2196" s="6">
        <v>1929.34</v>
      </c>
    </row>
    <row r="2197" spans="1:7" customFormat="1" x14ac:dyDescent="0.25">
      <c r="A2197" s="4">
        <v>41193</v>
      </c>
      <c r="B2197">
        <v>2</v>
      </c>
      <c r="C2197">
        <v>1</v>
      </c>
      <c r="D2197" s="5" t="s">
        <v>40</v>
      </c>
      <c r="E2197" s="6">
        <v>654.83000000000004</v>
      </c>
      <c r="F2197" s="6">
        <v>1009.18</v>
      </c>
      <c r="G2197" s="6">
        <v>1664.01</v>
      </c>
    </row>
    <row r="2198" spans="1:7" customFormat="1" x14ac:dyDescent="0.25">
      <c r="A2198" s="4">
        <v>41193</v>
      </c>
      <c r="B2198">
        <v>2</v>
      </c>
      <c r="C2198">
        <v>2</v>
      </c>
      <c r="D2198" s="5" t="s">
        <v>41</v>
      </c>
      <c r="E2198" s="6">
        <v>690.85</v>
      </c>
      <c r="F2198" s="6">
        <v>1047.4100000000001</v>
      </c>
      <c r="G2198" s="6">
        <v>1738.26</v>
      </c>
    </row>
    <row r="2199" spans="1:7" customFormat="1" x14ac:dyDescent="0.25">
      <c r="A2199" s="4">
        <v>41193</v>
      </c>
      <c r="B2199">
        <v>3</v>
      </c>
      <c r="C2199">
        <v>1</v>
      </c>
      <c r="D2199" s="5" t="s">
        <v>43</v>
      </c>
      <c r="E2199" s="6">
        <v>598.12</v>
      </c>
      <c r="F2199" s="6">
        <v>930.4</v>
      </c>
      <c r="G2199" s="6">
        <v>1528.52</v>
      </c>
    </row>
    <row r="2200" spans="1:7" customFormat="1" x14ac:dyDescent="0.25">
      <c r="A2200" s="4">
        <v>41193</v>
      </c>
      <c r="B2200">
        <v>3</v>
      </c>
      <c r="C2200">
        <v>2</v>
      </c>
      <c r="D2200" s="5" t="s">
        <v>47</v>
      </c>
      <c r="E2200" s="6">
        <v>832.16</v>
      </c>
      <c r="F2200" s="6">
        <v>1267.05</v>
      </c>
      <c r="G2200" s="6">
        <v>2099.21</v>
      </c>
    </row>
    <row r="2201" spans="1:7" customFormat="1" x14ac:dyDescent="0.25">
      <c r="A2201" s="4">
        <v>41193</v>
      </c>
      <c r="B2201">
        <v>4</v>
      </c>
      <c r="C2201">
        <v>1</v>
      </c>
      <c r="D2201" s="5" t="s">
        <v>24</v>
      </c>
      <c r="E2201" s="6">
        <v>688.86</v>
      </c>
      <c r="F2201" s="6">
        <v>1059.8399999999999</v>
      </c>
      <c r="G2201" s="6">
        <v>1748.7</v>
      </c>
    </row>
    <row r="2202" spans="1:7" customFormat="1" x14ac:dyDescent="0.25">
      <c r="A2202" s="4">
        <v>41193</v>
      </c>
      <c r="B2202">
        <v>4</v>
      </c>
      <c r="C2202">
        <v>2</v>
      </c>
      <c r="D2202" s="5" t="s">
        <v>30</v>
      </c>
      <c r="E2202" s="6">
        <v>643.86</v>
      </c>
      <c r="F2202" s="6">
        <v>997.85</v>
      </c>
      <c r="G2202" s="6">
        <v>1641.71</v>
      </c>
    </row>
    <row r="2203" spans="1:7" customFormat="1" x14ac:dyDescent="0.25">
      <c r="A2203" s="4">
        <v>41194</v>
      </c>
      <c r="B2203">
        <v>1</v>
      </c>
      <c r="C2203">
        <v>1</v>
      </c>
      <c r="D2203" s="5" t="s">
        <v>16</v>
      </c>
      <c r="E2203" s="6">
        <v>652.59</v>
      </c>
      <c r="F2203" s="6">
        <v>1010.92</v>
      </c>
      <c r="G2203" s="6">
        <v>1663.51</v>
      </c>
    </row>
    <row r="2204" spans="1:7" customFormat="1" x14ac:dyDescent="0.25">
      <c r="A2204" s="4">
        <v>41194</v>
      </c>
      <c r="B2204">
        <v>1</v>
      </c>
      <c r="C2204">
        <v>2</v>
      </c>
      <c r="D2204" s="5" t="s">
        <v>22</v>
      </c>
      <c r="E2204" s="6">
        <v>605.84</v>
      </c>
      <c r="F2204" s="6">
        <v>964.91</v>
      </c>
      <c r="G2204" s="6">
        <v>1570.75</v>
      </c>
    </row>
    <row r="2205" spans="1:7" customFormat="1" x14ac:dyDescent="0.25">
      <c r="A2205" s="4">
        <v>41194</v>
      </c>
      <c r="B2205">
        <v>2</v>
      </c>
      <c r="C2205">
        <v>1</v>
      </c>
      <c r="D2205" s="5" t="s">
        <v>27</v>
      </c>
      <c r="E2205" s="6">
        <v>665.13</v>
      </c>
      <c r="F2205" s="6">
        <v>1039.82</v>
      </c>
      <c r="G2205" s="6">
        <v>1704.95</v>
      </c>
    </row>
    <row r="2206" spans="1:7" customFormat="1" x14ac:dyDescent="0.25">
      <c r="A2206" s="4">
        <v>41194</v>
      </c>
      <c r="B2206">
        <v>2</v>
      </c>
      <c r="C2206">
        <v>2</v>
      </c>
      <c r="D2206" s="5" t="s">
        <v>32</v>
      </c>
      <c r="E2206" s="6">
        <v>800.34</v>
      </c>
      <c r="F2206" s="6">
        <v>1203.49</v>
      </c>
      <c r="G2206" s="6">
        <v>2003.83</v>
      </c>
    </row>
    <row r="2207" spans="1:7" customFormat="1" x14ac:dyDescent="0.25">
      <c r="A2207" s="4">
        <v>41194</v>
      </c>
      <c r="B2207">
        <v>3</v>
      </c>
      <c r="C2207">
        <v>1</v>
      </c>
      <c r="D2207" s="5" t="s">
        <v>37</v>
      </c>
      <c r="E2207" s="6">
        <v>600.24</v>
      </c>
      <c r="F2207" s="6">
        <v>921.08</v>
      </c>
      <c r="G2207" s="6">
        <v>1521.32</v>
      </c>
    </row>
    <row r="2208" spans="1:7" customFormat="1" x14ac:dyDescent="0.25">
      <c r="A2208" s="4">
        <v>41194</v>
      </c>
      <c r="B2208">
        <v>3</v>
      </c>
      <c r="C2208">
        <v>2</v>
      </c>
      <c r="D2208" s="5" t="s">
        <v>40</v>
      </c>
      <c r="E2208" s="6">
        <v>806</v>
      </c>
      <c r="F2208" s="6">
        <v>1215.04</v>
      </c>
      <c r="G2208" s="6">
        <v>2021.04</v>
      </c>
    </row>
    <row r="2209" spans="1:7" customFormat="1" x14ac:dyDescent="0.25">
      <c r="A2209" s="4">
        <v>41194</v>
      </c>
      <c r="B2209">
        <v>4</v>
      </c>
      <c r="C2209">
        <v>1</v>
      </c>
      <c r="D2209" s="5" t="s">
        <v>41</v>
      </c>
      <c r="E2209" s="6">
        <v>609.82000000000005</v>
      </c>
      <c r="F2209" s="6">
        <v>931.11</v>
      </c>
      <c r="G2209" s="6">
        <v>1540.93</v>
      </c>
    </row>
    <row r="2210" spans="1:7" customFormat="1" x14ac:dyDescent="0.25">
      <c r="A2210" s="4">
        <v>41194</v>
      </c>
      <c r="B2210">
        <v>4</v>
      </c>
      <c r="C2210">
        <v>2</v>
      </c>
      <c r="D2210" s="5" t="s">
        <v>43</v>
      </c>
      <c r="E2210" s="6">
        <v>780.71</v>
      </c>
      <c r="F2210" s="6">
        <v>1175.1500000000001</v>
      </c>
      <c r="G2210" s="6">
        <v>1955.86</v>
      </c>
    </row>
    <row r="2211" spans="1:7" customFormat="1" x14ac:dyDescent="0.25">
      <c r="A2211" s="4">
        <v>41195</v>
      </c>
      <c r="B2211">
        <v>1</v>
      </c>
      <c r="C2211">
        <v>1</v>
      </c>
      <c r="D2211" s="5" t="s">
        <v>47</v>
      </c>
      <c r="E2211" s="6">
        <v>677.61</v>
      </c>
      <c r="F2211" s="6">
        <v>1083.79</v>
      </c>
      <c r="G2211" s="6">
        <v>1761.4</v>
      </c>
    </row>
    <row r="2212" spans="1:7" customFormat="1" x14ac:dyDescent="0.25">
      <c r="A2212" s="4">
        <v>41195</v>
      </c>
      <c r="B2212">
        <v>1</v>
      </c>
      <c r="C2212">
        <v>2</v>
      </c>
      <c r="D2212" s="5" t="s">
        <v>24</v>
      </c>
      <c r="E2212" s="6">
        <v>639.21</v>
      </c>
      <c r="F2212" s="6">
        <v>1023.37</v>
      </c>
      <c r="G2212" s="6">
        <v>1662.58</v>
      </c>
    </row>
    <row r="2213" spans="1:7" customFormat="1" x14ac:dyDescent="0.25">
      <c r="A2213" s="4">
        <v>41195</v>
      </c>
      <c r="B2213">
        <v>2</v>
      </c>
      <c r="C2213">
        <v>1</v>
      </c>
      <c r="D2213" s="5" t="s">
        <v>30</v>
      </c>
      <c r="E2213" s="6">
        <v>619.79999999999995</v>
      </c>
      <c r="F2213" s="6">
        <v>955.98</v>
      </c>
      <c r="G2213" s="6">
        <v>1575.78</v>
      </c>
    </row>
    <row r="2214" spans="1:7" customFormat="1" x14ac:dyDescent="0.25">
      <c r="A2214" s="4">
        <v>41195</v>
      </c>
      <c r="B2214">
        <v>2</v>
      </c>
      <c r="C2214">
        <v>2</v>
      </c>
      <c r="D2214" s="5" t="s">
        <v>16</v>
      </c>
      <c r="E2214" s="6">
        <v>744.17</v>
      </c>
      <c r="F2214" s="6">
        <v>1144.6400000000001</v>
      </c>
      <c r="G2214" s="6">
        <v>1888.81</v>
      </c>
    </row>
    <row r="2215" spans="1:7" customFormat="1" x14ac:dyDescent="0.25">
      <c r="A2215" s="4">
        <v>41195</v>
      </c>
      <c r="B2215">
        <v>3</v>
      </c>
      <c r="C2215">
        <v>1</v>
      </c>
      <c r="D2215" s="5" t="s">
        <v>22</v>
      </c>
      <c r="E2215" s="6">
        <v>675.18</v>
      </c>
      <c r="F2215" s="6">
        <v>1013.78</v>
      </c>
      <c r="G2215" s="6">
        <v>1688.96</v>
      </c>
    </row>
    <row r="2216" spans="1:7" customFormat="1" x14ac:dyDescent="0.25">
      <c r="A2216" s="4">
        <v>41195</v>
      </c>
      <c r="B2216">
        <v>3</v>
      </c>
      <c r="C2216">
        <v>2</v>
      </c>
      <c r="D2216" s="5" t="s">
        <v>27</v>
      </c>
      <c r="E2216" s="6">
        <v>641.54999999999995</v>
      </c>
      <c r="F2216" s="6">
        <v>1018.1</v>
      </c>
      <c r="G2216" s="6">
        <v>1659.65</v>
      </c>
    </row>
    <row r="2217" spans="1:7" customFormat="1" x14ac:dyDescent="0.25">
      <c r="A2217" s="4">
        <v>41195</v>
      </c>
      <c r="B2217">
        <v>4</v>
      </c>
      <c r="C2217">
        <v>1</v>
      </c>
      <c r="D2217" s="5" t="s">
        <v>32</v>
      </c>
      <c r="E2217" s="6">
        <v>705.52</v>
      </c>
      <c r="F2217" s="6">
        <v>1067.28</v>
      </c>
      <c r="G2217" s="6">
        <v>1772.8</v>
      </c>
    </row>
    <row r="2218" spans="1:7" customFormat="1" x14ac:dyDescent="0.25">
      <c r="A2218" s="4">
        <v>41195</v>
      </c>
      <c r="B2218">
        <v>4</v>
      </c>
      <c r="C2218">
        <v>2</v>
      </c>
      <c r="D2218" s="5" t="s">
        <v>37</v>
      </c>
      <c r="E2218" s="6">
        <v>757.01</v>
      </c>
      <c r="F2218" s="6">
        <v>1166.6199999999999</v>
      </c>
      <c r="G2218" s="6">
        <v>1923.63</v>
      </c>
    </row>
    <row r="2219" spans="1:7" customFormat="1" x14ac:dyDescent="0.25">
      <c r="A2219" s="4">
        <v>41196</v>
      </c>
      <c r="B2219">
        <v>1</v>
      </c>
      <c r="C2219">
        <v>1</v>
      </c>
      <c r="D2219" s="5" t="s">
        <v>40</v>
      </c>
      <c r="E2219" s="6">
        <v>698.84</v>
      </c>
      <c r="F2219" s="6">
        <v>1088.99</v>
      </c>
      <c r="G2219" s="6">
        <v>1787.83</v>
      </c>
    </row>
    <row r="2220" spans="1:7" customFormat="1" x14ac:dyDescent="0.25">
      <c r="A2220" s="4">
        <v>41196</v>
      </c>
      <c r="B2220">
        <v>1</v>
      </c>
      <c r="C2220">
        <v>2</v>
      </c>
      <c r="D2220" s="5" t="s">
        <v>41</v>
      </c>
      <c r="E2220" s="6">
        <v>724.14</v>
      </c>
      <c r="F2220" s="6">
        <v>1112.71</v>
      </c>
      <c r="G2220" s="6">
        <v>1836.85</v>
      </c>
    </row>
    <row r="2221" spans="1:7" customFormat="1" x14ac:dyDescent="0.25">
      <c r="A2221" s="4">
        <v>41196</v>
      </c>
      <c r="B2221">
        <v>2</v>
      </c>
      <c r="C2221">
        <v>1</v>
      </c>
      <c r="D2221" s="5" t="s">
        <v>43</v>
      </c>
      <c r="E2221" s="6">
        <v>584.64</v>
      </c>
      <c r="F2221" s="6">
        <v>952.02</v>
      </c>
      <c r="G2221" s="6">
        <v>1536.66</v>
      </c>
    </row>
    <row r="2222" spans="1:7" customFormat="1" x14ac:dyDescent="0.25">
      <c r="A2222" s="4">
        <v>41196</v>
      </c>
      <c r="B2222">
        <v>2</v>
      </c>
      <c r="C2222">
        <v>2</v>
      </c>
      <c r="D2222" s="5" t="s">
        <v>47</v>
      </c>
      <c r="E2222" s="6">
        <v>674.65</v>
      </c>
      <c r="F2222" s="6">
        <v>1062.76</v>
      </c>
      <c r="G2222" s="6">
        <v>1737.41</v>
      </c>
    </row>
    <row r="2223" spans="1:7" customFormat="1" x14ac:dyDescent="0.25">
      <c r="A2223" s="4">
        <v>41196</v>
      </c>
      <c r="B2223">
        <v>3</v>
      </c>
      <c r="C2223">
        <v>1</v>
      </c>
      <c r="D2223" s="5" t="s">
        <v>24</v>
      </c>
      <c r="E2223" s="6">
        <v>626.24</v>
      </c>
      <c r="F2223" s="6">
        <v>964.91</v>
      </c>
      <c r="G2223" s="6">
        <v>1591.15</v>
      </c>
    </row>
    <row r="2224" spans="1:7" customFormat="1" x14ac:dyDescent="0.25">
      <c r="A2224" s="4">
        <v>41196</v>
      </c>
      <c r="B2224">
        <v>3</v>
      </c>
      <c r="C2224">
        <v>2</v>
      </c>
      <c r="D2224" s="5" t="s">
        <v>30</v>
      </c>
      <c r="E2224" s="6">
        <v>701.45</v>
      </c>
      <c r="F2224" s="6">
        <v>1070.22</v>
      </c>
      <c r="G2224" s="6">
        <v>1771.67</v>
      </c>
    </row>
    <row r="2225" spans="1:7" customFormat="1" x14ac:dyDescent="0.25">
      <c r="A2225" s="4">
        <v>41196</v>
      </c>
      <c r="B2225">
        <v>4</v>
      </c>
      <c r="C2225">
        <v>1</v>
      </c>
      <c r="D2225" s="5" t="s">
        <v>16</v>
      </c>
      <c r="E2225" s="6">
        <v>644.48</v>
      </c>
      <c r="F2225" s="6">
        <v>1050.98</v>
      </c>
      <c r="G2225" s="6">
        <v>1695.46</v>
      </c>
    </row>
    <row r="2226" spans="1:7" customFormat="1" x14ac:dyDescent="0.25">
      <c r="A2226" s="4">
        <v>41196</v>
      </c>
      <c r="B2226">
        <v>4</v>
      </c>
      <c r="C2226">
        <v>2</v>
      </c>
      <c r="D2226" s="5" t="s">
        <v>22</v>
      </c>
      <c r="E2226" s="6">
        <v>742.57</v>
      </c>
      <c r="F2226" s="6">
        <v>1119.04</v>
      </c>
      <c r="G2226" s="6">
        <v>1861.61</v>
      </c>
    </row>
    <row r="2227" spans="1:7" customFormat="1" x14ac:dyDescent="0.25">
      <c r="A2227" s="4">
        <v>41197</v>
      </c>
      <c r="B2227">
        <v>1</v>
      </c>
      <c r="C2227">
        <v>1</v>
      </c>
      <c r="D2227" s="5" t="s">
        <v>27</v>
      </c>
      <c r="E2227" s="6">
        <v>616.34</v>
      </c>
      <c r="F2227" s="6">
        <v>948.94</v>
      </c>
      <c r="G2227" s="6">
        <v>1565.28</v>
      </c>
    </row>
    <row r="2228" spans="1:7" customFormat="1" x14ac:dyDescent="0.25">
      <c r="A2228" s="4">
        <v>41197</v>
      </c>
      <c r="B2228">
        <v>1</v>
      </c>
      <c r="C2228">
        <v>2</v>
      </c>
      <c r="D2228" s="5" t="s">
        <v>32</v>
      </c>
      <c r="E2228" s="6">
        <v>730.76</v>
      </c>
      <c r="F2228" s="6">
        <v>1165.71</v>
      </c>
      <c r="G2228" s="6">
        <v>1896.47</v>
      </c>
    </row>
    <row r="2229" spans="1:7" customFormat="1" x14ac:dyDescent="0.25">
      <c r="A2229" s="4">
        <v>41197</v>
      </c>
      <c r="B2229">
        <v>2</v>
      </c>
      <c r="C2229">
        <v>1</v>
      </c>
      <c r="D2229" s="5" t="s">
        <v>37</v>
      </c>
      <c r="E2229" s="6">
        <v>662.51</v>
      </c>
      <c r="F2229" s="6">
        <v>1044.3599999999999</v>
      </c>
      <c r="G2229" s="6">
        <v>1706.87</v>
      </c>
    </row>
    <row r="2230" spans="1:7" customFormat="1" x14ac:dyDescent="0.25">
      <c r="A2230" s="4">
        <v>41197</v>
      </c>
      <c r="B2230">
        <v>2</v>
      </c>
      <c r="C2230">
        <v>2</v>
      </c>
      <c r="D2230" s="5" t="s">
        <v>40</v>
      </c>
      <c r="E2230" s="6">
        <v>654.1</v>
      </c>
      <c r="F2230" s="6">
        <v>1099.26</v>
      </c>
      <c r="G2230" s="6">
        <v>1753.36</v>
      </c>
    </row>
    <row r="2231" spans="1:7" customFormat="1" x14ac:dyDescent="0.25">
      <c r="A2231" s="4">
        <v>41197</v>
      </c>
      <c r="B2231">
        <v>3</v>
      </c>
      <c r="C2231">
        <v>1</v>
      </c>
      <c r="D2231" s="5" t="s">
        <v>41</v>
      </c>
      <c r="E2231" s="6">
        <v>683.44</v>
      </c>
      <c r="F2231" s="6">
        <v>1026.26</v>
      </c>
      <c r="G2231" s="6">
        <v>1709.7</v>
      </c>
    </row>
    <row r="2232" spans="1:7" customFormat="1" x14ac:dyDescent="0.25">
      <c r="A2232" s="4">
        <v>41197</v>
      </c>
      <c r="B2232">
        <v>3</v>
      </c>
      <c r="C2232">
        <v>2</v>
      </c>
      <c r="D2232" s="5" t="s">
        <v>43</v>
      </c>
      <c r="E2232" s="6">
        <v>649.41999999999996</v>
      </c>
      <c r="F2232" s="6">
        <v>1047.31</v>
      </c>
      <c r="G2232" s="6">
        <v>1696.73</v>
      </c>
    </row>
    <row r="2233" spans="1:7" customFormat="1" x14ac:dyDescent="0.25">
      <c r="A2233" s="4">
        <v>41197</v>
      </c>
      <c r="B2233">
        <v>4</v>
      </c>
      <c r="C2233">
        <v>1</v>
      </c>
      <c r="D2233" s="5" t="s">
        <v>47</v>
      </c>
      <c r="E2233" s="6">
        <v>686.68</v>
      </c>
      <c r="F2233" s="6">
        <v>1040.53</v>
      </c>
      <c r="G2233" s="6">
        <v>1727.21</v>
      </c>
    </row>
    <row r="2234" spans="1:7" customFormat="1" x14ac:dyDescent="0.25">
      <c r="A2234" s="4">
        <v>41197</v>
      </c>
      <c r="B2234">
        <v>4</v>
      </c>
      <c r="C2234">
        <v>2</v>
      </c>
      <c r="D2234" s="5" t="s">
        <v>24</v>
      </c>
      <c r="E2234" s="6">
        <v>685.13</v>
      </c>
      <c r="F2234" s="6">
        <v>1095.06</v>
      </c>
      <c r="G2234" s="6">
        <v>1780.19</v>
      </c>
    </row>
    <row r="2235" spans="1:7" customFormat="1" x14ac:dyDescent="0.25">
      <c r="A2235" s="4">
        <v>41198</v>
      </c>
      <c r="B2235">
        <v>1</v>
      </c>
      <c r="C2235">
        <v>1</v>
      </c>
      <c r="D2235" s="5" t="s">
        <v>30</v>
      </c>
      <c r="E2235" s="6">
        <v>581.32000000000005</v>
      </c>
      <c r="F2235" s="6">
        <v>972.2</v>
      </c>
      <c r="G2235" s="6">
        <v>1553.52</v>
      </c>
    </row>
    <row r="2236" spans="1:7" customFormat="1" x14ac:dyDescent="0.25">
      <c r="A2236" s="4">
        <v>41198</v>
      </c>
      <c r="B2236">
        <v>1</v>
      </c>
      <c r="C2236">
        <v>2</v>
      </c>
      <c r="D2236" s="5" t="s">
        <v>16</v>
      </c>
      <c r="E2236" s="6">
        <v>672.18</v>
      </c>
      <c r="F2236" s="6">
        <v>1124.19</v>
      </c>
      <c r="G2236" s="6">
        <v>1796.37</v>
      </c>
    </row>
    <row r="2237" spans="1:7" customFormat="1" x14ac:dyDescent="0.25">
      <c r="A2237" s="4">
        <v>41198</v>
      </c>
      <c r="B2237">
        <v>2</v>
      </c>
      <c r="C2237">
        <v>1</v>
      </c>
      <c r="D2237" s="5" t="s">
        <v>22</v>
      </c>
      <c r="E2237" s="6">
        <v>597.6</v>
      </c>
      <c r="F2237" s="6">
        <v>1017.95</v>
      </c>
      <c r="G2237" s="6">
        <v>1615.55</v>
      </c>
    </row>
    <row r="2238" spans="1:7" customFormat="1" x14ac:dyDescent="0.25">
      <c r="A2238" s="4">
        <v>41198</v>
      </c>
      <c r="B2238">
        <v>2</v>
      </c>
      <c r="C2238">
        <v>2</v>
      </c>
      <c r="D2238" s="5" t="s">
        <v>27</v>
      </c>
      <c r="E2238" s="6">
        <v>664.73</v>
      </c>
      <c r="F2238" s="6">
        <v>1075.19</v>
      </c>
      <c r="G2238" s="6">
        <v>1739.92</v>
      </c>
    </row>
    <row r="2239" spans="1:7" customFormat="1" x14ac:dyDescent="0.25">
      <c r="A2239" s="4">
        <v>41198</v>
      </c>
      <c r="B2239">
        <v>3</v>
      </c>
      <c r="C2239">
        <v>1</v>
      </c>
      <c r="D2239" s="5" t="s">
        <v>32</v>
      </c>
      <c r="E2239" s="6">
        <v>591.16999999999996</v>
      </c>
      <c r="F2239" s="6">
        <v>958.67</v>
      </c>
      <c r="G2239" s="6">
        <v>1549.84</v>
      </c>
    </row>
    <row r="2240" spans="1:7" customFormat="1" x14ac:dyDescent="0.25">
      <c r="A2240" s="4">
        <v>41198</v>
      </c>
      <c r="B2240">
        <v>3</v>
      </c>
      <c r="C2240">
        <v>2</v>
      </c>
      <c r="D2240" s="5" t="s">
        <v>37</v>
      </c>
      <c r="E2240" s="6">
        <v>604.12</v>
      </c>
      <c r="F2240" s="6">
        <v>1026.28</v>
      </c>
      <c r="G2240" s="6">
        <v>1630.4</v>
      </c>
    </row>
    <row r="2241" spans="1:7" customFormat="1" x14ac:dyDescent="0.25">
      <c r="A2241" s="4">
        <v>41198</v>
      </c>
      <c r="B2241">
        <v>4</v>
      </c>
      <c r="C2241">
        <v>1</v>
      </c>
      <c r="D2241" s="5" t="s">
        <v>40</v>
      </c>
      <c r="E2241" s="6">
        <v>546.99</v>
      </c>
      <c r="F2241" s="6">
        <v>957.63</v>
      </c>
      <c r="G2241" s="6">
        <v>1504.62</v>
      </c>
    </row>
    <row r="2242" spans="1:7" customFormat="1" x14ac:dyDescent="0.25">
      <c r="A2242" s="4">
        <v>41198</v>
      </c>
      <c r="B2242">
        <v>4</v>
      </c>
      <c r="C2242">
        <v>2</v>
      </c>
      <c r="D2242" s="5" t="s">
        <v>41</v>
      </c>
      <c r="E2242" s="6">
        <v>645.44000000000005</v>
      </c>
      <c r="F2242" s="6">
        <v>1026.1199999999999</v>
      </c>
      <c r="G2242" s="6">
        <v>1671.56</v>
      </c>
    </row>
    <row r="2243" spans="1:7" customFormat="1" x14ac:dyDescent="0.25">
      <c r="A2243" s="4">
        <v>41199</v>
      </c>
      <c r="B2243">
        <v>1</v>
      </c>
      <c r="C2243">
        <v>1</v>
      </c>
      <c r="D2243" s="5" t="s">
        <v>43</v>
      </c>
      <c r="E2243" s="6">
        <v>611.32000000000005</v>
      </c>
      <c r="F2243" s="6">
        <v>1036.99</v>
      </c>
      <c r="G2243" s="6">
        <v>1648.31</v>
      </c>
    </row>
    <row r="2244" spans="1:7" customFormat="1" x14ac:dyDescent="0.25">
      <c r="A2244" s="4">
        <v>41199</v>
      </c>
      <c r="B2244">
        <v>1</v>
      </c>
      <c r="C2244">
        <v>2</v>
      </c>
      <c r="D2244" s="5" t="s">
        <v>47</v>
      </c>
      <c r="E2244" s="6">
        <v>681.74</v>
      </c>
      <c r="F2244" s="6">
        <v>1024.3800000000001</v>
      </c>
      <c r="G2244" s="6">
        <v>1706.12</v>
      </c>
    </row>
    <row r="2245" spans="1:7" customFormat="1" x14ac:dyDescent="0.25">
      <c r="A2245" s="4">
        <v>41199</v>
      </c>
      <c r="B2245">
        <v>2</v>
      </c>
      <c r="C2245">
        <v>1</v>
      </c>
      <c r="D2245" s="5" t="s">
        <v>24</v>
      </c>
      <c r="E2245" s="6">
        <v>661.36</v>
      </c>
      <c r="F2245" s="6">
        <v>1020.74</v>
      </c>
      <c r="G2245" s="6">
        <v>1682.1</v>
      </c>
    </row>
    <row r="2246" spans="1:7" customFormat="1" x14ac:dyDescent="0.25">
      <c r="A2246" s="4">
        <v>41199</v>
      </c>
      <c r="B2246">
        <v>2</v>
      </c>
      <c r="C2246">
        <v>2</v>
      </c>
      <c r="D2246" s="5" t="s">
        <v>30</v>
      </c>
      <c r="E2246" s="6">
        <v>710.31</v>
      </c>
      <c r="F2246" s="6">
        <v>1223.76</v>
      </c>
      <c r="G2246" s="6">
        <v>1934.07</v>
      </c>
    </row>
    <row r="2247" spans="1:7" customFormat="1" x14ac:dyDescent="0.25">
      <c r="A2247" s="4">
        <v>41199</v>
      </c>
      <c r="B2247">
        <v>3</v>
      </c>
      <c r="C2247">
        <v>1</v>
      </c>
      <c r="D2247" s="5" t="s">
        <v>16</v>
      </c>
      <c r="E2247" s="6">
        <v>673.45</v>
      </c>
      <c r="F2247" s="6">
        <v>1094.77</v>
      </c>
      <c r="G2247" s="6">
        <v>1768.22</v>
      </c>
    </row>
    <row r="2248" spans="1:7" customFormat="1" x14ac:dyDescent="0.25">
      <c r="A2248" s="4">
        <v>41199</v>
      </c>
      <c r="B2248">
        <v>3</v>
      </c>
      <c r="C2248">
        <v>2</v>
      </c>
      <c r="D2248" s="5" t="s">
        <v>22</v>
      </c>
      <c r="E2248" s="6">
        <v>580.91999999999996</v>
      </c>
      <c r="F2248" s="6">
        <v>936.61</v>
      </c>
      <c r="G2248" s="6">
        <v>1517.53</v>
      </c>
    </row>
    <row r="2249" spans="1:7" customFormat="1" x14ac:dyDescent="0.25">
      <c r="A2249" s="4">
        <v>41199</v>
      </c>
      <c r="B2249">
        <v>4</v>
      </c>
      <c r="C2249">
        <v>1</v>
      </c>
      <c r="D2249" s="5" t="s">
        <v>27</v>
      </c>
      <c r="E2249" s="6">
        <v>589.36</v>
      </c>
      <c r="F2249" s="6">
        <v>938.01</v>
      </c>
      <c r="G2249" s="6">
        <v>1527.37</v>
      </c>
    </row>
    <row r="2250" spans="1:7" customFormat="1" x14ac:dyDescent="0.25">
      <c r="A2250" s="4">
        <v>41199</v>
      </c>
      <c r="B2250">
        <v>4</v>
      </c>
      <c r="C2250">
        <v>2</v>
      </c>
      <c r="D2250" s="5" t="s">
        <v>32</v>
      </c>
      <c r="E2250" s="6">
        <v>683.4</v>
      </c>
      <c r="F2250" s="6">
        <v>1162.42</v>
      </c>
      <c r="G2250" s="6">
        <v>1845.82</v>
      </c>
    </row>
    <row r="2251" spans="1:7" customFormat="1" x14ac:dyDescent="0.25">
      <c r="A2251" s="4">
        <v>41200</v>
      </c>
      <c r="B2251">
        <v>1</v>
      </c>
      <c r="C2251">
        <v>1</v>
      </c>
      <c r="D2251" s="5" t="s">
        <v>37</v>
      </c>
      <c r="E2251" s="6">
        <v>642.69000000000005</v>
      </c>
      <c r="F2251" s="6">
        <v>1015.99</v>
      </c>
      <c r="G2251" s="6">
        <v>1658.68</v>
      </c>
    </row>
    <row r="2252" spans="1:7" customFormat="1" x14ac:dyDescent="0.25">
      <c r="A2252" s="4">
        <v>41200</v>
      </c>
      <c r="B2252">
        <v>1</v>
      </c>
      <c r="C2252">
        <v>2</v>
      </c>
      <c r="D2252" s="5" t="s">
        <v>40</v>
      </c>
      <c r="E2252" s="6">
        <v>612.52</v>
      </c>
      <c r="F2252" s="6">
        <v>1018.67</v>
      </c>
      <c r="G2252" s="6">
        <v>1631.19</v>
      </c>
    </row>
    <row r="2253" spans="1:7" customFormat="1" x14ac:dyDescent="0.25">
      <c r="A2253" s="4">
        <v>41200</v>
      </c>
      <c r="B2253">
        <v>2</v>
      </c>
      <c r="C2253">
        <v>1</v>
      </c>
      <c r="D2253" s="5" t="s">
        <v>41</v>
      </c>
      <c r="E2253" s="6">
        <v>596.16999999999996</v>
      </c>
      <c r="F2253" s="6">
        <v>994.45</v>
      </c>
      <c r="G2253" s="6">
        <v>1590.62</v>
      </c>
    </row>
    <row r="2254" spans="1:7" customFormat="1" x14ac:dyDescent="0.25">
      <c r="A2254" s="4">
        <v>41200</v>
      </c>
      <c r="B2254">
        <v>2</v>
      </c>
      <c r="C2254">
        <v>2</v>
      </c>
      <c r="D2254" s="5" t="s">
        <v>43</v>
      </c>
      <c r="E2254" s="6">
        <v>650.16</v>
      </c>
      <c r="F2254" s="6">
        <v>1024.8800000000001</v>
      </c>
      <c r="G2254" s="6">
        <v>1675.04</v>
      </c>
    </row>
    <row r="2255" spans="1:7" customFormat="1" x14ac:dyDescent="0.25">
      <c r="A2255" s="4">
        <v>41200</v>
      </c>
      <c r="B2255">
        <v>3</v>
      </c>
      <c r="C2255">
        <v>1</v>
      </c>
      <c r="D2255" s="5" t="s">
        <v>47</v>
      </c>
      <c r="E2255" s="6">
        <v>608.80999999999995</v>
      </c>
      <c r="F2255" s="6">
        <v>1090.3900000000001</v>
      </c>
      <c r="G2255" s="6">
        <v>1699.2</v>
      </c>
    </row>
    <row r="2256" spans="1:7" customFormat="1" x14ac:dyDescent="0.25">
      <c r="A2256" s="4">
        <v>41200</v>
      </c>
      <c r="B2256">
        <v>3</v>
      </c>
      <c r="C2256">
        <v>2</v>
      </c>
      <c r="D2256" s="5" t="s">
        <v>24</v>
      </c>
      <c r="E2256" s="6">
        <v>691.38</v>
      </c>
      <c r="F2256" s="6">
        <v>1065.9000000000001</v>
      </c>
      <c r="G2256" s="6">
        <v>1757.28</v>
      </c>
    </row>
    <row r="2257" spans="1:7" customFormat="1" x14ac:dyDescent="0.25">
      <c r="A2257" s="4">
        <v>41200</v>
      </c>
      <c r="B2257">
        <v>4</v>
      </c>
      <c r="C2257">
        <v>1</v>
      </c>
      <c r="D2257" s="5" t="s">
        <v>30</v>
      </c>
      <c r="E2257" s="6">
        <v>605.16999999999996</v>
      </c>
      <c r="F2257" s="6">
        <v>996.32</v>
      </c>
      <c r="G2257" s="6">
        <v>1601.49</v>
      </c>
    </row>
    <row r="2258" spans="1:7" customFormat="1" x14ac:dyDescent="0.25">
      <c r="A2258" s="4">
        <v>41200</v>
      </c>
      <c r="B2258">
        <v>4</v>
      </c>
      <c r="C2258">
        <v>2</v>
      </c>
      <c r="D2258" s="5" t="s">
        <v>16</v>
      </c>
      <c r="E2258" s="6">
        <v>636.11</v>
      </c>
      <c r="F2258" s="6">
        <v>1072.49</v>
      </c>
      <c r="G2258" s="6">
        <v>1708.6</v>
      </c>
    </row>
    <row r="2259" spans="1:7" customFormat="1" x14ac:dyDescent="0.25">
      <c r="A2259" s="4">
        <v>41201</v>
      </c>
      <c r="B2259">
        <v>1</v>
      </c>
      <c r="C2259">
        <v>1</v>
      </c>
      <c r="D2259" s="5" t="s">
        <v>22</v>
      </c>
      <c r="E2259" s="6">
        <v>638.55999999999995</v>
      </c>
      <c r="F2259" s="6">
        <v>1044.3800000000001</v>
      </c>
      <c r="G2259" s="6">
        <v>1682.94</v>
      </c>
    </row>
    <row r="2260" spans="1:7" customFormat="1" x14ac:dyDescent="0.25">
      <c r="A2260" s="4">
        <v>41201</v>
      </c>
      <c r="B2260">
        <v>1</v>
      </c>
      <c r="C2260">
        <v>2</v>
      </c>
      <c r="D2260" s="5" t="s">
        <v>27</v>
      </c>
      <c r="E2260" s="6">
        <v>769.28</v>
      </c>
      <c r="F2260" s="6">
        <v>1248.42</v>
      </c>
      <c r="G2260" s="6">
        <v>2017.7</v>
      </c>
    </row>
    <row r="2261" spans="1:7" customFormat="1" x14ac:dyDescent="0.25">
      <c r="A2261" s="4">
        <v>41201</v>
      </c>
      <c r="B2261">
        <v>2</v>
      </c>
      <c r="C2261">
        <v>1</v>
      </c>
      <c r="D2261" s="5" t="s">
        <v>32</v>
      </c>
      <c r="E2261" s="6">
        <v>662.56</v>
      </c>
      <c r="F2261" s="6">
        <v>1005.93</v>
      </c>
      <c r="G2261" s="6">
        <v>1668.49</v>
      </c>
    </row>
    <row r="2262" spans="1:7" customFormat="1" x14ac:dyDescent="0.25">
      <c r="A2262" s="4">
        <v>41201</v>
      </c>
      <c r="B2262">
        <v>2</v>
      </c>
      <c r="C2262">
        <v>2</v>
      </c>
      <c r="D2262" s="5" t="s">
        <v>37</v>
      </c>
      <c r="E2262" s="6">
        <v>654.63</v>
      </c>
      <c r="F2262" s="6">
        <v>1044.6400000000001</v>
      </c>
      <c r="G2262" s="6">
        <v>1699.27</v>
      </c>
    </row>
    <row r="2263" spans="1:7" customFormat="1" x14ac:dyDescent="0.25">
      <c r="A2263" s="4">
        <v>41201</v>
      </c>
      <c r="B2263">
        <v>3</v>
      </c>
      <c r="C2263">
        <v>1</v>
      </c>
      <c r="D2263" s="5" t="s">
        <v>40</v>
      </c>
      <c r="E2263" s="6">
        <v>557.37</v>
      </c>
      <c r="F2263" s="6">
        <v>985.72</v>
      </c>
      <c r="G2263" s="6">
        <v>1543.09</v>
      </c>
    </row>
    <row r="2264" spans="1:7" customFormat="1" x14ac:dyDescent="0.25">
      <c r="A2264" s="4">
        <v>41201</v>
      </c>
      <c r="B2264">
        <v>3</v>
      </c>
      <c r="C2264">
        <v>2</v>
      </c>
      <c r="D2264" s="5" t="s">
        <v>41</v>
      </c>
      <c r="E2264" s="6">
        <v>596.54</v>
      </c>
      <c r="F2264" s="6">
        <v>1061.22</v>
      </c>
      <c r="G2264" s="6">
        <v>1657.76</v>
      </c>
    </row>
    <row r="2265" spans="1:7" customFormat="1" x14ac:dyDescent="0.25">
      <c r="A2265" s="4">
        <v>41201</v>
      </c>
      <c r="B2265">
        <v>4</v>
      </c>
      <c r="C2265">
        <v>1</v>
      </c>
      <c r="D2265" s="5" t="s">
        <v>43</v>
      </c>
      <c r="E2265" s="6">
        <v>581.76</v>
      </c>
      <c r="F2265" s="6">
        <v>925.54</v>
      </c>
      <c r="G2265" s="6">
        <v>1507.3</v>
      </c>
    </row>
    <row r="2266" spans="1:7" customFormat="1" x14ac:dyDescent="0.25">
      <c r="A2266" s="4">
        <v>41201</v>
      </c>
      <c r="B2266">
        <v>4</v>
      </c>
      <c r="C2266">
        <v>2</v>
      </c>
      <c r="D2266" s="5" t="s">
        <v>47</v>
      </c>
      <c r="E2266" s="6">
        <v>671.77</v>
      </c>
      <c r="F2266" s="6">
        <v>1147.1099999999999</v>
      </c>
      <c r="G2266" s="6">
        <v>1818.88</v>
      </c>
    </row>
    <row r="2267" spans="1:7" customFormat="1" x14ac:dyDescent="0.25">
      <c r="A2267" s="4">
        <v>41202</v>
      </c>
      <c r="B2267">
        <v>1</v>
      </c>
      <c r="C2267">
        <v>1</v>
      </c>
      <c r="D2267" s="5" t="s">
        <v>24</v>
      </c>
      <c r="E2267" s="6">
        <v>696.81</v>
      </c>
      <c r="F2267" s="6">
        <v>1057.1400000000001</v>
      </c>
      <c r="G2267" s="6">
        <v>1753.95</v>
      </c>
    </row>
    <row r="2268" spans="1:7" customFormat="1" x14ac:dyDescent="0.25">
      <c r="A2268" s="4">
        <v>41202</v>
      </c>
      <c r="B2268">
        <v>1</v>
      </c>
      <c r="C2268">
        <v>2</v>
      </c>
      <c r="D2268" s="5" t="s">
        <v>30</v>
      </c>
      <c r="E2268" s="6">
        <v>761.71</v>
      </c>
      <c r="F2268" s="6">
        <v>1209.22</v>
      </c>
      <c r="G2268" s="6">
        <v>1970.93</v>
      </c>
    </row>
    <row r="2269" spans="1:7" customFormat="1" x14ac:dyDescent="0.25">
      <c r="A2269" s="4">
        <v>41202</v>
      </c>
      <c r="B2269">
        <v>2</v>
      </c>
      <c r="C2269">
        <v>1</v>
      </c>
      <c r="D2269" s="5" t="s">
        <v>16</v>
      </c>
      <c r="E2269" s="6">
        <v>564.1</v>
      </c>
      <c r="F2269" s="6">
        <v>1017.11</v>
      </c>
      <c r="G2269" s="6">
        <v>1581.21</v>
      </c>
    </row>
    <row r="2270" spans="1:7" customFormat="1" x14ac:dyDescent="0.25">
      <c r="A2270" s="4">
        <v>41202</v>
      </c>
      <c r="B2270">
        <v>2</v>
      </c>
      <c r="C2270">
        <v>2</v>
      </c>
      <c r="D2270" s="5" t="s">
        <v>22</v>
      </c>
      <c r="E2270" s="6">
        <v>569.58000000000004</v>
      </c>
      <c r="F2270" s="6">
        <v>975.99</v>
      </c>
      <c r="G2270" s="6">
        <v>1545.57</v>
      </c>
    </row>
    <row r="2271" spans="1:7" customFormat="1" x14ac:dyDescent="0.25">
      <c r="A2271" s="4">
        <v>41202</v>
      </c>
      <c r="B2271">
        <v>3</v>
      </c>
      <c r="C2271">
        <v>1</v>
      </c>
      <c r="D2271" s="5" t="s">
        <v>27</v>
      </c>
      <c r="E2271" s="6">
        <v>631.51</v>
      </c>
      <c r="F2271" s="6">
        <v>1005.7</v>
      </c>
      <c r="G2271" s="6">
        <v>1637.21</v>
      </c>
    </row>
    <row r="2272" spans="1:7" customFormat="1" x14ac:dyDescent="0.25">
      <c r="A2272" s="4">
        <v>41202</v>
      </c>
      <c r="B2272">
        <v>3</v>
      </c>
      <c r="C2272">
        <v>2</v>
      </c>
      <c r="D2272" s="5" t="s">
        <v>32</v>
      </c>
      <c r="E2272" s="6">
        <v>630.33000000000004</v>
      </c>
      <c r="F2272" s="6">
        <v>1052.68</v>
      </c>
      <c r="G2272" s="6">
        <v>1683.01</v>
      </c>
    </row>
    <row r="2273" spans="1:7" customFormat="1" x14ac:dyDescent="0.25">
      <c r="A2273" s="4">
        <v>41202</v>
      </c>
      <c r="B2273">
        <v>4</v>
      </c>
      <c r="C2273">
        <v>1</v>
      </c>
      <c r="D2273" s="5" t="s">
        <v>37</v>
      </c>
      <c r="E2273" s="6">
        <v>680.88</v>
      </c>
      <c r="F2273" s="6">
        <v>1084.27</v>
      </c>
      <c r="G2273" s="6">
        <v>1765.15</v>
      </c>
    </row>
    <row r="2274" spans="1:7" customFormat="1" x14ac:dyDescent="0.25">
      <c r="A2274" s="4">
        <v>41202</v>
      </c>
      <c r="B2274">
        <v>4</v>
      </c>
      <c r="C2274">
        <v>2</v>
      </c>
      <c r="D2274" s="5" t="s">
        <v>40</v>
      </c>
      <c r="E2274" s="6">
        <v>724.43</v>
      </c>
      <c r="F2274" s="6">
        <v>1176.8699999999999</v>
      </c>
      <c r="G2274" s="6">
        <v>1901.3</v>
      </c>
    </row>
    <row r="2275" spans="1:7" customFormat="1" x14ac:dyDescent="0.25">
      <c r="A2275" s="4">
        <v>41203</v>
      </c>
      <c r="B2275">
        <v>1</v>
      </c>
      <c r="C2275">
        <v>1</v>
      </c>
      <c r="D2275" s="5" t="s">
        <v>41</v>
      </c>
      <c r="E2275" s="6">
        <v>704.86</v>
      </c>
      <c r="F2275" s="6">
        <v>1083.2</v>
      </c>
      <c r="G2275" s="6">
        <v>1788.06</v>
      </c>
    </row>
    <row r="2276" spans="1:7" customFormat="1" x14ac:dyDescent="0.25">
      <c r="A2276" s="4">
        <v>41203</v>
      </c>
      <c r="B2276">
        <v>1</v>
      </c>
      <c r="C2276">
        <v>2</v>
      </c>
      <c r="D2276" s="5" t="s">
        <v>43</v>
      </c>
      <c r="E2276" s="6">
        <v>810.87</v>
      </c>
      <c r="F2276" s="6">
        <v>1272.17</v>
      </c>
      <c r="G2276" s="6">
        <v>2083.04</v>
      </c>
    </row>
    <row r="2277" spans="1:7" customFormat="1" x14ac:dyDescent="0.25">
      <c r="A2277" s="4">
        <v>41203</v>
      </c>
      <c r="B2277">
        <v>2</v>
      </c>
      <c r="C2277">
        <v>1</v>
      </c>
      <c r="D2277" s="5" t="s">
        <v>47</v>
      </c>
      <c r="E2277" s="6">
        <v>628.16</v>
      </c>
      <c r="F2277" s="6">
        <v>994.1</v>
      </c>
      <c r="G2277" s="6">
        <v>1622.26</v>
      </c>
    </row>
    <row r="2278" spans="1:7" customFormat="1" x14ac:dyDescent="0.25">
      <c r="A2278" s="4">
        <v>41203</v>
      </c>
      <c r="B2278">
        <v>2</v>
      </c>
      <c r="C2278">
        <v>2</v>
      </c>
      <c r="D2278" s="5" t="s">
        <v>24</v>
      </c>
      <c r="E2278" s="6">
        <v>653.12</v>
      </c>
      <c r="F2278" s="6">
        <v>1178.25</v>
      </c>
      <c r="G2278" s="6">
        <v>1831.37</v>
      </c>
    </row>
    <row r="2279" spans="1:7" customFormat="1" x14ac:dyDescent="0.25">
      <c r="A2279" s="4">
        <v>41203</v>
      </c>
      <c r="B2279">
        <v>3</v>
      </c>
      <c r="C2279">
        <v>1</v>
      </c>
      <c r="D2279" s="5" t="s">
        <v>30</v>
      </c>
      <c r="E2279" s="6">
        <v>532.9</v>
      </c>
      <c r="F2279" s="6">
        <v>1002.9</v>
      </c>
      <c r="G2279" s="6">
        <v>1535.8</v>
      </c>
    </row>
    <row r="2280" spans="1:7" customFormat="1" x14ac:dyDescent="0.25">
      <c r="A2280" s="4">
        <v>41203</v>
      </c>
      <c r="B2280">
        <v>3</v>
      </c>
      <c r="C2280">
        <v>2</v>
      </c>
      <c r="D2280" s="5" t="s">
        <v>16</v>
      </c>
      <c r="E2280" s="6">
        <v>802.9</v>
      </c>
      <c r="F2280" s="6">
        <v>1209.8699999999999</v>
      </c>
      <c r="G2280" s="6">
        <v>2012.77</v>
      </c>
    </row>
    <row r="2281" spans="1:7" customFormat="1" x14ac:dyDescent="0.25">
      <c r="A2281" s="4">
        <v>41203</v>
      </c>
      <c r="B2281">
        <v>4</v>
      </c>
      <c r="C2281">
        <v>1</v>
      </c>
      <c r="D2281" s="5" t="s">
        <v>22</v>
      </c>
      <c r="E2281" s="6">
        <v>639.37</v>
      </c>
      <c r="F2281" s="6">
        <v>1037.94</v>
      </c>
      <c r="G2281" s="6">
        <v>1677.31</v>
      </c>
    </row>
    <row r="2282" spans="1:7" customFormat="1" x14ac:dyDescent="0.25">
      <c r="A2282" s="4">
        <v>41203</v>
      </c>
      <c r="B2282">
        <v>4</v>
      </c>
      <c r="C2282">
        <v>2</v>
      </c>
      <c r="D2282" s="5" t="s">
        <v>27</v>
      </c>
      <c r="E2282" s="6">
        <v>629.94000000000005</v>
      </c>
      <c r="F2282" s="6">
        <v>1103.6300000000001</v>
      </c>
      <c r="G2282" s="6">
        <v>1733.57</v>
      </c>
    </row>
    <row r="2283" spans="1:7" customFormat="1" x14ac:dyDescent="0.25">
      <c r="A2283" s="4">
        <v>41204</v>
      </c>
      <c r="B2283">
        <v>1</v>
      </c>
      <c r="C2283">
        <v>1</v>
      </c>
      <c r="D2283" s="5" t="s">
        <v>32</v>
      </c>
      <c r="E2283" s="6">
        <v>550.21</v>
      </c>
      <c r="F2283" s="6">
        <v>988.1</v>
      </c>
      <c r="G2283" s="6">
        <v>1538.31</v>
      </c>
    </row>
    <row r="2284" spans="1:7" customFormat="1" x14ac:dyDescent="0.25">
      <c r="A2284" s="4">
        <v>41204</v>
      </c>
      <c r="B2284">
        <v>1</v>
      </c>
      <c r="C2284">
        <v>2</v>
      </c>
      <c r="D2284" s="5" t="s">
        <v>37</v>
      </c>
      <c r="E2284" s="6">
        <v>731.79</v>
      </c>
      <c r="F2284" s="6">
        <v>1252.32</v>
      </c>
      <c r="G2284" s="6">
        <v>1984.11</v>
      </c>
    </row>
    <row r="2285" spans="1:7" customFormat="1" x14ac:dyDescent="0.25">
      <c r="A2285" s="4">
        <v>41204</v>
      </c>
      <c r="B2285">
        <v>2</v>
      </c>
      <c r="C2285">
        <v>1</v>
      </c>
      <c r="D2285" s="5" t="s">
        <v>40</v>
      </c>
      <c r="E2285" s="6">
        <v>607.05999999999995</v>
      </c>
      <c r="F2285" s="6">
        <v>1093.27</v>
      </c>
      <c r="G2285" s="6">
        <v>1700.33</v>
      </c>
    </row>
    <row r="2286" spans="1:7" customFormat="1" x14ac:dyDescent="0.25">
      <c r="A2286" s="4">
        <v>41204</v>
      </c>
      <c r="B2286">
        <v>2</v>
      </c>
      <c r="C2286">
        <v>2</v>
      </c>
      <c r="D2286" s="5" t="s">
        <v>41</v>
      </c>
      <c r="E2286" s="6">
        <v>781.14</v>
      </c>
      <c r="F2286" s="6">
        <v>1273.3900000000001</v>
      </c>
      <c r="G2286" s="6">
        <v>2054.5300000000002</v>
      </c>
    </row>
    <row r="2287" spans="1:7" customFormat="1" x14ac:dyDescent="0.25">
      <c r="A2287" s="4">
        <v>41204</v>
      </c>
      <c r="B2287">
        <v>3</v>
      </c>
      <c r="C2287">
        <v>1</v>
      </c>
      <c r="D2287" s="5" t="s">
        <v>43</v>
      </c>
      <c r="E2287" s="6">
        <v>611.77</v>
      </c>
      <c r="F2287" s="6">
        <v>1137.95</v>
      </c>
      <c r="G2287" s="6">
        <v>1749.72</v>
      </c>
    </row>
    <row r="2288" spans="1:7" customFormat="1" x14ac:dyDescent="0.25">
      <c r="A2288" s="4">
        <v>41204</v>
      </c>
      <c r="B2288">
        <v>3</v>
      </c>
      <c r="C2288">
        <v>2</v>
      </c>
      <c r="D2288" s="5" t="s">
        <v>47</v>
      </c>
      <c r="E2288" s="6">
        <v>645.53</v>
      </c>
      <c r="F2288" s="6">
        <v>1139.99</v>
      </c>
      <c r="G2288" s="6">
        <v>1785.52</v>
      </c>
    </row>
    <row r="2289" spans="1:7" customFormat="1" x14ac:dyDescent="0.25">
      <c r="A2289" s="4">
        <v>41204</v>
      </c>
      <c r="B2289">
        <v>4</v>
      </c>
      <c r="C2289">
        <v>1</v>
      </c>
      <c r="D2289" s="5" t="s">
        <v>24</v>
      </c>
      <c r="E2289" s="6">
        <v>601.98</v>
      </c>
      <c r="F2289" s="6">
        <v>1156.71</v>
      </c>
      <c r="G2289" s="6">
        <v>1758.69</v>
      </c>
    </row>
    <row r="2290" spans="1:7" customFormat="1" x14ac:dyDescent="0.25">
      <c r="A2290" s="4">
        <v>41204</v>
      </c>
      <c r="B2290">
        <v>4</v>
      </c>
      <c r="C2290">
        <v>2</v>
      </c>
      <c r="D2290" s="5" t="s">
        <v>30</v>
      </c>
      <c r="E2290" s="6">
        <v>701.9</v>
      </c>
      <c r="F2290" s="6">
        <v>1067.49</v>
      </c>
      <c r="G2290" s="6">
        <v>1769.39</v>
      </c>
    </row>
    <row r="2291" spans="1:7" customFormat="1" x14ac:dyDescent="0.25">
      <c r="A2291" s="4">
        <v>41205</v>
      </c>
      <c r="B2291">
        <v>1</v>
      </c>
      <c r="C2291">
        <v>1</v>
      </c>
      <c r="D2291" s="5" t="s">
        <v>16</v>
      </c>
      <c r="E2291" s="6">
        <v>574.53</v>
      </c>
      <c r="F2291" s="6">
        <v>1087.6400000000001</v>
      </c>
      <c r="G2291" s="6">
        <v>1662.17</v>
      </c>
    </row>
    <row r="2292" spans="1:7" customFormat="1" x14ac:dyDescent="0.25">
      <c r="A2292" s="4">
        <v>41205</v>
      </c>
      <c r="B2292">
        <v>1</v>
      </c>
      <c r="C2292">
        <v>2</v>
      </c>
      <c r="D2292" s="5" t="s">
        <v>22</v>
      </c>
      <c r="E2292" s="6">
        <v>632.57000000000005</v>
      </c>
      <c r="F2292" s="6">
        <v>1034.95</v>
      </c>
      <c r="G2292" s="6">
        <v>1667.52</v>
      </c>
    </row>
    <row r="2293" spans="1:7" customFormat="1" x14ac:dyDescent="0.25">
      <c r="A2293" s="4">
        <v>41205</v>
      </c>
      <c r="B2293">
        <v>2</v>
      </c>
      <c r="C2293">
        <v>1</v>
      </c>
      <c r="D2293" s="5" t="s">
        <v>27</v>
      </c>
      <c r="E2293" s="6">
        <v>630.79</v>
      </c>
      <c r="F2293" s="6">
        <v>959.7</v>
      </c>
      <c r="G2293" s="6">
        <v>1590.49</v>
      </c>
    </row>
    <row r="2294" spans="1:7" customFormat="1" x14ac:dyDescent="0.25">
      <c r="A2294" s="4">
        <v>41205</v>
      </c>
      <c r="B2294">
        <v>2</v>
      </c>
      <c r="C2294">
        <v>2</v>
      </c>
      <c r="D2294" s="5" t="s">
        <v>32</v>
      </c>
      <c r="E2294" s="6">
        <v>654.32000000000005</v>
      </c>
      <c r="F2294" s="6">
        <v>1188.8</v>
      </c>
      <c r="G2294" s="6">
        <v>1843.12</v>
      </c>
    </row>
    <row r="2295" spans="1:7" customFormat="1" x14ac:dyDescent="0.25">
      <c r="A2295" s="4">
        <v>41205</v>
      </c>
      <c r="B2295">
        <v>3</v>
      </c>
      <c r="C2295">
        <v>1</v>
      </c>
      <c r="D2295" s="5" t="s">
        <v>37</v>
      </c>
      <c r="E2295" s="6">
        <v>572.95000000000005</v>
      </c>
      <c r="F2295" s="6">
        <v>933.1</v>
      </c>
      <c r="G2295" s="6">
        <v>1506.05</v>
      </c>
    </row>
    <row r="2296" spans="1:7" customFormat="1" x14ac:dyDescent="0.25">
      <c r="A2296" s="4">
        <v>41205</v>
      </c>
      <c r="B2296">
        <v>3</v>
      </c>
      <c r="C2296">
        <v>2</v>
      </c>
      <c r="D2296" s="5" t="s">
        <v>40</v>
      </c>
      <c r="E2296" s="6">
        <v>728.07</v>
      </c>
      <c r="F2296" s="6">
        <v>1300.54</v>
      </c>
      <c r="G2296" s="6">
        <v>2028.61</v>
      </c>
    </row>
    <row r="2297" spans="1:7" customFormat="1" x14ac:dyDescent="0.25">
      <c r="A2297" s="4">
        <v>41205</v>
      </c>
      <c r="B2297">
        <v>4</v>
      </c>
      <c r="C2297">
        <v>1</v>
      </c>
      <c r="D2297" s="5" t="s">
        <v>41</v>
      </c>
      <c r="E2297" s="6">
        <v>640.47</v>
      </c>
      <c r="F2297" s="6">
        <v>1069.3599999999999</v>
      </c>
      <c r="G2297" s="6">
        <v>1709.83</v>
      </c>
    </row>
    <row r="2298" spans="1:7" customFormat="1" x14ac:dyDescent="0.25">
      <c r="A2298" s="4">
        <v>41205</v>
      </c>
      <c r="B2298">
        <v>4</v>
      </c>
      <c r="C2298">
        <v>2</v>
      </c>
      <c r="D2298" s="5" t="s">
        <v>43</v>
      </c>
      <c r="E2298" s="6">
        <v>709.36</v>
      </c>
      <c r="F2298" s="6">
        <v>1203.56</v>
      </c>
      <c r="G2298" s="6">
        <v>1912.92</v>
      </c>
    </row>
    <row r="2299" spans="1:7" customFormat="1" x14ac:dyDescent="0.25">
      <c r="A2299" s="4">
        <v>41206</v>
      </c>
      <c r="B2299">
        <v>1</v>
      </c>
      <c r="C2299">
        <v>1</v>
      </c>
      <c r="D2299" s="5" t="s">
        <v>47</v>
      </c>
      <c r="E2299" s="6">
        <v>641.29999999999995</v>
      </c>
      <c r="F2299" s="6">
        <v>1030.43</v>
      </c>
      <c r="G2299" s="6">
        <v>1671.73</v>
      </c>
    </row>
    <row r="2300" spans="1:7" customFormat="1" x14ac:dyDescent="0.25">
      <c r="A2300" s="4">
        <v>41206</v>
      </c>
      <c r="B2300">
        <v>1</v>
      </c>
      <c r="C2300">
        <v>2</v>
      </c>
      <c r="D2300" s="5" t="s">
        <v>24</v>
      </c>
      <c r="E2300" s="6">
        <v>495.05</v>
      </c>
      <c r="F2300" s="6">
        <v>1032.06</v>
      </c>
      <c r="G2300" s="6">
        <v>1527.11</v>
      </c>
    </row>
    <row r="2301" spans="1:7" customFormat="1" x14ac:dyDescent="0.25">
      <c r="A2301" s="4">
        <v>41206</v>
      </c>
      <c r="B2301">
        <v>2</v>
      </c>
      <c r="C2301">
        <v>1</v>
      </c>
      <c r="D2301" s="5" t="s">
        <v>30</v>
      </c>
      <c r="E2301" s="6">
        <v>625.19000000000005</v>
      </c>
      <c r="F2301" s="6">
        <v>1142.55</v>
      </c>
      <c r="G2301" s="6">
        <v>1767.74</v>
      </c>
    </row>
    <row r="2302" spans="1:7" customFormat="1" x14ac:dyDescent="0.25">
      <c r="A2302" s="4">
        <v>41206</v>
      </c>
      <c r="B2302">
        <v>2</v>
      </c>
      <c r="C2302">
        <v>2</v>
      </c>
      <c r="D2302" s="5" t="s">
        <v>16</v>
      </c>
      <c r="E2302" s="6">
        <v>551.78</v>
      </c>
      <c r="F2302" s="6">
        <v>1028.67</v>
      </c>
      <c r="G2302" s="6">
        <v>1580.45</v>
      </c>
    </row>
    <row r="2303" spans="1:7" customFormat="1" x14ac:dyDescent="0.25">
      <c r="A2303" s="4">
        <v>41206</v>
      </c>
      <c r="B2303">
        <v>3</v>
      </c>
      <c r="C2303">
        <v>1</v>
      </c>
      <c r="D2303" s="5" t="s">
        <v>22</v>
      </c>
      <c r="E2303" s="6">
        <v>687.27</v>
      </c>
      <c r="F2303" s="6">
        <v>1092.32</v>
      </c>
      <c r="G2303" s="6">
        <v>1779.59</v>
      </c>
    </row>
    <row r="2304" spans="1:7" customFormat="1" x14ac:dyDescent="0.25">
      <c r="A2304" s="4">
        <v>41206</v>
      </c>
      <c r="B2304">
        <v>3</v>
      </c>
      <c r="C2304">
        <v>2</v>
      </c>
      <c r="D2304" s="5" t="s">
        <v>27</v>
      </c>
      <c r="E2304" s="6">
        <v>603.34</v>
      </c>
      <c r="F2304" s="6">
        <v>1199.82</v>
      </c>
      <c r="G2304" s="6">
        <v>1803.16</v>
      </c>
    </row>
    <row r="2305" spans="1:7" customFormat="1" x14ac:dyDescent="0.25">
      <c r="A2305" s="4">
        <v>41206</v>
      </c>
      <c r="B2305">
        <v>4</v>
      </c>
      <c r="C2305">
        <v>1</v>
      </c>
      <c r="D2305" s="5" t="s">
        <v>32</v>
      </c>
      <c r="E2305" s="6">
        <v>666.86</v>
      </c>
      <c r="F2305" s="6">
        <v>1070.45</v>
      </c>
      <c r="G2305" s="6">
        <v>1737.31</v>
      </c>
    </row>
    <row r="2306" spans="1:7" customFormat="1" x14ac:dyDescent="0.25">
      <c r="A2306" s="4">
        <v>41206</v>
      </c>
      <c r="B2306">
        <v>4</v>
      </c>
      <c r="C2306">
        <v>2</v>
      </c>
      <c r="D2306" s="5" t="s">
        <v>37</v>
      </c>
      <c r="E2306" s="6">
        <v>654.72</v>
      </c>
      <c r="F2306" s="6">
        <v>993.69</v>
      </c>
      <c r="G2306" s="6">
        <v>1648.41</v>
      </c>
    </row>
    <row r="2307" spans="1:7" customFormat="1" x14ac:dyDescent="0.25">
      <c r="A2307" s="4">
        <v>41207</v>
      </c>
      <c r="B2307">
        <v>1</v>
      </c>
      <c r="C2307">
        <v>1</v>
      </c>
      <c r="D2307" s="5" t="s">
        <v>40</v>
      </c>
      <c r="E2307" s="6">
        <v>635.95000000000005</v>
      </c>
      <c r="F2307" s="6">
        <v>1066.1400000000001</v>
      </c>
      <c r="G2307" s="6">
        <v>1702.09</v>
      </c>
    </row>
    <row r="2308" spans="1:7" customFormat="1" x14ac:dyDescent="0.25">
      <c r="A2308" s="4">
        <v>41207</v>
      </c>
      <c r="B2308">
        <v>1</v>
      </c>
      <c r="C2308">
        <v>2</v>
      </c>
      <c r="D2308" s="5" t="s">
        <v>41</v>
      </c>
      <c r="E2308" s="6">
        <v>807.29</v>
      </c>
      <c r="F2308" s="6">
        <v>1269.02</v>
      </c>
      <c r="G2308" s="6">
        <v>2076.31</v>
      </c>
    </row>
    <row r="2309" spans="1:7" customFormat="1" x14ac:dyDescent="0.25">
      <c r="A2309" s="4">
        <v>41207</v>
      </c>
      <c r="B2309">
        <v>2</v>
      </c>
      <c r="C2309">
        <v>1</v>
      </c>
      <c r="D2309" s="5" t="s">
        <v>43</v>
      </c>
      <c r="E2309" s="6">
        <v>572.63</v>
      </c>
      <c r="F2309" s="6">
        <v>939.5</v>
      </c>
      <c r="G2309" s="6">
        <v>1512.13</v>
      </c>
    </row>
    <row r="2310" spans="1:7" customFormat="1" x14ac:dyDescent="0.25">
      <c r="A2310" s="4">
        <v>41207</v>
      </c>
      <c r="B2310">
        <v>2</v>
      </c>
      <c r="C2310">
        <v>2</v>
      </c>
      <c r="D2310" s="5" t="s">
        <v>47</v>
      </c>
      <c r="E2310" s="6">
        <v>594.73</v>
      </c>
      <c r="F2310" s="6">
        <v>945.98</v>
      </c>
      <c r="G2310" s="6">
        <v>1540.71</v>
      </c>
    </row>
    <row r="2311" spans="1:7" customFormat="1" x14ac:dyDescent="0.25">
      <c r="A2311" s="4">
        <v>41207</v>
      </c>
      <c r="B2311">
        <v>3</v>
      </c>
      <c r="C2311">
        <v>1</v>
      </c>
      <c r="D2311" s="5" t="s">
        <v>24</v>
      </c>
      <c r="E2311" s="6">
        <v>589.27</v>
      </c>
      <c r="F2311" s="6">
        <v>928.97</v>
      </c>
      <c r="G2311" s="6">
        <v>1518.24</v>
      </c>
    </row>
    <row r="2312" spans="1:7" customFormat="1" x14ac:dyDescent="0.25">
      <c r="A2312" s="4">
        <v>41207</v>
      </c>
      <c r="B2312">
        <v>3</v>
      </c>
      <c r="C2312">
        <v>2</v>
      </c>
      <c r="D2312" s="5" t="s">
        <v>30</v>
      </c>
      <c r="E2312" s="6">
        <v>708.06</v>
      </c>
      <c r="F2312" s="6">
        <v>1318.28</v>
      </c>
      <c r="G2312" s="6">
        <v>2026.34</v>
      </c>
    </row>
    <row r="2313" spans="1:7" customFormat="1" x14ac:dyDescent="0.25">
      <c r="A2313" s="4">
        <v>41207</v>
      </c>
      <c r="B2313">
        <v>4</v>
      </c>
      <c r="C2313">
        <v>1</v>
      </c>
      <c r="D2313" s="5" t="s">
        <v>16</v>
      </c>
      <c r="E2313" s="6">
        <v>542.85</v>
      </c>
      <c r="F2313" s="6">
        <v>1062.01</v>
      </c>
      <c r="G2313" s="6">
        <v>1604.86</v>
      </c>
    </row>
    <row r="2314" spans="1:7" customFormat="1" x14ac:dyDescent="0.25">
      <c r="A2314" s="4">
        <v>41207</v>
      </c>
      <c r="B2314">
        <v>4</v>
      </c>
      <c r="C2314">
        <v>2</v>
      </c>
      <c r="D2314" s="5" t="s">
        <v>22</v>
      </c>
      <c r="E2314" s="6">
        <v>610.32000000000005</v>
      </c>
      <c r="F2314" s="6">
        <v>1126.56</v>
      </c>
      <c r="G2314" s="6">
        <v>1736.88</v>
      </c>
    </row>
    <row r="2315" spans="1:7" customFormat="1" x14ac:dyDescent="0.25">
      <c r="A2315" s="4">
        <v>41208</v>
      </c>
      <c r="B2315">
        <v>1</v>
      </c>
      <c r="C2315">
        <v>1</v>
      </c>
      <c r="D2315" s="5" t="s">
        <v>27</v>
      </c>
      <c r="E2315" s="6">
        <v>495.84</v>
      </c>
      <c r="F2315" s="6">
        <v>1054.01</v>
      </c>
      <c r="G2315" s="6">
        <v>1549.85</v>
      </c>
    </row>
    <row r="2316" spans="1:7" customFormat="1" x14ac:dyDescent="0.25">
      <c r="A2316" s="4">
        <v>41208</v>
      </c>
      <c r="B2316">
        <v>1</v>
      </c>
      <c r="C2316">
        <v>2</v>
      </c>
      <c r="D2316" s="5" t="s">
        <v>32</v>
      </c>
      <c r="E2316" s="6">
        <v>657.5</v>
      </c>
      <c r="F2316" s="6">
        <v>1307.6600000000001</v>
      </c>
      <c r="G2316" s="6">
        <v>1965.16</v>
      </c>
    </row>
    <row r="2317" spans="1:7" customFormat="1" x14ac:dyDescent="0.25">
      <c r="A2317" s="4">
        <v>41208</v>
      </c>
      <c r="B2317">
        <v>2</v>
      </c>
      <c r="C2317">
        <v>1</v>
      </c>
      <c r="D2317" s="5" t="s">
        <v>37</v>
      </c>
      <c r="E2317" s="6">
        <v>670.87</v>
      </c>
      <c r="F2317" s="6">
        <v>1090.58</v>
      </c>
      <c r="G2317" s="6">
        <v>1761.45</v>
      </c>
    </row>
    <row r="2318" spans="1:7" customFormat="1" x14ac:dyDescent="0.25">
      <c r="A2318" s="4">
        <v>41208</v>
      </c>
      <c r="B2318">
        <v>2</v>
      </c>
      <c r="C2318">
        <v>2</v>
      </c>
      <c r="D2318" s="5" t="s">
        <v>40</v>
      </c>
      <c r="E2318" s="6">
        <v>560.95000000000005</v>
      </c>
      <c r="F2318" s="6">
        <v>1074.45</v>
      </c>
      <c r="G2318" s="6">
        <v>1635.4</v>
      </c>
    </row>
    <row r="2319" spans="1:7" customFormat="1" x14ac:dyDescent="0.25">
      <c r="A2319" s="4">
        <v>41208</v>
      </c>
      <c r="B2319">
        <v>3</v>
      </c>
      <c r="C2319">
        <v>1</v>
      </c>
      <c r="D2319" s="5" t="s">
        <v>41</v>
      </c>
      <c r="E2319" s="6">
        <v>667.59</v>
      </c>
      <c r="F2319" s="6">
        <v>1046.3</v>
      </c>
      <c r="G2319" s="6">
        <v>1713.89</v>
      </c>
    </row>
    <row r="2320" spans="1:7" customFormat="1" x14ac:dyDescent="0.25">
      <c r="A2320" s="4">
        <v>41208</v>
      </c>
      <c r="B2320">
        <v>3</v>
      </c>
      <c r="C2320">
        <v>2</v>
      </c>
      <c r="D2320" s="5" t="s">
        <v>43</v>
      </c>
      <c r="E2320" s="6">
        <v>601.32000000000005</v>
      </c>
      <c r="F2320" s="6">
        <v>1196.27</v>
      </c>
      <c r="G2320" s="6">
        <v>1797.59</v>
      </c>
    </row>
    <row r="2321" spans="1:7" customFormat="1" x14ac:dyDescent="0.25">
      <c r="A2321" s="4">
        <v>41208</v>
      </c>
      <c r="B2321">
        <v>4</v>
      </c>
      <c r="C2321">
        <v>1</v>
      </c>
      <c r="D2321" s="5" t="s">
        <v>47</v>
      </c>
      <c r="E2321" s="6">
        <v>581.94000000000005</v>
      </c>
      <c r="F2321" s="6">
        <v>979.25</v>
      </c>
      <c r="G2321" s="6">
        <v>1561.19</v>
      </c>
    </row>
    <row r="2322" spans="1:7" customFormat="1" x14ac:dyDescent="0.25">
      <c r="A2322" s="4">
        <v>41208</v>
      </c>
      <c r="B2322">
        <v>4</v>
      </c>
      <c r="C2322">
        <v>2</v>
      </c>
      <c r="D2322" s="5" t="s">
        <v>24</v>
      </c>
      <c r="E2322" s="6">
        <v>786.67</v>
      </c>
      <c r="F2322" s="6">
        <v>1191.28</v>
      </c>
      <c r="G2322" s="6">
        <v>1977.95</v>
      </c>
    </row>
    <row r="2323" spans="1:7" customFormat="1" x14ac:dyDescent="0.25">
      <c r="A2323" s="4">
        <v>41209</v>
      </c>
      <c r="B2323">
        <v>1</v>
      </c>
      <c r="C2323">
        <v>1</v>
      </c>
      <c r="D2323" s="5" t="s">
        <v>30</v>
      </c>
      <c r="E2323" s="6">
        <v>525.15</v>
      </c>
      <c r="F2323" s="6">
        <v>1097.31</v>
      </c>
      <c r="G2323" s="6">
        <v>1622.46</v>
      </c>
    </row>
    <row r="2324" spans="1:7" customFormat="1" x14ac:dyDescent="0.25">
      <c r="A2324" s="4">
        <v>41209</v>
      </c>
      <c r="B2324">
        <v>1</v>
      </c>
      <c r="C2324">
        <v>2</v>
      </c>
      <c r="D2324" s="5" t="s">
        <v>16</v>
      </c>
      <c r="E2324" s="6">
        <v>675.56</v>
      </c>
      <c r="F2324" s="6">
        <v>1310.58</v>
      </c>
      <c r="G2324" s="6">
        <v>1986.14</v>
      </c>
    </row>
    <row r="2325" spans="1:7" customFormat="1" x14ac:dyDescent="0.25">
      <c r="A2325" s="4">
        <v>41209</v>
      </c>
      <c r="B2325">
        <v>2</v>
      </c>
      <c r="C2325">
        <v>1</v>
      </c>
      <c r="D2325" s="5" t="s">
        <v>22</v>
      </c>
      <c r="E2325" s="6">
        <v>560.91999999999996</v>
      </c>
      <c r="F2325" s="6">
        <v>1015.87</v>
      </c>
      <c r="G2325" s="6">
        <v>1576.79</v>
      </c>
    </row>
    <row r="2326" spans="1:7" customFormat="1" x14ac:dyDescent="0.25">
      <c r="A2326" s="4">
        <v>41209</v>
      </c>
      <c r="B2326">
        <v>2</v>
      </c>
      <c r="C2326">
        <v>2</v>
      </c>
      <c r="D2326" s="5" t="s">
        <v>27</v>
      </c>
      <c r="E2326" s="6">
        <v>674.65</v>
      </c>
      <c r="F2326" s="6">
        <v>1055.6400000000001</v>
      </c>
      <c r="G2326" s="6">
        <v>1730.29</v>
      </c>
    </row>
    <row r="2327" spans="1:7" customFormat="1" x14ac:dyDescent="0.25">
      <c r="A2327" s="4">
        <v>41209</v>
      </c>
      <c r="B2327">
        <v>3</v>
      </c>
      <c r="C2327">
        <v>1</v>
      </c>
      <c r="D2327" s="5" t="s">
        <v>32</v>
      </c>
      <c r="E2327" s="6">
        <v>615.38</v>
      </c>
      <c r="F2327" s="6">
        <v>1179.3699999999999</v>
      </c>
      <c r="G2327" s="6">
        <v>1794.75</v>
      </c>
    </row>
    <row r="2328" spans="1:7" customFormat="1" x14ac:dyDescent="0.25">
      <c r="A2328" s="4">
        <v>41209</v>
      </c>
      <c r="B2328">
        <v>3</v>
      </c>
      <c r="C2328">
        <v>2</v>
      </c>
      <c r="D2328" s="5" t="s">
        <v>37</v>
      </c>
      <c r="E2328" s="6">
        <v>652.57000000000005</v>
      </c>
      <c r="F2328" s="6">
        <v>1000.12</v>
      </c>
      <c r="G2328" s="6">
        <v>1652.69</v>
      </c>
    </row>
    <row r="2329" spans="1:7" customFormat="1" x14ac:dyDescent="0.25">
      <c r="A2329" s="4">
        <v>41209</v>
      </c>
      <c r="B2329">
        <v>4</v>
      </c>
      <c r="C2329">
        <v>1</v>
      </c>
      <c r="D2329" s="5" t="s">
        <v>40</v>
      </c>
      <c r="E2329" s="6">
        <v>496.28</v>
      </c>
      <c r="F2329" s="6">
        <v>1089.43</v>
      </c>
      <c r="G2329" s="6">
        <v>1585.71</v>
      </c>
    </row>
    <row r="2330" spans="1:7" customFormat="1" x14ac:dyDescent="0.25">
      <c r="A2330" s="4">
        <v>41209</v>
      </c>
      <c r="B2330">
        <v>4</v>
      </c>
      <c r="C2330">
        <v>2</v>
      </c>
      <c r="D2330" s="5" t="s">
        <v>41</v>
      </c>
      <c r="E2330" s="6">
        <v>679.16</v>
      </c>
      <c r="F2330" s="6">
        <v>1036.81</v>
      </c>
      <c r="G2330" s="6">
        <v>1715.97</v>
      </c>
    </row>
    <row r="2331" spans="1:7" customFormat="1" x14ac:dyDescent="0.25">
      <c r="A2331" s="4">
        <v>41210</v>
      </c>
      <c r="B2331">
        <v>1</v>
      </c>
      <c r="C2331">
        <v>1</v>
      </c>
      <c r="D2331" s="5" t="s">
        <v>43</v>
      </c>
      <c r="E2331" s="6">
        <v>646.28</v>
      </c>
      <c r="F2331" s="6">
        <v>1149.75</v>
      </c>
      <c r="G2331" s="6">
        <v>1796.03</v>
      </c>
    </row>
    <row r="2332" spans="1:7" customFormat="1" x14ac:dyDescent="0.25">
      <c r="A2332" s="4">
        <v>41210</v>
      </c>
      <c r="B2332">
        <v>1</v>
      </c>
      <c r="C2332">
        <v>2</v>
      </c>
      <c r="D2332" s="5" t="s">
        <v>47</v>
      </c>
      <c r="E2332" s="6">
        <v>549.85</v>
      </c>
      <c r="F2332" s="6">
        <v>1011.13</v>
      </c>
      <c r="G2332" s="6">
        <v>1560.98</v>
      </c>
    </row>
    <row r="2333" spans="1:7" customFormat="1" x14ac:dyDescent="0.25">
      <c r="A2333" s="4">
        <v>41210</v>
      </c>
      <c r="B2333">
        <v>2</v>
      </c>
      <c r="C2333">
        <v>1</v>
      </c>
      <c r="D2333" s="5" t="s">
        <v>24</v>
      </c>
      <c r="E2333" s="6">
        <v>511.19</v>
      </c>
      <c r="F2333" s="6">
        <v>1031.98</v>
      </c>
      <c r="G2333" s="6">
        <v>1543.17</v>
      </c>
    </row>
    <row r="2334" spans="1:7" customFormat="1" x14ac:dyDescent="0.25">
      <c r="A2334" s="4">
        <v>41210</v>
      </c>
      <c r="B2334">
        <v>2</v>
      </c>
      <c r="C2334">
        <v>2</v>
      </c>
      <c r="D2334" s="5" t="s">
        <v>30</v>
      </c>
      <c r="E2334" s="6">
        <v>605.55999999999995</v>
      </c>
      <c r="F2334" s="6">
        <v>1213.02</v>
      </c>
      <c r="G2334" s="6">
        <v>1818.58</v>
      </c>
    </row>
    <row r="2335" spans="1:7" customFormat="1" x14ac:dyDescent="0.25">
      <c r="A2335" s="4">
        <v>41210</v>
      </c>
      <c r="B2335">
        <v>3</v>
      </c>
      <c r="C2335">
        <v>1</v>
      </c>
      <c r="D2335" s="5" t="s">
        <v>16</v>
      </c>
      <c r="E2335" s="6">
        <v>567.61</v>
      </c>
      <c r="F2335" s="6">
        <v>1019.59</v>
      </c>
      <c r="G2335" s="6">
        <v>1587.2</v>
      </c>
    </row>
    <row r="2336" spans="1:7" customFormat="1" x14ac:dyDescent="0.25">
      <c r="A2336" s="4">
        <v>41210</v>
      </c>
      <c r="B2336">
        <v>3</v>
      </c>
      <c r="C2336">
        <v>2</v>
      </c>
      <c r="D2336" s="5" t="s">
        <v>22</v>
      </c>
      <c r="E2336" s="6">
        <v>549.92999999999995</v>
      </c>
      <c r="F2336" s="6">
        <v>1113.95</v>
      </c>
      <c r="G2336" s="6">
        <v>1663.88</v>
      </c>
    </row>
    <row r="2337" spans="1:7" customFormat="1" x14ac:dyDescent="0.25">
      <c r="A2337" s="4">
        <v>41210</v>
      </c>
      <c r="B2337">
        <v>4</v>
      </c>
      <c r="C2337">
        <v>1</v>
      </c>
      <c r="D2337" s="5" t="s">
        <v>27</v>
      </c>
      <c r="E2337" s="6">
        <v>511.97</v>
      </c>
      <c r="F2337" s="6">
        <v>1069.5999999999999</v>
      </c>
      <c r="G2337" s="6">
        <v>1581.57</v>
      </c>
    </row>
    <row r="2338" spans="1:7" customFormat="1" x14ac:dyDescent="0.25">
      <c r="A2338" s="4">
        <v>41210</v>
      </c>
      <c r="B2338">
        <v>4</v>
      </c>
      <c r="C2338">
        <v>2</v>
      </c>
      <c r="D2338" s="5" t="s">
        <v>32</v>
      </c>
      <c r="E2338" s="6">
        <v>731.46</v>
      </c>
      <c r="F2338" s="6">
        <v>1359.26</v>
      </c>
      <c r="G2338" s="6">
        <v>2090.7199999999998</v>
      </c>
    </row>
    <row r="2339" spans="1:7" customFormat="1" x14ac:dyDescent="0.25">
      <c r="A2339" s="4">
        <v>41211</v>
      </c>
      <c r="B2339">
        <v>1</v>
      </c>
      <c r="C2339">
        <v>1</v>
      </c>
      <c r="D2339" s="5" t="s">
        <v>37</v>
      </c>
      <c r="E2339" s="6">
        <v>468.4</v>
      </c>
      <c r="F2339" s="6">
        <v>1044.8800000000001</v>
      </c>
      <c r="G2339" s="6">
        <v>1513.28</v>
      </c>
    </row>
    <row r="2340" spans="1:7" customFormat="1" x14ac:dyDescent="0.25">
      <c r="A2340" s="4">
        <v>41211</v>
      </c>
      <c r="B2340">
        <v>1</v>
      </c>
      <c r="C2340">
        <v>2</v>
      </c>
      <c r="D2340" s="5" t="s">
        <v>40</v>
      </c>
      <c r="E2340" s="6">
        <v>759.31</v>
      </c>
      <c r="F2340" s="6">
        <v>1225.69</v>
      </c>
      <c r="G2340" s="6">
        <v>1985</v>
      </c>
    </row>
    <row r="2341" spans="1:7" customFormat="1" x14ac:dyDescent="0.25">
      <c r="A2341" s="4">
        <v>41211</v>
      </c>
      <c r="B2341">
        <v>2</v>
      </c>
      <c r="C2341">
        <v>1</v>
      </c>
      <c r="D2341" s="5" t="s">
        <v>41</v>
      </c>
      <c r="E2341" s="6">
        <v>598.22</v>
      </c>
      <c r="F2341" s="6">
        <v>1176.3599999999999</v>
      </c>
      <c r="G2341" s="6">
        <v>1774.58</v>
      </c>
    </row>
    <row r="2342" spans="1:7" customFormat="1" x14ac:dyDescent="0.25">
      <c r="A2342" s="4">
        <v>41211</v>
      </c>
      <c r="B2342">
        <v>2</v>
      </c>
      <c r="C2342">
        <v>2</v>
      </c>
      <c r="D2342" s="5" t="s">
        <v>43</v>
      </c>
      <c r="E2342" s="6">
        <v>600.16</v>
      </c>
      <c r="F2342" s="6">
        <v>1151.83</v>
      </c>
      <c r="G2342" s="6">
        <v>1751.99</v>
      </c>
    </row>
    <row r="2343" spans="1:7" customFormat="1" x14ac:dyDescent="0.25">
      <c r="A2343" s="4">
        <v>41211</v>
      </c>
      <c r="B2343">
        <v>3</v>
      </c>
      <c r="C2343">
        <v>1</v>
      </c>
      <c r="D2343" s="5" t="s">
        <v>47</v>
      </c>
      <c r="E2343" s="6">
        <v>697.16</v>
      </c>
      <c r="F2343" s="6">
        <v>1098.6199999999999</v>
      </c>
      <c r="G2343" s="6">
        <v>1795.78</v>
      </c>
    </row>
    <row r="2344" spans="1:7" customFormat="1" x14ac:dyDescent="0.25">
      <c r="A2344" s="4">
        <v>41211</v>
      </c>
      <c r="B2344">
        <v>3</v>
      </c>
      <c r="C2344">
        <v>2</v>
      </c>
      <c r="D2344" s="5" t="s">
        <v>24</v>
      </c>
      <c r="E2344" s="6">
        <v>655.58</v>
      </c>
      <c r="F2344" s="6">
        <v>1085.25</v>
      </c>
      <c r="G2344" s="6">
        <v>1740.83</v>
      </c>
    </row>
    <row r="2345" spans="1:7" customFormat="1" x14ac:dyDescent="0.25">
      <c r="A2345" s="4">
        <v>41211</v>
      </c>
      <c r="B2345">
        <v>4</v>
      </c>
      <c r="C2345">
        <v>1</v>
      </c>
      <c r="D2345" s="5" t="s">
        <v>30</v>
      </c>
      <c r="E2345" s="6">
        <v>528.45000000000005</v>
      </c>
      <c r="F2345" s="6">
        <v>1039.53</v>
      </c>
      <c r="G2345" s="6">
        <v>1567.98</v>
      </c>
    </row>
    <row r="2346" spans="1:7" customFormat="1" x14ac:dyDescent="0.25">
      <c r="A2346" s="4">
        <v>41211</v>
      </c>
      <c r="B2346">
        <v>4</v>
      </c>
      <c r="C2346">
        <v>2</v>
      </c>
      <c r="D2346" s="5" t="s">
        <v>16</v>
      </c>
      <c r="E2346" s="6">
        <v>810.87</v>
      </c>
      <c r="F2346" s="6">
        <v>1244.32</v>
      </c>
      <c r="G2346" s="6">
        <v>2055.19</v>
      </c>
    </row>
    <row r="2347" spans="1:7" customFormat="1" x14ac:dyDescent="0.25">
      <c r="A2347" s="4">
        <v>41212</v>
      </c>
      <c r="B2347">
        <v>1</v>
      </c>
      <c r="C2347">
        <v>1</v>
      </c>
      <c r="D2347" s="5" t="s">
        <v>22</v>
      </c>
      <c r="E2347" s="6">
        <v>556.01</v>
      </c>
      <c r="F2347" s="6">
        <v>1199.1300000000001</v>
      </c>
      <c r="G2347" s="6">
        <v>1755.14</v>
      </c>
    </row>
    <row r="2348" spans="1:7" customFormat="1" x14ac:dyDescent="0.25">
      <c r="A2348" s="4">
        <v>41212</v>
      </c>
      <c r="B2348">
        <v>1</v>
      </c>
      <c r="C2348">
        <v>2</v>
      </c>
      <c r="D2348" s="5" t="s">
        <v>27</v>
      </c>
      <c r="E2348" s="6">
        <v>636.02</v>
      </c>
      <c r="F2348" s="6">
        <v>1090.24</v>
      </c>
      <c r="G2348" s="6">
        <v>1726.26</v>
      </c>
    </row>
    <row r="2349" spans="1:7" customFormat="1" x14ac:dyDescent="0.25">
      <c r="A2349" s="4">
        <v>41212</v>
      </c>
      <c r="B2349">
        <v>2</v>
      </c>
      <c r="C2349">
        <v>1</v>
      </c>
      <c r="D2349" s="5" t="s">
        <v>32</v>
      </c>
      <c r="E2349" s="6">
        <v>570.04</v>
      </c>
      <c r="F2349" s="6">
        <v>1201.74</v>
      </c>
      <c r="G2349" s="6">
        <v>1771.78</v>
      </c>
    </row>
    <row r="2350" spans="1:7" customFormat="1" x14ac:dyDescent="0.25">
      <c r="A2350" s="4">
        <v>41212</v>
      </c>
      <c r="B2350">
        <v>2</v>
      </c>
      <c r="C2350">
        <v>2</v>
      </c>
      <c r="D2350" s="5" t="s">
        <v>37</v>
      </c>
      <c r="E2350" s="6">
        <v>724.2</v>
      </c>
      <c r="F2350" s="6">
        <v>1326.3</v>
      </c>
      <c r="G2350" s="6">
        <v>2050.5</v>
      </c>
    </row>
    <row r="2351" spans="1:7" customFormat="1" x14ac:dyDescent="0.25">
      <c r="A2351" s="4">
        <v>41212</v>
      </c>
      <c r="B2351">
        <v>3</v>
      </c>
      <c r="C2351">
        <v>1</v>
      </c>
      <c r="D2351" s="5" t="s">
        <v>40</v>
      </c>
      <c r="E2351" s="6">
        <v>649.04</v>
      </c>
      <c r="F2351" s="6">
        <v>1003.14</v>
      </c>
      <c r="G2351" s="6">
        <v>1652.18</v>
      </c>
    </row>
    <row r="2352" spans="1:7" customFormat="1" x14ac:dyDescent="0.25">
      <c r="A2352" s="4">
        <v>41212</v>
      </c>
      <c r="B2352">
        <v>3</v>
      </c>
      <c r="C2352">
        <v>2</v>
      </c>
      <c r="D2352" s="5" t="s">
        <v>41</v>
      </c>
      <c r="E2352" s="6">
        <v>636.21</v>
      </c>
      <c r="F2352" s="6">
        <v>1255.74</v>
      </c>
      <c r="G2352" s="6">
        <v>1891.95</v>
      </c>
    </row>
    <row r="2353" spans="1:7" customFormat="1" x14ac:dyDescent="0.25">
      <c r="A2353" s="4">
        <v>41212</v>
      </c>
      <c r="B2353">
        <v>4</v>
      </c>
      <c r="C2353">
        <v>1</v>
      </c>
      <c r="D2353" s="5" t="s">
        <v>43</v>
      </c>
      <c r="E2353" s="6">
        <v>604.19000000000005</v>
      </c>
      <c r="F2353" s="6">
        <v>1031.04</v>
      </c>
      <c r="G2353" s="6">
        <v>1635.23</v>
      </c>
    </row>
    <row r="2354" spans="1:7" customFormat="1" x14ac:dyDescent="0.25">
      <c r="A2354" s="4">
        <v>41212</v>
      </c>
      <c r="B2354">
        <v>4</v>
      </c>
      <c r="C2354">
        <v>2</v>
      </c>
      <c r="D2354" s="5" t="s">
        <v>47</v>
      </c>
      <c r="E2354" s="6">
        <v>753.65</v>
      </c>
      <c r="F2354" s="6">
        <v>1137.22</v>
      </c>
      <c r="G2354" s="6">
        <v>1890.87</v>
      </c>
    </row>
    <row r="2355" spans="1:7" customFormat="1" x14ac:dyDescent="0.25">
      <c r="A2355" s="4">
        <v>41213</v>
      </c>
      <c r="B2355">
        <v>1</v>
      </c>
      <c r="C2355">
        <v>1</v>
      </c>
      <c r="D2355" s="5" t="s">
        <v>24</v>
      </c>
      <c r="E2355" s="6">
        <v>688.59</v>
      </c>
      <c r="F2355" s="6">
        <v>1063.58</v>
      </c>
      <c r="G2355" s="6">
        <v>1752.17</v>
      </c>
    </row>
    <row r="2356" spans="1:7" customFormat="1" x14ac:dyDescent="0.25">
      <c r="A2356" s="4">
        <v>41213</v>
      </c>
      <c r="B2356">
        <v>1</v>
      </c>
      <c r="C2356">
        <v>2</v>
      </c>
      <c r="D2356" s="5" t="s">
        <v>30</v>
      </c>
      <c r="E2356" s="6">
        <v>616.45000000000005</v>
      </c>
      <c r="F2356" s="6">
        <v>1016</v>
      </c>
      <c r="G2356" s="6">
        <v>1632.45</v>
      </c>
    </row>
    <row r="2357" spans="1:7" customFormat="1" x14ac:dyDescent="0.25">
      <c r="A2357" s="4">
        <v>41213</v>
      </c>
      <c r="B2357">
        <v>2</v>
      </c>
      <c r="C2357">
        <v>1</v>
      </c>
      <c r="D2357" s="5" t="s">
        <v>16</v>
      </c>
      <c r="E2357" s="6">
        <v>617.35</v>
      </c>
      <c r="F2357" s="6">
        <v>1000.2</v>
      </c>
      <c r="G2357" s="6">
        <v>1617.55</v>
      </c>
    </row>
    <row r="2358" spans="1:7" customFormat="1" x14ac:dyDescent="0.25">
      <c r="A2358" s="4">
        <v>41213</v>
      </c>
      <c r="B2358">
        <v>2</v>
      </c>
      <c r="C2358">
        <v>2</v>
      </c>
      <c r="D2358" s="5" t="s">
        <v>22</v>
      </c>
      <c r="E2358" s="6">
        <v>594.08000000000004</v>
      </c>
      <c r="F2358" s="6">
        <v>920.13</v>
      </c>
      <c r="G2358" s="6">
        <v>1514.21</v>
      </c>
    </row>
    <row r="2359" spans="1:7" customFormat="1" x14ac:dyDescent="0.25">
      <c r="A2359" s="4">
        <v>41213</v>
      </c>
      <c r="B2359">
        <v>3</v>
      </c>
      <c r="C2359">
        <v>1</v>
      </c>
      <c r="D2359" s="5" t="s">
        <v>27</v>
      </c>
      <c r="E2359" s="6">
        <v>646.6</v>
      </c>
      <c r="F2359" s="6">
        <v>1049.06</v>
      </c>
      <c r="G2359" s="6">
        <v>1695.66</v>
      </c>
    </row>
    <row r="2360" spans="1:7" customFormat="1" x14ac:dyDescent="0.25">
      <c r="A2360" s="4">
        <v>41213</v>
      </c>
      <c r="B2360">
        <v>3</v>
      </c>
      <c r="C2360">
        <v>2</v>
      </c>
      <c r="D2360" s="5" t="s">
        <v>32</v>
      </c>
      <c r="E2360" s="6">
        <v>644.36</v>
      </c>
      <c r="F2360" s="6">
        <v>1010.78</v>
      </c>
      <c r="G2360" s="6">
        <v>1655.14</v>
      </c>
    </row>
    <row r="2361" spans="1:7" customFormat="1" x14ac:dyDescent="0.25">
      <c r="A2361" s="4">
        <v>41213</v>
      </c>
      <c r="B2361">
        <v>4</v>
      </c>
      <c r="C2361">
        <v>1</v>
      </c>
      <c r="D2361" s="5" t="s">
        <v>37</v>
      </c>
      <c r="E2361" s="6">
        <v>599.86</v>
      </c>
      <c r="F2361" s="6">
        <v>1130.3800000000001</v>
      </c>
      <c r="G2361" s="6">
        <v>1730.24</v>
      </c>
    </row>
    <row r="2362" spans="1:7" customFormat="1" x14ac:dyDescent="0.25">
      <c r="A2362" s="4">
        <v>41213</v>
      </c>
      <c r="B2362">
        <v>4</v>
      </c>
      <c r="C2362">
        <v>2</v>
      </c>
      <c r="D2362" s="5" t="s">
        <v>40</v>
      </c>
      <c r="E2362" s="6">
        <v>616.67999999999995</v>
      </c>
      <c r="F2362" s="6">
        <v>1048.57</v>
      </c>
      <c r="G2362" s="6">
        <v>1665.25</v>
      </c>
    </row>
    <row r="2363" spans="1:7" customFormat="1" x14ac:dyDescent="0.25">
      <c r="A2363" s="4">
        <v>41214</v>
      </c>
      <c r="B2363">
        <v>1</v>
      </c>
      <c r="C2363">
        <v>1</v>
      </c>
      <c r="D2363" s="5" t="s">
        <v>41</v>
      </c>
      <c r="E2363" s="6">
        <v>481.51</v>
      </c>
      <c r="F2363" s="6">
        <v>1063.05</v>
      </c>
      <c r="G2363" s="6">
        <v>1544.56</v>
      </c>
    </row>
    <row r="2364" spans="1:7" customFormat="1" x14ac:dyDescent="0.25">
      <c r="A2364" s="4">
        <v>41214</v>
      </c>
      <c r="B2364">
        <v>1</v>
      </c>
      <c r="C2364">
        <v>2</v>
      </c>
      <c r="D2364" s="5" t="s">
        <v>43</v>
      </c>
      <c r="E2364" s="6">
        <v>764.4</v>
      </c>
      <c r="F2364" s="6">
        <v>1238.23</v>
      </c>
      <c r="G2364" s="6">
        <v>2002.63</v>
      </c>
    </row>
    <row r="2365" spans="1:7" customFormat="1" x14ac:dyDescent="0.25">
      <c r="A2365" s="4">
        <v>41214</v>
      </c>
      <c r="B2365">
        <v>2</v>
      </c>
      <c r="C2365">
        <v>1</v>
      </c>
      <c r="D2365" s="5" t="s">
        <v>47</v>
      </c>
      <c r="E2365" s="6">
        <v>490.77</v>
      </c>
      <c r="F2365" s="6">
        <v>1086.52</v>
      </c>
      <c r="G2365" s="6">
        <v>1577.29</v>
      </c>
    </row>
    <row r="2366" spans="1:7" customFormat="1" x14ac:dyDescent="0.25">
      <c r="A2366" s="4">
        <v>41214</v>
      </c>
      <c r="B2366">
        <v>2</v>
      </c>
      <c r="C2366">
        <v>2</v>
      </c>
      <c r="D2366" s="5" t="s">
        <v>24</v>
      </c>
      <c r="E2366" s="6">
        <v>755.32</v>
      </c>
      <c r="F2366" s="6">
        <v>1323.44</v>
      </c>
      <c r="G2366" s="6">
        <v>2078.7600000000002</v>
      </c>
    </row>
    <row r="2367" spans="1:7" customFormat="1" x14ac:dyDescent="0.25">
      <c r="A2367" s="4">
        <v>41214</v>
      </c>
      <c r="B2367">
        <v>3</v>
      </c>
      <c r="C2367">
        <v>1</v>
      </c>
      <c r="D2367" s="5" t="s">
        <v>30</v>
      </c>
      <c r="E2367" s="6">
        <v>617.97</v>
      </c>
      <c r="F2367" s="6">
        <v>1092.97</v>
      </c>
      <c r="G2367" s="6">
        <v>1710.94</v>
      </c>
    </row>
    <row r="2368" spans="1:7" customFormat="1" x14ac:dyDescent="0.25">
      <c r="A2368" s="4">
        <v>41214</v>
      </c>
      <c r="B2368">
        <v>3</v>
      </c>
      <c r="C2368">
        <v>2</v>
      </c>
      <c r="D2368" s="5" t="s">
        <v>16</v>
      </c>
      <c r="E2368" s="6">
        <v>609.47</v>
      </c>
      <c r="F2368" s="6">
        <v>1332.19</v>
      </c>
      <c r="G2368" s="6">
        <v>1941.66</v>
      </c>
    </row>
    <row r="2369" spans="1:7" customFormat="1" x14ac:dyDescent="0.25">
      <c r="A2369" s="4">
        <v>41214</v>
      </c>
      <c r="B2369">
        <v>4</v>
      </c>
      <c r="C2369">
        <v>1</v>
      </c>
      <c r="D2369" s="5" t="s">
        <v>22</v>
      </c>
      <c r="E2369" s="6">
        <v>692.9</v>
      </c>
      <c r="F2369" s="6">
        <v>1099.05</v>
      </c>
      <c r="G2369" s="6">
        <v>1791.95</v>
      </c>
    </row>
    <row r="2370" spans="1:7" customFormat="1" x14ac:dyDescent="0.25">
      <c r="A2370" s="4">
        <v>41214</v>
      </c>
      <c r="B2370">
        <v>4</v>
      </c>
      <c r="C2370">
        <v>2</v>
      </c>
      <c r="D2370" s="5" t="s">
        <v>27</v>
      </c>
      <c r="E2370" s="6">
        <v>553.26</v>
      </c>
      <c r="F2370" s="6">
        <v>1232.3399999999999</v>
      </c>
      <c r="G2370" s="6">
        <v>1785.6</v>
      </c>
    </row>
    <row r="2371" spans="1:7" customFormat="1" x14ac:dyDescent="0.25">
      <c r="A2371" s="4">
        <v>41215</v>
      </c>
      <c r="B2371">
        <v>1</v>
      </c>
      <c r="C2371">
        <v>1</v>
      </c>
      <c r="D2371" s="5" t="s">
        <v>32</v>
      </c>
      <c r="E2371" s="6">
        <v>580.47</v>
      </c>
      <c r="F2371" s="6">
        <v>1188.24</v>
      </c>
      <c r="G2371" s="6">
        <v>1768.71</v>
      </c>
    </row>
    <row r="2372" spans="1:7" customFormat="1" x14ac:dyDescent="0.25">
      <c r="A2372" s="4">
        <v>41215</v>
      </c>
      <c r="B2372">
        <v>1</v>
      </c>
      <c r="C2372">
        <v>2</v>
      </c>
      <c r="D2372" s="5" t="s">
        <v>37</v>
      </c>
      <c r="E2372" s="6">
        <v>550.28</v>
      </c>
      <c r="F2372" s="6">
        <v>1042.77</v>
      </c>
      <c r="G2372" s="6">
        <v>1593.05</v>
      </c>
    </row>
    <row r="2373" spans="1:7" customFormat="1" x14ac:dyDescent="0.25">
      <c r="A2373" s="4">
        <v>41215</v>
      </c>
      <c r="B2373">
        <v>2</v>
      </c>
      <c r="C2373">
        <v>1</v>
      </c>
      <c r="D2373" s="5" t="s">
        <v>40</v>
      </c>
      <c r="E2373" s="6">
        <v>578.35</v>
      </c>
      <c r="F2373" s="6">
        <v>1102.3599999999999</v>
      </c>
      <c r="G2373" s="6">
        <v>1680.71</v>
      </c>
    </row>
    <row r="2374" spans="1:7" customFormat="1" x14ac:dyDescent="0.25">
      <c r="A2374" s="4">
        <v>41215</v>
      </c>
      <c r="B2374">
        <v>2</v>
      </c>
      <c r="C2374">
        <v>2</v>
      </c>
      <c r="D2374" s="5" t="s">
        <v>41</v>
      </c>
      <c r="E2374" s="6">
        <v>793.96</v>
      </c>
      <c r="F2374" s="6">
        <v>1220.46</v>
      </c>
      <c r="G2374" s="6">
        <v>2014.42</v>
      </c>
    </row>
    <row r="2375" spans="1:7" customFormat="1" x14ac:dyDescent="0.25">
      <c r="A2375" s="4">
        <v>41215</v>
      </c>
      <c r="B2375">
        <v>3</v>
      </c>
      <c r="C2375">
        <v>1</v>
      </c>
      <c r="D2375" s="5" t="s">
        <v>43</v>
      </c>
      <c r="E2375" s="6">
        <v>513.92999999999995</v>
      </c>
      <c r="F2375" s="6">
        <v>1082.33</v>
      </c>
      <c r="G2375" s="6">
        <v>1596.26</v>
      </c>
    </row>
    <row r="2376" spans="1:7" customFormat="1" x14ac:dyDescent="0.25">
      <c r="A2376" s="4">
        <v>41215</v>
      </c>
      <c r="B2376">
        <v>3</v>
      </c>
      <c r="C2376">
        <v>2</v>
      </c>
      <c r="D2376" s="5" t="s">
        <v>47</v>
      </c>
      <c r="E2376" s="6">
        <v>569.12</v>
      </c>
      <c r="F2376" s="6">
        <v>1165.8</v>
      </c>
      <c r="G2376" s="6">
        <v>1734.92</v>
      </c>
    </row>
    <row r="2377" spans="1:7" customFormat="1" x14ac:dyDescent="0.25">
      <c r="A2377" s="4">
        <v>41215</v>
      </c>
      <c r="B2377">
        <v>4</v>
      </c>
      <c r="C2377">
        <v>1</v>
      </c>
      <c r="D2377" s="5" t="s">
        <v>24</v>
      </c>
      <c r="E2377" s="6">
        <v>505.07</v>
      </c>
      <c r="F2377" s="6">
        <v>1109.6500000000001</v>
      </c>
      <c r="G2377" s="6">
        <v>1614.72</v>
      </c>
    </row>
    <row r="2378" spans="1:7" customFormat="1" x14ac:dyDescent="0.25">
      <c r="A2378" s="4">
        <v>41215</v>
      </c>
      <c r="B2378">
        <v>4</v>
      </c>
      <c r="C2378">
        <v>2</v>
      </c>
      <c r="D2378" s="5" t="s">
        <v>30</v>
      </c>
      <c r="E2378" s="6">
        <v>456.25</v>
      </c>
      <c r="F2378" s="6">
        <v>1122.02</v>
      </c>
      <c r="G2378" s="6">
        <v>1578.27</v>
      </c>
    </row>
    <row r="2379" spans="1:7" customFormat="1" x14ac:dyDescent="0.25">
      <c r="A2379" s="4">
        <v>41216</v>
      </c>
      <c r="B2379">
        <v>1</v>
      </c>
      <c r="C2379">
        <v>1</v>
      </c>
      <c r="D2379" s="5" t="s">
        <v>16</v>
      </c>
      <c r="E2379" s="6">
        <v>597.91999999999996</v>
      </c>
      <c r="F2379" s="6">
        <v>1134.9000000000001</v>
      </c>
      <c r="G2379" s="6">
        <v>1732.82</v>
      </c>
    </row>
    <row r="2380" spans="1:7" customFormat="1" x14ac:dyDescent="0.25">
      <c r="A2380" s="4">
        <v>41216</v>
      </c>
      <c r="B2380">
        <v>1</v>
      </c>
      <c r="C2380">
        <v>2</v>
      </c>
      <c r="D2380" s="5" t="s">
        <v>22</v>
      </c>
      <c r="E2380" s="6">
        <v>553.39</v>
      </c>
      <c r="F2380" s="6">
        <v>1286.92</v>
      </c>
      <c r="G2380" s="6">
        <v>1840.31</v>
      </c>
    </row>
    <row r="2381" spans="1:7" customFormat="1" x14ac:dyDescent="0.25">
      <c r="A2381" s="4">
        <v>41216</v>
      </c>
      <c r="B2381">
        <v>2</v>
      </c>
      <c r="C2381">
        <v>1</v>
      </c>
      <c r="D2381" s="5" t="s">
        <v>27</v>
      </c>
      <c r="E2381" s="6">
        <v>681.53</v>
      </c>
      <c r="F2381" s="6">
        <v>1105.8599999999999</v>
      </c>
      <c r="G2381" s="6">
        <v>1787.39</v>
      </c>
    </row>
    <row r="2382" spans="1:7" customFormat="1" x14ac:dyDescent="0.25">
      <c r="A2382" s="4">
        <v>41216</v>
      </c>
      <c r="B2382">
        <v>2</v>
      </c>
      <c r="C2382">
        <v>2</v>
      </c>
      <c r="D2382" s="5" t="s">
        <v>32</v>
      </c>
      <c r="E2382" s="6">
        <v>695.25</v>
      </c>
      <c r="F2382" s="6">
        <v>1257.2</v>
      </c>
      <c r="G2382" s="6">
        <v>1952.45</v>
      </c>
    </row>
    <row r="2383" spans="1:7" customFormat="1" x14ac:dyDescent="0.25">
      <c r="A2383" s="4">
        <v>41216</v>
      </c>
      <c r="B2383">
        <v>3</v>
      </c>
      <c r="C2383">
        <v>1</v>
      </c>
      <c r="D2383" s="5" t="s">
        <v>37</v>
      </c>
      <c r="E2383" s="6">
        <v>664.54</v>
      </c>
      <c r="F2383" s="6">
        <v>1095.6600000000001</v>
      </c>
      <c r="G2383" s="6">
        <v>1760.2</v>
      </c>
    </row>
    <row r="2384" spans="1:7" customFormat="1" x14ac:dyDescent="0.25">
      <c r="A2384" s="4">
        <v>41216</v>
      </c>
      <c r="B2384">
        <v>3</v>
      </c>
      <c r="C2384">
        <v>2</v>
      </c>
      <c r="D2384" s="5" t="s">
        <v>40</v>
      </c>
      <c r="E2384" s="6">
        <v>587.24</v>
      </c>
      <c r="F2384" s="6">
        <v>1194.92</v>
      </c>
      <c r="G2384" s="6">
        <v>1782.16</v>
      </c>
    </row>
    <row r="2385" spans="1:7" customFormat="1" x14ac:dyDescent="0.25">
      <c r="A2385" s="4">
        <v>41216</v>
      </c>
      <c r="B2385">
        <v>4</v>
      </c>
      <c r="C2385">
        <v>1</v>
      </c>
      <c r="D2385" s="5" t="s">
        <v>41</v>
      </c>
      <c r="E2385" s="6">
        <v>646.26</v>
      </c>
      <c r="F2385" s="6">
        <v>1022.05</v>
      </c>
      <c r="G2385" s="6">
        <v>1668.31</v>
      </c>
    </row>
    <row r="2386" spans="1:7" customFormat="1" x14ac:dyDescent="0.25">
      <c r="A2386" s="4">
        <v>41216</v>
      </c>
      <c r="B2386">
        <v>4</v>
      </c>
      <c r="C2386">
        <v>2</v>
      </c>
      <c r="D2386" s="5" t="s">
        <v>43</v>
      </c>
      <c r="E2386" s="6">
        <v>574.82000000000005</v>
      </c>
      <c r="F2386" s="6">
        <v>1342.6</v>
      </c>
      <c r="G2386" s="6">
        <v>1917.42</v>
      </c>
    </row>
    <row r="2387" spans="1:7" customFormat="1" x14ac:dyDescent="0.25">
      <c r="A2387" s="4">
        <v>41217</v>
      </c>
      <c r="B2387">
        <v>1</v>
      </c>
      <c r="C2387">
        <v>1</v>
      </c>
      <c r="D2387" s="5" t="s">
        <v>47</v>
      </c>
      <c r="E2387" s="6">
        <v>579.36</v>
      </c>
      <c r="F2387" s="6">
        <v>1133.72</v>
      </c>
      <c r="G2387" s="6">
        <v>1713.08</v>
      </c>
    </row>
    <row r="2388" spans="1:7" customFormat="1" x14ac:dyDescent="0.25">
      <c r="A2388" s="4">
        <v>41217</v>
      </c>
      <c r="B2388">
        <v>1</v>
      </c>
      <c r="C2388">
        <v>2</v>
      </c>
      <c r="D2388" s="5" t="s">
        <v>24</v>
      </c>
      <c r="E2388" s="6">
        <v>596.41</v>
      </c>
      <c r="F2388" s="6">
        <v>1352.58</v>
      </c>
      <c r="G2388" s="6">
        <v>1948.99</v>
      </c>
    </row>
    <row r="2389" spans="1:7" customFormat="1" x14ac:dyDescent="0.25">
      <c r="A2389" s="4">
        <v>41217</v>
      </c>
      <c r="B2389">
        <v>2</v>
      </c>
      <c r="C2389">
        <v>1</v>
      </c>
      <c r="D2389" s="5" t="s">
        <v>30</v>
      </c>
      <c r="E2389" s="6">
        <v>547.12</v>
      </c>
      <c r="F2389" s="6">
        <v>993.38</v>
      </c>
      <c r="G2389" s="6">
        <v>1540.5</v>
      </c>
    </row>
    <row r="2390" spans="1:7" customFormat="1" x14ac:dyDescent="0.25">
      <c r="A2390" s="4">
        <v>41217</v>
      </c>
      <c r="B2390">
        <v>2</v>
      </c>
      <c r="C2390">
        <v>2</v>
      </c>
      <c r="D2390" s="5" t="s">
        <v>16</v>
      </c>
      <c r="E2390" s="6">
        <v>538.62</v>
      </c>
      <c r="F2390" s="6">
        <v>1305.73</v>
      </c>
      <c r="G2390" s="6">
        <v>1844.35</v>
      </c>
    </row>
    <row r="2391" spans="1:7" customFormat="1" x14ac:dyDescent="0.25">
      <c r="A2391" s="4">
        <v>41217</v>
      </c>
      <c r="B2391">
        <v>3</v>
      </c>
      <c r="C2391">
        <v>1</v>
      </c>
      <c r="D2391" s="5" t="s">
        <v>22</v>
      </c>
      <c r="E2391" s="6">
        <v>417.02</v>
      </c>
      <c r="F2391" s="6">
        <v>1126.1600000000001</v>
      </c>
      <c r="G2391" s="6">
        <v>1543.18</v>
      </c>
    </row>
    <row r="2392" spans="1:7" customFormat="1" x14ac:dyDescent="0.25">
      <c r="A2392" s="4">
        <v>41217</v>
      </c>
      <c r="B2392">
        <v>3</v>
      </c>
      <c r="C2392">
        <v>2</v>
      </c>
      <c r="D2392" s="5" t="s">
        <v>27</v>
      </c>
      <c r="E2392" s="6">
        <v>684.31</v>
      </c>
      <c r="F2392" s="6">
        <v>1130.56</v>
      </c>
      <c r="G2392" s="6">
        <v>1814.87</v>
      </c>
    </row>
    <row r="2393" spans="1:7" customFormat="1" x14ac:dyDescent="0.25">
      <c r="A2393" s="4">
        <v>41217</v>
      </c>
      <c r="B2393">
        <v>4</v>
      </c>
      <c r="C2393">
        <v>1</v>
      </c>
      <c r="D2393" s="5" t="s">
        <v>32</v>
      </c>
      <c r="E2393" s="6">
        <v>649.19000000000005</v>
      </c>
      <c r="F2393" s="6">
        <v>1076.21</v>
      </c>
      <c r="G2393" s="6">
        <v>1725.4</v>
      </c>
    </row>
    <row r="2394" spans="1:7" customFormat="1" x14ac:dyDescent="0.25">
      <c r="A2394" s="4">
        <v>41217</v>
      </c>
      <c r="B2394">
        <v>4</v>
      </c>
      <c r="C2394">
        <v>2</v>
      </c>
      <c r="D2394" s="5" t="s">
        <v>37</v>
      </c>
      <c r="E2394" s="6">
        <v>707.45</v>
      </c>
      <c r="F2394" s="6">
        <v>1122.6500000000001</v>
      </c>
      <c r="G2394" s="6">
        <v>1830.1</v>
      </c>
    </row>
    <row r="2395" spans="1:7" customFormat="1" x14ac:dyDescent="0.25">
      <c r="A2395" s="4">
        <v>41218</v>
      </c>
      <c r="B2395">
        <v>1</v>
      </c>
      <c r="C2395">
        <v>1</v>
      </c>
      <c r="D2395" s="5" t="s">
        <v>40</v>
      </c>
      <c r="E2395" s="6">
        <v>508</v>
      </c>
      <c r="F2395" s="6">
        <v>1046.31</v>
      </c>
      <c r="G2395" s="6">
        <v>1554.31</v>
      </c>
    </row>
    <row r="2396" spans="1:7" customFormat="1" x14ac:dyDescent="0.25">
      <c r="A2396" s="4">
        <v>41218</v>
      </c>
      <c r="B2396">
        <v>1</v>
      </c>
      <c r="C2396">
        <v>2</v>
      </c>
      <c r="D2396" s="5" t="s">
        <v>41</v>
      </c>
      <c r="E2396" s="6">
        <v>640.62</v>
      </c>
      <c r="F2396" s="6">
        <v>1053.26</v>
      </c>
      <c r="G2396" s="6">
        <v>1693.88</v>
      </c>
    </row>
    <row r="2397" spans="1:7" customFormat="1" x14ac:dyDescent="0.25">
      <c r="A2397" s="4">
        <v>41218</v>
      </c>
      <c r="B2397">
        <v>2</v>
      </c>
      <c r="C2397">
        <v>1</v>
      </c>
      <c r="D2397" s="5" t="s">
        <v>43</v>
      </c>
      <c r="E2397" s="6">
        <v>646.25</v>
      </c>
      <c r="F2397" s="6">
        <v>990.59</v>
      </c>
      <c r="G2397" s="6">
        <v>1636.84</v>
      </c>
    </row>
    <row r="2398" spans="1:7" customFormat="1" x14ac:dyDescent="0.25">
      <c r="A2398" s="4">
        <v>41218</v>
      </c>
      <c r="B2398">
        <v>2</v>
      </c>
      <c r="C2398">
        <v>2</v>
      </c>
      <c r="D2398" s="5" t="s">
        <v>47</v>
      </c>
      <c r="E2398" s="6">
        <v>612.14</v>
      </c>
      <c r="F2398" s="6">
        <v>1126.18</v>
      </c>
      <c r="G2398" s="6">
        <v>1738.32</v>
      </c>
    </row>
    <row r="2399" spans="1:7" customFormat="1" x14ac:dyDescent="0.25">
      <c r="A2399" s="4">
        <v>41218</v>
      </c>
      <c r="B2399">
        <v>3</v>
      </c>
      <c r="C2399">
        <v>1</v>
      </c>
      <c r="D2399" s="5" t="s">
        <v>24</v>
      </c>
      <c r="E2399" s="6">
        <v>511.54</v>
      </c>
      <c r="F2399" s="6">
        <v>1027.98</v>
      </c>
      <c r="G2399" s="6">
        <v>1539.52</v>
      </c>
    </row>
    <row r="2400" spans="1:7" customFormat="1" x14ac:dyDescent="0.25">
      <c r="A2400" s="4">
        <v>41218</v>
      </c>
      <c r="B2400">
        <v>3</v>
      </c>
      <c r="C2400">
        <v>2</v>
      </c>
      <c r="D2400" s="5" t="s">
        <v>30</v>
      </c>
      <c r="E2400" s="6">
        <v>450.8</v>
      </c>
      <c r="F2400" s="6">
        <v>1122.56</v>
      </c>
      <c r="G2400" s="6">
        <v>1573.36</v>
      </c>
    </row>
    <row r="2401" spans="1:7" customFormat="1" x14ac:dyDescent="0.25">
      <c r="A2401" s="4">
        <v>41218</v>
      </c>
      <c r="B2401">
        <v>4</v>
      </c>
      <c r="C2401">
        <v>1</v>
      </c>
      <c r="D2401" s="5" t="s">
        <v>16</v>
      </c>
      <c r="E2401" s="6">
        <v>577.89</v>
      </c>
      <c r="F2401" s="6">
        <v>1057.3399999999999</v>
      </c>
      <c r="G2401" s="6">
        <v>1635.23</v>
      </c>
    </row>
    <row r="2402" spans="1:7" customFormat="1" x14ac:dyDescent="0.25">
      <c r="A2402" s="4">
        <v>41218</v>
      </c>
      <c r="B2402">
        <v>4</v>
      </c>
      <c r="C2402">
        <v>2</v>
      </c>
      <c r="D2402" s="5" t="s">
        <v>22</v>
      </c>
      <c r="E2402" s="6">
        <v>503.43</v>
      </c>
      <c r="F2402" s="6">
        <v>1094.0899999999999</v>
      </c>
      <c r="G2402" s="6">
        <v>1597.52</v>
      </c>
    </row>
    <row r="2403" spans="1:7" customFormat="1" x14ac:dyDescent="0.25">
      <c r="A2403" s="4">
        <v>41219</v>
      </c>
      <c r="B2403">
        <v>1</v>
      </c>
      <c r="C2403">
        <v>1</v>
      </c>
      <c r="D2403" s="5" t="s">
        <v>27</v>
      </c>
      <c r="E2403" s="6">
        <v>471.22</v>
      </c>
      <c r="F2403" s="6">
        <v>1112.8399999999999</v>
      </c>
      <c r="G2403" s="6">
        <v>1584.06</v>
      </c>
    </row>
    <row r="2404" spans="1:7" customFormat="1" x14ac:dyDescent="0.25">
      <c r="A2404" s="4">
        <v>41219</v>
      </c>
      <c r="B2404">
        <v>1</v>
      </c>
      <c r="C2404">
        <v>2</v>
      </c>
      <c r="D2404" s="5" t="s">
        <v>32</v>
      </c>
      <c r="E2404" s="6">
        <v>648.84</v>
      </c>
      <c r="F2404" s="6">
        <v>1264.94</v>
      </c>
      <c r="G2404" s="6">
        <v>1913.78</v>
      </c>
    </row>
    <row r="2405" spans="1:7" customFormat="1" x14ac:dyDescent="0.25">
      <c r="A2405" s="4">
        <v>41219</v>
      </c>
      <c r="B2405">
        <v>2</v>
      </c>
      <c r="C2405">
        <v>1</v>
      </c>
      <c r="D2405" s="5" t="s">
        <v>37</v>
      </c>
      <c r="E2405" s="6">
        <v>593.85</v>
      </c>
      <c r="F2405" s="6">
        <v>923.67</v>
      </c>
      <c r="G2405" s="6">
        <v>1517.52</v>
      </c>
    </row>
    <row r="2406" spans="1:7" customFormat="1" x14ac:dyDescent="0.25">
      <c r="A2406" s="4">
        <v>41219</v>
      </c>
      <c r="B2406">
        <v>2</v>
      </c>
      <c r="C2406">
        <v>2</v>
      </c>
      <c r="D2406" s="5" t="s">
        <v>40</v>
      </c>
      <c r="E2406" s="6">
        <v>453.13</v>
      </c>
      <c r="F2406" s="6">
        <v>1074.51</v>
      </c>
      <c r="G2406" s="6">
        <v>1527.64</v>
      </c>
    </row>
    <row r="2407" spans="1:7" customFormat="1" x14ac:dyDescent="0.25">
      <c r="A2407" s="4">
        <v>41219</v>
      </c>
      <c r="B2407">
        <v>3</v>
      </c>
      <c r="C2407">
        <v>1</v>
      </c>
      <c r="D2407" s="5" t="s">
        <v>41</v>
      </c>
      <c r="E2407" s="6">
        <v>681.16</v>
      </c>
      <c r="F2407" s="6">
        <v>1044.82</v>
      </c>
      <c r="G2407" s="6">
        <v>1725.98</v>
      </c>
    </row>
    <row r="2408" spans="1:7" customFormat="1" x14ac:dyDescent="0.25">
      <c r="A2408" s="4">
        <v>41219</v>
      </c>
      <c r="B2408">
        <v>3</v>
      </c>
      <c r="C2408">
        <v>2</v>
      </c>
      <c r="D2408" s="5" t="s">
        <v>43</v>
      </c>
      <c r="E2408" s="6">
        <v>607.33000000000004</v>
      </c>
      <c r="F2408" s="6">
        <v>1187.97</v>
      </c>
      <c r="G2408" s="6">
        <v>1795.3</v>
      </c>
    </row>
    <row r="2409" spans="1:7" customFormat="1" x14ac:dyDescent="0.25">
      <c r="A2409" s="4">
        <v>41219</v>
      </c>
      <c r="B2409">
        <v>4</v>
      </c>
      <c r="C2409">
        <v>1</v>
      </c>
      <c r="D2409" s="5" t="s">
        <v>47</v>
      </c>
      <c r="E2409" s="6">
        <v>494.72</v>
      </c>
      <c r="F2409" s="6">
        <v>1146.77</v>
      </c>
      <c r="G2409" s="6">
        <v>1641.49</v>
      </c>
    </row>
    <row r="2410" spans="1:7" customFormat="1" x14ac:dyDescent="0.25">
      <c r="A2410" s="4">
        <v>41219</v>
      </c>
      <c r="B2410">
        <v>4</v>
      </c>
      <c r="C2410">
        <v>2</v>
      </c>
      <c r="D2410" s="5" t="s">
        <v>24</v>
      </c>
      <c r="E2410" s="6">
        <v>627.94000000000005</v>
      </c>
      <c r="F2410" s="6">
        <v>1229.17</v>
      </c>
      <c r="G2410" s="6">
        <v>1857.11</v>
      </c>
    </row>
    <row r="2411" spans="1:7" customFormat="1" x14ac:dyDescent="0.25">
      <c r="A2411" s="4">
        <v>41220</v>
      </c>
      <c r="B2411">
        <v>1</v>
      </c>
      <c r="C2411">
        <v>1</v>
      </c>
      <c r="D2411" s="5" t="s">
        <v>30</v>
      </c>
      <c r="E2411" s="6">
        <v>573.89</v>
      </c>
      <c r="F2411" s="6">
        <v>1055.31</v>
      </c>
      <c r="G2411" s="6">
        <v>1629.2</v>
      </c>
    </row>
    <row r="2412" spans="1:7" customFormat="1" x14ac:dyDescent="0.25">
      <c r="A2412" s="4">
        <v>41220</v>
      </c>
      <c r="B2412">
        <v>1</v>
      </c>
      <c r="C2412">
        <v>2</v>
      </c>
      <c r="D2412" s="5" t="s">
        <v>16</v>
      </c>
      <c r="E2412" s="6">
        <v>537.05999999999995</v>
      </c>
      <c r="F2412" s="6">
        <v>1265.24</v>
      </c>
      <c r="G2412" s="6">
        <v>1802.3</v>
      </c>
    </row>
    <row r="2413" spans="1:7" customFormat="1" x14ac:dyDescent="0.25">
      <c r="A2413" s="4">
        <v>41220</v>
      </c>
      <c r="B2413">
        <v>2</v>
      </c>
      <c r="C2413">
        <v>1</v>
      </c>
      <c r="D2413" s="5" t="s">
        <v>22</v>
      </c>
      <c r="E2413" s="6">
        <v>436.61</v>
      </c>
      <c r="F2413" s="6">
        <v>1173.6400000000001</v>
      </c>
      <c r="G2413" s="6">
        <v>1610.25</v>
      </c>
    </row>
    <row r="2414" spans="1:7" customFormat="1" x14ac:dyDescent="0.25">
      <c r="A2414" s="4">
        <v>41220</v>
      </c>
      <c r="B2414">
        <v>2</v>
      </c>
      <c r="C2414">
        <v>2</v>
      </c>
      <c r="D2414" s="5" t="s">
        <v>27</v>
      </c>
      <c r="E2414" s="6">
        <v>719.23</v>
      </c>
      <c r="F2414" s="6">
        <v>1205.68</v>
      </c>
      <c r="G2414" s="6">
        <v>1924.91</v>
      </c>
    </row>
    <row r="2415" spans="1:7" customFormat="1" x14ac:dyDescent="0.25">
      <c r="A2415" s="4">
        <v>41220</v>
      </c>
      <c r="B2415">
        <v>3</v>
      </c>
      <c r="C2415">
        <v>1</v>
      </c>
      <c r="D2415" s="5" t="s">
        <v>32</v>
      </c>
      <c r="E2415" s="6">
        <v>627.96</v>
      </c>
      <c r="F2415" s="6">
        <v>970.09</v>
      </c>
      <c r="G2415" s="6">
        <v>1598.05</v>
      </c>
    </row>
    <row r="2416" spans="1:7" customFormat="1" x14ac:dyDescent="0.25">
      <c r="A2416" s="4">
        <v>41220</v>
      </c>
      <c r="B2416">
        <v>3</v>
      </c>
      <c r="C2416">
        <v>2</v>
      </c>
      <c r="D2416" s="5" t="s">
        <v>37</v>
      </c>
      <c r="E2416" s="6">
        <v>494.3</v>
      </c>
      <c r="F2416" s="6">
        <v>1109.04</v>
      </c>
      <c r="G2416" s="6">
        <v>1603.34</v>
      </c>
    </row>
    <row r="2417" spans="1:7" customFormat="1" x14ac:dyDescent="0.25">
      <c r="A2417" s="4">
        <v>41220</v>
      </c>
      <c r="B2417">
        <v>4</v>
      </c>
      <c r="C2417">
        <v>1</v>
      </c>
      <c r="D2417" s="5" t="s">
        <v>40</v>
      </c>
      <c r="E2417" s="6">
        <v>513.08000000000004</v>
      </c>
      <c r="F2417" s="6">
        <v>1024.8800000000001</v>
      </c>
      <c r="G2417" s="6">
        <v>1537.96</v>
      </c>
    </row>
    <row r="2418" spans="1:7" customFormat="1" x14ac:dyDescent="0.25">
      <c r="A2418" s="4">
        <v>41220</v>
      </c>
      <c r="B2418">
        <v>4</v>
      </c>
      <c r="C2418">
        <v>2</v>
      </c>
      <c r="D2418" s="5" t="s">
        <v>41</v>
      </c>
      <c r="E2418" s="6">
        <v>514.45000000000005</v>
      </c>
      <c r="F2418" s="6">
        <v>1072.96</v>
      </c>
      <c r="G2418" s="6">
        <v>1587.41</v>
      </c>
    </row>
    <row r="2419" spans="1:7" customFormat="1" x14ac:dyDescent="0.25">
      <c r="A2419" s="4">
        <v>41221</v>
      </c>
      <c r="B2419">
        <v>1</v>
      </c>
      <c r="C2419">
        <v>1</v>
      </c>
      <c r="D2419" s="5" t="s">
        <v>43</v>
      </c>
      <c r="E2419" s="6">
        <v>498.09</v>
      </c>
      <c r="F2419" s="6">
        <v>1034.33</v>
      </c>
      <c r="G2419" s="6">
        <v>1532.42</v>
      </c>
    </row>
    <row r="2420" spans="1:7" customFormat="1" x14ac:dyDescent="0.25">
      <c r="A2420" s="4">
        <v>41221</v>
      </c>
      <c r="B2420">
        <v>1</v>
      </c>
      <c r="C2420">
        <v>2</v>
      </c>
      <c r="D2420" s="5" t="s">
        <v>47</v>
      </c>
      <c r="E2420" s="6">
        <v>633.15</v>
      </c>
      <c r="F2420" s="6">
        <v>1464.61</v>
      </c>
      <c r="G2420" s="6">
        <v>2097.7600000000002</v>
      </c>
    </row>
    <row r="2421" spans="1:7" customFormat="1" x14ac:dyDescent="0.25">
      <c r="A2421" s="4">
        <v>41221</v>
      </c>
      <c r="B2421">
        <v>2</v>
      </c>
      <c r="C2421">
        <v>1</v>
      </c>
      <c r="D2421" s="5" t="s">
        <v>24</v>
      </c>
      <c r="E2421" s="6">
        <v>648.38</v>
      </c>
      <c r="F2421" s="6">
        <v>1091.19</v>
      </c>
      <c r="G2421" s="6">
        <v>1739.57</v>
      </c>
    </row>
    <row r="2422" spans="1:7" customFormat="1" x14ac:dyDescent="0.25">
      <c r="A2422" s="4">
        <v>41221</v>
      </c>
      <c r="B2422">
        <v>2</v>
      </c>
      <c r="C2422">
        <v>2</v>
      </c>
      <c r="D2422" s="5" t="s">
        <v>30</v>
      </c>
      <c r="E2422" s="6">
        <v>478.86</v>
      </c>
      <c r="F2422" s="6">
        <v>1211.21</v>
      </c>
      <c r="G2422" s="6">
        <v>1690.07</v>
      </c>
    </row>
    <row r="2423" spans="1:7" customFormat="1" x14ac:dyDescent="0.25">
      <c r="A2423" s="4">
        <v>41221</v>
      </c>
      <c r="B2423">
        <v>3</v>
      </c>
      <c r="C2423">
        <v>1</v>
      </c>
      <c r="D2423" s="5" t="s">
        <v>16</v>
      </c>
      <c r="E2423" s="6">
        <v>583.01</v>
      </c>
      <c r="F2423" s="6">
        <v>1134.2</v>
      </c>
      <c r="G2423" s="6">
        <v>1717.21</v>
      </c>
    </row>
    <row r="2424" spans="1:7" customFormat="1" x14ac:dyDescent="0.25">
      <c r="A2424" s="4">
        <v>41221</v>
      </c>
      <c r="B2424">
        <v>3</v>
      </c>
      <c r="C2424">
        <v>2</v>
      </c>
      <c r="D2424" s="5" t="s">
        <v>22</v>
      </c>
      <c r="E2424" s="6">
        <v>704.16</v>
      </c>
      <c r="F2424" s="6">
        <v>1266.4000000000001</v>
      </c>
      <c r="G2424" s="6">
        <v>1970.56</v>
      </c>
    </row>
    <row r="2425" spans="1:7" customFormat="1" x14ac:dyDescent="0.25">
      <c r="A2425" s="4">
        <v>41221</v>
      </c>
      <c r="B2425">
        <v>4</v>
      </c>
      <c r="C2425">
        <v>1</v>
      </c>
      <c r="D2425" s="5" t="s">
        <v>27</v>
      </c>
      <c r="E2425" s="6">
        <v>578.86</v>
      </c>
      <c r="F2425" s="6">
        <v>996.92</v>
      </c>
      <c r="G2425" s="6">
        <v>1575.78</v>
      </c>
    </row>
    <row r="2426" spans="1:7" customFormat="1" x14ac:dyDescent="0.25">
      <c r="A2426" s="4">
        <v>41221</v>
      </c>
      <c r="B2426">
        <v>4</v>
      </c>
      <c r="C2426">
        <v>2</v>
      </c>
      <c r="D2426" s="5" t="s">
        <v>32</v>
      </c>
      <c r="E2426" s="6">
        <v>628.91999999999996</v>
      </c>
      <c r="F2426" s="6">
        <v>972.06</v>
      </c>
      <c r="G2426" s="6">
        <v>1600.98</v>
      </c>
    </row>
    <row r="2427" spans="1:7" customFormat="1" x14ac:dyDescent="0.25">
      <c r="A2427" s="4">
        <v>41222</v>
      </c>
      <c r="B2427">
        <v>1</v>
      </c>
      <c r="C2427">
        <v>1</v>
      </c>
      <c r="D2427" s="5" t="s">
        <v>37</v>
      </c>
      <c r="E2427" s="6">
        <v>550.02</v>
      </c>
      <c r="F2427" s="6">
        <v>1212.54</v>
      </c>
      <c r="G2427" s="6">
        <v>1762.56</v>
      </c>
    </row>
    <row r="2428" spans="1:7" customFormat="1" x14ac:dyDescent="0.25">
      <c r="A2428" s="4">
        <v>41222</v>
      </c>
      <c r="B2428">
        <v>1</v>
      </c>
      <c r="C2428">
        <v>2</v>
      </c>
      <c r="D2428" s="5" t="s">
        <v>40</v>
      </c>
      <c r="E2428" s="6">
        <v>576.65</v>
      </c>
      <c r="F2428" s="6">
        <v>930.76</v>
      </c>
      <c r="G2428" s="6">
        <v>1507.41</v>
      </c>
    </row>
    <row r="2429" spans="1:7" customFormat="1" x14ac:dyDescent="0.25">
      <c r="A2429" s="4">
        <v>41222</v>
      </c>
      <c r="B2429">
        <v>2</v>
      </c>
      <c r="C2429">
        <v>1</v>
      </c>
      <c r="D2429" s="5" t="s">
        <v>41</v>
      </c>
      <c r="E2429" s="6">
        <v>634.79999999999995</v>
      </c>
      <c r="F2429" s="6">
        <v>1026.01</v>
      </c>
      <c r="G2429" s="6">
        <v>1660.81</v>
      </c>
    </row>
    <row r="2430" spans="1:7" customFormat="1" x14ac:dyDescent="0.25">
      <c r="A2430" s="4">
        <v>41222</v>
      </c>
      <c r="B2430">
        <v>2</v>
      </c>
      <c r="C2430">
        <v>2</v>
      </c>
      <c r="D2430" s="5" t="s">
        <v>43</v>
      </c>
      <c r="E2430" s="6">
        <v>517.20000000000005</v>
      </c>
      <c r="F2430" s="6">
        <v>1313.08</v>
      </c>
      <c r="G2430" s="6">
        <v>1830.28</v>
      </c>
    </row>
    <row r="2431" spans="1:7" customFormat="1" x14ac:dyDescent="0.25">
      <c r="A2431" s="4">
        <v>41222</v>
      </c>
      <c r="B2431">
        <v>3</v>
      </c>
      <c r="C2431">
        <v>1</v>
      </c>
      <c r="D2431" s="5" t="s">
        <v>47</v>
      </c>
      <c r="E2431" s="6">
        <v>528.45000000000005</v>
      </c>
      <c r="F2431" s="6">
        <v>1177.44</v>
      </c>
      <c r="G2431" s="6">
        <v>1705.89</v>
      </c>
    </row>
    <row r="2432" spans="1:7" customFormat="1" x14ac:dyDescent="0.25">
      <c r="A2432" s="4">
        <v>41222</v>
      </c>
      <c r="B2432">
        <v>3</v>
      </c>
      <c r="C2432">
        <v>2</v>
      </c>
      <c r="D2432" s="5" t="s">
        <v>24</v>
      </c>
      <c r="E2432" s="6">
        <v>765.53</v>
      </c>
      <c r="F2432" s="6">
        <v>1258.8800000000001</v>
      </c>
      <c r="G2432" s="6">
        <v>2024.41</v>
      </c>
    </row>
    <row r="2433" spans="1:7" customFormat="1" x14ac:dyDescent="0.25">
      <c r="A2433" s="4">
        <v>41222</v>
      </c>
      <c r="B2433">
        <v>4</v>
      </c>
      <c r="C2433">
        <v>1</v>
      </c>
      <c r="D2433" s="5" t="s">
        <v>30</v>
      </c>
      <c r="E2433" s="6">
        <v>483.71</v>
      </c>
      <c r="F2433" s="6">
        <v>1045.3900000000001</v>
      </c>
      <c r="G2433" s="6">
        <v>1529.1</v>
      </c>
    </row>
    <row r="2434" spans="1:7" customFormat="1" x14ac:dyDescent="0.25">
      <c r="A2434" s="4">
        <v>41222</v>
      </c>
      <c r="B2434">
        <v>4</v>
      </c>
      <c r="C2434">
        <v>2</v>
      </c>
      <c r="D2434" s="5" t="s">
        <v>16</v>
      </c>
      <c r="E2434" s="6">
        <v>620.25</v>
      </c>
      <c r="F2434" s="6">
        <v>1374.26</v>
      </c>
      <c r="G2434" s="6">
        <v>1994.51</v>
      </c>
    </row>
    <row r="2435" spans="1:7" customFormat="1" x14ac:dyDescent="0.25">
      <c r="A2435" s="4">
        <v>41223</v>
      </c>
      <c r="B2435">
        <v>1</v>
      </c>
      <c r="C2435">
        <v>1</v>
      </c>
      <c r="D2435" s="5" t="s">
        <v>22</v>
      </c>
      <c r="E2435" s="6">
        <v>681.91</v>
      </c>
      <c r="F2435" s="6">
        <v>1034.02</v>
      </c>
      <c r="G2435" s="6">
        <v>1715.93</v>
      </c>
    </row>
    <row r="2436" spans="1:7" customFormat="1" x14ac:dyDescent="0.25">
      <c r="A2436" s="4">
        <v>41223</v>
      </c>
      <c r="B2436">
        <v>1</v>
      </c>
      <c r="C2436">
        <v>2</v>
      </c>
      <c r="D2436" s="5" t="s">
        <v>27</v>
      </c>
      <c r="E2436" s="6">
        <v>810.3</v>
      </c>
      <c r="F2436" s="6">
        <v>1231.46</v>
      </c>
      <c r="G2436" s="6">
        <v>2041.76</v>
      </c>
    </row>
    <row r="2437" spans="1:7" customFormat="1" x14ac:dyDescent="0.25">
      <c r="A2437" s="4">
        <v>41223</v>
      </c>
      <c r="B2437">
        <v>2</v>
      </c>
      <c r="C2437">
        <v>1</v>
      </c>
      <c r="D2437" s="5" t="s">
        <v>32</v>
      </c>
      <c r="E2437" s="6">
        <v>681.06</v>
      </c>
      <c r="F2437" s="6">
        <v>1030.73</v>
      </c>
      <c r="G2437" s="6">
        <v>1711.79</v>
      </c>
    </row>
    <row r="2438" spans="1:7" customFormat="1" x14ac:dyDescent="0.25">
      <c r="A2438" s="4">
        <v>41223</v>
      </c>
      <c r="B2438">
        <v>2</v>
      </c>
      <c r="C2438">
        <v>2</v>
      </c>
      <c r="D2438" s="5" t="s">
        <v>37</v>
      </c>
      <c r="E2438" s="6">
        <v>713.09</v>
      </c>
      <c r="F2438" s="6">
        <v>1078.72</v>
      </c>
      <c r="G2438" s="6">
        <v>1791.81</v>
      </c>
    </row>
    <row r="2439" spans="1:7" customFormat="1" x14ac:dyDescent="0.25">
      <c r="A2439" s="4">
        <v>41223</v>
      </c>
      <c r="B2439">
        <v>3</v>
      </c>
      <c r="C2439">
        <v>1</v>
      </c>
      <c r="D2439" s="5" t="s">
        <v>40</v>
      </c>
      <c r="E2439" s="6">
        <v>651.64</v>
      </c>
      <c r="F2439" s="6">
        <v>986.6</v>
      </c>
      <c r="G2439" s="6">
        <v>1638.24</v>
      </c>
    </row>
    <row r="2440" spans="1:7" customFormat="1" x14ac:dyDescent="0.25">
      <c r="A2440" s="4">
        <v>41223</v>
      </c>
      <c r="B2440">
        <v>3</v>
      </c>
      <c r="C2440">
        <v>2</v>
      </c>
      <c r="D2440" s="5" t="s">
        <v>41</v>
      </c>
      <c r="E2440" s="6">
        <v>657.42</v>
      </c>
      <c r="F2440" s="6">
        <v>996.47</v>
      </c>
      <c r="G2440" s="6">
        <v>1653.89</v>
      </c>
    </row>
    <row r="2441" spans="1:7" customFormat="1" x14ac:dyDescent="0.25">
      <c r="A2441" s="4">
        <v>41223</v>
      </c>
      <c r="B2441">
        <v>4</v>
      </c>
      <c r="C2441">
        <v>1</v>
      </c>
      <c r="D2441" s="5" t="s">
        <v>43</v>
      </c>
      <c r="E2441" s="6">
        <v>610.9</v>
      </c>
      <c r="F2441" s="6">
        <v>917.72</v>
      </c>
      <c r="G2441" s="6">
        <v>1528.62</v>
      </c>
    </row>
    <row r="2442" spans="1:7" customFormat="1" x14ac:dyDescent="0.25">
      <c r="A2442" s="4">
        <v>41223</v>
      </c>
      <c r="B2442">
        <v>4</v>
      </c>
      <c r="C2442">
        <v>2</v>
      </c>
      <c r="D2442" s="5" t="s">
        <v>47</v>
      </c>
      <c r="E2442" s="6">
        <v>720.36</v>
      </c>
      <c r="F2442" s="6">
        <v>1095.83</v>
      </c>
      <c r="G2442" s="6">
        <v>1816.19</v>
      </c>
    </row>
    <row r="2443" spans="1:7" customFormat="1" x14ac:dyDescent="0.25">
      <c r="A2443" s="4">
        <v>41224</v>
      </c>
      <c r="B2443">
        <v>1</v>
      </c>
      <c r="C2443">
        <v>1</v>
      </c>
      <c r="D2443" s="5" t="s">
        <v>24</v>
      </c>
      <c r="E2443" s="6">
        <v>658.38</v>
      </c>
      <c r="F2443" s="6">
        <v>1022.71</v>
      </c>
      <c r="G2443" s="6">
        <v>1681.09</v>
      </c>
    </row>
    <row r="2444" spans="1:7" customFormat="1" x14ac:dyDescent="0.25">
      <c r="A2444" s="4">
        <v>41224</v>
      </c>
      <c r="B2444">
        <v>1</v>
      </c>
      <c r="C2444">
        <v>2</v>
      </c>
      <c r="D2444" s="5" t="s">
        <v>30</v>
      </c>
      <c r="E2444" s="6">
        <v>755.61</v>
      </c>
      <c r="F2444" s="6">
        <v>1139.24</v>
      </c>
      <c r="G2444" s="6">
        <v>1894.85</v>
      </c>
    </row>
    <row r="2445" spans="1:7" customFormat="1" x14ac:dyDescent="0.25">
      <c r="A2445" s="4">
        <v>41224</v>
      </c>
      <c r="B2445">
        <v>2</v>
      </c>
      <c r="C2445">
        <v>1</v>
      </c>
      <c r="D2445" s="5" t="s">
        <v>16</v>
      </c>
      <c r="E2445" s="6">
        <v>630.67999999999995</v>
      </c>
      <c r="F2445" s="6">
        <v>965.82</v>
      </c>
      <c r="G2445" s="6">
        <v>1596.5</v>
      </c>
    </row>
    <row r="2446" spans="1:7" customFormat="1" x14ac:dyDescent="0.25">
      <c r="A2446" s="4">
        <v>41224</v>
      </c>
      <c r="B2446">
        <v>2</v>
      </c>
      <c r="C2446">
        <v>2</v>
      </c>
      <c r="D2446" s="5" t="s">
        <v>22</v>
      </c>
      <c r="E2446" s="6">
        <v>803.16</v>
      </c>
      <c r="F2446" s="6">
        <v>1234.68</v>
      </c>
      <c r="G2446" s="6">
        <v>2037.84</v>
      </c>
    </row>
    <row r="2447" spans="1:7" customFormat="1" x14ac:dyDescent="0.25">
      <c r="A2447" s="4">
        <v>41224</v>
      </c>
      <c r="B2447">
        <v>3</v>
      </c>
      <c r="C2447">
        <v>1</v>
      </c>
      <c r="D2447" s="5" t="s">
        <v>27</v>
      </c>
      <c r="E2447" s="6">
        <v>672.14</v>
      </c>
      <c r="F2447" s="6">
        <v>1018.85</v>
      </c>
      <c r="G2447" s="6">
        <v>1690.99</v>
      </c>
    </row>
    <row r="2448" spans="1:7" customFormat="1" x14ac:dyDescent="0.25">
      <c r="A2448" s="4">
        <v>41224</v>
      </c>
      <c r="B2448">
        <v>3</v>
      </c>
      <c r="C2448">
        <v>2</v>
      </c>
      <c r="D2448" s="5" t="s">
        <v>32</v>
      </c>
      <c r="E2448" s="6">
        <v>742.77</v>
      </c>
      <c r="F2448" s="6">
        <v>1138.1500000000001</v>
      </c>
      <c r="G2448" s="6">
        <v>1880.92</v>
      </c>
    </row>
    <row r="2449" spans="1:7" customFormat="1" x14ac:dyDescent="0.25">
      <c r="A2449" s="4">
        <v>41224</v>
      </c>
      <c r="B2449">
        <v>4</v>
      </c>
      <c r="C2449">
        <v>1</v>
      </c>
      <c r="D2449" s="5" t="s">
        <v>37</v>
      </c>
      <c r="E2449" s="6">
        <v>662.49</v>
      </c>
      <c r="F2449" s="6">
        <v>1006.8</v>
      </c>
      <c r="G2449" s="6">
        <v>1669.29</v>
      </c>
    </row>
    <row r="2450" spans="1:7" customFormat="1" x14ac:dyDescent="0.25">
      <c r="A2450" s="4">
        <v>41224</v>
      </c>
      <c r="B2450">
        <v>4</v>
      </c>
      <c r="C2450">
        <v>2</v>
      </c>
      <c r="D2450" s="5" t="s">
        <v>40</v>
      </c>
      <c r="E2450" s="6">
        <v>823.09</v>
      </c>
      <c r="F2450" s="6">
        <v>1249.31</v>
      </c>
      <c r="G2450" s="6">
        <v>2072.4</v>
      </c>
    </row>
    <row r="2451" spans="1:7" customFormat="1" x14ac:dyDescent="0.25">
      <c r="A2451" s="4">
        <v>41225</v>
      </c>
      <c r="B2451">
        <v>1</v>
      </c>
      <c r="C2451">
        <v>1</v>
      </c>
      <c r="D2451" s="5" t="s">
        <v>41</v>
      </c>
      <c r="E2451" s="6">
        <v>603.23</v>
      </c>
      <c r="F2451" s="6">
        <v>906.54</v>
      </c>
      <c r="G2451" s="6">
        <v>1509.77</v>
      </c>
    </row>
    <row r="2452" spans="1:7" customFormat="1" x14ac:dyDescent="0.25">
      <c r="A2452" s="4">
        <v>41225</v>
      </c>
      <c r="B2452">
        <v>1</v>
      </c>
      <c r="C2452">
        <v>2</v>
      </c>
      <c r="D2452" s="5" t="s">
        <v>43</v>
      </c>
      <c r="E2452" s="6">
        <v>611.75</v>
      </c>
      <c r="F2452" s="6">
        <v>928.96</v>
      </c>
      <c r="G2452" s="6">
        <v>1540.71</v>
      </c>
    </row>
    <row r="2453" spans="1:7" customFormat="1" x14ac:dyDescent="0.25">
      <c r="A2453" s="4">
        <v>41225</v>
      </c>
      <c r="B2453">
        <v>2</v>
      </c>
      <c r="C2453">
        <v>1</v>
      </c>
      <c r="D2453" s="5" t="s">
        <v>47</v>
      </c>
      <c r="E2453" s="6">
        <v>616.54</v>
      </c>
      <c r="F2453" s="6">
        <v>980.98</v>
      </c>
      <c r="G2453" s="6">
        <v>1597.52</v>
      </c>
    </row>
    <row r="2454" spans="1:7" customFormat="1" x14ac:dyDescent="0.25">
      <c r="A2454" s="4">
        <v>41225</v>
      </c>
      <c r="B2454">
        <v>2</v>
      </c>
      <c r="C2454">
        <v>2</v>
      </c>
      <c r="D2454" s="5" t="s">
        <v>24</v>
      </c>
      <c r="E2454" s="6">
        <v>771.74</v>
      </c>
      <c r="F2454" s="6">
        <v>1203.82</v>
      </c>
      <c r="G2454" s="6">
        <v>1975.56</v>
      </c>
    </row>
    <row r="2455" spans="1:7" customFormat="1" x14ac:dyDescent="0.25">
      <c r="A2455" s="4">
        <v>41225</v>
      </c>
      <c r="B2455">
        <v>3</v>
      </c>
      <c r="C2455">
        <v>1</v>
      </c>
      <c r="D2455" s="5" t="s">
        <v>30</v>
      </c>
      <c r="E2455" s="6">
        <v>661.47</v>
      </c>
      <c r="F2455" s="6">
        <v>992.72</v>
      </c>
      <c r="G2455" s="6">
        <v>1654.19</v>
      </c>
    </row>
    <row r="2456" spans="1:7" customFormat="1" x14ac:dyDescent="0.25">
      <c r="A2456" s="4">
        <v>41225</v>
      </c>
      <c r="B2456">
        <v>3</v>
      </c>
      <c r="C2456">
        <v>2</v>
      </c>
      <c r="D2456" s="5" t="s">
        <v>16</v>
      </c>
      <c r="E2456" s="6">
        <v>578.75</v>
      </c>
      <c r="F2456" s="6">
        <v>927.86</v>
      </c>
      <c r="G2456" s="6">
        <v>1506.61</v>
      </c>
    </row>
    <row r="2457" spans="1:7" customFormat="1" x14ac:dyDescent="0.25">
      <c r="A2457" s="4">
        <v>41225</v>
      </c>
      <c r="B2457">
        <v>4</v>
      </c>
      <c r="C2457">
        <v>1</v>
      </c>
      <c r="D2457" s="5" t="s">
        <v>22</v>
      </c>
      <c r="E2457" s="6">
        <v>626.26</v>
      </c>
      <c r="F2457" s="6">
        <v>971.07</v>
      </c>
      <c r="G2457" s="6">
        <v>1597.33</v>
      </c>
    </row>
    <row r="2458" spans="1:7" customFormat="1" x14ac:dyDescent="0.25">
      <c r="A2458" s="4">
        <v>41225</v>
      </c>
      <c r="B2458">
        <v>4</v>
      </c>
      <c r="C2458">
        <v>2</v>
      </c>
      <c r="D2458" s="5" t="s">
        <v>27</v>
      </c>
      <c r="E2458" s="6">
        <v>692.52</v>
      </c>
      <c r="F2458" s="6">
        <v>1067.1600000000001</v>
      </c>
      <c r="G2458" s="6">
        <v>1759.68</v>
      </c>
    </row>
    <row r="2459" spans="1:7" customFormat="1" x14ac:dyDescent="0.25">
      <c r="A2459" s="4">
        <v>41226</v>
      </c>
      <c r="B2459">
        <v>1</v>
      </c>
      <c r="C2459">
        <v>1</v>
      </c>
      <c r="D2459" s="5" t="s">
        <v>32</v>
      </c>
      <c r="E2459" s="6">
        <v>634.54</v>
      </c>
      <c r="F2459" s="6">
        <v>975.27</v>
      </c>
      <c r="G2459" s="6">
        <v>1609.81</v>
      </c>
    </row>
    <row r="2460" spans="1:7" customFormat="1" x14ac:dyDescent="0.25">
      <c r="A2460" s="4">
        <v>41226</v>
      </c>
      <c r="B2460">
        <v>1</v>
      </c>
      <c r="C2460">
        <v>2</v>
      </c>
      <c r="D2460" s="5" t="s">
        <v>37</v>
      </c>
      <c r="E2460" s="6">
        <v>744.32</v>
      </c>
      <c r="F2460" s="6">
        <v>1194.21</v>
      </c>
      <c r="G2460" s="6">
        <v>1938.53</v>
      </c>
    </row>
    <row r="2461" spans="1:7" customFormat="1" x14ac:dyDescent="0.25">
      <c r="A2461" s="4">
        <v>41226</v>
      </c>
      <c r="B2461">
        <v>2</v>
      </c>
      <c r="C2461">
        <v>1</v>
      </c>
      <c r="D2461" s="5" t="s">
        <v>40</v>
      </c>
      <c r="E2461" s="6">
        <v>620.1</v>
      </c>
      <c r="F2461" s="6">
        <v>952.89</v>
      </c>
      <c r="G2461" s="6">
        <v>1572.99</v>
      </c>
    </row>
    <row r="2462" spans="1:7" customFormat="1" x14ac:dyDescent="0.25">
      <c r="A2462" s="4">
        <v>41226</v>
      </c>
      <c r="B2462">
        <v>2</v>
      </c>
      <c r="C2462">
        <v>2</v>
      </c>
      <c r="D2462" s="5" t="s">
        <v>41</v>
      </c>
      <c r="E2462" s="6">
        <v>764.76</v>
      </c>
      <c r="F2462" s="6">
        <v>1200.56</v>
      </c>
      <c r="G2462" s="6">
        <v>1965.32</v>
      </c>
    </row>
    <row r="2463" spans="1:7" customFormat="1" x14ac:dyDescent="0.25">
      <c r="A2463" s="4">
        <v>41226</v>
      </c>
      <c r="B2463">
        <v>3</v>
      </c>
      <c r="C2463">
        <v>1</v>
      </c>
      <c r="D2463" s="5" t="s">
        <v>43</v>
      </c>
      <c r="E2463" s="6">
        <v>619.34</v>
      </c>
      <c r="F2463" s="6">
        <v>999.51</v>
      </c>
      <c r="G2463" s="6">
        <v>1618.85</v>
      </c>
    </row>
    <row r="2464" spans="1:7" customFormat="1" x14ac:dyDescent="0.25">
      <c r="A2464" s="4">
        <v>41226</v>
      </c>
      <c r="B2464">
        <v>3</v>
      </c>
      <c r="C2464">
        <v>2</v>
      </c>
      <c r="D2464" s="5" t="s">
        <v>47</v>
      </c>
      <c r="E2464" s="6">
        <v>829.17</v>
      </c>
      <c r="F2464" s="6">
        <v>1266.96</v>
      </c>
      <c r="G2464" s="6">
        <v>2096.13</v>
      </c>
    </row>
    <row r="2465" spans="1:7" customFormat="1" x14ac:dyDescent="0.25">
      <c r="A2465" s="4">
        <v>41226</v>
      </c>
      <c r="B2465">
        <v>4</v>
      </c>
      <c r="C2465">
        <v>1</v>
      </c>
      <c r="D2465" s="5" t="s">
        <v>24</v>
      </c>
      <c r="E2465" s="6">
        <v>580.41</v>
      </c>
      <c r="F2465" s="6">
        <v>936.52</v>
      </c>
      <c r="G2465" s="6">
        <v>1516.93</v>
      </c>
    </row>
    <row r="2466" spans="1:7" customFormat="1" x14ac:dyDescent="0.25">
      <c r="A2466" s="4">
        <v>41226</v>
      </c>
      <c r="B2466">
        <v>4</v>
      </c>
      <c r="C2466">
        <v>2</v>
      </c>
      <c r="D2466" s="5" t="s">
        <v>30</v>
      </c>
      <c r="E2466" s="6">
        <v>736.38</v>
      </c>
      <c r="F2466" s="6">
        <v>1117.04</v>
      </c>
      <c r="G2466" s="6">
        <v>1853.42</v>
      </c>
    </row>
    <row r="2467" spans="1:7" customFormat="1" x14ac:dyDescent="0.25">
      <c r="A2467" s="4">
        <v>41227</v>
      </c>
      <c r="B2467">
        <v>1</v>
      </c>
      <c r="C2467">
        <v>1</v>
      </c>
      <c r="D2467" s="5" t="s">
        <v>16</v>
      </c>
      <c r="E2467" s="6">
        <v>643.77</v>
      </c>
      <c r="F2467" s="6">
        <v>1000.05</v>
      </c>
      <c r="G2467" s="6">
        <v>1643.82</v>
      </c>
    </row>
    <row r="2468" spans="1:7" customFormat="1" x14ac:dyDescent="0.25">
      <c r="A2468" s="4">
        <v>41227</v>
      </c>
      <c r="B2468">
        <v>1</v>
      </c>
      <c r="C2468">
        <v>2</v>
      </c>
      <c r="D2468" s="5" t="s">
        <v>22</v>
      </c>
      <c r="E2468" s="6">
        <v>638.32000000000005</v>
      </c>
      <c r="F2468" s="6">
        <v>1034.3699999999999</v>
      </c>
      <c r="G2468" s="6">
        <v>1672.69</v>
      </c>
    </row>
    <row r="2469" spans="1:7" customFormat="1" x14ac:dyDescent="0.25">
      <c r="A2469" s="4">
        <v>41227</v>
      </c>
      <c r="B2469">
        <v>2</v>
      </c>
      <c r="C2469">
        <v>1</v>
      </c>
      <c r="D2469" s="5" t="s">
        <v>27</v>
      </c>
      <c r="E2469" s="6">
        <v>656.56</v>
      </c>
      <c r="F2469" s="6">
        <v>993.17</v>
      </c>
      <c r="G2469" s="6">
        <v>1649.73</v>
      </c>
    </row>
    <row r="2470" spans="1:7" customFormat="1" x14ac:dyDescent="0.25">
      <c r="A2470" s="4">
        <v>41227</v>
      </c>
      <c r="B2470">
        <v>2</v>
      </c>
      <c r="C2470">
        <v>2</v>
      </c>
      <c r="D2470" s="5" t="s">
        <v>32</v>
      </c>
      <c r="E2470" s="6">
        <v>750.41</v>
      </c>
      <c r="F2470" s="6">
        <v>1159.26</v>
      </c>
      <c r="G2470" s="6">
        <v>1909.67</v>
      </c>
    </row>
    <row r="2471" spans="1:7" customFormat="1" x14ac:dyDescent="0.25">
      <c r="A2471" s="4">
        <v>41227</v>
      </c>
      <c r="B2471">
        <v>3</v>
      </c>
      <c r="C2471">
        <v>1</v>
      </c>
      <c r="D2471" s="5" t="s">
        <v>37</v>
      </c>
      <c r="E2471" s="6">
        <v>624.30999999999995</v>
      </c>
      <c r="F2471" s="6">
        <v>1008.55</v>
      </c>
      <c r="G2471" s="6">
        <v>1632.86</v>
      </c>
    </row>
    <row r="2472" spans="1:7" customFormat="1" x14ac:dyDescent="0.25">
      <c r="A2472" s="4">
        <v>41227</v>
      </c>
      <c r="B2472">
        <v>3</v>
      </c>
      <c r="C2472">
        <v>2</v>
      </c>
      <c r="D2472" s="5" t="s">
        <v>40</v>
      </c>
      <c r="E2472" s="6">
        <v>700.66</v>
      </c>
      <c r="F2472" s="6">
        <v>1081.23</v>
      </c>
      <c r="G2472" s="6">
        <v>1781.89</v>
      </c>
    </row>
    <row r="2473" spans="1:7" customFormat="1" x14ac:dyDescent="0.25">
      <c r="A2473" s="4">
        <v>41227</v>
      </c>
      <c r="B2473">
        <v>4</v>
      </c>
      <c r="C2473">
        <v>1</v>
      </c>
      <c r="D2473" s="5" t="s">
        <v>41</v>
      </c>
      <c r="E2473" s="6">
        <v>647</v>
      </c>
      <c r="F2473" s="6">
        <v>981.52</v>
      </c>
      <c r="G2473" s="6">
        <v>1628.52</v>
      </c>
    </row>
    <row r="2474" spans="1:7" customFormat="1" x14ac:dyDescent="0.25">
      <c r="A2474" s="4">
        <v>41227</v>
      </c>
      <c r="B2474">
        <v>4</v>
      </c>
      <c r="C2474">
        <v>2</v>
      </c>
      <c r="D2474" s="5" t="s">
        <v>43</v>
      </c>
      <c r="E2474" s="6">
        <v>735.42</v>
      </c>
      <c r="F2474" s="6">
        <v>1117.08</v>
      </c>
      <c r="G2474" s="6">
        <v>1852.5</v>
      </c>
    </row>
    <row r="2475" spans="1:7" customFormat="1" x14ac:dyDescent="0.25">
      <c r="A2475" s="4">
        <v>41228</v>
      </c>
      <c r="B2475">
        <v>1</v>
      </c>
      <c r="C2475">
        <v>1</v>
      </c>
      <c r="D2475" s="5" t="s">
        <v>47</v>
      </c>
      <c r="E2475" s="6">
        <v>649.32000000000005</v>
      </c>
      <c r="F2475" s="6">
        <v>1059.76</v>
      </c>
      <c r="G2475" s="6">
        <v>1709.08</v>
      </c>
    </row>
    <row r="2476" spans="1:7" customFormat="1" x14ac:dyDescent="0.25">
      <c r="A2476" s="4">
        <v>41228</v>
      </c>
      <c r="B2476">
        <v>1</v>
      </c>
      <c r="C2476">
        <v>2</v>
      </c>
      <c r="D2476" s="5" t="s">
        <v>24</v>
      </c>
      <c r="E2476" s="6">
        <v>747.56</v>
      </c>
      <c r="F2476" s="6">
        <v>1156.23</v>
      </c>
      <c r="G2476" s="6">
        <v>1903.79</v>
      </c>
    </row>
    <row r="2477" spans="1:7" customFormat="1" x14ac:dyDescent="0.25">
      <c r="A2477" s="4">
        <v>41228</v>
      </c>
      <c r="B2477">
        <v>2</v>
      </c>
      <c r="C2477">
        <v>1</v>
      </c>
      <c r="D2477" s="5" t="s">
        <v>30</v>
      </c>
      <c r="E2477" s="6">
        <v>582.09</v>
      </c>
      <c r="F2477" s="6">
        <v>934.22</v>
      </c>
      <c r="G2477" s="6">
        <v>1516.31</v>
      </c>
    </row>
    <row r="2478" spans="1:7" customFormat="1" x14ac:dyDescent="0.25">
      <c r="A2478" s="4">
        <v>41228</v>
      </c>
      <c r="B2478">
        <v>2</v>
      </c>
      <c r="C2478">
        <v>2</v>
      </c>
      <c r="D2478" s="5" t="s">
        <v>16</v>
      </c>
      <c r="E2478" s="6">
        <v>722.79</v>
      </c>
      <c r="F2478" s="6">
        <v>1179.3800000000001</v>
      </c>
      <c r="G2478" s="6">
        <v>1902.17</v>
      </c>
    </row>
    <row r="2479" spans="1:7" customFormat="1" x14ac:dyDescent="0.25">
      <c r="A2479" s="4">
        <v>41228</v>
      </c>
      <c r="B2479">
        <v>3</v>
      </c>
      <c r="C2479">
        <v>1</v>
      </c>
      <c r="D2479" s="5" t="s">
        <v>22</v>
      </c>
      <c r="E2479" s="6">
        <v>588.85</v>
      </c>
      <c r="F2479" s="6">
        <v>984.25</v>
      </c>
      <c r="G2479" s="6">
        <v>1573.1</v>
      </c>
    </row>
    <row r="2480" spans="1:7" customFormat="1" x14ac:dyDescent="0.25">
      <c r="A2480" s="4">
        <v>41228</v>
      </c>
      <c r="B2480">
        <v>3</v>
      </c>
      <c r="C2480">
        <v>2</v>
      </c>
      <c r="D2480" s="5" t="s">
        <v>27</v>
      </c>
      <c r="E2480" s="6">
        <v>618.26</v>
      </c>
      <c r="F2480" s="6">
        <v>991.68</v>
      </c>
      <c r="G2480" s="6">
        <v>1609.94</v>
      </c>
    </row>
    <row r="2481" spans="1:7" customFormat="1" x14ac:dyDescent="0.25">
      <c r="A2481" s="4">
        <v>41228</v>
      </c>
      <c r="B2481">
        <v>4</v>
      </c>
      <c r="C2481">
        <v>1</v>
      </c>
      <c r="D2481" s="5" t="s">
        <v>32</v>
      </c>
      <c r="E2481" s="6">
        <v>651.94000000000005</v>
      </c>
      <c r="F2481" s="6">
        <v>988.56</v>
      </c>
      <c r="G2481" s="6">
        <v>1640.5</v>
      </c>
    </row>
    <row r="2482" spans="1:7" customFormat="1" x14ac:dyDescent="0.25">
      <c r="A2482" s="4">
        <v>41228</v>
      </c>
      <c r="B2482">
        <v>4</v>
      </c>
      <c r="C2482">
        <v>2</v>
      </c>
      <c r="D2482" s="5" t="s">
        <v>37</v>
      </c>
      <c r="E2482" s="6">
        <v>733.9</v>
      </c>
      <c r="F2482" s="6">
        <v>1182.71</v>
      </c>
      <c r="G2482" s="6">
        <v>1916.61</v>
      </c>
    </row>
    <row r="2483" spans="1:7" customFormat="1" x14ac:dyDescent="0.25">
      <c r="A2483" s="4">
        <v>41229</v>
      </c>
      <c r="B2483">
        <v>1</v>
      </c>
      <c r="C2483">
        <v>1</v>
      </c>
      <c r="D2483" s="5" t="s">
        <v>40</v>
      </c>
      <c r="E2483" s="6">
        <v>652.83000000000004</v>
      </c>
      <c r="F2483" s="6">
        <v>1044.7</v>
      </c>
      <c r="G2483" s="6">
        <v>1697.53</v>
      </c>
    </row>
    <row r="2484" spans="1:7" customFormat="1" x14ac:dyDescent="0.25">
      <c r="A2484" s="4">
        <v>41229</v>
      </c>
      <c r="B2484">
        <v>1</v>
      </c>
      <c r="C2484">
        <v>2</v>
      </c>
      <c r="D2484" s="5" t="s">
        <v>41</v>
      </c>
      <c r="E2484" s="6">
        <v>789.75</v>
      </c>
      <c r="F2484" s="6">
        <v>1257.8800000000001</v>
      </c>
      <c r="G2484" s="6">
        <v>2047.63</v>
      </c>
    </row>
    <row r="2485" spans="1:7" customFormat="1" x14ac:dyDescent="0.25">
      <c r="A2485" s="4">
        <v>41229</v>
      </c>
      <c r="B2485">
        <v>2</v>
      </c>
      <c r="C2485">
        <v>1</v>
      </c>
      <c r="D2485" s="5" t="s">
        <v>43</v>
      </c>
      <c r="E2485" s="6">
        <v>591.54999999999995</v>
      </c>
      <c r="F2485" s="6">
        <v>986.19</v>
      </c>
      <c r="G2485" s="6">
        <v>1577.74</v>
      </c>
    </row>
    <row r="2486" spans="1:7" customFormat="1" x14ac:dyDescent="0.25">
      <c r="A2486" s="4">
        <v>41229</v>
      </c>
      <c r="B2486">
        <v>2</v>
      </c>
      <c r="C2486">
        <v>2</v>
      </c>
      <c r="D2486" s="5" t="s">
        <v>47</v>
      </c>
      <c r="E2486" s="6">
        <v>723.58</v>
      </c>
      <c r="F2486" s="6">
        <v>1172.0899999999999</v>
      </c>
      <c r="G2486" s="6">
        <v>1895.67</v>
      </c>
    </row>
    <row r="2487" spans="1:7" customFormat="1" x14ac:dyDescent="0.25">
      <c r="A2487" s="4">
        <v>41229</v>
      </c>
      <c r="B2487">
        <v>3</v>
      </c>
      <c r="C2487">
        <v>1</v>
      </c>
      <c r="D2487" s="5" t="s">
        <v>24</v>
      </c>
      <c r="E2487" s="6">
        <v>610.39</v>
      </c>
      <c r="F2487" s="6">
        <v>962.15</v>
      </c>
      <c r="G2487" s="6">
        <v>1572.54</v>
      </c>
    </row>
    <row r="2488" spans="1:7" customFormat="1" x14ac:dyDescent="0.25">
      <c r="A2488" s="4">
        <v>41229</v>
      </c>
      <c r="B2488">
        <v>3</v>
      </c>
      <c r="C2488">
        <v>2</v>
      </c>
      <c r="D2488" s="5" t="s">
        <v>30</v>
      </c>
      <c r="E2488" s="6">
        <v>624.09</v>
      </c>
      <c r="F2488" s="6">
        <v>949.54</v>
      </c>
      <c r="G2488" s="6">
        <v>1573.63</v>
      </c>
    </row>
    <row r="2489" spans="1:7" customFormat="1" x14ac:dyDescent="0.25">
      <c r="A2489" s="4">
        <v>41229</v>
      </c>
      <c r="B2489">
        <v>4</v>
      </c>
      <c r="C2489">
        <v>1</v>
      </c>
      <c r="D2489" s="5" t="s">
        <v>16</v>
      </c>
      <c r="E2489" s="6">
        <v>640.22</v>
      </c>
      <c r="F2489" s="6">
        <v>1026.23</v>
      </c>
      <c r="G2489" s="6">
        <v>1666.45</v>
      </c>
    </row>
    <row r="2490" spans="1:7" customFormat="1" x14ac:dyDescent="0.25">
      <c r="A2490" s="4">
        <v>41229</v>
      </c>
      <c r="B2490">
        <v>4</v>
      </c>
      <c r="C2490">
        <v>2</v>
      </c>
      <c r="D2490" s="5" t="s">
        <v>22</v>
      </c>
      <c r="E2490" s="6">
        <v>715.01</v>
      </c>
      <c r="F2490" s="6">
        <v>1184.47</v>
      </c>
      <c r="G2490" s="6">
        <v>1899.48</v>
      </c>
    </row>
    <row r="2491" spans="1:7" customFormat="1" x14ac:dyDescent="0.25">
      <c r="A2491" s="4">
        <v>41230</v>
      </c>
      <c r="B2491">
        <v>1</v>
      </c>
      <c r="C2491">
        <v>1</v>
      </c>
      <c r="D2491" s="5" t="s">
        <v>27</v>
      </c>
      <c r="E2491" s="6">
        <v>634.66999999999996</v>
      </c>
      <c r="F2491" s="6">
        <v>1082.71</v>
      </c>
      <c r="G2491" s="6">
        <v>1717.38</v>
      </c>
    </row>
    <row r="2492" spans="1:7" customFormat="1" x14ac:dyDescent="0.25">
      <c r="A2492" s="4">
        <v>41230</v>
      </c>
      <c r="B2492">
        <v>1</v>
      </c>
      <c r="C2492">
        <v>2</v>
      </c>
      <c r="D2492" s="5" t="s">
        <v>32</v>
      </c>
      <c r="E2492" s="6">
        <v>726.52</v>
      </c>
      <c r="F2492" s="6">
        <v>1181.94</v>
      </c>
      <c r="G2492" s="6">
        <v>1908.46</v>
      </c>
    </row>
    <row r="2493" spans="1:7" customFormat="1" x14ac:dyDescent="0.25">
      <c r="A2493" s="4">
        <v>41230</v>
      </c>
      <c r="B2493">
        <v>2</v>
      </c>
      <c r="C2493">
        <v>1</v>
      </c>
      <c r="D2493" s="5" t="s">
        <v>37</v>
      </c>
      <c r="E2493" s="6">
        <v>554.67999999999995</v>
      </c>
      <c r="F2493" s="6">
        <v>987.77</v>
      </c>
      <c r="G2493" s="6">
        <v>1542.45</v>
      </c>
    </row>
    <row r="2494" spans="1:7" customFormat="1" x14ac:dyDescent="0.25">
      <c r="A2494" s="4">
        <v>41230</v>
      </c>
      <c r="B2494">
        <v>2</v>
      </c>
      <c r="C2494">
        <v>2</v>
      </c>
      <c r="D2494" s="5" t="s">
        <v>40</v>
      </c>
      <c r="E2494" s="6">
        <v>624.48</v>
      </c>
      <c r="F2494" s="6">
        <v>1082.68</v>
      </c>
      <c r="G2494" s="6">
        <v>1707.16</v>
      </c>
    </row>
    <row r="2495" spans="1:7" customFormat="1" x14ac:dyDescent="0.25">
      <c r="A2495" s="4">
        <v>41230</v>
      </c>
      <c r="B2495">
        <v>3</v>
      </c>
      <c r="C2495">
        <v>1</v>
      </c>
      <c r="D2495" s="5" t="s">
        <v>41</v>
      </c>
      <c r="E2495" s="6">
        <v>653.45000000000005</v>
      </c>
      <c r="F2495" s="6">
        <v>1003.26</v>
      </c>
      <c r="G2495" s="6">
        <v>1656.71</v>
      </c>
    </row>
    <row r="2496" spans="1:7" customFormat="1" x14ac:dyDescent="0.25">
      <c r="A2496" s="4">
        <v>41230</v>
      </c>
      <c r="B2496">
        <v>3</v>
      </c>
      <c r="C2496">
        <v>2</v>
      </c>
      <c r="D2496" s="5" t="s">
        <v>43</v>
      </c>
      <c r="E2496" s="6">
        <v>718.39</v>
      </c>
      <c r="F2496" s="6">
        <v>1186.78</v>
      </c>
      <c r="G2496" s="6">
        <v>1905.17</v>
      </c>
    </row>
    <row r="2497" spans="1:7" customFormat="1" x14ac:dyDescent="0.25">
      <c r="A2497" s="4">
        <v>41230</v>
      </c>
      <c r="B2497">
        <v>4</v>
      </c>
      <c r="C2497">
        <v>1</v>
      </c>
      <c r="D2497" s="5" t="s">
        <v>47</v>
      </c>
      <c r="E2497" s="6">
        <v>657.9</v>
      </c>
      <c r="F2497" s="6">
        <v>1078.3399999999999</v>
      </c>
      <c r="G2497" s="6">
        <v>1736.24</v>
      </c>
    </row>
    <row r="2498" spans="1:7" customFormat="1" x14ac:dyDescent="0.25">
      <c r="A2498" s="4">
        <v>41230</v>
      </c>
      <c r="B2498">
        <v>4</v>
      </c>
      <c r="C2498">
        <v>2</v>
      </c>
      <c r="D2498" s="5" t="s">
        <v>24</v>
      </c>
      <c r="E2498" s="6">
        <v>832.25</v>
      </c>
      <c r="F2498" s="6">
        <v>1263.51</v>
      </c>
      <c r="G2498" s="6">
        <v>2095.7600000000002</v>
      </c>
    </row>
    <row r="2499" spans="1:7" customFormat="1" x14ac:dyDescent="0.25">
      <c r="A2499" s="4">
        <v>41231</v>
      </c>
      <c r="B2499">
        <v>1</v>
      </c>
      <c r="C2499">
        <v>1</v>
      </c>
      <c r="D2499" s="5" t="s">
        <v>30</v>
      </c>
      <c r="E2499" s="6">
        <v>615.26</v>
      </c>
      <c r="F2499" s="6">
        <v>985.92</v>
      </c>
      <c r="G2499" s="6">
        <v>1601.18</v>
      </c>
    </row>
    <row r="2500" spans="1:7" customFormat="1" x14ac:dyDescent="0.25">
      <c r="A2500" s="4">
        <v>41231</v>
      </c>
      <c r="B2500">
        <v>1</v>
      </c>
      <c r="C2500">
        <v>2</v>
      </c>
      <c r="D2500" s="5" t="s">
        <v>16</v>
      </c>
      <c r="E2500" s="6">
        <v>601.88</v>
      </c>
      <c r="F2500" s="6">
        <v>972.13</v>
      </c>
      <c r="G2500" s="6">
        <v>1574.01</v>
      </c>
    </row>
    <row r="2501" spans="1:7" customFormat="1" x14ac:dyDescent="0.25">
      <c r="A2501" s="4">
        <v>41231</v>
      </c>
      <c r="B2501">
        <v>2</v>
      </c>
      <c r="C2501">
        <v>1</v>
      </c>
      <c r="D2501" s="5" t="s">
        <v>22</v>
      </c>
      <c r="E2501" s="6">
        <v>672.94</v>
      </c>
      <c r="F2501" s="6">
        <v>1024.28</v>
      </c>
      <c r="G2501" s="6">
        <v>1697.22</v>
      </c>
    </row>
    <row r="2502" spans="1:7" customFormat="1" x14ac:dyDescent="0.25">
      <c r="A2502" s="4">
        <v>41231</v>
      </c>
      <c r="B2502">
        <v>2</v>
      </c>
      <c r="C2502">
        <v>2</v>
      </c>
      <c r="D2502" s="5" t="s">
        <v>27</v>
      </c>
      <c r="E2502" s="6">
        <v>723.16</v>
      </c>
      <c r="F2502" s="6">
        <v>1191.1199999999999</v>
      </c>
      <c r="G2502" s="6">
        <v>1914.28</v>
      </c>
    </row>
    <row r="2503" spans="1:7" customFormat="1" x14ac:dyDescent="0.25">
      <c r="A2503" s="4">
        <v>41231</v>
      </c>
      <c r="B2503">
        <v>3</v>
      </c>
      <c r="C2503">
        <v>1</v>
      </c>
      <c r="D2503" s="5" t="s">
        <v>32</v>
      </c>
      <c r="E2503" s="6">
        <v>583.23</v>
      </c>
      <c r="F2503" s="6">
        <v>1046.3</v>
      </c>
      <c r="G2503" s="6">
        <v>1629.53</v>
      </c>
    </row>
    <row r="2504" spans="1:7" customFormat="1" x14ac:dyDescent="0.25">
      <c r="A2504" s="4">
        <v>41231</v>
      </c>
      <c r="B2504">
        <v>3</v>
      </c>
      <c r="C2504">
        <v>2</v>
      </c>
      <c r="D2504" s="5" t="s">
        <v>37</v>
      </c>
      <c r="E2504" s="6">
        <v>783.72</v>
      </c>
      <c r="F2504" s="6">
        <v>1218.3499999999999</v>
      </c>
      <c r="G2504" s="6">
        <v>2002.07</v>
      </c>
    </row>
    <row r="2505" spans="1:7" customFormat="1" x14ac:dyDescent="0.25">
      <c r="A2505" s="4">
        <v>41231</v>
      </c>
      <c r="B2505">
        <v>4</v>
      </c>
      <c r="C2505">
        <v>1</v>
      </c>
      <c r="D2505" s="5" t="s">
        <v>40</v>
      </c>
      <c r="E2505" s="6">
        <v>657.85</v>
      </c>
      <c r="F2505" s="6">
        <v>1121.8800000000001</v>
      </c>
      <c r="G2505" s="6">
        <v>1779.73</v>
      </c>
    </row>
    <row r="2506" spans="1:7" customFormat="1" x14ac:dyDescent="0.25">
      <c r="A2506" s="4">
        <v>41231</v>
      </c>
      <c r="B2506">
        <v>4</v>
      </c>
      <c r="C2506">
        <v>2</v>
      </c>
      <c r="D2506" s="5" t="s">
        <v>41</v>
      </c>
      <c r="E2506" s="6">
        <v>563.46</v>
      </c>
      <c r="F2506" s="6">
        <v>1007.04</v>
      </c>
      <c r="G2506" s="6">
        <v>1570.5</v>
      </c>
    </row>
    <row r="2507" spans="1:7" customFormat="1" x14ac:dyDescent="0.25">
      <c r="A2507" s="4">
        <v>41232</v>
      </c>
      <c r="B2507">
        <v>1</v>
      </c>
      <c r="C2507">
        <v>1</v>
      </c>
      <c r="D2507" s="5" t="s">
        <v>43</v>
      </c>
      <c r="E2507" s="6">
        <v>668.45</v>
      </c>
      <c r="F2507" s="6">
        <v>1098.49</v>
      </c>
      <c r="G2507" s="6">
        <v>1766.94</v>
      </c>
    </row>
    <row r="2508" spans="1:7" customFormat="1" x14ac:dyDescent="0.25">
      <c r="A2508" s="4">
        <v>41232</v>
      </c>
      <c r="B2508">
        <v>1</v>
      </c>
      <c r="C2508">
        <v>2</v>
      </c>
      <c r="D2508" s="5" t="s">
        <v>47</v>
      </c>
      <c r="E2508" s="6">
        <v>588.69000000000005</v>
      </c>
      <c r="F2508" s="6">
        <v>1069.93</v>
      </c>
      <c r="G2508" s="6">
        <v>1658.62</v>
      </c>
    </row>
    <row r="2509" spans="1:7" customFormat="1" x14ac:dyDescent="0.25">
      <c r="A2509" s="4">
        <v>41232</v>
      </c>
      <c r="B2509">
        <v>2</v>
      </c>
      <c r="C2509">
        <v>1</v>
      </c>
      <c r="D2509" s="5" t="s">
        <v>24</v>
      </c>
      <c r="E2509" s="6">
        <v>608.69000000000005</v>
      </c>
      <c r="F2509" s="6">
        <v>967.52</v>
      </c>
      <c r="G2509" s="6">
        <v>1576.21</v>
      </c>
    </row>
    <row r="2510" spans="1:7" customFormat="1" x14ac:dyDescent="0.25">
      <c r="A2510" s="4">
        <v>41232</v>
      </c>
      <c r="B2510">
        <v>2</v>
      </c>
      <c r="C2510">
        <v>2</v>
      </c>
      <c r="D2510" s="5" t="s">
        <v>30</v>
      </c>
      <c r="E2510" s="6">
        <v>737.5</v>
      </c>
      <c r="F2510" s="6">
        <v>1109.49</v>
      </c>
      <c r="G2510" s="6">
        <v>1846.99</v>
      </c>
    </row>
    <row r="2511" spans="1:7" customFormat="1" x14ac:dyDescent="0.25">
      <c r="A2511" s="4">
        <v>41232</v>
      </c>
      <c r="B2511">
        <v>3</v>
      </c>
      <c r="C2511">
        <v>1</v>
      </c>
      <c r="D2511" s="5" t="s">
        <v>16</v>
      </c>
      <c r="E2511" s="6">
        <v>625.26</v>
      </c>
      <c r="F2511" s="6">
        <v>1006.02</v>
      </c>
      <c r="G2511" s="6">
        <v>1631.28</v>
      </c>
    </row>
    <row r="2512" spans="1:7" customFormat="1" x14ac:dyDescent="0.25">
      <c r="A2512" s="4">
        <v>41232</v>
      </c>
      <c r="B2512">
        <v>3</v>
      </c>
      <c r="C2512">
        <v>2</v>
      </c>
      <c r="D2512" s="5" t="s">
        <v>22</v>
      </c>
      <c r="E2512" s="6">
        <v>737</v>
      </c>
      <c r="F2512" s="6">
        <v>1221.28</v>
      </c>
      <c r="G2512" s="6">
        <v>1958.28</v>
      </c>
    </row>
    <row r="2513" spans="1:7" customFormat="1" x14ac:dyDescent="0.25">
      <c r="A2513" s="4">
        <v>41232</v>
      </c>
      <c r="B2513">
        <v>4</v>
      </c>
      <c r="C2513">
        <v>1</v>
      </c>
      <c r="D2513" s="5" t="s">
        <v>27</v>
      </c>
      <c r="E2513" s="6">
        <v>669.65</v>
      </c>
      <c r="F2513" s="6">
        <v>1091.56</v>
      </c>
      <c r="G2513" s="6">
        <v>1761.21</v>
      </c>
    </row>
    <row r="2514" spans="1:7" customFormat="1" x14ac:dyDescent="0.25">
      <c r="A2514" s="4">
        <v>41232</v>
      </c>
      <c r="B2514">
        <v>4</v>
      </c>
      <c r="C2514">
        <v>2</v>
      </c>
      <c r="D2514" s="5" t="s">
        <v>32</v>
      </c>
      <c r="E2514" s="6">
        <v>702.21</v>
      </c>
      <c r="F2514" s="6">
        <v>1070.8599999999999</v>
      </c>
      <c r="G2514" s="6">
        <v>1773.07</v>
      </c>
    </row>
    <row r="2515" spans="1:7" customFormat="1" x14ac:dyDescent="0.25">
      <c r="A2515" s="4">
        <v>41233</v>
      </c>
      <c r="B2515">
        <v>1</v>
      </c>
      <c r="C2515">
        <v>1</v>
      </c>
      <c r="D2515" s="5" t="s">
        <v>37</v>
      </c>
      <c r="E2515" s="6">
        <v>592.19000000000005</v>
      </c>
      <c r="F2515" s="6">
        <v>922.3</v>
      </c>
      <c r="G2515" s="6">
        <v>1514.49</v>
      </c>
    </row>
    <row r="2516" spans="1:7" customFormat="1" x14ac:dyDescent="0.25">
      <c r="A2516" s="4">
        <v>41233</v>
      </c>
      <c r="B2516">
        <v>1</v>
      </c>
      <c r="C2516">
        <v>2</v>
      </c>
      <c r="D2516" s="5" t="s">
        <v>40</v>
      </c>
      <c r="E2516" s="6">
        <v>597.08000000000004</v>
      </c>
      <c r="F2516" s="6">
        <v>1088.6500000000001</v>
      </c>
      <c r="G2516" s="6">
        <v>1685.73</v>
      </c>
    </row>
    <row r="2517" spans="1:7" customFormat="1" x14ac:dyDescent="0.25">
      <c r="A2517" s="4">
        <v>41233</v>
      </c>
      <c r="B2517">
        <v>2</v>
      </c>
      <c r="C2517">
        <v>1</v>
      </c>
      <c r="D2517" s="5" t="s">
        <v>41</v>
      </c>
      <c r="E2517" s="6">
        <v>610.54</v>
      </c>
      <c r="F2517" s="6">
        <v>1065.6500000000001</v>
      </c>
      <c r="G2517" s="6">
        <v>1676.19</v>
      </c>
    </row>
    <row r="2518" spans="1:7" customFormat="1" x14ac:dyDescent="0.25">
      <c r="A2518" s="4">
        <v>41233</v>
      </c>
      <c r="B2518">
        <v>2</v>
      </c>
      <c r="C2518">
        <v>2</v>
      </c>
      <c r="D2518" s="5" t="s">
        <v>43</v>
      </c>
      <c r="E2518" s="6">
        <v>805.3</v>
      </c>
      <c r="F2518" s="6">
        <v>1224.42</v>
      </c>
      <c r="G2518" s="6">
        <v>2029.72</v>
      </c>
    </row>
    <row r="2519" spans="1:7" customFormat="1" x14ac:dyDescent="0.25">
      <c r="A2519" s="4">
        <v>41233</v>
      </c>
      <c r="B2519">
        <v>3</v>
      </c>
      <c r="C2519">
        <v>1</v>
      </c>
      <c r="D2519" s="5" t="s">
        <v>47</v>
      </c>
      <c r="E2519" s="6">
        <v>637.86</v>
      </c>
      <c r="F2519" s="6">
        <v>1029.95</v>
      </c>
      <c r="G2519" s="6">
        <v>1667.81</v>
      </c>
    </row>
    <row r="2520" spans="1:7" customFormat="1" x14ac:dyDescent="0.25">
      <c r="A2520" s="4">
        <v>41233</v>
      </c>
      <c r="B2520">
        <v>3</v>
      </c>
      <c r="C2520">
        <v>2</v>
      </c>
      <c r="D2520" s="5" t="s">
        <v>24</v>
      </c>
      <c r="E2520" s="6">
        <v>763.63</v>
      </c>
      <c r="F2520" s="6">
        <v>1159.6099999999999</v>
      </c>
      <c r="G2520" s="6">
        <v>1923.24</v>
      </c>
    </row>
    <row r="2521" spans="1:7" customFormat="1" x14ac:dyDescent="0.25">
      <c r="A2521" s="4">
        <v>41233</v>
      </c>
      <c r="B2521">
        <v>4</v>
      </c>
      <c r="C2521">
        <v>1</v>
      </c>
      <c r="D2521" s="5" t="s">
        <v>30</v>
      </c>
      <c r="E2521" s="6">
        <v>613.12</v>
      </c>
      <c r="F2521" s="6">
        <v>1047.74</v>
      </c>
      <c r="G2521" s="6">
        <v>1660.86</v>
      </c>
    </row>
    <row r="2522" spans="1:7" customFormat="1" x14ac:dyDescent="0.25">
      <c r="A2522" s="4">
        <v>41233</v>
      </c>
      <c r="B2522">
        <v>4</v>
      </c>
      <c r="C2522">
        <v>2</v>
      </c>
      <c r="D2522" s="5" t="s">
        <v>16</v>
      </c>
      <c r="E2522" s="6">
        <v>686.42</v>
      </c>
      <c r="F2522" s="6">
        <v>1085.3800000000001</v>
      </c>
      <c r="G2522" s="6">
        <v>1771.8</v>
      </c>
    </row>
    <row r="2523" spans="1:7" customFormat="1" x14ac:dyDescent="0.25">
      <c r="A2523" s="4">
        <v>41234</v>
      </c>
      <c r="B2523">
        <v>1</v>
      </c>
      <c r="C2523">
        <v>1</v>
      </c>
      <c r="D2523" s="5" t="s">
        <v>22</v>
      </c>
      <c r="E2523" s="6">
        <v>522.80999999999995</v>
      </c>
      <c r="F2523" s="6">
        <v>1009.9</v>
      </c>
      <c r="G2523" s="6">
        <v>1532.71</v>
      </c>
    </row>
    <row r="2524" spans="1:7" customFormat="1" x14ac:dyDescent="0.25">
      <c r="A2524" s="4">
        <v>41234</v>
      </c>
      <c r="B2524">
        <v>1</v>
      </c>
      <c r="C2524">
        <v>2</v>
      </c>
      <c r="D2524" s="5" t="s">
        <v>27</v>
      </c>
      <c r="E2524" s="6">
        <v>716.15</v>
      </c>
      <c r="F2524" s="6">
        <v>1269.6099999999999</v>
      </c>
      <c r="G2524" s="6">
        <v>1985.76</v>
      </c>
    </row>
    <row r="2525" spans="1:7" customFormat="1" x14ac:dyDescent="0.25">
      <c r="A2525" s="4">
        <v>41234</v>
      </c>
      <c r="B2525">
        <v>2</v>
      </c>
      <c r="C2525">
        <v>1</v>
      </c>
      <c r="D2525" s="5" t="s">
        <v>32</v>
      </c>
      <c r="E2525" s="6">
        <v>687.71</v>
      </c>
      <c r="F2525" s="6">
        <v>1093.8699999999999</v>
      </c>
      <c r="G2525" s="6">
        <v>1781.58</v>
      </c>
    </row>
    <row r="2526" spans="1:7" customFormat="1" x14ac:dyDescent="0.25">
      <c r="A2526" s="4">
        <v>41234</v>
      </c>
      <c r="B2526">
        <v>2</v>
      </c>
      <c r="C2526">
        <v>2</v>
      </c>
      <c r="D2526" s="5" t="s">
        <v>37</v>
      </c>
      <c r="E2526" s="6">
        <v>674.55</v>
      </c>
      <c r="F2526" s="6">
        <v>1130.31</v>
      </c>
      <c r="G2526" s="6">
        <v>1804.86</v>
      </c>
    </row>
    <row r="2527" spans="1:7" customFormat="1" x14ac:dyDescent="0.25">
      <c r="A2527" s="4">
        <v>41234</v>
      </c>
      <c r="B2527">
        <v>3</v>
      </c>
      <c r="C2527">
        <v>1</v>
      </c>
      <c r="D2527" s="5" t="s">
        <v>40</v>
      </c>
      <c r="E2527" s="6">
        <v>632.91</v>
      </c>
      <c r="F2527" s="6">
        <v>1017.47</v>
      </c>
      <c r="G2527" s="6">
        <v>1650.38</v>
      </c>
    </row>
    <row r="2528" spans="1:7" customFormat="1" x14ac:dyDescent="0.25">
      <c r="A2528" s="4">
        <v>41234</v>
      </c>
      <c r="B2528">
        <v>3</v>
      </c>
      <c r="C2528">
        <v>2</v>
      </c>
      <c r="D2528" s="5" t="s">
        <v>41</v>
      </c>
      <c r="E2528" s="6">
        <v>650.87</v>
      </c>
      <c r="F2528" s="6">
        <v>1166.54</v>
      </c>
      <c r="G2528" s="6">
        <v>1817.41</v>
      </c>
    </row>
    <row r="2529" spans="1:7" customFormat="1" x14ac:dyDescent="0.25">
      <c r="A2529" s="4">
        <v>41234</v>
      </c>
      <c r="B2529">
        <v>4</v>
      </c>
      <c r="C2529">
        <v>1</v>
      </c>
      <c r="D2529" s="5" t="s">
        <v>43</v>
      </c>
      <c r="E2529" s="6">
        <v>649.83000000000004</v>
      </c>
      <c r="F2529" s="6">
        <v>981.17</v>
      </c>
      <c r="G2529" s="6">
        <v>1631</v>
      </c>
    </row>
    <row r="2530" spans="1:7" customFormat="1" x14ac:dyDescent="0.25">
      <c r="A2530" s="4">
        <v>41234</v>
      </c>
      <c r="B2530">
        <v>4</v>
      </c>
      <c r="C2530">
        <v>2</v>
      </c>
      <c r="D2530" s="5" t="s">
        <v>47</v>
      </c>
      <c r="E2530" s="6">
        <v>667.25</v>
      </c>
      <c r="F2530" s="6">
        <v>1071.5</v>
      </c>
      <c r="G2530" s="6">
        <v>1738.75</v>
      </c>
    </row>
    <row r="2531" spans="1:7" customFormat="1" x14ac:dyDescent="0.25">
      <c r="A2531" s="4">
        <v>41235</v>
      </c>
      <c r="B2531">
        <v>1</v>
      </c>
      <c r="C2531">
        <v>1</v>
      </c>
      <c r="D2531" s="5" t="s">
        <v>24</v>
      </c>
      <c r="E2531" s="6">
        <v>623.73</v>
      </c>
      <c r="F2531" s="6">
        <v>941.46</v>
      </c>
      <c r="G2531" s="6">
        <v>1565.19</v>
      </c>
    </row>
    <row r="2532" spans="1:7" customFormat="1" x14ac:dyDescent="0.25">
      <c r="A2532" s="4">
        <v>41235</v>
      </c>
      <c r="B2532">
        <v>1</v>
      </c>
      <c r="C2532">
        <v>2</v>
      </c>
      <c r="D2532" s="5" t="s">
        <v>30</v>
      </c>
      <c r="E2532" s="6">
        <v>822.62</v>
      </c>
      <c r="F2532" s="6">
        <v>1255.6400000000001</v>
      </c>
      <c r="G2532" s="6">
        <v>2078.2600000000002</v>
      </c>
    </row>
    <row r="2533" spans="1:7" customFormat="1" x14ac:dyDescent="0.25">
      <c r="A2533" s="4">
        <v>41235</v>
      </c>
      <c r="B2533">
        <v>2</v>
      </c>
      <c r="C2533">
        <v>1</v>
      </c>
      <c r="D2533" s="5" t="s">
        <v>16</v>
      </c>
      <c r="E2533" s="6">
        <v>571.01</v>
      </c>
      <c r="F2533" s="6">
        <v>971.67</v>
      </c>
      <c r="G2533" s="6">
        <v>1542.68</v>
      </c>
    </row>
    <row r="2534" spans="1:7" customFormat="1" x14ac:dyDescent="0.25">
      <c r="A2534" s="4">
        <v>41235</v>
      </c>
      <c r="B2534">
        <v>2</v>
      </c>
      <c r="C2534">
        <v>2</v>
      </c>
      <c r="D2534" s="5" t="s">
        <v>22</v>
      </c>
      <c r="E2534" s="6">
        <v>707.37</v>
      </c>
      <c r="F2534" s="6">
        <v>1156.83</v>
      </c>
      <c r="G2534" s="6">
        <v>1864.2</v>
      </c>
    </row>
    <row r="2535" spans="1:7" customFormat="1" x14ac:dyDescent="0.25">
      <c r="A2535" s="4">
        <v>41235</v>
      </c>
      <c r="B2535">
        <v>3</v>
      </c>
      <c r="C2535">
        <v>1</v>
      </c>
      <c r="D2535" s="5" t="s">
        <v>27</v>
      </c>
      <c r="E2535" s="6">
        <v>635.98</v>
      </c>
      <c r="F2535" s="6">
        <v>1117.74</v>
      </c>
      <c r="G2535" s="6">
        <v>1753.72</v>
      </c>
    </row>
    <row r="2536" spans="1:7" customFormat="1" x14ac:dyDescent="0.25">
      <c r="A2536" s="4">
        <v>41235</v>
      </c>
      <c r="B2536">
        <v>3</v>
      </c>
      <c r="C2536">
        <v>2</v>
      </c>
      <c r="D2536" s="5" t="s">
        <v>32</v>
      </c>
      <c r="E2536" s="6">
        <v>625</v>
      </c>
      <c r="F2536" s="6">
        <v>1190.3499999999999</v>
      </c>
      <c r="G2536" s="6">
        <v>1815.35</v>
      </c>
    </row>
    <row r="2537" spans="1:7" customFormat="1" x14ac:dyDescent="0.25">
      <c r="A2537" s="4">
        <v>41235</v>
      </c>
      <c r="B2537">
        <v>4</v>
      </c>
      <c r="C2537">
        <v>1</v>
      </c>
      <c r="D2537" s="5" t="s">
        <v>37</v>
      </c>
      <c r="E2537" s="6">
        <v>716</v>
      </c>
      <c r="F2537" s="6">
        <v>1084.3900000000001</v>
      </c>
      <c r="G2537" s="6">
        <v>1800.39</v>
      </c>
    </row>
    <row r="2538" spans="1:7" customFormat="1" x14ac:dyDescent="0.25">
      <c r="A2538" s="4">
        <v>41235</v>
      </c>
      <c r="B2538">
        <v>4</v>
      </c>
      <c r="C2538">
        <v>2</v>
      </c>
      <c r="D2538" s="5" t="s">
        <v>40</v>
      </c>
      <c r="E2538" s="6">
        <v>780.53</v>
      </c>
      <c r="F2538" s="6">
        <v>1204.46</v>
      </c>
      <c r="G2538" s="6">
        <v>1984.99</v>
      </c>
    </row>
    <row r="2539" spans="1:7" customFormat="1" x14ac:dyDescent="0.25">
      <c r="A2539" s="4">
        <v>41236</v>
      </c>
      <c r="B2539">
        <v>1</v>
      </c>
      <c r="C2539">
        <v>1</v>
      </c>
      <c r="D2539" s="5" t="s">
        <v>41</v>
      </c>
      <c r="E2539" s="6">
        <v>651.94000000000005</v>
      </c>
      <c r="F2539" s="6">
        <v>1133.8399999999999</v>
      </c>
      <c r="G2539" s="6">
        <v>1785.78</v>
      </c>
    </row>
    <row r="2540" spans="1:7" customFormat="1" x14ac:dyDescent="0.25">
      <c r="A2540" s="4">
        <v>41236</v>
      </c>
      <c r="B2540">
        <v>1</v>
      </c>
      <c r="C2540">
        <v>2</v>
      </c>
      <c r="D2540" s="5" t="s">
        <v>43</v>
      </c>
      <c r="E2540" s="6">
        <v>598.48</v>
      </c>
      <c r="F2540" s="6">
        <v>989.6</v>
      </c>
      <c r="G2540" s="6">
        <v>1588.08</v>
      </c>
    </row>
    <row r="2541" spans="1:7" customFormat="1" x14ac:dyDescent="0.25">
      <c r="A2541" s="4">
        <v>41236</v>
      </c>
      <c r="B2541">
        <v>2</v>
      </c>
      <c r="C2541">
        <v>1</v>
      </c>
      <c r="D2541" s="5" t="s">
        <v>47</v>
      </c>
      <c r="E2541" s="6">
        <v>565.91</v>
      </c>
      <c r="F2541" s="6">
        <v>1074.78</v>
      </c>
      <c r="G2541" s="6">
        <v>1640.69</v>
      </c>
    </row>
    <row r="2542" spans="1:7" customFormat="1" x14ac:dyDescent="0.25">
      <c r="A2542" s="4">
        <v>41236</v>
      </c>
      <c r="B2542">
        <v>2</v>
      </c>
      <c r="C2542">
        <v>2</v>
      </c>
      <c r="D2542" s="5" t="s">
        <v>24</v>
      </c>
      <c r="E2542" s="6">
        <v>685.77</v>
      </c>
      <c r="F2542" s="6">
        <v>1201.77</v>
      </c>
      <c r="G2542" s="6">
        <v>1887.54</v>
      </c>
    </row>
    <row r="2543" spans="1:7" customFormat="1" x14ac:dyDescent="0.25">
      <c r="A2543" s="4">
        <v>41236</v>
      </c>
      <c r="B2543">
        <v>3</v>
      </c>
      <c r="C2543">
        <v>1</v>
      </c>
      <c r="D2543" s="5" t="s">
        <v>30</v>
      </c>
      <c r="E2543" s="6">
        <v>625.85</v>
      </c>
      <c r="F2543" s="6">
        <v>973.25</v>
      </c>
      <c r="G2543" s="6">
        <v>1599.1</v>
      </c>
    </row>
    <row r="2544" spans="1:7" customFormat="1" x14ac:dyDescent="0.25">
      <c r="A2544" s="4">
        <v>41236</v>
      </c>
      <c r="B2544">
        <v>3</v>
      </c>
      <c r="C2544">
        <v>2</v>
      </c>
      <c r="D2544" s="5" t="s">
        <v>16</v>
      </c>
      <c r="E2544" s="6">
        <v>667.6</v>
      </c>
      <c r="F2544" s="6">
        <v>1163.51</v>
      </c>
      <c r="G2544" s="6">
        <v>1831.11</v>
      </c>
    </row>
    <row r="2545" spans="1:7" customFormat="1" x14ac:dyDescent="0.25">
      <c r="A2545" s="4">
        <v>41236</v>
      </c>
      <c r="B2545">
        <v>4</v>
      </c>
      <c r="C2545">
        <v>1</v>
      </c>
      <c r="D2545" s="5" t="s">
        <v>22</v>
      </c>
      <c r="E2545" s="6">
        <v>610.39</v>
      </c>
      <c r="F2545" s="6">
        <v>1067.29</v>
      </c>
      <c r="G2545" s="6">
        <v>1677.68</v>
      </c>
    </row>
    <row r="2546" spans="1:7" customFormat="1" x14ac:dyDescent="0.25">
      <c r="A2546" s="4">
        <v>41236</v>
      </c>
      <c r="B2546">
        <v>4</v>
      </c>
      <c r="C2546">
        <v>2</v>
      </c>
      <c r="D2546" s="5" t="s">
        <v>27</v>
      </c>
      <c r="E2546" s="6">
        <v>655.6</v>
      </c>
      <c r="F2546" s="6">
        <v>1014.47</v>
      </c>
      <c r="G2546" s="6">
        <v>1670.07</v>
      </c>
    </row>
    <row r="2547" spans="1:7" customFormat="1" x14ac:dyDescent="0.25">
      <c r="A2547" s="4">
        <v>41237</v>
      </c>
      <c r="B2547">
        <v>1</v>
      </c>
      <c r="C2547">
        <v>1</v>
      </c>
      <c r="D2547" s="5" t="s">
        <v>32</v>
      </c>
      <c r="E2547" s="6">
        <v>503.23</v>
      </c>
      <c r="F2547" s="6">
        <v>1052.77</v>
      </c>
      <c r="G2547" s="6">
        <v>1556</v>
      </c>
    </row>
    <row r="2548" spans="1:7" customFormat="1" x14ac:dyDescent="0.25">
      <c r="A2548" s="4">
        <v>41237</v>
      </c>
      <c r="B2548">
        <v>1</v>
      </c>
      <c r="C2548">
        <v>2</v>
      </c>
      <c r="D2548" s="5" t="s">
        <v>37</v>
      </c>
      <c r="E2548" s="6">
        <v>643.98</v>
      </c>
      <c r="F2548" s="6">
        <v>1250.1300000000001</v>
      </c>
      <c r="G2548" s="6">
        <v>1894.11</v>
      </c>
    </row>
    <row r="2549" spans="1:7" customFormat="1" x14ac:dyDescent="0.25">
      <c r="A2549" s="4">
        <v>41237</v>
      </c>
      <c r="B2549">
        <v>2</v>
      </c>
      <c r="C2549">
        <v>1</v>
      </c>
      <c r="D2549" s="5" t="s">
        <v>40</v>
      </c>
      <c r="E2549" s="6">
        <v>542.13</v>
      </c>
      <c r="F2549" s="6">
        <v>972.16</v>
      </c>
      <c r="G2549" s="6">
        <v>1514.29</v>
      </c>
    </row>
    <row r="2550" spans="1:7" customFormat="1" x14ac:dyDescent="0.25">
      <c r="A2550" s="4">
        <v>41237</v>
      </c>
      <c r="B2550">
        <v>2</v>
      </c>
      <c r="C2550">
        <v>2</v>
      </c>
      <c r="D2550" s="5" t="s">
        <v>41</v>
      </c>
      <c r="E2550" s="6">
        <v>597.51</v>
      </c>
      <c r="F2550" s="6">
        <v>950.6</v>
      </c>
      <c r="G2550" s="6">
        <v>1548.11</v>
      </c>
    </row>
    <row r="2551" spans="1:7" customFormat="1" x14ac:dyDescent="0.25">
      <c r="A2551" s="4">
        <v>41237</v>
      </c>
      <c r="B2551">
        <v>3</v>
      </c>
      <c r="C2551">
        <v>1</v>
      </c>
      <c r="D2551" s="5" t="s">
        <v>43</v>
      </c>
      <c r="E2551" s="6">
        <v>673.48</v>
      </c>
      <c r="F2551" s="6">
        <v>1038.43</v>
      </c>
      <c r="G2551" s="6">
        <v>1711.91</v>
      </c>
    </row>
    <row r="2552" spans="1:7" customFormat="1" x14ac:dyDescent="0.25">
      <c r="A2552" s="4">
        <v>41237</v>
      </c>
      <c r="B2552">
        <v>3</v>
      </c>
      <c r="C2552">
        <v>2</v>
      </c>
      <c r="D2552" s="5" t="s">
        <v>47</v>
      </c>
      <c r="E2552" s="6">
        <v>696.51</v>
      </c>
      <c r="F2552" s="6">
        <v>1066.95</v>
      </c>
      <c r="G2552" s="6">
        <v>1763.46</v>
      </c>
    </row>
    <row r="2553" spans="1:7" customFormat="1" x14ac:dyDescent="0.25">
      <c r="A2553" s="4">
        <v>41237</v>
      </c>
      <c r="B2553">
        <v>4</v>
      </c>
      <c r="C2553">
        <v>1</v>
      </c>
      <c r="D2553" s="5" t="s">
        <v>24</v>
      </c>
      <c r="E2553" s="6">
        <v>489.72</v>
      </c>
      <c r="F2553" s="6">
        <v>1016.22</v>
      </c>
      <c r="G2553" s="6">
        <v>1505.94</v>
      </c>
    </row>
    <row r="2554" spans="1:7" customFormat="1" x14ac:dyDescent="0.25">
      <c r="A2554" s="4">
        <v>41237</v>
      </c>
      <c r="B2554">
        <v>4</v>
      </c>
      <c r="C2554">
        <v>2</v>
      </c>
      <c r="D2554" s="5" t="s">
        <v>30</v>
      </c>
      <c r="E2554" s="6">
        <v>596.07000000000005</v>
      </c>
      <c r="F2554" s="6">
        <v>1146.8699999999999</v>
      </c>
      <c r="G2554" s="6">
        <v>1742.94</v>
      </c>
    </row>
    <row r="2555" spans="1:7" customFormat="1" x14ac:dyDescent="0.25">
      <c r="A2555" s="4">
        <v>41238</v>
      </c>
      <c r="B2555">
        <v>1</v>
      </c>
      <c r="C2555">
        <v>1</v>
      </c>
      <c r="D2555" s="5" t="s">
        <v>16</v>
      </c>
      <c r="E2555" s="6">
        <v>638.11</v>
      </c>
      <c r="F2555" s="6">
        <v>1100.52</v>
      </c>
      <c r="G2555" s="6">
        <v>1738.63</v>
      </c>
    </row>
    <row r="2556" spans="1:7" customFormat="1" x14ac:dyDescent="0.25">
      <c r="A2556" s="4">
        <v>41238</v>
      </c>
      <c r="B2556">
        <v>1</v>
      </c>
      <c r="C2556">
        <v>2</v>
      </c>
      <c r="D2556" s="5" t="s">
        <v>22</v>
      </c>
      <c r="E2556" s="6">
        <v>637.33000000000004</v>
      </c>
      <c r="F2556" s="6">
        <v>1097.3900000000001</v>
      </c>
      <c r="G2556" s="6">
        <v>1734.72</v>
      </c>
    </row>
    <row r="2557" spans="1:7" customFormat="1" x14ac:dyDescent="0.25">
      <c r="A2557" s="4">
        <v>41238</v>
      </c>
      <c r="B2557">
        <v>2</v>
      </c>
      <c r="C2557">
        <v>1</v>
      </c>
      <c r="D2557" s="5" t="s">
        <v>27</v>
      </c>
      <c r="E2557" s="6">
        <v>573.16</v>
      </c>
      <c r="F2557" s="6">
        <v>1083.05</v>
      </c>
      <c r="G2557" s="6">
        <v>1656.21</v>
      </c>
    </row>
    <row r="2558" spans="1:7" customFormat="1" x14ac:dyDescent="0.25">
      <c r="A2558" s="4">
        <v>41238</v>
      </c>
      <c r="B2558">
        <v>2</v>
      </c>
      <c r="C2558">
        <v>2</v>
      </c>
      <c r="D2558" s="5" t="s">
        <v>32</v>
      </c>
      <c r="E2558" s="6">
        <v>641.84</v>
      </c>
      <c r="F2558" s="6">
        <v>1157.51</v>
      </c>
      <c r="G2558" s="6">
        <v>1799.35</v>
      </c>
    </row>
    <row r="2559" spans="1:7" customFormat="1" x14ac:dyDescent="0.25">
      <c r="A2559" s="4">
        <v>41238</v>
      </c>
      <c r="B2559">
        <v>3</v>
      </c>
      <c r="C2559">
        <v>1</v>
      </c>
      <c r="D2559" s="5" t="s">
        <v>37</v>
      </c>
      <c r="E2559" s="6">
        <v>575.80999999999995</v>
      </c>
      <c r="F2559" s="6">
        <v>939.17</v>
      </c>
      <c r="G2559" s="6">
        <v>1514.98</v>
      </c>
    </row>
    <row r="2560" spans="1:7" customFormat="1" x14ac:dyDescent="0.25">
      <c r="A2560" s="4">
        <v>41238</v>
      </c>
      <c r="B2560">
        <v>3</v>
      </c>
      <c r="C2560">
        <v>2</v>
      </c>
      <c r="D2560" s="5" t="s">
        <v>40</v>
      </c>
      <c r="E2560" s="6">
        <v>739.34</v>
      </c>
      <c r="F2560" s="6">
        <v>1179.69</v>
      </c>
      <c r="G2560" s="6">
        <v>1919.03</v>
      </c>
    </row>
    <row r="2561" spans="1:7" customFormat="1" x14ac:dyDescent="0.25">
      <c r="A2561" s="4">
        <v>41238</v>
      </c>
      <c r="B2561">
        <v>4</v>
      </c>
      <c r="C2561">
        <v>1</v>
      </c>
      <c r="D2561" s="5" t="s">
        <v>41</v>
      </c>
      <c r="E2561" s="6">
        <v>606.89</v>
      </c>
      <c r="F2561" s="6">
        <v>1106.56</v>
      </c>
      <c r="G2561" s="6">
        <v>1713.45</v>
      </c>
    </row>
    <row r="2562" spans="1:7" customFormat="1" x14ac:dyDescent="0.25">
      <c r="A2562" s="4">
        <v>41238</v>
      </c>
      <c r="B2562">
        <v>4</v>
      </c>
      <c r="C2562">
        <v>2</v>
      </c>
      <c r="D2562" s="5" t="s">
        <v>43</v>
      </c>
      <c r="E2562" s="6">
        <v>542.24</v>
      </c>
      <c r="F2562" s="6">
        <v>1121.77</v>
      </c>
      <c r="G2562" s="6">
        <v>1664.01</v>
      </c>
    </row>
    <row r="2563" spans="1:7" customFormat="1" x14ac:dyDescent="0.25">
      <c r="A2563" s="4">
        <v>41239</v>
      </c>
      <c r="B2563">
        <v>1</v>
      </c>
      <c r="C2563">
        <v>1</v>
      </c>
      <c r="D2563" s="5" t="s">
        <v>47</v>
      </c>
      <c r="E2563" s="6">
        <v>533.98</v>
      </c>
      <c r="F2563" s="6">
        <v>1108.3699999999999</v>
      </c>
      <c r="G2563" s="6">
        <v>1642.35</v>
      </c>
    </row>
    <row r="2564" spans="1:7" customFormat="1" x14ac:dyDescent="0.25">
      <c r="A2564" s="4">
        <v>41239</v>
      </c>
      <c r="B2564">
        <v>1</v>
      </c>
      <c r="C2564">
        <v>2</v>
      </c>
      <c r="D2564" s="5" t="s">
        <v>24</v>
      </c>
      <c r="E2564" s="6">
        <v>604.16999999999996</v>
      </c>
      <c r="F2564" s="6">
        <v>1244.3499999999999</v>
      </c>
      <c r="G2564" s="6">
        <v>1848.52</v>
      </c>
    </row>
    <row r="2565" spans="1:7" customFormat="1" x14ac:dyDescent="0.25">
      <c r="A2565" s="4">
        <v>41239</v>
      </c>
      <c r="B2565">
        <v>2</v>
      </c>
      <c r="C2565">
        <v>1</v>
      </c>
      <c r="D2565" s="5" t="s">
        <v>30</v>
      </c>
      <c r="E2565" s="6">
        <v>644.67999999999995</v>
      </c>
      <c r="F2565" s="6">
        <v>1030.82</v>
      </c>
      <c r="G2565" s="6">
        <v>1675.5</v>
      </c>
    </row>
    <row r="2566" spans="1:7" customFormat="1" x14ac:dyDescent="0.25">
      <c r="A2566" s="4">
        <v>41239</v>
      </c>
      <c r="B2566">
        <v>2</v>
      </c>
      <c r="C2566">
        <v>2</v>
      </c>
      <c r="D2566" s="5" t="s">
        <v>16</v>
      </c>
      <c r="E2566" s="6">
        <v>674.92</v>
      </c>
      <c r="F2566" s="6">
        <v>1023.05</v>
      </c>
      <c r="G2566" s="6">
        <v>1697.97</v>
      </c>
    </row>
    <row r="2567" spans="1:7" customFormat="1" x14ac:dyDescent="0.25">
      <c r="A2567" s="4">
        <v>41239</v>
      </c>
      <c r="B2567">
        <v>3</v>
      </c>
      <c r="C2567">
        <v>1</v>
      </c>
      <c r="D2567" s="5" t="s">
        <v>22</v>
      </c>
      <c r="E2567" s="6">
        <v>677.4</v>
      </c>
      <c r="F2567" s="6">
        <v>1079.1199999999999</v>
      </c>
      <c r="G2567" s="6">
        <v>1756.52</v>
      </c>
    </row>
    <row r="2568" spans="1:7" customFormat="1" x14ac:dyDescent="0.25">
      <c r="A2568" s="4">
        <v>41239</v>
      </c>
      <c r="B2568">
        <v>3</v>
      </c>
      <c r="C2568">
        <v>2</v>
      </c>
      <c r="D2568" s="5" t="s">
        <v>27</v>
      </c>
      <c r="E2568" s="6">
        <v>633.09</v>
      </c>
      <c r="F2568" s="6">
        <v>1092.21</v>
      </c>
      <c r="G2568" s="6">
        <v>1725.3</v>
      </c>
    </row>
    <row r="2569" spans="1:7" customFormat="1" x14ac:dyDescent="0.25">
      <c r="A2569" s="4">
        <v>41239</v>
      </c>
      <c r="B2569">
        <v>4</v>
      </c>
      <c r="C2569">
        <v>1</v>
      </c>
      <c r="D2569" s="5" t="s">
        <v>32</v>
      </c>
      <c r="E2569" s="6">
        <v>558.29</v>
      </c>
      <c r="F2569" s="6">
        <v>1138.96</v>
      </c>
      <c r="G2569" s="6">
        <v>1697.25</v>
      </c>
    </row>
    <row r="2570" spans="1:7" customFormat="1" x14ac:dyDescent="0.25">
      <c r="A2570" s="4">
        <v>41239</v>
      </c>
      <c r="B2570">
        <v>4</v>
      </c>
      <c r="C2570">
        <v>2</v>
      </c>
      <c r="D2570" s="5" t="s">
        <v>37</v>
      </c>
      <c r="E2570" s="6">
        <v>607.34</v>
      </c>
      <c r="F2570" s="6">
        <v>1115.3900000000001</v>
      </c>
      <c r="G2570" s="6">
        <v>1722.73</v>
      </c>
    </row>
    <row r="2571" spans="1:7" customFormat="1" x14ac:dyDescent="0.25">
      <c r="A2571" s="4">
        <v>41240</v>
      </c>
      <c r="B2571">
        <v>1</v>
      </c>
      <c r="C2571">
        <v>1</v>
      </c>
      <c r="D2571" s="5" t="s">
        <v>40</v>
      </c>
      <c r="E2571" s="6">
        <v>697.45</v>
      </c>
      <c r="F2571" s="6">
        <v>1066.08</v>
      </c>
      <c r="G2571" s="6">
        <v>1763.53</v>
      </c>
    </row>
    <row r="2572" spans="1:7" customFormat="1" x14ac:dyDescent="0.25">
      <c r="A2572" s="4">
        <v>41240</v>
      </c>
      <c r="B2572">
        <v>1</v>
      </c>
      <c r="C2572">
        <v>2</v>
      </c>
      <c r="D2572" s="5" t="s">
        <v>41</v>
      </c>
      <c r="E2572" s="6">
        <v>583.30999999999995</v>
      </c>
      <c r="F2572" s="6">
        <v>963.7</v>
      </c>
      <c r="G2572" s="6">
        <v>1547.01</v>
      </c>
    </row>
    <row r="2573" spans="1:7" customFormat="1" x14ac:dyDescent="0.25">
      <c r="A2573" s="4">
        <v>41240</v>
      </c>
      <c r="B2573">
        <v>2</v>
      </c>
      <c r="C2573">
        <v>1</v>
      </c>
      <c r="D2573" s="5" t="s">
        <v>43</v>
      </c>
      <c r="E2573" s="6">
        <v>563.66999999999996</v>
      </c>
      <c r="F2573" s="6">
        <v>1180</v>
      </c>
      <c r="G2573" s="6">
        <v>1743.67</v>
      </c>
    </row>
    <row r="2574" spans="1:7" customFormat="1" x14ac:dyDescent="0.25">
      <c r="A2574" s="4">
        <v>41240</v>
      </c>
      <c r="B2574">
        <v>2</v>
      </c>
      <c r="C2574">
        <v>2</v>
      </c>
      <c r="D2574" s="5" t="s">
        <v>47</v>
      </c>
      <c r="E2574" s="6">
        <v>525.6</v>
      </c>
      <c r="F2574" s="6">
        <v>1092.08</v>
      </c>
      <c r="G2574" s="6">
        <v>1617.68</v>
      </c>
    </row>
    <row r="2575" spans="1:7" customFormat="1" x14ac:dyDescent="0.25">
      <c r="A2575" s="4">
        <v>41240</v>
      </c>
      <c r="B2575">
        <v>3</v>
      </c>
      <c r="C2575">
        <v>1</v>
      </c>
      <c r="D2575" s="5" t="s">
        <v>24</v>
      </c>
      <c r="E2575" s="6">
        <v>670.99</v>
      </c>
      <c r="F2575" s="6">
        <v>1130.08</v>
      </c>
      <c r="G2575" s="6">
        <v>1801.07</v>
      </c>
    </row>
    <row r="2576" spans="1:7" customFormat="1" x14ac:dyDescent="0.25">
      <c r="A2576" s="4">
        <v>41240</v>
      </c>
      <c r="B2576">
        <v>3</v>
      </c>
      <c r="C2576">
        <v>2</v>
      </c>
      <c r="D2576" s="5" t="s">
        <v>30</v>
      </c>
      <c r="E2576" s="6">
        <v>553.83000000000004</v>
      </c>
      <c r="F2576" s="6">
        <v>1114.81</v>
      </c>
      <c r="G2576" s="6">
        <v>1668.64</v>
      </c>
    </row>
    <row r="2577" spans="1:7" customFormat="1" x14ac:dyDescent="0.25">
      <c r="A2577" s="4">
        <v>41240</v>
      </c>
      <c r="B2577">
        <v>4</v>
      </c>
      <c r="C2577">
        <v>1</v>
      </c>
      <c r="D2577" s="5" t="s">
        <v>16</v>
      </c>
      <c r="E2577" s="6">
        <v>655.81</v>
      </c>
      <c r="F2577" s="6">
        <v>986.95</v>
      </c>
      <c r="G2577" s="6">
        <v>1642.76</v>
      </c>
    </row>
    <row r="2578" spans="1:7" customFormat="1" x14ac:dyDescent="0.25">
      <c r="A2578" s="4">
        <v>41240</v>
      </c>
      <c r="B2578">
        <v>4</v>
      </c>
      <c r="C2578">
        <v>2</v>
      </c>
      <c r="D2578" s="5" t="s">
        <v>22</v>
      </c>
      <c r="E2578" s="6">
        <v>663.81</v>
      </c>
      <c r="F2578" s="6">
        <v>1023.58</v>
      </c>
      <c r="G2578" s="6">
        <v>1687.39</v>
      </c>
    </row>
    <row r="2579" spans="1:7" customFormat="1" x14ac:dyDescent="0.25">
      <c r="A2579" s="4">
        <v>41241</v>
      </c>
      <c r="B2579">
        <v>1</v>
      </c>
      <c r="C2579">
        <v>1</v>
      </c>
      <c r="D2579" s="5" t="s">
        <v>27</v>
      </c>
      <c r="E2579" s="6">
        <v>489.06</v>
      </c>
      <c r="F2579" s="6">
        <v>1040.32</v>
      </c>
      <c r="G2579" s="6">
        <v>1529.38</v>
      </c>
    </row>
    <row r="2580" spans="1:7" customFormat="1" x14ac:dyDescent="0.25">
      <c r="A2580" s="4">
        <v>41241</v>
      </c>
      <c r="B2580">
        <v>1</v>
      </c>
      <c r="C2580">
        <v>2</v>
      </c>
      <c r="D2580" s="5" t="s">
        <v>32</v>
      </c>
      <c r="E2580" s="6">
        <v>525.65</v>
      </c>
      <c r="F2580" s="6">
        <v>1131.8699999999999</v>
      </c>
      <c r="G2580" s="6">
        <v>1657.52</v>
      </c>
    </row>
    <row r="2581" spans="1:7" customFormat="1" x14ac:dyDescent="0.25">
      <c r="A2581" s="4">
        <v>41241</v>
      </c>
      <c r="B2581">
        <v>2</v>
      </c>
      <c r="C2581">
        <v>1</v>
      </c>
      <c r="D2581" s="5" t="s">
        <v>37</v>
      </c>
      <c r="E2581" s="6">
        <v>522.47</v>
      </c>
      <c r="F2581" s="6">
        <v>987.38</v>
      </c>
      <c r="G2581" s="6">
        <v>1509.85</v>
      </c>
    </row>
    <row r="2582" spans="1:7" customFormat="1" x14ac:dyDescent="0.25">
      <c r="A2582" s="4">
        <v>41241</v>
      </c>
      <c r="B2582">
        <v>2</v>
      </c>
      <c r="C2582">
        <v>2</v>
      </c>
      <c r="D2582" s="5" t="s">
        <v>40</v>
      </c>
      <c r="E2582" s="6">
        <v>613.63</v>
      </c>
      <c r="F2582" s="6">
        <v>1201.0999999999999</v>
      </c>
      <c r="G2582" s="6">
        <v>1814.73</v>
      </c>
    </row>
    <row r="2583" spans="1:7" customFormat="1" x14ac:dyDescent="0.25">
      <c r="A2583" s="4">
        <v>41241</v>
      </c>
      <c r="B2583">
        <v>3</v>
      </c>
      <c r="C2583">
        <v>1</v>
      </c>
      <c r="D2583" s="5" t="s">
        <v>41</v>
      </c>
      <c r="E2583" s="6">
        <v>551.28</v>
      </c>
      <c r="F2583" s="6">
        <v>1102.44</v>
      </c>
      <c r="G2583" s="6">
        <v>1653.72</v>
      </c>
    </row>
    <row r="2584" spans="1:7" customFormat="1" x14ac:dyDescent="0.25">
      <c r="A2584" s="4">
        <v>41241</v>
      </c>
      <c r="B2584">
        <v>3</v>
      </c>
      <c r="C2584">
        <v>2</v>
      </c>
      <c r="D2584" s="5" t="s">
        <v>43</v>
      </c>
      <c r="E2584" s="6">
        <v>658.57</v>
      </c>
      <c r="F2584" s="6">
        <v>1342.63</v>
      </c>
      <c r="G2584" s="6">
        <v>2001.2</v>
      </c>
    </row>
    <row r="2585" spans="1:7" customFormat="1" x14ac:dyDescent="0.25">
      <c r="A2585" s="4">
        <v>41241</v>
      </c>
      <c r="B2585">
        <v>4</v>
      </c>
      <c r="C2585">
        <v>1</v>
      </c>
      <c r="D2585" s="5" t="s">
        <v>47</v>
      </c>
      <c r="E2585" s="6">
        <v>587.01</v>
      </c>
      <c r="F2585" s="6">
        <v>1158.02</v>
      </c>
      <c r="G2585" s="6">
        <v>1745.03</v>
      </c>
    </row>
    <row r="2586" spans="1:7" customFormat="1" x14ac:dyDescent="0.25">
      <c r="A2586" s="4">
        <v>41241</v>
      </c>
      <c r="B2586">
        <v>4</v>
      </c>
      <c r="C2586">
        <v>2</v>
      </c>
      <c r="D2586" s="5" t="s">
        <v>24</v>
      </c>
      <c r="E2586" s="6">
        <v>595.26</v>
      </c>
      <c r="F2586" s="6">
        <v>1155.75</v>
      </c>
      <c r="G2586" s="6">
        <v>1751.01</v>
      </c>
    </row>
    <row r="2587" spans="1:7" customFormat="1" x14ac:dyDescent="0.25">
      <c r="A2587" s="4">
        <v>41242</v>
      </c>
      <c r="B2587">
        <v>1</v>
      </c>
      <c r="C2587">
        <v>1</v>
      </c>
      <c r="D2587" s="5" t="s">
        <v>30</v>
      </c>
      <c r="E2587" s="6">
        <v>476.42</v>
      </c>
      <c r="F2587" s="6">
        <v>1102.08</v>
      </c>
      <c r="G2587" s="6">
        <v>1578.5</v>
      </c>
    </row>
    <row r="2588" spans="1:7" customFormat="1" x14ac:dyDescent="0.25">
      <c r="A2588" s="4">
        <v>41242</v>
      </c>
      <c r="B2588">
        <v>1</v>
      </c>
      <c r="C2588">
        <v>2</v>
      </c>
      <c r="D2588" s="5" t="s">
        <v>16</v>
      </c>
      <c r="E2588" s="6">
        <v>599.64</v>
      </c>
      <c r="F2588" s="6">
        <v>908.75</v>
      </c>
      <c r="G2588" s="6">
        <v>1508.39</v>
      </c>
    </row>
    <row r="2589" spans="1:7" customFormat="1" x14ac:dyDescent="0.25">
      <c r="A2589" s="4">
        <v>41242</v>
      </c>
      <c r="B2589">
        <v>2</v>
      </c>
      <c r="C2589">
        <v>1</v>
      </c>
      <c r="D2589" s="5" t="s">
        <v>22</v>
      </c>
      <c r="E2589" s="6">
        <v>645.12</v>
      </c>
      <c r="F2589" s="6">
        <v>1120.68</v>
      </c>
      <c r="G2589" s="6">
        <v>1765.8</v>
      </c>
    </row>
    <row r="2590" spans="1:7" customFormat="1" x14ac:dyDescent="0.25">
      <c r="A2590" s="4">
        <v>41242</v>
      </c>
      <c r="B2590">
        <v>2</v>
      </c>
      <c r="C2590">
        <v>2</v>
      </c>
      <c r="D2590" s="5" t="s">
        <v>27</v>
      </c>
      <c r="E2590" s="6">
        <v>600.03</v>
      </c>
      <c r="F2590" s="6">
        <v>1003.89</v>
      </c>
      <c r="G2590" s="6">
        <v>1603.92</v>
      </c>
    </row>
    <row r="2591" spans="1:7" customFormat="1" x14ac:dyDescent="0.25">
      <c r="A2591" s="4">
        <v>41242</v>
      </c>
      <c r="B2591">
        <v>3</v>
      </c>
      <c r="C2591">
        <v>1</v>
      </c>
      <c r="D2591" s="5" t="s">
        <v>32</v>
      </c>
      <c r="E2591" s="6">
        <v>578.02</v>
      </c>
      <c r="F2591" s="6">
        <v>1076.1300000000001</v>
      </c>
      <c r="G2591" s="6">
        <v>1654.15</v>
      </c>
    </row>
    <row r="2592" spans="1:7" customFormat="1" x14ac:dyDescent="0.25">
      <c r="A2592" s="4">
        <v>41242</v>
      </c>
      <c r="B2592">
        <v>3</v>
      </c>
      <c r="C2592">
        <v>2</v>
      </c>
      <c r="D2592" s="5" t="s">
        <v>37</v>
      </c>
      <c r="E2592" s="6">
        <v>581.51</v>
      </c>
      <c r="F2592" s="6">
        <v>1159.5899999999999</v>
      </c>
      <c r="G2592" s="6">
        <v>1741.1</v>
      </c>
    </row>
    <row r="2593" spans="1:7" customFormat="1" x14ac:dyDescent="0.25">
      <c r="A2593" s="4">
        <v>41242</v>
      </c>
      <c r="B2593">
        <v>4</v>
      </c>
      <c r="C2593">
        <v>1</v>
      </c>
      <c r="D2593" s="5" t="s">
        <v>40</v>
      </c>
      <c r="E2593" s="6">
        <v>667.27</v>
      </c>
      <c r="F2593" s="6">
        <v>1106.3800000000001</v>
      </c>
      <c r="G2593" s="6">
        <v>1773.65</v>
      </c>
    </row>
    <row r="2594" spans="1:7" customFormat="1" x14ac:dyDescent="0.25">
      <c r="A2594" s="4">
        <v>41242</v>
      </c>
      <c r="B2594">
        <v>4</v>
      </c>
      <c r="C2594">
        <v>2</v>
      </c>
      <c r="D2594" s="5" t="s">
        <v>41</v>
      </c>
      <c r="E2594" s="6">
        <v>595.51</v>
      </c>
      <c r="F2594" s="6">
        <v>1080.0999999999999</v>
      </c>
      <c r="G2594" s="6">
        <v>1675.61</v>
      </c>
    </row>
    <row r="2595" spans="1:7" customFormat="1" x14ac:dyDescent="0.25">
      <c r="A2595" s="4">
        <v>41243</v>
      </c>
      <c r="B2595">
        <v>1</v>
      </c>
      <c r="C2595">
        <v>1</v>
      </c>
      <c r="D2595" s="5" t="s">
        <v>43</v>
      </c>
      <c r="E2595" s="6">
        <v>706.29</v>
      </c>
      <c r="F2595" s="6">
        <v>1063.5999999999999</v>
      </c>
      <c r="G2595" s="6">
        <v>1769.89</v>
      </c>
    </row>
    <row r="2596" spans="1:7" customFormat="1" x14ac:dyDescent="0.25">
      <c r="A2596" s="4">
        <v>41243</v>
      </c>
      <c r="B2596">
        <v>1</v>
      </c>
      <c r="C2596">
        <v>2</v>
      </c>
      <c r="D2596" s="5" t="s">
        <v>47</v>
      </c>
      <c r="E2596" s="6">
        <v>689.67</v>
      </c>
      <c r="F2596" s="6">
        <v>1082.5999999999999</v>
      </c>
      <c r="G2596" s="6">
        <v>1772.27</v>
      </c>
    </row>
    <row r="2597" spans="1:7" customFormat="1" x14ac:dyDescent="0.25">
      <c r="A2597" s="4">
        <v>41243</v>
      </c>
      <c r="B2597">
        <v>2</v>
      </c>
      <c r="C2597">
        <v>1</v>
      </c>
      <c r="D2597" s="5" t="s">
        <v>24</v>
      </c>
      <c r="E2597" s="6">
        <v>541.29999999999995</v>
      </c>
      <c r="F2597" s="6">
        <v>991.24</v>
      </c>
      <c r="G2597" s="6">
        <v>1532.54</v>
      </c>
    </row>
    <row r="2598" spans="1:7" customFormat="1" x14ac:dyDescent="0.25">
      <c r="A2598" s="4">
        <v>41243</v>
      </c>
      <c r="B2598">
        <v>2</v>
      </c>
      <c r="C2598">
        <v>2</v>
      </c>
      <c r="D2598" s="5" t="s">
        <v>30</v>
      </c>
      <c r="E2598" s="6">
        <v>699.72</v>
      </c>
      <c r="F2598" s="6">
        <v>1139.6300000000001</v>
      </c>
      <c r="G2598" s="6">
        <v>1839.35</v>
      </c>
    </row>
    <row r="2599" spans="1:7" customFormat="1" x14ac:dyDescent="0.25">
      <c r="A2599" s="4">
        <v>41243</v>
      </c>
      <c r="B2599">
        <v>3</v>
      </c>
      <c r="C2599">
        <v>1</v>
      </c>
      <c r="D2599" s="5" t="s">
        <v>16</v>
      </c>
      <c r="E2599" s="6">
        <v>611.32000000000005</v>
      </c>
      <c r="F2599" s="6">
        <v>959.19</v>
      </c>
      <c r="G2599" s="6">
        <v>1570.51</v>
      </c>
    </row>
    <row r="2600" spans="1:7" customFormat="1" x14ac:dyDescent="0.25">
      <c r="A2600" s="4">
        <v>41243</v>
      </c>
      <c r="B2600">
        <v>3</v>
      </c>
      <c r="C2600">
        <v>2</v>
      </c>
      <c r="D2600" s="5" t="s">
        <v>22</v>
      </c>
      <c r="E2600" s="6">
        <v>700.94</v>
      </c>
      <c r="F2600" s="6">
        <v>1219.3900000000001</v>
      </c>
      <c r="G2600" s="6">
        <v>1920.33</v>
      </c>
    </row>
    <row r="2601" spans="1:7" customFormat="1" x14ac:dyDescent="0.25">
      <c r="A2601" s="4">
        <v>41243</v>
      </c>
      <c r="B2601">
        <v>4</v>
      </c>
      <c r="C2601">
        <v>1</v>
      </c>
      <c r="D2601" s="5" t="s">
        <v>27</v>
      </c>
      <c r="E2601" s="6">
        <v>543.85</v>
      </c>
      <c r="F2601" s="6">
        <v>1067.52</v>
      </c>
      <c r="G2601" s="6">
        <v>1611.37</v>
      </c>
    </row>
    <row r="2602" spans="1:7" customFormat="1" x14ac:dyDescent="0.25">
      <c r="A2602" s="4">
        <v>41243</v>
      </c>
      <c r="B2602">
        <v>4</v>
      </c>
      <c r="C2602">
        <v>2</v>
      </c>
      <c r="D2602" s="5" t="s">
        <v>32</v>
      </c>
      <c r="E2602" s="6">
        <v>489.58</v>
      </c>
      <c r="F2602" s="6">
        <v>1072.22</v>
      </c>
      <c r="G2602" s="6">
        <v>1561.8</v>
      </c>
    </row>
    <row r="2603" spans="1:7" customFormat="1" x14ac:dyDescent="0.25">
      <c r="A2603" s="4">
        <v>41244</v>
      </c>
      <c r="B2603">
        <v>1</v>
      </c>
      <c r="C2603">
        <v>1</v>
      </c>
      <c r="D2603" s="5" t="s">
        <v>37</v>
      </c>
      <c r="E2603" s="6">
        <v>675.82</v>
      </c>
      <c r="F2603" s="6">
        <v>1045.54</v>
      </c>
      <c r="G2603" s="6">
        <v>1721.36</v>
      </c>
    </row>
    <row r="2604" spans="1:7" customFormat="1" x14ac:dyDescent="0.25">
      <c r="A2604" s="4">
        <v>41244</v>
      </c>
      <c r="B2604">
        <v>1</v>
      </c>
      <c r="C2604">
        <v>2</v>
      </c>
      <c r="D2604" s="5" t="s">
        <v>40</v>
      </c>
      <c r="E2604" s="6">
        <v>533.54</v>
      </c>
      <c r="F2604" s="6">
        <v>1002.53</v>
      </c>
      <c r="G2604" s="6">
        <v>1536.07</v>
      </c>
    </row>
    <row r="2605" spans="1:7" customFormat="1" x14ac:dyDescent="0.25">
      <c r="A2605" s="4">
        <v>41244</v>
      </c>
      <c r="B2605">
        <v>2</v>
      </c>
      <c r="C2605">
        <v>1</v>
      </c>
      <c r="D2605" s="5" t="s">
        <v>41</v>
      </c>
      <c r="E2605" s="6">
        <v>561.35</v>
      </c>
      <c r="F2605" s="6">
        <v>961.66</v>
      </c>
      <c r="G2605" s="6">
        <v>1523.01</v>
      </c>
    </row>
    <row r="2606" spans="1:7" customFormat="1" x14ac:dyDescent="0.25">
      <c r="A2606" s="4">
        <v>41244</v>
      </c>
      <c r="B2606">
        <v>2</v>
      </c>
      <c r="C2606">
        <v>2</v>
      </c>
      <c r="D2606" s="5" t="s">
        <v>43</v>
      </c>
      <c r="E2606" s="6">
        <v>594.09</v>
      </c>
      <c r="F2606" s="6">
        <v>940.07</v>
      </c>
      <c r="G2606" s="6">
        <v>1534.16</v>
      </c>
    </row>
    <row r="2607" spans="1:7" customFormat="1" x14ac:dyDescent="0.25">
      <c r="A2607" s="4">
        <v>41244</v>
      </c>
      <c r="B2607">
        <v>3</v>
      </c>
      <c r="C2607">
        <v>1</v>
      </c>
      <c r="D2607" s="5" t="s">
        <v>47</v>
      </c>
      <c r="E2607" s="6">
        <v>574.27</v>
      </c>
      <c r="F2607" s="6">
        <v>1071.5899999999999</v>
      </c>
      <c r="G2607" s="6">
        <v>1645.86</v>
      </c>
    </row>
    <row r="2608" spans="1:7" customFormat="1" x14ac:dyDescent="0.25">
      <c r="A2608" s="4">
        <v>41244</v>
      </c>
      <c r="B2608">
        <v>3</v>
      </c>
      <c r="C2608">
        <v>2</v>
      </c>
      <c r="D2608" s="5" t="s">
        <v>24</v>
      </c>
      <c r="E2608" s="6">
        <v>705.52</v>
      </c>
      <c r="F2608" s="6">
        <v>1282.68</v>
      </c>
      <c r="G2608" s="6">
        <v>1988.2</v>
      </c>
    </row>
    <row r="2609" spans="1:7" customFormat="1" x14ac:dyDescent="0.25">
      <c r="A2609" s="4">
        <v>41244</v>
      </c>
      <c r="B2609">
        <v>4</v>
      </c>
      <c r="C2609">
        <v>1</v>
      </c>
      <c r="D2609" s="5" t="s">
        <v>30</v>
      </c>
      <c r="E2609" s="6">
        <v>656.64</v>
      </c>
      <c r="F2609" s="6">
        <v>1030.5999999999999</v>
      </c>
      <c r="G2609" s="6">
        <v>1687.24</v>
      </c>
    </row>
    <row r="2610" spans="1:7" customFormat="1" x14ac:dyDescent="0.25">
      <c r="A2610" s="4">
        <v>41244</v>
      </c>
      <c r="B2610">
        <v>4</v>
      </c>
      <c r="C2610">
        <v>2</v>
      </c>
      <c r="D2610" s="5" t="s">
        <v>16</v>
      </c>
      <c r="E2610" s="6">
        <v>786.6</v>
      </c>
      <c r="F2610" s="6">
        <v>1314.62</v>
      </c>
      <c r="G2610" s="6">
        <v>2101.2199999999998</v>
      </c>
    </row>
    <row r="2611" spans="1:7" customFormat="1" x14ac:dyDescent="0.25">
      <c r="A2611" s="4">
        <v>41245</v>
      </c>
      <c r="B2611">
        <v>1</v>
      </c>
      <c r="C2611">
        <v>1</v>
      </c>
      <c r="D2611" s="5" t="s">
        <v>22</v>
      </c>
      <c r="E2611" s="6">
        <v>553.23</v>
      </c>
      <c r="F2611" s="6">
        <v>986.75</v>
      </c>
      <c r="G2611" s="6">
        <v>1539.98</v>
      </c>
    </row>
    <row r="2612" spans="1:7" customFormat="1" x14ac:dyDescent="0.25">
      <c r="A2612" s="4">
        <v>41245</v>
      </c>
      <c r="B2612">
        <v>1</v>
      </c>
      <c r="C2612">
        <v>2</v>
      </c>
      <c r="D2612" s="5" t="s">
        <v>27</v>
      </c>
      <c r="E2612" s="6">
        <v>634.67999999999995</v>
      </c>
      <c r="F2612" s="6">
        <v>1202.31</v>
      </c>
      <c r="G2612" s="6">
        <v>1836.99</v>
      </c>
    </row>
    <row r="2613" spans="1:7" customFormat="1" x14ac:dyDescent="0.25">
      <c r="A2613" s="4">
        <v>41245</v>
      </c>
      <c r="B2613">
        <v>2</v>
      </c>
      <c r="C2613">
        <v>1</v>
      </c>
      <c r="D2613" s="5" t="s">
        <v>32</v>
      </c>
      <c r="E2613" s="6">
        <v>681.34</v>
      </c>
      <c r="F2613" s="6">
        <v>1059.3</v>
      </c>
      <c r="G2613" s="6">
        <v>1740.64</v>
      </c>
    </row>
    <row r="2614" spans="1:7" customFormat="1" x14ac:dyDescent="0.25">
      <c r="A2614" s="4">
        <v>41245</v>
      </c>
      <c r="B2614">
        <v>2</v>
      </c>
      <c r="C2614">
        <v>2</v>
      </c>
      <c r="D2614" s="5" t="s">
        <v>37</v>
      </c>
      <c r="E2614" s="6">
        <v>725.83</v>
      </c>
      <c r="F2614" s="6">
        <v>1347.81</v>
      </c>
      <c r="G2614" s="6">
        <v>2073.64</v>
      </c>
    </row>
    <row r="2615" spans="1:7" customFormat="1" x14ac:dyDescent="0.25">
      <c r="A2615" s="4">
        <v>41245</v>
      </c>
      <c r="B2615">
        <v>3</v>
      </c>
      <c r="C2615">
        <v>1</v>
      </c>
      <c r="D2615" s="5" t="s">
        <v>40</v>
      </c>
      <c r="E2615" s="6">
        <v>682.33</v>
      </c>
      <c r="F2615" s="6">
        <v>1048.05</v>
      </c>
      <c r="G2615" s="6">
        <v>1730.38</v>
      </c>
    </row>
    <row r="2616" spans="1:7" customFormat="1" x14ac:dyDescent="0.25">
      <c r="A2616" s="4">
        <v>41245</v>
      </c>
      <c r="B2616">
        <v>3</v>
      </c>
      <c r="C2616">
        <v>2</v>
      </c>
      <c r="D2616" s="5" t="s">
        <v>41</v>
      </c>
      <c r="E2616" s="6">
        <v>629.54</v>
      </c>
      <c r="F2616" s="6">
        <v>1209.22</v>
      </c>
      <c r="G2616" s="6">
        <v>1838.76</v>
      </c>
    </row>
    <row r="2617" spans="1:7" customFormat="1" x14ac:dyDescent="0.25">
      <c r="A2617" s="4">
        <v>41245</v>
      </c>
      <c r="B2617">
        <v>4</v>
      </c>
      <c r="C2617">
        <v>1</v>
      </c>
      <c r="D2617" s="5" t="s">
        <v>43</v>
      </c>
      <c r="E2617" s="6">
        <v>647.51</v>
      </c>
      <c r="F2617" s="6">
        <v>1092.58</v>
      </c>
      <c r="G2617" s="6">
        <v>1740.09</v>
      </c>
    </row>
    <row r="2618" spans="1:7" customFormat="1" x14ac:dyDescent="0.25">
      <c r="A2618" s="4">
        <v>41245</v>
      </c>
      <c r="B2618">
        <v>4</v>
      </c>
      <c r="C2618">
        <v>2</v>
      </c>
      <c r="D2618" s="5" t="s">
        <v>47</v>
      </c>
      <c r="E2618" s="6">
        <v>723.35</v>
      </c>
      <c r="F2618" s="6">
        <v>1350.83</v>
      </c>
      <c r="G2618" s="6">
        <v>2074.1799999999998</v>
      </c>
    </row>
    <row r="2619" spans="1:7" customFormat="1" x14ac:dyDescent="0.25">
      <c r="A2619" s="4">
        <v>41246</v>
      </c>
      <c r="B2619">
        <v>1</v>
      </c>
      <c r="C2619">
        <v>1</v>
      </c>
      <c r="D2619" s="5" t="s">
        <v>24</v>
      </c>
      <c r="E2619" s="6">
        <v>627.08000000000004</v>
      </c>
      <c r="F2619" s="6">
        <v>1055.3</v>
      </c>
      <c r="G2619" s="6">
        <v>1682.38</v>
      </c>
    </row>
    <row r="2620" spans="1:7" customFormat="1" x14ac:dyDescent="0.25">
      <c r="A2620" s="4">
        <v>41246</v>
      </c>
      <c r="B2620">
        <v>1</v>
      </c>
      <c r="C2620">
        <v>2</v>
      </c>
      <c r="D2620" s="5" t="s">
        <v>30</v>
      </c>
      <c r="E2620" s="6">
        <v>587.47</v>
      </c>
      <c r="F2620" s="6">
        <v>1175.9000000000001</v>
      </c>
      <c r="G2620" s="6">
        <v>1763.37</v>
      </c>
    </row>
    <row r="2621" spans="1:7" customFormat="1" x14ac:dyDescent="0.25">
      <c r="A2621" s="4">
        <v>41246</v>
      </c>
      <c r="B2621">
        <v>2</v>
      </c>
      <c r="C2621">
        <v>1</v>
      </c>
      <c r="D2621" s="5" t="s">
        <v>16</v>
      </c>
      <c r="E2621" s="6">
        <v>648.54999999999995</v>
      </c>
      <c r="F2621" s="6">
        <v>1009.23</v>
      </c>
      <c r="G2621" s="6">
        <v>1657.78</v>
      </c>
    </row>
    <row r="2622" spans="1:7" customFormat="1" x14ac:dyDescent="0.25">
      <c r="A2622" s="4">
        <v>41246</v>
      </c>
      <c r="B2622">
        <v>2</v>
      </c>
      <c r="C2622">
        <v>2</v>
      </c>
      <c r="D2622" s="5" t="s">
        <v>22</v>
      </c>
      <c r="E2622" s="6">
        <v>733.96</v>
      </c>
      <c r="F2622" s="6">
        <v>1108.3699999999999</v>
      </c>
      <c r="G2622" s="6">
        <v>1842.33</v>
      </c>
    </row>
    <row r="2623" spans="1:7" customFormat="1" x14ac:dyDescent="0.25">
      <c r="A2623" s="4">
        <v>41246</v>
      </c>
      <c r="B2623">
        <v>3</v>
      </c>
      <c r="C2623">
        <v>1</v>
      </c>
      <c r="D2623" s="5" t="s">
        <v>27</v>
      </c>
      <c r="E2623" s="6">
        <v>542.94000000000005</v>
      </c>
      <c r="F2623" s="6">
        <v>1211.58</v>
      </c>
      <c r="G2623" s="6">
        <v>1754.52</v>
      </c>
    </row>
    <row r="2624" spans="1:7" customFormat="1" x14ac:dyDescent="0.25">
      <c r="A2624" s="4">
        <v>41246</v>
      </c>
      <c r="B2624">
        <v>3</v>
      </c>
      <c r="C2624">
        <v>2</v>
      </c>
      <c r="D2624" s="5" t="s">
        <v>32</v>
      </c>
      <c r="E2624" s="6">
        <v>738.5</v>
      </c>
      <c r="F2624" s="6">
        <v>1238.9100000000001</v>
      </c>
      <c r="G2624" s="6">
        <v>1977.41</v>
      </c>
    </row>
    <row r="2625" spans="1:7" customFormat="1" x14ac:dyDescent="0.25">
      <c r="A2625" s="4">
        <v>41246</v>
      </c>
      <c r="B2625">
        <v>4</v>
      </c>
      <c r="C2625">
        <v>1</v>
      </c>
      <c r="D2625" s="5" t="s">
        <v>37</v>
      </c>
      <c r="E2625" s="6">
        <v>624.42999999999995</v>
      </c>
      <c r="F2625" s="6">
        <v>947.24</v>
      </c>
      <c r="G2625" s="6">
        <v>1571.67</v>
      </c>
    </row>
    <row r="2626" spans="1:7" customFormat="1" x14ac:dyDescent="0.25">
      <c r="A2626" s="4">
        <v>41246</v>
      </c>
      <c r="B2626">
        <v>4</v>
      </c>
      <c r="C2626">
        <v>2</v>
      </c>
      <c r="D2626" s="5" t="s">
        <v>40</v>
      </c>
      <c r="E2626" s="6">
        <v>764.7</v>
      </c>
      <c r="F2626" s="6">
        <v>1169.68</v>
      </c>
      <c r="G2626" s="6">
        <v>1934.38</v>
      </c>
    </row>
    <row r="2627" spans="1:7" customFormat="1" x14ac:dyDescent="0.25">
      <c r="A2627" s="4">
        <v>41247</v>
      </c>
      <c r="B2627">
        <v>1</v>
      </c>
      <c r="C2627">
        <v>1</v>
      </c>
      <c r="D2627" s="5" t="s">
        <v>41</v>
      </c>
      <c r="E2627" s="6">
        <v>629.88</v>
      </c>
      <c r="F2627" s="6">
        <v>1007.39</v>
      </c>
      <c r="G2627" s="6">
        <v>1637.27</v>
      </c>
    </row>
    <row r="2628" spans="1:7" customFormat="1" x14ac:dyDescent="0.25">
      <c r="A2628" s="4">
        <v>41247</v>
      </c>
      <c r="B2628">
        <v>1</v>
      </c>
      <c r="C2628">
        <v>2</v>
      </c>
      <c r="D2628" s="5" t="s">
        <v>43</v>
      </c>
      <c r="E2628" s="6">
        <v>472.36</v>
      </c>
      <c r="F2628" s="6">
        <v>1051.8599999999999</v>
      </c>
      <c r="G2628" s="6">
        <v>1524.22</v>
      </c>
    </row>
    <row r="2629" spans="1:7" customFormat="1" x14ac:dyDescent="0.25">
      <c r="A2629" s="4">
        <v>41247</v>
      </c>
      <c r="B2629">
        <v>2</v>
      </c>
      <c r="C2629">
        <v>1</v>
      </c>
      <c r="D2629" s="5" t="s">
        <v>47</v>
      </c>
      <c r="E2629" s="6">
        <v>440.24</v>
      </c>
      <c r="F2629" s="6">
        <v>1153.06</v>
      </c>
      <c r="G2629" s="6">
        <v>1593.3</v>
      </c>
    </row>
    <row r="2630" spans="1:7" customFormat="1" x14ac:dyDescent="0.25">
      <c r="A2630" s="4">
        <v>41247</v>
      </c>
      <c r="B2630">
        <v>2</v>
      </c>
      <c r="C2630">
        <v>2</v>
      </c>
      <c r="D2630" s="5" t="s">
        <v>24</v>
      </c>
      <c r="E2630" s="6">
        <v>675.34</v>
      </c>
      <c r="F2630" s="6">
        <v>1131.27</v>
      </c>
      <c r="G2630" s="6">
        <v>1806.61</v>
      </c>
    </row>
    <row r="2631" spans="1:7" customFormat="1" x14ac:dyDescent="0.25">
      <c r="A2631" s="4">
        <v>41247</v>
      </c>
      <c r="B2631">
        <v>3</v>
      </c>
      <c r="C2631">
        <v>1</v>
      </c>
      <c r="D2631" s="5" t="s">
        <v>30</v>
      </c>
      <c r="E2631" s="6">
        <v>546.46</v>
      </c>
      <c r="F2631" s="6">
        <v>977.55</v>
      </c>
      <c r="G2631" s="6">
        <v>1524.01</v>
      </c>
    </row>
    <row r="2632" spans="1:7" customFormat="1" x14ac:dyDescent="0.25">
      <c r="A2632" s="4">
        <v>41247</v>
      </c>
      <c r="B2632">
        <v>3</v>
      </c>
      <c r="C2632">
        <v>2</v>
      </c>
      <c r="D2632" s="5" t="s">
        <v>16</v>
      </c>
      <c r="E2632" s="6">
        <v>632.30999999999995</v>
      </c>
      <c r="F2632" s="6">
        <v>1327.76</v>
      </c>
      <c r="G2632" s="6">
        <v>1960.07</v>
      </c>
    </row>
    <row r="2633" spans="1:7" customFormat="1" x14ac:dyDescent="0.25">
      <c r="A2633" s="4">
        <v>41247</v>
      </c>
      <c r="B2633">
        <v>4</v>
      </c>
      <c r="C2633">
        <v>1</v>
      </c>
      <c r="D2633" s="5" t="s">
        <v>22</v>
      </c>
      <c r="E2633" s="6">
        <v>562.73</v>
      </c>
      <c r="F2633" s="6">
        <v>1151.1199999999999</v>
      </c>
      <c r="G2633" s="6">
        <v>1713.85</v>
      </c>
    </row>
    <row r="2634" spans="1:7" customFormat="1" x14ac:dyDescent="0.25">
      <c r="A2634" s="4">
        <v>41247</v>
      </c>
      <c r="B2634">
        <v>4</v>
      </c>
      <c r="C2634">
        <v>2</v>
      </c>
      <c r="D2634" s="5" t="s">
        <v>27</v>
      </c>
      <c r="E2634" s="6">
        <v>597.32000000000005</v>
      </c>
      <c r="F2634" s="6">
        <v>1392.81</v>
      </c>
      <c r="G2634" s="6">
        <v>1990.13</v>
      </c>
    </row>
    <row r="2635" spans="1:7" customFormat="1" x14ac:dyDescent="0.25">
      <c r="A2635" s="4">
        <v>41248</v>
      </c>
      <c r="B2635">
        <v>1</v>
      </c>
      <c r="C2635">
        <v>1</v>
      </c>
      <c r="D2635" s="5" t="s">
        <v>32</v>
      </c>
      <c r="E2635" s="6">
        <v>511.31</v>
      </c>
      <c r="F2635" s="6">
        <v>1154.26</v>
      </c>
      <c r="G2635" s="6">
        <v>1665.57</v>
      </c>
    </row>
    <row r="2636" spans="1:7" customFormat="1" x14ac:dyDescent="0.25">
      <c r="A2636" s="4">
        <v>41248</v>
      </c>
      <c r="B2636">
        <v>1</v>
      </c>
      <c r="C2636">
        <v>2</v>
      </c>
      <c r="D2636" s="5" t="s">
        <v>37</v>
      </c>
      <c r="E2636" s="6">
        <v>632.59</v>
      </c>
      <c r="F2636" s="6">
        <v>1156.96</v>
      </c>
      <c r="G2636" s="6">
        <v>1789.55</v>
      </c>
    </row>
    <row r="2637" spans="1:7" customFormat="1" x14ac:dyDescent="0.25">
      <c r="A2637" s="4">
        <v>41248</v>
      </c>
      <c r="B2637">
        <v>2</v>
      </c>
      <c r="C2637">
        <v>1</v>
      </c>
      <c r="D2637" s="5" t="s">
        <v>40</v>
      </c>
      <c r="E2637" s="6">
        <v>459.13</v>
      </c>
      <c r="F2637" s="6">
        <v>1149.99</v>
      </c>
      <c r="G2637" s="6">
        <v>1609.12</v>
      </c>
    </row>
    <row r="2638" spans="1:7" customFormat="1" x14ac:dyDescent="0.25">
      <c r="A2638" s="4">
        <v>41248</v>
      </c>
      <c r="B2638">
        <v>2</v>
      </c>
      <c r="C2638">
        <v>2</v>
      </c>
      <c r="D2638" s="5" t="s">
        <v>41</v>
      </c>
      <c r="E2638" s="6">
        <v>612.04999999999995</v>
      </c>
      <c r="F2638" s="6">
        <v>1343.13</v>
      </c>
      <c r="G2638" s="6">
        <v>1955.18</v>
      </c>
    </row>
    <row r="2639" spans="1:7" customFormat="1" x14ac:dyDescent="0.25">
      <c r="A2639" s="4">
        <v>41248</v>
      </c>
      <c r="B2639">
        <v>3</v>
      </c>
      <c r="C2639">
        <v>1</v>
      </c>
      <c r="D2639" s="5" t="s">
        <v>43</v>
      </c>
      <c r="E2639" s="6">
        <v>522.51</v>
      </c>
      <c r="F2639" s="6">
        <v>1155.6600000000001</v>
      </c>
      <c r="G2639" s="6">
        <v>1678.17</v>
      </c>
    </row>
    <row r="2640" spans="1:7" customFormat="1" x14ac:dyDescent="0.25">
      <c r="A2640" s="4">
        <v>41248</v>
      </c>
      <c r="B2640">
        <v>3</v>
      </c>
      <c r="C2640">
        <v>2</v>
      </c>
      <c r="D2640" s="5" t="s">
        <v>47</v>
      </c>
      <c r="E2640" s="6">
        <v>639.79999999999995</v>
      </c>
      <c r="F2640" s="6">
        <v>1008.25</v>
      </c>
      <c r="G2640" s="6">
        <v>1648.05</v>
      </c>
    </row>
    <row r="2641" spans="1:7" customFormat="1" x14ac:dyDescent="0.25">
      <c r="A2641" s="4">
        <v>41248</v>
      </c>
      <c r="B2641">
        <v>4</v>
      </c>
      <c r="C2641">
        <v>1</v>
      </c>
      <c r="D2641" s="5" t="s">
        <v>24</v>
      </c>
      <c r="E2641" s="6">
        <v>600.47</v>
      </c>
      <c r="F2641" s="6">
        <v>1134.43</v>
      </c>
      <c r="G2641" s="6">
        <v>1734.9</v>
      </c>
    </row>
    <row r="2642" spans="1:7" customFormat="1" x14ac:dyDescent="0.25">
      <c r="A2642" s="4">
        <v>41248</v>
      </c>
      <c r="B2642">
        <v>4</v>
      </c>
      <c r="C2642">
        <v>2</v>
      </c>
      <c r="D2642" s="5" t="s">
        <v>30</v>
      </c>
      <c r="E2642" s="6">
        <v>592.04</v>
      </c>
      <c r="F2642" s="6">
        <v>924.49</v>
      </c>
      <c r="G2642" s="6">
        <v>1516.53</v>
      </c>
    </row>
    <row r="2643" spans="1:7" customFormat="1" x14ac:dyDescent="0.25">
      <c r="A2643" s="4">
        <v>41249</v>
      </c>
      <c r="B2643">
        <v>1</v>
      </c>
      <c r="C2643">
        <v>1</v>
      </c>
      <c r="D2643" s="5" t="s">
        <v>16</v>
      </c>
      <c r="E2643" s="6">
        <v>430.03</v>
      </c>
      <c r="F2643" s="6">
        <v>1143.02</v>
      </c>
      <c r="G2643" s="6">
        <v>1573.05</v>
      </c>
    </row>
    <row r="2644" spans="1:7" customFormat="1" x14ac:dyDescent="0.25">
      <c r="A2644" s="4">
        <v>41249</v>
      </c>
      <c r="B2644">
        <v>1</v>
      </c>
      <c r="C2644">
        <v>2</v>
      </c>
      <c r="D2644" s="5" t="s">
        <v>22</v>
      </c>
      <c r="E2644" s="6">
        <v>602.4</v>
      </c>
      <c r="F2644" s="6">
        <v>1260.4100000000001</v>
      </c>
      <c r="G2644" s="6">
        <v>1862.81</v>
      </c>
    </row>
    <row r="2645" spans="1:7" customFormat="1" x14ac:dyDescent="0.25">
      <c r="A2645" s="4">
        <v>41249</v>
      </c>
      <c r="B2645">
        <v>2</v>
      </c>
      <c r="C2645">
        <v>1</v>
      </c>
      <c r="D2645" s="5" t="s">
        <v>27</v>
      </c>
      <c r="E2645" s="6">
        <v>509.41</v>
      </c>
      <c r="F2645" s="6">
        <v>1161.98</v>
      </c>
      <c r="G2645" s="6">
        <v>1671.39</v>
      </c>
    </row>
    <row r="2646" spans="1:7" customFormat="1" x14ac:dyDescent="0.25">
      <c r="A2646" s="4">
        <v>41249</v>
      </c>
      <c r="B2646">
        <v>2</v>
      </c>
      <c r="C2646">
        <v>2</v>
      </c>
      <c r="D2646" s="5" t="s">
        <v>32</v>
      </c>
      <c r="E2646" s="6">
        <v>519.51</v>
      </c>
      <c r="F2646" s="6">
        <v>1040</v>
      </c>
      <c r="G2646" s="6">
        <v>1559.51</v>
      </c>
    </row>
    <row r="2647" spans="1:7" customFormat="1" x14ac:dyDescent="0.25">
      <c r="A2647" s="4">
        <v>41249</v>
      </c>
      <c r="B2647">
        <v>3</v>
      </c>
      <c r="C2647">
        <v>1</v>
      </c>
      <c r="D2647" s="5" t="s">
        <v>37</v>
      </c>
      <c r="E2647" s="6">
        <v>484.5</v>
      </c>
      <c r="F2647" s="6">
        <v>1075.75</v>
      </c>
      <c r="G2647" s="6">
        <v>1560.25</v>
      </c>
    </row>
    <row r="2648" spans="1:7" customFormat="1" x14ac:dyDescent="0.25">
      <c r="A2648" s="4">
        <v>41249</v>
      </c>
      <c r="B2648">
        <v>3</v>
      </c>
      <c r="C2648">
        <v>2</v>
      </c>
      <c r="D2648" s="5" t="s">
        <v>40</v>
      </c>
      <c r="E2648" s="6">
        <v>757.1</v>
      </c>
      <c r="F2648" s="6">
        <v>1167.3</v>
      </c>
      <c r="G2648" s="6">
        <v>1924.4</v>
      </c>
    </row>
    <row r="2649" spans="1:7" customFormat="1" x14ac:dyDescent="0.25">
      <c r="A2649" s="4">
        <v>41249</v>
      </c>
      <c r="B2649">
        <v>4</v>
      </c>
      <c r="C2649">
        <v>1</v>
      </c>
      <c r="D2649" s="5" t="s">
        <v>41</v>
      </c>
      <c r="E2649" s="6">
        <v>493.49</v>
      </c>
      <c r="F2649" s="6">
        <v>1266.8800000000001</v>
      </c>
      <c r="G2649" s="6">
        <v>1760.37</v>
      </c>
    </row>
    <row r="2650" spans="1:7" customFormat="1" x14ac:dyDescent="0.25">
      <c r="A2650" s="4">
        <v>41249</v>
      </c>
      <c r="B2650">
        <v>4</v>
      </c>
      <c r="C2650">
        <v>2</v>
      </c>
      <c r="D2650" s="5" t="s">
        <v>43</v>
      </c>
      <c r="E2650" s="6">
        <v>431.98</v>
      </c>
      <c r="F2650" s="6">
        <v>1097.02</v>
      </c>
      <c r="G2650" s="6">
        <v>1529</v>
      </c>
    </row>
    <row r="2651" spans="1:7" customFormat="1" x14ac:dyDescent="0.25">
      <c r="A2651" s="4">
        <v>41250</v>
      </c>
      <c r="B2651">
        <v>1</v>
      </c>
      <c r="C2651">
        <v>1</v>
      </c>
      <c r="D2651" s="5" t="s">
        <v>47</v>
      </c>
      <c r="E2651" s="6">
        <v>537.62</v>
      </c>
      <c r="F2651" s="6">
        <v>998.65</v>
      </c>
      <c r="G2651" s="6">
        <v>1536.27</v>
      </c>
    </row>
    <row r="2652" spans="1:7" customFormat="1" x14ac:dyDescent="0.25">
      <c r="A2652" s="4">
        <v>41250</v>
      </c>
      <c r="B2652">
        <v>1</v>
      </c>
      <c r="C2652">
        <v>2</v>
      </c>
      <c r="D2652" s="5" t="s">
        <v>24</v>
      </c>
      <c r="E2652" s="6">
        <v>514.57000000000005</v>
      </c>
      <c r="F2652" s="6">
        <v>1329.05</v>
      </c>
      <c r="G2652" s="6">
        <v>1843.62</v>
      </c>
    </row>
    <row r="2653" spans="1:7" customFormat="1" x14ac:dyDescent="0.25">
      <c r="A2653" s="4">
        <v>41250</v>
      </c>
      <c r="B2653">
        <v>2</v>
      </c>
      <c r="C2653">
        <v>1</v>
      </c>
      <c r="D2653" s="5" t="s">
        <v>30</v>
      </c>
      <c r="E2653" s="6">
        <v>596.37</v>
      </c>
      <c r="F2653" s="6">
        <v>1018.85</v>
      </c>
      <c r="G2653" s="6">
        <v>1615.22</v>
      </c>
    </row>
    <row r="2654" spans="1:7" customFormat="1" x14ac:dyDescent="0.25">
      <c r="A2654" s="4">
        <v>41250</v>
      </c>
      <c r="B2654">
        <v>2</v>
      </c>
      <c r="C2654">
        <v>2</v>
      </c>
      <c r="D2654" s="5" t="s">
        <v>16</v>
      </c>
      <c r="E2654" s="6">
        <v>514.33000000000004</v>
      </c>
      <c r="F2654" s="6">
        <v>1144.3900000000001</v>
      </c>
      <c r="G2654" s="6">
        <v>1658.72</v>
      </c>
    </row>
    <row r="2655" spans="1:7" customFormat="1" x14ac:dyDescent="0.25">
      <c r="A2655" s="4">
        <v>41250</v>
      </c>
      <c r="B2655">
        <v>3</v>
      </c>
      <c r="C2655">
        <v>1</v>
      </c>
      <c r="D2655" s="5" t="s">
        <v>22</v>
      </c>
      <c r="E2655" s="6">
        <v>678.3</v>
      </c>
      <c r="F2655" s="6">
        <v>1083.24</v>
      </c>
      <c r="G2655" s="6">
        <v>1761.54</v>
      </c>
    </row>
    <row r="2656" spans="1:7" customFormat="1" x14ac:dyDescent="0.25">
      <c r="A2656" s="4">
        <v>41250</v>
      </c>
      <c r="B2656">
        <v>3</v>
      </c>
      <c r="C2656">
        <v>2</v>
      </c>
      <c r="D2656" s="5" t="s">
        <v>27</v>
      </c>
      <c r="E2656" s="6">
        <v>643.15</v>
      </c>
      <c r="F2656" s="6">
        <v>1010.89</v>
      </c>
      <c r="G2656" s="6">
        <v>1654.04</v>
      </c>
    </row>
    <row r="2657" spans="1:7" customFormat="1" x14ac:dyDescent="0.25">
      <c r="A2657" s="4">
        <v>41250</v>
      </c>
      <c r="B2657">
        <v>4</v>
      </c>
      <c r="C2657">
        <v>1</v>
      </c>
      <c r="D2657" s="5" t="s">
        <v>32</v>
      </c>
      <c r="E2657" s="6">
        <v>606.73</v>
      </c>
      <c r="F2657" s="6">
        <v>1069.22</v>
      </c>
      <c r="G2657" s="6">
        <v>1675.95</v>
      </c>
    </row>
    <row r="2658" spans="1:7" customFormat="1" x14ac:dyDescent="0.25">
      <c r="A2658" s="4">
        <v>41250</v>
      </c>
      <c r="B2658">
        <v>4</v>
      </c>
      <c r="C2658">
        <v>2</v>
      </c>
      <c r="D2658" s="5" t="s">
        <v>37</v>
      </c>
      <c r="E2658" s="6">
        <v>457.05</v>
      </c>
      <c r="F2658" s="6">
        <v>1190.74</v>
      </c>
      <c r="G2658" s="6">
        <v>1647.79</v>
      </c>
    </row>
    <row r="2659" spans="1:7" customFormat="1" x14ac:dyDescent="0.25">
      <c r="A2659" s="4">
        <v>41251</v>
      </c>
      <c r="B2659">
        <v>1</v>
      </c>
      <c r="C2659">
        <v>1</v>
      </c>
      <c r="D2659" s="5" t="s">
        <v>40</v>
      </c>
      <c r="E2659" s="6">
        <v>542.73</v>
      </c>
      <c r="F2659" s="6">
        <v>1157.93</v>
      </c>
      <c r="G2659" s="6">
        <v>1700.66</v>
      </c>
    </row>
    <row r="2660" spans="1:7" customFormat="1" x14ac:dyDescent="0.25">
      <c r="A2660" s="4">
        <v>41251</v>
      </c>
      <c r="B2660">
        <v>1</v>
      </c>
      <c r="C2660">
        <v>2</v>
      </c>
      <c r="D2660" s="5" t="s">
        <v>41</v>
      </c>
      <c r="E2660" s="6">
        <v>536.92999999999995</v>
      </c>
      <c r="F2660" s="6">
        <v>1235.44</v>
      </c>
      <c r="G2660" s="6">
        <v>1772.37</v>
      </c>
    </row>
    <row r="2661" spans="1:7" customFormat="1" x14ac:dyDescent="0.25">
      <c r="A2661" s="4">
        <v>41251</v>
      </c>
      <c r="B2661">
        <v>2</v>
      </c>
      <c r="C2661">
        <v>1</v>
      </c>
      <c r="D2661" s="5" t="s">
        <v>43</v>
      </c>
      <c r="E2661" s="6">
        <v>667.61</v>
      </c>
      <c r="F2661" s="6">
        <v>1056.04</v>
      </c>
      <c r="G2661" s="6">
        <v>1723.65</v>
      </c>
    </row>
    <row r="2662" spans="1:7" customFormat="1" x14ac:dyDescent="0.25">
      <c r="A2662" s="4">
        <v>41251</v>
      </c>
      <c r="B2662">
        <v>2</v>
      </c>
      <c r="C2662">
        <v>2</v>
      </c>
      <c r="D2662" s="5" t="s">
        <v>47</v>
      </c>
      <c r="E2662" s="6">
        <v>615.49</v>
      </c>
      <c r="F2662" s="6">
        <v>1204.18</v>
      </c>
      <c r="G2662" s="6">
        <v>1819.67</v>
      </c>
    </row>
    <row r="2663" spans="1:7" customFormat="1" x14ac:dyDescent="0.25">
      <c r="A2663" s="4">
        <v>41251</v>
      </c>
      <c r="B2663">
        <v>3</v>
      </c>
      <c r="C2663">
        <v>1</v>
      </c>
      <c r="D2663" s="5" t="s">
        <v>24</v>
      </c>
      <c r="E2663" s="6">
        <v>585.11</v>
      </c>
      <c r="F2663" s="6">
        <v>1004.04</v>
      </c>
      <c r="G2663" s="6">
        <v>1589.15</v>
      </c>
    </row>
    <row r="2664" spans="1:7" customFormat="1" x14ac:dyDescent="0.25">
      <c r="A2664" s="4">
        <v>41251</v>
      </c>
      <c r="B2664">
        <v>3</v>
      </c>
      <c r="C2664">
        <v>2</v>
      </c>
      <c r="D2664" s="5" t="s">
        <v>30</v>
      </c>
      <c r="E2664" s="6">
        <v>559.9</v>
      </c>
      <c r="F2664" s="6">
        <v>1285.18</v>
      </c>
      <c r="G2664" s="6">
        <v>1845.08</v>
      </c>
    </row>
    <row r="2665" spans="1:7" customFormat="1" x14ac:dyDescent="0.25">
      <c r="A2665" s="4">
        <v>41251</v>
      </c>
      <c r="B2665">
        <v>4</v>
      </c>
      <c r="C2665">
        <v>1</v>
      </c>
      <c r="D2665" s="5" t="s">
        <v>16</v>
      </c>
      <c r="E2665" s="6">
        <v>601.22</v>
      </c>
      <c r="F2665" s="6">
        <v>951.36</v>
      </c>
      <c r="G2665" s="6">
        <v>1552.58</v>
      </c>
    </row>
    <row r="2666" spans="1:7" customFormat="1" x14ac:dyDescent="0.25">
      <c r="A2666" s="4">
        <v>41251</v>
      </c>
      <c r="B2666">
        <v>4</v>
      </c>
      <c r="C2666">
        <v>2</v>
      </c>
      <c r="D2666" s="5" t="s">
        <v>22</v>
      </c>
      <c r="E2666" s="6">
        <v>590.55999999999995</v>
      </c>
      <c r="F2666" s="6">
        <v>1155.54</v>
      </c>
      <c r="G2666" s="6">
        <v>1746.1</v>
      </c>
    </row>
    <row r="2667" spans="1:7" customFormat="1" x14ac:dyDescent="0.25">
      <c r="A2667" s="4">
        <v>41252</v>
      </c>
      <c r="B2667">
        <v>1</v>
      </c>
      <c r="C2667">
        <v>1</v>
      </c>
      <c r="D2667" s="5" t="s">
        <v>27</v>
      </c>
      <c r="E2667" s="6">
        <v>426.09</v>
      </c>
      <c r="F2667" s="6">
        <v>1167.33</v>
      </c>
      <c r="G2667" s="6">
        <v>1593.42</v>
      </c>
    </row>
    <row r="2668" spans="1:7" customFormat="1" x14ac:dyDescent="0.25">
      <c r="A2668" s="4">
        <v>41252</v>
      </c>
      <c r="B2668">
        <v>1</v>
      </c>
      <c r="C2668">
        <v>2</v>
      </c>
      <c r="D2668" s="5" t="s">
        <v>32</v>
      </c>
      <c r="E2668" s="6">
        <v>530.17999999999995</v>
      </c>
      <c r="F2668" s="6">
        <v>1126.45</v>
      </c>
      <c r="G2668" s="6">
        <v>1656.63</v>
      </c>
    </row>
    <row r="2669" spans="1:7" customFormat="1" x14ac:dyDescent="0.25">
      <c r="A2669" s="4">
        <v>41252</v>
      </c>
      <c r="B2669">
        <v>2</v>
      </c>
      <c r="C2669">
        <v>1</v>
      </c>
      <c r="D2669" s="5" t="s">
        <v>37</v>
      </c>
      <c r="E2669" s="6">
        <v>616.80999999999995</v>
      </c>
      <c r="F2669" s="6">
        <v>1139.4100000000001</v>
      </c>
      <c r="G2669" s="6">
        <v>1756.22</v>
      </c>
    </row>
    <row r="2670" spans="1:7" customFormat="1" x14ac:dyDescent="0.25">
      <c r="A2670" s="4">
        <v>41252</v>
      </c>
      <c r="B2670">
        <v>2</v>
      </c>
      <c r="C2670">
        <v>2</v>
      </c>
      <c r="D2670" s="5" t="s">
        <v>40</v>
      </c>
      <c r="E2670" s="6">
        <v>612.86</v>
      </c>
      <c r="F2670" s="6">
        <v>1038</v>
      </c>
      <c r="G2670" s="6">
        <v>1650.86</v>
      </c>
    </row>
    <row r="2671" spans="1:7" customFormat="1" x14ac:dyDescent="0.25">
      <c r="A2671" s="4">
        <v>41252</v>
      </c>
      <c r="B2671">
        <v>3</v>
      </c>
      <c r="C2671">
        <v>1</v>
      </c>
      <c r="D2671" s="5" t="s">
        <v>41</v>
      </c>
      <c r="E2671" s="6">
        <v>523.45000000000005</v>
      </c>
      <c r="F2671" s="6">
        <v>1003.59</v>
      </c>
      <c r="G2671" s="6">
        <v>1527.04</v>
      </c>
    </row>
    <row r="2672" spans="1:7" customFormat="1" x14ac:dyDescent="0.25">
      <c r="A2672" s="4">
        <v>41252</v>
      </c>
      <c r="B2672">
        <v>3</v>
      </c>
      <c r="C2672">
        <v>2</v>
      </c>
      <c r="D2672" s="5" t="s">
        <v>43</v>
      </c>
      <c r="E2672" s="6">
        <v>573.86</v>
      </c>
      <c r="F2672" s="6">
        <v>1027.92</v>
      </c>
      <c r="G2672" s="6">
        <v>1601.78</v>
      </c>
    </row>
    <row r="2673" spans="1:7" customFormat="1" x14ac:dyDescent="0.25">
      <c r="A2673" s="4">
        <v>41252</v>
      </c>
      <c r="B2673">
        <v>4</v>
      </c>
      <c r="C2673">
        <v>1</v>
      </c>
      <c r="D2673" s="5" t="s">
        <v>47</v>
      </c>
      <c r="E2673" s="6">
        <v>583.29</v>
      </c>
      <c r="F2673" s="6">
        <v>981.19</v>
      </c>
      <c r="G2673" s="6">
        <v>1564.48</v>
      </c>
    </row>
    <row r="2674" spans="1:7" customFormat="1" x14ac:dyDescent="0.25">
      <c r="A2674" s="4">
        <v>41252</v>
      </c>
      <c r="B2674">
        <v>4</v>
      </c>
      <c r="C2674">
        <v>2</v>
      </c>
      <c r="D2674" s="5" t="s">
        <v>24</v>
      </c>
      <c r="E2674" s="6">
        <v>682.83</v>
      </c>
      <c r="F2674" s="6">
        <v>1127.02</v>
      </c>
      <c r="G2674" s="6">
        <v>1809.85</v>
      </c>
    </row>
    <row r="2675" spans="1:7" customFormat="1" x14ac:dyDescent="0.25">
      <c r="A2675" s="4">
        <v>41253</v>
      </c>
      <c r="B2675">
        <v>1</v>
      </c>
      <c r="C2675">
        <v>1</v>
      </c>
      <c r="D2675" s="5" t="s">
        <v>30</v>
      </c>
      <c r="E2675" s="6">
        <v>694.28</v>
      </c>
      <c r="F2675" s="6">
        <v>1056.23</v>
      </c>
      <c r="G2675" s="6">
        <v>1750.51</v>
      </c>
    </row>
    <row r="2676" spans="1:7" customFormat="1" x14ac:dyDescent="0.25">
      <c r="A2676" s="4">
        <v>41253</v>
      </c>
      <c r="B2676">
        <v>1</v>
      </c>
      <c r="C2676">
        <v>2</v>
      </c>
      <c r="D2676" s="5" t="s">
        <v>16</v>
      </c>
      <c r="E2676" s="6">
        <v>703.75</v>
      </c>
      <c r="F2676" s="6">
        <v>1069.42</v>
      </c>
      <c r="G2676" s="6">
        <v>1773.17</v>
      </c>
    </row>
    <row r="2677" spans="1:7" customFormat="1" x14ac:dyDescent="0.25">
      <c r="A2677" s="4">
        <v>41253</v>
      </c>
      <c r="B2677">
        <v>2</v>
      </c>
      <c r="C2677">
        <v>1</v>
      </c>
      <c r="D2677" s="5" t="s">
        <v>22</v>
      </c>
      <c r="E2677" s="6">
        <v>674.33</v>
      </c>
      <c r="F2677" s="6">
        <v>1020.82</v>
      </c>
      <c r="G2677" s="6">
        <v>1695.15</v>
      </c>
    </row>
    <row r="2678" spans="1:7" customFormat="1" x14ac:dyDescent="0.25">
      <c r="A2678" s="4">
        <v>41253</v>
      </c>
      <c r="B2678">
        <v>2</v>
      </c>
      <c r="C2678">
        <v>2</v>
      </c>
      <c r="D2678" s="5" t="s">
        <v>27</v>
      </c>
      <c r="E2678" s="6">
        <v>633.70000000000005</v>
      </c>
      <c r="F2678" s="6">
        <v>956.58</v>
      </c>
      <c r="G2678" s="6">
        <v>1590.28</v>
      </c>
    </row>
    <row r="2679" spans="1:7" customFormat="1" x14ac:dyDescent="0.25">
      <c r="A2679" s="4">
        <v>41253</v>
      </c>
      <c r="B2679">
        <v>3</v>
      </c>
      <c r="C2679">
        <v>1</v>
      </c>
      <c r="D2679" s="5" t="s">
        <v>32</v>
      </c>
      <c r="E2679" s="6">
        <v>648.16999999999996</v>
      </c>
      <c r="F2679" s="6">
        <v>974.73</v>
      </c>
      <c r="G2679" s="6">
        <v>1622.9</v>
      </c>
    </row>
    <row r="2680" spans="1:7" customFormat="1" x14ac:dyDescent="0.25">
      <c r="A2680" s="4">
        <v>41253</v>
      </c>
      <c r="B2680">
        <v>3</v>
      </c>
      <c r="C2680">
        <v>2</v>
      </c>
      <c r="D2680" s="5" t="s">
        <v>37</v>
      </c>
      <c r="E2680" s="6">
        <v>778.31</v>
      </c>
      <c r="F2680" s="6">
        <v>1176.1600000000001</v>
      </c>
      <c r="G2680" s="6">
        <v>1954.47</v>
      </c>
    </row>
    <row r="2681" spans="1:7" customFormat="1" x14ac:dyDescent="0.25">
      <c r="A2681" s="4">
        <v>41253</v>
      </c>
      <c r="B2681">
        <v>4</v>
      </c>
      <c r="C2681">
        <v>1</v>
      </c>
      <c r="D2681" s="5" t="s">
        <v>40</v>
      </c>
      <c r="E2681" s="6">
        <v>676.82</v>
      </c>
      <c r="F2681" s="6">
        <v>1024.1400000000001</v>
      </c>
      <c r="G2681" s="6">
        <v>1700.96</v>
      </c>
    </row>
    <row r="2682" spans="1:7" customFormat="1" x14ac:dyDescent="0.25">
      <c r="A2682" s="4">
        <v>41253</v>
      </c>
      <c r="B2682">
        <v>4</v>
      </c>
      <c r="C2682">
        <v>2</v>
      </c>
      <c r="D2682" s="5" t="s">
        <v>41</v>
      </c>
      <c r="E2682" s="6">
        <v>604.89</v>
      </c>
      <c r="F2682" s="6">
        <v>915.58</v>
      </c>
      <c r="G2682" s="6">
        <v>1520.47</v>
      </c>
    </row>
    <row r="2683" spans="1:7" customFormat="1" x14ac:dyDescent="0.25">
      <c r="A2683" s="4">
        <v>41254</v>
      </c>
      <c r="B2683">
        <v>1</v>
      </c>
      <c r="C2683">
        <v>1</v>
      </c>
      <c r="D2683" s="5" t="s">
        <v>43</v>
      </c>
      <c r="E2683" s="6">
        <v>653.41</v>
      </c>
      <c r="F2683" s="6">
        <v>1001.5</v>
      </c>
      <c r="G2683" s="6">
        <v>1654.91</v>
      </c>
    </row>
    <row r="2684" spans="1:7" customFormat="1" x14ac:dyDescent="0.25">
      <c r="A2684" s="4">
        <v>41254</v>
      </c>
      <c r="B2684">
        <v>1</v>
      </c>
      <c r="C2684">
        <v>2</v>
      </c>
      <c r="D2684" s="5" t="s">
        <v>47</v>
      </c>
      <c r="E2684" s="6">
        <v>645.64</v>
      </c>
      <c r="F2684" s="6">
        <v>1006.92</v>
      </c>
      <c r="G2684" s="6">
        <v>1652.56</v>
      </c>
    </row>
    <row r="2685" spans="1:7" customFormat="1" x14ac:dyDescent="0.25">
      <c r="A2685" s="4">
        <v>41254</v>
      </c>
      <c r="B2685">
        <v>2</v>
      </c>
      <c r="C2685">
        <v>1</v>
      </c>
      <c r="D2685" s="5" t="s">
        <v>24</v>
      </c>
      <c r="E2685" s="6">
        <v>639.54</v>
      </c>
      <c r="F2685" s="6">
        <v>991.51</v>
      </c>
      <c r="G2685" s="6">
        <v>1631.05</v>
      </c>
    </row>
    <row r="2686" spans="1:7" customFormat="1" x14ac:dyDescent="0.25">
      <c r="A2686" s="4">
        <v>41254</v>
      </c>
      <c r="B2686">
        <v>2</v>
      </c>
      <c r="C2686">
        <v>2</v>
      </c>
      <c r="D2686" s="5" t="s">
        <v>30</v>
      </c>
      <c r="E2686" s="6">
        <v>726.94</v>
      </c>
      <c r="F2686" s="6">
        <v>1117.4000000000001</v>
      </c>
      <c r="G2686" s="6">
        <v>1844.34</v>
      </c>
    </row>
    <row r="2687" spans="1:7" customFormat="1" x14ac:dyDescent="0.25">
      <c r="A2687" s="4">
        <v>41254</v>
      </c>
      <c r="B2687">
        <v>3</v>
      </c>
      <c r="C2687">
        <v>1</v>
      </c>
      <c r="D2687" s="5" t="s">
        <v>16</v>
      </c>
      <c r="E2687" s="6">
        <v>686.7</v>
      </c>
      <c r="F2687" s="6">
        <v>1054.56</v>
      </c>
      <c r="G2687" s="6">
        <v>1741.26</v>
      </c>
    </row>
    <row r="2688" spans="1:7" customFormat="1" x14ac:dyDescent="0.25">
      <c r="A2688" s="4">
        <v>41254</v>
      </c>
      <c r="B2688">
        <v>3</v>
      </c>
      <c r="C2688">
        <v>2</v>
      </c>
      <c r="D2688" s="5" t="s">
        <v>22</v>
      </c>
      <c r="E2688" s="6">
        <v>826.13</v>
      </c>
      <c r="F2688" s="6">
        <v>1262.19</v>
      </c>
      <c r="G2688" s="6">
        <v>2088.3200000000002</v>
      </c>
    </row>
    <row r="2689" spans="1:7" customFormat="1" x14ac:dyDescent="0.25">
      <c r="A2689" s="4">
        <v>41254</v>
      </c>
      <c r="B2689">
        <v>4</v>
      </c>
      <c r="C2689">
        <v>1</v>
      </c>
      <c r="D2689" s="5" t="s">
        <v>27</v>
      </c>
      <c r="E2689" s="6">
        <v>610.20000000000005</v>
      </c>
      <c r="F2689" s="6">
        <v>937.96</v>
      </c>
      <c r="G2689" s="6">
        <v>1548.16</v>
      </c>
    </row>
    <row r="2690" spans="1:7" customFormat="1" x14ac:dyDescent="0.25">
      <c r="A2690" s="4">
        <v>41254</v>
      </c>
      <c r="B2690">
        <v>4</v>
      </c>
      <c r="C2690">
        <v>2</v>
      </c>
      <c r="D2690" s="5" t="s">
        <v>32</v>
      </c>
      <c r="E2690" s="6">
        <v>819.59</v>
      </c>
      <c r="F2690" s="6">
        <v>1261.03</v>
      </c>
      <c r="G2690" s="6">
        <v>2080.62</v>
      </c>
    </row>
    <row r="2691" spans="1:7" customFormat="1" x14ac:dyDescent="0.25">
      <c r="A2691" s="4">
        <v>41255</v>
      </c>
      <c r="B2691">
        <v>1</v>
      </c>
      <c r="C2691">
        <v>1</v>
      </c>
      <c r="D2691" s="5" t="s">
        <v>37</v>
      </c>
      <c r="E2691" s="6">
        <v>656.75</v>
      </c>
      <c r="F2691" s="6">
        <v>1045.05</v>
      </c>
      <c r="G2691" s="6">
        <v>1701.8</v>
      </c>
    </row>
    <row r="2692" spans="1:7" customFormat="1" x14ac:dyDescent="0.25">
      <c r="A2692" s="4">
        <v>41255</v>
      </c>
      <c r="B2692">
        <v>1</v>
      </c>
      <c r="C2692">
        <v>2</v>
      </c>
      <c r="D2692" s="5" t="s">
        <v>40</v>
      </c>
      <c r="E2692" s="6">
        <v>707.75</v>
      </c>
      <c r="F2692" s="6">
        <v>1064.77</v>
      </c>
      <c r="G2692" s="6">
        <v>1772.52</v>
      </c>
    </row>
    <row r="2693" spans="1:7" customFormat="1" x14ac:dyDescent="0.25">
      <c r="A2693" s="4">
        <v>41255</v>
      </c>
      <c r="B2693">
        <v>2</v>
      </c>
      <c r="C2693">
        <v>1</v>
      </c>
      <c r="D2693" s="5" t="s">
        <v>41</v>
      </c>
      <c r="E2693" s="6">
        <v>687.44</v>
      </c>
      <c r="F2693" s="6">
        <v>1060.8599999999999</v>
      </c>
      <c r="G2693" s="6">
        <v>1748.3</v>
      </c>
    </row>
    <row r="2694" spans="1:7" customFormat="1" x14ac:dyDescent="0.25">
      <c r="A2694" s="4">
        <v>41255</v>
      </c>
      <c r="B2694">
        <v>2</v>
      </c>
      <c r="C2694">
        <v>2</v>
      </c>
      <c r="D2694" s="5" t="s">
        <v>43</v>
      </c>
      <c r="E2694" s="6">
        <v>705.04</v>
      </c>
      <c r="F2694" s="6">
        <v>1086.6500000000001</v>
      </c>
      <c r="G2694" s="6">
        <v>1791.69</v>
      </c>
    </row>
    <row r="2695" spans="1:7" customFormat="1" x14ac:dyDescent="0.25">
      <c r="A2695" s="4">
        <v>41255</v>
      </c>
      <c r="B2695">
        <v>3</v>
      </c>
      <c r="C2695">
        <v>1</v>
      </c>
      <c r="D2695" s="5" t="s">
        <v>47</v>
      </c>
      <c r="E2695" s="6">
        <v>668.91</v>
      </c>
      <c r="F2695" s="6">
        <v>1015.52</v>
      </c>
      <c r="G2695" s="6">
        <v>1684.43</v>
      </c>
    </row>
    <row r="2696" spans="1:7" customFormat="1" x14ac:dyDescent="0.25">
      <c r="A2696" s="4">
        <v>41255</v>
      </c>
      <c r="B2696">
        <v>3</v>
      </c>
      <c r="C2696">
        <v>2</v>
      </c>
      <c r="D2696" s="5" t="s">
        <v>24</v>
      </c>
      <c r="E2696" s="6">
        <v>702.44</v>
      </c>
      <c r="F2696" s="6">
        <v>1076.1500000000001</v>
      </c>
      <c r="G2696" s="6">
        <v>1778.59</v>
      </c>
    </row>
    <row r="2697" spans="1:7" customFormat="1" x14ac:dyDescent="0.25">
      <c r="A2697" s="4">
        <v>41255</v>
      </c>
      <c r="B2697">
        <v>4</v>
      </c>
      <c r="C2697">
        <v>1</v>
      </c>
      <c r="D2697" s="5" t="s">
        <v>30</v>
      </c>
      <c r="E2697" s="6">
        <v>682.65</v>
      </c>
      <c r="F2697" s="6">
        <v>1026.6500000000001</v>
      </c>
      <c r="G2697" s="6">
        <v>1709.3</v>
      </c>
    </row>
    <row r="2698" spans="1:7" customFormat="1" x14ac:dyDescent="0.25">
      <c r="A2698" s="4">
        <v>41255</v>
      </c>
      <c r="B2698">
        <v>4</v>
      </c>
      <c r="C2698">
        <v>2</v>
      </c>
      <c r="D2698" s="5" t="s">
        <v>16</v>
      </c>
      <c r="E2698" s="6">
        <v>641.27</v>
      </c>
      <c r="F2698" s="6">
        <v>1009.81</v>
      </c>
      <c r="G2698" s="6">
        <v>1651.08</v>
      </c>
    </row>
    <row r="2699" spans="1:7" customFormat="1" x14ac:dyDescent="0.25">
      <c r="A2699" s="4">
        <v>41256</v>
      </c>
      <c r="B2699">
        <v>1</v>
      </c>
      <c r="C2699">
        <v>1</v>
      </c>
      <c r="D2699" s="5" t="s">
        <v>22</v>
      </c>
      <c r="E2699" s="6">
        <v>670.6</v>
      </c>
      <c r="F2699" s="6">
        <v>1009.93</v>
      </c>
      <c r="G2699" s="6">
        <v>1680.53</v>
      </c>
    </row>
    <row r="2700" spans="1:7" customFormat="1" x14ac:dyDescent="0.25">
      <c r="A2700" s="4">
        <v>41256</v>
      </c>
      <c r="B2700">
        <v>1</v>
      </c>
      <c r="C2700">
        <v>2</v>
      </c>
      <c r="D2700" s="5" t="s">
        <v>27</v>
      </c>
      <c r="E2700" s="6">
        <v>638.29</v>
      </c>
      <c r="F2700" s="6">
        <v>963.43</v>
      </c>
      <c r="G2700" s="6">
        <v>1601.72</v>
      </c>
    </row>
    <row r="2701" spans="1:7" customFormat="1" x14ac:dyDescent="0.25">
      <c r="A2701" s="4">
        <v>41256</v>
      </c>
      <c r="B2701">
        <v>2</v>
      </c>
      <c r="C2701">
        <v>1</v>
      </c>
      <c r="D2701" s="5" t="s">
        <v>32</v>
      </c>
      <c r="E2701" s="6">
        <v>688.32</v>
      </c>
      <c r="F2701" s="6">
        <v>1038.74</v>
      </c>
      <c r="G2701" s="6">
        <v>1727.06</v>
      </c>
    </row>
    <row r="2702" spans="1:7" customFormat="1" x14ac:dyDescent="0.25">
      <c r="A2702" s="4">
        <v>41256</v>
      </c>
      <c r="B2702">
        <v>2</v>
      </c>
      <c r="C2702">
        <v>2</v>
      </c>
      <c r="D2702" s="5" t="s">
        <v>37</v>
      </c>
      <c r="E2702" s="6">
        <v>757.12</v>
      </c>
      <c r="F2702" s="6">
        <v>1136.56</v>
      </c>
      <c r="G2702" s="6">
        <v>1893.68</v>
      </c>
    </row>
    <row r="2703" spans="1:7" customFormat="1" x14ac:dyDescent="0.25">
      <c r="A2703" s="4">
        <v>41256</v>
      </c>
      <c r="B2703">
        <v>3</v>
      </c>
      <c r="C2703">
        <v>1</v>
      </c>
      <c r="D2703" s="5" t="s">
        <v>40</v>
      </c>
      <c r="E2703" s="6">
        <v>589.4</v>
      </c>
      <c r="F2703" s="6">
        <v>931.22</v>
      </c>
      <c r="G2703" s="6">
        <v>1520.62</v>
      </c>
    </row>
    <row r="2704" spans="1:7" customFormat="1" x14ac:dyDescent="0.25">
      <c r="A2704" s="4">
        <v>41256</v>
      </c>
      <c r="B2704">
        <v>3</v>
      </c>
      <c r="C2704">
        <v>2</v>
      </c>
      <c r="D2704" s="5" t="s">
        <v>41</v>
      </c>
      <c r="E2704" s="6">
        <v>655.05999999999995</v>
      </c>
      <c r="F2704" s="6">
        <v>1017.24</v>
      </c>
      <c r="G2704" s="6">
        <v>1672.3</v>
      </c>
    </row>
    <row r="2705" spans="1:7" customFormat="1" x14ac:dyDescent="0.25">
      <c r="A2705" s="4">
        <v>41256</v>
      </c>
      <c r="B2705">
        <v>4</v>
      </c>
      <c r="C2705">
        <v>1</v>
      </c>
      <c r="D2705" s="5" t="s">
        <v>43</v>
      </c>
      <c r="E2705" s="6">
        <v>695.3</v>
      </c>
      <c r="F2705" s="6">
        <v>1085.28</v>
      </c>
      <c r="G2705" s="6">
        <v>1780.58</v>
      </c>
    </row>
    <row r="2706" spans="1:7" customFormat="1" x14ac:dyDescent="0.25">
      <c r="A2706" s="4">
        <v>41256</v>
      </c>
      <c r="B2706">
        <v>4</v>
      </c>
      <c r="C2706">
        <v>2</v>
      </c>
      <c r="D2706" s="5" t="s">
        <v>47</v>
      </c>
      <c r="E2706" s="6">
        <v>626.95000000000005</v>
      </c>
      <c r="F2706" s="6">
        <v>945.21</v>
      </c>
      <c r="G2706" s="6">
        <v>1572.16</v>
      </c>
    </row>
    <row r="2707" spans="1:7" customFormat="1" x14ac:dyDescent="0.25">
      <c r="A2707" s="4">
        <v>41257</v>
      </c>
      <c r="B2707">
        <v>1</v>
      </c>
      <c r="C2707">
        <v>1</v>
      </c>
      <c r="D2707" s="5" t="s">
        <v>24</v>
      </c>
      <c r="E2707" s="6">
        <v>601.73</v>
      </c>
      <c r="F2707" s="6">
        <v>907.61</v>
      </c>
      <c r="G2707" s="6">
        <v>1509.34</v>
      </c>
    </row>
    <row r="2708" spans="1:7" customFormat="1" x14ac:dyDescent="0.25">
      <c r="A2708" s="4">
        <v>41257</v>
      </c>
      <c r="B2708">
        <v>1</v>
      </c>
      <c r="C2708">
        <v>2</v>
      </c>
      <c r="D2708" s="5" t="s">
        <v>30</v>
      </c>
      <c r="E2708" s="6">
        <v>579.59</v>
      </c>
      <c r="F2708" s="6">
        <v>958.72</v>
      </c>
      <c r="G2708" s="6">
        <v>1538.31</v>
      </c>
    </row>
    <row r="2709" spans="1:7" customFormat="1" x14ac:dyDescent="0.25">
      <c r="A2709" s="4">
        <v>41257</v>
      </c>
      <c r="B2709">
        <v>2</v>
      </c>
      <c r="C2709">
        <v>1</v>
      </c>
      <c r="D2709" s="5" t="s">
        <v>16</v>
      </c>
      <c r="E2709" s="6">
        <v>647.76</v>
      </c>
      <c r="F2709" s="6">
        <v>984.43</v>
      </c>
      <c r="G2709" s="6">
        <v>1632.19</v>
      </c>
    </row>
    <row r="2710" spans="1:7" customFormat="1" x14ac:dyDescent="0.25">
      <c r="A2710" s="4">
        <v>41257</v>
      </c>
      <c r="B2710">
        <v>2</v>
      </c>
      <c r="C2710">
        <v>2</v>
      </c>
      <c r="D2710" s="5" t="s">
        <v>22</v>
      </c>
      <c r="E2710" s="6">
        <v>662.4</v>
      </c>
      <c r="F2710" s="6">
        <v>1038.78</v>
      </c>
      <c r="G2710" s="6">
        <v>1701.18</v>
      </c>
    </row>
    <row r="2711" spans="1:7" customFormat="1" x14ac:dyDescent="0.25">
      <c r="A2711" s="4">
        <v>41257</v>
      </c>
      <c r="B2711">
        <v>3</v>
      </c>
      <c r="C2711">
        <v>1</v>
      </c>
      <c r="D2711" s="5" t="s">
        <v>27</v>
      </c>
      <c r="E2711" s="6">
        <v>634.86</v>
      </c>
      <c r="F2711" s="6">
        <v>962.76</v>
      </c>
      <c r="G2711" s="6">
        <v>1597.62</v>
      </c>
    </row>
    <row r="2712" spans="1:7" customFormat="1" x14ac:dyDescent="0.25">
      <c r="A2712" s="4">
        <v>41257</v>
      </c>
      <c r="B2712">
        <v>3</v>
      </c>
      <c r="C2712">
        <v>2</v>
      </c>
      <c r="D2712" s="5" t="s">
        <v>32</v>
      </c>
      <c r="E2712" s="6">
        <v>622.47</v>
      </c>
      <c r="F2712" s="6">
        <v>948.89</v>
      </c>
      <c r="G2712" s="6">
        <v>1571.36</v>
      </c>
    </row>
    <row r="2713" spans="1:7" customFormat="1" x14ac:dyDescent="0.25">
      <c r="A2713" s="4">
        <v>41257</v>
      </c>
      <c r="B2713">
        <v>4</v>
      </c>
      <c r="C2713">
        <v>1</v>
      </c>
      <c r="D2713" s="5" t="s">
        <v>37</v>
      </c>
      <c r="E2713" s="6">
        <v>681.59</v>
      </c>
      <c r="F2713" s="6">
        <v>1094.92</v>
      </c>
      <c r="G2713" s="6">
        <v>1776.51</v>
      </c>
    </row>
    <row r="2714" spans="1:7" customFormat="1" x14ac:dyDescent="0.25">
      <c r="A2714" s="4">
        <v>41257</v>
      </c>
      <c r="B2714">
        <v>4</v>
      </c>
      <c r="C2714">
        <v>2</v>
      </c>
      <c r="D2714" s="5" t="s">
        <v>40</v>
      </c>
      <c r="E2714" s="6">
        <v>599.55999999999995</v>
      </c>
      <c r="F2714" s="6">
        <v>953.96</v>
      </c>
      <c r="G2714" s="6">
        <v>1553.52</v>
      </c>
    </row>
    <row r="2715" spans="1:7" customFormat="1" x14ac:dyDescent="0.25">
      <c r="A2715" s="4">
        <v>41258</v>
      </c>
      <c r="B2715">
        <v>1</v>
      </c>
      <c r="C2715">
        <v>1</v>
      </c>
      <c r="D2715" s="5" t="s">
        <v>41</v>
      </c>
      <c r="E2715" s="6">
        <v>602.02</v>
      </c>
      <c r="F2715" s="6">
        <v>1022.12</v>
      </c>
      <c r="G2715" s="6">
        <v>1624.14</v>
      </c>
    </row>
    <row r="2716" spans="1:7" customFormat="1" x14ac:dyDescent="0.25">
      <c r="A2716" s="4">
        <v>41258</v>
      </c>
      <c r="B2716">
        <v>1</v>
      </c>
      <c r="C2716">
        <v>2</v>
      </c>
      <c r="D2716" s="5" t="s">
        <v>43</v>
      </c>
      <c r="E2716" s="6">
        <v>684.93</v>
      </c>
      <c r="F2716" s="6">
        <v>1037.71</v>
      </c>
      <c r="G2716" s="6">
        <v>1722.64</v>
      </c>
    </row>
    <row r="2717" spans="1:7" customFormat="1" x14ac:dyDescent="0.25">
      <c r="A2717" s="4">
        <v>41258</v>
      </c>
      <c r="B2717">
        <v>2</v>
      </c>
      <c r="C2717">
        <v>1</v>
      </c>
      <c r="D2717" s="5" t="s">
        <v>47</v>
      </c>
      <c r="E2717" s="6">
        <v>700.68</v>
      </c>
      <c r="F2717" s="6">
        <v>1093.57</v>
      </c>
      <c r="G2717" s="6">
        <v>1794.25</v>
      </c>
    </row>
    <row r="2718" spans="1:7" customFormat="1" x14ac:dyDescent="0.25">
      <c r="A2718" s="4">
        <v>41258</v>
      </c>
      <c r="B2718">
        <v>2</v>
      </c>
      <c r="C2718">
        <v>2</v>
      </c>
      <c r="D2718" s="5" t="s">
        <v>24</v>
      </c>
      <c r="E2718" s="6">
        <v>681.05</v>
      </c>
      <c r="F2718" s="6">
        <v>1116.72</v>
      </c>
      <c r="G2718" s="6">
        <v>1797.77</v>
      </c>
    </row>
    <row r="2719" spans="1:7" customFormat="1" x14ac:dyDescent="0.25">
      <c r="A2719" s="4">
        <v>41258</v>
      </c>
      <c r="B2719">
        <v>3</v>
      </c>
      <c r="C2719">
        <v>1</v>
      </c>
      <c r="D2719" s="5" t="s">
        <v>30</v>
      </c>
      <c r="E2719" s="6">
        <v>568.15</v>
      </c>
      <c r="F2719" s="6">
        <v>943.5</v>
      </c>
      <c r="G2719" s="6">
        <v>1511.65</v>
      </c>
    </row>
    <row r="2720" spans="1:7" customFormat="1" x14ac:dyDescent="0.25">
      <c r="A2720" s="4">
        <v>41258</v>
      </c>
      <c r="B2720">
        <v>3</v>
      </c>
      <c r="C2720">
        <v>2</v>
      </c>
      <c r="D2720" s="5" t="s">
        <v>16</v>
      </c>
      <c r="E2720" s="6">
        <v>791.29</v>
      </c>
      <c r="F2720" s="6">
        <v>1294.72</v>
      </c>
      <c r="G2720" s="6">
        <v>2086.0100000000002</v>
      </c>
    </row>
    <row r="2721" spans="1:7" customFormat="1" x14ac:dyDescent="0.25">
      <c r="A2721" s="4">
        <v>41258</v>
      </c>
      <c r="B2721">
        <v>4</v>
      </c>
      <c r="C2721">
        <v>1</v>
      </c>
      <c r="D2721" s="5" t="s">
        <v>22</v>
      </c>
      <c r="E2721" s="6">
        <v>606.99</v>
      </c>
      <c r="F2721" s="6">
        <v>959.91</v>
      </c>
      <c r="G2721" s="6">
        <v>1566.9</v>
      </c>
    </row>
    <row r="2722" spans="1:7" customFormat="1" x14ac:dyDescent="0.25">
      <c r="A2722" s="4">
        <v>41258</v>
      </c>
      <c r="B2722">
        <v>4</v>
      </c>
      <c r="C2722">
        <v>2</v>
      </c>
      <c r="D2722" s="5" t="s">
        <v>27</v>
      </c>
      <c r="E2722" s="6">
        <v>611.13</v>
      </c>
      <c r="F2722" s="6">
        <v>956.08</v>
      </c>
      <c r="G2722" s="6">
        <v>1567.21</v>
      </c>
    </row>
    <row r="2723" spans="1:7" customFormat="1" x14ac:dyDescent="0.25">
      <c r="A2723" s="4">
        <v>41259</v>
      </c>
      <c r="B2723">
        <v>1</v>
      </c>
      <c r="C2723">
        <v>1</v>
      </c>
      <c r="D2723" s="5" t="s">
        <v>32</v>
      </c>
      <c r="E2723" s="6">
        <v>590.30999999999995</v>
      </c>
      <c r="F2723" s="6">
        <v>921.45</v>
      </c>
      <c r="G2723" s="6">
        <v>1511.76</v>
      </c>
    </row>
    <row r="2724" spans="1:7" customFormat="1" x14ac:dyDescent="0.25">
      <c r="A2724" s="4">
        <v>41259</v>
      </c>
      <c r="B2724">
        <v>1</v>
      </c>
      <c r="C2724">
        <v>2</v>
      </c>
      <c r="D2724" s="5" t="s">
        <v>37</v>
      </c>
      <c r="E2724" s="6">
        <v>721.66</v>
      </c>
      <c r="F2724" s="6">
        <v>1159.69</v>
      </c>
      <c r="G2724" s="6">
        <v>1881.35</v>
      </c>
    </row>
    <row r="2725" spans="1:7" customFormat="1" x14ac:dyDescent="0.25">
      <c r="A2725" s="4">
        <v>41259</v>
      </c>
      <c r="B2725">
        <v>2</v>
      </c>
      <c r="C2725">
        <v>1</v>
      </c>
      <c r="D2725" s="5" t="s">
        <v>40</v>
      </c>
      <c r="E2725" s="6">
        <v>626.28</v>
      </c>
      <c r="F2725" s="6">
        <v>994.51</v>
      </c>
      <c r="G2725" s="6">
        <v>1620.79</v>
      </c>
    </row>
    <row r="2726" spans="1:7" customFormat="1" x14ac:dyDescent="0.25">
      <c r="A2726" s="4">
        <v>41259</v>
      </c>
      <c r="B2726">
        <v>2</v>
      </c>
      <c r="C2726">
        <v>2</v>
      </c>
      <c r="D2726" s="5" t="s">
        <v>41</v>
      </c>
      <c r="E2726" s="6">
        <v>632.52</v>
      </c>
      <c r="F2726" s="6">
        <v>969.82</v>
      </c>
      <c r="G2726" s="6">
        <v>1602.34</v>
      </c>
    </row>
    <row r="2727" spans="1:7" customFormat="1" x14ac:dyDescent="0.25">
      <c r="A2727" s="4">
        <v>41259</v>
      </c>
      <c r="B2727">
        <v>3</v>
      </c>
      <c r="C2727">
        <v>1</v>
      </c>
      <c r="D2727" s="5" t="s">
        <v>43</v>
      </c>
      <c r="E2727" s="6">
        <v>552.96</v>
      </c>
      <c r="F2727" s="6">
        <v>962.8</v>
      </c>
      <c r="G2727" s="6">
        <v>1515.76</v>
      </c>
    </row>
    <row r="2728" spans="1:7" customFormat="1" x14ac:dyDescent="0.25">
      <c r="A2728" s="4">
        <v>41259</v>
      </c>
      <c r="B2728">
        <v>3</v>
      </c>
      <c r="C2728">
        <v>2</v>
      </c>
      <c r="D2728" s="5" t="s">
        <v>47</v>
      </c>
      <c r="E2728" s="6">
        <v>646.15</v>
      </c>
      <c r="F2728" s="6">
        <v>1079.0999999999999</v>
      </c>
      <c r="G2728" s="6">
        <v>1725.25</v>
      </c>
    </row>
    <row r="2729" spans="1:7" customFormat="1" x14ac:dyDescent="0.25">
      <c r="A2729" s="4">
        <v>41259</v>
      </c>
      <c r="B2729">
        <v>4</v>
      </c>
      <c r="C2729">
        <v>1</v>
      </c>
      <c r="D2729" s="5" t="s">
        <v>24</v>
      </c>
      <c r="E2729" s="6">
        <v>673.33</v>
      </c>
      <c r="F2729" s="6">
        <v>1069.83</v>
      </c>
      <c r="G2729" s="6">
        <v>1743.16</v>
      </c>
    </row>
    <row r="2730" spans="1:7" customFormat="1" x14ac:dyDescent="0.25">
      <c r="A2730" s="4">
        <v>41259</v>
      </c>
      <c r="B2730">
        <v>4</v>
      </c>
      <c r="C2730">
        <v>2</v>
      </c>
      <c r="D2730" s="5" t="s">
        <v>30</v>
      </c>
      <c r="E2730" s="6">
        <v>626.09</v>
      </c>
      <c r="F2730" s="6">
        <v>1011.45</v>
      </c>
      <c r="G2730" s="6">
        <v>1637.54</v>
      </c>
    </row>
    <row r="2731" spans="1:7" customFormat="1" x14ac:dyDescent="0.25">
      <c r="A2731" s="4">
        <v>41260</v>
      </c>
      <c r="B2731">
        <v>1</v>
      </c>
      <c r="C2731">
        <v>1</v>
      </c>
      <c r="D2731" s="5" t="s">
        <v>16</v>
      </c>
      <c r="E2731" s="6">
        <v>661.64</v>
      </c>
      <c r="F2731" s="6">
        <v>992.99</v>
      </c>
      <c r="G2731" s="6">
        <v>1654.63</v>
      </c>
    </row>
    <row r="2732" spans="1:7" customFormat="1" x14ac:dyDescent="0.25">
      <c r="A2732" s="4">
        <v>41260</v>
      </c>
      <c r="B2732">
        <v>1</v>
      </c>
      <c r="C2732">
        <v>2</v>
      </c>
      <c r="D2732" s="5" t="s">
        <v>22</v>
      </c>
      <c r="E2732" s="6">
        <v>675.01</v>
      </c>
      <c r="F2732" s="6">
        <v>1026.51</v>
      </c>
      <c r="G2732" s="6">
        <v>1701.52</v>
      </c>
    </row>
    <row r="2733" spans="1:7" customFormat="1" x14ac:dyDescent="0.25">
      <c r="A2733" s="4">
        <v>41260</v>
      </c>
      <c r="B2733">
        <v>2</v>
      </c>
      <c r="C2733">
        <v>1</v>
      </c>
      <c r="D2733" s="5" t="s">
        <v>27</v>
      </c>
      <c r="E2733" s="6">
        <v>642.36</v>
      </c>
      <c r="F2733" s="6">
        <v>993.36</v>
      </c>
      <c r="G2733" s="6">
        <v>1635.72</v>
      </c>
    </row>
    <row r="2734" spans="1:7" customFormat="1" x14ac:dyDescent="0.25">
      <c r="A2734" s="4">
        <v>41260</v>
      </c>
      <c r="B2734">
        <v>2</v>
      </c>
      <c r="C2734">
        <v>2</v>
      </c>
      <c r="D2734" s="5" t="s">
        <v>32</v>
      </c>
      <c r="E2734" s="6">
        <v>645.23</v>
      </c>
      <c r="F2734" s="6">
        <v>1110.44</v>
      </c>
      <c r="G2734" s="6">
        <v>1755.67</v>
      </c>
    </row>
    <row r="2735" spans="1:7" customFormat="1" x14ac:dyDescent="0.25">
      <c r="A2735" s="4">
        <v>41260</v>
      </c>
      <c r="B2735">
        <v>3</v>
      </c>
      <c r="C2735">
        <v>1</v>
      </c>
      <c r="D2735" s="5" t="s">
        <v>37</v>
      </c>
      <c r="E2735" s="6">
        <v>684.22</v>
      </c>
      <c r="F2735" s="6">
        <v>1036.75</v>
      </c>
      <c r="G2735" s="6">
        <v>1720.97</v>
      </c>
    </row>
    <row r="2736" spans="1:7" customFormat="1" x14ac:dyDescent="0.25">
      <c r="A2736" s="4">
        <v>41260</v>
      </c>
      <c r="B2736">
        <v>3</v>
      </c>
      <c r="C2736">
        <v>2</v>
      </c>
      <c r="D2736" s="5" t="s">
        <v>40</v>
      </c>
      <c r="E2736" s="6">
        <v>748.09</v>
      </c>
      <c r="F2736" s="6">
        <v>1139.23</v>
      </c>
      <c r="G2736" s="6">
        <v>1887.32</v>
      </c>
    </row>
    <row r="2737" spans="1:7" customFormat="1" x14ac:dyDescent="0.25">
      <c r="A2737" s="4">
        <v>41260</v>
      </c>
      <c r="B2737">
        <v>4</v>
      </c>
      <c r="C2737">
        <v>1</v>
      </c>
      <c r="D2737" s="5" t="s">
        <v>41</v>
      </c>
      <c r="E2737" s="6">
        <v>603.30999999999995</v>
      </c>
      <c r="F2737" s="6">
        <v>925.93</v>
      </c>
      <c r="G2737" s="6">
        <v>1529.24</v>
      </c>
    </row>
    <row r="2738" spans="1:7" customFormat="1" x14ac:dyDescent="0.25">
      <c r="A2738" s="4">
        <v>41260</v>
      </c>
      <c r="B2738">
        <v>4</v>
      </c>
      <c r="C2738">
        <v>2</v>
      </c>
      <c r="D2738" s="5" t="s">
        <v>43</v>
      </c>
      <c r="E2738" s="6">
        <v>653.87</v>
      </c>
      <c r="F2738" s="6">
        <v>1103.75</v>
      </c>
      <c r="G2738" s="6">
        <v>1757.62</v>
      </c>
    </row>
    <row r="2739" spans="1:7" customFormat="1" x14ac:dyDescent="0.25">
      <c r="A2739" s="4">
        <v>41261</v>
      </c>
      <c r="B2739">
        <v>1</v>
      </c>
      <c r="C2739">
        <v>1</v>
      </c>
      <c r="D2739" s="5" t="s">
        <v>47</v>
      </c>
      <c r="E2739" s="6">
        <v>646.21</v>
      </c>
      <c r="F2739" s="6">
        <v>1103.3900000000001</v>
      </c>
      <c r="G2739" s="6">
        <v>1749.6</v>
      </c>
    </row>
    <row r="2740" spans="1:7" customFormat="1" x14ac:dyDescent="0.25">
      <c r="A2740" s="4">
        <v>41261</v>
      </c>
      <c r="B2740">
        <v>1</v>
      </c>
      <c r="C2740">
        <v>2</v>
      </c>
      <c r="D2740" s="5" t="s">
        <v>24</v>
      </c>
      <c r="E2740" s="6">
        <v>599.02</v>
      </c>
      <c r="F2740" s="6">
        <v>942.25</v>
      </c>
      <c r="G2740" s="6">
        <v>1541.27</v>
      </c>
    </row>
    <row r="2741" spans="1:7" customFormat="1" x14ac:dyDescent="0.25">
      <c r="A2741" s="4">
        <v>41261</v>
      </c>
      <c r="B2741">
        <v>2</v>
      </c>
      <c r="C2741">
        <v>1</v>
      </c>
      <c r="D2741" s="5" t="s">
        <v>30</v>
      </c>
      <c r="E2741" s="6">
        <v>681.08</v>
      </c>
      <c r="F2741" s="6">
        <v>1104.73</v>
      </c>
      <c r="G2741" s="6">
        <v>1785.81</v>
      </c>
    </row>
    <row r="2742" spans="1:7" customFormat="1" x14ac:dyDescent="0.25">
      <c r="A2742" s="4">
        <v>41261</v>
      </c>
      <c r="B2742">
        <v>2</v>
      </c>
      <c r="C2742">
        <v>2</v>
      </c>
      <c r="D2742" s="5" t="s">
        <v>16</v>
      </c>
      <c r="E2742" s="6">
        <v>719.88</v>
      </c>
      <c r="F2742" s="6">
        <v>1202.8499999999999</v>
      </c>
      <c r="G2742" s="6">
        <v>1922.73</v>
      </c>
    </row>
    <row r="2743" spans="1:7" customFormat="1" x14ac:dyDescent="0.25">
      <c r="A2743" s="4">
        <v>41261</v>
      </c>
      <c r="B2743">
        <v>3</v>
      </c>
      <c r="C2743">
        <v>1</v>
      </c>
      <c r="D2743" s="5" t="s">
        <v>22</v>
      </c>
      <c r="E2743" s="6">
        <v>633.08000000000004</v>
      </c>
      <c r="F2743" s="6">
        <v>951.6</v>
      </c>
      <c r="G2743" s="6">
        <v>1584.68</v>
      </c>
    </row>
    <row r="2744" spans="1:7" customFormat="1" x14ac:dyDescent="0.25">
      <c r="A2744" s="4">
        <v>41261</v>
      </c>
      <c r="B2744">
        <v>3</v>
      </c>
      <c r="C2744">
        <v>2</v>
      </c>
      <c r="D2744" s="5" t="s">
        <v>27</v>
      </c>
      <c r="E2744" s="6">
        <v>681.83</v>
      </c>
      <c r="F2744" s="6">
        <v>1078.95</v>
      </c>
      <c r="G2744" s="6">
        <v>1760.78</v>
      </c>
    </row>
    <row r="2745" spans="1:7" customFormat="1" x14ac:dyDescent="0.25">
      <c r="A2745" s="4">
        <v>41261</v>
      </c>
      <c r="B2745">
        <v>4</v>
      </c>
      <c r="C2745">
        <v>1</v>
      </c>
      <c r="D2745" s="5" t="s">
        <v>32</v>
      </c>
      <c r="E2745" s="6">
        <v>588.27</v>
      </c>
      <c r="F2745" s="6">
        <v>1025.6199999999999</v>
      </c>
      <c r="G2745" s="6">
        <v>1613.89</v>
      </c>
    </row>
    <row r="2746" spans="1:7" customFormat="1" x14ac:dyDescent="0.25">
      <c r="A2746" s="4">
        <v>41261</v>
      </c>
      <c r="B2746">
        <v>4</v>
      </c>
      <c r="C2746">
        <v>2</v>
      </c>
      <c r="D2746" s="5" t="s">
        <v>37</v>
      </c>
      <c r="E2746" s="6">
        <v>653.41</v>
      </c>
      <c r="F2746" s="6">
        <v>1100.23</v>
      </c>
      <c r="G2746" s="6">
        <v>1753.64</v>
      </c>
    </row>
    <row r="2747" spans="1:7" customFormat="1" x14ac:dyDescent="0.25">
      <c r="A2747" s="4">
        <v>41262</v>
      </c>
      <c r="B2747">
        <v>1</v>
      </c>
      <c r="C2747">
        <v>1</v>
      </c>
      <c r="D2747" s="5" t="s">
        <v>40</v>
      </c>
      <c r="E2747" s="6">
        <v>628.36</v>
      </c>
      <c r="F2747" s="6">
        <v>1044.3900000000001</v>
      </c>
      <c r="G2747" s="6">
        <v>1672.75</v>
      </c>
    </row>
    <row r="2748" spans="1:7" customFormat="1" x14ac:dyDescent="0.25">
      <c r="A2748" s="4">
        <v>41262</v>
      </c>
      <c r="B2748">
        <v>1</v>
      </c>
      <c r="C2748">
        <v>2</v>
      </c>
      <c r="D2748" s="5" t="s">
        <v>41</v>
      </c>
      <c r="E2748" s="6">
        <v>610.14</v>
      </c>
      <c r="F2748" s="6">
        <v>979.78</v>
      </c>
      <c r="G2748" s="6">
        <v>1589.92</v>
      </c>
    </row>
    <row r="2749" spans="1:7" customFormat="1" x14ac:dyDescent="0.25">
      <c r="A2749" s="4">
        <v>41262</v>
      </c>
      <c r="B2749">
        <v>2</v>
      </c>
      <c r="C2749">
        <v>1</v>
      </c>
      <c r="D2749" s="5" t="s">
        <v>43</v>
      </c>
      <c r="E2749" s="6">
        <v>561.13</v>
      </c>
      <c r="F2749" s="6">
        <v>964.23</v>
      </c>
      <c r="G2749" s="6">
        <v>1525.36</v>
      </c>
    </row>
    <row r="2750" spans="1:7" customFormat="1" x14ac:dyDescent="0.25">
      <c r="A2750" s="4">
        <v>41262</v>
      </c>
      <c r="B2750">
        <v>2</v>
      </c>
      <c r="C2750">
        <v>2</v>
      </c>
      <c r="D2750" s="5" t="s">
        <v>47</v>
      </c>
      <c r="E2750" s="6">
        <v>614.88</v>
      </c>
      <c r="F2750" s="6">
        <v>1052.29</v>
      </c>
      <c r="G2750" s="6">
        <v>1667.17</v>
      </c>
    </row>
    <row r="2751" spans="1:7" customFormat="1" x14ac:dyDescent="0.25">
      <c r="A2751" s="4">
        <v>41262</v>
      </c>
      <c r="B2751">
        <v>3</v>
      </c>
      <c r="C2751">
        <v>1</v>
      </c>
      <c r="D2751" s="5" t="s">
        <v>24</v>
      </c>
      <c r="E2751" s="6">
        <v>583.36</v>
      </c>
      <c r="F2751" s="6">
        <v>929.72</v>
      </c>
      <c r="G2751" s="6">
        <v>1513.08</v>
      </c>
    </row>
    <row r="2752" spans="1:7" customFormat="1" x14ac:dyDescent="0.25">
      <c r="A2752" s="4">
        <v>41262</v>
      </c>
      <c r="B2752">
        <v>3</v>
      </c>
      <c r="C2752">
        <v>2</v>
      </c>
      <c r="D2752" s="5" t="s">
        <v>30</v>
      </c>
      <c r="E2752" s="6">
        <v>753.72</v>
      </c>
      <c r="F2752" s="6">
        <v>1197.32</v>
      </c>
      <c r="G2752" s="6">
        <v>1951.04</v>
      </c>
    </row>
    <row r="2753" spans="1:7" customFormat="1" x14ac:dyDescent="0.25">
      <c r="A2753" s="4">
        <v>41262</v>
      </c>
      <c r="B2753">
        <v>4</v>
      </c>
      <c r="C2753">
        <v>1</v>
      </c>
      <c r="D2753" s="5" t="s">
        <v>16</v>
      </c>
      <c r="E2753" s="6">
        <v>603.87</v>
      </c>
      <c r="F2753" s="6">
        <v>967.75</v>
      </c>
      <c r="G2753" s="6">
        <v>1571.62</v>
      </c>
    </row>
    <row r="2754" spans="1:7" customFormat="1" x14ac:dyDescent="0.25">
      <c r="A2754" s="4">
        <v>41262</v>
      </c>
      <c r="B2754">
        <v>4</v>
      </c>
      <c r="C2754">
        <v>2</v>
      </c>
      <c r="D2754" s="5" t="s">
        <v>22</v>
      </c>
      <c r="E2754" s="6">
        <v>730.03</v>
      </c>
      <c r="F2754" s="6">
        <v>1273.1300000000001</v>
      </c>
      <c r="G2754" s="6">
        <v>2003.16</v>
      </c>
    </row>
    <row r="2755" spans="1:7" customFormat="1" x14ac:dyDescent="0.25">
      <c r="A2755" s="4">
        <v>41263</v>
      </c>
      <c r="B2755">
        <v>1</v>
      </c>
      <c r="C2755">
        <v>1</v>
      </c>
      <c r="D2755" s="5" t="s">
        <v>27</v>
      </c>
      <c r="E2755" s="6">
        <v>601.23</v>
      </c>
      <c r="F2755" s="6">
        <v>1065.92</v>
      </c>
      <c r="G2755" s="6">
        <v>1667.15</v>
      </c>
    </row>
    <row r="2756" spans="1:7" customFormat="1" x14ac:dyDescent="0.25">
      <c r="A2756" s="4">
        <v>41263</v>
      </c>
      <c r="B2756">
        <v>1</v>
      </c>
      <c r="C2756">
        <v>2</v>
      </c>
      <c r="D2756" s="5" t="s">
        <v>32</v>
      </c>
      <c r="E2756" s="6">
        <v>601.87</v>
      </c>
      <c r="F2756" s="6">
        <v>926.17</v>
      </c>
      <c r="G2756" s="6">
        <v>1528.04</v>
      </c>
    </row>
    <row r="2757" spans="1:7" customFormat="1" x14ac:dyDescent="0.25">
      <c r="A2757" s="4">
        <v>41263</v>
      </c>
      <c r="B2757">
        <v>2</v>
      </c>
      <c r="C2757">
        <v>1</v>
      </c>
      <c r="D2757" s="5" t="s">
        <v>37</v>
      </c>
      <c r="E2757" s="6">
        <v>622.53</v>
      </c>
      <c r="F2757" s="6">
        <v>1054.53</v>
      </c>
      <c r="G2757" s="6">
        <v>1677.06</v>
      </c>
    </row>
    <row r="2758" spans="1:7" customFormat="1" x14ac:dyDescent="0.25">
      <c r="A2758" s="4">
        <v>41263</v>
      </c>
      <c r="B2758">
        <v>2</v>
      </c>
      <c r="C2758">
        <v>2</v>
      </c>
      <c r="D2758" s="5" t="s">
        <v>40</v>
      </c>
      <c r="E2758" s="6">
        <v>706.43</v>
      </c>
      <c r="F2758" s="6">
        <v>1060.3900000000001</v>
      </c>
      <c r="G2758" s="6">
        <v>1766.82</v>
      </c>
    </row>
    <row r="2759" spans="1:7" customFormat="1" x14ac:dyDescent="0.25">
      <c r="A2759" s="4">
        <v>41263</v>
      </c>
      <c r="B2759">
        <v>3</v>
      </c>
      <c r="C2759">
        <v>1</v>
      </c>
      <c r="D2759" s="5" t="s">
        <v>41</v>
      </c>
      <c r="E2759" s="6">
        <v>626.54999999999995</v>
      </c>
      <c r="F2759" s="6">
        <v>982.82</v>
      </c>
      <c r="G2759" s="6">
        <v>1609.37</v>
      </c>
    </row>
    <row r="2760" spans="1:7" customFormat="1" x14ac:dyDescent="0.25">
      <c r="A2760" s="4">
        <v>41263</v>
      </c>
      <c r="B2760">
        <v>3</v>
      </c>
      <c r="C2760">
        <v>2</v>
      </c>
      <c r="D2760" s="5" t="s">
        <v>43</v>
      </c>
      <c r="E2760" s="6">
        <v>624.04</v>
      </c>
      <c r="F2760" s="6">
        <v>1026.4100000000001</v>
      </c>
      <c r="G2760" s="6">
        <v>1650.45</v>
      </c>
    </row>
    <row r="2761" spans="1:7" customFormat="1" x14ac:dyDescent="0.25">
      <c r="A2761" s="4">
        <v>41263</v>
      </c>
      <c r="B2761">
        <v>4</v>
      </c>
      <c r="C2761">
        <v>1</v>
      </c>
      <c r="D2761" s="5" t="s">
        <v>47</v>
      </c>
      <c r="E2761" s="6">
        <v>676.47</v>
      </c>
      <c r="F2761" s="6">
        <v>1051.01</v>
      </c>
      <c r="G2761" s="6">
        <v>1727.48</v>
      </c>
    </row>
    <row r="2762" spans="1:7" customFormat="1" x14ac:dyDescent="0.25">
      <c r="A2762" s="4">
        <v>41263</v>
      </c>
      <c r="B2762">
        <v>4</v>
      </c>
      <c r="C2762">
        <v>2</v>
      </c>
      <c r="D2762" s="5" t="s">
        <v>24</v>
      </c>
      <c r="E2762" s="6">
        <v>665.24</v>
      </c>
      <c r="F2762" s="6">
        <v>1114.3399999999999</v>
      </c>
      <c r="G2762" s="6">
        <v>1779.58</v>
      </c>
    </row>
    <row r="2763" spans="1:7" customFormat="1" x14ac:dyDescent="0.25">
      <c r="A2763" s="4">
        <v>41264</v>
      </c>
      <c r="B2763">
        <v>1</v>
      </c>
      <c r="C2763">
        <v>1</v>
      </c>
      <c r="D2763" s="5" t="s">
        <v>30</v>
      </c>
      <c r="E2763" s="6">
        <v>639.38</v>
      </c>
      <c r="F2763" s="6">
        <v>1026.29</v>
      </c>
      <c r="G2763" s="6">
        <v>1665.67</v>
      </c>
    </row>
    <row r="2764" spans="1:7" customFormat="1" x14ac:dyDescent="0.25">
      <c r="A2764" s="4">
        <v>41264</v>
      </c>
      <c r="B2764">
        <v>1</v>
      </c>
      <c r="C2764">
        <v>2</v>
      </c>
      <c r="D2764" s="5" t="s">
        <v>16</v>
      </c>
      <c r="E2764" s="6">
        <v>610.66</v>
      </c>
      <c r="F2764" s="6">
        <v>1082.58</v>
      </c>
      <c r="G2764" s="6">
        <v>1693.24</v>
      </c>
    </row>
    <row r="2765" spans="1:7" customFormat="1" x14ac:dyDescent="0.25">
      <c r="A2765" s="4">
        <v>41264</v>
      </c>
      <c r="B2765">
        <v>2</v>
      </c>
      <c r="C2765">
        <v>1</v>
      </c>
      <c r="D2765" s="5" t="s">
        <v>22</v>
      </c>
      <c r="E2765" s="6">
        <v>541.36</v>
      </c>
      <c r="F2765" s="6">
        <v>1001.57</v>
      </c>
      <c r="G2765" s="6">
        <v>1542.93</v>
      </c>
    </row>
    <row r="2766" spans="1:7" customFormat="1" x14ac:dyDescent="0.25">
      <c r="A2766" s="4">
        <v>41264</v>
      </c>
      <c r="B2766">
        <v>2</v>
      </c>
      <c r="C2766">
        <v>2</v>
      </c>
      <c r="D2766" s="5" t="s">
        <v>27</v>
      </c>
      <c r="E2766" s="6">
        <v>672.38</v>
      </c>
      <c r="F2766" s="6">
        <v>1081.9100000000001</v>
      </c>
      <c r="G2766" s="6">
        <v>1754.29</v>
      </c>
    </row>
    <row r="2767" spans="1:7" customFormat="1" x14ac:dyDescent="0.25">
      <c r="A2767" s="4">
        <v>41264</v>
      </c>
      <c r="B2767">
        <v>3</v>
      </c>
      <c r="C2767">
        <v>1</v>
      </c>
      <c r="D2767" s="5" t="s">
        <v>32</v>
      </c>
      <c r="E2767" s="6">
        <v>634.27</v>
      </c>
      <c r="F2767" s="6">
        <v>977.43</v>
      </c>
      <c r="G2767" s="6">
        <v>1611.7</v>
      </c>
    </row>
    <row r="2768" spans="1:7" customFormat="1" x14ac:dyDescent="0.25">
      <c r="A2768" s="4">
        <v>41264</v>
      </c>
      <c r="B2768">
        <v>3</v>
      </c>
      <c r="C2768">
        <v>2</v>
      </c>
      <c r="D2768" s="5" t="s">
        <v>37</v>
      </c>
      <c r="E2768" s="6">
        <v>702.9</v>
      </c>
      <c r="F2768" s="6">
        <v>1272.4100000000001</v>
      </c>
      <c r="G2768" s="6">
        <v>1975.31</v>
      </c>
    </row>
    <row r="2769" spans="1:7" customFormat="1" x14ac:dyDescent="0.25">
      <c r="A2769" s="4">
        <v>41264</v>
      </c>
      <c r="B2769">
        <v>4</v>
      </c>
      <c r="C2769">
        <v>1</v>
      </c>
      <c r="D2769" s="5" t="s">
        <v>40</v>
      </c>
      <c r="E2769" s="6">
        <v>593.91</v>
      </c>
      <c r="F2769" s="6">
        <v>971.59</v>
      </c>
      <c r="G2769" s="6">
        <v>1565.5</v>
      </c>
    </row>
    <row r="2770" spans="1:7" customFormat="1" x14ac:dyDescent="0.25">
      <c r="A2770" s="4">
        <v>41264</v>
      </c>
      <c r="B2770">
        <v>4</v>
      </c>
      <c r="C2770">
        <v>2</v>
      </c>
      <c r="D2770" s="5" t="s">
        <v>41</v>
      </c>
      <c r="E2770" s="6">
        <v>550.91</v>
      </c>
      <c r="F2770" s="6">
        <v>998.58</v>
      </c>
      <c r="G2770" s="6">
        <v>1549.49</v>
      </c>
    </row>
    <row r="2771" spans="1:7" customFormat="1" x14ac:dyDescent="0.25">
      <c r="A2771" s="4">
        <v>41265</v>
      </c>
      <c r="B2771">
        <v>1</v>
      </c>
      <c r="C2771">
        <v>1</v>
      </c>
      <c r="D2771" s="5" t="s">
        <v>43</v>
      </c>
      <c r="E2771" s="6">
        <v>617.65</v>
      </c>
      <c r="F2771" s="6">
        <v>1060.18</v>
      </c>
      <c r="G2771" s="6">
        <v>1677.83</v>
      </c>
    </row>
    <row r="2772" spans="1:7" customFormat="1" x14ac:dyDescent="0.25">
      <c r="A2772" s="4">
        <v>41265</v>
      </c>
      <c r="B2772">
        <v>1</v>
      </c>
      <c r="C2772">
        <v>2</v>
      </c>
      <c r="D2772" s="5" t="s">
        <v>47</v>
      </c>
      <c r="E2772" s="6">
        <v>605</v>
      </c>
      <c r="F2772" s="6">
        <v>969.25</v>
      </c>
      <c r="G2772" s="6">
        <v>1574.25</v>
      </c>
    </row>
    <row r="2773" spans="1:7" customFormat="1" x14ac:dyDescent="0.25">
      <c r="A2773" s="4">
        <v>41265</v>
      </c>
      <c r="B2773">
        <v>2</v>
      </c>
      <c r="C2773">
        <v>1</v>
      </c>
      <c r="D2773" s="5" t="s">
        <v>24</v>
      </c>
      <c r="E2773" s="6">
        <v>670.56</v>
      </c>
      <c r="F2773" s="6">
        <v>1035.9000000000001</v>
      </c>
      <c r="G2773" s="6">
        <v>1706.46</v>
      </c>
    </row>
    <row r="2774" spans="1:7" customFormat="1" x14ac:dyDescent="0.25">
      <c r="A2774" s="4">
        <v>41265</v>
      </c>
      <c r="B2774">
        <v>2</v>
      </c>
      <c r="C2774">
        <v>2</v>
      </c>
      <c r="D2774" s="5" t="s">
        <v>30</v>
      </c>
      <c r="E2774" s="6">
        <v>672.05</v>
      </c>
      <c r="F2774" s="6">
        <v>1024.5899999999999</v>
      </c>
      <c r="G2774" s="6">
        <v>1696.64</v>
      </c>
    </row>
    <row r="2775" spans="1:7" customFormat="1" x14ac:dyDescent="0.25">
      <c r="A2775" s="4">
        <v>41265</v>
      </c>
      <c r="B2775">
        <v>3</v>
      </c>
      <c r="C2775">
        <v>1</v>
      </c>
      <c r="D2775" s="5" t="s">
        <v>16</v>
      </c>
      <c r="E2775" s="6">
        <v>651.95000000000005</v>
      </c>
      <c r="F2775" s="6">
        <v>1147.8499999999999</v>
      </c>
      <c r="G2775" s="6">
        <v>1799.8</v>
      </c>
    </row>
    <row r="2776" spans="1:7" customFormat="1" x14ac:dyDescent="0.25">
      <c r="A2776" s="4">
        <v>41265</v>
      </c>
      <c r="B2776">
        <v>3</v>
      </c>
      <c r="C2776">
        <v>2</v>
      </c>
      <c r="D2776" s="5" t="s">
        <v>22</v>
      </c>
      <c r="E2776" s="6">
        <v>714.98</v>
      </c>
      <c r="F2776" s="6">
        <v>1147.51</v>
      </c>
      <c r="G2776" s="6">
        <v>1862.49</v>
      </c>
    </row>
    <row r="2777" spans="1:7" customFormat="1" x14ac:dyDescent="0.25">
      <c r="A2777" s="4">
        <v>41265</v>
      </c>
      <c r="B2777">
        <v>4</v>
      </c>
      <c r="C2777">
        <v>1</v>
      </c>
      <c r="D2777" s="5" t="s">
        <v>27</v>
      </c>
      <c r="E2777" s="6">
        <v>600.07000000000005</v>
      </c>
      <c r="F2777" s="6">
        <v>917.05</v>
      </c>
      <c r="G2777" s="6">
        <v>1517.12</v>
      </c>
    </row>
    <row r="2778" spans="1:7" customFormat="1" x14ac:dyDescent="0.25">
      <c r="A2778" s="4">
        <v>41265</v>
      </c>
      <c r="B2778">
        <v>4</v>
      </c>
      <c r="C2778">
        <v>2</v>
      </c>
      <c r="D2778" s="5" t="s">
        <v>32</v>
      </c>
      <c r="E2778" s="6">
        <v>584.26</v>
      </c>
      <c r="F2778" s="6">
        <v>1134.8900000000001</v>
      </c>
      <c r="G2778" s="6">
        <v>1719.15</v>
      </c>
    </row>
    <row r="2779" spans="1:7" customFormat="1" x14ac:dyDescent="0.25">
      <c r="A2779" s="4">
        <v>41266</v>
      </c>
      <c r="B2779">
        <v>1</v>
      </c>
      <c r="C2779">
        <v>1</v>
      </c>
      <c r="D2779" s="5" t="s">
        <v>37</v>
      </c>
      <c r="E2779" s="6">
        <v>657.45</v>
      </c>
      <c r="F2779" s="6">
        <v>1024.74</v>
      </c>
      <c r="G2779" s="6">
        <v>1682.19</v>
      </c>
    </row>
    <row r="2780" spans="1:7" customFormat="1" x14ac:dyDescent="0.25">
      <c r="A2780" s="4">
        <v>41266</v>
      </c>
      <c r="B2780">
        <v>1</v>
      </c>
      <c r="C2780">
        <v>2</v>
      </c>
      <c r="D2780" s="5" t="s">
        <v>40</v>
      </c>
      <c r="E2780" s="6">
        <v>588.07000000000005</v>
      </c>
      <c r="F2780" s="6">
        <v>1085.4100000000001</v>
      </c>
      <c r="G2780" s="6">
        <v>1673.48</v>
      </c>
    </row>
    <row r="2781" spans="1:7" customFormat="1" x14ac:dyDescent="0.25">
      <c r="A2781" s="4">
        <v>41266</v>
      </c>
      <c r="B2781">
        <v>2</v>
      </c>
      <c r="C2781">
        <v>1</v>
      </c>
      <c r="D2781" s="5" t="s">
        <v>41</v>
      </c>
      <c r="E2781" s="6">
        <v>568.26</v>
      </c>
      <c r="F2781" s="6">
        <v>1041.5</v>
      </c>
      <c r="G2781" s="6">
        <v>1609.76</v>
      </c>
    </row>
    <row r="2782" spans="1:7" customFormat="1" x14ac:dyDescent="0.25">
      <c r="A2782" s="4">
        <v>41266</v>
      </c>
      <c r="B2782">
        <v>2</v>
      </c>
      <c r="C2782">
        <v>2</v>
      </c>
      <c r="D2782" s="5" t="s">
        <v>43</v>
      </c>
      <c r="E2782" s="6">
        <v>627.53</v>
      </c>
      <c r="F2782" s="6">
        <v>1053.27</v>
      </c>
      <c r="G2782" s="6">
        <v>1680.8</v>
      </c>
    </row>
    <row r="2783" spans="1:7" customFormat="1" x14ac:dyDescent="0.25">
      <c r="A2783" s="4">
        <v>41266</v>
      </c>
      <c r="B2783">
        <v>3</v>
      </c>
      <c r="C2783">
        <v>1</v>
      </c>
      <c r="D2783" s="5" t="s">
        <v>47</v>
      </c>
      <c r="E2783" s="6">
        <v>582.66999999999996</v>
      </c>
      <c r="F2783" s="6">
        <v>1129.45</v>
      </c>
      <c r="G2783" s="6">
        <v>1712.12</v>
      </c>
    </row>
    <row r="2784" spans="1:7" customFormat="1" x14ac:dyDescent="0.25">
      <c r="A2784" s="4">
        <v>41266</v>
      </c>
      <c r="B2784">
        <v>3</v>
      </c>
      <c r="C2784">
        <v>2</v>
      </c>
      <c r="D2784" s="5" t="s">
        <v>24</v>
      </c>
      <c r="E2784" s="6">
        <v>682.53</v>
      </c>
      <c r="F2784" s="6">
        <v>1226.31</v>
      </c>
      <c r="G2784" s="6">
        <v>1908.84</v>
      </c>
    </row>
    <row r="2785" spans="1:7" customFormat="1" x14ac:dyDescent="0.25">
      <c r="A2785" s="4">
        <v>41266</v>
      </c>
      <c r="B2785">
        <v>4</v>
      </c>
      <c r="C2785">
        <v>1</v>
      </c>
      <c r="D2785" s="5" t="s">
        <v>30</v>
      </c>
      <c r="E2785" s="6">
        <v>588.92999999999995</v>
      </c>
      <c r="F2785" s="6">
        <v>966.71</v>
      </c>
      <c r="G2785" s="6">
        <v>1555.64</v>
      </c>
    </row>
    <row r="2786" spans="1:7" customFormat="1" x14ac:dyDescent="0.25">
      <c r="A2786" s="4">
        <v>41266</v>
      </c>
      <c r="B2786">
        <v>4</v>
      </c>
      <c r="C2786">
        <v>2</v>
      </c>
      <c r="D2786" s="5" t="s">
        <v>16</v>
      </c>
      <c r="E2786" s="6">
        <v>652.27</v>
      </c>
      <c r="F2786" s="6">
        <v>1112.8699999999999</v>
      </c>
      <c r="G2786" s="6">
        <v>1765.14</v>
      </c>
    </row>
    <row r="2787" spans="1:7" customFormat="1" x14ac:dyDescent="0.25">
      <c r="A2787" s="4">
        <v>41267</v>
      </c>
      <c r="B2787">
        <v>1</v>
      </c>
      <c r="C2787">
        <v>1</v>
      </c>
      <c r="D2787" s="5" t="s">
        <v>22</v>
      </c>
      <c r="E2787" s="6">
        <v>672.21</v>
      </c>
      <c r="F2787" s="6">
        <v>1047.83</v>
      </c>
      <c r="G2787" s="6">
        <v>1720.04</v>
      </c>
    </row>
    <row r="2788" spans="1:7" customFormat="1" x14ac:dyDescent="0.25">
      <c r="A2788" s="4">
        <v>41267</v>
      </c>
      <c r="B2788">
        <v>1</v>
      </c>
      <c r="C2788">
        <v>2</v>
      </c>
      <c r="D2788" s="5" t="s">
        <v>27</v>
      </c>
      <c r="E2788" s="6">
        <v>629.74</v>
      </c>
      <c r="F2788" s="6">
        <v>1061.53</v>
      </c>
      <c r="G2788" s="6">
        <v>1691.27</v>
      </c>
    </row>
    <row r="2789" spans="1:7" customFormat="1" x14ac:dyDescent="0.25">
      <c r="A2789" s="4">
        <v>41267</v>
      </c>
      <c r="B2789">
        <v>2</v>
      </c>
      <c r="C2789">
        <v>1</v>
      </c>
      <c r="D2789" s="5" t="s">
        <v>32</v>
      </c>
      <c r="E2789" s="6">
        <v>551.78</v>
      </c>
      <c r="F2789" s="6">
        <v>978.84</v>
      </c>
      <c r="G2789" s="6">
        <v>1530.62</v>
      </c>
    </row>
    <row r="2790" spans="1:7" customFormat="1" x14ac:dyDescent="0.25">
      <c r="A2790" s="4">
        <v>41267</v>
      </c>
      <c r="B2790">
        <v>2</v>
      </c>
      <c r="C2790">
        <v>2</v>
      </c>
      <c r="D2790" s="5" t="s">
        <v>37</v>
      </c>
      <c r="E2790" s="6">
        <v>705.17</v>
      </c>
      <c r="F2790" s="6">
        <v>1226.8499999999999</v>
      </c>
      <c r="G2790" s="6">
        <v>1932.02</v>
      </c>
    </row>
    <row r="2791" spans="1:7" customFormat="1" x14ac:dyDescent="0.25">
      <c r="A2791" s="4">
        <v>41267</v>
      </c>
      <c r="B2791">
        <v>3</v>
      </c>
      <c r="C2791">
        <v>1</v>
      </c>
      <c r="D2791" s="5" t="s">
        <v>40</v>
      </c>
      <c r="E2791" s="6">
        <v>622.42999999999995</v>
      </c>
      <c r="F2791" s="6">
        <v>935.57</v>
      </c>
      <c r="G2791" s="6">
        <v>1558</v>
      </c>
    </row>
    <row r="2792" spans="1:7" customFormat="1" x14ac:dyDescent="0.25">
      <c r="A2792" s="4">
        <v>41267</v>
      </c>
      <c r="B2792">
        <v>3</v>
      </c>
      <c r="C2792">
        <v>2</v>
      </c>
      <c r="D2792" s="5" t="s">
        <v>41</v>
      </c>
      <c r="E2792" s="6">
        <v>617.95000000000005</v>
      </c>
      <c r="F2792" s="6">
        <v>970.74</v>
      </c>
      <c r="G2792" s="6">
        <v>1588.69</v>
      </c>
    </row>
    <row r="2793" spans="1:7" customFormat="1" x14ac:dyDescent="0.25">
      <c r="A2793" s="4">
        <v>41267</v>
      </c>
      <c r="B2793">
        <v>4</v>
      </c>
      <c r="C2793">
        <v>1</v>
      </c>
      <c r="D2793" s="5" t="s">
        <v>43</v>
      </c>
      <c r="E2793" s="6">
        <v>587.91999999999996</v>
      </c>
      <c r="F2793" s="6">
        <v>1174.26</v>
      </c>
      <c r="G2793" s="6">
        <v>1762.18</v>
      </c>
    </row>
    <row r="2794" spans="1:7" customFormat="1" x14ac:dyDescent="0.25">
      <c r="A2794" s="4">
        <v>41267</v>
      </c>
      <c r="B2794">
        <v>4</v>
      </c>
      <c r="C2794">
        <v>2</v>
      </c>
      <c r="D2794" s="5" t="s">
        <v>47</v>
      </c>
      <c r="E2794" s="6">
        <v>779.25</v>
      </c>
      <c r="F2794" s="6">
        <v>1302.7</v>
      </c>
      <c r="G2794" s="6">
        <v>2081.9499999999998</v>
      </c>
    </row>
    <row r="2795" spans="1:7" customFormat="1" x14ac:dyDescent="0.25">
      <c r="A2795" s="4">
        <v>41268</v>
      </c>
      <c r="B2795">
        <v>1</v>
      </c>
      <c r="C2795">
        <v>1</v>
      </c>
      <c r="D2795" s="5" t="s">
        <v>24</v>
      </c>
      <c r="E2795" s="6">
        <v>640.67999999999995</v>
      </c>
      <c r="F2795" s="6">
        <v>1125.58</v>
      </c>
      <c r="G2795" s="6">
        <v>1766.26</v>
      </c>
    </row>
    <row r="2796" spans="1:7" customFormat="1" x14ac:dyDescent="0.25">
      <c r="A2796" s="4">
        <v>41268</v>
      </c>
      <c r="B2796">
        <v>1</v>
      </c>
      <c r="C2796">
        <v>2</v>
      </c>
      <c r="D2796" s="5" t="s">
        <v>30</v>
      </c>
      <c r="E2796" s="6">
        <v>762.53</v>
      </c>
      <c r="F2796" s="6">
        <v>1321.2</v>
      </c>
      <c r="G2796" s="6">
        <v>2083.73</v>
      </c>
    </row>
    <row r="2797" spans="1:7" customFormat="1" x14ac:dyDescent="0.25">
      <c r="A2797" s="4">
        <v>41268</v>
      </c>
      <c r="B2797">
        <v>2</v>
      </c>
      <c r="C2797">
        <v>1</v>
      </c>
      <c r="D2797" s="5" t="s">
        <v>16</v>
      </c>
      <c r="E2797" s="6">
        <v>633.12</v>
      </c>
      <c r="F2797" s="6">
        <v>1019.92</v>
      </c>
      <c r="G2797" s="6">
        <v>1653.04</v>
      </c>
    </row>
    <row r="2798" spans="1:7" customFormat="1" x14ac:dyDescent="0.25">
      <c r="A2798" s="4">
        <v>41268</v>
      </c>
      <c r="B2798">
        <v>2</v>
      </c>
      <c r="C2798">
        <v>2</v>
      </c>
      <c r="D2798" s="5" t="s">
        <v>22</v>
      </c>
      <c r="E2798" s="6">
        <v>813.34</v>
      </c>
      <c r="F2798" s="6">
        <v>1272.2</v>
      </c>
      <c r="G2798" s="6">
        <v>2085.54</v>
      </c>
    </row>
    <row r="2799" spans="1:7" customFormat="1" x14ac:dyDescent="0.25">
      <c r="A2799" s="4">
        <v>41268</v>
      </c>
      <c r="B2799">
        <v>3</v>
      </c>
      <c r="C2799">
        <v>1</v>
      </c>
      <c r="D2799" s="5" t="s">
        <v>27</v>
      </c>
      <c r="E2799" s="6">
        <v>501.8</v>
      </c>
      <c r="F2799" s="6">
        <v>1004.23</v>
      </c>
      <c r="G2799" s="6">
        <v>1506.03</v>
      </c>
    </row>
    <row r="2800" spans="1:7" customFormat="1" x14ac:dyDescent="0.25">
      <c r="A2800" s="4">
        <v>41268</v>
      </c>
      <c r="B2800">
        <v>3</v>
      </c>
      <c r="C2800">
        <v>2</v>
      </c>
      <c r="D2800" s="5" t="s">
        <v>32</v>
      </c>
      <c r="E2800" s="6">
        <v>714.06</v>
      </c>
      <c r="F2800" s="6">
        <v>1355.8</v>
      </c>
      <c r="G2800" s="6">
        <v>2069.86</v>
      </c>
    </row>
    <row r="2801" spans="1:7" customFormat="1" x14ac:dyDescent="0.25">
      <c r="A2801" s="4">
        <v>41268</v>
      </c>
      <c r="B2801">
        <v>4</v>
      </c>
      <c r="C2801">
        <v>1</v>
      </c>
      <c r="D2801" s="5" t="s">
        <v>37</v>
      </c>
      <c r="E2801" s="6">
        <v>566</v>
      </c>
      <c r="F2801" s="6">
        <v>1102.9100000000001</v>
      </c>
      <c r="G2801" s="6">
        <v>1668.91</v>
      </c>
    </row>
    <row r="2802" spans="1:7" customFormat="1" x14ac:dyDescent="0.25">
      <c r="A2802" s="4">
        <v>41268</v>
      </c>
      <c r="B2802">
        <v>4</v>
      </c>
      <c r="C2802">
        <v>2</v>
      </c>
      <c r="D2802" s="5" t="s">
        <v>40</v>
      </c>
      <c r="E2802" s="6">
        <v>721.76</v>
      </c>
      <c r="F2802" s="6">
        <v>1339.47</v>
      </c>
      <c r="G2802" s="6">
        <v>2061.23</v>
      </c>
    </row>
    <row r="2803" spans="1:7" customFormat="1" x14ac:dyDescent="0.25">
      <c r="A2803" s="4">
        <v>41269</v>
      </c>
      <c r="B2803">
        <v>1</v>
      </c>
      <c r="C2803">
        <v>1</v>
      </c>
      <c r="D2803" s="5" t="s">
        <v>41</v>
      </c>
      <c r="E2803" s="6">
        <v>594.26</v>
      </c>
      <c r="F2803" s="6">
        <v>980.45</v>
      </c>
      <c r="G2803" s="6">
        <v>1574.71</v>
      </c>
    </row>
    <row r="2804" spans="1:7" customFormat="1" x14ac:dyDescent="0.25">
      <c r="A2804" s="4">
        <v>41269</v>
      </c>
      <c r="B2804">
        <v>1</v>
      </c>
      <c r="C2804">
        <v>2</v>
      </c>
      <c r="D2804" s="5" t="s">
        <v>43</v>
      </c>
      <c r="E2804" s="6">
        <v>655.09</v>
      </c>
      <c r="F2804" s="6">
        <v>1155.03</v>
      </c>
      <c r="G2804" s="6">
        <v>1810.12</v>
      </c>
    </row>
    <row r="2805" spans="1:7" customFormat="1" x14ac:dyDescent="0.25">
      <c r="A2805" s="4">
        <v>41269</v>
      </c>
      <c r="B2805">
        <v>2</v>
      </c>
      <c r="C2805">
        <v>1</v>
      </c>
      <c r="D2805" s="5" t="s">
        <v>47</v>
      </c>
      <c r="E2805" s="6">
        <v>587.23</v>
      </c>
      <c r="F2805" s="6">
        <v>1009.14</v>
      </c>
      <c r="G2805" s="6">
        <v>1596.37</v>
      </c>
    </row>
    <row r="2806" spans="1:7" customFormat="1" x14ac:dyDescent="0.25">
      <c r="A2806" s="4">
        <v>41269</v>
      </c>
      <c r="B2806">
        <v>2</v>
      </c>
      <c r="C2806">
        <v>2</v>
      </c>
      <c r="D2806" s="5" t="s">
        <v>24</v>
      </c>
      <c r="E2806" s="6">
        <v>726.76</v>
      </c>
      <c r="F2806" s="6">
        <v>1152.74</v>
      </c>
      <c r="G2806" s="6">
        <v>1879.5</v>
      </c>
    </row>
    <row r="2807" spans="1:7" customFormat="1" x14ac:dyDescent="0.25">
      <c r="A2807" s="4">
        <v>41269</v>
      </c>
      <c r="B2807">
        <v>3</v>
      </c>
      <c r="C2807">
        <v>1</v>
      </c>
      <c r="D2807" s="5" t="s">
        <v>30</v>
      </c>
      <c r="E2807" s="6">
        <v>540.38</v>
      </c>
      <c r="F2807" s="6">
        <v>978.28</v>
      </c>
      <c r="G2807" s="6">
        <v>1518.66</v>
      </c>
    </row>
    <row r="2808" spans="1:7" customFormat="1" x14ac:dyDescent="0.25">
      <c r="A2808" s="4">
        <v>41269</v>
      </c>
      <c r="B2808">
        <v>3</v>
      </c>
      <c r="C2808">
        <v>2</v>
      </c>
      <c r="D2808" s="5" t="s">
        <v>16</v>
      </c>
      <c r="E2808" s="6">
        <v>677.64</v>
      </c>
      <c r="F2808" s="6">
        <v>1058.23</v>
      </c>
      <c r="G2808" s="6">
        <v>1735.87</v>
      </c>
    </row>
    <row r="2809" spans="1:7" customFormat="1" x14ac:dyDescent="0.25">
      <c r="A2809" s="4">
        <v>41269</v>
      </c>
      <c r="B2809">
        <v>4</v>
      </c>
      <c r="C2809">
        <v>1</v>
      </c>
      <c r="D2809" s="5" t="s">
        <v>22</v>
      </c>
      <c r="E2809" s="6">
        <v>677.07</v>
      </c>
      <c r="F2809" s="6">
        <v>1025.57</v>
      </c>
      <c r="G2809" s="6">
        <v>1702.64</v>
      </c>
    </row>
    <row r="2810" spans="1:7" customFormat="1" x14ac:dyDescent="0.25">
      <c r="A2810" s="4">
        <v>41269</v>
      </c>
      <c r="B2810">
        <v>4</v>
      </c>
      <c r="C2810">
        <v>2</v>
      </c>
      <c r="D2810" s="5" t="s">
        <v>27</v>
      </c>
      <c r="E2810" s="6">
        <v>703.11</v>
      </c>
      <c r="F2810" s="6">
        <v>1088.57</v>
      </c>
      <c r="G2810" s="6">
        <v>1791.68</v>
      </c>
    </row>
    <row r="2811" spans="1:7" customFormat="1" x14ac:dyDescent="0.25">
      <c r="A2811" s="4">
        <v>41270</v>
      </c>
      <c r="B2811">
        <v>1</v>
      </c>
      <c r="C2811">
        <v>1</v>
      </c>
      <c r="D2811" s="5" t="s">
        <v>32</v>
      </c>
      <c r="E2811" s="6">
        <v>641.63</v>
      </c>
      <c r="F2811" s="6">
        <v>1077.54</v>
      </c>
      <c r="G2811" s="6">
        <v>1719.17</v>
      </c>
    </row>
    <row r="2812" spans="1:7" customFormat="1" x14ac:dyDescent="0.25">
      <c r="A2812" s="4">
        <v>41270</v>
      </c>
      <c r="B2812">
        <v>1</v>
      </c>
      <c r="C2812">
        <v>2</v>
      </c>
      <c r="D2812" s="5" t="s">
        <v>37</v>
      </c>
      <c r="E2812" s="6">
        <v>789.64</v>
      </c>
      <c r="F2812" s="6">
        <v>1194.79</v>
      </c>
      <c r="G2812" s="6">
        <v>1984.43</v>
      </c>
    </row>
    <row r="2813" spans="1:7" customFormat="1" x14ac:dyDescent="0.25">
      <c r="A2813" s="4">
        <v>41270</v>
      </c>
      <c r="B2813">
        <v>2</v>
      </c>
      <c r="C2813">
        <v>1</v>
      </c>
      <c r="D2813" s="5" t="s">
        <v>40</v>
      </c>
      <c r="E2813" s="6">
        <v>600.83000000000004</v>
      </c>
      <c r="F2813" s="6">
        <v>1089.1500000000001</v>
      </c>
      <c r="G2813" s="6">
        <v>1689.98</v>
      </c>
    </row>
    <row r="2814" spans="1:7" customFormat="1" x14ac:dyDescent="0.25">
      <c r="A2814" s="4">
        <v>41270</v>
      </c>
      <c r="B2814">
        <v>2</v>
      </c>
      <c r="C2814">
        <v>2</v>
      </c>
      <c r="D2814" s="5" t="s">
        <v>41</v>
      </c>
      <c r="E2814" s="6">
        <v>706.77</v>
      </c>
      <c r="F2814" s="6">
        <v>1132.4000000000001</v>
      </c>
      <c r="G2814" s="6">
        <v>1839.17</v>
      </c>
    </row>
    <row r="2815" spans="1:7" customFormat="1" x14ac:dyDescent="0.25">
      <c r="A2815" s="4">
        <v>41270</v>
      </c>
      <c r="B2815">
        <v>3</v>
      </c>
      <c r="C2815">
        <v>1</v>
      </c>
      <c r="D2815" s="5" t="s">
        <v>43</v>
      </c>
      <c r="E2815" s="6">
        <v>617.58000000000004</v>
      </c>
      <c r="F2815" s="6">
        <v>1119.83</v>
      </c>
      <c r="G2815" s="6">
        <v>1737.41</v>
      </c>
    </row>
    <row r="2816" spans="1:7" customFormat="1" x14ac:dyDescent="0.25">
      <c r="A2816" s="4">
        <v>41270</v>
      </c>
      <c r="B2816">
        <v>3</v>
      </c>
      <c r="C2816">
        <v>2</v>
      </c>
      <c r="D2816" s="5" t="s">
        <v>47</v>
      </c>
      <c r="E2816" s="6">
        <v>534.85</v>
      </c>
      <c r="F2816" s="6">
        <v>1003.62</v>
      </c>
      <c r="G2816" s="6">
        <v>1538.47</v>
      </c>
    </row>
    <row r="2817" spans="1:7" customFormat="1" x14ac:dyDescent="0.25">
      <c r="A2817" s="4">
        <v>41270</v>
      </c>
      <c r="B2817">
        <v>4</v>
      </c>
      <c r="C2817">
        <v>1</v>
      </c>
      <c r="D2817" s="5" t="s">
        <v>24</v>
      </c>
      <c r="E2817" s="6">
        <v>576.66999999999996</v>
      </c>
      <c r="F2817" s="6">
        <v>1128.4000000000001</v>
      </c>
      <c r="G2817" s="6">
        <v>1705.07</v>
      </c>
    </row>
    <row r="2818" spans="1:7" customFormat="1" x14ac:dyDescent="0.25">
      <c r="A2818" s="4">
        <v>41270</v>
      </c>
      <c r="B2818">
        <v>4</v>
      </c>
      <c r="C2818">
        <v>2</v>
      </c>
      <c r="D2818" s="5" t="s">
        <v>30</v>
      </c>
      <c r="E2818" s="6">
        <v>762.5</v>
      </c>
      <c r="F2818" s="6">
        <v>1213.81</v>
      </c>
      <c r="G2818" s="6">
        <v>1976.31</v>
      </c>
    </row>
    <row r="2819" spans="1:7" customFormat="1" x14ac:dyDescent="0.25">
      <c r="A2819" s="4">
        <v>41271</v>
      </c>
      <c r="B2819">
        <v>1</v>
      </c>
      <c r="C2819">
        <v>1</v>
      </c>
      <c r="D2819" s="5" t="s">
        <v>16</v>
      </c>
      <c r="E2819" s="6">
        <v>648.94000000000005</v>
      </c>
      <c r="F2819" s="6">
        <v>974.02</v>
      </c>
      <c r="G2819" s="6">
        <v>1622.96</v>
      </c>
    </row>
    <row r="2820" spans="1:7" customFormat="1" x14ac:dyDescent="0.25">
      <c r="A2820" s="4">
        <v>41271</v>
      </c>
      <c r="B2820">
        <v>1</v>
      </c>
      <c r="C2820">
        <v>2</v>
      </c>
      <c r="D2820" s="5" t="s">
        <v>22</v>
      </c>
      <c r="E2820" s="6">
        <v>601.66</v>
      </c>
      <c r="F2820" s="6">
        <v>925.83</v>
      </c>
      <c r="G2820" s="6">
        <v>1527.49</v>
      </c>
    </row>
    <row r="2821" spans="1:7" customFormat="1" x14ac:dyDescent="0.25">
      <c r="A2821" s="4">
        <v>41271</v>
      </c>
      <c r="B2821">
        <v>2</v>
      </c>
      <c r="C2821">
        <v>1</v>
      </c>
      <c r="D2821" s="5" t="s">
        <v>27</v>
      </c>
      <c r="E2821" s="6">
        <v>506.7</v>
      </c>
      <c r="F2821" s="6">
        <v>1126.01</v>
      </c>
      <c r="G2821" s="6">
        <v>1632.71</v>
      </c>
    </row>
    <row r="2822" spans="1:7" customFormat="1" x14ac:dyDescent="0.25">
      <c r="A2822" s="4">
        <v>41271</v>
      </c>
      <c r="B2822">
        <v>2</v>
      </c>
      <c r="C2822">
        <v>2</v>
      </c>
      <c r="D2822" s="5" t="s">
        <v>32</v>
      </c>
      <c r="E2822" s="6">
        <v>683.69</v>
      </c>
      <c r="F2822" s="6">
        <v>1078.3699999999999</v>
      </c>
      <c r="G2822" s="6">
        <v>1762.06</v>
      </c>
    </row>
    <row r="2823" spans="1:7" customFormat="1" x14ac:dyDescent="0.25">
      <c r="A2823" s="4">
        <v>41271</v>
      </c>
      <c r="B2823">
        <v>3</v>
      </c>
      <c r="C2823">
        <v>1</v>
      </c>
      <c r="D2823" s="5" t="s">
        <v>37</v>
      </c>
      <c r="E2823" s="6">
        <v>521.9</v>
      </c>
      <c r="F2823" s="6">
        <v>1156.0899999999999</v>
      </c>
      <c r="G2823" s="6">
        <v>1677.99</v>
      </c>
    </row>
    <row r="2824" spans="1:7" customFormat="1" x14ac:dyDescent="0.25">
      <c r="A2824" s="4">
        <v>41271</v>
      </c>
      <c r="B2824">
        <v>3</v>
      </c>
      <c r="C2824">
        <v>2</v>
      </c>
      <c r="D2824" s="5" t="s">
        <v>40</v>
      </c>
      <c r="E2824" s="6">
        <v>645.14</v>
      </c>
      <c r="F2824" s="6">
        <v>1018.21</v>
      </c>
      <c r="G2824" s="6">
        <v>1663.35</v>
      </c>
    </row>
    <row r="2825" spans="1:7" customFormat="1" x14ac:dyDescent="0.25">
      <c r="A2825" s="4">
        <v>41271</v>
      </c>
      <c r="B2825">
        <v>4</v>
      </c>
      <c r="C2825">
        <v>1</v>
      </c>
      <c r="D2825" s="5" t="s">
        <v>41</v>
      </c>
      <c r="E2825" s="6">
        <v>547.99</v>
      </c>
      <c r="F2825" s="6">
        <v>1029.51</v>
      </c>
      <c r="G2825" s="6">
        <v>1577.5</v>
      </c>
    </row>
    <row r="2826" spans="1:7" customFormat="1" x14ac:dyDescent="0.25">
      <c r="A2826" s="4">
        <v>41271</v>
      </c>
      <c r="B2826">
        <v>4</v>
      </c>
      <c r="C2826">
        <v>2</v>
      </c>
      <c r="D2826" s="5" t="s">
        <v>43</v>
      </c>
      <c r="E2826" s="6">
        <v>575.01</v>
      </c>
      <c r="F2826" s="6">
        <v>1170.81</v>
      </c>
      <c r="G2826" s="6">
        <v>1745.82</v>
      </c>
    </row>
    <row r="2827" spans="1:7" customFormat="1" x14ac:dyDescent="0.25">
      <c r="A2827" s="4">
        <v>41272</v>
      </c>
      <c r="B2827">
        <v>1</v>
      </c>
      <c r="C2827">
        <v>1</v>
      </c>
      <c r="D2827" s="5" t="s">
        <v>47</v>
      </c>
      <c r="E2827" s="6">
        <v>674.26</v>
      </c>
      <c r="F2827" s="6">
        <v>1103.22</v>
      </c>
      <c r="G2827" s="6">
        <v>1777.48</v>
      </c>
    </row>
    <row r="2828" spans="1:7" customFormat="1" x14ac:dyDescent="0.25">
      <c r="A2828" s="4">
        <v>41272</v>
      </c>
      <c r="B2828">
        <v>1</v>
      </c>
      <c r="C2828">
        <v>2</v>
      </c>
      <c r="D2828" s="5" t="s">
        <v>24</v>
      </c>
      <c r="E2828" s="6">
        <v>619.08000000000004</v>
      </c>
      <c r="F2828" s="6">
        <v>1294.55</v>
      </c>
      <c r="G2828" s="6">
        <v>1913.63</v>
      </c>
    </row>
    <row r="2829" spans="1:7" customFormat="1" x14ac:dyDescent="0.25">
      <c r="A2829" s="4">
        <v>41272</v>
      </c>
      <c r="B2829">
        <v>2</v>
      </c>
      <c r="C2829">
        <v>1</v>
      </c>
      <c r="D2829" s="5" t="s">
        <v>30</v>
      </c>
      <c r="E2829" s="6">
        <v>571.11</v>
      </c>
      <c r="F2829" s="6">
        <v>1139.0999999999999</v>
      </c>
      <c r="G2829" s="6">
        <v>1710.21</v>
      </c>
    </row>
    <row r="2830" spans="1:7" customFormat="1" x14ac:dyDescent="0.25">
      <c r="A2830" s="4">
        <v>41272</v>
      </c>
      <c r="B2830">
        <v>2</v>
      </c>
      <c r="C2830">
        <v>2</v>
      </c>
      <c r="D2830" s="5" t="s">
        <v>16</v>
      </c>
      <c r="E2830" s="6">
        <v>568.5</v>
      </c>
      <c r="F2830" s="6">
        <v>1152.96</v>
      </c>
      <c r="G2830" s="6">
        <v>1721.46</v>
      </c>
    </row>
    <row r="2831" spans="1:7" customFormat="1" x14ac:dyDescent="0.25">
      <c r="A2831" s="4">
        <v>41272</v>
      </c>
      <c r="B2831">
        <v>3</v>
      </c>
      <c r="C2831">
        <v>1</v>
      </c>
      <c r="D2831" s="5" t="s">
        <v>22</v>
      </c>
      <c r="E2831" s="6">
        <v>596.53</v>
      </c>
      <c r="F2831" s="6">
        <v>1125.6400000000001</v>
      </c>
      <c r="G2831" s="6">
        <v>1722.17</v>
      </c>
    </row>
    <row r="2832" spans="1:7" customFormat="1" x14ac:dyDescent="0.25">
      <c r="A2832" s="4">
        <v>41272</v>
      </c>
      <c r="B2832">
        <v>3</v>
      </c>
      <c r="C2832">
        <v>2</v>
      </c>
      <c r="D2832" s="5" t="s">
        <v>27</v>
      </c>
      <c r="E2832" s="6">
        <v>626.05999999999995</v>
      </c>
      <c r="F2832" s="6">
        <v>1241.8499999999999</v>
      </c>
      <c r="G2832" s="6">
        <v>1867.91</v>
      </c>
    </row>
    <row r="2833" spans="1:7" customFormat="1" x14ac:dyDescent="0.25">
      <c r="A2833" s="4">
        <v>41272</v>
      </c>
      <c r="B2833">
        <v>4</v>
      </c>
      <c r="C2833">
        <v>1</v>
      </c>
      <c r="D2833" s="5" t="s">
        <v>32</v>
      </c>
      <c r="E2833" s="6">
        <v>484.37</v>
      </c>
      <c r="F2833" s="6">
        <v>1102.23</v>
      </c>
      <c r="G2833" s="6">
        <v>1586.6</v>
      </c>
    </row>
    <row r="2834" spans="1:7" customFormat="1" x14ac:dyDescent="0.25">
      <c r="A2834" s="4">
        <v>41272</v>
      </c>
      <c r="B2834">
        <v>4</v>
      </c>
      <c r="C2834">
        <v>2</v>
      </c>
      <c r="D2834" s="5" t="s">
        <v>37</v>
      </c>
      <c r="E2834" s="6">
        <v>628.11</v>
      </c>
      <c r="F2834" s="6">
        <v>1275.04</v>
      </c>
      <c r="G2834" s="6">
        <v>1903.15</v>
      </c>
    </row>
    <row r="2835" spans="1:7" customFormat="1" x14ac:dyDescent="0.25">
      <c r="A2835" s="4">
        <v>41273</v>
      </c>
      <c r="B2835">
        <v>1</v>
      </c>
      <c r="C2835">
        <v>1</v>
      </c>
      <c r="D2835" s="5" t="s">
        <v>40</v>
      </c>
      <c r="E2835" s="6">
        <v>557.01</v>
      </c>
      <c r="F2835" s="6">
        <v>1006.42</v>
      </c>
      <c r="G2835" s="6">
        <v>1563.43</v>
      </c>
    </row>
    <row r="2836" spans="1:7" customFormat="1" x14ac:dyDescent="0.25">
      <c r="A2836" s="4">
        <v>41273</v>
      </c>
      <c r="B2836">
        <v>1</v>
      </c>
      <c r="C2836">
        <v>2</v>
      </c>
      <c r="D2836" s="5" t="s">
        <v>41</v>
      </c>
      <c r="E2836" s="6">
        <v>643.1</v>
      </c>
      <c r="F2836" s="6">
        <v>1381.91</v>
      </c>
      <c r="G2836" s="6">
        <v>2025.01</v>
      </c>
    </row>
    <row r="2837" spans="1:7" customFormat="1" x14ac:dyDescent="0.25">
      <c r="A2837" s="4">
        <v>41273</v>
      </c>
      <c r="B2837">
        <v>2</v>
      </c>
      <c r="C2837">
        <v>1</v>
      </c>
      <c r="D2837" s="5" t="s">
        <v>43</v>
      </c>
      <c r="E2837" s="6">
        <v>549.79</v>
      </c>
      <c r="F2837" s="6">
        <v>1183.8</v>
      </c>
      <c r="G2837" s="6">
        <v>1733.59</v>
      </c>
    </row>
    <row r="2838" spans="1:7" customFormat="1" x14ac:dyDescent="0.25">
      <c r="A2838" s="4">
        <v>41273</v>
      </c>
      <c r="B2838">
        <v>2</v>
      </c>
      <c r="C2838">
        <v>2</v>
      </c>
      <c r="D2838" s="5" t="s">
        <v>47</v>
      </c>
      <c r="E2838" s="6">
        <v>583.08000000000004</v>
      </c>
      <c r="F2838" s="6">
        <v>1033.58</v>
      </c>
      <c r="G2838" s="6">
        <v>1616.66</v>
      </c>
    </row>
    <row r="2839" spans="1:7" customFormat="1" x14ac:dyDescent="0.25">
      <c r="A2839" s="4">
        <v>41273</v>
      </c>
      <c r="B2839">
        <v>3</v>
      </c>
      <c r="C2839">
        <v>1</v>
      </c>
      <c r="D2839" s="5" t="s">
        <v>24</v>
      </c>
      <c r="E2839" s="6">
        <v>531.51</v>
      </c>
      <c r="F2839" s="6">
        <v>1205.24</v>
      </c>
      <c r="G2839" s="6">
        <v>1736.75</v>
      </c>
    </row>
    <row r="2840" spans="1:7" customFormat="1" x14ac:dyDescent="0.25">
      <c r="A2840" s="4">
        <v>41273</v>
      </c>
      <c r="B2840">
        <v>3</v>
      </c>
      <c r="C2840">
        <v>2</v>
      </c>
      <c r="D2840" s="5" t="s">
        <v>30</v>
      </c>
      <c r="E2840" s="6">
        <v>597.38</v>
      </c>
      <c r="F2840" s="6">
        <v>905.62</v>
      </c>
      <c r="G2840" s="6">
        <v>1503</v>
      </c>
    </row>
    <row r="2841" spans="1:7" customFormat="1" x14ac:dyDescent="0.25">
      <c r="A2841" s="4">
        <v>41273</v>
      </c>
      <c r="B2841">
        <v>4</v>
      </c>
      <c r="C2841">
        <v>1</v>
      </c>
      <c r="D2841" s="5" t="s">
        <v>16</v>
      </c>
      <c r="E2841" s="6">
        <v>612.15</v>
      </c>
      <c r="F2841" s="6">
        <v>1164.6099999999999</v>
      </c>
      <c r="G2841" s="6">
        <v>1776.76</v>
      </c>
    </row>
    <row r="2842" spans="1:7" customFormat="1" x14ac:dyDescent="0.25">
      <c r="A2842" s="4">
        <v>41273</v>
      </c>
      <c r="B2842">
        <v>4</v>
      </c>
      <c r="C2842">
        <v>2</v>
      </c>
      <c r="D2842" s="5" t="s">
        <v>22</v>
      </c>
      <c r="E2842" s="6">
        <v>694.98</v>
      </c>
      <c r="F2842" s="6">
        <v>1372.67</v>
      </c>
      <c r="G2842" s="6">
        <v>2067.65</v>
      </c>
    </row>
    <row r="2843" spans="1:7" customFormat="1" x14ac:dyDescent="0.25">
      <c r="A2843" s="4">
        <v>41274</v>
      </c>
      <c r="B2843">
        <v>1</v>
      </c>
      <c r="C2843">
        <v>1</v>
      </c>
      <c r="D2843" s="5" t="s">
        <v>27</v>
      </c>
      <c r="E2843" s="6">
        <v>563.33000000000004</v>
      </c>
      <c r="F2843" s="6">
        <v>1082.01</v>
      </c>
      <c r="G2843" s="6">
        <v>1645.34</v>
      </c>
    </row>
    <row r="2844" spans="1:7" customFormat="1" x14ac:dyDescent="0.25">
      <c r="A2844" s="4">
        <v>41274</v>
      </c>
      <c r="B2844">
        <v>1</v>
      </c>
      <c r="C2844">
        <v>2</v>
      </c>
      <c r="D2844" s="5" t="s">
        <v>32</v>
      </c>
      <c r="E2844" s="6">
        <v>659.62</v>
      </c>
      <c r="F2844" s="6">
        <v>1101.4100000000001</v>
      </c>
      <c r="G2844" s="6">
        <v>1761.03</v>
      </c>
    </row>
    <row r="2845" spans="1:7" customFormat="1" x14ac:dyDescent="0.25">
      <c r="A2845" s="4">
        <v>41274</v>
      </c>
      <c r="B2845">
        <v>2</v>
      </c>
      <c r="C2845">
        <v>1</v>
      </c>
      <c r="D2845" s="5" t="s">
        <v>37</v>
      </c>
      <c r="E2845" s="6">
        <v>510.57</v>
      </c>
      <c r="F2845" s="6">
        <v>1157.69</v>
      </c>
      <c r="G2845" s="6">
        <v>1668.26</v>
      </c>
    </row>
    <row r="2846" spans="1:7" customFormat="1" x14ac:dyDescent="0.25">
      <c r="A2846" s="4">
        <v>41274</v>
      </c>
      <c r="B2846">
        <v>2</v>
      </c>
      <c r="C2846">
        <v>2</v>
      </c>
      <c r="D2846" s="5" t="s">
        <v>40</v>
      </c>
      <c r="E2846" s="6">
        <v>681.58</v>
      </c>
      <c r="F2846" s="6">
        <v>1023.91</v>
      </c>
      <c r="G2846" s="6">
        <v>1705.49</v>
      </c>
    </row>
    <row r="2847" spans="1:7" customFormat="1" x14ac:dyDescent="0.25">
      <c r="A2847" s="4">
        <v>41274</v>
      </c>
      <c r="B2847">
        <v>3</v>
      </c>
      <c r="C2847">
        <v>1</v>
      </c>
      <c r="D2847" s="5" t="s">
        <v>41</v>
      </c>
      <c r="E2847" s="6">
        <v>543.6</v>
      </c>
      <c r="F2847" s="6">
        <v>1083.04</v>
      </c>
      <c r="G2847" s="6">
        <v>1626.64</v>
      </c>
    </row>
    <row r="2848" spans="1:7" customFormat="1" x14ac:dyDescent="0.25">
      <c r="A2848" s="4">
        <v>41274</v>
      </c>
      <c r="B2848">
        <v>3</v>
      </c>
      <c r="C2848">
        <v>2</v>
      </c>
      <c r="D2848" s="5" t="s">
        <v>43</v>
      </c>
      <c r="E2848" s="6">
        <v>506.02</v>
      </c>
      <c r="F2848" s="6">
        <v>997.21</v>
      </c>
      <c r="G2848" s="6">
        <v>1503.23</v>
      </c>
    </row>
    <row r="2849" spans="1:7" customFormat="1" x14ac:dyDescent="0.25">
      <c r="A2849" s="4">
        <v>41274</v>
      </c>
      <c r="B2849">
        <v>4</v>
      </c>
      <c r="C2849">
        <v>1</v>
      </c>
      <c r="D2849" s="5" t="s">
        <v>47</v>
      </c>
      <c r="E2849" s="6">
        <v>644.5</v>
      </c>
      <c r="F2849" s="6">
        <v>1024.08</v>
      </c>
      <c r="G2849" s="6">
        <v>1668.58</v>
      </c>
    </row>
    <row r="2850" spans="1:7" customFormat="1" x14ac:dyDescent="0.25">
      <c r="A2850" s="4">
        <v>41274</v>
      </c>
      <c r="B2850">
        <v>4</v>
      </c>
      <c r="C2850">
        <v>2</v>
      </c>
      <c r="D2850" s="5" t="s">
        <v>24</v>
      </c>
      <c r="E2850" s="6">
        <v>711.32</v>
      </c>
      <c r="F2850" s="6">
        <v>1073.43</v>
      </c>
      <c r="G2850" s="6">
        <v>1784.75</v>
      </c>
    </row>
    <row r="2851" spans="1:7" customFormat="1" x14ac:dyDescent="0.25">
      <c r="A2851" s="4">
        <v>40544</v>
      </c>
      <c r="B2851">
        <v>1</v>
      </c>
      <c r="C2851">
        <v>1</v>
      </c>
      <c r="D2851" s="5" t="s">
        <v>30</v>
      </c>
      <c r="E2851" s="6">
        <v>468.36</v>
      </c>
      <c r="F2851" s="6">
        <v>1043.3900000000001</v>
      </c>
      <c r="G2851" s="6">
        <v>1511.75</v>
      </c>
    </row>
    <row r="2852" spans="1:7" customFormat="1" x14ac:dyDescent="0.25">
      <c r="A2852" s="4">
        <v>40544</v>
      </c>
      <c r="B2852">
        <v>1</v>
      </c>
      <c r="C2852">
        <v>2</v>
      </c>
      <c r="D2852" s="5" t="s">
        <v>16</v>
      </c>
      <c r="E2852" s="6">
        <v>512</v>
      </c>
      <c r="F2852" s="6">
        <v>1198.69</v>
      </c>
      <c r="G2852" s="6">
        <v>1710.69</v>
      </c>
    </row>
    <row r="2853" spans="1:7" customFormat="1" x14ac:dyDescent="0.25">
      <c r="A2853" s="4">
        <v>40544</v>
      </c>
      <c r="B2853">
        <v>2</v>
      </c>
      <c r="C2853">
        <v>1</v>
      </c>
      <c r="D2853" s="5" t="s">
        <v>22</v>
      </c>
      <c r="E2853" s="6">
        <v>577.87</v>
      </c>
      <c r="F2853" s="6">
        <v>1210.03</v>
      </c>
      <c r="G2853" s="6">
        <v>1787.9</v>
      </c>
    </row>
    <row r="2854" spans="1:7" customFormat="1" x14ac:dyDescent="0.25">
      <c r="A2854" s="4">
        <v>40544</v>
      </c>
      <c r="B2854">
        <v>2</v>
      </c>
      <c r="C2854">
        <v>2</v>
      </c>
      <c r="D2854" s="5" t="s">
        <v>27</v>
      </c>
      <c r="E2854" s="6">
        <v>766.42</v>
      </c>
      <c r="F2854" s="6">
        <v>1163.1199999999999</v>
      </c>
      <c r="G2854" s="6">
        <v>1929.54</v>
      </c>
    </row>
    <row r="2855" spans="1:7" customFormat="1" x14ac:dyDescent="0.25">
      <c r="A2855" s="4">
        <v>40544</v>
      </c>
      <c r="B2855">
        <v>3</v>
      </c>
      <c r="C2855">
        <v>1</v>
      </c>
      <c r="D2855" s="5" t="s">
        <v>32</v>
      </c>
      <c r="E2855" s="6">
        <v>677.93</v>
      </c>
      <c r="F2855" s="6">
        <v>1056.04</v>
      </c>
      <c r="G2855" s="6">
        <v>1733.97</v>
      </c>
    </row>
    <row r="2856" spans="1:7" customFormat="1" x14ac:dyDescent="0.25">
      <c r="A2856" s="4">
        <v>40544</v>
      </c>
      <c r="B2856">
        <v>3</v>
      </c>
      <c r="C2856">
        <v>2</v>
      </c>
      <c r="D2856" s="5" t="s">
        <v>37</v>
      </c>
      <c r="E2856" s="6">
        <v>703.23</v>
      </c>
      <c r="F2856" s="6">
        <v>1084.27</v>
      </c>
      <c r="G2856" s="6">
        <v>1787.5</v>
      </c>
    </row>
    <row r="2857" spans="1:7" customFormat="1" x14ac:dyDescent="0.25">
      <c r="A2857" s="4">
        <v>40544</v>
      </c>
      <c r="B2857">
        <v>4</v>
      </c>
      <c r="C2857">
        <v>1</v>
      </c>
      <c r="D2857" s="5" t="s">
        <v>40</v>
      </c>
      <c r="E2857" s="6">
        <v>579.86</v>
      </c>
      <c r="F2857" s="6">
        <v>1014.98</v>
      </c>
      <c r="G2857" s="6">
        <v>1594.84</v>
      </c>
    </row>
    <row r="2858" spans="1:7" customFormat="1" x14ac:dyDescent="0.25">
      <c r="A2858" s="4">
        <v>40544</v>
      </c>
      <c r="B2858">
        <v>4</v>
      </c>
      <c r="C2858">
        <v>2</v>
      </c>
      <c r="D2858" s="5" t="s">
        <v>41</v>
      </c>
      <c r="E2858" s="6">
        <v>701.75</v>
      </c>
      <c r="F2858" s="6">
        <v>1331.19</v>
      </c>
      <c r="G2858" s="6">
        <v>2032.94</v>
      </c>
    </row>
    <row r="2859" spans="1:7" customFormat="1" x14ac:dyDescent="0.25">
      <c r="A2859" s="4">
        <v>40545</v>
      </c>
      <c r="B2859">
        <v>1</v>
      </c>
      <c r="C2859">
        <v>1</v>
      </c>
      <c r="D2859" s="5" t="s">
        <v>43</v>
      </c>
      <c r="E2859" s="6">
        <v>648.77</v>
      </c>
      <c r="F2859" s="6">
        <v>1071.24</v>
      </c>
      <c r="G2859" s="6">
        <v>1720.01</v>
      </c>
    </row>
    <row r="2860" spans="1:7" customFormat="1" x14ac:dyDescent="0.25">
      <c r="A2860" s="4">
        <v>40545</v>
      </c>
      <c r="B2860">
        <v>1</v>
      </c>
      <c r="C2860">
        <v>2</v>
      </c>
      <c r="D2860" s="5" t="s">
        <v>47</v>
      </c>
      <c r="E2860" s="6">
        <v>665.22</v>
      </c>
      <c r="F2860" s="6">
        <v>1163.19</v>
      </c>
      <c r="G2860" s="6">
        <v>1828.41</v>
      </c>
    </row>
    <row r="2861" spans="1:7" customFormat="1" x14ac:dyDescent="0.25">
      <c r="A2861" s="4">
        <v>40545</v>
      </c>
      <c r="B2861">
        <v>2</v>
      </c>
      <c r="C2861">
        <v>1</v>
      </c>
      <c r="D2861" s="5" t="s">
        <v>24</v>
      </c>
      <c r="E2861" s="6">
        <v>637.96</v>
      </c>
      <c r="F2861" s="6">
        <v>1118.26</v>
      </c>
      <c r="G2861" s="6">
        <v>1756.22</v>
      </c>
    </row>
    <row r="2862" spans="1:7" customFormat="1" x14ac:dyDescent="0.25">
      <c r="A2862" s="4">
        <v>40545</v>
      </c>
      <c r="B2862">
        <v>2</v>
      </c>
      <c r="C2862">
        <v>2</v>
      </c>
      <c r="D2862" s="5" t="s">
        <v>30</v>
      </c>
      <c r="E2862" s="6">
        <v>569.16</v>
      </c>
      <c r="F2862" s="6">
        <v>1149.05</v>
      </c>
      <c r="G2862" s="6">
        <v>1718.21</v>
      </c>
    </row>
    <row r="2863" spans="1:7" customFormat="1" x14ac:dyDescent="0.25">
      <c r="A2863" s="4">
        <v>40545</v>
      </c>
      <c r="B2863">
        <v>3</v>
      </c>
      <c r="C2863">
        <v>1</v>
      </c>
      <c r="D2863" s="5" t="s">
        <v>16</v>
      </c>
      <c r="E2863" s="6">
        <v>599.97</v>
      </c>
      <c r="F2863" s="6">
        <v>997.22</v>
      </c>
      <c r="G2863" s="6">
        <v>1597.19</v>
      </c>
    </row>
    <row r="2864" spans="1:7" customFormat="1" x14ac:dyDescent="0.25">
      <c r="A2864" s="4">
        <v>40545</v>
      </c>
      <c r="B2864">
        <v>3</v>
      </c>
      <c r="C2864">
        <v>2</v>
      </c>
      <c r="D2864" s="5" t="s">
        <v>22</v>
      </c>
      <c r="E2864" s="6">
        <v>568.26</v>
      </c>
      <c r="F2864" s="6">
        <v>935.79</v>
      </c>
      <c r="G2864" s="6">
        <v>1504.05</v>
      </c>
    </row>
    <row r="2865" spans="1:7" customFormat="1" x14ac:dyDescent="0.25">
      <c r="A2865" s="4">
        <v>40545</v>
      </c>
      <c r="B2865">
        <v>4</v>
      </c>
      <c r="C2865">
        <v>1</v>
      </c>
      <c r="D2865" s="5" t="s">
        <v>27</v>
      </c>
      <c r="E2865" s="6">
        <v>543.64</v>
      </c>
      <c r="F2865" s="6">
        <v>1151.94</v>
      </c>
      <c r="G2865" s="6">
        <v>1695.58</v>
      </c>
    </row>
    <row r="2866" spans="1:7" customFormat="1" x14ac:dyDescent="0.25">
      <c r="A2866" s="4">
        <v>40545</v>
      </c>
      <c r="B2866">
        <v>4</v>
      </c>
      <c r="C2866">
        <v>2</v>
      </c>
      <c r="D2866" s="5" t="s">
        <v>32</v>
      </c>
      <c r="E2866" s="6">
        <v>651.19000000000005</v>
      </c>
      <c r="F2866" s="6">
        <v>987.85</v>
      </c>
      <c r="G2866" s="6">
        <v>1639.04</v>
      </c>
    </row>
    <row r="2867" spans="1:7" customFormat="1" x14ac:dyDescent="0.25">
      <c r="A2867" s="4">
        <v>40546</v>
      </c>
      <c r="B2867">
        <v>1</v>
      </c>
      <c r="C2867">
        <v>1</v>
      </c>
      <c r="D2867" s="5" t="s">
        <v>37</v>
      </c>
      <c r="E2867" s="6">
        <v>570.66999999999996</v>
      </c>
      <c r="F2867" s="6">
        <v>996.3</v>
      </c>
      <c r="G2867" s="6">
        <v>1566.97</v>
      </c>
    </row>
    <row r="2868" spans="1:7" customFormat="1" x14ac:dyDescent="0.25">
      <c r="A2868" s="4">
        <v>40546</v>
      </c>
      <c r="B2868">
        <v>1</v>
      </c>
      <c r="C2868">
        <v>2</v>
      </c>
      <c r="D2868" s="5" t="s">
        <v>40</v>
      </c>
      <c r="E2868" s="6">
        <v>564.64</v>
      </c>
      <c r="F2868" s="6">
        <v>1119.4100000000001</v>
      </c>
      <c r="G2868" s="6">
        <v>1684.05</v>
      </c>
    </row>
    <row r="2869" spans="1:7" customFormat="1" x14ac:dyDescent="0.25">
      <c r="A2869" s="4">
        <v>40546</v>
      </c>
      <c r="B2869">
        <v>2</v>
      </c>
      <c r="C2869">
        <v>1</v>
      </c>
      <c r="D2869" s="5" t="s">
        <v>41</v>
      </c>
      <c r="E2869" s="6">
        <v>495.16</v>
      </c>
      <c r="F2869" s="6">
        <v>1157.53</v>
      </c>
      <c r="G2869" s="6">
        <v>1652.69</v>
      </c>
    </row>
    <row r="2870" spans="1:7" customFormat="1" x14ac:dyDescent="0.25">
      <c r="A2870" s="4">
        <v>40546</v>
      </c>
      <c r="B2870">
        <v>2</v>
      </c>
      <c r="C2870">
        <v>2</v>
      </c>
      <c r="D2870" s="5" t="s">
        <v>43</v>
      </c>
      <c r="E2870" s="6">
        <v>730.27</v>
      </c>
      <c r="F2870" s="6">
        <v>1284.17</v>
      </c>
      <c r="G2870" s="6">
        <v>2014.44</v>
      </c>
    </row>
    <row r="2871" spans="1:7" customFormat="1" x14ac:dyDescent="0.25">
      <c r="A2871" s="4">
        <v>40546</v>
      </c>
      <c r="B2871">
        <v>3</v>
      </c>
      <c r="C2871">
        <v>1</v>
      </c>
      <c r="D2871" s="5" t="s">
        <v>47</v>
      </c>
      <c r="E2871" s="6">
        <v>570.08000000000004</v>
      </c>
      <c r="F2871" s="6">
        <v>1135.44</v>
      </c>
      <c r="G2871" s="6">
        <v>1705.52</v>
      </c>
    </row>
    <row r="2872" spans="1:7" customFormat="1" x14ac:dyDescent="0.25">
      <c r="A2872" s="4">
        <v>40546</v>
      </c>
      <c r="B2872">
        <v>3</v>
      </c>
      <c r="C2872">
        <v>2</v>
      </c>
      <c r="D2872" s="5" t="s">
        <v>24</v>
      </c>
      <c r="E2872" s="6">
        <v>692.5</v>
      </c>
      <c r="F2872" s="6">
        <v>1227.94</v>
      </c>
      <c r="G2872" s="6">
        <v>1920.44</v>
      </c>
    </row>
    <row r="2873" spans="1:7" customFormat="1" x14ac:dyDescent="0.25">
      <c r="A2873" s="4">
        <v>40546</v>
      </c>
      <c r="B2873">
        <v>4</v>
      </c>
      <c r="C2873">
        <v>1</v>
      </c>
      <c r="D2873" s="5" t="s">
        <v>30</v>
      </c>
      <c r="E2873" s="6">
        <v>548.82000000000005</v>
      </c>
      <c r="F2873" s="6">
        <v>1238.19</v>
      </c>
      <c r="G2873" s="6">
        <v>1787.01</v>
      </c>
    </row>
    <row r="2874" spans="1:7" customFormat="1" x14ac:dyDescent="0.25">
      <c r="A2874" s="4">
        <v>40546</v>
      </c>
      <c r="B2874">
        <v>4</v>
      </c>
      <c r="C2874">
        <v>2</v>
      </c>
      <c r="D2874" s="5" t="s">
        <v>16</v>
      </c>
      <c r="E2874" s="6">
        <v>613.22</v>
      </c>
      <c r="F2874" s="6">
        <v>969.22</v>
      </c>
      <c r="G2874" s="6">
        <v>1582.44</v>
      </c>
    </row>
    <row r="2875" spans="1:7" customFormat="1" x14ac:dyDescent="0.25">
      <c r="A2875" s="4">
        <v>40547</v>
      </c>
      <c r="B2875">
        <v>1</v>
      </c>
      <c r="C2875">
        <v>1</v>
      </c>
      <c r="D2875" s="5" t="s">
        <v>22</v>
      </c>
      <c r="E2875" s="6">
        <v>578.71</v>
      </c>
      <c r="F2875" s="6">
        <v>1174.8</v>
      </c>
      <c r="G2875" s="6">
        <v>1753.51</v>
      </c>
    </row>
    <row r="2876" spans="1:7" customFormat="1" x14ac:dyDescent="0.25">
      <c r="A2876" s="4">
        <v>40547</v>
      </c>
      <c r="B2876">
        <v>1</v>
      </c>
      <c r="C2876">
        <v>2</v>
      </c>
      <c r="D2876" s="5" t="s">
        <v>27</v>
      </c>
      <c r="E2876" s="6">
        <v>664.01</v>
      </c>
      <c r="F2876" s="6">
        <v>1202.04</v>
      </c>
      <c r="G2876" s="6">
        <v>1866.05</v>
      </c>
    </row>
    <row r="2877" spans="1:7" customFormat="1" x14ac:dyDescent="0.25">
      <c r="A2877" s="4">
        <v>40547</v>
      </c>
      <c r="B2877">
        <v>2</v>
      </c>
      <c r="C2877">
        <v>1</v>
      </c>
      <c r="D2877" s="5" t="s">
        <v>32</v>
      </c>
      <c r="E2877" s="6">
        <v>630.41999999999996</v>
      </c>
      <c r="F2877" s="6">
        <v>1068.7</v>
      </c>
      <c r="G2877" s="6">
        <v>1699.12</v>
      </c>
    </row>
    <row r="2878" spans="1:7" customFormat="1" x14ac:dyDescent="0.25">
      <c r="A2878" s="4">
        <v>40547</v>
      </c>
      <c r="B2878">
        <v>2</v>
      </c>
      <c r="C2878">
        <v>2</v>
      </c>
      <c r="D2878" s="5" t="s">
        <v>37</v>
      </c>
      <c r="E2878" s="6">
        <v>593.63</v>
      </c>
      <c r="F2878" s="6">
        <v>1233.27</v>
      </c>
      <c r="G2878" s="6">
        <v>1826.9</v>
      </c>
    </row>
    <row r="2879" spans="1:7" customFormat="1" x14ac:dyDescent="0.25">
      <c r="A2879" s="4">
        <v>40547</v>
      </c>
      <c r="B2879">
        <v>3</v>
      </c>
      <c r="C2879">
        <v>1</v>
      </c>
      <c r="D2879" s="5" t="s">
        <v>40</v>
      </c>
      <c r="E2879" s="6">
        <v>549.39</v>
      </c>
      <c r="F2879" s="6">
        <v>1038.1099999999999</v>
      </c>
      <c r="G2879" s="6">
        <v>1587.5</v>
      </c>
    </row>
    <row r="2880" spans="1:7" customFormat="1" x14ac:dyDescent="0.25">
      <c r="A2880" s="4">
        <v>40547</v>
      </c>
      <c r="B2880">
        <v>3</v>
      </c>
      <c r="C2880">
        <v>2</v>
      </c>
      <c r="D2880" s="5" t="s">
        <v>41</v>
      </c>
      <c r="E2880" s="6">
        <v>591.88</v>
      </c>
      <c r="F2880" s="6">
        <v>1246.0899999999999</v>
      </c>
      <c r="G2880" s="6">
        <v>1837.97</v>
      </c>
    </row>
    <row r="2881" spans="1:7" customFormat="1" x14ac:dyDescent="0.25">
      <c r="A2881" s="4">
        <v>40547</v>
      </c>
      <c r="B2881">
        <v>4</v>
      </c>
      <c r="C2881">
        <v>1</v>
      </c>
      <c r="D2881" s="5" t="s">
        <v>43</v>
      </c>
      <c r="E2881" s="6">
        <v>535.15</v>
      </c>
      <c r="F2881" s="6">
        <v>1074.08</v>
      </c>
      <c r="G2881" s="6">
        <v>1609.23</v>
      </c>
    </row>
    <row r="2882" spans="1:7" customFormat="1" x14ac:dyDescent="0.25">
      <c r="A2882" s="4">
        <v>40547</v>
      </c>
      <c r="B2882">
        <v>4</v>
      </c>
      <c r="C2882">
        <v>2</v>
      </c>
      <c r="D2882" s="5" t="s">
        <v>47</v>
      </c>
      <c r="E2882" s="6">
        <v>603.98</v>
      </c>
      <c r="F2882" s="6">
        <v>1164.83</v>
      </c>
      <c r="G2882" s="6">
        <v>1768.81</v>
      </c>
    </row>
    <row r="2883" spans="1:7" customFormat="1" x14ac:dyDescent="0.25">
      <c r="A2883" s="4">
        <v>40548</v>
      </c>
      <c r="B2883">
        <v>1</v>
      </c>
      <c r="C2883">
        <v>1</v>
      </c>
      <c r="D2883" s="5" t="s">
        <v>24</v>
      </c>
      <c r="E2883" s="6">
        <v>516.61</v>
      </c>
      <c r="F2883" s="6">
        <v>1255.08</v>
      </c>
      <c r="G2883" s="6">
        <v>1771.69</v>
      </c>
    </row>
    <row r="2884" spans="1:7" customFormat="1" x14ac:dyDescent="0.25">
      <c r="A2884" s="4">
        <v>40548</v>
      </c>
      <c r="B2884">
        <v>1</v>
      </c>
      <c r="C2884">
        <v>2</v>
      </c>
      <c r="D2884" s="5" t="s">
        <v>30</v>
      </c>
      <c r="E2884" s="6">
        <v>600.76</v>
      </c>
      <c r="F2884" s="6">
        <v>918.59</v>
      </c>
      <c r="G2884" s="6">
        <v>1519.35</v>
      </c>
    </row>
    <row r="2885" spans="1:7" customFormat="1" x14ac:dyDescent="0.25">
      <c r="A2885" s="4">
        <v>40548</v>
      </c>
      <c r="B2885">
        <v>2</v>
      </c>
      <c r="C2885">
        <v>1</v>
      </c>
      <c r="D2885" s="5" t="s">
        <v>16</v>
      </c>
      <c r="E2885" s="6">
        <v>630.1</v>
      </c>
      <c r="F2885" s="6">
        <v>1164.5</v>
      </c>
      <c r="G2885" s="6">
        <v>1794.6</v>
      </c>
    </row>
    <row r="2886" spans="1:7" customFormat="1" x14ac:dyDescent="0.25">
      <c r="A2886" s="4">
        <v>40548</v>
      </c>
      <c r="B2886">
        <v>2</v>
      </c>
      <c r="C2886">
        <v>2</v>
      </c>
      <c r="D2886" s="5" t="s">
        <v>22</v>
      </c>
      <c r="E2886" s="6">
        <v>672.17</v>
      </c>
      <c r="F2886" s="6">
        <v>1386.17</v>
      </c>
      <c r="G2886" s="6">
        <v>2058.34</v>
      </c>
    </row>
    <row r="2887" spans="1:7" customFormat="1" x14ac:dyDescent="0.25">
      <c r="A2887" s="4">
        <v>40548</v>
      </c>
      <c r="B2887">
        <v>3</v>
      </c>
      <c r="C2887">
        <v>1</v>
      </c>
      <c r="D2887" s="5" t="s">
        <v>27</v>
      </c>
      <c r="E2887" s="6">
        <v>434.01</v>
      </c>
      <c r="F2887" s="6">
        <v>1078.44</v>
      </c>
      <c r="G2887" s="6">
        <v>1512.45</v>
      </c>
    </row>
    <row r="2888" spans="1:7" customFormat="1" x14ac:dyDescent="0.25">
      <c r="A2888" s="4">
        <v>40548</v>
      </c>
      <c r="B2888">
        <v>3</v>
      </c>
      <c r="C2888">
        <v>2</v>
      </c>
      <c r="D2888" s="5" t="s">
        <v>32</v>
      </c>
      <c r="E2888" s="6">
        <v>688.12</v>
      </c>
      <c r="F2888" s="6">
        <v>1133.54</v>
      </c>
      <c r="G2888" s="6">
        <v>1821.66</v>
      </c>
    </row>
    <row r="2889" spans="1:7" customFormat="1" x14ac:dyDescent="0.25">
      <c r="A2889" s="4">
        <v>40548</v>
      </c>
      <c r="B2889">
        <v>4</v>
      </c>
      <c r="C2889">
        <v>1</v>
      </c>
      <c r="D2889" s="5" t="s">
        <v>37</v>
      </c>
      <c r="E2889" s="6">
        <v>500.77</v>
      </c>
      <c r="F2889" s="6">
        <v>1172.54</v>
      </c>
      <c r="G2889" s="6">
        <v>1673.31</v>
      </c>
    </row>
    <row r="2890" spans="1:7" customFormat="1" x14ac:dyDescent="0.25">
      <c r="A2890" s="4">
        <v>40548</v>
      </c>
      <c r="B2890">
        <v>4</v>
      </c>
      <c r="C2890">
        <v>2</v>
      </c>
      <c r="D2890" s="5" t="s">
        <v>40</v>
      </c>
      <c r="E2890" s="6">
        <v>490.63</v>
      </c>
      <c r="F2890" s="6">
        <v>1113.81</v>
      </c>
      <c r="G2890" s="6">
        <v>1604.44</v>
      </c>
    </row>
    <row r="2891" spans="1:7" customFormat="1" x14ac:dyDescent="0.25">
      <c r="A2891" s="4">
        <v>40549</v>
      </c>
      <c r="B2891">
        <v>1</v>
      </c>
      <c r="C2891">
        <v>1</v>
      </c>
      <c r="D2891" s="5" t="s">
        <v>41</v>
      </c>
      <c r="E2891" s="6">
        <v>575.29</v>
      </c>
      <c r="F2891" s="6">
        <v>1206.46</v>
      </c>
      <c r="G2891" s="6">
        <v>1781.75</v>
      </c>
    </row>
    <row r="2892" spans="1:7" customFormat="1" x14ac:dyDescent="0.25">
      <c r="A2892" s="4">
        <v>40549</v>
      </c>
      <c r="B2892">
        <v>1</v>
      </c>
      <c r="C2892">
        <v>2</v>
      </c>
      <c r="D2892" s="5" t="s">
        <v>43</v>
      </c>
      <c r="E2892" s="6">
        <v>593.78</v>
      </c>
      <c r="F2892" s="6">
        <v>1277.92</v>
      </c>
      <c r="G2892" s="6">
        <v>1871.7</v>
      </c>
    </row>
    <row r="2893" spans="1:7" customFormat="1" x14ac:dyDescent="0.25">
      <c r="A2893" s="4">
        <v>40549</v>
      </c>
      <c r="B2893">
        <v>2</v>
      </c>
      <c r="C2893">
        <v>1</v>
      </c>
      <c r="D2893" s="5" t="s">
        <v>47</v>
      </c>
      <c r="E2893" s="6">
        <v>626.41</v>
      </c>
      <c r="F2893" s="6">
        <v>965.64</v>
      </c>
      <c r="G2893" s="6">
        <v>1592.05</v>
      </c>
    </row>
    <row r="2894" spans="1:7" customFormat="1" x14ac:dyDescent="0.25">
      <c r="A2894" s="4">
        <v>40549</v>
      </c>
      <c r="B2894">
        <v>2</v>
      </c>
      <c r="C2894">
        <v>2</v>
      </c>
      <c r="D2894" s="5" t="s">
        <v>24</v>
      </c>
      <c r="E2894" s="6">
        <v>762.74</v>
      </c>
      <c r="F2894" s="6">
        <v>1244.28</v>
      </c>
      <c r="G2894" s="6">
        <v>2007.02</v>
      </c>
    </row>
    <row r="2895" spans="1:7" customFormat="1" x14ac:dyDescent="0.25">
      <c r="A2895" s="4">
        <v>40549</v>
      </c>
      <c r="B2895">
        <v>3</v>
      </c>
      <c r="C2895">
        <v>1</v>
      </c>
      <c r="D2895" s="5" t="s">
        <v>30</v>
      </c>
      <c r="E2895" s="6">
        <v>521.85</v>
      </c>
      <c r="F2895" s="6">
        <v>1235.02</v>
      </c>
      <c r="G2895" s="6">
        <v>1756.87</v>
      </c>
    </row>
    <row r="2896" spans="1:7" customFormat="1" x14ac:dyDescent="0.25">
      <c r="A2896" s="4">
        <v>40549</v>
      </c>
      <c r="B2896">
        <v>3</v>
      </c>
      <c r="C2896">
        <v>2</v>
      </c>
      <c r="D2896" s="5" t="s">
        <v>16</v>
      </c>
      <c r="E2896" s="6">
        <v>446.78</v>
      </c>
      <c r="F2896" s="6">
        <v>1062.57</v>
      </c>
      <c r="G2896" s="6">
        <v>1509.35</v>
      </c>
    </row>
    <row r="2897" spans="1:7" customFormat="1" x14ac:dyDescent="0.25">
      <c r="A2897" s="4">
        <v>40549</v>
      </c>
      <c r="B2897">
        <v>4</v>
      </c>
      <c r="C2897">
        <v>1</v>
      </c>
      <c r="D2897" s="5" t="s">
        <v>22</v>
      </c>
      <c r="E2897" s="6">
        <v>518.57000000000005</v>
      </c>
      <c r="F2897" s="6">
        <v>1038.25</v>
      </c>
      <c r="G2897" s="6">
        <v>1556.82</v>
      </c>
    </row>
    <row r="2898" spans="1:7" customFormat="1" x14ac:dyDescent="0.25">
      <c r="A2898" s="4">
        <v>40549</v>
      </c>
      <c r="B2898">
        <v>4</v>
      </c>
      <c r="C2898">
        <v>2</v>
      </c>
      <c r="D2898" s="5" t="s">
        <v>27</v>
      </c>
      <c r="E2898" s="6">
        <v>440.55</v>
      </c>
      <c r="F2898" s="6">
        <v>1149.83</v>
      </c>
      <c r="G2898" s="6">
        <v>1590.38</v>
      </c>
    </row>
    <row r="2899" spans="1:7" customFormat="1" x14ac:dyDescent="0.25">
      <c r="A2899" s="4">
        <v>40550</v>
      </c>
      <c r="B2899">
        <v>1</v>
      </c>
      <c r="C2899">
        <v>1</v>
      </c>
      <c r="D2899" s="5" t="s">
        <v>32</v>
      </c>
      <c r="E2899" s="6">
        <v>624.24</v>
      </c>
      <c r="F2899" s="6">
        <v>1077.21</v>
      </c>
      <c r="G2899" s="6">
        <v>1701.45</v>
      </c>
    </row>
    <row r="2900" spans="1:7" customFormat="1" x14ac:dyDescent="0.25">
      <c r="A2900" s="4">
        <v>40550</v>
      </c>
      <c r="B2900">
        <v>1</v>
      </c>
      <c r="C2900">
        <v>2</v>
      </c>
      <c r="D2900" s="5" t="s">
        <v>37</v>
      </c>
      <c r="E2900" s="6">
        <v>566.46</v>
      </c>
      <c r="F2900" s="6">
        <v>1134.54</v>
      </c>
      <c r="G2900" s="6">
        <v>1701</v>
      </c>
    </row>
    <row r="2901" spans="1:7" customFormat="1" x14ac:dyDescent="0.25">
      <c r="A2901" s="4">
        <v>40550</v>
      </c>
      <c r="B2901">
        <v>2</v>
      </c>
      <c r="C2901">
        <v>1</v>
      </c>
      <c r="D2901" s="5" t="s">
        <v>40</v>
      </c>
      <c r="E2901" s="6">
        <v>476.61</v>
      </c>
      <c r="F2901" s="6">
        <v>1140.58</v>
      </c>
      <c r="G2901" s="6">
        <v>1617.19</v>
      </c>
    </row>
    <row r="2902" spans="1:7" customFormat="1" x14ac:dyDescent="0.25">
      <c r="A2902" s="4">
        <v>40550</v>
      </c>
      <c r="B2902">
        <v>2</v>
      </c>
      <c r="C2902">
        <v>2</v>
      </c>
      <c r="D2902" s="5" t="s">
        <v>41</v>
      </c>
      <c r="E2902" s="6">
        <v>492.9</v>
      </c>
      <c r="F2902" s="6">
        <v>1320.06</v>
      </c>
      <c r="G2902" s="6">
        <v>1812.96</v>
      </c>
    </row>
    <row r="2903" spans="1:7" customFormat="1" x14ac:dyDescent="0.25">
      <c r="A2903" s="4">
        <v>40550</v>
      </c>
      <c r="B2903">
        <v>3</v>
      </c>
      <c r="C2903">
        <v>1</v>
      </c>
      <c r="D2903" s="5" t="s">
        <v>43</v>
      </c>
      <c r="E2903" s="6">
        <v>673.86</v>
      </c>
      <c r="F2903" s="6">
        <v>1074.45</v>
      </c>
      <c r="G2903" s="6">
        <v>1748.31</v>
      </c>
    </row>
    <row r="2904" spans="1:7" customFormat="1" x14ac:dyDescent="0.25">
      <c r="A2904" s="4">
        <v>40550</v>
      </c>
      <c r="B2904">
        <v>3</v>
      </c>
      <c r="C2904">
        <v>2</v>
      </c>
      <c r="D2904" s="5" t="s">
        <v>47</v>
      </c>
      <c r="E2904" s="6">
        <v>644.12</v>
      </c>
      <c r="F2904" s="6">
        <v>1079.1400000000001</v>
      </c>
      <c r="G2904" s="6">
        <v>1723.26</v>
      </c>
    </row>
    <row r="2905" spans="1:7" customFormat="1" x14ac:dyDescent="0.25">
      <c r="A2905" s="4">
        <v>40550</v>
      </c>
      <c r="B2905">
        <v>4</v>
      </c>
      <c r="C2905">
        <v>1</v>
      </c>
      <c r="D2905" s="5" t="s">
        <v>24</v>
      </c>
      <c r="E2905" s="6">
        <v>675.12</v>
      </c>
      <c r="F2905" s="6">
        <v>1021.7</v>
      </c>
      <c r="G2905" s="6">
        <v>1696.82</v>
      </c>
    </row>
    <row r="2906" spans="1:7" customFormat="1" x14ac:dyDescent="0.25">
      <c r="A2906" s="4">
        <v>40550</v>
      </c>
      <c r="B2906">
        <v>4</v>
      </c>
      <c r="C2906">
        <v>2</v>
      </c>
      <c r="D2906" s="5" t="s">
        <v>30</v>
      </c>
      <c r="E2906" s="6">
        <v>629.76</v>
      </c>
      <c r="F2906" s="6">
        <v>1163.1400000000001</v>
      </c>
      <c r="G2906" s="6">
        <v>1792.9</v>
      </c>
    </row>
    <row r="2907" spans="1:7" customFormat="1" x14ac:dyDescent="0.25">
      <c r="A2907" s="4">
        <v>40551</v>
      </c>
      <c r="B2907">
        <v>1</v>
      </c>
      <c r="C2907">
        <v>1</v>
      </c>
      <c r="D2907" s="5" t="s">
        <v>16</v>
      </c>
      <c r="E2907" s="6">
        <v>559.05999999999995</v>
      </c>
      <c r="F2907" s="6">
        <v>1153.0999999999999</v>
      </c>
      <c r="G2907" s="6">
        <v>1712.16</v>
      </c>
    </row>
    <row r="2908" spans="1:7" customFormat="1" x14ac:dyDescent="0.25">
      <c r="A2908" s="4">
        <v>40551</v>
      </c>
      <c r="B2908">
        <v>1</v>
      </c>
      <c r="C2908">
        <v>2</v>
      </c>
      <c r="D2908" s="5" t="s">
        <v>22</v>
      </c>
      <c r="E2908" s="6">
        <v>534.91</v>
      </c>
      <c r="F2908" s="6">
        <v>1317.76</v>
      </c>
      <c r="G2908" s="6">
        <v>1852.67</v>
      </c>
    </row>
    <row r="2909" spans="1:7" customFormat="1" x14ac:dyDescent="0.25">
      <c r="A2909" s="4">
        <v>40551</v>
      </c>
      <c r="B2909">
        <v>2</v>
      </c>
      <c r="C2909">
        <v>1</v>
      </c>
      <c r="D2909" s="5" t="s">
        <v>27</v>
      </c>
      <c r="E2909" s="6">
        <v>593.39</v>
      </c>
      <c r="F2909" s="6">
        <v>933.07</v>
      </c>
      <c r="G2909" s="6">
        <v>1526.46</v>
      </c>
    </row>
    <row r="2910" spans="1:7" customFormat="1" x14ac:dyDescent="0.25">
      <c r="A2910" s="4">
        <v>40551</v>
      </c>
      <c r="B2910">
        <v>2</v>
      </c>
      <c r="C2910">
        <v>2</v>
      </c>
      <c r="D2910" s="5" t="s">
        <v>32</v>
      </c>
      <c r="E2910" s="6">
        <v>584.49</v>
      </c>
      <c r="F2910" s="6">
        <v>1298.46</v>
      </c>
      <c r="G2910" s="6">
        <v>1882.95</v>
      </c>
    </row>
    <row r="2911" spans="1:7" customFormat="1" x14ac:dyDescent="0.25">
      <c r="A2911" s="4">
        <v>40551</v>
      </c>
      <c r="B2911">
        <v>3</v>
      </c>
      <c r="C2911">
        <v>1</v>
      </c>
      <c r="D2911" s="5" t="s">
        <v>37</v>
      </c>
      <c r="E2911" s="6">
        <v>501</v>
      </c>
      <c r="F2911" s="6">
        <v>1134.82</v>
      </c>
      <c r="G2911" s="6">
        <v>1635.82</v>
      </c>
    </row>
    <row r="2912" spans="1:7" customFormat="1" x14ac:dyDescent="0.25">
      <c r="A2912" s="4">
        <v>40551</v>
      </c>
      <c r="B2912">
        <v>3</v>
      </c>
      <c r="C2912">
        <v>2</v>
      </c>
      <c r="D2912" s="5" t="s">
        <v>40</v>
      </c>
      <c r="E2912" s="6">
        <v>495.01</v>
      </c>
      <c r="F2912" s="6">
        <v>1034.52</v>
      </c>
      <c r="G2912" s="6">
        <v>1529.53</v>
      </c>
    </row>
    <row r="2913" spans="1:7" customFormat="1" x14ac:dyDescent="0.25">
      <c r="A2913" s="4">
        <v>40551</v>
      </c>
      <c r="B2913">
        <v>4</v>
      </c>
      <c r="C2913">
        <v>1</v>
      </c>
      <c r="D2913" s="5" t="s">
        <v>41</v>
      </c>
      <c r="E2913" s="6">
        <v>466.01</v>
      </c>
      <c r="F2913" s="6">
        <v>1224.74</v>
      </c>
      <c r="G2913" s="6">
        <v>1690.75</v>
      </c>
    </row>
    <row r="2914" spans="1:7" customFormat="1" x14ac:dyDescent="0.25">
      <c r="A2914" s="4">
        <v>40551</v>
      </c>
      <c r="B2914">
        <v>4</v>
      </c>
      <c r="C2914">
        <v>2</v>
      </c>
      <c r="D2914" s="5" t="s">
        <v>43</v>
      </c>
      <c r="E2914" s="6">
        <v>419.54</v>
      </c>
      <c r="F2914" s="6">
        <v>1103.0899999999999</v>
      </c>
      <c r="G2914" s="6">
        <v>1522.63</v>
      </c>
    </row>
    <row r="2915" spans="1:7" customFormat="1" x14ac:dyDescent="0.25">
      <c r="A2915" s="4">
        <v>40552</v>
      </c>
      <c r="B2915">
        <v>1</v>
      </c>
      <c r="C2915">
        <v>1</v>
      </c>
      <c r="D2915" s="5" t="s">
        <v>47</v>
      </c>
      <c r="E2915" s="6">
        <v>579.52</v>
      </c>
      <c r="F2915" s="6">
        <v>1216.18</v>
      </c>
      <c r="G2915" s="6">
        <v>1795.7</v>
      </c>
    </row>
    <row r="2916" spans="1:7" customFormat="1" x14ac:dyDescent="0.25">
      <c r="A2916" s="4">
        <v>40552</v>
      </c>
      <c r="B2916">
        <v>1</v>
      </c>
      <c r="C2916">
        <v>2</v>
      </c>
      <c r="D2916" s="5" t="s">
        <v>24</v>
      </c>
      <c r="E2916" s="6">
        <v>609.74</v>
      </c>
      <c r="F2916" s="6">
        <v>1422.23</v>
      </c>
      <c r="G2916" s="6">
        <v>2031.97</v>
      </c>
    </row>
    <row r="2917" spans="1:7" customFormat="1" x14ac:dyDescent="0.25">
      <c r="A2917" s="4">
        <v>40552</v>
      </c>
      <c r="B2917">
        <v>2</v>
      </c>
      <c r="C2917">
        <v>1</v>
      </c>
      <c r="D2917" s="5" t="s">
        <v>30</v>
      </c>
      <c r="E2917" s="6">
        <v>585.37</v>
      </c>
      <c r="F2917" s="6">
        <v>1034.8</v>
      </c>
      <c r="G2917" s="6">
        <v>1620.17</v>
      </c>
    </row>
    <row r="2918" spans="1:7" customFormat="1" x14ac:dyDescent="0.25">
      <c r="A2918" s="4">
        <v>40552</v>
      </c>
      <c r="B2918">
        <v>2</v>
      </c>
      <c r="C2918">
        <v>2</v>
      </c>
      <c r="D2918" s="5" t="s">
        <v>16</v>
      </c>
      <c r="E2918" s="6">
        <v>676.82</v>
      </c>
      <c r="F2918" s="6">
        <v>1303.42</v>
      </c>
      <c r="G2918" s="6">
        <v>1980.24</v>
      </c>
    </row>
    <row r="2919" spans="1:7" customFormat="1" x14ac:dyDescent="0.25">
      <c r="A2919" s="4">
        <v>40552</v>
      </c>
      <c r="B2919">
        <v>3</v>
      </c>
      <c r="C2919">
        <v>1</v>
      </c>
      <c r="D2919" s="5" t="s">
        <v>22</v>
      </c>
      <c r="E2919" s="6">
        <v>612.83000000000004</v>
      </c>
      <c r="F2919" s="6">
        <v>1045.07</v>
      </c>
      <c r="G2919" s="6">
        <v>1657.9</v>
      </c>
    </row>
    <row r="2920" spans="1:7" customFormat="1" x14ac:dyDescent="0.25">
      <c r="A2920" s="4">
        <v>40552</v>
      </c>
      <c r="B2920">
        <v>3</v>
      </c>
      <c r="C2920">
        <v>2</v>
      </c>
      <c r="D2920" s="5" t="s">
        <v>27</v>
      </c>
      <c r="E2920" s="6">
        <v>683.89</v>
      </c>
      <c r="F2920" s="6">
        <v>1306.1400000000001</v>
      </c>
      <c r="G2920" s="6">
        <v>1990.03</v>
      </c>
    </row>
    <row r="2921" spans="1:7" customFormat="1" x14ac:dyDescent="0.25">
      <c r="A2921" s="4">
        <v>40552</v>
      </c>
      <c r="B2921">
        <v>4</v>
      </c>
      <c r="C2921">
        <v>1</v>
      </c>
      <c r="D2921" s="5" t="s">
        <v>32</v>
      </c>
      <c r="E2921" s="6">
        <v>466.34</v>
      </c>
      <c r="F2921" s="6">
        <v>1286.53</v>
      </c>
      <c r="G2921" s="6">
        <v>1752.87</v>
      </c>
    </row>
    <row r="2922" spans="1:7" customFormat="1" x14ac:dyDescent="0.25">
      <c r="A2922" s="4">
        <v>40552</v>
      </c>
      <c r="B2922">
        <v>4</v>
      </c>
      <c r="C2922">
        <v>2</v>
      </c>
      <c r="D2922" s="5" t="s">
        <v>37</v>
      </c>
      <c r="E2922" s="6">
        <v>469.9</v>
      </c>
      <c r="F2922" s="6">
        <v>1158.3</v>
      </c>
      <c r="G2922" s="6">
        <v>1628.2</v>
      </c>
    </row>
    <row r="2923" spans="1:7" customFormat="1" x14ac:dyDescent="0.25">
      <c r="A2923" s="4">
        <v>40553</v>
      </c>
      <c r="B2923">
        <v>1</v>
      </c>
      <c r="C2923">
        <v>1</v>
      </c>
      <c r="D2923" s="5" t="s">
        <v>16</v>
      </c>
      <c r="E2923" s="6">
        <v>753.4905</v>
      </c>
      <c r="F2923" s="6">
        <v>1130.367</v>
      </c>
      <c r="G2923" s="6">
        <v>1883.8575000000001</v>
      </c>
    </row>
    <row r="2924" spans="1:7" customFormat="1" x14ac:dyDescent="0.25">
      <c r="A2924" s="4">
        <v>40553</v>
      </c>
      <c r="B2924">
        <v>1</v>
      </c>
      <c r="C2924">
        <v>2</v>
      </c>
      <c r="D2924" s="5" t="s">
        <v>22</v>
      </c>
      <c r="E2924" s="6">
        <v>767.23500000000001</v>
      </c>
      <c r="F2924" s="6">
        <v>1168.1144999999999</v>
      </c>
      <c r="G2924" s="6">
        <v>1935.3495</v>
      </c>
    </row>
    <row r="2925" spans="1:7" customFormat="1" x14ac:dyDescent="0.25">
      <c r="A2925" s="4">
        <v>40553</v>
      </c>
      <c r="B2925">
        <v>2</v>
      </c>
      <c r="C2925">
        <v>1</v>
      </c>
      <c r="D2925" s="5" t="s">
        <v>27</v>
      </c>
      <c r="E2925" s="6">
        <v>706.72349999999994</v>
      </c>
      <c r="F2925" s="6">
        <v>1076.0505000000001</v>
      </c>
      <c r="G2925" s="6">
        <v>1782.7739999999999</v>
      </c>
    </row>
    <row r="2926" spans="1:7" customFormat="1" x14ac:dyDescent="0.25">
      <c r="A2926" s="4">
        <v>40553</v>
      </c>
      <c r="B2926">
        <v>2</v>
      </c>
      <c r="C2926">
        <v>2</v>
      </c>
      <c r="D2926" s="5" t="s">
        <v>32</v>
      </c>
      <c r="E2926" s="6">
        <v>756.98699999999997</v>
      </c>
      <c r="F2926" s="6">
        <v>1146.3375000000001</v>
      </c>
      <c r="G2926" s="6">
        <v>1903.3244999999999</v>
      </c>
    </row>
    <row r="2927" spans="1:7" customFormat="1" x14ac:dyDescent="0.25">
      <c r="A2927" s="4">
        <v>40553</v>
      </c>
      <c r="B2927">
        <v>3</v>
      </c>
      <c r="C2927">
        <v>1</v>
      </c>
      <c r="D2927" s="5" t="s">
        <v>37</v>
      </c>
      <c r="E2927" s="6">
        <v>649.78200000000004</v>
      </c>
      <c r="F2927" s="6">
        <v>992.81700000000001</v>
      </c>
      <c r="G2927" s="6">
        <v>1642.5989999999999</v>
      </c>
    </row>
    <row r="2928" spans="1:7" customFormat="1" x14ac:dyDescent="0.25">
      <c r="A2928" s="4">
        <v>40553</v>
      </c>
      <c r="B2928">
        <v>3</v>
      </c>
      <c r="C2928">
        <v>2</v>
      </c>
      <c r="D2928" s="5" t="s">
        <v>40</v>
      </c>
      <c r="E2928" s="6">
        <v>711.97349999999994</v>
      </c>
      <c r="F2928" s="6">
        <v>1087.338</v>
      </c>
      <c r="G2928" s="6">
        <v>1799.3115</v>
      </c>
    </row>
    <row r="2929" spans="1:7" customFormat="1" x14ac:dyDescent="0.25">
      <c r="A2929" s="4">
        <v>40553</v>
      </c>
      <c r="B2929">
        <v>4</v>
      </c>
      <c r="C2929">
        <v>1</v>
      </c>
      <c r="D2929" s="5" t="s">
        <v>41</v>
      </c>
      <c r="E2929" s="6">
        <v>723.93299999999999</v>
      </c>
      <c r="F2929" s="6">
        <v>1089.5640000000001</v>
      </c>
      <c r="G2929" s="6">
        <v>1813.4970000000001</v>
      </c>
    </row>
    <row r="2930" spans="1:7" customFormat="1" x14ac:dyDescent="0.25">
      <c r="A2930" s="4">
        <v>40553</v>
      </c>
      <c r="B2930">
        <v>4</v>
      </c>
      <c r="C2930">
        <v>2</v>
      </c>
      <c r="D2930" s="5" t="s">
        <v>43</v>
      </c>
      <c r="E2930" s="6">
        <v>842.16300000000001</v>
      </c>
      <c r="F2930" s="6">
        <v>1274.49</v>
      </c>
      <c r="G2930" s="6">
        <v>2116.6529999999998</v>
      </c>
    </row>
    <row r="2931" spans="1:7" customFormat="1" x14ac:dyDescent="0.25">
      <c r="A2931" s="4">
        <v>40554</v>
      </c>
      <c r="B2931">
        <v>1</v>
      </c>
      <c r="C2931">
        <v>1</v>
      </c>
      <c r="D2931" s="5" t="s">
        <v>47</v>
      </c>
      <c r="E2931" s="6">
        <v>651.6825</v>
      </c>
      <c r="F2931" s="6">
        <v>996.08249999999998</v>
      </c>
      <c r="G2931" s="6">
        <v>1647.7650000000001</v>
      </c>
    </row>
    <row r="2932" spans="1:7" customFormat="1" x14ac:dyDescent="0.25">
      <c r="A2932" s="4">
        <v>40554</v>
      </c>
      <c r="B2932">
        <v>1</v>
      </c>
      <c r="C2932">
        <v>2</v>
      </c>
      <c r="D2932" s="5" t="s">
        <v>24</v>
      </c>
      <c r="E2932" s="6">
        <v>777.49350000000004</v>
      </c>
      <c r="F2932" s="6">
        <v>1181.7855</v>
      </c>
      <c r="G2932" s="6">
        <v>1959.279</v>
      </c>
    </row>
    <row r="2933" spans="1:7" customFormat="1" x14ac:dyDescent="0.25">
      <c r="A2933" s="4">
        <v>40554</v>
      </c>
      <c r="B2933">
        <v>2</v>
      </c>
      <c r="C2933">
        <v>1</v>
      </c>
      <c r="D2933" s="5" t="s">
        <v>30</v>
      </c>
      <c r="E2933" s="6">
        <v>689.24099999999999</v>
      </c>
      <c r="F2933" s="6">
        <v>1040.3085000000001</v>
      </c>
      <c r="G2933" s="6">
        <v>1729.5495000000001</v>
      </c>
    </row>
    <row r="2934" spans="1:7" customFormat="1" x14ac:dyDescent="0.25">
      <c r="A2934" s="4">
        <v>40554</v>
      </c>
      <c r="B2934">
        <v>2</v>
      </c>
      <c r="C2934">
        <v>2</v>
      </c>
      <c r="D2934" s="5" t="s">
        <v>16</v>
      </c>
      <c r="E2934" s="6">
        <v>830.95950000000005</v>
      </c>
      <c r="F2934" s="6">
        <v>1256.3775000000001</v>
      </c>
      <c r="G2934" s="6">
        <v>2087.337</v>
      </c>
    </row>
    <row r="2935" spans="1:7" customFormat="1" x14ac:dyDescent="0.25">
      <c r="A2935" s="4">
        <v>40554</v>
      </c>
      <c r="B2935">
        <v>3</v>
      </c>
      <c r="C2935">
        <v>1</v>
      </c>
      <c r="D2935" s="5" t="s">
        <v>22</v>
      </c>
      <c r="E2935" s="6">
        <v>690.07050000000004</v>
      </c>
      <c r="F2935" s="6">
        <v>1052.2574999999999</v>
      </c>
      <c r="G2935" s="6">
        <v>1742.328</v>
      </c>
    </row>
    <row r="2936" spans="1:7" customFormat="1" x14ac:dyDescent="0.25">
      <c r="A2936" s="4">
        <v>40554</v>
      </c>
      <c r="B2936">
        <v>3</v>
      </c>
      <c r="C2936">
        <v>2</v>
      </c>
      <c r="D2936" s="5" t="s">
        <v>27</v>
      </c>
      <c r="E2936" s="6">
        <v>682.35299999999995</v>
      </c>
      <c r="F2936" s="6">
        <v>1051.596</v>
      </c>
      <c r="G2936" s="6">
        <v>1733.9490000000001</v>
      </c>
    </row>
    <row r="2937" spans="1:7" customFormat="1" x14ac:dyDescent="0.25">
      <c r="A2937" s="4">
        <v>40554</v>
      </c>
      <c r="B2937">
        <v>4</v>
      </c>
      <c r="C2937">
        <v>1</v>
      </c>
      <c r="D2937" s="5" t="s">
        <v>32</v>
      </c>
      <c r="E2937" s="6">
        <v>670.50900000000001</v>
      </c>
      <c r="F2937" s="6">
        <v>1030.1025</v>
      </c>
      <c r="G2937" s="6">
        <v>1700.6115</v>
      </c>
    </row>
    <row r="2938" spans="1:7" customFormat="1" x14ac:dyDescent="0.25">
      <c r="A2938" s="4">
        <v>40554</v>
      </c>
      <c r="B2938">
        <v>4</v>
      </c>
      <c r="C2938">
        <v>2</v>
      </c>
      <c r="D2938" s="5" t="s">
        <v>37</v>
      </c>
      <c r="E2938" s="6">
        <v>857.94449999999995</v>
      </c>
      <c r="F2938" s="6">
        <v>1298.787</v>
      </c>
      <c r="G2938" s="6">
        <v>2156.7314999999999</v>
      </c>
    </row>
    <row r="2939" spans="1:7" customFormat="1" x14ac:dyDescent="0.25">
      <c r="A2939" s="4">
        <v>40555</v>
      </c>
      <c r="B2939">
        <v>1</v>
      </c>
      <c r="C2939">
        <v>1</v>
      </c>
      <c r="D2939" s="5" t="s">
        <v>40</v>
      </c>
      <c r="E2939" s="6">
        <v>683.928</v>
      </c>
      <c r="F2939" s="6">
        <v>1029.0735</v>
      </c>
      <c r="G2939" s="6">
        <v>1713.0015000000001</v>
      </c>
    </row>
    <row r="2940" spans="1:7" customFormat="1" x14ac:dyDescent="0.25">
      <c r="A2940" s="4">
        <v>40555</v>
      </c>
      <c r="B2940">
        <v>1</v>
      </c>
      <c r="C2940">
        <v>2</v>
      </c>
      <c r="D2940" s="5" t="s">
        <v>41</v>
      </c>
      <c r="E2940" s="6">
        <v>825.048</v>
      </c>
      <c r="F2940" s="6">
        <v>1254.057</v>
      </c>
      <c r="G2940" s="6">
        <v>2079.105</v>
      </c>
    </row>
    <row r="2941" spans="1:7" customFormat="1" x14ac:dyDescent="0.25">
      <c r="A2941" s="4">
        <v>40555</v>
      </c>
      <c r="B2941">
        <v>2</v>
      </c>
      <c r="C2941">
        <v>1</v>
      </c>
      <c r="D2941" s="5" t="s">
        <v>43</v>
      </c>
      <c r="E2941" s="6">
        <v>713.82150000000001</v>
      </c>
      <c r="F2941" s="6">
        <v>1075.326</v>
      </c>
      <c r="G2941" s="6">
        <v>1789.1475</v>
      </c>
    </row>
    <row r="2942" spans="1:7" customFormat="1" x14ac:dyDescent="0.25">
      <c r="A2942" s="4">
        <v>40555</v>
      </c>
      <c r="B2942">
        <v>2</v>
      </c>
      <c r="C2942">
        <v>2</v>
      </c>
      <c r="D2942" s="5" t="s">
        <v>47</v>
      </c>
      <c r="E2942" s="6">
        <v>810.77850000000001</v>
      </c>
      <c r="F2942" s="6">
        <v>1231.7760000000001</v>
      </c>
      <c r="G2942" s="6">
        <v>2042.5545</v>
      </c>
    </row>
    <row r="2943" spans="1:7" customFormat="1" x14ac:dyDescent="0.25">
      <c r="A2943" s="4">
        <v>40555</v>
      </c>
      <c r="B2943">
        <v>3</v>
      </c>
      <c r="C2943">
        <v>1</v>
      </c>
      <c r="D2943" s="5" t="s">
        <v>24</v>
      </c>
      <c r="E2943" s="6">
        <v>703.24800000000005</v>
      </c>
      <c r="F2943" s="6">
        <v>1107.645</v>
      </c>
      <c r="G2943" s="6">
        <v>1810.893</v>
      </c>
    </row>
    <row r="2944" spans="1:7" customFormat="1" x14ac:dyDescent="0.25">
      <c r="A2944" s="4">
        <v>40555</v>
      </c>
      <c r="B2944">
        <v>3</v>
      </c>
      <c r="C2944">
        <v>2</v>
      </c>
      <c r="D2944" s="5" t="s">
        <v>30</v>
      </c>
      <c r="E2944" s="6">
        <v>730.64250000000004</v>
      </c>
      <c r="F2944" s="6">
        <v>1136.6355000000001</v>
      </c>
      <c r="G2944" s="6">
        <v>1867.278</v>
      </c>
    </row>
    <row r="2945" spans="1:7" customFormat="1" x14ac:dyDescent="0.25">
      <c r="A2945" s="4">
        <v>40555</v>
      </c>
      <c r="B2945">
        <v>4</v>
      </c>
      <c r="C2945">
        <v>1</v>
      </c>
      <c r="D2945" s="5" t="s">
        <v>16</v>
      </c>
      <c r="E2945" s="6">
        <v>612.01350000000002</v>
      </c>
      <c r="F2945" s="6">
        <v>966.84</v>
      </c>
      <c r="G2945" s="6">
        <v>1578.8534999999999</v>
      </c>
    </row>
    <row r="2946" spans="1:7" customFormat="1" x14ac:dyDescent="0.25">
      <c r="A2946" s="4">
        <v>40555</v>
      </c>
      <c r="B2946">
        <v>4</v>
      </c>
      <c r="C2946">
        <v>2</v>
      </c>
      <c r="D2946" s="5" t="s">
        <v>22</v>
      </c>
      <c r="E2946" s="6">
        <v>779.84550000000002</v>
      </c>
      <c r="F2946" s="6">
        <v>1177.9425000000001</v>
      </c>
      <c r="G2946" s="6">
        <v>1957.788</v>
      </c>
    </row>
    <row r="2947" spans="1:7" customFormat="1" x14ac:dyDescent="0.25">
      <c r="A2947" s="4">
        <v>40556</v>
      </c>
      <c r="B2947">
        <v>1</v>
      </c>
      <c r="C2947">
        <v>1</v>
      </c>
      <c r="D2947" s="5" t="s">
        <v>27</v>
      </c>
      <c r="E2947" s="6">
        <v>633.38099999999997</v>
      </c>
      <c r="F2947" s="6">
        <v>966.08399999999995</v>
      </c>
      <c r="G2947" s="6">
        <v>1599.4649999999999</v>
      </c>
    </row>
    <row r="2948" spans="1:7" customFormat="1" x14ac:dyDescent="0.25">
      <c r="A2948" s="4">
        <v>40556</v>
      </c>
      <c r="B2948">
        <v>1</v>
      </c>
      <c r="C2948">
        <v>2</v>
      </c>
      <c r="D2948" s="5" t="s">
        <v>32</v>
      </c>
      <c r="E2948" s="6">
        <v>649.48800000000006</v>
      </c>
      <c r="F2948" s="6">
        <v>1026.2384999999999</v>
      </c>
      <c r="G2948" s="6">
        <v>1675.7265</v>
      </c>
    </row>
    <row r="2949" spans="1:7" customFormat="1" x14ac:dyDescent="0.25">
      <c r="A2949" s="4">
        <v>40556</v>
      </c>
      <c r="B2949">
        <v>2</v>
      </c>
      <c r="C2949">
        <v>1</v>
      </c>
      <c r="D2949" s="5" t="s">
        <v>37</v>
      </c>
      <c r="E2949" s="6">
        <v>613.04250000000002</v>
      </c>
      <c r="F2949" s="6">
        <v>996.50250000000005</v>
      </c>
      <c r="G2949" s="6">
        <v>1609.5450000000001</v>
      </c>
    </row>
    <row r="2950" spans="1:7" customFormat="1" x14ac:dyDescent="0.25">
      <c r="A2950" s="4">
        <v>40556</v>
      </c>
      <c r="B2950">
        <v>2</v>
      </c>
      <c r="C2950">
        <v>2</v>
      </c>
      <c r="D2950" s="5" t="s">
        <v>40</v>
      </c>
      <c r="E2950" s="6">
        <v>748.39800000000002</v>
      </c>
      <c r="F2950" s="6">
        <v>1161.7935</v>
      </c>
      <c r="G2950" s="6">
        <v>1910.1914999999999</v>
      </c>
    </row>
    <row r="2951" spans="1:7" customFormat="1" x14ac:dyDescent="0.25">
      <c r="A2951" s="4">
        <v>40556</v>
      </c>
      <c r="B2951">
        <v>3</v>
      </c>
      <c r="C2951">
        <v>1</v>
      </c>
      <c r="D2951" s="5" t="s">
        <v>41</v>
      </c>
      <c r="E2951" s="6">
        <v>623.40599999999995</v>
      </c>
      <c r="F2951" s="6">
        <v>954.40800000000002</v>
      </c>
      <c r="G2951" s="6">
        <v>1577.8140000000001</v>
      </c>
    </row>
    <row r="2952" spans="1:7" customFormat="1" x14ac:dyDescent="0.25">
      <c r="A2952" s="4">
        <v>40556</v>
      </c>
      <c r="B2952">
        <v>3</v>
      </c>
      <c r="C2952">
        <v>2</v>
      </c>
      <c r="D2952" s="5" t="s">
        <v>43</v>
      </c>
      <c r="E2952" s="6">
        <v>662.24549999999999</v>
      </c>
      <c r="F2952" s="6">
        <v>1008.1155</v>
      </c>
      <c r="G2952" s="6">
        <v>1670.3610000000001</v>
      </c>
    </row>
    <row r="2953" spans="1:7" customFormat="1" x14ac:dyDescent="0.25">
      <c r="A2953" s="4">
        <v>40556</v>
      </c>
      <c r="B2953">
        <v>4</v>
      </c>
      <c r="C2953">
        <v>1</v>
      </c>
      <c r="D2953" s="5" t="s">
        <v>47</v>
      </c>
      <c r="E2953" s="6">
        <v>662.46600000000001</v>
      </c>
      <c r="F2953" s="6">
        <v>1005.942</v>
      </c>
      <c r="G2953" s="6">
        <v>1668.4079999999999</v>
      </c>
    </row>
    <row r="2954" spans="1:7" customFormat="1" x14ac:dyDescent="0.25">
      <c r="A2954" s="4">
        <v>40556</v>
      </c>
      <c r="B2954">
        <v>4</v>
      </c>
      <c r="C2954">
        <v>2</v>
      </c>
      <c r="D2954" s="5" t="s">
        <v>24</v>
      </c>
      <c r="E2954" s="6">
        <v>685.57650000000001</v>
      </c>
      <c r="F2954" s="6">
        <v>1042.6185</v>
      </c>
      <c r="G2954" s="6">
        <v>1728.1949999999999</v>
      </c>
    </row>
    <row r="2955" spans="1:7" customFormat="1" x14ac:dyDescent="0.25">
      <c r="A2955" s="4">
        <v>40557</v>
      </c>
      <c r="B2955">
        <v>1</v>
      </c>
      <c r="C2955">
        <v>1</v>
      </c>
      <c r="D2955" s="5" t="s">
        <v>30</v>
      </c>
      <c r="E2955" s="6">
        <v>699.3</v>
      </c>
      <c r="F2955" s="6">
        <v>1118.3025</v>
      </c>
      <c r="G2955" s="6">
        <v>1817.6025</v>
      </c>
    </row>
    <row r="2956" spans="1:7" customFormat="1" x14ac:dyDescent="0.25">
      <c r="A2956" s="4">
        <v>40557</v>
      </c>
      <c r="B2956">
        <v>1</v>
      </c>
      <c r="C2956">
        <v>2</v>
      </c>
      <c r="D2956" s="5" t="s">
        <v>16</v>
      </c>
      <c r="E2956" s="6">
        <v>664.94399999999996</v>
      </c>
      <c r="F2956" s="6">
        <v>1081.9935</v>
      </c>
      <c r="G2956" s="6">
        <v>1746.9375</v>
      </c>
    </row>
    <row r="2957" spans="1:7" customFormat="1" x14ac:dyDescent="0.25">
      <c r="A2957" s="4">
        <v>40557</v>
      </c>
      <c r="B2957">
        <v>2</v>
      </c>
      <c r="C2957">
        <v>1</v>
      </c>
      <c r="D2957" s="5" t="s">
        <v>22</v>
      </c>
      <c r="E2957" s="6">
        <v>705.2115</v>
      </c>
      <c r="F2957" s="6">
        <v>1090.7505000000001</v>
      </c>
      <c r="G2957" s="6">
        <v>1795.962</v>
      </c>
    </row>
    <row r="2958" spans="1:7" customFormat="1" x14ac:dyDescent="0.25">
      <c r="A2958" s="4">
        <v>40557</v>
      </c>
      <c r="B2958">
        <v>2</v>
      </c>
      <c r="C2958">
        <v>2</v>
      </c>
      <c r="D2958" s="5" t="s">
        <v>27</v>
      </c>
      <c r="E2958" s="6">
        <v>787.03800000000001</v>
      </c>
      <c r="F2958" s="6">
        <v>1276.5060000000001</v>
      </c>
      <c r="G2958" s="6">
        <v>2063.5439999999999</v>
      </c>
    </row>
    <row r="2959" spans="1:7" customFormat="1" x14ac:dyDescent="0.25">
      <c r="A2959" s="4">
        <v>40557</v>
      </c>
      <c r="B2959">
        <v>3</v>
      </c>
      <c r="C2959">
        <v>1</v>
      </c>
      <c r="D2959" s="5" t="s">
        <v>32</v>
      </c>
      <c r="E2959" s="6">
        <v>692.44349999999997</v>
      </c>
      <c r="F2959" s="6">
        <v>1136.0160000000001</v>
      </c>
      <c r="G2959" s="6">
        <v>1828.4594999999999</v>
      </c>
    </row>
    <row r="2960" spans="1:7" customFormat="1" x14ac:dyDescent="0.25">
      <c r="A2960" s="4">
        <v>40557</v>
      </c>
      <c r="B2960">
        <v>3</v>
      </c>
      <c r="C2960">
        <v>2</v>
      </c>
      <c r="D2960" s="5" t="s">
        <v>37</v>
      </c>
      <c r="E2960" s="6">
        <v>729.97050000000002</v>
      </c>
      <c r="F2960" s="6">
        <v>1174.845</v>
      </c>
      <c r="G2960" s="6">
        <v>1904.8154999999999</v>
      </c>
    </row>
    <row r="2961" spans="1:7" customFormat="1" x14ac:dyDescent="0.25">
      <c r="A2961" s="4">
        <v>40557</v>
      </c>
      <c r="B2961">
        <v>4</v>
      </c>
      <c r="C2961">
        <v>1</v>
      </c>
      <c r="D2961" s="5" t="s">
        <v>40</v>
      </c>
      <c r="E2961" s="6">
        <v>607.62450000000001</v>
      </c>
      <c r="F2961" s="6">
        <v>980.16449999999998</v>
      </c>
      <c r="G2961" s="6">
        <v>1587.789</v>
      </c>
    </row>
    <row r="2962" spans="1:7" customFormat="1" x14ac:dyDescent="0.25">
      <c r="A2962" s="4">
        <v>40557</v>
      </c>
      <c r="B2962">
        <v>4</v>
      </c>
      <c r="C2962">
        <v>2</v>
      </c>
      <c r="D2962" s="5" t="s">
        <v>41</v>
      </c>
      <c r="E2962" s="6">
        <v>649.63499999999999</v>
      </c>
      <c r="F2962" s="6">
        <v>983.33550000000002</v>
      </c>
      <c r="G2962" s="6">
        <v>1632.9704999999999</v>
      </c>
    </row>
    <row r="2963" spans="1:7" customFormat="1" x14ac:dyDescent="0.25">
      <c r="A2963" s="4">
        <v>40558</v>
      </c>
      <c r="B2963">
        <v>1</v>
      </c>
      <c r="C2963">
        <v>1</v>
      </c>
      <c r="D2963" s="5" t="s">
        <v>43</v>
      </c>
      <c r="E2963" s="6">
        <v>662.94899999999996</v>
      </c>
      <c r="F2963" s="6">
        <v>1093.8689999999999</v>
      </c>
      <c r="G2963" s="6">
        <v>1756.818</v>
      </c>
    </row>
    <row r="2964" spans="1:7" customFormat="1" x14ac:dyDescent="0.25">
      <c r="A2964" s="4">
        <v>40558</v>
      </c>
      <c r="B2964">
        <v>1</v>
      </c>
      <c r="C2964">
        <v>2</v>
      </c>
      <c r="D2964" s="5" t="s">
        <v>47</v>
      </c>
      <c r="E2964" s="6">
        <v>775.04700000000003</v>
      </c>
      <c r="F2964" s="6">
        <v>1168.2719999999999</v>
      </c>
      <c r="G2964" s="6">
        <v>1943.319</v>
      </c>
    </row>
    <row r="2965" spans="1:7" customFormat="1" x14ac:dyDescent="0.25">
      <c r="A2965" s="4">
        <v>40558</v>
      </c>
      <c r="B2965">
        <v>2</v>
      </c>
      <c r="C2965">
        <v>1</v>
      </c>
      <c r="D2965" s="5" t="s">
        <v>24</v>
      </c>
      <c r="E2965" s="6">
        <v>602.77350000000001</v>
      </c>
      <c r="F2965" s="6">
        <v>977.48699999999997</v>
      </c>
      <c r="G2965" s="6">
        <v>1580.2605000000001</v>
      </c>
    </row>
    <row r="2966" spans="1:7" customFormat="1" x14ac:dyDescent="0.25">
      <c r="A2966" s="4">
        <v>40558</v>
      </c>
      <c r="B2966">
        <v>2</v>
      </c>
      <c r="C2966">
        <v>2</v>
      </c>
      <c r="D2966" s="5" t="s">
        <v>30</v>
      </c>
      <c r="E2966" s="6">
        <v>660.40800000000002</v>
      </c>
      <c r="F2966" s="6">
        <v>1044.6134999999999</v>
      </c>
      <c r="G2966" s="6">
        <v>1705.0215000000001</v>
      </c>
    </row>
    <row r="2967" spans="1:7" customFormat="1" x14ac:dyDescent="0.25">
      <c r="A2967" s="4">
        <v>40558</v>
      </c>
      <c r="B2967">
        <v>3</v>
      </c>
      <c r="C2967">
        <v>1</v>
      </c>
      <c r="D2967" s="5" t="s">
        <v>16</v>
      </c>
      <c r="E2967" s="6">
        <v>629.62199999999996</v>
      </c>
      <c r="F2967" s="6">
        <v>1037.5260000000001</v>
      </c>
      <c r="G2967" s="6">
        <v>1667.1479999999999</v>
      </c>
    </row>
    <row r="2968" spans="1:7" customFormat="1" x14ac:dyDescent="0.25">
      <c r="A2968" s="4">
        <v>40558</v>
      </c>
      <c r="B2968">
        <v>3</v>
      </c>
      <c r="C2968">
        <v>2</v>
      </c>
      <c r="D2968" s="5" t="s">
        <v>22</v>
      </c>
      <c r="E2968" s="6">
        <v>680.05349999999999</v>
      </c>
      <c r="F2968" s="6">
        <v>1118.355</v>
      </c>
      <c r="G2968" s="6">
        <v>1798.4085</v>
      </c>
    </row>
    <row r="2969" spans="1:7" customFormat="1" x14ac:dyDescent="0.25">
      <c r="A2969" s="4">
        <v>40558</v>
      </c>
      <c r="B2969">
        <v>4</v>
      </c>
      <c r="C2969">
        <v>1</v>
      </c>
      <c r="D2969" s="5" t="s">
        <v>27</v>
      </c>
      <c r="E2969" s="6">
        <v>650.94749999999999</v>
      </c>
      <c r="F2969" s="6">
        <v>994.10850000000005</v>
      </c>
      <c r="G2969" s="6">
        <v>1645.056</v>
      </c>
    </row>
    <row r="2970" spans="1:7" customFormat="1" x14ac:dyDescent="0.25">
      <c r="A2970" s="4">
        <v>40558</v>
      </c>
      <c r="B2970">
        <v>4</v>
      </c>
      <c r="C2970">
        <v>2</v>
      </c>
      <c r="D2970" s="5" t="s">
        <v>32</v>
      </c>
      <c r="E2970" s="6">
        <v>636.51</v>
      </c>
      <c r="F2970" s="6">
        <v>970.50450000000001</v>
      </c>
      <c r="G2970" s="6">
        <v>1607.0145</v>
      </c>
    </row>
    <row r="2971" spans="1:7" customFormat="1" x14ac:dyDescent="0.25">
      <c r="A2971" s="4">
        <v>40559</v>
      </c>
      <c r="B2971">
        <v>1</v>
      </c>
      <c r="C2971">
        <v>1</v>
      </c>
      <c r="D2971" s="5" t="s">
        <v>37</v>
      </c>
      <c r="E2971" s="6">
        <v>662.38199999999995</v>
      </c>
      <c r="F2971" s="6">
        <v>1016.085</v>
      </c>
      <c r="G2971" s="6">
        <v>1678.4670000000001</v>
      </c>
    </row>
    <row r="2972" spans="1:7" customFormat="1" x14ac:dyDescent="0.25">
      <c r="A2972" s="4">
        <v>40559</v>
      </c>
      <c r="B2972">
        <v>1</v>
      </c>
      <c r="C2972">
        <v>2</v>
      </c>
      <c r="D2972" s="5" t="s">
        <v>40</v>
      </c>
      <c r="E2972" s="6">
        <v>678.19500000000005</v>
      </c>
      <c r="F2972" s="6">
        <v>1143.2190000000001</v>
      </c>
      <c r="G2972" s="6">
        <v>1821.414</v>
      </c>
    </row>
    <row r="2973" spans="1:7" customFormat="1" x14ac:dyDescent="0.25">
      <c r="A2973" s="4">
        <v>40559</v>
      </c>
      <c r="B2973">
        <v>2</v>
      </c>
      <c r="C2973">
        <v>1</v>
      </c>
      <c r="D2973" s="5" t="s">
        <v>41</v>
      </c>
      <c r="E2973" s="6">
        <v>587.07600000000002</v>
      </c>
      <c r="F2973" s="6">
        <v>1006.761</v>
      </c>
      <c r="G2973" s="6">
        <v>1593.837</v>
      </c>
    </row>
    <row r="2974" spans="1:7" customFormat="1" x14ac:dyDescent="0.25">
      <c r="A2974" s="4">
        <v>40559</v>
      </c>
      <c r="B2974">
        <v>2</v>
      </c>
      <c r="C2974">
        <v>2</v>
      </c>
      <c r="D2974" s="5" t="s">
        <v>43</v>
      </c>
      <c r="E2974" s="6">
        <v>598.97249999999997</v>
      </c>
      <c r="F2974" s="6">
        <v>1021.188</v>
      </c>
      <c r="G2974" s="6">
        <v>1620.1605</v>
      </c>
    </row>
    <row r="2975" spans="1:7" customFormat="1" x14ac:dyDescent="0.25">
      <c r="A2975" s="4">
        <v>40559</v>
      </c>
      <c r="B2975">
        <v>3</v>
      </c>
      <c r="C2975">
        <v>1</v>
      </c>
      <c r="D2975" s="5" t="s">
        <v>47</v>
      </c>
      <c r="E2975" s="6">
        <v>681.97500000000002</v>
      </c>
      <c r="F2975" s="6">
        <v>1133.2545</v>
      </c>
      <c r="G2975" s="6">
        <v>1815.2294999999999</v>
      </c>
    </row>
    <row r="2976" spans="1:7" customFormat="1" x14ac:dyDescent="0.25">
      <c r="A2976" s="4">
        <v>40559</v>
      </c>
      <c r="B2976">
        <v>3</v>
      </c>
      <c r="C2976">
        <v>2</v>
      </c>
      <c r="D2976" s="5" t="s">
        <v>24</v>
      </c>
      <c r="E2976" s="6">
        <v>772.25400000000002</v>
      </c>
      <c r="F2976" s="6">
        <v>1251.096</v>
      </c>
      <c r="G2976" s="6">
        <v>2023.35</v>
      </c>
    </row>
    <row r="2977" spans="1:7" customFormat="1" x14ac:dyDescent="0.25">
      <c r="A2977" s="4">
        <v>40559</v>
      </c>
      <c r="B2977">
        <v>4</v>
      </c>
      <c r="C2977">
        <v>1</v>
      </c>
      <c r="D2977" s="5" t="s">
        <v>30</v>
      </c>
      <c r="E2977" s="6">
        <v>687.36149999999998</v>
      </c>
      <c r="F2977" s="6">
        <v>1156.1969999999999</v>
      </c>
      <c r="G2977" s="6">
        <v>1843.5585000000001</v>
      </c>
    </row>
    <row r="2978" spans="1:7" customFormat="1" x14ac:dyDescent="0.25">
      <c r="A2978" s="4">
        <v>40559</v>
      </c>
      <c r="B2978">
        <v>4</v>
      </c>
      <c r="C2978">
        <v>2</v>
      </c>
      <c r="D2978" s="5" t="s">
        <v>16</v>
      </c>
      <c r="E2978" s="6">
        <v>805.08749999999998</v>
      </c>
      <c r="F2978" s="6">
        <v>1320.06</v>
      </c>
      <c r="G2978" s="6">
        <v>2125.1475</v>
      </c>
    </row>
    <row r="2979" spans="1:7" customFormat="1" x14ac:dyDescent="0.25">
      <c r="A2979" s="4">
        <v>40560</v>
      </c>
      <c r="B2979">
        <v>1</v>
      </c>
      <c r="C2979">
        <v>1</v>
      </c>
      <c r="D2979" s="5" t="s">
        <v>22</v>
      </c>
      <c r="E2979" s="6">
        <v>696.59100000000001</v>
      </c>
      <c r="F2979" s="6">
        <v>1056.5730000000001</v>
      </c>
      <c r="G2979" s="6">
        <v>1753.164</v>
      </c>
    </row>
    <row r="2980" spans="1:7" customFormat="1" x14ac:dyDescent="0.25">
      <c r="A2980" s="4">
        <v>40560</v>
      </c>
      <c r="B2980">
        <v>1</v>
      </c>
      <c r="C2980">
        <v>2</v>
      </c>
      <c r="D2980" s="5" t="s">
        <v>27</v>
      </c>
      <c r="E2980" s="6">
        <v>730.29600000000005</v>
      </c>
      <c r="F2980" s="6">
        <v>1126.818</v>
      </c>
      <c r="G2980" s="6">
        <v>1857.114</v>
      </c>
    </row>
    <row r="2981" spans="1:7" customFormat="1" x14ac:dyDescent="0.25">
      <c r="A2981" s="4">
        <v>40560</v>
      </c>
      <c r="B2981">
        <v>2</v>
      </c>
      <c r="C2981">
        <v>1</v>
      </c>
      <c r="D2981" s="5" t="s">
        <v>32</v>
      </c>
      <c r="E2981" s="6">
        <v>618.21900000000005</v>
      </c>
      <c r="F2981" s="6">
        <v>997.41600000000005</v>
      </c>
      <c r="G2981" s="6">
        <v>1615.635</v>
      </c>
    </row>
    <row r="2982" spans="1:7" customFormat="1" x14ac:dyDescent="0.25">
      <c r="A2982" s="4">
        <v>40560</v>
      </c>
      <c r="B2982">
        <v>2</v>
      </c>
      <c r="C2982">
        <v>2</v>
      </c>
      <c r="D2982" s="5" t="s">
        <v>37</v>
      </c>
      <c r="E2982" s="6">
        <v>639.91200000000003</v>
      </c>
      <c r="F2982" s="6">
        <v>1029.441</v>
      </c>
      <c r="G2982" s="6">
        <v>1669.3530000000001</v>
      </c>
    </row>
    <row r="2983" spans="1:7" customFormat="1" x14ac:dyDescent="0.25">
      <c r="A2983" s="4">
        <v>40560</v>
      </c>
      <c r="B2983">
        <v>3</v>
      </c>
      <c r="C2983">
        <v>1</v>
      </c>
      <c r="D2983" s="5" t="s">
        <v>40</v>
      </c>
      <c r="E2983" s="6">
        <v>644.65800000000002</v>
      </c>
      <c r="F2983" s="6">
        <v>1119.8040000000001</v>
      </c>
      <c r="G2983" s="6">
        <v>1764.462</v>
      </c>
    </row>
    <row r="2984" spans="1:7" customFormat="1" x14ac:dyDescent="0.25">
      <c r="A2984" s="4">
        <v>40560</v>
      </c>
      <c r="B2984">
        <v>3</v>
      </c>
      <c r="C2984">
        <v>2</v>
      </c>
      <c r="D2984" s="5" t="s">
        <v>41</v>
      </c>
      <c r="E2984" s="6">
        <v>767.39250000000004</v>
      </c>
      <c r="F2984" s="6">
        <v>1265.2919999999999</v>
      </c>
      <c r="G2984" s="6">
        <v>2032.6845000000001</v>
      </c>
    </row>
    <row r="2985" spans="1:7" customFormat="1" x14ac:dyDescent="0.25">
      <c r="A2985" s="4">
        <v>40560</v>
      </c>
      <c r="B2985">
        <v>4</v>
      </c>
      <c r="C2985">
        <v>1</v>
      </c>
      <c r="D2985" s="5" t="s">
        <v>43</v>
      </c>
      <c r="E2985" s="6">
        <v>711.57449999999994</v>
      </c>
      <c r="F2985" s="6">
        <v>1075.9034999999999</v>
      </c>
      <c r="G2985" s="6">
        <v>1787.4780000000001</v>
      </c>
    </row>
    <row r="2986" spans="1:7" customFormat="1" x14ac:dyDescent="0.25">
      <c r="A2986" s="4">
        <v>40560</v>
      </c>
      <c r="B2986">
        <v>4</v>
      </c>
      <c r="C2986">
        <v>2</v>
      </c>
      <c r="D2986" s="5" t="s">
        <v>47</v>
      </c>
      <c r="E2986" s="6">
        <v>617.17949999999996</v>
      </c>
      <c r="F2986" s="6">
        <v>1082.991</v>
      </c>
      <c r="G2986" s="6">
        <v>1700.1704999999999</v>
      </c>
    </row>
    <row r="2987" spans="1:7" customFormat="1" x14ac:dyDescent="0.25">
      <c r="A2987" s="4">
        <v>40561</v>
      </c>
      <c r="B2987">
        <v>1</v>
      </c>
      <c r="C2987">
        <v>1</v>
      </c>
      <c r="D2987" s="5" t="s">
        <v>24</v>
      </c>
      <c r="E2987" s="6">
        <v>671.27549999999997</v>
      </c>
      <c r="F2987" s="6">
        <v>1040.4659999999999</v>
      </c>
      <c r="G2987" s="6">
        <v>1711.7415000000001</v>
      </c>
    </row>
    <row r="2988" spans="1:7" customFormat="1" x14ac:dyDescent="0.25">
      <c r="A2988" s="4">
        <v>40561</v>
      </c>
      <c r="B2988">
        <v>1</v>
      </c>
      <c r="C2988">
        <v>2</v>
      </c>
      <c r="D2988" s="5" t="s">
        <v>30</v>
      </c>
      <c r="E2988" s="6">
        <v>740.1345</v>
      </c>
      <c r="F2988" s="6">
        <v>1269.4185</v>
      </c>
      <c r="G2988" s="6">
        <v>2009.5530000000001</v>
      </c>
    </row>
    <row r="2989" spans="1:7" customFormat="1" x14ac:dyDescent="0.25">
      <c r="A2989" s="4">
        <v>40561</v>
      </c>
      <c r="B2989">
        <v>2</v>
      </c>
      <c r="C2989">
        <v>1</v>
      </c>
      <c r="D2989" s="5" t="s">
        <v>16</v>
      </c>
      <c r="E2989" s="6">
        <v>681.99599999999998</v>
      </c>
      <c r="F2989" s="6">
        <v>1058.0535</v>
      </c>
      <c r="G2989" s="6">
        <v>1740.0495000000001</v>
      </c>
    </row>
    <row r="2990" spans="1:7" customFormat="1" x14ac:dyDescent="0.25">
      <c r="A2990" s="4">
        <v>40561</v>
      </c>
      <c r="B2990">
        <v>2</v>
      </c>
      <c r="C2990">
        <v>2</v>
      </c>
      <c r="D2990" s="5" t="s">
        <v>22</v>
      </c>
      <c r="E2990" s="6">
        <v>583.11749999999995</v>
      </c>
      <c r="F2990" s="6">
        <v>1061.3505</v>
      </c>
      <c r="G2990" s="6">
        <v>1644.4680000000001</v>
      </c>
    </row>
    <row r="2991" spans="1:7" customFormat="1" x14ac:dyDescent="0.25">
      <c r="A2991" s="4">
        <v>40561</v>
      </c>
      <c r="B2991">
        <v>3</v>
      </c>
      <c r="C2991">
        <v>1</v>
      </c>
      <c r="D2991" s="5" t="s">
        <v>27</v>
      </c>
      <c r="E2991" s="6">
        <v>718.27350000000001</v>
      </c>
      <c r="F2991" s="6">
        <v>1089.3119999999999</v>
      </c>
      <c r="G2991" s="6">
        <v>1807.5854999999999</v>
      </c>
    </row>
    <row r="2992" spans="1:7" customFormat="1" x14ac:dyDescent="0.25">
      <c r="A2992" s="4">
        <v>40561</v>
      </c>
      <c r="B2992">
        <v>3</v>
      </c>
      <c r="C2992">
        <v>2</v>
      </c>
      <c r="D2992" s="5" t="s">
        <v>32</v>
      </c>
      <c r="E2992" s="6">
        <v>678.94050000000004</v>
      </c>
      <c r="F2992" s="6">
        <v>1144.9095</v>
      </c>
      <c r="G2992" s="6">
        <v>1823.85</v>
      </c>
    </row>
    <row r="2993" spans="1:7" customFormat="1" x14ac:dyDescent="0.25">
      <c r="A2993" s="4">
        <v>40561</v>
      </c>
      <c r="B2993">
        <v>4</v>
      </c>
      <c r="C2993">
        <v>1</v>
      </c>
      <c r="D2993" s="5" t="s">
        <v>37</v>
      </c>
      <c r="E2993" s="6">
        <v>701.94600000000003</v>
      </c>
      <c r="F2993" s="6">
        <v>1109.9549999999999</v>
      </c>
      <c r="G2993" s="6">
        <v>1811.9010000000001</v>
      </c>
    </row>
    <row r="2994" spans="1:7" customFormat="1" x14ac:dyDescent="0.25">
      <c r="A2994" s="4">
        <v>40561</v>
      </c>
      <c r="B2994">
        <v>4</v>
      </c>
      <c r="C2994">
        <v>2</v>
      </c>
      <c r="D2994" s="5" t="s">
        <v>40</v>
      </c>
      <c r="E2994" s="6">
        <v>673.53300000000002</v>
      </c>
      <c r="F2994" s="6">
        <v>1173.711</v>
      </c>
      <c r="G2994" s="6">
        <v>1847.2439999999999</v>
      </c>
    </row>
    <row r="2995" spans="1:7" customFormat="1" x14ac:dyDescent="0.25">
      <c r="A2995" s="4">
        <v>40562</v>
      </c>
      <c r="B2995">
        <v>1</v>
      </c>
      <c r="C2995">
        <v>1</v>
      </c>
      <c r="D2995" s="5" t="s">
        <v>41</v>
      </c>
      <c r="E2995" s="6">
        <v>624.03599999999994</v>
      </c>
      <c r="F2995" s="6">
        <v>1070.1600000000001</v>
      </c>
      <c r="G2995" s="6">
        <v>1694.1959999999999</v>
      </c>
    </row>
    <row r="2996" spans="1:7" customFormat="1" x14ac:dyDescent="0.25">
      <c r="A2996" s="4">
        <v>40562</v>
      </c>
      <c r="B2996">
        <v>1</v>
      </c>
      <c r="C2996">
        <v>2</v>
      </c>
      <c r="D2996" s="5" t="s">
        <v>43</v>
      </c>
      <c r="E2996" s="6">
        <v>620.36099999999999</v>
      </c>
      <c r="F2996" s="6">
        <v>1070.412</v>
      </c>
      <c r="G2996" s="6">
        <v>1690.7729999999999</v>
      </c>
    </row>
    <row r="2997" spans="1:7" customFormat="1" x14ac:dyDescent="0.25">
      <c r="A2997" s="4">
        <v>40562</v>
      </c>
      <c r="B2997">
        <v>2</v>
      </c>
      <c r="C2997">
        <v>1</v>
      </c>
      <c r="D2997" s="5" t="s">
        <v>47</v>
      </c>
      <c r="E2997" s="6">
        <v>642.14850000000001</v>
      </c>
      <c r="F2997" s="6">
        <v>1171.2855</v>
      </c>
      <c r="G2997" s="6">
        <v>1813.434</v>
      </c>
    </row>
    <row r="2998" spans="1:7" customFormat="1" x14ac:dyDescent="0.25">
      <c r="A2998" s="4">
        <v>40562</v>
      </c>
      <c r="B2998">
        <v>2</v>
      </c>
      <c r="C2998">
        <v>2</v>
      </c>
      <c r="D2998" s="5" t="s">
        <v>24</v>
      </c>
      <c r="E2998" s="6">
        <v>780.47550000000001</v>
      </c>
      <c r="F2998" s="6">
        <v>1343.7795000000001</v>
      </c>
      <c r="G2998" s="6">
        <v>2124.2550000000001</v>
      </c>
    </row>
    <row r="2999" spans="1:7" customFormat="1" x14ac:dyDescent="0.25">
      <c r="A2999" s="4">
        <v>40562</v>
      </c>
      <c r="B2999">
        <v>3</v>
      </c>
      <c r="C2999">
        <v>1</v>
      </c>
      <c r="D2999" s="5" t="s">
        <v>30</v>
      </c>
      <c r="E2999" s="6">
        <v>701.96699999999998</v>
      </c>
      <c r="F2999" s="6">
        <v>1182.0165</v>
      </c>
      <c r="G2999" s="6">
        <v>1883.9835</v>
      </c>
    </row>
    <row r="3000" spans="1:7" customFormat="1" x14ac:dyDescent="0.25">
      <c r="A3000" s="4">
        <v>40562</v>
      </c>
      <c r="B3000">
        <v>3</v>
      </c>
      <c r="C3000">
        <v>2</v>
      </c>
      <c r="D3000" s="5" t="s">
        <v>16</v>
      </c>
      <c r="E3000" s="6">
        <v>680.20050000000003</v>
      </c>
      <c r="F3000" s="6">
        <v>1033.662</v>
      </c>
      <c r="G3000" s="6">
        <v>1713.8625</v>
      </c>
    </row>
    <row r="3001" spans="1:7" customFormat="1" x14ac:dyDescent="0.25">
      <c r="A3001" s="4">
        <v>40562</v>
      </c>
      <c r="B3001">
        <v>4</v>
      </c>
      <c r="C3001">
        <v>1</v>
      </c>
      <c r="D3001" s="5" t="s">
        <v>22</v>
      </c>
      <c r="E3001" s="6">
        <v>710.25149999999996</v>
      </c>
      <c r="F3001" s="6">
        <v>1152.7425000000001</v>
      </c>
      <c r="G3001" s="6">
        <v>1862.9939999999999</v>
      </c>
    </row>
    <row r="3002" spans="1:7" customFormat="1" x14ac:dyDescent="0.25">
      <c r="A3002" s="4">
        <v>40562</v>
      </c>
      <c r="B3002">
        <v>4</v>
      </c>
      <c r="C3002">
        <v>2</v>
      </c>
      <c r="D3002" s="5" t="s">
        <v>27</v>
      </c>
      <c r="E3002" s="6">
        <v>678.85649999999998</v>
      </c>
      <c r="F3002" s="6">
        <v>1116.8325</v>
      </c>
      <c r="G3002" s="6">
        <v>1795.6890000000001</v>
      </c>
    </row>
    <row r="3003" spans="1:7" customFormat="1" x14ac:dyDescent="0.25">
      <c r="A3003" s="4">
        <v>40563</v>
      </c>
      <c r="B3003">
        <v>1</v>
      </c>
      <c r="C3003">
        <v>1</v>
      </c>
      <c r="D3003" s="5" t="s">
        <v>32</v>
      </c>
      <c r="E3003" s="6">
        <v>667.38</v>
      </c>
      <c r="F3003" s="6">
        <v>1179.2339999999999</v>
      </c>
      <c r="G3003" s="6">
        <v>1846.614</v>
      </c>
    </row>
    <row r="3004" spans="1:7" customFormat="1" x14ac:dyDescent="0.25">
      <c r="A3004" s="4">
        <v>40563</v>
      </c>
      <c r="B3004">
        <v>1</v>
      </c>
      <c r="C3004">
        <v>2</v>
      </c>
      <c r="D3004" s="5" t="s">
        <v>37</v>
      </c>
      <c r="E3004" s="6">
        <v>618.00900000000001</v>
      </c>
      <c r="F3004" s="6">
        <v>991.26300000000003</v>
      </c>
      <c r="G3004" s="6">
        <v>1609.2719999999999</v>
      </c>
    </row>
    <row r="3005" spans="1:7" customFormat="1" x14ac:dyDescent="0.25">
      <c r="A3005" s="4">
        <v>40563</v>
      </c>
      <c r="B3005">
        <v>2</v>
      </c>
      <c r="C3005">
        <v>1</v>
      </c>
      <c r="D3005" s="5" t="s">
        <v>40</v>
      </c>
      <c r="E3005" s="6">
        <v>696.423</v>
      </c>
      <c r="F3005" s="6">
        <v>1154.6220000000001</v>
      </c>
      <c r="G3005" s="6">
        <v>1851.0450000000001</v>
      </c>
    </row>
    <row r="3006" spans="1:7" customFormat="1" x14ac:dyDescent="0.25">
      <c r="A3006" s="4">
        <v>40563</v>
      </c>
      <c r="B3006">
        <v>2</v>
      </c>
      <c r="C3006">
        <v>2</v>
      </c>
      <c r="D3006" s="5" t="s">
        <v>41</v>
      </c>
      <c r="E3006" s="6">
        <v>689.60850000000005</v>
      </c>
      <c r="F3006" s="6">
        <v>1182.2370000000001</v>
      </c>
      <c r="G3006" s="6">
        <v>1871.8454999999999</v>
      </c>
    </row>
    <row r="3007" spans="1:7" customFormat="1" x14ac:dyDescent="0.25">
      <c r="A3007" s="4">
        <v>40563</v>
      </c>
      <c r="B3007">
        <v>3</v>
      </c>
      <c r="C3007">
        <v>1</v>
      </c>
      <c r="D3007" s="5" t="s">
        <v>43</v>
      </c>
      <c r="E3007" s="6">
        <v>663.52650000000006</v>
      </c>
      <c r="F3007" s="6">
        <v>1049.8634999999999</v>
      </c>
      <c r="G3007" s="6">
        <v>1713.39</v>
      </c>
    </row>
    <row r="3008" spans="1:7" customFormat="1" x14ac:dyDescent="0.25">
      <c r="A3008" s="4">
        <v>40563</v>
      </c>
      <c r="B3008">
        <v>3</v>
      </c>
      <c r="C3008">
        <v>2</v>
      </c>
      <c r="D3008" s="5" t="s">
        <v>47</v>
      </c>
      <c r="E3008" s="6">
        <v>657.279</v>
      </c>
      <c r="F3008" s="6">
        <v>1180.9665</v>
      </c>
      <c r="G3008" s="6">
        <v>1838.2455</v>
      </c>
    </row>
    <row r="3009" spans="1:7" customFormat="1" x14ac:dyDescent="0.25">
      <c r="A3009" s="4">
        <v>40563</v>
      </c>
      <c r="B3009">
        <v>4</v>
      </c>
      <c r="C3009">
        <v>1</v>
      </c>
      <c r="D3009" s="5" t="s">
        <v>24</v>
      </c>
      <c r="E3009" s="6">
        <v>682.88850000000002</v>
      </c>
      <c r="F3009" s="6">
        <v>1039.4265</v>
      </c>
      <c r="G3009" s="6">
        <v>1722.3150000000001</v>
      </c>
    </row>
    <row r="3010" spans="1:7" customFormat="1" x14ac:dyDescent="0.25">
      <c r="A3010" s="4">
        <v>40563</v>
      </c>
      <c r="B3010">
        <v>4</v>
      </c>
      <c r="C3010">
        <v>2</v>
      </c>
      <c r="D3010" s="5" t="s">
        <v>30</v>
      </c>
      <c r="E3010" s="6">
        <v>724.84649999999999</v>
      </c>
      <c r="F3010" s="6">
        <v>1093.6275000000001</v>
      </c>
      <c r="G3010" s="6">
        <v>1818.4739999999999</v>
      </c>
    </row>
    <row r="3011" spans="1:7" customFormat="1" x14ac:dyDescent="0.25">
      <c r="A3011" s="4">
        <v>40564</v>
      </c>
      <c r="B3011">
        <v>1</v>
      </c>
      <c r="C3011">
        <v>1</v>
      </c>
      <c r="D3011" s="5" t="s">
        <v>16</v>
      </c>
      <c r="E3011" s="6">
        <v>670.35149999999999</v>
      </c>
      <c r="F3011" s="6">
        <v>1110.837</v>
      </c>
      <c r="G3011" s="6">
        <v>1781.1885</v>
      </c>
    </row>
    <row r="3012" spans="1:7" customFormat="1" x14ac:dyDescent="0.25">
      <c r="A3012" s="4">
        <v>40564</v>
      </c>
      <c r="B3012">
        <v>1</v>
      </c>
      <c r="C3012">
        <v>2</v>
      </c>
      <c r="D3012" s="5" t="s">
        <v>22</v>
      </c>
      <c r="E3012" s="6">
        <v>718.27350000000001</v>
      </c>
      <c r="F3012" s="6">
        <v>1152.0074999999999</v>
      </c>
      <c r="G3012" s="6">
        <v>1870.2809999999999</v>
      </c>
    </row>
    <row r="3013" spans="1:7" customFormat="1" x14ac:dyDescent="0.25">
      <c r="A3013" s="4">
        <v>40564</v>
      </c>
      <c r="B3013">
        <v>2</v>
      </c>
      <c r="C3013">
        <v>1</v>
      </c>
      <c r="D3013" s="5" t="s">
        <v>27</v>
      </c>
      <c r="E3013" s="6">
        <v>604.01250000000005</v>
      </c>
      <c r="F3013" s="6">
        <v>1112.874</v>
      </c>
      <c r="G3013" s="6">
        <v>1716.8865000000001</v>
      </c>
    </row>
    <row r="3014" spans="1:7" customFormat="1" x14ac:dyDescent="0.25">
      <c r="A3014" s="4">
        <v>40564</v>
      </c>
      <c r="B3014">
        <v>2</v>
      </c>
      <c r="C3014">
        <v>2</v>
      </c>
      <c r="D3014" s="5" t="s">
        <v>32</v>
      </c>
      <c r="E3014" s="6">
        <v>700.31849999999997</v>
      </c>
      <c r="F3014" s="6">
        <v>1208.088</v>
      </c>
      <c r="G3014" s="6">
        <v>1908.4065000000001</v>
      </c>
    </row>
    <row r="3015" spans="1:7" customFormat="1" x14ac:dyDescent="0.25">
      <c r="A3015" s="4">
        <v>40564</v>
      </c>
      <c r="B3015">
        <v>3</v>
      </c>
      <c r="C3015">
        <v>1</v>
      </c>
      <c r="D3015" s="5" t="s">
        <v>37</v>
      </c>
      <c r="E3015" s="6">
        <v>616.48649999999998</v>
      </c>
      <c r="F3015" s="6">
        <v>1074.9165</v>
      </c>
      <c r="G3015" s="6">
        <v>1691.403</v>
      </c>
    </row>
    <row r="3016" spans="1:7" customFormat="1" x14ac:dyDescent="0.25">
      <c r="A3016" s="4">
        <v>40564</v>
      </c>
      <c r="B3016">
        <v>3</v>
      </c>
      <c r="C3016">
        <v>2</v>
      </c>
      <c r="D3016" s="5" t="s">
        <v>40</v>
      </c>
      <c r="E3016" s="6">
        <v>671.80050000000006</v>
      </c>
      <c r="F3016" s="6">
        <v>1097.2184999999999</v>
      </c>
      <c r="G3016" s="6">
        <v>1769.019</v>
      </c>
    </row>
    <row r="3017" spans="1:7" customFormat="1" x14ac:dyDescent="0.25">
      <c r="A3017" s="4">
        <v>40564</v>
      </c>
      <c r="B3017">
        <v>4</v>
      </c>
      <c r="C3017">
        <v>1</v>
      </c>
      <c r="D3017" s="5" t="s">
        <v>41</v>
      </c>
      <c r="E3017" s="6">
        <v>557.65499999999997</v>
      </c>
      <c r="F3017" s="6">
        <v>1034.1555000000001</v>
      </c>
      <c r="G3017" s="6">
        <v>1591.8105</v>
      </c>
    </row>
    <row r="3018" spans="1:7" customFormat="1" x14ac:dyDescent="0.25">
      <c r="A3018" s="4">
        <v>40564</v>
      </c>
      <c r="B3018">
        <v>4</v>
      </c>
      <c r="C3018">
        <v>2</v>
      </c>
      <c r="D3018" s="5" t="s">
        <v>43</v>
      </c>
      <c r="E3018" s="6">
        <v>570.84299999999996</v>
      </c>
      <c r="F3018" s="6">
        <v>1007.538</v>
      </c>
      <c r="G3018" s="6">
        <v>1578.3810000000001</v>
      </c>
    </row>
    <row r="3019" spans="1:7" customFormat="1" x14ac:dyDescent="0.25">
      <c r="A3019" s="4">
        <v>40565</v>
      </c>
      <c r="B3019">
        <v>1</v>
      </c>
      <c r="C3019">
        <v>1</v>
      </c>
      <c r="D3019" s="5" t="s">
        <v>47</v>
      </c>
      <c r="E3019" s="6">
        <v>738.45450000000005</v>
      </c>
      <c r="F3019" s="6">
        <v>1112.433</v>
      </c>
      <c r="G3019" s="6">
        <v>1850.8875</v>
      </c>
    </row>
    <row r="3020" spans="1:7" customFormat="1" x14ac:dyDescent="0.25">
      <c r="A3020" s="4">
        <v>40565</v>
      </c>
      <c r="B3020">
        <v>1</v>
      </c>
      <c r="C3020">
        <v>2</v>
      </c>
      <c r="D3020" s="5" t="s">
        <v>24</v>
      </c>
      <c r="E3020" s="6">
        <v>637.05600000000004</v>
      </c>
      <c r="F3020" s="6">
        <v>972.83550000000002</v>
      </c>
      <c r="G3020" s="6">
        <v>1609.8915</v>
      </c>
    </row>
    <row r="3021" spans="1:7" customFormat="1" x14ac:dyDescent="0.25">
      <c r="A3021" s="4">
        <v>40565</v>
      </c>
      <c r="B3021">
        <v>2</v>
      </c>
      <c r="C3021">
        <v>1</v>
      </c>
      <c r="D3021" s="5" t="s">
        <v>30</v>
      </c>
      <c r="E3021" s="6">
        <v>529.62</v>
      </c>
      <c r="F3021" s="6">
        <v>1058.7570000000001</v>
      </c>
      <c r="G3021" s="6">
        <v>1588.377</v>
      </c>
    </row>
    <row r="3022" spans="1:7" customFormat="1" x14ac:dyDescent="0.25">
      <c r="A3022" s="4">
        <v>40565</v>
      </c>
      <c r="B3022">
        <v>2</v>
      </c>
      <c r="C3022">
        <v>2</v>
      </c>
      <c r="D3022" s="5" t="s">
        <v>16</v>
      </c>
      <c r="E3022" s="6">
        <v>685.51350000000002</v>
      </c>
      <c r="F3022" s="6">
        <v>1103.1614999999999</v>
      </c>
      <c r="G3022" s="6">
        <v>1788.675</v>
      </c>
    </row>
    <row r="3023" spans="1:7" customFormat="1" x14ac:dyDescent="0.25">
      <c r="A3023" s="4">
        <v>40565</v>
      </c>
      <c r="B3023">
        <v>3</v>
      </c>
      <c r="C3023">
        <v>1</v>
      </c>
      <c r="D3023" s="5" t="s">
        <v>22</v>
      </c>
      <c r="E3023" s="6">
        <v>647.0625</v>
      </c>
      <c r="F3023" s="6">
        <v>1146.2745</v>
      </c>
      <c r="G3023" s="6">
        <v>1793.337</v>
      </c>
    </row>
    <row r="3024" spans="1:7" customFormat="1" x14ac:dyDescent="0.25">
      <c r="A3024" s="4">
        <v>40565</v>
      </c>
      <c r="B3024">
        <v>3</v>
      </c>
      <c r="C3024">
        <v>2</v>
      </c>
      <c r="D3024" s="5" t="s">
        <v>27</v>
      </c>
      <c r="E3024" s="6">
        <v>608.29650000000004</v>
      </c>
      <c r="F3024" s="6">
        <v>1056.174</v>
      </c>
      <c r="G3024" s="6">
        <v>1664.4704999999999</v>
      </c>
    </row>
    <row r="3025" spans="1:7" customFormat="1" x14ac:dyDescent="0.25">
      <c r="A3025" s="4">
        <v>40565</v>
      </c>
      <c r="B3025">
        <v>4</v>
      </c>
      <c r="C3025">
        <v>1</v>
      </c>
      <c r="D3025" s="5" t="s">
        <v>32</v>
      </c>
      <c r="E3025" s="6">
        <v>563.08349999999996</v>
      </c>
      <c r="F3025" s="6">
        <v>1034.0925</v>
      </c>
      <c r="G3025" s="6">
        <v>1597.1759999999999</v>
      </c>
    </row>
    <row r="3026" spans="1:7" customFormat="1" x14ac:dyDescent="0.25">
      <c r="A3026" s="4">
        <v>40565</v>
      </c>
      <c r="B3026">
        <v>4</v>
      </c>
      <c r="C3026">
        <v>2</v>
      </c>
      <c r="D3026" s="5" t="s">
        <v>37</v>
      </c>
      <c r="E3026" s="6">
        <v>795.24900000000002</v>
      </c>
      <c r="F3026" s="6">
        <v>1371.4680000000001</v>
      </c>
      <c r="G3026" s="6">
        <v>2166.7170000000001</v>
      </c>
    </row>
    <row r="3027" spans="1:7" customFormat="1" x14ac:dyDescent="0.25">
      <c r="A3027" s="4">
        <v>40566</v>
      </c>
      <c r="B3027">
        <v>1</v>
      </c>
      <c r="C3027">
        <v>1</v>
      </c>
      <c r="D3027" s="5" t="s">
        <v>40</v>
      </c>
      <c r="E3027" s="6">
        <v>563.90250000000003</v>
      </c>
      <c r="F3027" s="6">
        <v>1061.9175</v>
      </c>
      <c r="G3027" s="6">
        <v>1625.82</v>
      </c>
    </row>
    <row r="3028" spans="1:7" customFormat="1" x14ac:dyDescent="0.25">
      <c r="A3028" s="4">
        <v>40566</v>
      </c>
      <c r="B3028">
        <v>1</v>
      </c>
      <c r="C3028">
        <v>2</v>
      </c>
      <c r="D3028" s="5" t="s">
        <v>41</v>
      </c>
      <c r="E3028" s="6">
        <v>713.92650000000003</v>
      </c>
      <c r="F3028" s="6">
        <v>1167.4635000000001</v>
      </c>
      <c r="G3028" s="6">
        <v>1881.39</v>
      </c>
    </row>
    <row r="3029" spans="1:7" customFormat="1" x14ac:dyDescent="0.25">
      <c r="A3029" s="4">
        <v>40566</v>
      </c>
      <c r="B3029">
        <v>2</v>
      </c>
      <c r="C3029">
        <v>1</v>
      </c>
      <c r="D3029" s="5" t="s">
        <v>43</v>
      </c>
      <c r="E3029" s="6">
        <v>634.9665</v>
      </c>
      <c r="F3029" s="6">
        <v>1174.0889999999999</v>
      </c>
      <c r="G3029" s="6">
        <v>1809.0554999999999</v>
      </c>
    </row>
    <row r="3030" spans="1:7" customFormat="1" x14ac:dyDescent="0.25">
      <c r="A3030" s="4">
        <v>40566</v>
      </c>
      <c r="B3030">
        <v>2</v>
      </c>
      <c r="C3030">
        <v>2</v>
      </c>
      <c r="D3030" s="5" t="s">
        <v>47</v>
      </c>
      <c r="E3030" s="6">
        <v>739.14750000000004</v>
      </c>
      <c r="F3030" s="6">
        <v>1119.4259999999999</v>
      </c>
      <c r="G3030" s="6">
        <v>1858.5735</v>
      </c>
    </row>
    <row r="3031" spans="1:7" customFormat="1" x14ac:dyDescent="0.25">
      <c r="A3031" s="4">
        <v>40566</v>
      </c>
      <c r="B3031">
        <v>3</v>
      </c>
      <c r="C3031">
        <v>1</v>
      </c>
      <c r="D3031" s="5" t="s">
        <v>24</v>
      </c>
      <c r="E3031" s="6">
        <v>661.47900000000004</v>
      </c>
      <c r="F3031" s="6">
        <v>1035.4994999999999</v>
      </c>
      <c r="G3031" s="6">
        <v>1696.9784999999999</v>
      </c>
    </row>
    <row r="3032" spans="1:7" customFormat="1" x14ac:dyDescent="0.25">
      <c r="A3032" s="4">
        <v>40566</v>
      </c>
      <c r="B3032">
        <v>3</v>
      </c>
      <c r="C3032">
        <v>2</v>
      </c>
      <c r="D3032" s="5" t="s">
        <v>30</v>
      </c>
      <c r="E3032" s="6">
        <v>713.05499999999995</v>
      </c>
      <c r="F3032" s="6">
        <v>1157.751</v>
      </c>
      <c r="G3032" s="6">
        <v>1870.806</v>
      </c>
    </row>
    <row r="3033" spans="1:7" customFormat="1" x14ac:dyDescent="0.25">
      <c r="A3033" s="4">
        <v>40566</v>
      </c>
      <c r="B3033">
        <v>4</v>
      </c>
      <c r="C3033">
        <v>1</v>
      </c>
      <c r="D3033" s="5" t="s">
        <v>16</v>
      </c>
      <c r="E3033" s="6">
        <v>674.226</v>
      </c>
      <c r="F3033" s="6">
        <v>1070.9475</v>
      </c>
      <c r="G3033" s="6">
        <v>1745.1735000000001</v>
      </c>
    </row>
    <row r="3034" spans="1:7" customFormat="1" x14ac:dyDescent="0.25">
      <c r="A3034" s="4">
        <v>40566</v>
      </c>
      <c r="B3034">
        <v>4</v>
      </c>
      <c r="C3034">
        <v>2</v>
      </c>
      <c r="D3034" s="5" t="s">
        <v>22</v>
      </c>
      <c r="E3034" s="6">
        <v>780.43349999999998</v>
      </c>
      <c r="F3034" s="6">
        <v>1381.086</v>
      </c>
      <c r="G3034" s="6">
        <v>2161.5194999999999</v>
      </c>
    </row>
    <row r="3035" spans="1:7" customFormat="1" x14ac:dyDescent="0.25">
      <c r="A3035" s="4">
        <v>40567</v>
      </c>
      <c r="B3035">
        <v>1</v>
      </c>
      <c r="C3035">
        <v>1</v>
      </c>
      <c r="D3035" s="5" t="s">
        <v>27</v>
      </c>
      <c r="E3035" s="6">
        <v>695.85599999999999</v>
      </c>
      <c r="F3035" s="6">
        <v>1088.598</v>
      </c>
      <c r="G3035" s="6">
        <v>1784.454</v>
      </c>
    </row>
    <row r="3036" spans="1:7" customFormat="1" x14ac:dyDescent="0.25">
      <c r="A3036" s="4">
        <v>40567</v>
      </c>
      <c r="B3036">
        <v>1</v>
      </c>
      <c r="C3036">
        <v>2</v>
      </c>
      <c r="D3036" s="5" t="s">
        <v>32</v>
      </c>
      <c r="E3036" s="6">
        <v>636.83550000000002</v>
      </c>
      <c r="F3036" s="6">
        <v>1012.914</v>
      </c>
      <c r="G3036" s="6">
        <v>1649.7494999999999</v>
      </c>
    </row>
    <row r="3037" spans="1:7" customFormat="1" x14ac:dyDescent="0.25">
      <c r="A3037" s="4">
        <v>40567</v>
      </c>
      <c r="B3037">
        <v>2</v>
      </c>
      <c r="C3037">
        <v>1</v>
      </c>
      <c r="D3037" s="5" t="s">
        <v>37</v>
      </c>
      <c r="E3037" s="6">
        <v>715.22850000000005</v>
      </c>
      <c r="F3037" s="6">
        <v>1172.2725</v>
      </c>
      <c r="G3037" s="6">
        <v>1887.501</v>
      </c>
    </row>
    <row r="3038" spans="1:7" customFormat="1" x14ac:dyDescent="0.25">
      <c r="A3038" s="4">
        <v>40567</v>
      </c>
      <c r="B3038">
        <v>2</v>
      </c>
      <c r="C3038">
        <v>2</v>
      </c>
      <c r="D3038" s="5" t="s">
        <v>40</v>
      </c>
      <c r="E3038" s="6">
        <v>758.47799999999995</v>
      </c>
      <c r="F3038" s="6">
        <v>1358.8889999999999</v>
      </c>
      <c r="G3038" s="6">
        <v>2117.3670000000002</v>
      </c>
    </row>
    <row r="3039" spans="1:7" customFormat="1" x14ac:dyDescent="0.25">
      <c r="A3039" s="4">
        <v>40567</v>
      </c>
      <c r="B3039">
        <v>3</v>
      </c>
      <c r="C3039">
        <v>1</v>
      </c>
      <c r="D3039" s="5" t="s">
        <v>41</v>
      </c>
      <c r="E3039" s="6">
        <v>608.96849999999995</v>
      </c>
      <c r="F3039" s="6">
        <v>975.00900000000001</v>
      </c>
      <c r="G3039" s="6">
        <v>1583.9775</v>
      </c>
    </row>
    <row r="3040" spans="1:7" customFormat="1" x14ac:dyDescent="0.25">
      <c r="A3040" s="4">
        <v>40567</v>
      </c>
      <c r="B3040">
        <v>3</v>
      </c>
      <c r="C3040">
        <v>2</v>
      </c>
      <c r="D3040" s="5" t="s">
        <v>43</v>
      </c>
      <c r="E3040" s="6">
        <v>615.83550000000002</v>
      </c>
      <c r="F3040" s="6">
        <v>1109.3040000000001</v>
      </c>
      <c r="G3040" s="6">
        <v>1725.1395</v>
      </c>
    </row>
    <row r="3041" spans="1:7" customFormat="1" x14ac:dyDescent="0.25">
      <c r="A3041" s="4">
        <v>40567</v>
      </c>
      <c r="B3041">
        <v>4</v>
      </c>
      <c r="C3041">
        <v>1</v>
      </c>
      <c r="D3041" s="5" t="s">
        <v>47</v>
      </c>
      <c r="E3041" s="6">
        <v>636.09</v>
      </c>
      <c r="F3041" s="6">
        <v>1152.4590000000001</v>
      </c>
      <c r="G3041" s="6">
        <v>1788.549</v>
      </c>
    </row>
    <row r="3042" spans="1:7" customFormat="1" x14ac:dyDescent="0.25">
      <c r="A3042" s="4">
        <v>40567</v>
      </c>
      <c r="B3042">
        <v>4</v>
      </c>
      <c r="C3042">
        <v>2</v>
      </c>
      <c r="D3042" s="5" t="s">
        <v>24</v>
      </c>
      <c r="E3042" s="6">
        <v>835.61099999999999</v>
      </c>
      <c r="F3042" s="6">
        <v>1334.8755000000001</v>
      </c>
      <c r="G3042" s="6">
        <v>2170.4865</v>
      </c>
    </row>
    <row r="3043" spans="1:7" customFormat="1" x14ac:dyDescent="0.25">
      <c r="A3043" s="4">
        <v>40568</v>
      </c>
      <c r="B3043">
        <v>1</v>
      </c>
      <c r="C3043">
        <v>1</v>
      </c>
      <c r="D3043" s="5" t="s">
        <v>30</v>
      </c>
      <c r="E3043" s="6">
        <v>618.64949999999999</v>
      </c>
      <c r="F3043" s="6">
        <v>1171.002</v>
      </c>
      <c r="G3043" s="6">
        <v>1789.6514999999999</v>
      </c>
    </row>
    <row r="3044" spans="1:7" customFormat="1" x14ac:dyDescent="0.25">
      <c r="A3044" s="4">
        <v>40568</v>
      </c>
      <c r="B3044">
        <v>1</v>
      </c>
      <c r="C3044">
        <v>2</v>
      </c>
      <c r="D3044" s="5" t="s">
        <v>16</v>
      </c>
      <c r="E3044" s="6">
        <v>752.52449999999999</v>
      </c>
      <c r="F3044" s="6">
        <v>1241.835</v>
      </c>
      <c r="G3044" s="6">
        <v>1994.3595</v>
      </c>
    </row>
    <row r="3045" spans="1:7" customFormat="1" x14ac:dyDescent="0.25">
      <c r="A3045" s="4">
        <v>40568</v>
      </c>
      <c r="B3045">
        <v>2</v>
      </c>
      <c r="C3045">
        <v>1</v>
      </c>
      <c r="D3045" s="5" t="s">
        <v>22</v>
      </c>
      <c r="E3045" s="6">
        <v>687.43499999999995</v>
      </c>
      <c r="F3045" s="6">
        <v>1041.558</v>
      </c>
      <c r="G3045" s="6">
        <v>1728.9929999999999</v>
      </c>
    </row>
    <row r="3046" spans="1:7" customFormat="1" x14ac:dyDescent="0.25">
      <c r="A3046" s="4">
        <v>40568</v>
      </c>
      <c r="B3046">
        <v>2</v>
      </c>
      <c r="C3046">
        <v>2</v>
      </c>
      <c r="D3046" s="5" t="s">
        <v>27</v>
      </c>
      <c r="E3046" s="6">
        <v>596.82000000000005</v>
      </c>
      <c r="F3046" s="6">
        <v>999.08550000000002</v>
      </c>
      <c r="G3046" s="6">
        <v>1595.9055000000001</v>
      </c>
    </row>
    <row r="3047" spans="1:7" customFormat="1" x14ac:dyDescent="0.25">
      <c r="A3047" s="4">
        <v>40568</v>
      </c>
      <c r="B3047">
        <v>3</v>
      </c>
      <c r="C3047">
        <v>1</v>
      </c>
      <c r="D3047" s="5" t="s">
        <v>32</v>
      </c>
      <c r="E3047" s="6">
        <v>691.26750000000004</v>
      </c>
      <c r="F3047" s="6">
        <v>1053.4124999999999</v>
      </c>
      <c r="G3047" s="6">
        <v>1744.68</v>
      </c>
    </row>
    <row r="3048" spans="1:7" customFormat="1" x14ac:dyDescent="0.25">
      <c r="A3048" s="4">
        <v>40568</v>
      </c>
      <c r="B3048">
        <v>3</v>
      </c>
      <c r="C3048">
        <v>2</v>
      </c>
      <c r="D3048" s="5" t="s">
        <v>37</v>
      </c>
      <c r="E3048" s="6">
        <v>678.74099999999999</v>
      </c>
      <c r="F3048" s="6">
        <v>1348.3050000000001</v>
      </c>
      <c r="G3048" s="6">
        <v>2027.046</v>
      </c>
    </row>
    <row r="3049" spans="1:7" customFormat="1" x14ac:dyDescent="0.25">
      <c r="A3049" s="4">
        <v>40568</v>
      </c>
      <c r="B3049">
        <v>4</v>
      </c>
      <c r="C3049">
        <v>1</v>
      </c>
      <c r="D3049" s="5" t="s">
        <v>40</v>
      </c>
      <c r="E3049" s="6">
        <v>578.32950000000005</v>
      </c>
      <c r="F3049" s="6">
        <v>1093.8795</v>
      </c>
      <c r="G3049" s="6">
        <v>1672.2090000000001</v>
      </c>
    </row>
    <row r="3050" spans="1:7" customFormat="1" x14ac:dyDescent="0.25">
      <c r="A3050" s="4">
        <v>40568</v>
      </c>
      <c r="B3050">
        <v>4</v>
      </c>
      <c r="C3050">
        <v>2</v>
      </c>
      <c r="D3050" s="5" t="s">
        <v>41</v>
      </c>
      <c r="E3050" s="6">
        <v>529.53599999999994</v>
      </c>
      <c r="F3050" s="6">
        <v>1118.5229999999999</v>
      </c>
      <c r="G3050" s="6">
        <v>1648.059</v>
      </c>
    </row>
    <row r="3051" spans="1:7" customFormat="1" x14ac:dyDescent="0.25">
      <c r="A3051" s="4">
        <v>40569</v>
      </c>
      <c r="B3051">
        <v>1</v>
      </c>
      <c r="C3051">
        <v>1</v>
      </c>
      <c r="D3051" s="5" t="s">
        <v>43</v>
      </c>
      <c r="E3051" s="6">
        <v>617.00099999999998</v>
      </c>
      <c r="F3051" s="6">
        <v>1245.8040000000001</v>
      </c>
      <c r="G3051" s="6">
        <v>1862.8050000000001</v>
      </c>
    </row>
    <row r="3052" spans="1:7" customFormat="1" x14ac:dyDescent="0.25">
      <c r="A3052" s="4">
        <v>40569</v>
      </c>
      <c r="B3052">
        <v>1</v>
      </c>
      <c r="C3052">
        <v>2</v>
      </c>
      <c r="D3052" s="5" t="s">
        <v>47</v>
      </c>
      <c r="E3052" s="6">
        <v>724.43700000000001</v>
      </c>
      <c r="F3052" s="6">
        <v>1385.559</v>
      </c>
      <c r="G3052" s="6">
        <v>2109.9960000000001</v>
      </c>
    </row>
    <row r="3053" spans="1:7" customFormat="1" x14ac:dyDescent="0.25">
      <c r="A3053" s="4">
        <v>40569</v>
      </c>
      <c r="B3053">
        <v>2</v>
      </c>
      <c r="C3053">
        <v>1</v>
      </c>
      <c r="D3053" s="5" t="s">
        <v>24</v>
      </c>
      <c r="E3053" s="6">
        <v>610.47</v>
      </c>
      <c r="F3053" s="6">
        <v>1049.6010000000001</v>
      </c>
      <c r="G3053" s="6">
        <v>1660.0709999999999</v>
      </c>
    </row>
    <row r="3054" spans="1:7" customFormat="1" x14ac:dyDescent="0.25">
      <c r="A3054" s="4">
        <v>40569</v>
      </c>
      <c r="B3054">
        <v>2</v>
      </c>
      <c r="C3054">
        <v>2</v>
      </c>
      <c r="D3054" s="5" t="s">
        <v>30</v>
      </c>
      <c r="E3054" s="6">
        <v>624.65549999999996</v>
      </c>
      <c r="F3054" s="6">
        <v>1256.4614999999999</v>
      </c>
      <c r="G3054" s="6">
        <v>1881.117</v>
      </c>
    </row>
    <row r="3055" spans="1:7" customFormat="1" x14ac:dyDescent="0.25">
      <c r="A3055" s="4">
        <v>40569</v>
      </c>
      <c r="B3055">
        <v>3</v>
      </c>
      <c r="C3055">
        <v>1</v>
      </c>
      <c r="D3055" s="5" t="s">
        <v>16</v>
      </c>
      <c r="E3055" s="6">
        <v>637.30799999999999</v>
      </c>
      <c r="F3055" s="6">
        <v>964.43550000000005</v>
      </c>
      <c r="G3055" s="6">
        <v>1601.7435</v>
      </c>
    </row>
    <row r="3056" spans="1:7" customFormat="1" x14ac:dyDescent="0.25">
      <c r="A3056" s="4">
        <v>40569</v>
      </c>
      <c r="B3056">
        <v>3</v>
      </c>
      <c r="C3056">
        <v>2</v>
      </c>
      <c r="D3056" s="5" t="s">
        <v>22</v>
      </c>
      <c r="E3056" s="6">
        <v>732.11249999999995</v>
      </c>
      <c r="F3056" s="6">
        <v>1379.0385000000001</v>
      </c>
      <c r="G3056" s="6">
        <v>2111.1509999999998</v>
      </c>
    </row>
    <row r="3057" spans="1:7" customFormat="1" x14ac:dyDescent="0.25">
      <c r="A3057" s="4">
        <v>40569</v>
      </c>
      <c r="B3057">
        <v>4</v>
      </c>
      <c r="C3057">
        <v>1</v>
      </c>
      <c r="D3057" s="5" t="s">
        <v>27</v>
      </c>
      <c r="E3057" s="6">
        <v>644.92049999999995</v>
      </c>
      <c r="F3057" s="6">
        <v>1183.182</v>
      </c>
      <c r="G3057" s="6">
        <v>1828.1025</v>
      </c>
    </row>
    <row r="3058" spans="1:7" customFormat="1" x14ac:dyDescent="0.25">
      <c r="A3058" s="4">
        <v>40569</v>
      </c>
      <c r="B3058">
        <v>4</v>
      </c>
      <c r="C3058">
        <v>2</v>
      </c>
      <c r="D3058" s="5" t="s">
        <v>32</v>
      </c>
      <c r="E3058" s="6">
        <v>796.49850000000004</v>
      </c>
      <c r="F3058" s="6">
        <v>1283.4465</v>
      </c>
      <c r="G3058" s="6">
        <v>2079.9450000000002</v>
      </c>
    </row>
    <row r="3059" spans="1:7" customFormat="1" x14ac:dyDescent="0.25">
      <c r="A3059" s="4">
        <v>40570</v>
      </c>
      <c r="B3059">
        <v>1</v>
      </c>
      <c r="C3059">
        <v>1</v>
      </c>
      <c r="D3059" s="5" t="s">
        <v>37</v>
      </c>
      <c r="E3059" s="6">
        <v>559.49249999999995</v>
      </c>
      <c r="F3059" s="6">
        <v>1066.2329999999999</v>
      </c>
      <c r="G3059" s="6">
        <v>1625.7255</v>
      </c>
    </row>
    <row r="3060" spans="1:7" customFormat="1" x14ac:dyDescent="0.25">
      <c r="A3060" s="4">
        <v>40570</v>
      </c>
      <c r="B3060">
        <v>1</v>
      </c>
      <c r="C3060">
        <v>2</v>
      </c>
      <c r="D3060" s="5" t="s">
        <v>40</v>
      </c>
      <c r="E3060" s="6">
        <v>739.84050000000002</v>
      </c>
      <c r="F3060" s="6">
        <v>1367.2470000000001</v>
      </c>
      <c r="G3060" s="6">
        <v>2107.0875000000001</v>
      </c>
    </row>
    <row r="3061" spans="1:7" customFormat="1" x14ac:dyDescent="0.25">
      <c r="A3061" s="4">
        <v>40570</v>
      </c>
      <c r="B3061">
        <v>2</v>
      </c>
      <c r="C3061">
        <v>1</v>
      </c>
      <c r="D3061" s="5" t="s">
        <v>41</v>
      </c>
      <c r="E3061" s="6">
        <v>677.23950000000002</v>
      </c>
      <c r="F3061" s="6">
        <v>1173.4380000000001</v>
      </c>
      <c r="G3061" s="6">
        <v>1850.6775</v>
      </c>
    </row>
    <row r="3062" spans="1:7" customFormat="1" x14ac:dyDescent="0.25">
      <c r="A3062" s="4">
        <v>40570</v>
      </c>
      <c r="B3062">
        <v>2</v>
      </c>
      <c r="C3062">
        <v>2</v>
      </c>
      <c r="D3062" s="5" t="s">
        <v>43</v>
      </c>
      <c r="E3062" s="6">
        <v>737.79300000000001</v>
      </c>
      <c r="F3062" s="6">
        <v>1254.4455</v>
      </c>
      <c r="G3062" s="6">
        <v>1992.2384999999999</v>
      </c>
    </row>
    <row r="3063" spans="1:7" customFormat="1" x14ac:dyDescent="0.25">
      <c r="A3063" s="4">
        <v>40570</v>
      </c>
      <c r="B3063">
        <v>3</v>
      </c>
      <c r="C3063">
        <v>1</v>
      </c>
      <c r="D3063" s="5" t="s">
        <v>47</v>
      </c>
      <c r="E3063" s="6">
        <v>617.57849999999996</v>
      </c>
      <c r="F3063" s="6">
        <v>1136.2995000000001</v>
      </c>
      <c r="G3063" s="6">
        <v>1753.8779999999999</v>
      </c>
    </row>
    <row r="3064" spans="1:7" customFormat="1" x14ac:dyDescent="0.25">
      <c r="A3064" s="4">
        <v>40570</v>
      </c>
      <c r="B3064">
        <v>3</v>
      </c>
      <c r="C3064">
        <v>2</v>
      </c>
      <c r="D3064" s="5" t="s">
        <v>24</v>
      </c>
      <c r="E3064" s="6">
        <v>678.43650000000002</v>
      </c>
      <c r="F3064" s="6">
        <v>1148.3430000000001</v>
      </c>
      <c r="G3064" s="6">
        <v>1826.7795000000001</v>
      </c>
    </row>
    <row r="3065" spans="1:7" customFormat="1" x14ac:dyDescent="0.25">
      <c r="A3065" s="4">
        <v>40570</v>
      </c>
      <c r="B3065">
        <v>4</v>
      </c>
      <c r="C3065">
        <v>1</v>
      </c>
      <c r="D3065" s="5" t="s">
        <v>30</v>
      </c>
      <c r="E3065" s="6">
        <v>680.57849999999996</v>
      </c>
      <c r="F3065" s="6">
        <v>1189.5450000000001</v>
      </c>
      <c r="G3065" s="6">
        <v>1870.1234999999999</v>
      </c>
    </row>
    <row r="3066" spans="1:7" customFormat="1" x14ac:dyDescent="0.25">
      <c r="A3066" s="4">
        <v>40570</v>
      </c>
      <c r="B3066">
        <v>4</v>
      </c>
      <c r="C3066">
        <v>2</v>
      </c>
      <c r="D3066" s="5" t="s">
        <v>16</v>
      </c>
      <c r="E3066" s="6">
        <v>636.279</v>
      </c>
      <c r="F3066" s="6">
        <v>1140.7829999999999</v>
      </c>
      <c r="G3066" s="6">
        <v>1777.0619999999999</v>
      </c>
    </row>
    <row r="3067" spans="1:7" customFormat="1" x14ac:dyDescent="0.25">
      <c r="A3067" s="4">
        <v>40571</v>
      </c>
      <c r="B3067">
        <v>1</v>
      </c>
      <c r="C3067">
        <v>1</v>
      </c>
      <c r="D3067" s="5" t="s">
        <v>22</v>
      </c>
      <c r="E3067" s="6">
        <v>512.86199999999997</v>
      </c>
      <c r="F3067" s="6">
        <v>1099.6755000000001</v>
      </c>
      <c r="G3067" s="6">
        <v>1612.5374999999999</v>
      </c>
    </row>
    <row r="3068" spans="1:7" customFormat="1" x14ac:dyDescent="0.25">
      <c r="A3068" s="4">
        <v>40571</v>
      </c>
      <c r="B3068">
        <v>1</v>
      </c>
      <c r="C3068">
        <v>2</v>
      </c>
      <c r="D3068" s="5" t="s">
        <v>27</v>
      </c>
      <c r="E3068" s="6">
        <v>628.0575</v>
      </c>
      <c r="F3068" s="6">
        <v>1339.0440000000001</v>
      </c>
      <c r="G3068" s="6">
        <v>1967.1015</v>
      </c>
    </row>
    <row r="3069" spans="1:7" customFormat="1" x14ac:dyDescent="0.25">
      <c r="A3069" s="4">
        <v>40571</v>
      </c>
      <c r="B3069">
        <v>2</v>
      </c>
      <c r="C3069">
        <v>1</v>
      </c>
      <c r="D3069" s="5" t="s">
        <v>32</v>
      </c>
      <c r="E3069" s="6">
        <v>556.62599999999998</v>
      </c>
      <c r="F3069" s="6">
        <v>1213.4849999999999</v>
      </c>
      <c r="G3069" s="6">
        <v>1770.1110000000001</v>
      </c>
    </row>
    <row r="3070" spans="1:7" customFormat="1" x14ac:dyDescent="0.25">
      <c r="A3070" s="4">
        <v>40571</v>
      </c>
      <c r="B3070">
        <v>2</v>
      </c>
      <c r="C3070">
        <v>2</v>
      </c>
      <c r="D3070" s="5" t="s">
        <v>37</v>
      </c>
      <c r="E3070" s="6">
        <v>782.58600000000001</v>
      </c>
      <c r="F3070" s="6">
        <v>1408.617</v>
      </c>
      <c r="G3070" s="6">
        <v>2191.203</v>
      </c>
    </row>
    <row r="3071" spans="1:7" customFormat="1" x14ac:dyDescent="0.25">
      <c r="A3071" s="4">
        <v>40571</v>
      </c>
      <c r="B3071">
        <v>3</v>
      </c>
      <c r="C3071">
        <v>1</v>
      </c>
      <c r="D3071" s="5" t="s">
        <v>40</v>
      </c>
      <c r="E3071" s="6">
        <v>660.95399999999995</v>
      </c>
      <c r="F3071" s="6">
        <v>1038.2085</v>
      </c>
      <c r="G3071" s="6">
        <v>1699.1624999999999</v>
      </c>
    </row>
    <row r="3072" spans="1:7" customFormat="1" x14ac:dyDescent="0.25">
      <c r="A3072" s="4">
        <v>40571</v>
      </c>
      <c r="B3072">
        <v>3</v>
      </c>
      <c r="C3072">
        <v>2</v>
      </c>
      <c r="D3072" s="5" t="s">
        <v>41</v>
      </c>
      <c r="E3072" s="6">
        <v>718.58849999999995</v>
      </c>
      <c r="F3072" s="6">
        <v>1264.5464999999999</v>
      </c>
      <c r="G3072" s="6">
        <v>1983.135</v>
      </c>
    </row>
    <row r="3073" spans="1:7" customFormat="1" x14ac:dyDescent="0.25">
      <c r="A3073" s="4">
        <v>40571</v>
      </c>
      <c r="B3073">
        <v>4</v>
      </c>
      <c r="C3073">
        <v>1</v>
      </c>
      <c r="D3073" s="5" t="s">
        <v>43</v>
      </c>
      <c r="E3073" s="6">
        <v>718.02149999999995</v>
      </c>
      <c r="F3073" s="6">
        <v>1171.6320000000001</v>
      </c>
      <c r="G3073" s="6">
        <v>1889.6534999999999</v>
      </c>
    </row>
    <row r="3074" spans="1:7" customFormat="1" x14ac:dyDescent="0.25">
      <c r="A3074" s="4">
        <v>40571</v>
      </c>
      <c r="B3074">
        <v>4</v>
      </c>
      <c r="C3074">
        <v>2</v>
      </c>
      <c r="D3074" s="5" t="s">
        <v>47</v>
      </c>
      <c r="E3074" s="6">
        <v>758.08950000000004</v>
      </c>
      <c r="F3074" s="6">
        <v>1410.4335000000001</v>
      </c>
      <c r="G3074" s="6">
        <v>2168.5230000000001</v>
      </c>
    </row>
    <row r="3075" spans="1:7" customFormat="1" x14ac:dyDescent="0.25">
      <c r="A3075" s="4">
        <v>40572</v>
      </c>
      <c r="B3075">
        <v>1</v>
      </c>
      <c r="C3075">
        <v>1</v>
      </c>
      <c r="D3075" s="5" t="s">
        <v>24</v>
      </c>
      <c r="E3075" s="6">
        <v>630.37800000000004</v>
      </c>
      <c r="F3075" s="6">
        <v>1169.133</v>
      </c>
      <c r="G3075" s="6">
        <v>1799.511</v>
      </c>
    </row>
    <row r="3076" spans="1:7" customFormat="1" x14ac:dyDescent="0.25">
      <c r="A3076" s="4">
        <v>40572</v>
      </c>
      <c r="B3076">
        <v>1</v>
      </c>
      <c r="C3076">
        <v>2</v>
      </c>
      <c r="D3076" s="5" t="s">
        <v>30</v>
      </c>
      <c r="E3076" s="6">
        <v>522.85799999999995</v>
      </c>
      <c r="F3076" s="6">
        <v>1079.7570000000001</v>
      </c>
      <c r="G3076" s="6">
        <v>1602.615</v>
      </c>
    </row>
    <row r="3077" spans="1:7" customFormat="1" x14ac:dyDescent="0.25">
      <c r="A3077" s="4">
        <v>40572</v>
      </c>
      <c r="B3077">
        <v>2</v>
      </c>
      <c r="C3077">
        <v>1</v>
      </c>
      <c r="D3077" s="5" t="s">
        <v>16</v>
      </c>
      <c r="E3077" s="6">
        <v>602.08050000000003</v>
      </c>
      <c r="F3077" s="6">
        <v>1120.2135000000001</v>
      </c>
      <c r="G3077" s="6">
        <v>1722.2940000000001</v>
      </c>
    </row>
    <row r="3078" spans="1:7" customFormat="1" x14ac:dyDescent="0.25">
      <c r="A3078" s="4">
        <v>40572</v>
      </c>
      <c r="B3078">
        <v>2</v>
      </c>
      <c r="C3078">
        <v>2</v>
      </c>
      <c r="D3078" s="5" t="s">
        <v>22</v>
      </c>
      <c r="E3078" s="6">
        <v>699.87750000000005</v>
      </c>
      <c r="F3078" s="6">
        <v>1416.03</v>
      </c>
      <c r="G3078" s="6">
        <v>2115.9074999999998</v>
      </c>
    </row>
    <row r="3079" spans="1:7" customFormat="1" x14ac:dyDescent="0.25">
      <c r="A3079" s="4">
        <v>40572</v>
      </c>
      <c r="B3079">
        <v>3</v>
      </c>
      <c r="C3079">
        <v>1</v>
      </c>
      <c r="D3079" s="5" t="s">
        <v>27</v>
      </c>
      <c r="E3079" s="6">
        <v>504.76650000000001</v>
      </c>
      <c r="F3079" s="6">
        <v>1098.93</v>
      </c>
      <c r="G3079" s="6">
        <v>1603.6965</v>
      </c>
    </row>
    <row r="3080" spans="1:7" customFormat="1" x14ac:dyDescent="0.25">
      <c r="A3080" s="4">
        <v>40572</v>
      </c>
      <c r="B3080">
        <v>3</v>
      </c>
      <c r="C3080">
        <v>2</v>
      </c>
      <c r="D3080" s="5" t="s">
        <v>32</v>
      </c>
      <c r="E3080" s="6">
        <v>584.52449999999999</v>
      </c>
      <c r="F3080" s="6">
        <v>1254.6975</v>
      </c>
      <c r="G3080" s="6">
        <v>1839.222</v>
      </c>
    </row>
    <row r="3081" spans="1:7" customFormat="1" x14ac:dyDescent="0.25">
      <c r="A3081" s="4">
        <v>40572</v>
      </c>
      <c r="B3081">
        <v>4</v>
      </c>
      <c r="C3081">
        <v>1</v>
      </c>
      <c r="D3081" s="5" t="s">
        <v>37</v>
      </c>
      <c r="E3081" s="6">
        <v>575.52599999999995</v>
      </c>
      <c r="F3081" s="6">
        <v>1079.9565</v>
      </c>
      <c r="G3081" s="6">
        <v>1655.4825000000001</v>
      </c>
    </row>
    <row r="3082" spans="1:7" customFormat="1" x14ac:dyDescent="0.25">
      <c r="A3082" s="4">
        <v>40572</v>
      </c>
      <c r="B3082">
        <v>4</v>
      </c>
      <c r="C3082">
        <v>2</v>
      </c>
      <c r="D3082" s="5" t="s">
        <v>40</v>
      </c>
      <c r="E3082" s="6">
        <v>517.87049999999999</v>
      </c>
      <c r="F3082" s="6">
        <v>1192.0754999999999</v>
      </c>
      <c r="G3082" s="6">
        <v>1709.9459999999999</v>
      </c>
    </row>
    <row r="3083" spans="1:7" customFormat="1" x14ac:dyDescent="0.25">
      <c r="A3083" s="4">
        <v>40573</v>
      </c>
      <c r="B3083">
        <v>1</v>
      </c>
      <c r="C3083">
        <v>1</v>
      </c>
      <c r="D3083" s="5" t="s">
        <v>41</v>
      </c>
      <c r="E3083" s="6">
        <v>551.9325</v>
      </c>
      <c r="F3083" s="6">
        <v>1101.6285</v>
      </c>
      <c r="G3083" s="6">
        <v>1653.5609999999999</v>
      </c>
    </row>
    <row r="3084" spans="1:7" customFormat="1" x14ac:dyDescent="0.25">
      <c r="A3084" s="4">
        <v>40573</v>
      </c>
      <c r="B3084">
        <v>1</v>
      </c>
      <c r="C3084">
        <v>2</v>
      </c>
      <c r="D3084" s="5" t="s">
        <v>43</v>
      </c>
      <c r="E3084" s="6">
        <v>464.57249999999999</v>
      </c>
      <c r="F3084" s="6">
        <v>1125.537</v>
      </c>
      <c r="G3084" s="6">
        <v>1590.1095</v>
      </c>
    </row>
    <row r="3085" spans="1:7" customFormat="1" x14ac:dyDescent="0.25">
      <c r="A3085" s="4">
        <v>40573</v>
      </c>
      <c r="B3085">
        <v>2</v>
      </c>
      <c r="C3085">
        <v>1</v>
      </c>
      <c r="D3085" s="5" t="s">
        <v>47</v>
      </c>
      <c r="E3085" s="6">
        <v>641.67600000000004</v>
      </c>
      <c r="F3085" s="6">
        <v>1190.049</v>
      </c>
      <c r="G3085" s="6">
        <v>1831.7249999999999</v>
      </c>
    </row>
    <row r="3086" spans="1:7" customFormat="1" x14ac:dyDescent="0.25">
      <c r="A3086" s="4">
        <v>40573</v>
      </c>
      <c r="B3086">
        <v>2</v>
      </c>
      <c r="C3086">
        <v>2</v>
      </c>
      <c r="D3086" s="5" t="s">
        <v>24</v>
      </c>
      <c r="E3086" s="6">
        <v>786.68100000000004</v>
      </c>
      <c r="F3086" s="6">
        <v>1325.7194999999999</v>
      </c>
      <c r="G3086" s="6">
        <v>2112.4005000000002</v>
      </c>
    </row>
    <row r="3087" spans="1:7" customFormat="1" x14ac:dyDescent="0.25">
      <c r="A3087" s="4">
        <v>40573</v>
      </c>
      <c r="B3087">
        <v>3</v>
      </c>
      <c r="C3087">
        <v>1</v>
      </c>
      <c r="D3087" s="5" t="s">
        <v>30</v>
      </c>
      <c r="E3087" s="6">
        <v>660.53399999999999</v>
      </c>
      <c r="F3087" s="6">
        <v>1132.194</v>
      </c>
      <c r="G3087" s="6">
        <v>1792.7280000000001</v>
      </c>
    </row>
    <row r="3088" spans="1:7" customFormat="1" x14ac:dyDescent="0.25">
      <c r="A3088" s="4">
        <v>40573</v>
      </c>
      <c r="B3088">
        <v>3</v>
      </c>
      <c r="C3088">
        <v>2</v>
      </c>
      <c r="D3088" s="5" t="s">
        <v>16</v>
      </c>
      <c r="E3088" s="6">
        <v>636.01649999999995</v>
      </c>
      <c r="F3088" s="6">
        <v>1334.088</v>
      </c>
      <c r="G3088" s="6">
        <v>1970.1044999999999</v>
      </c>
    </row>
    <row r="3089" spans="1:7" customFormat="1" x14ac:dyDescent="0.25">
      <c r="A3089" s="4">
        <v>40573</v>
      </c>
      <c r="B3089">
        <v>4</v>
      </c>
      <c r="C3089">
        <v>1</v>
      </c>
      <c r="D3089" s="5" t="s">
        <v>22</v>
      </c>
      <c r="E3089" s="6">
        <v>649.45650000000001</v>
      </c>
      <c r="F3089" s="6">
        <v>1239.6195</v>
      </c>
      <c r="G3089" s="6">
        <v>1889.076</v>
      </c>
    </row>
    <row r="3090" spans="1:7" customFormat="1" x14ac:dyDescent="0.25">
      <c r="A3090" s="4">
        <v>40573</v>
      </c>
      <c r="B3090">
        <v>4</v>
      </c>
      <c r="C3090">
        <v>2</v>
      </c>
      <c r="D3090" s="5" t="s">
        <v>27</v>
      </c>
      <c r="E3090" s="6">
        <v>671.76900000000001</v>
      </c>
      <c r="F3090" s="6">
        <v>1126.797</v>
      </c>
      <c r="G3090" s="6">
        <v>1798.566</v>
      </c>
    </row>
    <row r="3091" spans="1:7" customFormat="1" x14ac:dyDescent="0.25">
      <c r="A3091" s="4">
        <v>40574</v>
      </c>
      <c r="B3091">
        <v>1</v>
      </c>
      <c r="C3091">
        <v>1</v>
      </c>
      <c r="D3091" s="5" t="s">
        <v>32</v>
      </c>
      <c r="E3091" s="6">
        <v>614.21849999999995</v>
      </c>
      <c r="F3091" s="6">
        <v>1184.5889999999999</v>
      </c>
      <c r="G3091" s="6">
        <v>1798.8074999999999</v>
      </c>
    </row>
    <row r="3092" spans="1:7" customFormat="1" x14ac:dyDescent="0.25">
      <c r="A3092" s="4">
        <v>40574</v>
      </c>
      <c r="B3092">
        <v>1</v>
      </c>
      <c r="C3092">
        <v>2</v>
      </c>
      <c r="D3092" s="5" t="s">
        <v>37</v>
      </c>
      <c r="E3092" s="6">
        <v>597.51300000000003</v>
      </c>
      <c r="F3092" s="6">
        <v>1177.4280000000001</v>
      </c>
      <c r="G3092" s="6">
        <v>1774.941</v>
      </c>
    </row>
    <row r="3093" spans="1:7" customFormat="1" x14ac:dyDescent="0.25">
      <c r="A3093" s="4">
        <v>40574</v>
      </c>
      <c r="B3093">
        <v>2</v>
      </c>
      <c r="C3093">
        <v>1</v>
      </c>
      <c r="D3093" s="5" t="s">
        <v>40</v>
      </c>
      <c r="E3093" s="6">
        <v>633.40200000000004</v>
      </c>
      <c r="F3093" s="6">
        <v>1154.4014999999999</v>
      </c>
      <c r="G3093" s="6">
        <v>1787.8035</v>
      </c>
    </row>
    <row r="3094" spans="1:7" customFormat="1" x14ac:dyDescent="0.25">
      <c r="A3094" s="4">
        <v>40574</v>
      </c>
      <c r="B3094">
        <v>2</v>
      </c>
      <c r="C3094">
        <v>2</v>
      </c>
      <c r="D3094" s="5" t="s">
        <v>41</v>
      </c>
      <c r="E3094" s="6">
        <v>654.61199999999997</v>
      </c>
      <c r="F3094" s="6">
        <v>1370.5545</v>
      </c>
      <c r="G3094" s="6">
        <v>2025.1665</v>
      </c>
    </row>
    <row r="3095" spans="1:7" customFormat="1" x14ac:dyDescent="0.25">
      <c r="A3095" s="4">
        <v>40574</v>
      </c>
      <c r="B3095">
        <v>3</v>
      </c>
      <c r="C3095">
        <v>1</v>
      </c>
      <c r="D3095" s="5" t="s">
        <v>43</v>
      </c>
      <c r="E3095" s="6">
        <v>604.62149999999997</v>
      </c>
      <c r="F3095" s="6">
        <v>1172.682</v>
      </c>
      <c r="G3095" s="6">
        <v>1777.3035</v>
      </c>
    </row>
    <row r="3096" spans="1:7" customFormat="1" x14ac:dyDescent="0.25">
      <c r="A3096" s="4">
        <v>40574</v>
      </c>
      <c r="B3096">
        <v>3</v>
      </c>
      <c r="C3096">
        <v>2</v>
      </c>
      <c r="D3096" s="5" t="s">
        <v>47</v>
      </c>
      <c r="E3096" s="6">
        <v>768.66300000000001</v>
      </c>
      <c r="F3096" s="6">
        <v>1348.8824999999999</v>
      </c>
      <c r="G3096" s="6">
        <v>2117.5455000000002</v>
      </c>
    </row>
    <row r="3097" spans="1:7" customFormat="1" x14ac:dyDescent="0.25">
      <c r="A3097" s="4">
        <v>40574</v>
      </c>
      <c r="B3097">
        <v>4</v>
      </c>
      <c r="C3097">
        <v>1</v>
      </c>
      <c r="D3097" s="5" t="s">
        <v>24</v>
      </c>
      <c r="E3097" s="6">
        <v>481.82400000000001</v>
      </c>
      <c r="F3097" s="6">
        <v>1136.8454999999999</v>
      </c>
      <c r="G3097" s="6">
        <v>1618.6695</v>
      </c>
    </row>
    <row r="3098" spans="1:7" customFormat="1" x14ac:dyDescent="0.25">
      <c r="A3098" s="4">
        <v>40574</v>
      </c>
      <c r="B3098">
        <v>4</v>
      </c>
      <c r="C3098">
        <v>2</v>
      </c>
      <c r="D3098" s="5" t="s">
        <v>30</v>
      </c>
      <c r="E3098" s="6">
        <v>571.95600000000002</v>
      </c>
      <c r="F3098" s="6">
        <v>1274.9835</v>
      </c>
      <c r="G3098" s="6">
        <v>1846.9395</v>
      </c>
    </row>
    <row r="3099" spans="1:7" customFormat="1" x14ac:dyDescent="0.25">
      <c r="A3099" s="4">
        <v>40575</v>
      </c>
      <c r="B3099">
        <v>1</v>
      </c>
      <c r="C3099">
        <v>1</v>
      </c>
      <c r="D3099" s="5" t="s">
        <v>16</v>
      </c>
      <c r="E3099" s="6">
        <v>572.04</v>
      </c>
      <c r="F3099" s="6">
        <v>1266.6044999999999</v>
      </c>
      <c r="G3099" s="6">
        <v>1838.6445000000001</v>
      </c>
    </row>
    <row r="3100" spans="1:7" customFormat="1" x14ac:dyDescent="0.25">
      <c r="A3100" s="4">
        <v>40575</v>
      </c>
      <c r="B3100">
        <v>1</v>
      </c>
      <c r="C3100">
        <v>2</v>
      </c>
      <c r="D3100" s="5" t="s">
        <v>22</v>
      </c>
      <c r="E3100" s="6">
        <v>695.98199999999997</v>
      </c>
      <c r="F3100" s="6">
        <v>1093.0709999999999</v>
      </c>
      <c r="G3100" s="6">
        <v>1789.0530000000001</v>
      </c>
    </row>
    <row r="3101" spans="1:7" customFormat="1" x14ac:dyDescent="0.25">
      <c r="A3101" s="4">
        <v>40575</v>
      </c>
      <c r="B3101">
        <v>2</v>
      </c>
      <c r="C3101">
        <v>1</v>
      </c>
      <c r="D3101" s="5" t="s">
        <v>27</v>
      </c>
      <c r="E3101" s="6">
        <v>601.755</v>
      </c>
      <c r="F3101" s="6">
        <v>1255.0650000000001</v>
      </c>
      <c r="G3101" s="6">
        <v>1856.82</v>
      </c>
    </row>
    <row r="3102" spans="1:7" customFormat="1" x14ac:dyDescent="0.25">
      <c r="A3102" s="4">
        <v>40575</v>
      </c>
      <c r="B3102">
        <v>2</v>
      </c>
      <c r="C3102">
        <v>2</v>
      </c>
      <c r="D3102" s="5" t="s">
        <v>32</v>
      </c>
      <c r="E3102" s="6">
        <v>620.91750000000002</v>
      </c>
      <c r="F3102" s="6">
        <v>1133.076</v>
      </c>
      <c r="G3102" s="6">
        <v>1753.9935</v>
      </c>
    </row>
    <row r="3103" spans="1:7" customFormat="1" x14ac:dyDescent="0.25">
      <c r="A3103" s="4">
        <v>40575</v>
      </c>
      <c r="B3103">
        <v>3</v>
      </c>
      <c r="C3103">
        <v>1</v>
      </c>
      <c r="D3103" s="5" t="s">
        <v>37</v>
      </c>
      <c r="E3103" s="6">
        <v>681.303</v>
      </c>
      <c r="F3103" s="6">
        <v>1061.9069999999999</v>
      </c>
      <c r="G3103" s="6">
        <v>1743.21</v>
      </c>
    </row>
    <row r="3104" spans="1:7" customFormat="1" x14ac:dyDescent="0.25">
      <c r="A3104" s="4">
        <v>40575</v>
      </c>
      <c r="B3104">
        <v>3</v>
      </c>
      <c r="C3104">
        <v>2</v>
      </c>
      <c r="D3104" s="5" t="s">
        <v>40</v>
      </c>
      <c r="E3104" s="6">
        <v>627.22799999999995</v>
      </c>
      <c r="F3104" s="6">
        <v>971.22900000000004</v>
      </c>
      <c r="G3104" s="6">
        <v>1598.4570000000001</v>
      </c>
    </row>
    <row r="3105" spans="1:7" customFormat="1" x14ac:dyDescent="0.25">
      <c r="A3105" s="4">
        <v>40575</v>
      </c>
      <c r="B3105">
        <v>4</v>
      </c>
      <c r="C3105">
        <v>1</v>
      </c>
      <c r="D3105" s="5" t="s">
        <v>41</v>
      </c>
      <c r="E3105" s="6">
        <v>552.66750000000002</v>
      </c>
      <c r="F3105" s="6">
        <v>1312.395</v>
      </c>
      <c r="G3105" s="6">
        <v>1865.0625</v>
      </c>
    </row>
    <row r="3106" spans="1:7" customFormat="1" x14ac:dyDescent="0.25">
      <c r="A3106" s="4">
        <v>40575</v>
      </c>
      <c r="B3106">
        <v>4</v>
      </c>
      <c r="C3106">
        <v>2</v>
      </c>
      <c r="D3106" s="5" t="s">
        <v>43</v>
      </c>
      <c r="E3106" s="6">
        <v>599.0145</v>
      </c>
      <c r="F3106" s="6">
        <v>1303.1655000000001</v>
      </c>
      <c r="G3106" s="6">
        <v>1902.18</v>
      </c>
    </row>
    <row r="3107" spans="1:7" customFormat="1" x14ac:dyDescent="0.25">
      <c r="A3107" s="4">
        <v>40576</v>
      </c>
      <c r="B3107">
        <v>1</v>
      </c>
      <c r="C3107">
        <v>1</v>
      </c>
      <c r="D3107" s="5" t="s">
        <v>47</v>
      </c>
      <c r="E3107" s="6">
        <v>481.58249999999998</v>
      </c>
      <c r="F3107" s="6">
        <v>1166.0355</v>
      </c>
      <c r="G3107" s="6">
        <v>1647.6179999999999</v>
      </c>
    </row>
    <row r="3108" spans="1:7" customFormat="1" x14ac:dyDescent="0.25">
      <c r="A3108" s="4">
        <v>40576</v>
      </c>
      <c r="B3108">
        <v>1</v>
      </c>
      <c r="C3108">
        <v>2</v>
      </c>
      <c r="D3108" s="5" t="s">
        <v>24</v>
      </c>
      <c r="E3108" s="6">
        <v>743.08500000000004</v>
      </c>
      <c r="F3108" s="6">
        <v>1309.434</v>
      </c>
      <c r="G3108" s="6">
        <v>2052.5189999999998</v>
      </c>
    </row>
    <row r="3109" spans="1:7" customFormat="1" x14ac:dyDescent="0.25">
      <c r="A3109" s="4">
        <v>40576</v>
      </c>
      <c r="B3109">
        <v>2</v>
      </c>
      <c r="C3109">
        <v>1</v>
      </c>
      <c r="D3109" s="5" t="s">
        <v>30</v>
      </c>
      <c r="E3109" s="6">
        <v>566.69550000000004</v>
      </c>
      <c r="F3109" s="6">
        <v>1265.6489999999999</v>
      </c>
      <c r="G3109" s="6">
        <v>1832.3444999999999</v>
      </c>
    </row>
    <row r="3110" spans="1:7" customFormat="1" x14ac:dyDescent="0.25">
      <c r="A3110" s="4">
        <v>40576</v>
      </c>
      <c r="B3110">
        <v>2</v>
      </c>
      <c r="C3110">
        <v>2</v>
      </c>
      <c r="D3110" s="5" t="s">
        <v>16</v>
      </c>
      <c r="E3110" s="6">
        <v>610.33349999999996</v>
      </c>
      <c r="F3110" s="6">
        <v>1100.904</v>
      </c>
      <c r="G3110" s="6">
        <v>1711.2375</v>
      </c>
    </row>
    <row r="3111" spans="1:7" customFormat="1" x14ac:dyDescent="0.25">
      <c r="A3111" s="4">
        <v>40576</v>
      </c>
      <c r="B3111">
        <v>3</v>
      </c>
      <c r="C3111">
        <v>1</v>
      </c>
      <c r="D3111" s="5" t="s">
        <v>22</v>
      </c>
      <c r="E3111" s="6">
        <v>532.58100000000002</v>
      </c>
      <c r="F3111" s="6">
        <v>1275.7394999999999</v>
      </c>
      <c r="G3111" s="6">
        <v>1808.3205</v>
      </c>
    </row>
    <row r="3112" spans="1:7" customFormat="1" x14ac:dyDescent="0.25">
      <c r="A3112" s="4">
        <v>40576</v>
      </c>
      <c r="B3112">
        <v>3</v>
      </c>
      <c r="C3112">
        <v>2</v>
      </c>
      <c r="D3112" s="5" t="s">
        <v>27</v>
      </c>
      <c r="E3112" s="6">
        <v>714.95550000000003</v>
      </c>
      <c r="F3112" s="6">
        <v>1226.3895</v>
      </c>
      <c r="G3112" s="6">
        <v>1941.345</v>
      </c>
    </row>
    <row r="3113" spans="1:7" customFormat="1" x14ac:dyDescent="0.25">
      <c r="A3113" s="4">
        <v>40576</v>
      </c>
      <c r="B3113">
        <v>4</v>
      </c>
      <c r="C3113">
        <v>1</v>
      </c>
      <c r="D3113" s="5" t="s">
        <v>32</v>
      </c>
      <c r="E3113" s="6">
        <v>475.66050000000001</v>
      </c>
      <c r="F3113" s="6">
        <v>1107.183</v>
      </c>
      <c r="G3113" s="6">
        <v>1582.8434999999999</v>
      </c>
    </row>
    <row r="3114" spans="1:7" customFormat="1" x14ac:dyDescent="0.25">
      <c r="A3114" s="4">
        <v>40576</v>
      </c>
      <c r="B3114">
        <v>4</v>
      </c>
      <c r="C3114">
        <v>2</v>
      </c>
      <c r="D3114" s="5" t="s">
        <v>37</v>
      </c>
      <c r="E3114" s="6">
        <v>838.64549999999997</v>
      </c>
      <c r="F3114" s="6">
        <v>1350.5309999999999</v>
      </c>
      <c r="G3114" s="6">
        <v>2189.1765</v>
      </c>
    </row>
    <row r="3115" spans="1:7" customFormat="1" x14ac:dyDescent="0.25">
      <c r="A3115" s="4">
        <v>40577</v>
      </c>
      <c r="B3115">
        <v>1</v>
      </c>
      <c r="C3115">
        <v>1</v>
      </c>
      <c r="D3115" s="5" t="s">
        <v>40</v>
      </c>
      <c r="E3115" s="6">
        <v>571.18949999999995</v>
      </c>
      <c r="F3115" s="6">
        <v>1269.7335</v>
      </c>
      <c r="G3115" s="6">
        <v>1840.923</v>
      </c>
    </row>
    <row r="3116" spans="1:7" customFormat="1" x14ac:dyDescent="0.25">
      <c r="A3116" s="4">
        <v>40577</v>
      </c>
      <c r="B3116">
        <v>1</v>
      </c>
      <c r="C3116">
        <v>2</v>
      </c>
      <c r="D3116" s="5" t="s">
        <v>41</v>
      </c>
      <c r="E3116" s="6">
        <v>630.55650000000003</v>
      </c>
      <c r="F3116" s="6">
        <v>1030.6904999999999</v>
      </c>
      <c r="G3116" s="6">
        <v>1661.2470000000001</v>
      </c>
    </row>
    <row r="3117" spans="1:7" customFormat="1" x14ac:dyDescent="0.25">
      <c r="A3117" s="4">
        <v>40577</v>
      </c>
      <c r="B3117">
        <v>2</v>
      </c>
      <c r="C3117">
        <v>1</v>
      </c>
      <c r="D3117" s="5" t="s">
        <v>43</v>
      </c>
      <c r="E3117" s="6">
        <v>747.20100000000002</v>
      </c>
      <c r="F3117" s="6">
        <v>1142.2215000000001</v>
      </c>
      <c r="G3117" s="6">
        <v>1889.4224999999999</v>
      </c>
    </row>
    <row r="3118" spans="1:7" customFormat="1" x14ac:dyDescent="0.25">
      <c r="A3118" s="4">
        <v>40577</v>
      </c>
      <c r="B3118">
        <v>2</v>
      </c>
      <c r="C3118">
        <v>2</v>
      </c>
      <c r="D3118" s="5" t="s">
        <v>47</v>
      </c>
      <c r="E3118" s="6">
        <v>605.70299999999997</v>
      </c>
      <c r="F3118" s="6">
        <v>1042.6289999999999</v>
      </c>
      <c r="G3118" s="6">
        <v>1648.3320000000001</v>
      </c>
    </row>
    <row r="3119" spans="1:7" customFormat="1" x14ac:dyDescent="0.25">
      <c r="A3119" s="4">
        <v>40577</v>
      </c>
      <c r="B3119">
        <v>3</v>
      </c>
      <c r="C3119">
        <v>1</v>
      </c>
      <c r="D3119" s="5" t="s">
        <v>24</v>
      </c>
      <c r="E3119" s="6">
        <v>554.19000000000005</v>
      </c>
      <c r="F3119" s="6">
        <v>1299.3015</v>
      </c>
      <c r="G3119" s="6">
        <v>1853.4915000000001</v>
      </c>
    </row>
    <row r="3120" spans="1:7" customFormat="1" x14ac:dyDescent="0.25">
      <c r="A3120" s="4">
        <v>40577</v>
      </c>
      <c r="B3120">
        <v>3</v>
      </c>
      <c r="C3120">
        <v>2</v>
      </c>
      <c r="D3120" s="5" t="s">
        <v>30</v>
      </c>
      <c r="E3120" s="6">
        <v>543.05999999999995</v>
      </c>
      <c r="F3120" s="6">
        <v>1286.4704999999999</v>
      </c>
      <c r="G3120" s="6">
        <v>1829.5305000000001</v>
      </c>
    </row>
    <row r="3121" spans="1:7" customFormat="1" x14ac:dyDescent="0.25">
      <c r="A3121" s="4">
        <v>40577</v>
      </c>
      <c r="B3121">
        <v>4</v>
      </c>
      <c r="C3121">
        <v>1</v>
      </c>
      <c r="D3121" s="5" t="s">
        <v>16</v>
      </c>
      <c r="E3121" s="6">
        <v>617.42100000000005</v>
      </c>
      <c r="F3121" s="6">
        <v>1181.6279999999999</v>
      </c>
      <c r="G3121" s="6">
        <v>1799.049</v>
      </c>
    </row>
    <row r="3122" spans="1:7" customFormat="1" x14ac:dyDescent="0.25">
      <c r="A3122" s="4">
        <v>40577</v>
      </c>
      <c r="B3122">
        <v>4</v>
      </c>
      <c r="C3122">
        <v>2</v>
      </c>
      <c r="D3122" s="5" t="s">
        <v>22</v>
      </c>
      <c r="E3122" s="6">
        <v>727.76549999999997</v>
      </c>
      <c r="F3122" s="6">
        <v>1133.2545</v>
      </c>
      <c r="G3122" s="6">
        <v>1861.02</v>
      </c>
    </row>
    <row r="3123" spans="1:7" customFormat="1" x14ac:dyDescent="0.25">
      <c r="A3123" s="4">
        <v>40578</v>
      </c>
      <c r="B3123">
        <v>1</v>
      </c>
      <c r="C3123">
        <v>1</v>
      </c>
      <c r="D3123" s="5" t="s">
        <v>27</v>
      </c>
      <c r="E3123" s="6">
        <v>601.47149999999999</v>
      </c>
      <c r="F3123" s="6">
        <v>1104.8520000000001</v>
      </c>
      <c r="G3123" s="6">
        <v>1706.3235</v>
      </c>
    </row>
    <row r="3124" spans="1:7" customFormat="1" x14ac:dyDescent="0.25">
      <c r="A3124" s="4">
        <v>40578</v>
      </c>
      <c r="B3124">
        <v>1</v>
      </c>
      <c r="C3124">
        <v>2</v>
      </c>
      <c r="D3124" s="5" t="s">
        <v>32</v>
      </c>
      <c r="E3124" s="6">
        <v>505.14449999999999</v>
      </c>
      <c r="F3124" s="6">
        <v>1089.6795</v>
      </c>
      <c r="G3124" s="6">
        <v>1594.8240000000001</v>
      </c>
    </row>
    <row r="3125" spans="1:7" customFormat="1" x14ac:dyDescent="0.25">
      <c r="A3125" s="4">
        <v>40578</v>
      </c>
      <c r="B3125">
        <v>2</v>
      </c>
      <c r="C3125">
        <v>1</v>
      </c>
      <c r="D3125" s="5" t="s">
        <v>37</v>
      </c>
      <c r="E3125" s="6">
        <v>495.37950000000001</v>
      </c>
      <c r="F3125" s="6">
        <v>1128.8444999999999</v>
      </c>
      <c r="G3125" s="6">
        <v>1624.2239999999999</v>
      </c>
    </row>
    <row r="3126" spans="1:7" customFormat="1" x14ac:dyDescent="0.25">
      <c r="A3126" s="4">
        <v>40578</v>
      </c>
      <c r="B3126">
        <v>2</v>
      </c>
      <c r="C3126">
        <v>2</v>
      </c>
      <c r="D3126" s="5" t="s">
        <v>40</v>
      </c>
      <c r="E3126" s="6">
        <v>672.92399999999998</v>
      </c>
      <c r="F3126" s="6">
        <v>1270.3005000000001</v>
      </c>
      <c r="G3126" s="6">
        <v>1943.2245</v>
      </c>
    </row>
    <row r="3127" spans="1:7" customFormat="1" x14ac:dyDescent="0.25">
      <c r="A3127" s="4">
        <v>40578</v>
      </c>
      <c r="B3127">
        <v>3</v>
      </c>
      <c r="C3127">
        <v>1</v>
      </c>
      <c r="D3127" s="5" t="s">
        <v>41</v>
      </c>
      <c r="E3127" s="6">
        <v>520.89449999999999</v>
      </c>
      <c r="F3127" s="6">
        <v>1237.7505000000001</v>
      </c>
      <c r="G3127" s="6">
        <v>1758.645</v>
      </c>
    </row>
    <row r="3128" spans="1:7" customFormat="1" x14ac:dyDescent="0.25">
      <c r="A3128" s="4">
        <v>40578</v>
      </c>
      <c r="B3128">
        <v>3</v>
      </c>
      <c r="C3128">
        <v>2</v>
      </c>
      <c r="D3128" s="5" t="s">
        <v>43</v>
      </c>
      <c r="E3128" s="6">
        <v>599.54999999999995</v>
      </c>
      <c r="F3128" s="6">
        <v>1378.1355000000001</v>
      </c>
      <c r="G3128" s="6">
        <v>1977.6855</v>
      </c>
    </row>
    <row r="3129" spans="1:7" customFormat="1" x14ac:dyDescent="0.25">
      <c r="A3129" s="4">
        <v>40578</v>
      </c>
      <c r="B3129">
        <v>4</v>
      </c>
      <c r="C3129">
        <v>1</v>
      </c>
      <c r="D3129" s="5" t="s">
        <v>47</v>
      </c>
      <c r="E3129" s="6">
        <v>564.43799999999999</v>
      </c>
      <c r="F3129" s="6">
        <v>1068.5744999999999</v>
      </c>
      <c r="G3129" s="6">
        <v>1633.0125</v>
      </c>
    </row>
    <row r="3130" spans="1:7" customFormat="1" x14ac:dyDescent="0.25">
      <c r="A3130" s="4">
        <v>40578</v>
      </c>
      <c r="B3130">
        <v>4</v>
      </c>
      <c r="C3130">
        <v>2</v>
      </c>
      <c r="D3130" s="5" t="s">
        <v>24</v>
      </c>
      <c r="E3130" s="6">
        <v>435.80250000000001</v>
      </c>
      <c r="F3130" s="6">
        <v>1176.5250000000001</v>
      </c>
      <c r="G3130" s="6">
        <v>1612.3275000000001</v>
      </c>
    </row>
    <row r="3131" spans="1:7" customFormat="1" x14ac:dyDescent="0.25">
      <c r="A3131" s="4">
        <v>40579</v>
      </c>
      <c r="B3131">
        <v>1</v>
      </c>
      <c r="C3131">
        <v>1</v>
      </c>
      <c r="D3131" s="5" t="s">
        <v>30</v>
      </c>
      <c r="E3131" s="6">
        <v>542.60850000000005</v>
      </c>
      <c r="F3131" s="6">
        <v>1198.5645</v>
      </c>
      <c r="G3131" s="6">
        <v>1741.173</v>
      </c>
    </row>
    <row r="3132" spans="1:7" customFormat="1" x14ac:dyDescent="0.25">
      <c r="A3132" s="4">
        <v>40579</v>
      </c>
      <c r="B3132">
        <v>1</v>
      </c>
      <c r="C3132">
        <v>2</v>
      </c>
      <c r="D3132" s="5" t="s">
        <v>16</v>
      </c>
      <c r="E3132" s="6">
        <v>635.89049999999997</v>
      </c>
      <c r="F3132" s="6">
        <v>1311.135</v>
      </c>
      <c r="G3132" s="6">
        <v>1947.0255</v>
      </c>
    </row>
    <row r="3133" spans="1:7" customFormat="1" x14ac:dyDescent="0.25">
      <c r="A3133" s="4">
        <v>40579</v>
      </c>
      <c r="B3133">
        <v>2</v>
      </c>
      <c r="C3133">
        <v>1</v>
      </c>
      <c r="D3133" s="5" t="s">
        <v>22</v>
      </c>
      <c r="E3133" s="6">
        <v>532.51800000000003</v>
      </c>
      <c r="F3133" s="6">
        <v>1214.9445000000001</v>
      </c>
      <c r="G3133" s="6">
        <v>1747.4625000000001</v>
      </c>
    </row>
    <row r="3134" spans="1:7" customFormat="1" x14ac:dyDescent="0.25">
      <c r="A3134" s="4">
        <v>40579</v>
      </c>
      <c r="B3134">
        <v>2</v>
      </c>
      <c r="C3134">
        <v>2</v>
      </c>
      <c r="D3134" s="5" t="s">
        <v>27</v>
      </c>
      <c r="E3134" s="6">
        <v>639.12450000000001</v>
      </c>
      <c r="F3134" s="6">
        <v>1211.049</v>
      </c>
      <c r="G3134" s="6">
        <v>1850.1735000000001</v>
      </c>
    </row>
    <row r="3135" spans="1:7" customFormat="1" x14ac:dyDescent="0.25">
      <c r="A3135" s="4">
        <v>40579</v>
      </c>
      <c r="B3135">
        <v>3</v>
      </c>
      <c r="C3135">
        <v>1</v>
      </c>
      <c r="D3135" s="5" t="s">
        <v>32</v>
      </c>
      <c r="E3135" s="6">
        <v>617.45249999999999</v>
      </c>
      <c r="F3135" s="6">
        <v>1220.058</v>
      </c>
      <c r="G3135" s="6">
        <v>1837.5105000000001</v>
      </c>
    </row>
    <row r="3136" spans="1:7" customFormat="1" x14ac:dyDescent="0.25">
      <c r="A3136" s="4">
        <v>40579</v>
      </c>
      <c r="B3136">
        <v>3</v>
      </c>
      <c r="C3136">
        <v>2</v>
      </c>
      <c r="D3136" s="5" t="s">
        <v>37</v>
      </c>
      <c r="E3136" s="6">
        <v>732.30150000000003</v>
      </c>
      <c r="F3136" s="6">
        <v>1340.01</v>
      </c>
      <c r="G3136" s="6">
        <v>2072.3114999999998</v>
      </c>
    </row>
    <row r="3137" spans="1:7" customFormat="1" x14ac:dyDescent="0.25">
      <c r="A3137" s="4">
        <v>40579</v>
      </c>
      <c r="B3137">
        <v>4</v>
      </c>
      <c r="C3137">
        <v>1</v>
      </c>
      <c r="D3137" s="5" t="s">
        <v>40</v>
      </c>
      <c r="E3137" s="6">
        <v>619.27949999999998</v>
      </c>
      <c r="F3137" s="6">
        <v>974.59950000000003</v>
      </c>
      <c r="G3137" s="6">
        <v>1593.8789999999999</v>
      </c>
    </row>
    <row r="3138" spans="1:7" customFormat="1" x14ac:dyDescent="0.25">
      <c r="A3138" s="4">
        <v>40579</v>
      </c>
      <c r="B3138">
        <v>4</v>
      </c>
      <c r="C3138">
        <v>2</v>
      </c>
      <c r="D3138" s="5" t="s">
        <v>41</v>
      </c>
      <c r="E3138" s="6">
        <v>783.21600000000001</v>
      </c>
      <c r="F3138" s="6">
        <v>1422.0464999999999</v>
      </c>
      <c r="G3138" s="6">
        <v>2205.2624999999998</v>
      </c>
    </row>
    <row r="3139" spans="1:7" customFormat="1" x14ac:dyDescent="0.25">
      <c r="A3139" s="4">
        <v>40580</v>
      </c>
      <c r="B3139">
        <v>1</v>
      </c>
      <c r="C3139">
        <v>1</v>
      </c>
      <c r="D3139" s="5" t="s">
        <v>43</v>
      </c>
      <c r="E3139" s="6">
        <v>650.63250000000005</v>
      </c>
      <c r="F3139" s="6">
        <v>992.61749999999995</v>
      </c>
      <c r="G3139" s="6">
        <v>1643.25</v>
      </c>
    </row>
    <row r="3140" spans="1:7" customFormat="1" x14ac:dyDescent="0.25">
      <c r="A3140" s="4">
        <v>40580</v>
      </c>
      <c r="B3140">
        <v>1</v>
      </c>
      <c r="C3140">
        <v>2</v>
      </c>
      <c r="D3140" s="5" t="s">
        <v>47</v>
      </c>
      <c r="E3140" s="6">
        <v>605.48249999999996</v>
      </c>
      <c r="F3140" s="6">
        <v>1079.8724999999999</v>
      </c>
      <c r="G3140" s="6">
        <v>1685.355</v>
      </c>
    </row>
    <row r="3141" spans="1:7" customFormat="1" x14ac:dyDescent="0.25">
      <c r="A3141" s="4">
        <v>40580</v>
      </c>
      <c r="B3141">
        <v>2</v>
      </c>
      <c r="C3141">
        <v>1</v>
      </c>
      <c r="D3141" s="5" t="s">
        <v>24</v>
      </c>
      <c r="E3141" s="6">
        <v>626.73450000000003</v>
      </c>
      <c r="F3141" s="6">
        <v>1035.6044999999999</v>
      </c>
      <c r="G3141" s="6">
        <v>1662.3389999999999</v>
      </c>
    </row>
    <row r="3142" spans="1:7" customFormat="1" x14ac:dyDescent="0.25">
      <c r="A3142" s="4">
        <v>40580</v>
      </c>
      <c r="B3142">
        <v>2</v>
      </c>
      <c r="C3142">
        <v>2</v>
      </c>
      <c r="D3142" s="5" t="s">
        <v>30</v>
      </c>
      <c r="E3142" s="6">
        <v>736.41750000000002</v>
      </c>
      <c r="F3142" s="6">
        <v>1305.6224999999999</v>
      </c>
      <c r="G3142" s="6">
        <v>2042.04</v>
      </c>
    </row>
    <row r="3143" spans="1:7" customFormat="1" x14ac:dyDescent="0.25">
      <c r="A3143" s="4">
        <v>40580</v>
      </c>
      <c r="B3143">
        <v>3</v>
      </c>
      <c r="C3143">
        <v>1</v>
      </c>
      <c r="D3143" s="5" t="s">
        <v>16</v>
      </c>
      <c r="E3143" s="6">
        <v>611.75099999999998</v>
      </c>
      <c r="F3143" s="6">
        <v>1198.26</v>
      </c>
      <c r="G3143" s="6">
        <v>1810.011</v>
      </c>
    </row>
    <row r="3144" spans="1:7" customFormat="1" x14ac:dyDescent="0.25">
      <c r="A3144" s="4">
        <v>40580</v>
      </c>
      <c r="B3144">
        <v>3</v>
      </c>
      <c r="C3144">
        <v>2</v>
      </c>
      <c r="D3144" s="5" t="s">
        <v>22</v>
      </c>
      <c r="E3144" s="6">
        <v>629.601</v>
      </c>
      <c r="F3144" s="6">
        <v>1349.8064999999999</v>
      </c>
      <c r="G3144" s="6">
        <v>1979.4075</v>
      </c>
    </row>
    <row r="3145" spans="1:7" customFormat="1" x14ac:dyDescent="0.25">
      <c r="A3145" s="4">
        <v>40580</v>
      </c>
      <c r="B3145">
        <v>4</v>
      </c>
      <c r="C3145">
        <v>1</v>
      </c>
      <c r="D3145" s="5" t="s">
        <v>27</v>
      </c>
      <c r="E3145" s="6">
        <v>604.87350000000004</v>
      </c>
      <c r="F3145" s="6">
        <v>1042.3979999999999</v>
      </c>
      <c r="G3145" s="6">
        <v>1647.2715000000001</v>
      </c>
    </row>
    <row r="3146" spans="1:7" customFormat="1" x14ac:dyDescent="0.25">
      <c r="A3146" s="4">
        <v>40580</v>
      </c>
      <c r="B3146">
        <v>4</v>
      </c>
      <c r="C3146">
        <v>2</v>
      </c>
      <c r="D3146" s="5" t="s">
        <v>32</v>
      </c>
      <c r="E3146" s="6">
        <v>593.649</v>
      </c>
      <c r="F3146" s="6">
        <v>1417.269</v>
      </c>
      <c r="G3146" s="6">
        <v>2012.9179999999999</v>
      </c>
    </row>
    <row r="3147" spans="1:7" customFormat="1" x14ac:dyDescent="0.25">
      <c r="A3147" s="4">
        <v>40581</v>
      </c>
      <c r="B3147">
        <v>1</v>
      </c>
      <c r="C3147">
        <v>1</v>
      </c>
      <c r="D3147" s="5" t="s">
        <v>37</v>
      </c>
      <c r="E3147" s="6">
        <v>625.51649999999995</v>
      </c>
      <c r="F3147" s="6">
        <v>1001.7</v>
      </c>
      <c r="G3147" s="6">
        <v>1627.2165</v>
      </c>
    </row>
    <row r="3148" spans="1:7" customFormat="1" x14ac:dyDescent="0.25">
      <c r="A3148" s="4">
        <v>40581</v>
      </c>
      <c r="B3148">
        <v>1</v>
      </c>
      <c r="C3148">
        <v>2</v>
      </c>
      <c r="D3148" s="5" t="s">
        <v>40</v>
      </c>
      <c r="E3148" s="6">
        <v>630.63</v>
      </c>
      <c r="F3148" s="6">
        <v>1232.4690000000001</v>
      </c>
      <c r="G3148" s="6">
        <v>1863.0989999999999</v>
      </c>
    </row>
    <row r="3149" spans="1:7" customFormat="1" x14ac:dyDescent="0.25">
      <c r="A3149" s="4">
        <v>40581</v>
      </c>
      <c r="B3149">
        <v>2</v>
      </c>
      <c r="C3149">
        <v>1</v>
      </c>
      <c r="D3149" s="5" t="s">
        <v>41</v>
      </c>
      <c r="E3149" s="6">
        <v>463.89</v>
      </c>
      <c r="F3149" s="6">
        <v>1122.6389999999999</v>
      </c>
      <c r="G3149" s="6">
        <v>1586.529</v>
      </c>
    </row>
    <row r="3150" spans="1:7" customFormat="1" x14ac:dyDescent="0.25">
      <c r="A3150" s="4">
        <v>40581</v>
      </c>
      <c r="B3150">
        <v>2</v>
      </c>
      <c r="C3150">
        <v>2</v>
      </c>
      <c r="D3150" s="5" t="s">
        <v>43</v>
      </c>
      <c r="E3150" s="6">
        <v>518.14350000000002</v>
      </c>
      <c r="F3150" s="6">
        <v>1317.5505000000001</v>
      </c>
      <c r="G3150" s="6">
        <v>1835.694</v>
      </c>
    </row>
    <row r="3151" spans="1:7" customFormat="1" x14ac:dyDescent="0.25">
      <c r="A3151" s="4">
        <v>40581</v>
      </c>
      <c r="B3151">
        <v>3</v>
      </c>
      <c r="C3151">
        <v>1</v>
      </c>
      <c r="D3151" s="5" t="s">
        <v>47</v>
      </c>
      <c r="E3151" s="6">
        <v>506.00549999999998</v>
      </c>
      <c r="F3151" s="6">
        <v>1116.549</v>
      </c>
      <c r="G3151" s="6">
        <v>1622.5545</v>
      </c>
    </row>
    <row r="3152" spans="1:7" customFormat="1" x14ac:dyDescent="0.25">
      <c r="A3152" s="4">
        <v>40581</v>
      </c>
      <c r="B3152">
        <v>3</v>
      </c>
      <c r="C3152">
        <v>2</v>
      </c>
      <c r="D3152" s="5" t="s">
        <v>24</v>
      </c>
      <c r="E3152" s="6">
        <v>520.97850000000005</v>
      </c>
      <c r="F3152" s="6">
        <v>1257.837</v>
      </c>
      <c r="G3152" s="6">
        <v>1778.8154999999999</v>
      </c>
    </row>
    <row r="3153" spans="1:7" customFormat="1" x14ac:dyDescent="0.25">
      <c r="A3153" s="4">
        <v>40581</v>
      </c>
      <c r="B3153">
        <v>4</v>
      </c>
      <c r="C3153">
        <v>1</v>
      </c>
      <c r="D3153" s="5" t="s">
        <v>30</v>
      </c>
      <c r="E3153" s="6">
        <v>454.06200000000001</v>
      </c>
      <c r="F3153" s="6">
        <v>1240.134</v>
      </c>
      <c r="G3153" s="6">
        <v>1694.1959999999999</v>
      </c>
    </row>
    <row r="3154" spans="1:7" customFormat="1" x14ac:dyDescent="0.25">
      <c r="A3154" s="4">
        <v>40581</v>
      </c>
      <c r="B3154">
        <v>4</v>
      </c>
      <c r="C3154">
        <v>2</v>
      </c>
      <c r="D3154" s="5" t="s">
        <v>16</v>
      </c>
      <c r="E3154" s="6">
        <v>729.75</v>
      </c>
      <c r="F3154" s="6">
        <v>1097.46</v>
      </c>
      <c r="G3154" s="6">
        <v>1827.21</v>
      </c>
    </row>
    <row r="3155" spans="1:7" customFormat="1" x14ac:dyDescent="0.25">
      <c r="A3155" s="4">
        <v>40582</v>
      </c>
      <c r="B3155">
        <v>1</v>
      </c>
      <c r="C3155">
        <v>1</v>
      </c>
      <c r="D3155" s="5" t="s">
        <v>22</v>
      </c>
      <c r="E3155" s="6">
        <v>505.34399999999999</v>
      </c>
      <c r="F3155" s="6">
        <v>1365.21</v>
      </c>
      <c r="G3155" s="6">
        <v>1870.5540000000001</v>
      </c>
    </row>
    <row r="3156" spans="1:7" customFormat="1" x14ac:dyDescent="0.25">
      <c r="A3156" s="4">
        <v>40582</v>
      </c>
      <c r="B3156">
        <v>1</v>
      </c>
      <c r="C3156">
        <v>2</v>
      </c>
      <c r="D3156" s="5" t="s">
        <v>27</v>
      </c>
      <c r="E3156" s="6">
        <v>664.4085</v>
      </c>
      <c r="F3156" s="6">
        <v>1395.8385000000001</v>
      </c>
      <c r="G3156" s="6">
        <v>2060.2469999999998</v>
      </c>
    </row>
    <row r="3157" spans="1:7" customFormat="1" x14ac:dyDescent="0.25">
      <c r="A3157" s="4">
        <v>40582</v>
      </c>
      <c r="B3157">
        <v>2</v>
      </c>
      <c r="C3157">
        <v>1</v>
      </c>
      <c r="D3157" s="5" t="s">
        <v>32</v>
      </c>
      <c r="E3157" s="6">
        <v>571.50450000000001</v>
      </c>
      <c r="F3157" s="6">
        <v>1060.8254999999999</v>
      </c>
      <c r="G3157" s="6">
        <v>1632.33</v>
      </c>
    </row>
    <row r="3158" spans="1:7" customFormat="1" x14ac:dyDescent="0.25">
      <c r="A3158" s="4">
        <v>40582</v>
      </c>
      <c r="B3158">
        <v>2</v>
      </c>
      <c r="C3158">
        <v>2</v>
      </c>
      <c r="D3158" s="5" t="s">
        <v>37</v>
      </c>
      <c r="E3158" s="6">
        <v>610.07100000000003</v>
      </c>
      <c r="F3158" s="6">
        <v>1122.7650000000001</v>
      </c>
      <c r="G3158" s="6">
        <v>1732.836</v>
      </c>
    </row>
    <row r="3159" spans="1:7" customFormat="1" x14ac:dyDescent="0.25">
      <c r="A3159" s="4">
        <v>40582</v>
      </c>
      <c r="B3159">
        <v>3</v>
      </c>
      <c r="C3159">
        <v>1</v>
      </c>
      <c r="D3159" s="5" t="s">
        <v>40</v>
      </c>
      <c r="E3159" s="6">
        <v>736.596</v>
      </c>
      <c r="F3159" s="6">
        <v>1143.597</v>
      </c>
      <c r="G3159" s="6">
        <v>1880.193</v>
      </c>
    </row>
    <row r="3160" spans="1:7" customFormat="1" x14ac:dyDescent="0.25">
      <c r="A3160" s="4">
        <v>40582</v>
      </c>
      <c r="B3160">
        <v>3</v>
      </c>
      <c r="C3160">
        <v>2</v>
      </c>
      <c r="D3160" s="5" t="s">
        <v>41</v>
      </c>
      <c r="E3160" s="6">
        <v>624.76049999999998</v>
      </c>
      <c r="F3160" s="6">
        <v>1274.511</v>
      </c>
      <c r="G3160" s="6">
        <v>1899.2715000000001</v>
      </c>
    </row>
    <row r="3161" spans="1:7" customFormat="1" x14ac:dyDescent="0.25">
      <c r="A3161" s="4">
        <v>40582</v>
      </c>
      <c r="B3161">
        <v>4</v>
      </c>
      <c r="C3161">
        <v>1</v>
      </c>
      <c r="D3161" s="5" t="s">
        <v>43</v>
      </c>
      <c r="E3161" s="6">
        <v>685.60799999999995</v>
      </c>
      <c r="F3161" s="6">
        <v>1052.3520000000001</v>
      </c>
      <c r="G3161" s="6">
        <v>1737.96</v>
      </c>
    </row>
    <row r="3162" spans="1:7" customFormat="1" x14ac:dyDescent="0.25">
      <c r="A3162" s="4">
        <v>40582</v>
      </c>
      <c r="B3162">
        <v>4</v>
      </c>
      <c r="C3162">
        <v>2</v>
      </c>
      <c r="D3162" s="5" t="s">
        <v>47</v>
      </c>
      <c r="E3162" s="6">
        <v>665.74199999999996</v>
      </c>
      <c r="F3162" s="6">
        <v>1323.5564999999999</v>
      </c>
      <c r="G3162" s="6">
        <v>1989.2985000000001</v>
      </c>
    </row>
    <row r="3163" spans="1:7" customFormat="1" x14ac:dyDescent="0.25">
      <c r="A3163" s="4">
        <v>40583</v>
      </c>
      <c r="B3163">
        <v>1</v>
      </c>
      <c r="C3163">
        <v>1</v>
      </c>
      <c r="D3163" s="5" t="s">
        <v>24</v>
      </c>
      <c r="E3163" s="6">
        <v>705.48450000000003</v>
      </c>
      <c r="F3163" s="6">
        <v>1186.8254999999999</v>
      </c>
      <c r="G3163" s="6">
        <v>1892.31</v>
      </c>
    </row>
    <row r="3164" spans="1:7" customFormat="1" x14ac:dyDescent="0.25">
      <c r="A3164" s="4">
        <v>40583</v>
      </c>
      <c r="B3164">
        <v>1</v>
      </c>
      <c r="C3164">
        <v>2</v>
      </c>
      <c r="D3164" s="5" t="s">
        <v>30</v>
      </c>
      <c r="E3164" s="6">
        <v>819.47249999999997</v>
      </c>
      <c r="F3164" s="6">
        <v>1380.8235</v>
      </c>
      <c r="G3164" s="6">
        <v>2200.2959999999998</v>
      </c>
    </row>
    <row r="3165" spans="1:7" customFormat="1" x14ac:dyDescent="0.25">
      <c r="A3165" s="4">
        <v>40583</v>
      </c>
      <c r="B3165">
        <v>2</v>
      </c>
      <c r="C3165">
        <v>1</v>
      </c>
      <c r="D3165" s="5" t="s">
        <v>16</v>
      </c>
      <c r="E3165" s="6">
        <v>575.47349999999994</v>
      </c>
      <c r="F3165" s="6">
        <v>1171.6005</v>
      </c>
      <c r="G3165" s="6">
        <v>1747.0740000000001</v>
      </c>
    </row>
    <row r="3166" spans="1:7" customFormat="1" x14ac:dyDescent="0.25">
      <c r="A3166" s="4">
        <v>40583</v>
      </c>
      <c r="B3166">
        <v>2</v>
      </c>
      <c r="C3166">
        <v>2</v>
      </c>
      <c r="D3166" s="5" t="s">
        <v>22</v>
      </c>
      <c r="E3166" s="6">
        <v>738.26549999999997</v>
      </c>
      <c r="F3166" s="6">
        <v>1249.5419999999999</v>
      </c>
      <c r="G3166" s="6">
        <v>1987.8074999999999</v>
      </c>
    </row>
    <row r="3167" spans="1:7" customFormat="1" x14ac:dyDescent="0.25">
      <c r="A3167" s="4">
        <v>40583</v>
      </c>
      <c r="B3167">
        <v>3</v>
      </c>
      <c r="C3167">
        <v>1</v>
      </c>
      <c r="D3167" s="5" t="s">
        <v>27</v>
      </c>
      <c r="E3167" s="6">
        <v>617.904</v>
      </c>
      <c r="F3167" s="6">
        <v>984.16499999999996</v>
      </c>
      <c r="G3167" s="6">
        <v>1602.069</v>
      </c>
    </row>
    <row r="3168" spans="1:7" customFormat="1" x14ac:dyDescent="0.25">
      <c r="A3168" s="4">
        <v>40583</v>
      </c>
      <c r="B3168">
        <v>3</v>
      </c>
      <c r="C3168">
        <v>2</v>
      </c>
      <c r="D3168" s="5" t="s">
        <v>32</v>
      </c>
      <c r="E3168" s="6">
        <v>537.76800000000003</v>
      </c>
      <c r="F3168" s="6">
        <v>1288.203</v>
      </c>
      <c r="G3168" s="6">
        <v>1825.971</v>
      </c>
    </row>
    <row r="3169" spans="1:7" customFormat="1" x14ac:dyDescent="0.25">
      <c r="A3169" s="4">
        <v>40583</v>
      </c>
      <c r="B3169">
        <v>4</v>
      </c>
      <c r="C3169">
        <v>1</v>
      </c>
      <c r="D3169" s="5" t="s">
        <v>37</v>
      </c>
      <c r="E3169" s="6">
        <v>577.6155</v>
      </c>
      <c r="F3169" s="6">
        <v>1242.6224999999999</v>
      </c>
      <c r="G3169" s="6">
        <v>1820.2380000000001</v>
      </c>
    </row>
    <row r="3170" spans="1:7" customFormat="1" x14ac:dyDescent="0.25">
      <c r="A3170" s="4">
        <v>40583</v>
      </c>
      <c r="B3170">
        <v>4</v>
      </c>
      <c r="C3170">
        <v>2</v>
      </c>
      <c r="D3170" s="5" t="s">
        <v>40</v>
      </c>
      <c r="E3170" s="6">
        <v>397.25700000000001</v>
      </c>
      <c r="F3170" s="6">
        <v>1238.7795000000001</v>
      </c>
      <c r="G3170" s="6">
        <v>1636.0364999999999</v>
      </c>
    </row>
    <row r="3171" spans="1:7" customFormat="1" x14ac:dyDescent="0.25">
      <c r="A3171" s="4">
        <v>40584</v>
      </c>
      <c r="B3171">
        <v>1</v>
      </c>
      <c r="C3171">
        <v>1</v>
      </c>
      <c r="D3171" s="5" t="s">
        <v>41</v>
      </c>
      <c r="E3171" s="6">
        <v>689.16750000000002</v>
      </c>
      <c r="F3171" s="6">
        <v>1044.1514999999999</v>
      </c>
      <c r="G3171" s="6">
        <v>1733.319</v>
      </c>
    </row>
    <row r="3172" spans="1:7" customFormat="1" x14ac:dyDescent="0.25">
      <c r="A3172" s="4">
        <v>40584</v>
      </c>
      <c r="B3172">
        <v>1</v>
      </c>
      <c r="C3172">
        <v>2</v>
      </c>
      <c r="D3172" s="5" t="s">
        <v>43</v>
      </c>
      <c r="E3172" s="6">
        <v>756.50400000000002</v>
      </c>
      <c r="F3172" s="6">
        <v>1155.462</v>
      </c>
      <c r="G3172" s="6">
        <v>1911.9659999999999</v>
      </c>
    </row>
    <row r="3173" spans="1:7" customFormat="1" x14ac:dyDescent="0.25">
      <c r="A3173" s="4">
        <v>40584</v>
      </c>
      <c r="B3173">
        <v>2</v>
      </c>
      <c r="C3173">
        <v>1</v>
      </c>
      <c r="D3173" s="5" t="s">
        <v>47</v>
      </c>
      <c r="E3173" s="6">
        <v>744.46050000000002</v>
      </c>
      <c r="F3173" s="6">
        <v>1128.5505000000001</v>
      </c>
      <c r="G3173" s="6">
        <v>1873.011</v>
      </c>
    </row>
    <row r="3174" spans="1:7" customFormat="1" x14ac:dyDescent="0.25">
      <c r="A3174" s="4">
        <v>40584</v>
      </c>
      <c r="B3174">
        <v>2</v>
      </c>
      <c r="C3174">
        <v>2</v>
      </c>
      <c r="D3174" s="5" t="s">
        <v>24</v>
      </c>
      <c r="E3174" s="6">
        <v>715.91099999999994</v>
      </c>
      <c r="F3174" s="6">
        <v>1088.5350000000001</v>
      </c>
      <c r="G3174" s="6">
        <v>1804.4459999999999</v>
      </c>
    </row>
    <row r="3175" spans="1:7" customFormat="1" x14ac:dyDescent="0.25">
      <c r="A3175" s="4">
        <v>40584</v>
      </c>
      <c r="B3175">
        <v>3</v>
      </c>
      <c r="C3175">
        <v>1</v>
      </c>
      <c r="D3175" s="5" t="s">
        <v>30</v>
      </c>
      <c r="E3175" s="6">
        <v>677.19749999999999</v>
      </c>
      <c r="F3175" s="6">
        <v>1027.7190000000001</v>
      </c>
      <c r="G3175" s="6">
        <v>1704.9165</v>
      </c>
    </row>
    <row r="3176" spans="1:7" customFormat="1" x14ac:dyDescent="0.25">
      <c r="A3176" s="4">
        <v>40584</v>
      </c>
      <c r="B3176">
        <v>3</v>
      </c>
      <c r="C3176">
        <v>2</v>
      </c>
      <c r="D3176" s="5" t="s">
        <v>16</v>
      </c>
      <c r="E3176" s="6">
        <v>780.40200000000004</v>
      </c>
      <c r="F3176" s="6">
        <v>1183.3920000000001</v>
      </c>
      <c r="G3176" s="6">
        <v>1963.7940000000001</v>
      </c>
    </row>
    <row r="3177" spans="1:7" customFormat="1" x14ac:dyDescent="0.25">
      <c r="A3177" s="4">
        <v>40584</v>
      </c>
      <c r="B3177">
        <v>4</v>
      </c>
      <c r="C3177">
        <v>1</v>
      </c>
      <c r="D3177" s="5" t="s">
        <v>22</v>
      </c>
      <c r="E3177" s="6">
        <v>709.85249999999996</v>
      </c>
      <c r="F3177" s="6">
        <v>1072.8795</v>
      </c>
      <c r="G3177" s="6">
        <v>1782.732</v>
      </c>
    </row>
    <row r="3178" spans="1:7" customFormat="1" x14ac:dyDescent="0.25">
      <c r="A3178" s="4">
        <v>40584</v>
      </c>
      <c r="B3178">
        <v>4</v>
      </c>
      <c r="C3178">
        <v>2</v>
      </c>
      <c r="D3178" s="5" t="s">
        <v>27</v>
      </c>
      <c r="E3178" s="6">
        <v>645.67650000000003</v>
      </c>
      <c r="F3178" s="6">
        <v>982.25400000000002</v>
      </c>
      <c r="G3178" s="6">
        <v>1627.9304999999999</v>
      </c>
    </row>
    <row r="3179" spans="1:7" customFormat="1" x14ac:dyDescent="0.25">
      <c r="A3179" s="4">
        <v>40585</v>
      </c>
      <c r="B3179">
        <v>1</v>
      </c>
      <c r="C3179">
        <v>1</v>
      </c>
      <c r="D3179" s="5" t="s">
        <v>32</v>
      </c>
      <c r="E3179" s="6">
        <v>638.03250000000003</v>
      </c>
      <c r="F3179" s="6">
        <v>977.34</v>
      </c>
      <c r="G3179" s="6">
        <v>1615.3724999999999</v>
      </c>
    </row>
    <row r="3180" spans="1:7" customFormat="1" x14ac:dyDescent="0.25">
      <c r="A3180" s="4">
        <v>40585</v>
      </c>
      <c r="B3180">
        <v>1</v>
      </c>
      <c r="C3180">
        <v>2</v>
      </c>
      <c r="D3180" s="5" t="s">
        <v>37</v>
      </c>
      <c r="E3180" s="6">
        <v>713.79</v>
      </c>
      <c r="F3180" s="6">
        <v>1097.9849999999999</v>
      </c>
      <c r="G3180" s="6">
        <v>1811.7750000000001</v>
      </c>
    </row>
    <row r="3181" spans="1:7" customFormat="1" x14ac:dyDescent="0.25">
      <c r="A3181" s="4">
        <v>40585</v>
      </c>
      <c r="B3181">
        <v>2</v>
      </c>
      <c r="C3181">
        <v>1</v>
      </c>
      <c r="D3181" s="5" t="s">
        <v>40</v>
      </c>
      <c r="E3181" s="6">
        <v>628.49850000000004</v>
      </c>
      <c r="F3181" s="6">
        <v>982.13850000000002</v>
      </c>
      <c r="G3181" s="6">
        <v>1610.6369999999999</v>
      </c>
    </row>
    <row r="3182" spans="1:7" customFormat="1" x14ac:dyDescent="0.25">
      <c r="A3182" s="4">
        <v>40585</v>
      </c>
      <c r="B3182">
        <v>2</v>
      </c>
      <c r="C3182">
        <v>2</v>
      </c>
      <c r="D3182" s="5" t="s">
        <v>41</v>
      </c>
      <c r="E3182" s="6">
        <v>663.64200000000005</v>
      </c>
      <c r="F3182" s="6">
        <v>1000.0410000000001</v>
      </c>
      <c r="G3182" s="6">
        <v>1663.683</v>
      </c>
    </row>
    <row r="3183" spans="1:7" customFormat="1" x14ac:dyDescent="0.25">
      <c r="A3183" s="4">
        <v>40585</v>
      </c>
      <c r="B3183">
        <v>3</v>
      </c>
      <c r="C3183">
        <v>1</v>
      </c>
      <c r="D3183" s="5" t="s">
        <v>43</v>
      </c>
      <c r="E3183" s="6">
        <v>671.52750000000003</v>
      </c>
      <c r="F3183" s="6">
        <v>1048.3515</v>
      </c>
      <c r="G3183" s="6">
        <v>1719.8789999999999</v>
      </c>
    </row>
    <row r="3184" spans="1:7" customFormat="1" x14ac:dyDescent="0.25">
      <c r="A3184" s="4">
        <v>40585</v>
      </c>
      <c r="B3184">
        <v>3</v>
      </c>
      <c r="C3184">
        <v>2</v>
      </c>
      <c r="D3184" s="5" t="s">
        <v>47</v>
      </c>
      <c r="E3184" s="6">
        <v>765.93299999999999</v>
      </c>
      <c r="F3184" s="6">
        <v>1186.5630000000001</v>
      </c>
      <c r="G3184" s="6">
        <v>1952.4960000000001</v>
      </c>
    </row>
    <row r="3185" spans="1:7" customFormat="1" x14ac:dyDescent="0.25">
      <c r="A3185" s="4">
        <v>40585</v>
      </c>
      <c r="B3185">
        <v>4</v>
      </c>
      <c r="C3185">
        <v>1</v>
      </c>
      <c r="D3185" s="5" t="s">
        <v>24</v>
      </c>
      <c r="E3185" s="6">
        <v>632.96100000000001</v>
      </c>
      <c r="F3185" s="6">
        <v>991.41</v>
      </c>
      <c r="G3185" s="6">
        <v>1624.3710000000001</v>
      </c>
    </row>
    <row r="3186" spans="1:7" customFormat="1" x14ac:dyDescent="0.25">
      <c r="A3186" s="4">
        <v>40585</v>
      </c>
      <c r="B3186">
        <v>4</v>
      </c>
      <c r="C3186">
        <v>2</v>
      </c>
      <c r="D3186" s="5" t="s">
        <v>30</v>
      </c>
      <c r="E3186" s="6">
        <v>746.44500000000005</v>
      </c>
      <c r="F3186" s="6">
        <v>1120.2135000000001</v>
      </c>
      <c r="G3186" s="6">
        <v>1866.6585</v>
      </c>
    </row>
    <row r="3187" spans="1:7" customFormat="1" x14ac:dyDescent="0.25">
      <c r="A3187" s="4">
        <v>40586</v>
      </c>
      <c r="B3187">
        <v>1</v>
      </c>
      <c r="C3187">
        <v>1</v>
      </c>
      <c r="D3187" s="5" t="s">
        <v>16</v>
      </c>
      <c r="E3187" s="6">
        <v>714.25199999999995</v>
      </c>
      <c r="F3187" s="6">
        <v>1123.6155000000001</v>
      </c>
      <c r="G3187" s="6">
        <v>1837.8675000000001</v>
      </c>
    </row>
    <row r="3188" spans="1:7" customFormat="1" x14ac:dyDescent="0.25">
      <c r="A3188" s="4">
        <v>40586</v>
      </c>
      <c r="B3188">
        <v>1</v>
      </c>
      <c r="C3188">
        <v>2</v>
      </c>
      <c r="D3188" s="5" t="s">
        <v>22</v>
      </c>
      <c r="E3188" s="6">
        <v>807.471</v>
      </c>
      <c r="F3188" s="6">
        <v>1269.4290000000001</v>
      </c>
      <c r="G3188" s="6">
        <v>2076.9</v>
      </c>
    </row>
    <row r="3189" spans="1:7" customFormat="1" x14ac:dyDescent="0.25">
      <c r="A3189" s="4">
        <v>40586</v>
      </c>
      <c r="B3189">
        <v>2</v>
      </c>
      <c r="C3189">
        <v>1</v>
      </c>
      <c r="D3189" s="5" t="s">
        <v>27</v>
      </c>
      <c r="E3189" s="6">
        <v>702.95399999999995</v>
      </c>
      <c r="F3189" s="6">
        <v>1061.9069999999999</v>
      </c>
      <c r="G3189" s="6">
        <v>1764.8610000000001</v>
      </c>
    </row>
    <row r="3190" spans="1:7" customFormat="1" x14ac:dyDescent="0.25">
      <c r="A3190" s="4">
        <v>40586</v>
      </c>
      <c r="B3190">
        <v>2</v>
      </c>
      <c r="C3190">
        <v>2</v>
      </c>
      <c r="D3190" s="5" t="s">
        <v>32</v>
      </c>
      <c r="E3190" s="6">
        <v>711.58500000000004</v>
      </c>
      <c r="F3190" s="6">
        <v>1080.366</v>
      </c>
      <c r="G3190" s="6">
        <v>1791.951</v>
      </c>
    </row>
    <row r="3191" spans="1:7" customFormat="1" x14ac:dyDescent="0.25">
      <c r="A3191" s="4">
        <v>40586</v>
      </c>
      <c r="B3191">
        <v>3</v>
      </c>
      <c r="C3191">
        <v>1</v>
      </c>
      <c r="D3191" s="5" t="s">
        <v>37</v>
      </c>
      <c r="E3191" s="6">
        <v>654.99</v>
      </c>
      <c r="F3191" s="6">
        <v>984.69</v>
      </c>
      <c r="G3191" s="6">
        <v>1639.68</v>
      </c>
    </row>
    <row r="3192" spans="1:7" customFormat="1" x14ac:dyDescent="0.25">
      <c r="A3192" s="4">
        <v>40586</v>
      </c>
      <c r="B3192">
        <v>3</v>
      </c>
      <c r="C3192">
        <v>2</v>
      </c>
      <c r="D3192" s="5" t="s">
        <v>40</v>
      </c>
      <c r="E3192" s="6">
        <v>654.70650000000001</v>
      </c>
      <c r="F3192" s="6">
        <v>1032.087</v>
      </c>
      <c r="G3192" s="6">
        <v>1686.7935</v>
      </c>
    </row>
    <row r="3193" spans="1:7" customFormat="1" x14ac:dyDescent="0.25">
      <c r="A3193" s="4">
        <v>40586</v>
      </c>
      <c r="B3193">
        <v>4</v>
      </c>
      <c r="C3193">
        <v>1</v>
      </c>
      <c r="D3193" s="5" t="s">
        <v>41</v>
      </c>
      <c r="E3193" s="6">
        <v>714.03150000000005</v>
      </c>
      <c r="F3193" s="6">
        <v>1084.2194999999999</v>
      </c>
      <c r="G3193" s="6">
        <v>1798.251</v>
      </c>
    </row>
    <row r="3194" spans="1:7" customFormat="1" x14ac:dyDescent="0.25">
      <c r="A3194" s="4">
        <v>40586</v>
      </c>
      <c r="B3194">
        <v>4</v>
      </c>
      <c r="C3194">
        <v>2</v>
      </c>
      <c r="D3194" s="5" t="s">
        <v>43</v>
      </c>
      <c r="E3194" s="6">
        <v>766.71</v>
      </c>
      <c r="F3194" s="6">
        <v>1164.4185</v>
      </c>
      <c r="G3194" s="6">
        <v>1931.1285</v>
      </c>
    </row>
    <row r="3195" spans="1:7" customFormat="1" x14ac:dyDescent="0.25">
      <c r="A3195" s="4">
        <v>40587</v>
      </c>
      <c r="B3195">
        <v>1</v>
      </c>
      <c r="C3195">
        <v>1</v>
      </c>
      <c r="D3195" s="5" t="s">
        <v>47</v>
      </c>
      <c r="E3195" s="6">
        <v>649.35149999999999</v>
      </c>
      <c r="F3195" s="6">
        <v>987.45150000000001</v>
      </c>
      <c r="G3195" s="6">
        <v>1636.8030000000001</v>
      </c>
    </row>
    <row r="3196" spans="1:7" customFormat="1" x14ac:dyDescent="0.25">
      <c r="A3196" s="4">
        <v>40587</v>
      </c>
      <c r="B3196">
        <v>1</v>
      </c>
      <c r="C3196">
        <v>2</v>
      </c>
      <c r="D3196" s="5" t="s">
        <v>24</v>
      </c>
      <c r="E3196" s="6">
        <v>768.89400000000001</v>
      </c>
      <c r="F3196" s="6">
        <v>1208.1405</v>
      </c>
      <c r="G3196" s="6">
        <v>1977.0345</v>
      </c>
    </row>
    <row r="3197" spans="1:7" customFormat="1" x14ac:dyDescent="0.25">
      <c r="A3197" s="4">
        <v>40587</v>
      </c>
      <c r="B3197">
        <v>2</v>
      </c>
      <c r="C3197">
        <v>1</v>
      </c>
      <c r="D3197" s="5" t="s">
        <v>30</v>
      </c>
      <c r="E3197" s="6">
        <v>661.01700000000005</v>
      </c>
      <c r="F3197" s="6">
        <v>1045.7474999999999</v>
      </c>
      <c r="G3197" s="6">
        <v>1706.7645</v>
      </c>
    </row>
    <row r="3198" spans="1:7" customFormat="1" x14ac:dyDescent="0.25">
      <c r="A3198" s="4">
        <v>40587</v>
      </c>
      <c r="B3198">
        <v>2</v>
      </c>
      <c r="C3198">
        <v>2</v>
      </c>
      <c r="D3198" s="5" t="s">
        <v>16</v>
      </c>
      <c r="E3198" s="6">
        <v>710.976</v>
      </c>
      <c r="F3198" s="6">
        <v>1116.8534999999999</v>
      </c>
      <c r="G3198" s="6">
        <v>1827.8295000000001</v>
      </c>
    </row>
    <row r="3199" spans="1:7" customFormat="1" x14ac:dyDescent="0.25">
      <c r="A3199" s="4">
        <v>40587</v>
      </c>
      <c r="B3199">
        <v>3</v>
      </c>
      <c r="C3199">
        <v>1</v>
      </c>
      <c r="D3199" s="5" t="s">
        <v>22</v>
      </c>
      <c r="E3199" s="6">
        <v>636.75149999999996</v>
      </c>
      <c r="F3199" s="6">
        <v>1012.725</v>
      </c>
      <c r="G3199" s="6">
        <v>1649.4765</v>
      </c>
    </row>
    <row r="3200" spans="1:7" customFormat="1" x14ac:dyDescent="0.25">
      <c r="A3200" s="4">
        <v>40587</v>
      </c>
      <c r="B3200">
        <v>3</v>
      </c>
      <c r="C3200">
        <v>2</v>
      </c>
      <c r="D3200" s="5" t="s">
        <v>27</v>
      </c>
      <c r="E3200" s="6">
        <v>849.00900000000001</v>
      </c>
      <c r="F3200" s="6">
        <v>1322.7165</v>
      </c>
      <c r="G3200" s="6">
        <v>2171.7255</v>
      </c>
    </row>
    <row r="3201" spans="1:7" customFormat="1" x14ac:dyDescent="0.25">
      <c r="A3201" s="4">
        <v>40587</v>
      </c>
      <c r="B3201">
        <v>4</v>
      </c>
      <c r="C3201">
        <v>1</v>
      </c>
      <c r="D3201" s="5" t="s">
        <v>32</v>
      </c>
      <c r="E3201" s="6">
        <v>635.47050000000002</v>
      </c>
      <c r="F3201" s="6">
        <v>1014.7095</v>
      </c>
      <c r="G3201" s="6">
        <v>1650.18</v>
      </c>
    </row>
    <row r="3202" spans="1:7" customFormat="1" x14ac:dyDescent="0.25">
      <c r="A3202" s="4">
        <v>40587</v>
      </c>
      <c r="B3202">
        <v>4</v>
      </c>
      <c r="C3202">
        <v>2</v>
      </c>
      <c r="D3202" s="5" t="s">
        <v>37</v>
      </c>
      <c r="E3202" s="6">
        <v>745.86749999999995</v>
      </c>
      <c r="F3202" s="6">
        <v>1192.3064999999999</v>
      </c>
      <c r="G3202" s="6">
        <v>1938.174</v>
      </c>
    </row>
    <row r="3203" spans="1:7" customFormat="1" x14ac:dyDescent="0.25">
      <c r="A3203" s="4">
        <v>40588</v>
      </c>
      <c r="B3203">
        <v>1</v>
      </c>
      <c r="C3203">
        <v>1</v>
      </c>
      <c r="D3203" s="5" t="s">
        <v>40</v>
      </c>
      <c r="E3203" s="6">
        <v>610.50149999999996</v>
      </c>
      <c r="F3203" s="6">
        <v>980.37450000000001</v>
      </c>
      <c r="G3203" s="6">
        <v>1590.876</v>
      </c>
    </row>
    <row r="3204" spans="1:7" customFormat="1" x14ac:dyDescent="0.25">
      <c r="A3204" s="4">
        <v>40588</v>
      </c>
      <c r="B3204">
        <v>1</v>
      </c>
      <c r="C3204">
        <v>2</v>
      </c>
      <c r="D3204" s="5" t="s">
        <v>41</v>
      </c>
      <c r="E3204" s="6">
        <v>687.52949999999998</v>
      </c>
      <c r="F3204" s="6">
        <v>1125.0854999999999</v>
      </c>
      <c r="G3204" s="6">
        <v>1812.615</v>
      </c>
    </row>
    <row r="3205" spans="1:7" customFormat="1" x14ac:dyDescent="0.25">
      <c r="A3205" s="4">
        <v>40588</v>
      </c>
      <c r="B3205">
        <v>2</v>
      </c>
      <c r="C3205">
        <v>1</v>
      </c>
      <c r="D3205" s="5" t="s">
        <v>43</v>
      </c>
      <c r="E3205" s="6">
        <v>629.50649999999996</v>
      </c>
      <c r="F3205" s="6">
        <v>1012.9349999999999</v>
      </c>
      <c r="G3205" s="6">
        <v>1642.4414999999999</v>
      </c>
    </row>
    <row r="3206" spans="1:7" customFormat="1" x14ac:dyDescent="0.25">
      <c r="A3206" s="4">
        <v>40588</v>
      </c>
      <c r="B3206">
        <v>2</v>
      </c>
      <c r="C3206">
        <v>2</v>
      </c>
      <c r="D3206" s="5" t="s">
        <v>47</v>
      </c>
      <c r="E3206" s="6">
        <v>661.48950000000002</v>
      </c>
      <c r="F3206" s="6">
        <v>1056.3315</v>
      </c>
      <c r="G3206" s="6">
        <v>1717.8209999999999</v>
      </c>
    </row>
    <row r="3207" spans="1:7" customFormat="1" x14ac:dyDescent="0.25">
      <c r="A3207" s="4">
        <v>40588</v>
      </c>
      <c r="B3207">
        <v>3</v>
      </c>
      <c r="C3207">
        <v>1</v>
      </c>
      <c r="D3207" s="5" t="s">
        <v>24</v>
      </c>
      <c r="E3207" s="6">
        <v>659.75699999999995</v>
      </c>
      <c r="F3207" s="6">
        <v>1017.0405</v>
      </c>
      <c r="G3207" s="6">
        <v>1676.7974999999999</v>
      </c>
    </row>
    <row r="3208" spans="1:7" customFormat="1" x14ac:dyDescent="0.25">
      <c r="A3208" s="4">
        <v>40588</v>
      </c>
      <c r="B3208">
        <v>3</v>
      </c>
      <c r="C3208">
        <v>2</v>
      </c>
      <c r="D3208" s="5" t="s">
        <v>30</v>
      </c>
      <c r="E3208" s="6">
        <v>746.11950000000002</v>
      </c>
      <c r="F3208" s="6">
        <v>1130.3879999999999</v>
      </c>
      <c r="G3208" s="6">
        <v>1876.5074999999999</v>
      </c>
    </row>
    <row r="3209" spans="1:7" customFormat="1" x14ac:dyDescent="0.25">
      <c r="A3209" s="4">
        <v>40588</v>
      </c>
      <c r="B3209">
        <v>4</v>
      </c>
      <c r="C3209">
        <v>1</v>
      </c>
      <c r="D3209" s="5" t="s">
        <v>16</v>
      </c>
      <c r="E3209" s="6">
        <v>628.19399999999996</v>
      </c>
      <c r="F3209" s="6">
        <v>1019.1825</v>
      </c>
      <c r="G3209" s="6">
        <v>1647.3765000000001</v>
      </c>
    </row>
    <row r="3210" spans="1:7" customFormat="1" x14ac:dyDescent="0.25">
      <c r="A3210" s="4">
        <v>40588</v>
      </c>
      <c r="B3210">
        <v>4</v>
      </c>
      <c r="C3210">
        <v>2</v>
      </c>
      <c r="D3210" s="5" t="s">
        <v>22</v>
      </c>
      <c r="E3210" s="6">
        <v>832.51350000000002</v>
      </c>
      <c r="F3210" s="6">
        <v>1301.9369999999999</v>
      </c>
      <c r="G3210" s="6">
        <v>2134.4504999999999</v>
      </c>
    </row>
    <row r="3211" spans="1:7" customFormat="1" x14ac:dyDescent="0.25">
      <c r="A3211" s="4">
        <v>40589</v>
      </c>
      <c r="B3211">
        <v>1</v>
      </c>
      <c r="C3211">
        <v>1</v>
      </c>
      <c r="D3211" s="5" t="s">
        <v>27</v>
      </c>
      <c r="E3211" s="6">
        <v>689.47199999999998</v>
      </c>
      <c r="F3211" s="6">
        <v>1092.819</v>
      </c>
      <c r="G3211" s="6">
        <v>1782.2909999999999</v>
      </c>
    </row>
    <row r="3212" spans="1:7" customFormat="1" x14ac:dyDescent="0.25">
      <c r="A3212" s="4">
        <v>40589</v>
      </c>
      <c r="B3212">
        <v>1</v>
      </c>
      <c r="C3212">
        <v>2</v>
      </c>
      <c r="D3212" s="5" t="s">
        <v>32</v>
      </c>
      <c r="E3212" s="6">
        <v>614.07150000000001</v>
      </c>
      <c r="F3212" s="6">
        <v>1017.0825</v>
      </c>
      <c r="G3212" s="6">
        <v>1631.154</v>
      </c>
    </row>
    <row r="3213" spans="1:7" customFormat="1" x14ac:dyDescent="0.25">
      <c r="A3213" s="4">
        <v>40589</v>
      </c>
      <c r="B3213">
        <v>2</v>
      </c>
      <c r="C3213">
        <v>1</v>
      </c>
      <c r="D3213" s="5" t="s">
        <v>37</v>
      </c>
      <c r="E3213" s="6">
        <v>622.07249999999999</v>
      </c>
      <c r="F3213" s="6">
        <v>1020.621</v>
      </c>
      <c r="G3213" s="6">
        <v>1642.6935000000001</v>
      </c>
    </row>
    <row r="3214" spans="1:7" customFormat="1" x14ac:dyDescent="0.25">
      <c r="A3214" s="4">
        <v>40589</v>
      </c>
      <c r="B3214">
        <v>2</v>
      </c>
      <c r="C3214">
        <v>2</v>
      </c>
      <c r="D3214" s="5" t="s">
        <v>40</v>
      </c>
      <c r="E3214" s="6">
        <v>877.88400000000001</v>
      </c>
      <c r="F3214" s="6">
        <v>1318.5374999999999</v>
      </c>
      <c r="G3214" s="6">
        <v>2196.4214999999999</v>
      </c>
    </row>
    <row r="3215" spans="1:7" customFormat="1" x14ac:dyDescent="0.25">
      <c r="A3215" s="4">
        <v>40589</v>
      </c>
      <c r="B3215">
        <v>3</v>
      </c>
      <c r="C3215">
        <v>1</v>
      </c>
      <c r="D3215" s="5" t="s">
        <v>41</v>
      </c>
      <c r="E3215" s="6">
        <v>650.18100000000004</v>
      </c>
      <c r="F3215" s="6">
        <v>997.57349999999997</v>
      </c>
      <c r="G3215" s="6">
        <v>1647.7545</v>
      </c>
    </row>
    <row r="3216" spans="1:7" customFormat="1" x14ac:dyDescent="0.25">
      <c r="A3216" s="4">
        <v>40589</v>
      </c>
      <c r="B3216">
        <v>3</v>
      </c>
      <c r="C3216">
        <v>2</v>
      </c>
      <c r="D3216" s="5" t="s">
        <v>43</v>
      </c>
      <c r="E3216" s="6">
        <v>716.71950000000004</v>
      </c>
      <c r="F3216" s="6">
        <v>1137.0554999999999</v>
      </c>
      <c r="G3216" s="6">
        <v>1853.7750000000001</v>
      </c>
    </row>
    <row r="3217" spans="1:7" customFormat="1" x14ac:dyDescent="0.25">
      <c r="A3217" s="4">
        <v>40589</v>
      </c>
      <c r="B3217">
        <v>4</v>
      </c>
      <c r="C3217">
        <v>1</v>
      </c>
      <c r="D3217" s="5" t="s">
        <v>47</v>
      </c>
      <c r="E3217" s="6">
        <v>656.23950000000002</v>
      </c>
      <c r="F3217" s="6">
        <v>1082.7494999999999</v>
      </c>
      <c r="G3217" s="6">
        <v>1738.989</v>
      </c>
    </row>
    <row r="3218" spans="1:7" customFormat="1" x14ac:dyDescent="0.25">
      <c r="A3218" s="4">
        <v>40589</v>
      </c>
      <c r="B3218">
        <v>4</v>
      </c>
      <c r="C3218">
        <v>2</v>
      </c>
      <c r="D3218" s="5" t="s">
        <v>24</v>
      </c>
      <c r="E3218" s="6">
        <v>763.90650000000005</v>
      </c>
      <c r="F3218" s="6">
        <v>1149.2774999999999</v>
      </c>
      <c r="G3218" s="6">
        <v>1913.184</v>
      </c>
    </row>
    <row r="3219" spans="1:7" customFormat="1" x14ac:dyDescent="0.25">
      <c r="A3219" s="4">
        <v>40590</v>
      </c>
      <c r="B3219">
        <v>1</v>
      </c>
      <c r="C3219">
        <v>1</v>
      </c>
      <c r="D3219" s="5" t="s">
        <v>30</v>
      </c>
      <c r="E3219" s="6">
        <v>660.33450000000005</v>
      </c>
      <c r="F3219" s="6">
        <v>1123.2059999999999</v>
      </c>
      <c r="G3219" s="6">
        <v>1783.5405000000001</v>
      </c>
    </row>
    <row r="3220" spans="1:7" customFormat="1" x14ac:dyDescent="0.25">
      <c r="A3220" s="4">
        <v>40590</v>
      </c>
      <c r="B3220">
        <v>1</v>
      </c>
      <c r="C3220">
        <v>2</v>
      </c>
      <c r="D3220" s="5" t="s">
        <v>16</v>
      </c>
      <c r="E3220" s="6">
        <v>631.87950000000001</v>
      </c>
      <c r="F3220" s="6">
        <v>996.40800000000002</v>
      </c>
      <c r="G3220" s="6">
        <v>1628.2874999999999</v>
      </c>
    </row>
    <row r="3221" spans="1:7" customFormat="1" x14ac:dyDescent="0.25">
      <c r="A3221" s="4">
        <v>40590</v>
      </c>
      <c r="B3221">
        <v>2</v>
      </c>
      <c r="C3221">
        <v>1</v>
      </c>
      <c r="D3221" s="5" t="s">
        <v>22</v>
      </c>
      <c r="E3221" s="6">
        <v>612.49649999999997</v>
      </c>
      <c r="F3221" s="6">
        <v>1041.1590000000001</v>
      </c>
      <c r="G3221" s="6">
        <v>1653.6555000000001</v>
      </c>
    </row>
    <row r="3222" spans="1:7" customFormat="1" x14ac:dyDescent="0.25">
      <c r="A3222" s="4">
        <v>40590</v>
      </c>
      <c r="B3222">
        <v>2</v>
      </c>
      <c r="C3222">
        <v>2</v>
      </c>
      <c r="D3222" s="5" t="s">
        <v>27</v>
      </c>
      <c r="E3222" s="6">
        <v>736.28099999999995</v>
      </c>
      <c r="F3222" s="6">
        <v>1188.306</v>
      </c>
      <c r="G3222" s="6">
        <v>1924.587</v>
      </c>
    </row>
    <row r="3223" spans="1:7" customFormat="1" x14ac:dyDescent="0.25">
      <c r="A3223" s="4">
        <v>40590</v>
      </c>
      <c r="B3223">
        <v>3</v>
      </c>
      <c r="C3223">
        <v>1</v>
      </c>
      <c r="D3223" s="5" t="s">
        <v>32</v>
      </c>
      <c r="E3223" s="6">
        <v>622.03049999999996</v>
      </c>
      <c r="F3223" s="6">
        <v>1059.45</v>
      </c>
      <c r="G3223" s="6">
        <v>1681.4804999999999</v>
      </c>
    </row>
    <row r="3224" spans="1:7" customFormat="1" x14ac:dyDescent="0.25">
      <c r="A3224" s="4">
        <v>40590</v>
      </c>
      <c r="B3224">
        <v>3</v>
      </c>
      <c r="C3224">
        <v>2</v>
      </c>
      <c r="D3224" s="5" t="s">
        <v>37</v>
      </c>
      <c r="E3224" s="6">
        <v>669.00750000000005</v>
      </c>
      <c r="F3224" s="6">
        <v>1093.0815</v>
      </c>
      <c r="G3224" s="6">
        <v>1762.0889999999999</v>
      </c>
    </row>
    <row r="3225" spans="1:7" customFormat="1" x14ac:dyDescent="0.25">
      <c r="A3225" s="4">
        <v>40590</v>
      </c>
      <c r="B3225">
        <v>4</v>
      </c>
      <c r="C3225">
        <v>1</v>
      </c>
      <c r="D3225" s="5" t="s">
        <v>40</v>
      </c>
      <c r="E3225" s="6">
        <v>606.91049999999996</v>
      </c>
      <c r="F3225" s="6">
        <v>989.94</v>
      </c>
      <c r="G3225" s="6">
        <v>1596.8505</v>
      </c>
    </row>
    <row r="3226" spans="1:7" customFormat="1" x14ac:dyDescent="0.25">
      <c r="A3226" s="4">
        <v>40590</v>
      </c>
      <c r="B3226">
        <v>4</v>
      </c>
      <c r="C3226">
        <v>2</v>
      </c>
      <c r="D3226" s="5" t="s">
        <v>41</v>
      </c>
      <c r="E3226" s="6">
        <v>647.50350000000003</v>
      </c>
      <c r="F3226" s="6">
        <v>1039.8465000000001</v>
      </c>
      <c r="G3226" s="6">
        <v>1687.35</v>
      </c>
    </row>
    <row r="3227" spans="1:7" customFormat="1" x14ac:dyDescent="0.25">
      <c r="A3227" s="4">
        <v>40591</v>
      </c>
      <c r="B3227">
        <v>1</v>
      </c>
      <c r="C3227">
        <v>1</v>
      </c>
      <c r="D3227" s="5" t="s">
        <v>43</v>
      </c>
      <c r="E3227" s="6">
        <v>632.54100000000005</v>
      </c>
      <c r="F3227" s="6">
        <v>1114.3230000000001</v>
      </c>
      <c r="G3227" s="6">
        <v>1746.864</v>
      </c>
    </row>
    <row r="3228" spans="1:7" customFormat="1" x14ac:dyDescent="0.25">
      <c r="A3228" s="4">
        <v>40591</v>
      </c>
      <c r="B3228">
        <v>1</v>
      </c>
      <c r="C3228">
        <v>2</v>
      </c>
      <c r="D3228" s="5" t="s">
        <v>47</v>
      </c>
      <c r="E3228" s="6">
        <v>678.5625</v>
      </c>
      <c r="F3228" s="6">
        <v>1104.0854999999999</v>
      </c>
      <c r="G3228" s="6">
        <v>1782.6479999999999</v>
      </c>
    </row>
    <row r="3229" spans="1:7" customFormat="1" x14ac:dyDescent="0.25">
      <c r="A3229" s="4">
        <v>40591</v>
      </c>
      <c r="B3229">
        <v>2</v>
      </c>
      <c r="C3229">
        <v>1</v>
      </c>
      <c r="D3229" s="5" t="s">
        <v>24</v>
      </c>
      <c r="E3229" s="6">
        <v>627.81600000000003</v>
      </c>
      <c r="F3229" s="6">
        <v>1051.9845</v>
      </c>
      <c r="G3229" s="6">
        <v>1679.8005000000001</v>
      </c>
    </row>
    <row r="3230" spans="1:7" customFormat="1" x14ac:dyDescent="0.25">
      <c r="A3230" s="4">
        <v>40591</v>
      </c>
      <c r="B3230">
        <v>2</v>
      </c>
      <c r="C3230">
        <v>2</v>
      </c>
      <c r="D3230" s="5" t="s">
        <v>30</v>
      </c>
      <c r="E3230" s="6">
        <v>586.84500000000003</v>
      </c>
      <c r="F3230" s="6">
        <v>1015.9065000000001</v>
      </c>
      <c r="G3230" s="6">
        <v>1602.7515000000001</v>
      </c>
    </row>
    <row r="3231" spans="1:7" customFormat="1" x14ac:dyDescent="0.25">
      <c r="A3231" s="4">
        <v>40591</v>
      </c>
      <c r="B3231">
        <v>3</v>
      </c>
      <c r="C3231">
        <v>1</v>
      </c>
      <c r="D3231" s="5" t="s">
        <v>16</v>
      </c>
      <c r="E3231" s="6">
        <v>602.02800000000002</v>
      </c>
      <c r="F3231" s="6">
        <v>984.59550000000002</v>
      </c>
      <c r="G3231" s="6">
        <v>1586.6234999999999</v>
      </c>
    </row>
    <row r="3232" spans="1:7" customFormat="1" x14ac:dyDescent="0.25">
      <c r="A3232" s="4">
        <v>40591</v>
      </c>
      <c r="B3232">
        <v>3</v>
      </c>
      <c r="C3232">
        <v>2</v>
      </c>
      <c r="D3232" s="5" t="s">
        <v>22</v>
      </c>
      <c r="E3232" s="6">
        <v>599.21400000000006</v>
      </c>
      <c r="F3232" s="6">
        <v>1009.7535</v>
      </c>
      <c r="G3232" s="6">
        <v>1608.9675</v>
      </c>
    </row>
    <row r="3233" spans="1:7" customFormat="1" x14ac:dyDescent="0.25">
      <c r="A3233" s="4">
        <v>40591</v>
      </c>
      <c r="B3233">
        <v>4</v>
      </c>
      <c r="C3233">
        <v>1</v>
      </c>
      <c r="D3233" s="5" t="s">
        <v>27</v>
      </c>
      <c r="E3233" s="6">
        <v>693.30449999999996</v>
      </c>
      <c r="F3233" s="6">
        <v>1167.222</v>
      </c>
      <c r="G3233" s="6">
        <v>1860.5264999999999</v>
      </c>
    </row>
    <row r="3234" spans="1:7" customFormat="1" x14ac:dyDescent="0.25">
      <c r="A3234" s="4">
        <v>40591</v>
      </c>
      <c r="B3234">
        <v>4</v>
      </c>
      <c r="C3234">
        <v>2</v>
      </c>
      <c r="D3234" s="5" t="s">
        <v>32</v>
      </c>
      <c r="E3234" s="6">
        <v>798.65099999999995</v>
      </c>
      <c r="F3234" s="6">
        <v>1355.865</v>
      </c>
      <c r="G3234" s="6">
        <v>2154.5160000000001</v>
      </c>
    </row>
    <row r="3235" spans="1:7" customFormat="1" x14ac:dyDescent="0.25">
      <c r="A3235" s="4">
        <v>40592</v>
      </c>
      <c r="B3235">
        <v>1</v>
      </c>
      <c r="C3235">
        <v>1</v>
      </c>
      <c r="D3235" s="5" t="s">
        <v>37</v>
      </c>
      <c r="E3235" s="6">
        <v>654.822</v>
      </c>
      <c r="F3235" s="6">
        <v>1119.4994999999999</v>
      </c>
      <c r="G3235" s="6">
        <v>1774.3215</v>
      </c>
    </row>
    <row r="3236" spans="1:7" customFormat="1" x14ac:dyDescent="0.25">
      <c r="A3236" s="4">
        <v>40592</v>
      </c>
      <c r="B3236">
        <v>1</v>
      </c>
      <c r="C3236">
        <v>2</v>
      </c>
      <c r="D3236" s="5" t="s">
        <v>40</v>
      </c>
      <c r="E3236" s="6">
        <v>805.57050000000004</v>
      </c>
      <c r="F3236" s="6">
        <v>1321.4984999999999</v>
      </c>
      <c r="G3236" s="6">
        <v>2127.069</v>
      </c>
    </row>
    <row r="3237" spans="1:7" customFormat="1" x14ac:dyDescent="0.25">
      <c r="A3237" s="4">
        <v>40592</v>
      </c>
      <c r="B3237">
        <v>2</v>
      </c>
      <c r="C3237">
        <v>1</v>
      </c>
      <c r="D3237" s="5" t="s">
        <v>41</v>
      </c>
      <c r="E3237" s="6">
        <v>624.54</v>
      </c>
      <c r="F3237" s="6">
        <v>1039.164</v>
      </c>
      <c r="G3237" s="6">
        <v>1663.704</v>
      </c>
    </row>
    <row r="3238" spans="1:7" customFormat="1" x14ac:dyDescent="0.25">
      <c r="A3238" s="4">
        <v>40592</v>
      </c>
      <c r="B3238">
        <v>2</v>
      </c>
      <c r="C3238">
        <v>2</v>
      </c>
      <c r="D3238" s="5" t="s">
        <v>43</v>
      </c>
      <c r="E3238" s="6">
        <v>596.51549999999997</v>
      </c>
      <c r="F3238" s="6">
        <v>995.62049999999999</v>
      </c>
      <c r="G3238" s="6">
        <v>1592.136</v>
      </c>
    </row>
    <row r="3239" spans="1:7" customFormat="1" x14ac:dyDescent="0.25">
      <c r="A3239" s="4">
        <v>40592</v>
      </c>
      <c r="B3239">
        <v>3</v>
      </c>
      <c r="C3239">
        <v>1</v>
      </c>
      <c r="D3239" s="5" t="s">
        <v>47</v>
      </c>
      <c r="E3239" s="6">
        <v>580.4085</v>
      </c>
      <c r="F3239" s="6">
        <v>1032.99</v>
      </c>
      <c r="G3239" s="6">
        <v>1613.3985</v>
      </c>
    </row>
    <row r="3240" spans="1:7" customFormat="1" x14ac:dyDescent="0.25">
      <c r="A3240" s="4">
        <v>40592</v>
      </c>
      <c r="B3240">
        <v>3</v>
      </c>
      <c r="C3240">
        <v>2</v>
      </c>
      <c r="D3240" s="5" t="s">
        <v>24</v>
      </c>
      <c r="E3240" s="6">
        <v>813.12</v>
      </c>
      <c r="F3240" s="6">
        <v>1259.2964999999999</v>
      </c>
      <c r="G3240" s="6">
        <v>2072.4164999999998</v>
      </c>
    </row>
    <row r="3241" spans="1:7" customFormat="1" x14ac:dyDescent="0.25">
      <c r="A3241" s="4">
        <v>40592</v>
      </c>
      <c r="B3241">
        <v>4</v>
      </c>
      <c r="C3241">
        <v>1</v>
      </c>
      <c r="D3241" s="5" t="s">
        <v>30</v>
      </c>
      <c r="E3241" s="6">
        <v>634.62</v>
      </c>
      <c r="F3241" s="6">
        <v>1008.609</v>
      </c>
      <c r="G3241" s="6">
        <v>1643.229</v>
      </c>
    </row>
    <row r="3242" spans="1:7" customFormat="1" x14ac:dyDescent="0.25">
      <c r="A3242" s="4">
        <v>40592</v>
      </c>
      <c r="B3242">
        <v>4</v>
      </c>
      <c r="C3242">
        <v>2</v>
      </c>
      <c r="D3242" s="5" t="s">
        <v>16</v>
      </c>
      <c r="E3242" s="6">
        <v>635.97450000000003</v>
      </c>
      <c r="F3242" s="6">
        <v>1126.6500000000001</v>
      </c>
      <c r="G3242" s="6">
        <v>1762.6244999999999</v>
      </c>
    </row>
    <row r="3243" spans="1:7" customFormat="1" x14ac:dyDescent="0.25">
      <c r="A3243" s="4">
        <v>40593</v>
      </c>
      <c r="B3243">
        <v>1</v>
      </c>
      <c r="C3243">
        <v>1</v>
      </c>
      <c r="D3243" s="5" t="s">
        <v>22</v>
      </c>
      <c r="E3243" s="6">
        <v>663.89400000000001</v>
      </c>
      <c r="F3243" s="6">
        <v>1007.0865</v>
      </c>
      <c r="G3243" s="6">
        <v>1670.9804999999999</v>
      </c>
    </row>
    <row r="3244" spans="1:7" customFormat="1" x14ac:dyDescent="0.25">
      <c r="A3244" s="4">
        <v>40593</v>
      </c>
      <c r="B3244">
        <v>1</v>
      </c>
      <c r="C3244">
        <v>2</v>
      </c>
      <c r="D3244" s="5" t="s">
        <v>27</v>
      </c>
      <c r="E3244" s="6">
        <v>679.22400000000005</v>
      </c>
      <c r="F3244" s="6">
        <v>1143.3240000000001</v>
      </c>
      <c r="G3244" s="6">
        <v>1822.548</v>
      </c>
    </row>
    <row r="3245" spans="1:7" customFormat="1" x14ac:dyDescent="0.25">
      <c r="A3245" s="4">
        <v>40593</v>
      </c>
      <c r="B3245">
        <v>2</v>
      </c>
      <c r="C3245">
        <v>1</v>
      </c>
      <c r="D3245" s="5" t="s">
        <v>32</v>
      </c>
      <c r="E3245" s="6">
        <v>631.9425</v>
      </c>
      <c r="F3245" s="6">
        <v>978.95699999999999</v>
      </c>
      <c r="G3245" s="6">
        <v>1610.8995</v>
      </c>
    </row>
    <row r="3246" spans="1:7" customFormat="1" x14ac:dyDescent="0.25">
      <c r="A3246" s="4">
        <v>40593</v>
      </c>
      <c r="B3246">
        <v>2</v>
      </c>
      <c r="C3246">
        <v>2</v>
      </c>
      <c r="D3246" s="5" t="s">
        <v>37</v>
      </c>
      <c r="E3246" s="6">
        <v>838.69799999999998</v>
      </c>
      <c r="F3246" s="6">
        <v>1307.7539999999999</v>
      </c>
      <c r="G3246" s="6">
        <v>2146.4520000000002</v>
      </c>
    </row>
    <row r="3247" spans="1:7" customFormat="1" x14ac:dyDescent="0.25">
      <c r="A3247" s="4">
        <v>40593</v>
      </c>
      <c r="B3247">
        <v>3</v>
      </c>
      <c r="C3247">
        <v>1</v>
      </c>
      <c r="D3247" s="5" t="s">
        <v>40</v>
      </c>
      <c r="E3247" s="6">
        <v>746.529</v>
      </c>
      <c r="F3247" s="6">
        <v>1121.8515</v>
      </c>
      <c r="G3247" s="6">
        <v>1868.3805</v>
      </c>
    </row>
    <row r="3248" spans="1:7" customFormat="1" x14ac:dyDescent="0.25">
      <c r="A3248" s="4">
        <v>40593</v>
      </c>
      <c r="B3248">
        <v>3</v>
      </c>
      <c r="C3248">
        <v>2</v>
      </c>
      <c r="D3248" s="5" t="s">
        <v>41</v>
      </c>
      <c r="E3248" s="6">
        <v>833.47950000000003</v>
      </c>
      <c r="F3248" s="6">
        <v>1362.018</v>
      </c>
      <c r="G3248" s="6">
        <v>2195.4974999999999</v>
      </c>
    </row>
    <row r="3249" spans="1:7" customFormat="1" x14ac:dyDescent="0.25">
      <c r="A3249" s="4">
        <v>40593</v>
      </c>
      <c r="B3249">
        <v>4</v>
      </c>
      <c r="C3249">
        <v>1</v>
      </c>
      <c r="D3249" s="5" t="s">
        <v>43</v>
      </c>
      <c r="E3249" s="6">
        <v>703.44749999999999</v>
      </c>
      <c r="F3249" s="6">
        <v>1186.6994999999999</v>
      </c>
      <c r="G3249" s="6">
        <v>1890.1469999999999</v>
      </c>
    </row>
    <row r="3250" spans="1:7" customFormat="1" x14ac:dyDescent="0.25">
      <c r="A3250" s="4">
        <v>40593</v>
      </c>
      <c r="B3250">
        <v>4</v>
      </c>
      <c r="C3250">
        <v>2</v>
      </c>
      <c r="D3250" s="5" t="s">
        <v>47</v>
      </c>
      <c r="E3250" s="6">
        <v>623.49</v>
      </c>
      <c r="F3250" s="6">
        <v>1054.809</v>
      </c>
      <c r="G3250" s="6">
        <v>1678.299</v>
      </c>
    </row>
    <row r="3251" spans="1:7" customFormat="1" x14ac:dyDescent="0.25">
      <c r="A3251" s="4">
        <v>40594</v>
      </c>
      <c r="B3251">
        <v>1</v>
      </c>
      <c r="C3251">
        <v>1</v>
      </c>
      <c r="D3251" s="5" t="s">
        <v>24</v>
      </c>
      <c r="E3251" s="6">
        <v>573.48900000000003</v>
      </c>
      <c r="F3251" s="6">
        <v>1018.4055</v>
      </c>
      <c r="G3251" s="6">
        <v>1591.8945000000001</v>
      </c>
    </row>
    <row r="3252" spans="1:7" customFormat="1" x14ac:dyDescent="0.25">
      <c r="A3252" s="4">
        <v>40594</v>
      </c>
      <c r="B3252">
        <v>1</v>
      </c>
      <c r="C3252">
        <v>2</v>
      </c>
      <c r="D3252" s="5" t="s">
        <v>30</v>
      </c>
      <c r="E3252" s="6">
        <v>763.61249999999995</v>
      </c>
      <c r="F3252" s="6">
        <v>1341.6165000000001</v>
      </c>
      <c r="G3252" s="6">
        <v>2105.2289999999998</v>
      </c>
    </row>
    <row r="3253" spans="1:7" customFormat="1" x14ac:dyDescent="0.25">
      <c r="A3253" s="4">
        <v>40594</v>
      </c>
      <c r="B3253">
        <v>2</v>
      </c>
      <c r="C3253">
        <v>1</v>
      </c>
      <c r="D3253" s="5" t="s">
        <v>16</v>
      </c>
      <c r="E3253" s="6">
        <v>619.66800000000001</v>
      </c>
      <c r="F3253" s="6">
        <v>1026.2070000000001</v>
      </c>
      <c r="G3253" s="6">
        <v>1645.875</v>
      </c>
    </row>
    <row r="3254" spans="1:7" customFormat="1" x14ac:dyDescent="0.25">
      <c r="A3254" s="4">
        <v>40594</v>
      </c>
      <c r="B3254">
        <v>2</v>
      </c>
      <c r="C3254">
        <v>2</v>
      </c>
      <c r="D3254" s="5" t="s">
        <v>22</v>
      </c>
      <c r="E3254" s="6">
        <v>709.78949999999998</v>
      </c>
      <c r="F3254" s="6">
        <v>1294.9545000000001</v>
      </c>
      <c r="G3254" s="6">
        <v>2004.7439999999999</v>
      </c>
    </row>
    <row r="3255" spans="1:7" customFormat="1" x14ac:dyDescent="0.25">
      <c r="A3255" s="4">
        <v>40594</v>
      </c>
      <c r="B3255">
        <v>3</v>
      </c>
      <c r="C3255">
        <v>1</v>
      </c>
      <c r="D3255" s="5" t="s">
        <v>27</v>
      </c>
      <c r="E3255" s="6">
        <v>625.52700000000004</v>
      </c>
      <c r="F3255" s="6">
        <v>1098.6780000000001</v>
      </c>
      <c r="G3255" s="6">
        <v>1724.2049999999999</v>
      </c>
    </row>
    <row r="3256" spans="1:7" customFormat="1" x14ac:dyDescent="0.25">
      <c r="A3256" s="4">
        <v>40594</v>
      </c>
      <c r="B3256">
        <v>3</v>
      </c>
      <c r="C3256">
        <v>2</v>
      </c>
      <c r="D3256" s="5" t="s">
        <v>32</v>
      </c>
      <c r="E3256" s="6">
        <v>569.27850000000001</v>
      </c>
      <c r="F3256" s="6">
        <v>1055.3865000000001</v>
      </c>
      <c r="G3256" s="6">
        <v>1624.665</v>
      </c>
    </row>
    <row r="3257" spans="1:7" customFormat="1" x14ac:dyDescent="0.25">
      <c r="A3257" s="4">
        <v>40594</v>
      </c>
      <c r="B3257">
        <v>4</v>
      </c>
      <c r="C3257">
        <v>1</v>
      </c>
      <c r="D3257" s="5" t="s">
        <v>37</v>
      </c>
      <c r="E3257" s="6">
        <v>726.57899999999995</v>
      </c>
      <c r="F3257" s="6">
        <v>1116.087</v>
      </c>
      <c r="G3257" s="6">
        <v>1842.6659999999999</v>
      </c>
    </row>
    <row r="3258" spans="1:7" customFormat="1" x14ac:dyDescent="0.25">
      <c r="A3258" s="4">
        <v>40594</v>
      </c>
      <c r="B3258">
        <v>4</v>
      </c>
      <c r="C3258">
        <v>2</v>
      </c>
      <c r="D3258" s="5" t="s">
        <v>40</v>
      </c>
      <c r="E3258" s="6">
        <v>840.26250000000005</v>
      </c>
      <c r="F3258" s="6">
        <v>1294.482</v>
      </c>
      <c r="G3258" s="6">
        <v>2134.7444999999998</v>
      </c>
    </row>
    <row r="3259" spans="1:7" customFormat="1" x14ac:dyDescent="0.25">
      <c r="A3259" s="4">
        <v>40595</v>
      </c>
      <c r="B3259">
        <v>1</v>
      </c>
      <c r="C3259">
        <v>1</v>
      </c>
      <c r="D3259" s="5" t="s">
        <v>41</v>
      </c>
      <c r="E3259" s="6">
        <v>686.19600000000003</v>
      </c>
      <c r="F3259" s="6">
        <v>1196.4224999999999</v>
      </c>
      <c r="G3259" s="6">
        <v>1882.6185</v>
      </c>
    </row>
    <row r="3260" spans="1:7" customFormat="1" x14ac:dyDescent="0.25">
      <c r="A3260" s="4">
        <v>40595</v>
      </c>
      <c r="B3260">
        <v>1</v>
      </c>
      <c r="C3260">
        <v>2</v>
      </c>
      <c r="D3260" s="5" t="s">
        <v>43</v>
      </c>
      <c r="E3260" s="6">
        <v>719.62800000000004</v>
      </c>
      <c r="F3260" s="6">
        <v>1299.6375</v>
      </c>
      <c r="G3260" s="6">
        <v>2019.2655</v>
      </c>
    </row>
    <row r="3261" spans="1:7" customFormat="1" x14ac:dyDescent="0.25">
      <c r="A3261" s="4">
        <v>40595</v>
      </c>
      <c r="B3261">
        <v>2</v>
      </c>
      <c r="C3261">
        <v>1</v>
      </c>
      <c r="D3261" s="5" t="s">
        <v>47</v>
      </c>
      <c r="E3261" s="6">
        <v>601.38750000000005</v>
      </c>
      <c r="F3261" s="6">
        <v>1142.5785000000001</v>
      </c>
      <c r="G3261" s="6">
        <v>1743.9659999999999</v>
      </c>
    </row>
    <row r="3262" spans="1:7" customFormat="1" x14ac:dyDescent="0.25">
      <c r="A3262" s="4">
        <v>40595</v>
      </c>
      <c r="B3262">
        <v>2</v>
      </c>
      <c r="C3262">
        <v>2</v>
      </c>
      <c r="D3262" s="5" t="s">
        <v>24</v>
      </c>
      <c r="E3262" s="6">
        <v>777.37800000000004</v>
      </c>
      <c r="F3262" s="6">
        <v>1318.779</v>
      </c>
      <c r="G3262" s="6">
        <v>2096.1570000000002</v>
      </c>
    </row>
    <row r="3263" spans="1:7" customFormat="1" x14ac:dyDescent="0.25">
      <c r="A3263" s="4">
        <v>40595</v>
      </c>
      <c r="B3263">
        <v>3</v>
      </c>
      <c r="C3263">
        <v>1</v>
      </c>
      <c r="D3263" s="5" t="s">
        <v>30</v>
      </c>
      <c r="E3263" s="6">
        <v>675.66449999999998</v>
      </c>
      <c r="F3263" s="6">
        <v>1076.9639999999999</v>
      </c>
      <c r="G3263" s="6">
        <v>1752.6285</v>
      </c>
    </row>
    <row r="3264" spans="1:7" customFormat="1" x14ac:dyDescent="0.25">
      <c r="A3264" s="4">
        <v>40595</v>
      </c>
      <c r="B3264">
        <v>3</v>
      </c>
      <c r="C3264">
        <v>2</v>
      </c>
      <c r="D3264" s="5" t="s">
        <v>16</v>
      </c>
      <c r="E3264" s="6">
        <v>761.48099999999999</v>
      </c>
      <c r="F3264" s="6">
        <v>1328.3340000000001</v>
      </c>
      <c r="G3264" s="6">
        <v>2089.8150000000001</v>
      </c>
    </row>
    <row r="3265" spans="1:7" customFormat="1" x14ac:dyDescent="0.25">
      <c r="A3265" s="4">
        <v>40595</v>
      </c>
      <c r="B3265">
        <v>4</v>
      </c>
      <c r="C3265">
        <v>1</v>
      </c>
      <c r="D3265" s="5" t="s">
        <v>22</v>
      </c>
      <c r="E3265" s="6">
        <v>597.54449999999997</v>
      </c>
      <c r="F3265" s="6">
        <v>1024.0335</v>
      </c>
      <c r="G3265" s="6">
        <v>1621.578</v>
      </c>
    </row>
    <row r="3266" spans="1:7" customFormat="1" x14ac:dyDescent="0.25">
      <c r="A3266" s="4">
        <v>40595</v>
      </c>
      <c r="B3266">
        <v>4</v>
      </c>
      <c r="C3266">
        <v>2</v>
      </c>
      <c r="D3266" s="5" t="s">
        <v>27</v>
      </c>
      <c r="E3266" s="6">
        <v>611.21550000000002</v>
      </c>
      <c r="F3266" s="6">
        <v>969.51750000000004</v>
      </c>
      <c r="G3266" s="6">
        <v>1580.7329999999999</v>
      </c>
    </row>
    <row r="3267" spans="1:7" customFormat="1" x14ac:dyDescent="0.25">
      <c r="A3267" s="4">
        <v>40596</v>
      </c>
      <c r="B3267">
        <v>1</v>
      </c>
      <c r="C3267">
        <v>1</v>
      </c>
      <c r="D3267" s="5" t="s">
        <v>32</v>
      </c>
      <c r="E3267" s="6">
        <v>590.26800000000003</v>
      </c>
      <c r="F3267" s="6">
        <v>1120.0035</v>
      </c>
      <c r="G3267" s="6">
        <v>1710.2715000000001</v>
      </c>
    </row>
    <row r="3268" spans="1:7" customFormat="1" x14ac:dyDescent="0.25">
      <c r="A3268" s="4">
        <v>40596</v>
      </c>
      <c r="B3268">
        <v>1</v>
      </c>
      <c r="C3268">
        <v>2</v>
      </c>
      <c r="D3268" s="5" t="s">
        <v>37</v>
      </c>
      <c r="E3268" s="6">
        <v>760.80899999999997</v>
      </c>
      <c r="F3268" s="6">
        <v>1264.4625000000001</v>
      </c>
      <c r="G3268" s="6">
        <v>2025.2715000000001</v>
      </c>
    </row>
    <row r="3269" spans="1:7" customFormat="1" x14ac:dyDescent="0.25">
      <c r="A3269" s="4">
        <v>40596</v>
      </c>
      <c r="B3269">
        <v>2</v>
      </c>
      <c r="C3269">
        <v>1</v>
      </c>
      <c r="D3269" s="5" t="s">
        <v>40</v>
      </c>
      <c r="E3269" s="6">
        <v>625.60050000000001</v>
      </c>
      <c r="F3269" s="6">
        <v>1068.4065000000001</v>
      </c>
      <c r="G3269" s="6">
        <v>1694.0070000000001</v>
      </c>
    </row>
    <row r="3270" spans="1:7" customFormat="1" x14ac:dyDescent="0.25">
      <c r="A3270" s="4">
        <v>40596</v>
      </c>
      <c r="B3270">
        <v>2</v>
      </c>
      <c r="C3270">
        <v>2</v>
      </c>
      <c r="D3270" s="5" t="s">
        <v>41</v>
      </c>
      <c r="E3270" s="6">
        <v>654.49649999999997</v>
      </c>
      <c r="F3270" s="6">
        <v>1086.057</v>
      </c>
      <c r="G3270" s="6">
        <v>1740.5535</v>
      </c>
    </row>
    <row r="3271" spans="1:7" customFormat="1" x14ac:dyDescent="0.25">
      <c r="A3271" s="4">
        <v>40596</v>
      </c>
      <c r="B3271">
        <v>3</v>
      </c>
      <c r="C3271">
        <v>1</v>
      </c>
      <c r="D3271" s="5" t="s">
        <v>43</v>
      </c>
      <c r="E3271" s="6">
        <v>594.35249999999996</v>
      </c>
      <c r="F3271" s="6">
        <v>994.31849999999997</v>
      </c>
      <c r="G3271" s="6">
        <v>1588.671</v>
      </c>
    </row>
    <row r="3272" spans="1:7" customFormat="1" x14ac:dyDescent="0.25">
      <c r="A3272" s="4">
        <v>40596</v>
      </c>
      <c r="B3272">
        <v>3</v>
      </c>
      <c r="C3272">
        <v>2</v>
      </c>
      <c r="D3272" s="5" t="s">
        <v>47</v>
      </c>
      <c r="E3272" s="6">
        <v>807.03</v>
      </c>
      <c r="F3272" s="6">
        <v>1217.0550000000001</v>
      </c>
      <c r="G3272" s="6">
        <v>2024.085</v>
      </c>
    </row>
    <row r="3273" spans="1:7" customFormat="1" x14ac:dyDescent="0.25">
      <c r="A3273" s="4">
        <v>40596</v>
      </c>
      <c r="B3273">
        <v>4</v>
      </c>
      <c r="C3273">
        <v>1</v>
      </c>
      <c r="D3273" s="5" t="s">
        <v>24</v>
      </c>
      <c r="E3273" s="6">
        <v>631.74300000000005</v>
      </c>
      <c r="F3273" s="6">
        <v>1111.404</v>
      </c>
      <c r="G3273" s="6">
        <v>1743.1469999999999</v>
      </c>
    </row>
    <row r="3274" spans="1:7" customFormat="1" x14ac:dyDescent="0.25">
      <c r="A3274" s="4">
        <v>40596</v>
      </c>
      <c r="B3274">
        <v>4</v>
      </c>
      <c r="C3274">
        <v>2</v>
      </c>
      <c r="D3274" s="5" t="s">
        <v>30</v>
      </c>
      <c r="E3274" s="6">
        <v>686.7</v>
      </c>
      <c r="F3274" s="6">
        <v>1293.1065000000001</v>
      </c>
      <c r="G3274" s="6">
        <v>1979.8064999999999</v>
      </c>
    </row>
    <row r="3275" spans="1:7" customFormat="1" x14ac:dyDescent="0.25">
      <c r="A3275" s="4">
        <v>40597</v>
      </c>
      <c r="B3275">
        <v>1</v>
      </c>
      <c r="C3275">
        <v>1</v>
      </c>
      <c r="D3275" s="5" t="s">
        <v>16</v>
      </c>
      <c r="E3275" s="6">
        <v>655.68299999999999</v>
      </c>
      <c r="F3275" s="6">
        <v>1012.431</v>
      </c>
      <c r="G3275" s="6">
        <v>1668.114</v>
      </c>
    </row>
    <row r="3276" spans="1:7" customFormat="1" x14ac:dyDescent="0.25">
      <c r="A3276" s="4">
        <v>40597</v>
      </c>
      <c r="B3276">
        <v>1</v>
      </c>
      <c r="C3276">
        <v>2</v>
      </c>
      <c r="D3276" s="5" t="s">
        <v>22</v>
      </c>
      <c r="E3276" s="6">
        <v>616.3605</v>
      </c>
      <c r="F3276" s="6">
        <v>984.87900000000002</v>
      </c>
      <c r="G3276" s="6">
        <v>1601.2394999999999</v>
      </c>
    </row>
    <row r="3277" spans="1:7" customFormat="1" x14ac:dyDescent="0.25">
      <c r="A3277" s="4">
        <v>40597</v>
      </c>
      <c r="B3277">
        <v>2</v>
      </c>
      <c r="C3277">
        <v>1</v>
      </c>
      <c r="D3277" s="5" t="s">
        <v>27</v>
      </c>
      <c r="E3277" s="6">
        <v>553.61249999999995</v>
      </c>
      <c r="F3277" s="6">
        <v>1101.1980000000001</v>
      </c>
      <c r="G3277" s="6">
        <v>1654.8105</v>
      </c>
    </row>
    <row r="3278" spans="1:7" customFormat="1" x14ac:dyDescent="0.25">
      <c r="A3278" s="4">
        <v>40597</v>
      </c>
      <c r="B3278">
        <v>2</v>
      </c>
      <c r="C3278">
        <v>2</v>
      </c>
      <c r="D3278" s="5" t="s">
        <v>32</v>
      </c>
      <c r="E3278" s="6">
        <v>573.42600000000004</v>
      </c>
      <c r="F3278" s="6">
        <v>1065.7605000000001</v>
      </c>
      <c r="G3278" s="6">
        <v>1639.1865</v>
      </c>
    </row>
    <row r="3279" spans="1:7" customFormat="1" x14ac:dyDescent="0.25">
      <c r="A3279" s="4">
        <v>40597</v>
      </c>
      <c r="B3279">
        <v>3</v>
      </c>
      <c r="C3279">
        <v>1</v>
      </c>
      <c r="D3279" s="5" t="s">
        <v>37</v>
      </c>
      <c r="E3279" s="6">
        <v>594.41549999999995</v>
      </c>
      <c r="F3279" s="6">
        <v>1141.749</v>
      </c>
      <c r="G3279" s="6">
        <v>1736.1645000000001</v>
      </c>
    </row>
    <row r="3280" spans="1:7" customFormat="1" x14ac:dyDescent="0.25">
      <c r="A3280" s="4">
        <v>40597</v>
      </c>
      <c r="B3280">
        <v>3</v>
      </c>
      <c r="C3280">
        <v>2</v>
      </c>
      <c r="D3280" s="5" t="s">
        <v>40</v>
      </c>
      <c r="E3280" s="6">
        <v>788.43449999999996</v>
      </c>
      <c r="F3280" s="6">
        <v>1255.7265</v>
      </c>
      <c r="G3280" s="6">
        <v>2044.1610000000001</v>
      </c>
    </row>
    <row r="3281" spans="1:7" customFormat="1" x14ac:dyDescent="0.25">
      <c r="A3281" s="4">
        <v>40597</v>
      </c>
      <c r="B3281">
        <v>4</v>
      </c>
      <c r="C3281">
        <v>1</v>
      </c>
      <c r="D3281" s="5" t="s">
        <v>41</v>
      </c>
      <c r="E3281" s="6">
        <v>570.43349999999998</v>
      </c>
      <c r="F3281" s="6">
        <v>1147.2929999999999</v>
      </c>
      <c r="G3281" s="6">
        <v>1717.7265</v>
      </c>
    </row>
    <row r="3282" spans="1:7" customFormat="1" x14ac:dyDescent="0.25">
      <c r="A3282" s="4">
        <v>40597</v>
      </c>
      <c r="B3282">
        <v>4</v>
      </c>
      <c r="C3282">
        <v>2</v>
      </c>
      <c r="D3282" s="5" t="s">
        <v>43</v>
      </c>
      <c r="E3282" s="6">
        <v>873.10649999999998</v>
      </c>
      <c r="F3282" s="6">
        <v>1312.9725000000001</v>
      </c>
      <c r="G3282" s="6">
        <v>2186.0790000000002</v>
      </c>
    </row>
    <row r="3283" spans="1:7" customFormat="1" x14ac:dyDescent="0.25">
      <c r="A3283" s="4">
        <v>40598</v>
      </c>
      <c r="B3283">
        <v>1</v>
      </c>
      <c r="C3283">
        <v>1</v>
      </c>
      <c r="D3283" s="5" t="s">
        <v>47</v>
      </c>
      <c r="E3283" s="6">
        <v>650.01300000000003</v>
      </c>
      <c r="F3283" s="6">
        <v>1150.1385</v>
      </c>
      <c r="G3283" s="6">
        <v>1800.1514999999999</v>
      </c>
    </row>
    <row r="3284" spans="1:7" customFormat="1" x14ac:dyDescent="0.25">
      <c r="A3284" s="4">
        <v>40598</v>
      </c>
      <c r="B3284">
        <v>1</v>
      </c>
      <c r="C3284">
        <v>2</v>
      </c>
      <c r="D3284" s="5" t="s">
        <v>24</v>
      </c>
      <c r="E3284" s="6">
        <v>763.94849999999997</v>
      </c>
      <c r="F3284" s="6">
        <v>1279.761</v>
      </c>
      <c r="G3284" s="6">
        <v>2043.7094999999999</v>
      </c>
    </row>
    <row r="3285" spans="1:7" customFormat="1" x14ac:dyDescent="0.25">
      <c r="A3285" s="4">
        <v>40598</v>
      </c>
      <c r="B3285">
        <v>2</v>
      </c>
      <c r="C3285">
        <v>1</v>
      </c>
      <c r="D3285" s="5" t="s">
        <v>30</v>
      </c>
      <c r="E3285" s="6">
        <v>627.97349999999994</v>
      </c>
      <c r="F3285" s="6">
        <v>1191.6555000000001</v>
      </c>
      <c r="G3285" s="6">
        <v>1819.6289999999999</v>
      </c>
    </row>
    <row r="3286" spans="1:7" customFormat="1" x14ac:dyDescent="0.25">
      <c r="A3286" s="4">
        <v>40598</v>
      </c>
      <c r="B3286">
        <v>2</v>
      </c>
      <c r="C3286">
        <v>2</v>
      </c>
      <c r="D3286" s="5" t="s">
        <v>16</v>
      </c>
      <c r="E3286" s="6">
        <v>811.39800000000002</v>
      </c>
      <c r="F3286" s="6">
        <v>1273.7445</v>
      </c>
      <c r="G3286" s="6">
        <v>2085.1424999999999</v>
      </c>
    </row>
    <row r="3287" spans="1:7" customFormat="1" x14ac:dyDescent="0.25">
      <c r="A3287" s="4">
        <v>40598</v>
      </c>
      <c r="B3287">
        <v>3</v>
      </c>
      <c r="C3287">
        <v>1</v>
      </c>
      <c r="D3287" s="5" t="s">
        <v>22</v>
      </c>
      <c r="E3287" s="6">
        <v>548.60400000000004</v>
      </c>
      <c r="F3287" s="6">
        <v>1103.1824999999999</v>
      </c>
      <c r="G3287" s="6">
        <v>1651.7864999999999</v>
      </c>
    </row>
    <row r="3288" spans="1:7" customFormat="1" x14ac:dyDescent="0.25">
      <c r="A3288" s="4">
        <v>40598</v>
      </c>
      <c r="B3288">
        <v>3</v>
      </c>
      <c r="C3288">
        <v>2</v>
      </c>
      <c r="D3288" s="5" t="s">
        <v>27</v>
      </c>
      <c r="E3288" s="6">
        <v>805.86450000000002</v>
      </c>
      <c r="F3288" s="6">
        <v>1376.1510000000001</v>
      </c>
      <c r="G3288" s="6">
        <v>2182.0155</v>
      </c>
    </row>
    <row r="3289" spans="1:7" customFormat="1" x14ac:dyDescent="0.25">
      <c r="A3289" s="4">
        <v>40598</v>
      </c>
      <c r="B3289">
        <v>4</v>
      </c>
      <c r="C3289">
        <v>1</v>
      </c>
      <c r="D3289" s="5" t="s">
        <v>32</v>
      </c>
      <c r="E3289" s="6">
        <v>617.23199999999997</v>
      </c>
      <c r="F3289" s="6">
        <v>1004.976</v>
      </c>
      <c r="G3289" s="6">
        <v>1622.2080000000001</v>
      </c>
    </row>
    <row r="3290" spans="1:7" customFormat="1" x14ac:dyDescent="0.25">
      <c r="A3290" s="4">
        <v>40598</v>
      </c>
      <c r="B3290">
        <v>4</v>
      </c>
      <c r="C3290">
        <v>2</v>
      </c>
      <c r="D3290" s="5" t="s">
        <v>37</v>
      </c>
      <c r="E3290" s="6">
        <v>643.05150000000003</v>
      </c>
      <c r="F3290" s="6">
        <v>965.74800000000005</v>
      </c>
      <c r="G3290" s="6">
        <v>1608.7995000000001</v>
      </c>
    </row>
    <row r="3291" spans="1:7" customFormat="1" x14ac:dyDescent="0.25">
      <c r="A3291" s="4">
        <v>40599</v>
      </c>
      <c r="B3291">
        <v>1</v>
      </c>
      <c r="C3291">
        <v>1</v>
      </c>
      <c r="D3291" s="5" t="s">
        <v>40</v>
      </c>
      <c r="E3291" s="6">
        <v>654.70650000000001</v>
      </c>
      <c r="F3291" s="6">
        <v>1151.3145</v>
      </c>
      <c r="G3291" s="6">
        <v>1806.021</v>
      </c>
    </row>
    <row r="3292" spans="1:7" customFormat="1" x14ac:dyDescent="0.25">
      <c r="A3292" s="4">
        <v>40599</v>
      </c>
      <c r="B3292">
        <v>1</v>
      </c>
      <c r="C3292">
        <v>2</v>
      </c>
      <c r="D3292" s="5" t="s">
        <v>41</v>
      </c>
      <c r="E3292" s="6">
        <v>568.24950000000001</v>
      </c>
      <c r="F3292" s="6">
        <v>1038.5340000000001</v>
      </c>
      <c r="G3292" s="6">
        <v>1606.7835</v>
      </c>
    </row>
    <row r="3293" spans="1:7" customFormat="1" x14ac:dyDescent="0.25">
      <c r="A3293" s="4">
        <v>40599</v>
      </c>
      <c r="B3293">
        <v>2</v>
      </c>
      <c r="C3293">
        <v>1</v>
      </c>
      <c r="D3293" s="5" t="s">
        <v>43</v>
      </c>
      <c r="E3293" s="6">
        <v>647.85</v>
      </c>
      <c r="F3293" s="6">
        <v>1055.7329999999999</v>
      </c>
      <c r="G3293" s="6">
        <v>1703.5830000000001</v>
      </c>
    </row>
    <row r="3294" spans="1:7" customFormat="1" x14ac:dyDescent="0.25">
      <c r="A3294" s="4">
        <v>40599</v>
      </c>
      <c r="B3294">
        <v>2</v>
      </c>
      <c r="C3294">
        <v>2</v>
      </c>
      <c r="D3294" s="5" t="s">
        <v>47</v>
      </c>
      <c r="E3294" s="6">
        <v>634.16849999999999</v>
      </c>
      <c r="F3294" s="6">
        <v>961.27499999999998</v>
      </c>
      <c r="G3294" s="6">
        <v>1595.4435000000001</v>
      </c>
    </row>
    <row r="3295" spans="1:7" customFormat="1" x14ac:dyDescent="0.25">
      <c r="A3295" s="4">
        <v>40599</v>
      </c>
      <c r="B3295">
        <v>3</v>
      </c>
      <c r="C3295">
        <v>1</v>
      </c>
      <c r="D3295" s="5" t="s">
        <v>24</v>
      </c>
      <c r="E3295" s="6">
        <v>685.44</v>
      </c>
      <c r="F3295" s="6">
        <v>1115.9190000000001</v>
      </c>
      <c r="G3295" s="6">
        <v>1801.3589999999999</v>
      </c>
    </row>
    <row r="3296" spans="1:7" customFormat="1" x14ac:dyDescent="0.25">
      <c r="A3296" s="4">
        <v>40599</v>
      </c>
      <c r="B3296">
        <v>3</v>
      </c>
      <c r="C3296">
        <v>2</v>
      </c>
      <c r="D3296" s="5" t="s">
        <v>30</v>
      </c>
      <c r="E3296" s="6">
        <v>723.06150000000002</v>
      </c>
      <c r="F3296" s="6">
        <v>1414.896</v>
      </c>
      <c r="G3296" s="6">
        <v>2137.9575</v>
      </c>
    </row>
    <row r="3297" spans="1:7" customFormat="1" x14ac:dyDescent="0.25">
      <c r="A3297" s="4">
        <v>40599</v>
      </c>
      <c r="B3297">
        <v>4</v>
      </c>
      <c r="C3297">
        <v>1</v>
      </c>
      <c r="D3297" s="5" t="s">
        <v>16</v>
      </c>
      <c r="E3297" s="6">
        <v>637.90650000000005</v>
      </c>
      <c r="F3297" s="6">
        <v>1071.7560000000001</v>
      </c>
      <c r="G3297" s="6">
        <v>1709.6624999999999</v>
      </c>
    </row>
    <row r="3298" spans="1:7" customFormat="1" x14ac:dyDescent="0.25">
      <c r="A3298" s="4">
        <v>40599</v>
      </c>
      <c r="B3298">
        <v>4</v>
      </c>
      <c r="C3298">
        <v>2</v>
      </c>
      <c r="D3298" s="5" t="s">
        <v>22</v>
      </c>
      <c r="E3298" s="6">
        <v>796.38300000000004</v>
      </c>
      <c r="F3298" s="6">
        <v>1290.1244999999999</v>
      </c>
      <c r="G3298" s="6">
        <v>2086.5075000000002</v>
      </c>
    </row>
    <row r="3299" spans="1:7" customFormat="1" x14ac:dyDescent="0.25">
      <c r="A3299" s="4">
        <v>40600</v>
      </c>
      <c r="B3299">
        <v>1</v>
      </c>
      <c r="C3299">
        <v>1</v>
      </c>
      <c r="D3299" s="5" t="s">
        <v>27</v>
      </c>
      <c r="E3299" s="6">
        <v>575.76750000000004</v>
      </c>
      <c r="F3299" s="6">
        <v>1090.509</v>
      </c>
      <c r="G3299" s="6">
        <v>1666.2764999999999</v>
      </c>
    </row>
    <row r="3300" spans="1:7" customFormat="1" x14ac:dyDescent="0.25">
      <c r="A3300" s="4">
        <v>40600</v>
      </c>
      <c r="B3300">
        <v>1</v>
      </c>
      <c r="C3300">
        <v>2</v>
      </c>
      <c r="D3300" s="5" t="s">
        <v>32</v>
      </c>
      <c r="E3300" s="6">
        <v>668.59799999999996</v>
      </c>
      <c r="F3300" s="6">
        <v>1120.5915</v>
      </c>
      <c r="G3300" s="6">
        <v>1789.1895</v>
      </c>
    </row>
    <row r="3301" spans="1:7" customFormat="1" x14ac:dyDescent="0.25">
      <c r="A3301" s="4">
        <v>40600</v>
      </c>
      <c r="B3301">
        <v>2</v>
      </c>
      <c r="C3301">
        <v>1</v>
      </c>
      <c r="D3301" s="5" t="s">
        <v>37</v>
      </c>
      <c r="E3301" s="6">
        <v>612.66449999999998</v>
      </c>
      <c r="F3301" s="6">
        <v>1112.6534999999999</v>
      </c>
      <c r="G3301" s="6">
        <v>1725.318</v>
      </c>
    </row>
    <row r="3302" spans="1:7" customFormat="1" x14ac:dyDescent="0.25">
      <c r="A3302" s="4">
        <v>40600</v>
      </c>
      <c r="B3302">
        <v>2</v>
      </c>
      <c r="C3302">
        <v>2</v>
      </c>
      <c r="D3302" s="5" t="s">
        <v>40</v>
      </c>
      <c r="E3302" s="6">
        <v>698.83799999999997</v>
      </c>
      <c r="F3302" s="6">
        <v>1315.0830000000001</v>
      </c>
      <c r="G3302" s="6">
        <v>2013.921</v>
      </c>
    </row>
    <row r="3303" spans="1:7" customFormat="1" x14ac:dyDescent="0.25">
      <c r="A3303" s="4">
        <v>40600</v>
      </c>
      <c r="B3303">
        <v>3</v>
      </c>
      <c r="C3303">
        <v>1</v>
      </c>
      <c r="D3303" s="5" t="s">
        <v>41</v>
      </c>
      <c r="E3303" s="6">
        <v>565.87649999999996</v>
      </c>
      <c r="F3303" s="6">
        <v>1058.883</v>
      </c>
      <c r="G3303" s="6">
        <v>1624.7594999999999</v>
      </c>
    </row>
    <row r="3304" spans="1:7" customFormat="1" x14ac:dyDescent="0.25">
      <c r="A3304" s="4">
        <v>40600</v>
      </c>
      <c r="B3304">
        <v>3</v>
      </c>
      <c r="C3304">
        <v>2</v>
      </c>
      <c r="D3304" s="5" t="s">
        <v>43</v>
      </c>
      <c r="E3304" s="6">
        <v>702.19799999999998</v>
      </c>
      <c r="F3304" s="6">
        <v>1207.3530000000001</v>
      </c>
      <c r="G3304" s="6">
        <v>1909.5509999999999</v>
      </c>
    </row>
    <row r="3305" spans="1:7" customFormat="1" x14ac:dyDescent="0.25">
      <c r="A3305" s="4">
        <v>40600</v>
      </c>
      <c r="B3305">
        <v>4</v>
      </c>
      <c r="C3305">
        <v>1</v>
      </c>
      <c r="D3305" s="5" t="s">
        <v>47</v>
      </c>
      <c r="E3305" s="6">
        <v>666.94949999999994</v>
      </c>
      <c r="F3305" s="6">
        <v>1191.9704999999999</v>
      </c>
      <c r="G3305" s="6">
        <v>1858.92</v>
      </c>
    </row>
    <row r="3306" spans="1:7" customFormat="1" x14ac:dyDescent="0.25">
      <c r="A3306" s="4">
        <v>40600</v>
      </c>
      <c r="B3306">
        <v>4</v>
      </c>
      <c r="C3306">
        <v>2</v>
      </c>
      <c r="D3306" s="5" t="s">
        <v>24</v>
      </c>
      <c r="E3306" s="6">
        <v>801.5385</v>
      </c>
      <c r="F3306" s="6">
        <v>1294.0934999999999</v>
      </c>
      <c r="G3306" s="6">
        <v>2095.6320000000001</v>
      </c>
    </row>
    <row r="3307" spans="1:7" customFormat="1" x14ac:dyDescent="0.25">
      <c r="A3307" s="4">
        <v>40601</v>
      </c>
      <c r="B3307">
        <v>1</v>
      </c>
      <c r="C3307">
        <v>1</v>
      </c>
      <c r="D3307" s="5" t="s">
        <v>30</v>
      </c>
      <c r="E3307" s="6">
        <v>632.61450000000002</v>
      </c>
      <c r="F3307" s="6">
        <v>1177.2075</v>
      </c>
      <c r="G3307" s="6">
        <v>1809.8219999999999</v>
      </c>
    </row>
    <row r="3308" spans="1:7" customFormat="1" x14ac:dyDescent="0.25">
      <c r="A3308" s="4">
        <v>40601</v>
      </c>
      <c r="B3308">
        <v>1</v>
      </c>
      <c r="C3308">
        <v>2</v>
      </c>
      <c r="D3308" s="5" t="s">
        <v>16</v>
      </c>
      <c r="E3308" s="6">
        <v>676.90350000000001</v>
      </c>
      <c r="F3308" s="6">
        <v>1016.1375</v>
      </c>
      <c r="G3308" s="6">
        <v>1693.0409999999999</v>
      </c>
    </row>
    <row r="3309" spans="1:7" customFormat="1" x14ac:dyDescent="0.25">
      <c r="A3309" s="4">
        <v>40601</v>
      </c>
      <c r="B3309">
        <v>2</v>
      </c>
      <c r="C3309">
        <v>1</v>
      </c>
      <c r="D3309" s="5" t="s">
        <v>22</v>
      </c>
      <c r="E3309" s="6">
        <v>533.79899999999998</v>
      </c>
      <c r="F3309" s="6">
        <v>1144.143</v>
      </c>
      <c r="G3309" s="6">
        <v>1677.942</v>
      </c>
    </row>
    <row r="3310" spans="1:7" customFormat="1" x14ac:dyDescent="0.25">
      <c r="A3310" s="4">
        <v>40601</v>
      </c>
      <c r="B3310">
        <v>2</v>
      </c>
      <c r="C3310">
        <v>2</v>
      </c>
      <c r="D3310" s="5" t="s">
        <v>27</v>
      </c>
      <c r="E3310" s="6">
        <v>596.10599999999999</v>
      </c>
      <c r="F3310" s="6">
        <v>1081.9935</v>
      </c>
      <c r="G3310" s="6">
        <v>1678.0995</v>
      </c>
    </row>
    <row r="3311" spans="1:7" customFormat="1" x14ac:dyDescent="0.25">
      <c r="A3311" s="4">
        <v>40601</v>
      </c>
      <c r="B3311">
        <v>3</v>
      </c>
      <c r="C3311">
        <v>1</v>
      </c>
      <c r="D3311" s="5" t="s">
        <v>32</v>
      </c>
      <c r="E3311" s="6">
        <v>573.53099999999995</v>
      </c>
      <c r="F3311" s="6">
        <v>1043.385</v>
      </c>
      <c r="G3311" s="6">
        <v>1616.9159999999999</v>
      </c>
    </row>
    <row r="3312" spans="1:7" customFormat="1" x14ac:dyDescent="0.25">
      <c r="A3312" s="4">
        <v>40601</v>
      </c>
      <c r="B3312">
        <v>3</v>
      </c>
      <c r="C3312">
        <v>2</v>
      </c>
      <c r="D3312" s="5" t="s">
        <v>37</v>
      </c>
      <c r="E3312" s="6">
        <v>599.91750000000002</v>
      </c>
      <c r="F3312" s="6">
        <v>985.88699999999994</v>
      </c>
      <c r="G3312" s="6">
        <v>1585.8045</v>
      </c>
    </row>
    <row r="3313" spans="1:7" customFormat="1" x14ac:dyDescent="0.25">
      <c r="A3313" s="4">
        <v>40601</v>
      </c>
      <c r="B3313">
        <v>4</v>
      </c>
      <c r="C3313">
        <v>1</v>
      </c>
      <c r="D3313" s="5" t="s">
        <v>40</v>
      </c>
      <c r="E3313" s="6">
        <v>560.84699999999998</v>
      </c>
      <c r="F3313" s="6">
        <v>1069.4775</v>
      </c>
      <c r="G3313" s="6">
        <v>1630.3244999999999</v>
      </c>
    </row>
    <row r="3314" spans="1:7" customFormat="1" x14ac:dyDescent="0.25">
      <c r="A3314" s="4">
        <v>40601</v>
      </c>
      <c r="B3314">
        <v>4</v>
      </c>
      <c r="C3314">
        <v>2</v>
      </c>
      <c r="D3314" s="5" t="s">
        <v>41</v>
      </c>
      <c r="E3314" s="6">
        <v>582.68700000000001</v>
      </c>
      <c r="F3314" s="6">
        <v>1198.05</v>
      </c>
      <c r="G3314" s="6">
        <v>1780.7370000000001</v>
      </c>
    </row>
    <row r="3315" spans="1:7" customFormat="1" x14ac:dyDescent="0.25">
      <c r="A3315" s="4">
        <v>40602</v>
      </c>
      <c r="B3315">
        <v>1</v>
      </c>
      <c r="C3315">
        <v>1</v>
      </c>
      <c r="D3315" s="5" t="s">
        <v>43</v>
      </c>
      <c r="E3315" s="6">
        <v>675.19200000000001</v>
      </c>
      <c r="F3315" s="6">
        <v>1034.0505000000001</v>
      </c>
      <c r="G3315" s="6">
        <v>1709.2425000000001</v>
      </c>
    </row>
    <row r="3316" spans="1:7" customFormat="1" x14ac:dyDescent="0.25">
      <c r="A3316" s="4">
        <v>40602</v>
      </c>
      <c r="B3316">
        <v>1</v>
      </c>
      <c r="C3316">
        <v>2</v>
      </c>
      <c r="D3316" s="5" t="s">
        <v>47</v>
      </c>
      <c r="E3316" s="6">
        <v>670.60350000000005</v>
      </c>
      <c r="F3316" s="6">
        <v>1296.7919999999999</v>
      </c>
      <c r="G3316" s="6">
        <v>1967.3955000000001</v>
      </c>
    </row>
    <row r="3317" spans="1:7" customFormat="1" x14ac:dyDescent="0.25">
      <c r="A3317" s="4">
        <v>40602</v>
      </c>
      <c r="B3317">
        <v>2</v>
      </c>
      <c r="C3317">
        <v>1</v>
      </c>
      <c r="D3317" s="5" t="s">
        <v>24</v>
      </c>
      <c r="E3317" s="6">
        <v>569.02650000000006</v>
      </c>
      <c r="F3317" s="6">
        <v>1092.3045</v>
      </c>
      <c r="G3317" s="6">
        <v>1661.3309999999999</v>
      </c>
    </row>
    <row r="3318" spans="1:7" customFormat="1" x14ac:dyDescent="0.25">
      <c r="A3318" s="4">
        <v>40602</v>
      </c>
      <c r="B3318">
        <v>2</v>
      </c>
      <c r="C3318">
        <v>2</v>
      </c>
      <c r="D3318" s="5" t="s">
        <v>30</v>
      </c>
      <c r="E3318" s="6">
        <v>728.97299999999996</v>
      </c>
      <c r="F3318" s="6">
        <v>1156.722</v>
      </c>
      <c r="G3318" s="6">
        <v>1885.6949999999999</v>
      </c>
    </row>
    <row r="3319" spans="1:7" customFormat="1" x14ac:dyDescent="0.25">
      <c r="A3319" s="4">
        <v>40602</v>
      </c>
      <c r="B3319">
        <v>3</v>
      </c>
      <c r="C3319">
        <v>1</v>
      </c>
      <c r="D3319" s="5" t="s">
        <v>16</v>
      </c>
      <c r="E3319" s="6">
        <v>658.64400000000001</v>
      </c>
      <c r="F3319" s="6">
        <v>1121.0535</v>
      </c>
      <c r="G3319" s="6">
        <v>1779.6975</v>
      </c>
    </row>
    <row r="3320" spans="1:7" customFormat="1" x14ac:dyDescent="0.25">
      <c r="A3320" s="4">
        <v>40602</v>
      </c>
      <c r="B3320">
        <v>3</v>
      </c>
      <c r="C3320">
        <v>2</v>
      </c>
      <c r="D3320" s="5" t="s">
        <v>22</v>
      </c>
      <c r="E3320" s="6">
        <v>708.81299999999999</v>
      </c>
      <c r="F3320" s="6">
        <v>1181.1975</v>
      </c>
      <c r="G3320" s="6">
        <v>1890.0105000000001</v>
      </c>
    </row>
    <row r="3321" spans="1:7" customFormat="1" x14ac:dyDescent="0.25">
      <c r="A3321" s="4">
        <v>40602</v>
      </c>
      <c r="B3321">
        <v>4</v>
      </c>
      <c r="C3321">
        <v>1</v>
      </c>
      <c r="D3321" s="5" t="s">
        <v>27</v>
      </c>
      <c r="E3321" s="6">
        <v>531.33150000000001</v>
      </c>
      <c r="F3321" s="6">
        <v>1159.4939999999999</v>
      </c>
      <c r="G3321" s="6">
        <v>1690.8254999999999</v>
      </c>
    </row>
    <row r="3322" spans="1:7" customFormat="1" x14ac:dyDescent="0.25">
      <c r="A3322" s="4">
        <v>40602</v>
      </c>
      <c r="B3322">
        <v>4</v>
      </c>
      <c r="C3322">
        <v>2</v>
      </c>
      <c r="D3322" s="5" t="s">
        <v>32</v>
      </c>
      <c r="E3322" s="6">
        <v>643.53449999999998</v>
      </c>
      <c r="F3322" s="6">
        <v>1251.8309999999999</v>
      </c>
      <c r="G3322" s="6">
        <v>1895.3655000000001</v>
      </c>
    </row>
    <row r="3323" spans="1:7" customFormat="1" x14ac:dyDescent="0.25">
      <c r="A3323" s="4">
        <v>40603</v>
      </c>
      <c r="B3323">
        <v>1</v>
      </c>
      <c r="C3323">
        <v>1</v>
      </c>
      <c r="D3323" s="5" t="s">
        <v>37</v>
      </c>
      <c r="E3323" s="6">
        <v>712.71900000000005</v>
      </c>
      <c r="F3323" s="6">
        <v>1176.5775000000001</v>
      </c>
      <c r="G3323" s="6">
        <v>1889.2964999999999</v>
      </c>
    </row>
    <row r="3324" spans="1:7" customFormat="1" x14ac:dyDescent="0.25">
      <c r="A3324" s="4">
        <v>40603</v>
      </c>
      <c r="B3324">
        <v>1</v>
      </c>
      <c r="C3324">
        <v>2</v>
      </c>
      <c r="D3324" s="5" t="s">
        <v>40</v>
      </c>
      <c r="E3324" s="6">
        <v>662.82299999999998</v>
      </c>
      <c r="F3324" s="6">
        <v>1309.1505</v>
      </c>
      <c r="G3324" s="6">
        <v>1971.9735000000001</v>
      </c>
    </row>
    <row r="3325" spans="1:7" customFormat="1" x14ac:dyDescent="0.25">
      <c r="A3325" s="4">
        <v>40603</v>
      </c>
      <c r="B3325">
        <v>2</v>
      </c>
      <c r="C3325">
        <v>1</v>
      </c>
      <c r="D3325" s="5" t="s">
        <v>41</v>
      </c>
      <c r="E3325" s="6">
        <v>611.61450000000002</v>
      </c>
      <c r="F3325" s="6">
        <v>1155.4095</v>
      </c>
      <c r="G3325" s="6">
        <v>1767.0239999999999</v>
      </c>
    </row>
    <row r="3326" spans="1:7" customFormat="1" x14ac:dyDescent="0.25">
      <c r="A3326" s="4">
        <v>40603</v>
      </c>
      <c r="B3326">
        <v>2</v>
      </c>
      <c r="C3326">
        <v>2</v>
      </c>
      <c r="D3326" s="5" t="s">
        <v>43</v>
      </c>
      <c r="E3326" s="6">
        <v>746.57100000000003</v>
      </c>
      <c r="F3326" s="6">
        <v>1287.825</v>
      </c>
      <c r="G3326" s="6">
        <v>2034.396</v>
      </c>
    </row>
    <row r="3327" spans="1:7" customFormat="1" x14ac:dyDescent="0.25">
      <c r="A3327" s="4">
        <v>40603</v>
      </c>
      <c r="B3327">
        <v>3</v>
      </c>
      <c r="C3327">
        <v>1</v>
      </c>
      <c r="D3327" s="5" t="s">
        <v>47</v>
      </c>
      <c r="E3327" s="6">
        <v>522.45899999999995</v>
      </c>
      <c r="F3327" s="6">
        <v>1093.0920000000001</v>
      </c>
      <c r="G3327" s="6">
        <v>1615.5509999999999</v>
      </c>
    </row>
    <row r="3328" spans="1:7" customFormat="1" x14ac:dyDescent="0.25">
      <c r="A3328" s="4">
        <v>40603</v>
      </c>
      <c r="B3328">
        <v>3</v>
      </c>
      <c r="C3328">
        <v>2</v>
      </c>
      <c r="D3328" s="5" t="s">
        <v>24</v>
      </c>
      <c r="E3328" s="6">
        <v>794.56650000000002</v>
      </c>
      <c r="F3328" s="6">
        <v>1270.8465000000001</v>
      </c>
      <c r="G3328" s="6">
        <v>2065.413</v>
      </c>
    </row>
    <row r="3329" spans="1:7" customFormat="1" x14ac:dyDescent="0.25">
      <c r="A3329" s="4">
        <v>40603</v>
      </c>
      <c r="B3329">
        <v>4</v>
      </c>
      <c r="C3329">
        <v>1</v>
      </c>
      <c r="D3329" s="5" t="s">
        <v>30</v>
      </c>
      <c r="E3329" s="6">
        <v>506.45699999999999</v>
      </c>
      <c r="F3329" s="6">
        <v>1124.0355</v>
      </c>
      <c r="G3329" s="6">
        <v>1630.4925000000001</v>
      </c>
    </row>
    <row r="3330" spans="1:7" customFormat="1" x14ac:dyDescent="0.25">
      <c r="A3330" s="4">
        <v>40603</v>
      </c>
      <c r="B3330">
        <v>4</v>
      </c>
      <c r="C3330">
        <v>2</v>
      </c>
      <c r="D3330" s="5" t="s">
        <v>16</v>
      </c>
      <c r="E3330" s="6">
        <v>752.39850000000001</v>
      </c>
      <c r="F3330" s="6">
        <v>1259.8320000000001</v>
      </c>
      <c r="G3330" s="6">
        <v>2012.2304999999999</v>
      </c>
    </row>
    <row r="3331" spans="1:7" customFormat="1" x14ac:dyDescent="0.25">
      <c r="A3331" s="4">
        <v>40604</v>
      </c>
      <c r="B3331">
        <v>1</v>
      </c>
      <c r="C3331">
        <v>1</v>
      </c>
      <c r="D3331" s="5" t="s">
        <v>22</v>
      </c>
      <c r="E3331" s="6">
        <v>622.125</v>
      </c>
      <c r="F3331" s="6">
        <v>1178.5619999999999</v>
      </c>
      <c r="G3331" s="6">
        <v>1800.6869999999999</v>
      </c>
    </row>
    <row r="3332" spans="1:7" customFormat="1" x14ac:dyDescent="0.25">
      <c r="A3332" s="4">
        <v>40604</v>
      </c>
      <c r="B3332">
        <v>1</v>
      </c>
      <c r="C3332">
        <v>2</v>
      </c>
      <c r="D3332" s="5" t="s">
        <v>27</v>
      </c>
      <c r="E3332" s="6">
        <v>608.51700000000005</v>
      </c>
      <c r="F3332" s="6">
        <v>1273.7445</v>
      </c>
      <c r="G3332" s="6">
        <v>1882.2615000000001</v>
      </c>
    </row>
    <row r="3333" spans="1:7" customFormat="1" x14ac:dyDescent="0.25">
      <c r="A3333" s="4">
        <v>40604</v>
      </c>
      <c r="B3333">
        <v>2</v>
      </c>
      <c r="C3333">
        <v>1</v>
      </c>
      <c r="D3333" s="5" t="s">
        <v>32</v>
      </c>
      <c r="E3333" s="6">
        <v>649.43550000000005</v>
      </c>
      <c r="F3333" s="6">
        <v>1062.2535</v>
      </c>
      <c r="G3333" s="6">
        <v>1711.6890000000001</v>
      </c>
    </row>
    <row r="3334" spans="1:7" customFormat="1" x14ac:dyDescent="0.25">
      <c r="A3334" s="4">
        <v>40604</v>
      </c>
      <c r="B3334">
        <v>2</v>
      </c>
      <c r="C3334">
        <v>2</v>
      </c>
      <c r="D3334" s="5" t="s">
        <v>37</v>
      </c>
      <c r="E3334" s="6">
        <v>676.38900000000001</v>
      </c>
      <c r="F3334" s="6">
        <v>1302.6405</v>
      </c>
      <c r="G3334" s="6">
        <v>1979.0295000000001</v>
      </c>
    </row>
    <row r="3335" spans="1:7" customFormat="1" x14ac:dyDescent="0.25">
      <c r="A3335" s="4">
        <v>40604</v>
      </c>
      <c r="B3335">
        <v>3</v>
      </c>
      <c r="C3335">
        <v>1</v>
      </c>
      <c r="D3335" s="5" t="s">
        <v>40</v>
      </c>
      <c r="E3335" s="6">
        <v>599.42399999999998</v>
      </c>
      <c r="F3335" s="6">
        <v>1135.6695</v>
      </c>
      <c r="G3335" s="6">
        <v>1735.0934999999999</v>
      </c>
    </row>
    <row r="3336" spans="1:7" customFormat="1" x14ac:dyDescent="0.25">
      <c r="A3336" s="4">
        <v>40604</v>
      </c>
      <c r="B3336">
        <v>3</v>
      </c>
      <c r="C3336">
        <v>2</v>
      </c>
      <c r="D3336" s="5" t="s">
        <v>41</v>
      </c>
      <c r="E3336" s="6">
        <v>741.65700000000004</v>
      </c>
      <c r="F3336" s="6">
        <v>1406.874</v>
      </c>
      <c r="G3336" s="6">
        <v>2148.5309999999999</v>
      </c>
    </row>
    <row r="3337" spans="1:7" customFormat="1" x14ac:dyDescent="0.25">
      <c r="A3337" s="4">
        <v>40604</v>
      </c>
      <c r="B3337">
        <v>4</v>
      </c>
      <c r="C3337">
        <v>1</v>
      </c>
      <c r="D3337" s="5" t="s">
        <v>43</v>
      </c>
      <c r="E3337" s="6">
        <v>551.86950000000002</v>
      </c>
      <c r="F3337" s="6">
        <v>1122.6704999999999</v>
      </c>
      <c r="G3337" s="6">
        <v>1674.54</v>
      </c>
    </row>
    <row r="3338" spans="1:7" customFormat="1" x14ac:dyDescent="0.25">
      <c r="A3338" s="4">
        <v>40604</v>
      </c>
      <c r="B3338">
        <v>4</v>
      </c>
      <c r="C3338">
        <v>2</v>
      </c>
      <c r="D3338" s="5" t="s">
        <v>47</v>
      </c>
      <c r="E3338" s="6">
        <v>705.23249999999996</v>
      </c>
      <c r="F3338" s="6">
        <v>1299.48</v>
      </c>
      <c r="G3338" s="6">
        <v>2004.7125000000001</v>
      </c>
    </row>
    <row r="3339" spans="1:7" customFormat="1" x14ac:dyDescent="0.25">
      <c r="A3339" s="4">
        <v>40605</v>
      </c>
      <c r="B3339">
        <v>1</v>
      </c>
      <c r="C3339">
        <v>1</v>
      </c>
      <c r="D3339" s="5" t="s">
        <v>24</v>
      </c>
      <c r="E3339" s="6">
        <v>565.69799999999998</v>
      </c>
      <c r="F3339" s="6">
        <v>1098.5205000000001</v>
      </c>
      <c r="G3339" s="6">
        <v>1664.2184999999999</v>
      </c>
    </row>
    <row r="3340" spans="1:7" customFormat="1" x14ac:dyDescent="0.25">
      <c r="A3340" s="4">
        <v>40605</v>
      </c>
      <c r="B3340">
        <v>1</v>
      </c>
      <c r="C3340">
        <v>2</v>
      </c>
      <c r="D3340" s="5" t="s">
        <v>30</v>
      </c>
      <c r="E3340" s="6">
        <v>699.43650000000002</v>
      </c>
      <c r="F3340" s="6">
        <v>1422.2460000000001</v>
      </c>
      <c r="G3340" s="6">
        <v>2121.6824999999999</v>
      </c>
    </row>
    <row r="3341" spans="1:7" customFormat="1" x14ac:dyDescent="0.25">
      <c r="A3341" s="4">
        <v>40605</v>
      </c>
      <c r="B3341">
        <v>2</v>
      </c>
      <c r="C3341">
        <v>1</v>
      </c>
      <c r="D3341" s="5" t="s">
        <v>16</v>
      </c>
      <c r="E3341" s="6">
        <v>538.50300000000004</v>
      </c>
      <c r="F3341" s="6">
        <v>1059.6914999999999</v>
      </c>
      <c r="G3341" s="6">
        <v>1598.1945000000001</v>
      </c>
    </row>
    <row r="3342" spans="1:7" customFormat="1" x14ac:dyDescent="0.25">
      <c r="A3342" s="4">
        <v>40605</v>
      </c>
      <c r="B3342">
        <v>2</v>
      </c>
      <c r="C3342">
        <v>2</v>
      </c>
      <c r="D3342" s="5" t="s">
        <v>22</v>
      </c>
      <c r="E3342" s="6">
        <v>709.24350000000004</v>
      </c>
      <c r="F3342" s="6">
        <v>1485.12</v>
      </c>
      <c r="G3342" s="6">
        <v>2194.3634999999999</v>
      </c>
    </row>
    <row r="3343" spans="1:7" customFormat="1" x14ac:dyDescent="0.25">
      <c r="A3343" s="4">
        <v>40605</v>
      </c>
      <c r="B3343">
        <v>3</v>
      </c>
      <c r="C3343">
        <v>1</v>
      </c>
      <c r="D3343" s="5" t="s">
        <v>27</v>
      </c>
      <c r="E3343" s="6">
        <v>555.303</v>
      </c>
      <c r="F3343" s="6">
        <v>1293.537</v>
      </c>
      <c r="G3343" s="6">
        <v>1848.84</v>
      </c>
    </row>
    <row r="3344" spans="1:7" customFormat="1" x14ac:dyDescent="0.25">
      <c r="A3344" s="4">
        <v>40605</v>
      </c>
      <c r="B3344">
        <v>3</v>
      </c>
      <c r="C3344">
        <v>2</v>
      </c>
      <c r="D3344" s="5" t="s">
        <v>32</v>
      </c>
      <c r="E3344" s="6">
        <v>638.59950000000003</v>
      </c>
      <c r="F3344" s="6">
        <v>1171.3485000000001</v>
      </c>
      <c r="G3344" s="6">
        <v>1809.9480000000001</v>
      </c>
    </row>
    <row r="3345" spans="1:7" customFormat="1" x14ac:dyDescent="0.25">
      <c r="A3345" s="4">
        <v>40605</v>
      </c>
      <c r="B3345">
        <v>4</v>
      </c>
      <c r="C3345">
        <v>1</v>
      </c>
      <c r="D3345" s="5" t="s">
        <v>37</v>
      </c>
      <c r="E3345" s="6">
        <v>474.26400000000001</v>
      </c>
      <c r="F3345" s="6">
        <v>1164.0615</v>
      </c>
      <c r="G3345" s="6">
        <v>1638.3254999999999</v>
      </c>
    </row>
    <row r="3346" spans="1:7" customFormat="1" x14ac:dyDescent="0.25">
      <c r="A3346" s="4">
        <v>40605</v>
      </c>
      <c r="B3346">
        <v>4</v>
      </c>
      <c r="C3346">
        <v>2</v>
      </c>
      <c r="D3346" s="5" t="s">
        <v>40</v>
      </c>
      <c r="E3346" s="6">
        <v>676.02149999999995</v>
      </c>
      <c r="F3346" s="6">
        <v>1205.2529999999999</v>
      </c>
      <c r="G3346" s="6">
        <v>1881.2745</v>
      </c>
    </row>
    <row r="3347" spans="1:7" customFormat="1" x14ac:dyDescent="0.25">
      <c r="A3347" s="4">
        <v>40606</v>
      </c>
      <c r="B3347">
        <v>1</v>
      </c>
      <c r="C3347">
        <v>1</v>
      </c>
      <c r="D3347" s="5" t="s">
        <v>41</v>
      </c>
      <c r="E3347" s="6">
        <v>565.83450000000005</v>
      </c>
      <c r="F3347" s="6">
        <v>1301.1600000000001</v>
      </c>
      <c r="G3347" s="6">
        <v>1866.9945</v>
      </c>
    </row>
    <row r="3348" spans="1:7" customFormat="1" x14ac:dyDescent="0.25">
      <c r="A3348" s="4">
        <v>40606</v>
      </c>
      <c r="B3348">
        <v>1</v>
      </c>
      <c r="C3348">
        <v>2</v>
      </c>
      <c r="D3348" s="5" t="s">
        <v>43</v>
      </c>
      <c r="E3348" s="6">
        <v>799.89</v>
      </c>
      <c r="F3348" s="6">
        <v>1203.258</v>
      </c>
      <c r="G3348" s="6">
        <v>2003.1479999999999</v>
      </c>
    </row>
    <row r="3349" spans="1:7" customFormat="1" x14ac:dyDescent="0.25">
      <c r="A3349" s="4">
        <v>40606</v>
      </c>
      <c r="B3349">
        <v>2</v>
      </c>
      <c r="C3349">
        <v>1</v>
      </c>
      <c r="D3349" s="5" t="s">
        <v>47</v>
      </c>
      <c r="E3349" s="6">
        <v>607.61400000000003</v>
      </c>
      <c r="F3349" s="6">
        <v>1140.51</v>
      </c>
      <c r="G3349" s="6">
        <v>1748.124</v>
      </c>
    </row>
    <row r="3350" spans="1:7" customFormat="1" x14ac:dyDescent="0.25">
      <c r="A3350" s="4">
        <v>40606</v>
      </c>
      <c r="B3350">
        <v>2</v>
      </c>
      <c r="C3350">
        <v>2</v>
      </c>
      <c r="D3350" s="5" t="s">
        <v>24</v>
      </c>
      <c r="E3350" s="6">
        <v>687.76049999999998</v>
      </c>
      <c r="F3350" s="6">
        <v>1218</v>
      </c>
      <c r="G3350" s="6">
        <v>1905.7605000000001</v>
      </c>
    </row>
    <row r="3351" spans="1:7" customFormat="1" x14ac:dyDescent="0.25">
      <c r="A3351" s="4">
        <v>40606</v>
      </c>
      <c r="B3351">
        <v>3</v>
      </c>
      <c r="C3351">
        <v>1</v>
      </c>
      <c r="D3351" s="5" t="s">
        <v>30</v>
      </c>
      <c r="E3351" s="6">
        <v>567.9135</v>
      </c>
      <c r="F3351" s="6">
        <v>1069.404</v>
      </c>
      <c r="G3351" s="6">
        <v>1637.3175000000001</v>
      </c>
    </row>
    <row r="3352" spans="1:7" customFormat="1" x14ac:dyDescent="0.25">
      <c r="A3352" s="4">
        <v>40606</v>
      </c>
      <c r="B3352">
        <v>3</v>
      </c>
      <c r="C3352">
        <v>2</v>
      </c>
      <c r="D3352" s="5" t="s">
        <v>16</v>
      </c>
      <c r="E3352" s="6">
        <v>663.77850000000001</v>
      </c>
      <c r="F3352" s="6">
        <v>1401.3615</v>
      </c>
      <c r="G3352" s="6">
        <v>2065.14</v>
      </c>
    </row>
    <row r="3353" spans="1:7" customFormat="1" x14ac:dyDescent="0.25">
      <c r="A3353" s="4">
        <v>40606</v>
      </c>
      <c r="B3353">
        <v>4</v>
      </c>
      <c r="C3353">
        <v>1</v>
      </c>
      <c r="D3353" s="5" t="s">
        <v>22</v>
      </c>
      <c r="E3353" s="6">
        <v>505.64850000000001</v>
      </c>
      <c r="F3353" s="6">
        <v>1170.4034999999999</v>
      </c>
      <c r="G3353" s="6">
        <v>1676.0519999999999</v>
      </c>
    </row>
    <row r="3354" spans="1:7" customFormat="1" x14ac:dyDescent="0.25">
      <c r="A3354" s="4">
        <v>40606</v>
      </c>
      <c r="B3354">
        <v>4</v>
      </c>
      <c r="C3354">
        <v>2</v>
      </c>
      <c r="D3354" s="5" t="s">
        <v>27</v>
      </c>
      <c r="E3354" s="6">
        <v>641.08799999999997</v>
      </c>
      <c r="F3354" s="6">
        <v>1002.288</v>
      </c>
      <c r="G3354" s="6">
        <v>1643.376</v>
      </c>
    </row>
    <row r="3355" spans="1:7" customFormat="1" x14ac:dyDescent="0.25">
      <c r="A3355" s="4">
        <v>40607</v>
      </c>
      <c r="B3355">
        <v>1</v>
      </c>
      <c r="C3355">
        <v>1</v>
      </c>
      <c r="D3355" s="5" t="s">
        <v>32</v>
      </c>
      <c r="E3355" s="6">
        <v>577.40549999999996</v>
      </c>
      <c r="F3355" s="6">
        <v>1122.9435000000001</v>
      </c>
      <c r="G3355" s="6">
        <v>1700.3489999999999</v>
      </c>
    </row>
    <row r="3356" spans="1:7" customFormat="1" x14ac:dyDescent="0.25">
      <c r="A3356" s="4">
        <v>40607</v>
      </c>
      <c r="B3356">
        <v>1</v>
      </c>
      <c r="C3356">
        <v>2</v>
      </c>
      <c r="D3356" s="5" t="s">
        <v>37</v>
      </c>
      <c r="E3356" s="6">
        <v>599.298</v>
      </c>
      <c r="F3356" s="6">
        <v>1198.7745</v>
      </c>
      <c r="G3356" s="6">
        <v>1798.0725</v>
      </c>
    </row>
    <row r="3357" spans="1:7" customFormat="1" x14ac:dyDescent="0.25">
      <c r="A3357" s="4">
        <v>40607</v>
      </c>
      <c r="B3357">
        <v>2</v>
      </c>
      <c r="C3357">
        <v>1</v>
      </c>
      <c r="D3357" s="5" t="s">
        <v>40</v>
      </c>
      <c r="E3357" s="6">
        <v>544.95000000000005</v>
      </c>
      <c r="F3357" s="6">
        <v>1213.0440000000001</v>
      </c>
      <c r="G3357" s="6">
        <v>1757.9939999999999</v>
      </c>
    </row>
    <row r="3358" spans="1:7" customFormat="1" x14ac:dyDescent="0.25">
      <c r="A3358" s="4">
        <v>40607</v>
      </c>
      <c r="B3358">
        <v>2</v>
      </c>
      <c r="C3358">
        <v>2</v>
      </c>
      <c r="D3358" s="5" t="s">
        <v>41</v>
      </c>
      <c r="E3358" s="6">
        <v>478.35899999999998</v>
      </c>
      <c r="F3358" s="6">
        <v>1193.7974999999999</v>
      </c>
      <c r="G3358" s="6">
        <v>1672.1565000000001</v>
      </c>
    </row>
    <row r="3359" spans="1:7" customFormat="1" x14ac:dyDescent="0.25">
      <c r="A3359" s="4">
        <v>40607</v>
      </c>
      <c r="B3359">
        <v>3</v>
      </c>
      <c r="C3359">
        <v>1</v>
      </c>
      <c r="D3359" s="5" t="s">
        <v>43</v>
      </c>
      <c r="E3359" s="6">
        <v>569.30999999999995</v>
      </c>
      <c r="F3359" s="6">
        <v>1280.6745000000001</v>
      </c>
      <c r="G3359" s="6">
        <v>1849.9845</v>
      </c>
    </row>
    <row r="3360" spans="1:7" customFormat="1" x14ac:dyDescent="0.25">
      <c r="A3360" s="4">
        <v>40607</v>
      </c>
      <c r="B3360">
        <v>3</v>
      </c>
      <c r="C3360">
        <v>2</v>
      </c>
      <c r="D3360" s="5" t="s">
        <v>47</v>
      </c>
      <c r="E3360" s="6">
        <v>573.62549999999999</v>
      </c>
      <c r="F3360" s="6">
        <v>1178.961</v>
      </c>
      <c r="G3360" s="6">
        <v>1752.5864999999999</v>
      </c>
    </row>
    <row r="3361" spans="1:7" customFormat="1" x14ac:dyDescent="0.25">
      <c r="A3361" s="4">
        <v>40607</v>
      </c>
      <c r="B3361">
        <v>4</v>
      </c>
      <c r="C3361">
        <v>1</v>
      </c>
      <c r="D3361" s="5" t="s">
        <v>24</v>
      </c>
      <c r="E3361" s="6">
        <v>539.10149999999999</v>
      </c>
      <c r="F3361" s="6">
        <v>1175.0129999999999</v>
      </c>
      <c r="G3361" s="6">
        <v>1714.1144999999999</v>
      </c>
    </row>
    <row r="3362" spans="1:7" customFormat="1" x14ac:dyDescent="0.25">
      <c r="A3362" s="4">
        <v>40607</v>
      </c>
      <c r="B3362">
        <v>4</v>
      </c>
      <c r="C3362">
        <v>2</v>
      </c>
      <c r="D3362" s="5" t="s">
        <v>30</v>
      </c>
      <c r="E3362" s="6">
        <v>569.67750000000001</v>
      </c>
      <c r="F3362" s="6">
        <v>1036.4549999999999</v>
      </c>
      <c r="G3362" s="6">
        <v>1606.1324999999999</v>
      </c>
    </row>
    <row r="3363" spans="1:7" customFormat="1" x14ac:dyDescent="0.25">
      <c r="A3363" s="4">
        <v>40608</v>
      </c>
      <c r="B3363">
        <v>1</v>
      </c>
      <c r="C3363">
        <v>1</v>
      </c>
      <c r="D3363" s="5" t="s">
        <v>16</v>
      </c>
      <c r="E3363" s="6">
        <v>625.88400000000001</v>
      </c>
      <c r="F3363" s="6">
        <v>1116.402</v>
      </c>
      <c r="G3363" s="6">
        <v>1742.2860000000001</v>
      </c>
    </row>
    <row r="3364" spans="1:7" customFormat="1" x14ac:dyDescent="0.25">
      <c r="A3364" s="4">
        <v>40608</v>
      </c>
      <c r="B3364">
        <v>1</v>
      </c>
      <c r="C3364">
        <v>2</v>
      </c>
      <c r="D3364" s="5" t="s">
        <v>22</v>
      </c>
      <c r="E3364" s="6">
        <v>563.88149999999996</v>
      </c>
      <c r="F3364" s="6">
        <v>1356.18</v>
      </c>
      <c r="G3364" s="6">
        <v>1920.0615</v>
      </c>
    </row>
    <row r="3365" spans="1:7" customFormat="1" x14ac:dyDescent="0.25">
      <c r="A3365" s="4">
        <v>40608</v>
      </c>
      <c r="B3365">
        <v>2</v>
      </c>
      <c r="C3365">
        <v>1</v>
      </c>
      <c r="D3365" s="5" t="s">
        <v>27</v>
      </c>
      <c r="E3365" s="6">
        <v>642.71550000000002</v>
      </c>
      <c r="F3365" s="6">
        <v>1001.889</v>
      </c>
      <c r="G3365" s="6">
        <v>1644.6044999999999</v>
      </c>
    </row>
    <row r="3366" spans="1:7" customFormat="1" x14ac:dyDescent="0.25">
      <c r="A3366" s="4">
        <v>40608</v>
      </c>
      <c r="B3366">
        <v>2</v>
      </c>
      <c r="C3366">
        <v>2</v>
      </c>
      <c r="D3366" s="5" t="s">
        <v>32</v>
      </c>
      <c r="E3366" s="6">
        <v>712.18349999999998</v>
      </c>
      <c r="F3366" s="6">
        <v>1170.624</v>
      </c>
      <c r="G3366" s="6">
        <v>1882.8074999999999</v>
      </c>
    </row>
    <row r="3367" spans="1:7" customFormat="1" x14ac:dyDescent="0.25">
      <c r="A3367" s="4">
        <v>40608</v>
      </c>
      <c r="B3367">
        <v>3</v>
      </c>
      <c r="C3367">
        <v>1</v>
      </c>
      <c r="D3367" s="5" t="s">
        <v>37</v>
      </c>
      <c r="E3367" s="6">
        <v>644.50049999999999</v>
      </c>
      <c r="F3367" s="6">
        <v>1184.2004999999999</v>
      </c>
      <c r="G3367" s="6">
        <v>1828.701</v>
      </c>
    </row>
    <row r="3368" spans="1:7" customFormat="1" x14ac:dyDescent="0.25">
      <c r="A3368" s="4">
        <v>40608</v>
      </c>
      <c r="B3368">
        <v>3</v>
      </c>
      <c r="C3368">
        <v>2</v>
      </c>
      <c r="D3368" s="5" t="s">
        <v>40</v>
      </c>
      <c r="E3368" s="6">
        <v>568.61699999999996</v>
      </c>
      <c r="F3368" s="6">
        <v>1039.5</v>
      </c>
      <c r="G3368" s="6">
        <v>1608.117</v>
      </c>
    </row>
    <row r="3369" spans="1:7" customFormat="1" x14ac:dyDescent="0.25">
      <c r="A3369" s="4">
        <v>40608</v>
      </c>
      <c r="B3369">
        <v>4</v>
      </c>
      <c r="C3369">
        <v>1</v>
      </c>
      <c r="D3369" s="5" t="s">
        <v>41</v>
      </c>
      <c r="E3369" s="6">
        <v>524.50649999999996</v>
      </c>
      <c r="F3369" s="6">
        <v>1164.0615</v>
      </c>
      <c r="G3369" s="6">
        <v>1688.568</v>
      </c>
    </row>
    <row r="3370" spans="1:7" customFormat="1" x14ac:dyDescent="0.25">
      <c r="A3370" s="4">
        <v>40608</v>
      </c>
      <c r="B3370">
        <v>4</v>
      </c>
      <c r="C3370">
        <v>2</v>
      </c>
      <c r="D3370" s="5" t="s">
        <v>43</v>
      </c>
      <c r="E3370" s="6">
        <v>558.6</v>
      </c>
      <c r="F3370" s="6">
        <v>1273.0934999999999</v>
      </c>
      <c r="G3370" s="6">
        <v>1831.6935000000001</v>
      </c>
    </row>
    <row r="3371" spans="1:7" customFormat="1" x14ac:dyDescent="0.25">
      <c r="A3371" s="4">
        <v>40609</v>
      </c>
      <c r="B3371">
        <v>1</v>
      </c>
      <c r="C3371">
        <v>1</v>
      </c>
      <c r="D3371" s="5" t="s">
        <v>47</v>
      </c>
      <c r="E3371" s="6">
        <v>535.73099999999999</v>
      </c>
      <c r="F3371" s="6">
        <v>1192.4849999999999</v>
      </c>
      <c r="G3371" s="6">
        <v>1728.2159999999999</v>
      </c>
    </row>
    <row r="3372" spans="1:7" customFormat="1" x14ac:dyDescent="0.25">
      <c r="A3372" s="4">
        <v>40609</v>
      </c>
      <c r="B3372">
        <v>1</v>
      </c>
      <c r="C3372">
        <v>2</v>
      </c>
      <c r="D3372" s="5" t="s">
        <v>24</v>
      </c>
      <c r="E3372" s="6">
        <v>567.94500000000005</v>
      </c>
      <c r="F3372" s="6">
        <v>1231.2929999999999</v>
      </c>
      <c r="G3372" s="6">
        <v>1799.2380000000001</v>
      </c>
    </row>
    <row r="3373" spans="1:7" customFormat="1" x14ac:dyDescent="0.25">
      <c r="A3373" s="4">
        <v>40609</v>
      </c>
      <c r="B3373">
        <v>2</v>
      </c>
      <c r="C3373">
        <v>1</v>
      </c>
      <c r="D3373" s="5" t="s">
        <v>30</v>
      </c>
      <c r="E3373" s="6">
        <v>644.8365</v>
      </c>
      <c r="F3373" s="6">
        <v>1082.7284999999999</v>
      </c>
      <c r="G3373" s="6">
        <v>1727.5650000000001</v>
      </c>
    </row>
    <row r="3374" spans="1:7" customFormat="1" x14ac:dyDescent="0.25">
      <c r="A3374" s="4">
        <v>40609</v>
      </c>
      <c r="B3374">
        <v>2</v>
      </c>
      <c r="C3374">
        <v>2</v>
      </c>
      <c r="D3374" s="5" t="s">
        <v>16</v>
      </c>
      <c r="E3374" s="6">
        <v>759.3075</v>
      </c>
      <c r="F3374" s="6">
        <v>1397.9594999999999</v>
      </c>
      <c r="G3374" s="6">
        <v>2157.2669999999998</v>
      </c>
    </row>
    <row r="3375" spans="1:7" customFormat="1" x14ac:dyDescent="0.25">
      <c r="A3375" s="4">
        <v>40609</v>
      </c>
      <c r="B3375">
        <v>3</v>
      </c>
      <c r="C3375">
        <v>1</v>
      </c>
      <c r="D3375" s="5" t="s">
        <v>22</v>
      </c>
      <c r="E3375" s="6">
        <v>562.49549999999999</v>
      </c>
      <c r="F3375" s="6">
        <v>1280.4224999999999</v>
      </c>
      <c r="G3375" s="6">
        <v>1842.9179999999999</v>
      </c>
    </row>
    <row r="3376" spans="1:7" customFormat="1" x14ac:dyDescent="0.25">
      <c r="A3376" s="4">
        <v>40609</v>
      </c>
      <c r="B3376">
        <v>3</v>
      </c>
      <c r="C3376">
        <v>2</v>
      </c>
      <c r="D3376" s="5" t="s">
        <v>27</v>
      </c>
      <c r="E3376" s="6">
        <v>752.35649999999998</v>
      </c>
      <c r="F3376" s="6">
        <v>1277.8605</v>
      </c>
      <c r="G3376" s="6">
        <v>2030.2170000000001</v>
      </c>
    </row>
    <row r="3377" spans="1:7" customFormat="1" x14ac:dyDescent="0.25">
      <c r="A3377" s="4">
        <v>40609</v>
      </c>
      <c r="B3377">
        <v>4</v>
      </c>
      <c r="C3377">
        <v>1</v>
      </c>
      <c r="D3377" s="5" t="s">
        <v>32</v>
      </c>
      <c r="E3377" s="6">
        <v>635.91150000000005</v>
      </c>
      <c r="F3377" s="6">
        <v>1155.105</v>
      </c>
      <c r="G3377" s="6">
        <v>1791.0165</v>
      </c>
    </row>
    <row r="3378" spans="1:7" customFormat="1" x14ac:dyDescent="0.25">
      <c r="A3378" s="4">
        <v>40609</v>
      </c>
      <c r="B3378">
        <v>4</v>
      </c>
      <c r="C3378">
        <v>2</v>
      </c>
      <c r="D3378" s="5" t="s">
        <v>37</v>
      </c>
      <c r="E3378" s="6">
        <v>718.64099999999996</v>
      </c>
      <c r="F3378" s="6">
        <v>1462.6605</v>
      </c>
      <c r="G3378" s="6">
        <v>2181.3015</v>
      </c>
    </row>
    <row r="3379" spans="1:7" customFormat="1" x14ac:dyDescent="0.25">
      <c r="A3379" s="4">
        <v>40610</v>
      </c>
      <c r="B3379">
        <v>1</v>
      </c>
      <c r="C3379">
        <v>1</v>
      </c>
      <c r="D3379" s="5" t="s">
        <v>40</v>
      </c>
      <c r="E3379" s="6">
        <v>489.78300000000002</v>
      </c>
      <c r="F3379" s="6">
        <v>1153.1415</v>
      </c>
      <c r="G3379" s="6">
        <v>1642.9245000000001</v>
      </c>
    </row>
    <row r="3380" spans="1:7" customFormat="1" x14ac:dyDescent="0.25">
      <c r="A3380" s="4">
        <v>40610</v>
      </c>
      <c r="B3380">
        <v>1</v>
      </c>
      <c r="C3380">
        <v>2</v>
      </c>
      <c r="D3380" s="5" t="s">
        <v>41</v>
      </c>
      <c r="E3380" s="6">
        <v>590.69849999999997</v>
      </c>
      <c r="F3380" s="6">
        <v>1117.347</v>
      </c>
      <c r="G3380" s="6">
        <v>1708.0454999999999</v>
      </c>
    </row>
    <row r="3381" spans="1:7" customFormat="1" x14ac:dyDescent="0.25">
      <c r="A3381" s="4">
        <v>40610</v>
      </c>
      <c r="B3381">
        <v>2</v>
      </c>
      <c r="C3381">
        <v>1</v>
      </c>
      <c r="D3381" s="5" t="s">
        <v>43</v>
      </c>
      <c r="E3381" s="6">
        <v>720.95100000000002</v>
      </c>
      <c r="F3381" s="6">
        <v>1109.5139999999999</v>
      </c>
      <c r="G3381" s="6">
        <v>1830.4649999999999</v>
      </c>
    </row>
    <row r="3382" spans="1:7" customFormat="1" x14ac:dyDescent="0.25">
      <c r="A3382" s="4">
        <v>40610</v>
      </c>
      <c r="B3382">
        <v>2</v>
      </c>
      <c r="C3382">
        <v>2</v>
      </c>
      <c r="D3382" s="5" t="s">
        <v>47</v>
      </c>
      <c r="E3382" s="6">
        <v>765.46050000000002</v>
      </c>
      <c r="F3382" s="6">
        <v>1326.633</v>
      </c>
      <c r="G3382" s="6">
        <v>2092.0934999999999</v>
      </c>
    </row>
    <row r="3383" spans="1:7" customFormat="1" x14ac:dyDescent="0.25">
      <c r="A3383" s="4">
        <v>40610</v>
      </c>
      <c r="B3383">
        <v>3</v>
      </c>
      <c r="C3383">
        <v>1</v>
      </c>
      <c r="D3383" s="5" t="s">
        <v>24</v>
      </c>
      <c r="E3383" s="6">
        <v>681.84900000000005</v>
      </c>
      <c r="F3383" s="6">
        <v>1119.153</v>
      </c>
      <c r="G3383" s="6">
        <v>1801.002</v>
      </c>
    </row>
    <row r="3384" spans="1:7" customFormat="1" x14ac:dyDescent="0.25">
      <c r="A3384" s="4">
        <v>40610</v>
      </c>
      <c r="B3384">
        <v>3</v>
      </c>
      <c r="C3384">
        <v>2</v>
      </c>
      <c r="D3384" s="5" t="s">
        <v>30</v>
      </c>
      <c r="E3384" s="6">
        <v>786.28200000000004</v>
      </c>
      <c r="F3384" s="6">
        <v>1371.6044999999999</v>
      </c>
      <c r="G3384" s="6">
        <v>2157.8865000000001</v>
      </c>
    </row>
    <row r="3385" spans="1:7" customFormat="1" x14ac:dyDescent="0.25">
      <c r="A3385" s="4">
        <v>40610</v>
      </c>
      <c r="B3385">
        <v>4</v>
      </c>
      <c r="C3385">
        <v>1</v>
      </c>
      <c r="D3385" s="5" t="s">
        <v>16</v>
      </c>
      <c r="E3385" s="6">
        <v>513.08249999999998</v>
      </c>
      <c r="F3385" s="6">
        <v>1165.1745000000001</v>
      </c>
      <c r="G3385" s="6">
        <v>1678.2570000000001</v>
      </c>
    </row>
    <row r="3386" spans="1:7" customFormat="1" x14ac:dyDescent="0.25">
      <c r="A3386" s="4">
        <v>40610</v>
      </c>
      <c r="B3386">
        <v>4</v>
      </c>
      <c r="C3386">
        <v>2</v>
      </c>
      <c r="D3386" s="5" t="s">
        <v>22</v>
      </c>
      <c r="E3386" s="6">
        <v>659.35799999999995</v>
      </c>
      <c r="F3386" s="6">
        <v>1516.0530000000001</v>
      </c>
      <c r="G3386" s="6">
        <v>2175.4110000000001</v>
      </c>
    </row>
    <row r="3387" spans="1:7" customFormat="1" x14ac:dyDescent="0.25">
      <c r="A3387" s="4">
        <v>40611</v>
      </c>
      <c r="B3387">
        <v>1</v>
      </c>
      <c r="C3387">
        <v>1</v>
      </c>
      <c r="D3387" s="5" t="s">
        <v>27</v>
      </c>
      <c r="E3387" s="6">
        <v>616.67550000000006</v>
      </c>
      <c r="F3387" s="6">
        <v>1036.539</v>
      </c>
      <c r="G3387" s="6">
        <v>1653.2145</v>
      </c>
    </row>
    <row r="3388" spans="1:7" customFormat="1" x14ac:dyDescent="0.25">
      <c r="A3388" s="4">
        <v>40611</v>
      </c>
      <c r="B3388">
        <v>1</v>
      </c>
      <c r="C3388">
        <v>2</v>
      </c>
      <c r="D3388" s="5" t="s">
        <v>32</v>
      </c>
      <c r="E3388" s="6">
        <v>656.85900000000004</v>
      </c>
      <c r="F3388" s="6">
        <v>1437.7125000000001</v>
      </c>
      <c r="G3388" s="6">
        <v>2094.5715</v>
      </c>
    </row>
    <row r="3389" spans="1:7" customFormat="1" x14ac:dyDescent="0.25">
      <c r="A3389" s="4">
        <v>40611</v>
      </c>
      <c r="B3389">
        <v>2</v>
      </c>
      <c r="C3389">
        <v>1</v>
      </c>
      <c r="D3389" s="5" t="s">
        <v>37</v>
      </c>
      <c r="E3389" s="6">
        <v>600.62099999999998</v>
      </c>
      <c r="F3389" s="6">
        <v>995.37900000000002</v>
      </c>
      <c r="G3389" s="6">
        <v>1596</v>
      </c>
    </row>
    <row r="3390" spans="1:7" customFormat="1" x14ac:dyDescent="0.25">
      <c r="A3390" s="4">
        <v>40611</v>
      </c>
      <c r="B3390">
        <v>2</v>
      </c>
      <c r="C3390">
        <v>2</v>
      </c>
      <c r="D3390" s="5" t="s">
        <v>40</v>
      </c>
      <c r="E3390" s="6">
        <v>755.87400000000002</v>
      </c>
      <c r="F3390" s="6">
        <v>1434.6044999999999</v>
      </c>
      <c r="G3390" s="6">
        <v>2190.4785000000002</v>
      </c>
    </row>
    <row r="3391" spans="1:7" customFormat="1" x14ac:dyDescent="0.25">
      <c r="A3391" s="4">
        <v>40611</v>
      </c>
      <c r="B3391">
        <v>3</v>
      </c>
      <c r="C3391">
        <v>1</v>
      </c>
      <c r="D3391" s="5" t="s">
        <v>41</v>
      </c>
      <c r="E3391" s="6">
        <v>682.63649999999996</v>
      </c>
      <c r="F3391" s="6">
        <v>1131.1125</v>
      </c>
      <c r="G3391" s="6">
        <v>1813.749</v>
      </c>
    </row>
    <row r="3392" spans="1:7" customFormat="1" x14ac:dyDescent="0.25">
      <c r="A3392" s="4">
        <v>40611</v>
      </c>
      <c r="B3392">
        <v>3</v>
      </c>
      <c r="C3392">
        <v>2</v>
      </c>
      <c r="D3392" s="5" t="s">
        <v>43</v>
      </c>
      <c r="E3392" s="6">
        <v>814.99950000000001</v>
      </c>
      <c r="F3392" s="6">
        <v>1370.0084999999999</v>
      </c>
      <c r="G3392" s="6">
        <v>2185.0079999999998</v>
      </c>
    </row>
    <row r="3393" spans="1:7" customFormat="1" x14ac:dyDescent="0.25">
      <c r="A3393" s="4">
        <v>40611</v>
      </c>
      <c r="B3393">
        <v>4</v>
      </c>
      <c r="C3393">
        <v>1</v>
      </c>
      <c r="D3393" s="5" t="s">
        <v>47</v>
      </c>
      <c r="E3393" s="6">
        <v>708.89700000000005</v>
      </c>
      <c r="F3393" s="6">
        <v>1087.3800000000001</v>
      </c>
      <c r="G3393" s="6">
        <v>1796.277</v>
      </c>
    </row>
    <row r="3394" spans="1:7" customFormat="1" x14ac:dyDescent="0.25">
      <c r="A3394" s="4">
        <v>40611</v>
      </c>
      <c r="B3394">
        <v>4</v>
      </c>
      <c r="C3394">
        <v>2</v>
      </c>
      <c r="D3394" s="5" t="s">
        <v>24</v>
      </c>
      <c r="E3394" s="6">
        <v>676.79849999999999</v>
      </c>
      <c r="F3394" s="6">
        <v>1402.7159999999999</v>
      </c>
      <c r="G3394" s="6">
        <v>2079.5145000000002</v>
      </c>
    </row>
    <row r="3395" spans="1:7" customFormat="1" x14ac:dyDescent="0.25">
      <c r="A3395" s="4">
        <v>40612</v>
      </c>
      <c r="B3395">
        <v>1</v>
      </c>
      <c r="C3395">
        <v>1</v>
      </c>
      <c r="D3395" s="5" t="s">
        <v>30</v>
      </c>
      <c r="E3395" s="6">
        <v>725.11950000000002</v>
      </c>
      <c r="F3395" s="6">
        <v>1099.5809999999999</v>
      </c>
      <c r="G3395" s="6">
        <v>1824.7004999999999</v>
      </c>
    </row>
    <row r="3396" spans="1:7" customFormat="1" x14ac:dyDescent="0.25">
      <c r="A3396" s="4">
        <v>40612</v>
      </c>
      <c r="B3396">
        <v>1</v>
      </c>
      <c r="C3396">
        <v>2</v>
      </c>
      <c r="D3396" s="5" t="s">
        <v>16</v>
      </c>
      <c r="E3396" s="6">
        <v>718.98749999999995</v>
      </c>
      <c r="F3396" s="6">
        <v>1088.6610000000001</v>
      </c>
      <c r="G3396" s="6">
        <v>1807.6485</v>
      </c>
    </row>
    <row r="3397" spans="1:7" customFormat="1" x14ac:dyDescent="0.25">
      <c r="A3397" s="4">
        <v>40612</v>
      </c>
      <c r="B3397">
        <v>2</v>
      </c>
      <c r="C3397">
        <v>1</v>
      </c>
      <c r="D3397" s="5" t="s">
        <v>22</v>
      </c>
      <c r="E3397" s="6">
        <v>753.82650000000001</v>
      </c>
      <c r="F3397" s="6">
        <v>1136.3309999999999</v>
      </c>
      <c r="G3397" s="6">
        <v>1890.1575</v>
      </c>
    </row>
    <row r="3398" spans="1:7" customFormat="1" x14ac:dyDescent="0.25">
      <c r="A3398" s="4">
        <v>40612</v>
      </c>
      <c r="B3398">
        <v>2</v>
      </c>
      <c r="C3398">
        <v>2</v>
      </c>
      <c r="D3398" s="5" t="s">
        <v>27</v>
      </c>
      <c r="E3398" s="6">
        <v>840.40949999999998</v>
      </c>
      <c r="F3398" s="6">
        <v>1268.7255</v>
      </c>
      <c r="G3398" s="6">
        <v>2109.1350000000002</v>
      </c>
    </row>
    <row r="3399" spans="1:7" customFormat="1" x14ac:dyDescent="0.25">
      <c r="A3399" s="4">
        <v>40612</v>
      </c>
      <c r="B3399">
        <v>3</v>
      </c>
      <c r="C3399">
        <v>1</v>
      </c>
      <c r="D3399" s="5" t="s">
        <v>32</v>
      </c>
      <c r="E3399" s="6">
        <v>699.21600000000001</v>
      </c>
      <c r="F3399" s="6">
        <v>1055.0505000000001</v>
      </c>
      <c r="G3399" s="6">
        <v>1754.2665</v>
      </c>
    </row>
    <row r="3400" spans="1:7" customFormat="1" x14ac:dyDescent="0.25">
      <c r="A3400" s="4">
        <v>40612</v>
      </c>
      <c r="B3400">
        <v>3</v>
      </c>
      <c r="C3400">
        <v>2</v>
      </c>
      <c r="D3400" s="5" t="s">
        <v>37</v>
      </c>
      <c r="E3400" s="6">
        <v>730.15949999999998</v>
      </c>
      <c r="F3400" s="6">
        <v>1108.8525</v>
      </c>
      <c r="G3400" s="6">
        <v>1839.0119999999999</v>
      </c>
    </row>
    <row r="3401" spans="1:7" customFormat="1" x14ac:dyDescent="0.25">
      <c r="A3401" s="4">
        <v>40612</v>
      </c>
      <c r="B3401">
        <v>4</v>
      </c>
      <c r="C3401">
        <v>1</v>
      </c>
      <c r="D3401" s="5" t="s">
        <v>40</v>
      </c>
      <c r="E3401" s="6">
        <v>717.03449999999998</v>
      </c>
      <c r="F3401" s="6">
        <v>1093.0184999999999</v>
      </c>
      <c r="G3401" s="6">
        <v>1810.0530000000001</v>
      </c>
    </row>
    <row r="3402" spans="1:7" customFormat="1" x14ac:dyDescent="0.25">
      <c r="A3402" s="4">
        <v>40612</v>
      </c>
      <c r="B3402">
        <v>4</v>
      </c>
      <c r="C3402">
        <v>2</v>
      </c>
      <c r="D3402" s="5" t="s">
        <v>41</v>
      </c>
      <c r="E3402" s="6">
        <v>751.149</v>
      </c>
      <c r="F3402" s="6">
        <v>1144.5419999999999</v>
      </c>
      <c r="G3402" s="6">
        <v>1895.691</v>
      </c>
    </row>
    <row r="3403" spans="1:7" customFormat="1" x14ac:dyDescent="0.25">
      <c r="A3403" s="4">
        <v>40613</v>
      </c>
      <c r="B3403">
        <v>1</v>
      </c>
      <c r="C3403">
        <v>1</v>
      </c>
      <c r="D3403" s="5" t="s">
        <v>43</v>
      </c>
      <c r="E3403" s="6">
        <v>645.96</v>
      </c>
      <c r="F3403" s="6">
        <v>978.83100000000002</v>
      </c>
      <c r="G3403" s="6">
        <v>1624.7909999999999</v>
      </c>
    </row>
    <row r="3404" spans="1:7" customFormat="1" x14ac:dyDescent="0.25">
      <c r="A3404" s="4">
        <v>40613</v>
      </c>
      <c r="B3404">
        <v>1</v>
      </c>
      <c r="C3404">
        <v>2</v>
      </c>
      <c r="D3404" s="5" t="s">
        <v>47</v>
      </c>
      <c r="E3404" s="6">
        <v>651.52499999999998</v>
      </c>
      <c r="F3404" s="6">
        <v>1010.7195</v>
      </c>
      <c r="G3404" s="6">
        <v>1662.2445</v>
      </c>
    </row>
    <row r="3405" spans="1:7" customFormat="1" x14ac:dyDescent="0.25">
      <c r="A3405" s="4">
        <v>40613</v>
      </c>
      <c r="B3405">
        <v>2</v>
      </c>
      <c r="C3405">
        <v>1</v>
      </c>
      <c r="D3405" s="5" t="s">
        <v>24</v>
      </c>
      <c r="E3405" s="6">
        <v>628.66650000000004</v>
      </c>
      <c r="F3405" s="6">
        <v>951.45749999999998</v>
      </c>
      <c r="G3405" s="6">
        <v>1580.124</v>
      </c>
    </row>
    <row r="3406" spans="1:7" customFormat="1" x14ac:dyDescent="0.25">
      <c r="A3406" s="4">
        <v>40613</v>
      </c>
      <c r="B3406">
        <v>2</v>
      </c>
      <c r="C3406">
        <v>2</v>
      </c>
      <c r="D3406" s="5" t="s">
        <v>30</v>
      </c>
      <c r="E3406" s="6">
        <v>815.04150000000004</v>
      </c>
      <c r="F3406" s="6">
        <v>1262.3834999999999</v>
      </c>
      <c r="G3406" s="6">
        <v>2077.4250000000002</v>
      </c>
    </row>
    <row r="3407" spans="1:7" customFormat="1" x14ac:dyDescent="0.25">
      <c r="A3407" s="4">
        <v>40613</v>
      </c>
      <c r="B3407">
        <v>3</v>
      </c>
      <c r="C3407">
        <v>1</v>
      </c>
      <c r="D3407" s="5" t="s">
        <v>16</v>
      </c>
      <c r="E3407" s="6">
        <v>704.49749999999995</v>
      </c>
      <c r="F3407" s="6">
        <v>1077.4680000000001</v>
      </c>
      <c r="G3407" s="6">
        <v>1781.9655</v>
      </c>
    </row>
    <row r="3408" spans="1:7" customFormat="1" x14ac:dyDescent="0.25">
      <c r="A3408" s="4">
        <v>40613</v>
      </c>
      <c r="B3408">
        <v>3</v>
      </c>
      <c r="C3408">
        <v>2</v>
      </c>
      <c r="D3408" s="5" t="s">
        <v>22</v>
      </c>
      <c r="E3408" s="6">
        <v>852.06449999999995</v>
      </c>
      <c r="F3408" s="6">
        <v>1313.6969999999999</v>
      </c>
      <c r="G3408" s="6">
        <v>2165.7615000000001</v>
      </c>
    </row>
    <row r="3409" spans="1:7" customFormat="1" x14ac:dyDescent="0.25">
      <c r="A3409" s="4">
        <v>40613</v>
      </c>
      <c r="B3409">
        <v>4</v>
      </c>
      <c r="C3409">
        <v>1</v>
      </c>
      <c r="D3409" s="5" t="s">
        <v>27</v>
      </c>
      <c r="E3409" s="6">
        <v>701.07449999999994</v>
      </c>
      <c r="F3409" s="6">
        <v>1058.0219999999999</v>
      </c>
      <c r="G3409" s="6">
        <v>1759.0965000000001</v>
      </c>
    </row>
    <row r="3410" spans="1:7" customFormat="1" x14ac:dyDescent="0.25">
      <c r="A3410" s="4">
        <v>40613</v>
      </c>
      <c r="B3410">
        <v>4</v>
      </c>
      <c r="C3410">
        <v>2</v>
      </c>
      <c r="D3410" s="5" t="s">
        <v>32</v>
      </c>
      <c r="E3410" s="6">
        <v>758.07899999999995</v>
      </c>
      <c r="F3410" s="6">
        <v>1147.6605</v>
      </c>
      <c r="G3410" s="6">
        <v>1905.7394999999999</v>
      </c>
    </row>
    <row r="3411" spans="1:7" customFormat="1" x14ac:dyDescent="0.25">
      <c r="A3411" s="4">
        <v>40614</v>
      </c>
      <c r="B3411">
        <v>1</v>
      </c>
      <c r="C3411">
        <v>1</v>
      </c>
      <c r="D3411" s="5" t="s">
        <v>37</v>
      </c>
      <c r="E3411" s="6">
        <v>668.31449999999995</v>
      </c>
      <c r="F3411" s="6">
        <v>1048.635</v>
      </c>
      <c r="G3411" s="6">
        <v>1716.9494999999999</v>
      </c>
    </row>
    <row r="3412" spans="1:7" customFormat="1" x14ac:dyDescent="0.25">
      <c r="A3412" s="4">
        <v>40614</v>
      </c>
      <c r="B3412">
        <v>1</v>
      </c>
      <c r="C3412">
        <v>2</v>
      </c>
      <c r="D3412" s="5" t="s">
        <v>40</v>
      </c>
      <c r="E3412" s="6">
        <v>646.49549999999999</v>
      </c>
      <c r="F3412" s="6">
        <v>1021.5345</v>
      </c>
      <c r="G3412" s="6">
        <v>1668.03</v>
      </c>
    </row>
    <row r="3413" spans="1:7" customFormat="1" x14ac:dyDescent="0.25">
      <c r="A3413" s="4">
        <v>40614</v>
      </c>
      <c r="B3413">
        <v>2</v>
      </c>
      <c r="C3413">
        <v>1</v>
      </c>
      <c r="D3413" s="5" t="s">
        <v>41</v>
      </c>
      <c r="E3413" s="6">
        <v>715.00800000000004</v>
      </c>
      <c r="F3413" s="6">
        <v>1079.9775</v>
      </c>
      <c r="G3413" s="6">
        <v>1794.9855</v>
      </c>
    </row>
    <row r="3414" spans="1:7" customFormat="1" x14ac:dyDescent="0.25">
      <c r="A3414" s="4">
        <v>40614</v>
      </c>
      <c r="B3414">
        <v>2</v>
      </c>
      <c r="C3414">
        <v>2</v>
      </c>
      <c r="D3414" s="5" t="s">
        <v>43</v>
      </c>
      <c r="E3414" s="6">
        <v>722.31600000000003</v>
      </c>
      <c r="F3414" s="6">
        <v>1090.5615</v>
      </c>
      <c r="G3414" s="6">
        <v>1812.8775000000001</v>
      </c>
    </row>
    <row r="3415" spans="1:7" customFormat="1" x14ac:dyDescent="0.25">
      <c r="A3415" s="4">
        <v>40614</v>
      </c>
      <c r="B3415">
        <v>3</v>
      </c>
      <c r="C3415">
        <v>1</v>
      </c>
      <c r="D3415" s="5" t="s">
        <v>47</v>
      </c>
      <c r="E3415" s="6">
        <v>671.76900000000001</v>
      </c>
      <c r="F3415" s="6">
        <v>1061.7180000000001</v>
      </c>
      <c r="G3415" s="6">
        <v>1733.4870000000001</v>
      </c>
    </row>
    <row r="3416" spans="1:7" customFormat="1" x14ac:dyDescent="0.25">
      <c r="A3416" s="4">
        <v>40614</v>
      </c>
      <c r="B3416">
        <v>3</v>
      </c>
      <c r="C3416">
        <v>2</v>
      </c>
      <c r="D3416" s="5" t="s">
        <v>24</v>
      </c>
      <c r="E3416" s="6">
        <v>620.43449999999996</v>
      </c>
      <c r="F3416" s="6">
        <v>966.30449999999996</v>
      </c>
      <c r="G3416" s="6">
        <v>1586.739</v>
      </c>
    </row>
    <row r="3417" spans="1:7" customFormat="1" x14ac:dyDescent="0.25">
      <c r="A3417" s="4">
        <v>40614</v>
      </c>
      <c r="B3417">
        <v>4</v>
      </c>
      <c r="C3417">
        <v>1</v>
      </c>
      <c r="D3417" s="5" t="s">
        <v>30</v>
      </c>
      <c r="E3417" s="6">
        <v>713.38049999999998</v>
      </c>
      <c r="F3417" s="6">
        <v>1111.5405000000001</v>
      </c>
      <c r="G3417" s="6">
        <v>1824.921</v>
      </c>
    </row>
    <row r="3418" spans="1:7" customFormat="1" x14ac:dyDescent="0.25">
      <c r="A3418" s="4">
        <v>40614</v>
      </c>
      <c r="B3418">
        <v>4</v>
      </c>
      <c r="C3418">
        <v>2</v>
      </c>
      <c r="D3418" s="5" t="s">
        <v>16</v>
      </c>
      <c r="E3418" s="6">
        <v>715.69050000000004</v>
      </c>
      <c r="F3418" s="6">
        <v>1110.4590000000001</v>
      </c>
      <c r="G3418" s="6">
        <v>1826.1495</v>
      </c>
    </row>
    <row r="3419" spans="1:7" customFormat="1" x14ac:dyDescent="0.25">
      <c r="A3419" s="4">
        <v>40615</v>
      </c>
      <c r="B3419">
        <v>1</v>
      </c>
      <c r="C3419">
        <v>1</v>
      </c>
      <c r="D3419" s="5" t="s">
        <v>22</v>
      </c>
      <c r="E3419" s="6">
        <v>687.80250000000001</v>
      </c>
      <c r="F3419" s="6">
        <v>1104.7470000000001</v>
      </c>
      <c r="G3419" s="6">
        <v>1792.5495000000001</v>
      </c>
    </row>
    <row r="3420" spans="1:7" customFormat="1" x14ac:dyDescent="0.25">
      <c r="A3420" s="4">
        <v>40615</v>
      </c>
      <c r="B3420">
        <v>1</v>
      </c>
      <c r="C3420">
        <v>2</v>
      </c>
      <c r="D3420" s="5" t="s">
        <v>27</v>
      </c>
      <c r="E3420" s="6">
        <v>861.17849999999999</v>
      </c>
      <c r="F3420" s="6">
        <v>1341.1334999999999</v>
      </c>
      <c r="G3420" s="6">
        <v>2202.3119999999999</v>
      </c>
    </row>
    <row r="3421" spans="1:7" customFormat="1" x14ac:dyDescent="0.25">
      <c r="A3421" s="4">
        <v>40615</v>
      </c>
      <c r="B3421">
        <v>2</v>
      </c>
      <c r="C3421">
        <v>1</v>
      </c>
      <c r="D3421" s="5" t="s">
        <v>32</v>
      </c>
      <c r="E3421" s="6">
        <v>711.10199999999998</v>
      </c>
      <c r="F3421" s="6">
        <v>1138.473</v>
      </c>
      <c r="G3421" s="6">
        <v>1849.575</v>
      </c>
    </row>
    <row r="3422" spans="1:7" customFormat="1" x14ac:dyDescent="0.25">
      <c r="A3422" s="4">
        <v>40615</v>
      </c>
      <c r="B3422">
        <v>2</v>
      </c>
      <c r="C3422">
        <v>2</v>
      </c>
      <c r="D3422" s="5" t="s">
        <v>37</v>
      </c>
      <c r="E3422" s="6">
        <v>658.61249999999995</v>
      </c>
      <c r="F3422" s="6">
        <v>995.04300000000001</v>
      </c>
      <c r="G3422" s="6">
        <v>1653.6555000000001</v>
      </c>
    </row>
    <row r="3423" spans="1:7" customFormat="1" x14ac:dyDescent="0.25">
      <c r="A3423" s="4">
        <v>40615</v>
      </c>
      <c r="B3423">
        <v>3</v>
      </c>
      <c r="C3423">
        <v>1</v>
      </c>
      <c r="D3423" s="5" t="s">
        <v>40</v>
      </c>
      <c r="E3423" s="6">
        <v>743.07449999999994</v>
      </c>
      <c r="F3423" s="6">
        <v>1124.277</v>
      </c>
      <c r="G3423" s="6">
        <v>1867.3515</v>
      </c>
    </row>
    <row r="3424" spans="1:7" customFormat="1" x14ac:dyDescent="0.25">
      <c r="A3424" s="4">
        <v>40615</v>
      </c>
      <c r="B3424">
        <v>3</v>
      </c>
      <c r="C3424">
        <v>2</v>
      </c>
      <c r="D3424" s="5" t="s">
        <v>41</v>
      </c>
      <c r="E3424" s="6">
        <v>729.37199999999996</v>
      </c>
      <c r="F3424" s="6">
        <v>1153.845</v>
      </c>
      <c r="G3424" s="6">
        <v>1883.2170000000001</v>
      </c>
    </row>
    <row r="3425" spans="1:7" customFormat="1" x14ac:dyDescent="0.25">
      <c r="A3425" s="4">
        <v>40615</v>
      </c>
      <c r="B3425">
        <v>4</v>
      </c>
      <c r="C3425">
        <v>1</v>
      </c>
      <c r="D3425" s="5" t="s">
        <v>43</v>
      </c>
      <c r="E3425" s="6">
        <v>654.78</v>
      </c>
      <c r="F3425" s="6">
        <v>1010.8455</v>
      </c>
      <c r="G3425" s="6">
        <v>1665.6255000000001</v>
      </c>
    </row>
    <row r="3426" spans="1:7" customFormat="1" x14ac:dyDescent="0.25">
      <c r="A3426" s="4">
        <v>40615</v>
      </c>
      <c r="B3426">
        <v>4</v>
      </c>
      <c r="C3426">
        <v>2</v>
      </c>
      <c r="D3426" s="5" t="s">
        <v>47</v>
      </c>
      <c r="E3426" s="6">
        <v>873.24300000000005</v>
      </c>
      <c r="F3426" s="6">
        <v>1317.729</v>
      </c>
      <c r="G3426" s="6">
        <v>2190.9720000000002</v>
      </c>
    </row>
    <row r="3427" spans="1:7" customFormat="1" x14ac:dyDescent="0.25">
      <c r="A3427" s="4">
        <v>40616</v>
      </c>
      <c r="B3427">
        <v>1</v>
      </c>
      <c r="C3427">
        <v>1</v>
      </c>
      <c r="D3427" s="5" t="s">
        <v>24</v>
      </c>
      <c r="E3427" s="6">
        <v>646.33799999999997</v>
      </c>
      <c r="F3427" s="6">
        <v>1054.2629999999999</v>
      </c>
      <c r="G3427" s="6">
        <v>1700.6010000000001</v>
      </c>
    </row>
    <row r="3428" spans="1:7" customFormat="1" x14ac:dyDescent="0.25">
      <c r="A3428" s="4">
        <v>40616</v>
      </c>
      <c r="B3428">
        <v>1</v>
      </c>
      <c r="C3428">
        <v>2</v>
      </c>
      <c r="D3428" s="5" t="s">
        <v>30</v>
      </c>
      <c r="E3428" s="6">
        <v>737.20500000000004</v>
      </c>
      <c r="F3428" s="6">
        <v>1121.1165000000001</v>
      </c>
      <c r="G3428" s="6">
        <v>1858.3215</v>
      </c>
    </row>
    <row r="3429" spans="1:7" customFormat="1" x14ac:dyDescent="0.25">
      <c r="A3429" s="4">
        <v>40616</v>
      </c>
      <c r="B3429">
        <v>2</v>
      </c>
      <c r="C3429">
        <v>1</v>
      </c>
      <c r="D3429" s="5" t="s">
        <v>16</v>
      </c>
      <c r="E3429" s="6">
        <v>746.07749999999999</v>
      </c>
      <c r="F3429" s="6">
        <v>1139.355</v>
      </c>
      <c r="G3429" s="6">
        <v>1885.4324999999999</v>
      </c>
    </row>
    <row r="3430" spans="1:7" customFormat="1" x14ac:dyDescent="0.25">
      <c r="A3430" s="4">
        <v>40616</v>
      </c>
      <c r="B3430">
        <v>2</v>
      </c>
      <c r="C3430">
        <v>2</v>
      </c>
      <c r="D3430" s="5" t="s">
        <v>22</v>
      </c>
      <c r="E3430" s="6">
        <v>655.55700000000002</v>
      </c>
      <c r="F3430" s="6">
        <v>1050.8820000000001</v>
      </c>
      <c r="G3430" s="6">
        <v>1706.4390000000001</v>
      </c>
    </row>
    <row r="3431" spans="1:7" customFormat="1" x14ac:dyDescent="0.25">
      <c r="A3431" s="4">
        <v>40616</v>
      </c>
      <c r="B3431">
        <v>3</v>
      </c>
      <c r="C3431">
        <v>1</v>
      </c>
      <c r="D3431" s="5" t="s">
        <v>27</v>
      </c>
      <c r="E3431" s="6">
        <v>724.46849999999995</v>
      </c>
      <c r="F3431" s="6">
        <v>1162.4970000000001</v>
      </c>
      <c r="G3431" s="6">
        <v>1886.9655</v>
      </c>
    </row>
    <row r="3432" spans="1:7" customFormat="1" x14ac:dyDescent="0.25">
      <c r="A3432" s="4">
        <v>40616</v>
      </c>
      <c r="B3432">
        <v>3</v>
      </c>
      <c r="C3432">
        <v>2</v>
      </c>
      <c r="D3432" s="5" t="s">
        <v>32</v>
      </c>
      <c r="E3432" s="6">
        <v>668.41949999999997</v>
      </c>
      <c r="F3432" s="6">
        <v>1017.2505</v>
      </c>
      <c r="G3432" s="6">
        <v>1685.67</v>
      </c>
    </row>
    <row r="3433" spans="1:7" customFormat="1" x14ac:dyDescent="0.25">
      <c r="A3433" s="4">
        <v>40616</v>
      </c>
      <c r="B3433">
        <v>4</v>
      </c>
      <c r="C3433">
        <v>1</v>
      </c>
      <c r="D3433" s="5" t="s">
        <v>37</v>
      </c>
      <c r="E3433" s="6">
        <v>723.87</v>
      </c>
      <c r="F3433" s="6">
        <v>1160.5965000000001</v>
      </c>
      <c r="G3433" s="6">
        <v>1884.4665</v>
      </c>
    </row>
    <row r="3434" spans="1:7" customFormat="1" x14ac:dyDescent="0.25">
      <c r="A3434" s="4">
        <v>40616</v>
      </c>
      <c r="B3434">
        <v>4</v>
      </c>
      <c r="C3434">
        <v>2</v>
      </c>
      <c r="D3434" s="5" t="s">
        <v>40</v>
      </c>
      <c r="E3434" s="6">
        <v>732.95249999999999</v>
      </c>
      <c r="F3434" s="6">
        <v>1179.0029999999999</v>
      </c>
      <c r="G3434" s="6">
        <v>1911.9555</v>
      </c>
    </row>
    <row r="3435" spans="1:7" customFormat="1" x14ac:dyDescent="0.25">
      <c r="A3435" s="4">
        <v>40617</v>
      </c>
      <c r="B3435">
        <v>1</v>
      </c>
      <c r="C3435">
        <v>1</v>
      </c>
      <c r="D3435" s="5" t="s">
        <v>41</v>
      </c>
      <c r="E3435" s="6">
        <v>714.50400000000002</v>
      </c>
      <c r="F3435" s="6">
        <v>1084.9649999999999</v>
      </c>
      <c r="G3435" s="6">
        <v>1799.4690000000001</v>
      </c>
    </row>
    <row r="3436" spans="1:7" customFormat="1" x14ac:dyDescent="0.25">
      <c r="A3436" s="4">
        <v>40617</v>
      </c>
      <c r="B3436">
        <v>1</v>
      </c>
      <c r="C3436">
        <v>2</v>
      </c>
      <c r="D3436" s="5" t="s">
        <v>43</v>
      </c>
      <c r="E3436" s="6">
        <v>776.29650000000004</v>
      </c>
      <c r="F3436" s="6">
        <v>1207.2059999999999</v>
      </c>
      <c r="G3436" s="6">
        <v>1983.5025000000001</v>
      </c>
    </row>
    <row r="3437" spans="1:7" customFormat="1" x14ac:dyDescent="0.25">
      <c r="A3437" s="4">
        <v>40617</v>
      </c>
      <c r="B3437">
        <v>2</v>
      </c>
      <c r="C3437">
        <v>1</v>
      </c>
      <c r="D3437" s="5" t="s">
        <v>47</v>
      </c>
      <c r="E3437" s="6">
        <v>721.06650000000002</v>
      </c>
      <c r="F3437" s="6">
        <v>1152.9735000000001</v>
      </c>
      <c r="G3437" s="6">
        <v>1874.04</v>
      </c>
    </row>
    <row r="3438" spans="1:7" customFormat="1" x14ac:dyDescent="0.25">
      <c r="A3438" s="4">
        <v>40617</v>
      </c>
      <c r="B3438">
        <v>2</v>
      </c>
      <c r="C3438">
        <v>2</v>
      </c>
      <c r="D3438" s="5" t="s">
        <v>24</v>
      </c>
      <c r="E3438" s="6">
        <v>820.43849999999998</v>
      </c>
      <c r="F3438" s="6">
        <v>1307.4075</v>
      </c>
      <c r="G3438" s="6">
        <v>2127.846</v>
      </c>
    </row>
    <row r="3439" spans="1:7" customFormat="1" x14ac:dyDescent="0.25">
      <c r="A3439" s="4">
        <v>40617</v>
      </c>
      <c r="B3439">
        <v>3</v>
      </c>
      <c r="C3439">
        <v>1</v>
      </c>
      <c r="D3439" s="5" t="s">
        <v>30</v>
      </c>
      <c r="E3439" s="6">
        <v>701.94600000000003</v>
      </c>
      <c r="F3439" s="6">
        <v>1117.1265000000001</v>
      </c>
      <c r="G3439" s="6">
        <v>1819.0725</v>
      </c>
    </row>
    <row r="3440" spans="1:7" customFormat="1" x14ac:dyDescent="0.25">
      <c r="A3440" s="4">
        <v>40617</v>
      </c>
      <c r="B3440">
        <v>3</v>
      </c>
      <c r="C3440">
        <v>2</v>
      </c>
      <c r="D3440" s="5" t="s">
        <v>16</v>
      </c>
      <c r="E3440" s="6">
        <v>635.42849999999999</v>
      </c>
      <c r="F3440" s="6">
        <v>974.22149999999999</v>
      </c>
      <c r="G3440" s="6">
        <v>1609.65</v>
      </c>
    </row>
    <row r="3441" spans="1:7" customFormat="1" x14ac:dyDescent="0.25">
      <c r="A3441" s="4">
        <v>40617</v>
      </c>
      <c r="B3441">
        <v>4</v>
      </c>
      <c r="C3441">
        <v>1</v>
      </c>
      <c r="D3441" s="5" t="s">
        <v>22</v>
      </c>
      <c r="E3441" s="6">
        <v>652.61699999999996</v>
      </c>
      <c r="F3441" s="6">
        <v>1005.585</v>
      </c>
      <c r="G3441" s="6">
        <v>1658.202</v>
      </c>
    </row>
    <row r="3442" spans="1:7" customFormat="1" x14ac:dyDescent="0.25">
      <c r="A3442" s="4">
        <v>40617</v>
      </c>
      <c r="B3442">
        <v>4</v>
      </c>
      <c r="C3442">
        <v>2</v>
      </c>
      <c r="D3442" s="5" t="s">
        <v>27</v>
      </c>
      <c r="E3442" s="6">
        <v>642.30600000000004</v>
      </c>
      <c r="F3442" s="6">
        <v>1012.0214999999999</v>
      </c>
      <c r="G3442" s="6">
        <v>1654.3275000000001</v>
      </c>
    </row>
    <row r="3443" spans="1:7" customFormat="1" x14ac:dyDescent="0.25">
      <c r="A3443" s="4">
        <v>40618</v>
      </c>
      <c r="B3443">
        <v>1</v>
      </c>
      <c r="C3443">
        <v>1</v>
      </c>
      <c r="D3443" s="5" t="s">
        <v>32</v>
      </c>
      <c r="E3443" s="6">
        <v>618.57600000000002</v>
      </c>
      <c r="F3443" s="6">
        <v>1027.8765000000001</v>
      </c>
      <c r="G3443" s="6">
        <v>1646.4525000000001</v>
      </c>
    </row>
    <row r="3444" spans="1:7" customFormat="1" x14ac:dyDescent="0.25">
      <c r="A3444" s="4">
        <v>40618</v>
      </c>
      <c r="B3444">
        <v>1</v>
      </c>
      <c r="C3444">
        <v>2</v>
      </c>
      <c r="D3444" s="5" t="s">
        <v>37</v>
      </c>
      <c r="E3444" s="6">
        <v>717.59100000000001</v>
      </c>
      <c r="F3444" s="6">
        <v>1121.463</v>
      </c>
      <c r="G3444" s="6">
        <v>1839.0540000000001</v>
      </c>
    </row>
    <row r="3445" spans="1:7" customFormat="1" x14ac:dyDescent="0.25">
      <c r="A3445" s="4">
        <v>40618</v>
      </c>
      <c r="B3445">
        <v>2</v>
      </c>
      <c r="C3445">
        <v>1</v>
      </c>
      <c r="D3445" s="5" t="s">
        <v>40</v>
      </c>
      <c r="E3445" s="6">
        <v>634.41</v>
      </c>
      <c r="F3445" s="6">
        <v>1067.3354999999999</v>
      </c>
      <c r="G3445" s="6">
        <v>1701.7455</v>
      </c>
    </row>
    <row r="3446" spans="1:7" customFormat="1" x14ac:dyDescent="0.25">
      <c r="A3446" s="4">
        <v>40618</v>
      </c>
      <c r="B3446">
        <v>2</v>
      </c>
      <c r="C3446">
        <v>2</v>
      </c>
      <c r="D3446" s="5" t="s">
        <v>41</v>
      </c>
      <c r="E3446" s="6">
        <v>728.04899999999998</v>
      </c>
      <c r="F3446" s="6">
        <v>1149.6344999999999</v>
      </c>
      <c r="G3446" s="6">
        <v>1877.6835000000001</v>
      </c>
    </row>
    <row r="3447" spans="1:7" customFormat="1" x14ac:dyDescent="0.25">
      <c r="A3447" s="4">
        <v>40618</v>
      </c>
      <c r="B3447">
        <v>3</v>
      </c>
      <c r="C3447">
        <v>1</v>
      </c>
      <c r="D3447" s="5" t="s">
        <v>43</v>
      </c>
      <c r="E3447" s="6">
        <v>632.12099999999998</v>
      </c>
      <c r="F3447" s="6">
        <v>1035.7304999999999</v>
      </c>
      <c r="G3447" s="6">
        <v>1667.8515</v>
      </c>
    </row>
    <row r="3448" spans="1:7" customFormat="1" x14ac:dyDescent="0.25">
      <c r="A3448" s="4">
        <v>40618</v>
      </c>
      <c r="B3448">
        <v>3</v>
      </c>
      <c r="C3448">
        <v>2</v>
      </c>
      <c r="D3448" s="5" t="s">
        <v>47</v>
      </c>
      <c r="E3448" s="6">
        <v>842.04750000000001</v>
      </c>
      <c r="F3448" s="6">
        <v>1305.5595000000001</v>
      </c>
      <c r="G3448" s="6">
        <v>2147.607</v>
      </c>
    </row>
    <row r="3449" spans="1:7" customFormat="1" x14ac:dyDescent="0.25">
      <c r="A3449" s="4">
        <v>40618</v>
      </c>
      <c r="B3449">
        <v>4</v>
      </c>
      <c r="C3449">
        <v>1</v>
      </c>
      <c r="D3449" s="5" t="s">
        <v>24</v>
      </c>
      <c r="E3449" s="6">
        <v>596.72550000000001</v>
      </c>
      <c r="F3449" s="6">
        <v>998.928</v>
      </c>
      <c r="G3449" s="6">
        <v>1595.6534999999999</v>
      </c>
    </row>
    <row r="3450" spans="1:7" customFormat="1" x14ac:dyDescent="0.25">
      <c r="A3450" s="4">
        <v>40618</v>
      </c>
      <c r="B3450">
        <v>4</v>
      </c>
      <c r="C3450">
        <v>2</v>
      </c>
      <c r="D3450" s="5" t="s">
        <v>30</v>
      </c>
      <c r="E3450" s="6">
        <v>719.5335</v>
      </c>
      <c r="F3450" s="6">
        <v>1180.9034999999999</v>
      </c>
      <c r="G3450" s="6">
        <v>1900.4369999999999</v>
      </c>
    </row>
    <row r="3451" spans="1:7" customFormat="1" x14ac:dyDescent="0.25">
      <c r="A3451" s="4">
        <v>40619</v>
      </c>
      <c r="B3451">
        <v>1</v>
      </c>
      <c r="C3451">
        <v>1</v>
      </c>
      <c r="D3451" s="5" t="s">
        <v>16</v>
      </c>
      <c r="E3451" s="6">
        <v>675.21299999999997</v>
      </c>
      <c r="F3451" s="6">
        <v>1179.528</v>
      </c>
      <c r="G3451" s="6">
        <v>1854.741</v>
      </c>
    </row>
    <row r="3452" spans="1:7" customFormat="1" x14ac:dyDescent="0.25">
      <c r="A3452" s="4">
        <v>40619</v>
      </c>
      <c r="B3452">
        <v>1</v>
      </c>
      <c r="C3452">
        <v>2</v>
      </c>
      <c r="D3452" s="5" t="s">
        <v>22</v>
      </c>
      <c r="E3452" s="6">
        <v>679.98</v>
      </c>
      <c r="F3452" s="6">
        <v>1041.663</v>
      </c>
      <c r="G3452" s="6">
        <v>1721.643</v>
      </c>
    </row>
    <row r="3453" spans="1:7" customFormat="1" x14ac:dyDescent="0.25">
      <c r="A3453" s="4">
        <v>40619</v>
      </c>
      <c r="B3453">
        <v>2</v>
      </c>
      <c r="C3453">
        <v>1</v>
      </c>
      <c r="D3453" s="5" t="s">
        <v>27</v>
      </c>
      <c r="E3453" s="6">
        <v>687.39300000000003</v>
      </c>
      <c r="F3453" s="6">
        <v>1049.328</v>
      </c>
      <c r="G3453" s="6">
        <v>1736.721</v>
      </c>
    </row>
    <row r="3454" spans="1:7" customFormat="1" x14ac:dyDescent="0.25">
      <c r="A3454" s="4">
        <v>40619</v>
      </c>
      <c r="B3454">
        <v>2</v>
      </c>
      <c r="C3454">
        <v>2</v>
      </c>
      <c r="D3454" s="5" t="s">
        <v>32</v>
      </c>
      <c r="E3454" s="6">
        <v>782.88</v>
      </c>
      <c r="F3454" s="6">
        <v>1243.7985000000001</v>
      </c>
      <c r="G3454" s="6">
        <v>2026.6785</v>
      </c>
    </row>
    <row r="3455" spans="1:7" customFormat="1" x14ac:dyDescent="0.25">
      <c r="A3455" s="4">
        <v>40619</v>
      </c>
      <c r="B3455">
        <v>3</v>
      </c>
      <c r="C3455">
        <v>1</v>
      </c>
      <c r="D3455" s="5" t="s">
        <v>37</v>
      </c>
      <c r="E3455" s="6">
        <v>632.78250000000003</v>
      </c>
      <c r="F3455" s="6">
        <v>1089.585</v>
      </c>
      <c r="G3455" s="6">
        <v>1722.3675000000001</v>
      </c>
    </row>
    <row r="3456" spans="1:7" customFormat="1" x14ac:dyDescent="0.25">
      <c r="A3456" s="4">
        <v>40619</v>
      </c>
      <c r="B3456">
        <v>3</v>
      </c>
      <c r="C3456">
        <v>2</v>
      </c>
      <c r="D3456" s="5" t="s">
        <v>40</v>
      </c>
      <c r="E3456" s="6">
        <v>645.28800000000001</v>
      </c>
      <c r="F3456" s="6">
        <v>1084.0409999999999</v>
      </c>
      <c r="G3456" s="6">
        <v>1729.329</v>
      </c>
    </row>
    <row r="3457" spans="1:7" customFormat="1" x14ac:dyDescent="0.25">
      <c r="A3457" s="4">
        <v>40619</v>
      </c>
      <c r="B3457">
        <v>4</v>
      </c>
      <c r="C3457">
        <v>1</v>
      </c>
      <c r="D3457" s="5" t="s">
        <v>41</v>
      </c>
      <c r="E3457" s="6">
        <v>665.46900000000005</v>
      </c>
      <c r="F3457" s="6">
        <v>1063.923</v>
      </c>
      <c r="G3457" s="6">
        <v>1729.3920000000001</v>
      </c>
    </row>
    <row r="3458" spans="1:7" customFormat="1" x14ac:dyDescent="0.25">
      <c r="A3458" s="4">
        <v>40619</v>
      </c>
      <c r="B3458">
        <v>4</v>
      </c>
      <c r="C3458">
        <v>2</v>
      </c>
      <c r="D3458" s="5" t="s">
        <v>43</v>
      </c>
      <c r="E3458" s="6">
        <v>745.76250000000005</v>
      </c>
      <c r="F3458" s="6">
        <v>1183.7070000000001</v>
      </c>
      <c r="G3458" s="6">
        <v>1929.4694999999999</v>
      </c>
    </row>
    <row r="3459" spans="1:7" customFormat="1" x14ac:dyDescent="0.25">
      <c r="A3459" s="4">
        <v>40620</v>
      </c>
      <c r="B3459">
        <v>1</v>
      </c>
      <c r="C3459">
        <v>1</v>
      </c>
      <c r="D3459" s="5" t="s">
        <v>47</v>
      </c>
      <c r="E3459" s="6">
        <v>699.72</v>
      </c>
      <c r="F3459" s="6">
        <v>1146.348</v>
      </c>
      <c r="G3459" s="6">
        <v>1846.068</v>
      </c>
    </row>
    <row r="3460" spans="1:7" customFormat="1" x14ac:dyDescent="0.25">
      <c r="A3460" s="4">
        <v>40620</v>
      </c>
      <c r="B3460">
        <v>1</v>
      </c>
      <c r="C3460">
        <v>2</v>
      </c>
      <c r="D3460" s="5" t="s">
        <v>24</v>
      </c>
      <c r="E3460" s="6">
        <v>858.2595</v>
      </c>
      <c r="F3460" s="6">
        <v>1287.8565000000001</v>
      </c>
      <c r="G3460" s="6">
        <v>2146.116</v>
      </c>
    </row>
    <row r="3461" spans="1:7" customFormat="1" x14ac:dyDescent="0.25">
      <c r="A3461" s="4">
        <v>40620</v>
      </c>
      <c r="B3461">
        <v>2</v>
      </c>
      <c r="C3461">
        <v>1</v>
      </c>
      <c r="D3461" s="5" t="s">
        <v>30</v>
      </c>
      <c r="E3461" s="6">
        <v>713.65350000000001</v>
      </c>
      <c r="F3461" s="6">
        <v>1137.0975000000001</v>
      </c>
      <c r="G3461" s="6">
        <v>1850.751</v>
      </c>
    </row>
    <row r="3462" spans="1:7" customFormat="1" x14ac:dyDescent="0.25">
      <c r="A3462" s="4">
        <v>40620</v>
      </c>
      <c r="B3462">
        <v>2</v>
      </c>
      <c r="C3462">
        <v>2</v>
      </c>
      <c r="D3462" s="5" t="s">
        <v>16</v>
      </c>
      <c r="E3462" s="6">
        <v>608.46450000000004</v>
      </c>
      <c r="F3462" s="6">
        <v>1047.4169999999999</v>
      </c>
      <c r="G3462" s="6">
        <v>1655.8815</v>
      </c>
    </row>
    <row r="3463" spans="1:7" customFormat="1" x14ac:dyDescent="0.25">
      <c r="A3463" s="4">
        <v>40620</v>
      </c>
      <c r="B3463">
        <v>3</v>
      </c>
      <c r="C3463">
        <v>1</v>
      </c>
      <c r="D3463" s="5" t="s">
        <v>22</v>
      </c>
      <c r="E3463" s="6">
        <v>692.30700000000002</v>
      </c>
      <c r="F3463" s="6">
        <v>1104.915</v>
      </c>
      <c r="G3463" s="6">
        <v>1797.222</v>
      </c>
    </row>
    <row r="3464" spans="1:7" customFormat="1" x14ac:dyDescent="0.25">
      <c r="A3464" s="4">
        <v>40620</v>
      </c>
      <c r="B3464">
        <v>3</v>
      </c>
      <c r="C3464">
        <v>2</v>
      </c>
      <c r="D3464" s="5" t="s">
        <v>27</v>
      </c>
      <c r="E3464" s="6">
        <v>768.56849999999997</v>
      </c>
      <c r="F3464" s="6">
        <v>1211.7945</v>
      </c>
      <c r="G3464" s="6">
        <v>1980.3630000000001</v>
      </c>
    </row>
    <row r="3465" spans="1:7" customFormat="1" x14ac:dyDescent="0.25">
      <c r="A3465" s="4">
        <v>40620</v>
      </c>
      <c r="B3465">
        <v>4</v>
      </c>
      <c r="C3465">
        <v>1</v>
      </c>
      <c r="D3465" s="5" t="s">
        <v>32</v>
      </c>
      <c r="E3465" s="6">
        <v>570.37049999999999</v>
      </c>
      <c r="F3465" s="6">
        <v>1027.425</v>
      </c>
      <c r="G3465" s="6">
        <v>1597.7954999999999</v>
      </c>
    </row>
    <row r="3466" spans="1:7" customFormat="1" x14ac:dyDescent="0.25">
      <c r="A3466" s="4">
        <v>40620</v>
      </c>
      <c r="B3466">
        <v>4</v>
      </c>
      <c r="C3466">
        <v>2</v>
      </c>
      <c r="D3466" s="5" t="s">
        <v>37</v>
      </c>
      <c r="E3466" s="6">
        <v>611.55150000000003</v>
      </c>
      <c r="F3466" s="6">
        <v>1082.2560000000001</v>
      </c>
      <c r="G3466" s="6">
        <v>1693.8074999999999</v>
      </c>
    </row>
    <row r="3467" spans="1:7" customFormat="1" x14ac:dyDescent="0.25">
      <c r="A3467" s="4">
        <v>40621</v>
      </c>
      <c r="B3467">
        <v>1</v>
      </c>
      <c r="C3467">
        <v>1</v>
      </c>
      <c r="D3467" s="5" t="s">
        <v>40</v>
      </c>
      <c r="E3467" s="6">
        <v>682.99350000000004</v>
      </c>
      <c r="F3467" s="6">
        <v>1093.6590000000001</v>
      </c>
      <c r="G3467" s="6">
        <v>1776.6524999999999</v>
      </c>
    </row>
    <row r="3468" spans="1:7" customFormat="1" x14ac:dyDescent="0.25">
      <c r="A3468" s="4">
        <v>40621</v>
      </c>
      <c r="B3468">
        <v>1</v>
      </c>
      <c r="C3468">
        <v>2</v>
      </c>
      <c r="D3468" s="5" t="s">
        <v>41</v>
      </c>
      <c r="E3468" s="6">
        <v>683.76</v>
      </c>
      <c r="F3468" s="6">
        <v>1216.635</v>
      </c>
      <c r="G3468" s="6">
        <v>1900.395</v>
      </c>
    </row>
    <row r="3469" spans="1:7" customFormat="1" x14ac:dyDescent="0.25">
      <c r="A3469" s="4">
        <v>40621</v>
      </c>
      <c r="B3469">
        <v>2</v>
      </c>
      <c r="C3469">
        <v>1</v>
      </c>
      <c r="D3469" s="5" t="s">
        <v>43</v>
      </c>
      <c r="E3469" s="6">
        <v>695.24699999999996</v>
      </c>
      <c r="F3469" s="6">
        <v>1090.9185</v>
      </c>
      <c r="G3469" s="6">
        <v>1786.1655000000001</v>
      </c>
    </row>
    <row r="3470" spans="1:7" customFormat="1" x14ac:dyDescent="0.25">
      <c r="A3470" s="4">
        <v>40621</v>
      </c>
      <c r="B3470">
        <v>2</v>
      </c>
      <c r="C3470">
        <v>2</v>
      </c>
      <c r="D3470" s="5" t="s">
        <v>47</v>
      </c>
      <c r="E3470" s="6">
        <v>697.44150000000002</v>
      </c>
      <c r="F3470" s="6">
        <v>1252.3035</v>
      </c>
      <c r="G3470" s="6">
        <v>1949.7449999999999</v>
      </c>
    </row>
    <row r="3471" spans="1:7" customFormat="1" x14ac:dyDescent="0.25">
      <c r="A3471" s="4">
        <v>40621</v>
      </c>
      <c r="B3471">
        <v>3</v>
      </c>
      <c r="C3471">
        <v>1</v>
      </c>
      <c r="D3471" s="5" t="s">
        <v>24</v>
      </c>
      <c r="E3471" s="6">
        <v>615.99300000000005</v>
      </c>
      <c r="F3471" s="6">
        <v>1133.0235</v>
      </c>
      <c r="G3471" s="6">
        <v>1749.0165</v>
      </c>
    </row>
    <row r="3472" spans="1:7" customFormat="1" x14ac:dyDescent="0.25">
      <c r="A3472" s="4">
        <v>40621</v>
      </c>
      <c r="B3472">
        <v>3</v>
      </c>
      <c r="C3472">
        <v>2</v>
      </c>
      <c r="D3472" s="5" t="s">
        <v>30</v>
      </c>
      <c r="E3472" s="6">
        <v>722.61</v>
      </c>
      <c r="F3472" s="6">
        <v>1154.0340000000001</v>
      </c>
      <c r="G3472" s="6">
        <v>1876.644</v>
      </c>
    </row>
    <row r="3473" spans="1:7" customFormat="1" x14ac:dyDescent="0.25">
      <c r="A3473" s="4">
        <v>40621</v>
      </c>
      <c r="B3473">
        <v>4</v>
      </c>
      <c r="C3473">
        <v>1</v>
      </c>
      <c r="D3473" s="5" t="s">
        <v>16</v>
      </c>
      <c r="E3473" s="6">
        <v>718.15800000000002</v>
      </c>
      <c r="F3473" s="6">
        <v>1151.5035</v>
      </c>
      <c r="G3473" s="6">
        <v>1869.6614999999999</v>
      </c>
    </row>
    <row r="3474" spans="1:7" customFormat="1" x14ac:dyDescent="0.25">
      <c r="A3474" s="4">
        <v>40621</v>
      </c>
      <c r="B3474">
        <v>4</v>
      </c>
      <c r="C3474">
        <v>2</v>
      </c>
      <c r="D3474" s="5" t="s">
        <v>22</v>
      </c>
      <c r="E3474" s="6">
        <v>684.22199999999998</v>
      </c>
      <c r="F3474" s="6">
        <v>1057.9169999999999</v>
      </c>
      <c r="G3474" s="6">
        <v>1742.1389999999999</v>
      </c>
    </row>
    <row r="3475" spans="1:7" customFormat="1" x14ac:dyDescent="0.25">
      <c r="A3475" s="4">
        <v>40622</v>
      </c>
      <c r="B3475">
        <v>1</v>
      </c>
      <c r="C3475">
        <v>1</v>
      </c>
      <c r="D3475" s="5" t="s">
        <v>27</v>
      </c>
      <c r="E3475" s="6">
        <v>667.71600000000001</v>
      </c>
      <c r="F3475" s="6">
        <v>1142.4525000000001</v>
      </c>
      <c r="G3475" s="6">
        <v>1810.1685</v>
      </c>
    </row>
    <row r="3476" spans="1:7" customFormat="1" x14ac:dyDescent="0.25">
      <c r="A3476" s="4">
        <v>40622</v>
      </c>
      <c r="B3476">
        <v>1</v>
      </c>
      <c r="C3476">
        <v>2</v>
      </c>
      <c r="D3476" s="5" t="s">
        <v>32</v>
      </c>
      <c r="E3476" s="6">
        <v>770.8365</v>
      </c>
      <c r="F3476" s="6">
        <v>1184.316</v>
      </c>
      <c r="G3476" s="6">
        <v>1955.1524999999999</v>
      </c>
    </row>
    <row r="3477" spans="1:7" customFormat="1" x14ac:dyDescent="0.25">
      <c r="A3477" s="4">
        <v>40622</v>
      </c>
      <c r="B3477">
        <v>2</v>
      </c>
      <c r="C3477">
        <v>1</v>
      </c>
      <c r="D3477" s="5" t="s">
        <v>37</v>
      </c>
      <c r="E3477" s="6">
        <v>560.12249999999995</v>
      </c>
      <c r="F3477" s="6">
        <v>1057.9275</v>
      </c>
      <c r="G3477" s="6">
        <v>1618.05</v>
      </c>
    </row>
    <row r="3478" spans="1:7" customFormat="1" x14ac:dyDescent="0.25">
      <c r="A3478" s="4">
        <v>40622</v>
      </c>
      <c r="B3478">
        <v>2</v>
      </c>
      <c r="C3478">
        <v>2</v>
      </c>
      <c r="D3478" s="5" t="s">
        <v>40</v>
      </c>
      <c r="E3478" s="6">
        <v>639.29250000000002</v>
      </c>
      <c r="F3478" s="6">
        <v>1083.789</v>
      </c>
      <c r="G3478" s="6">
        <v>1723.0815</v>
      </c>
    </row>
    <row r="3479" spans="1:7" customFormat="1" x14ac:dyDescent="0.25">
      <c r="A3479" s="4">
        <v>40622</v>
      </c>
      <c r="B3479">
        <v>3</v>
      </c>
      <c r="C3479">
        <v>1</v>
      </c>
      <c r="D3479" s="5" t="s">
        <v>41</v>
      </c>
      <c r="E3479" s="6">
        <v>638.86199999999997</v>
      </c>
      <c r="F3479" s="6">
        <v>1030.029</v>
      </c>
      <c r="G3479" s="6">
        <v>1668.8910000000001</v>
      </c>
    </row>
    <row r="3480" spans="1:7" customFormat="1" x14ac:dyDescent="0.25">
      <c r="A3480" s="4">
        <v>40622</v>
      </c>
      <c r="B3480">
        <v>3</v>
      </c>
      <c r="C3480">
        <v>2</v>
      </c>
      <c r="D3480" s="5" t="s">
        <v>43</v>
      </c>
      <c r="E3480" s="6">
        <v>817.83450000000005</v>
      </c>
      <c r="F3480" s="6">
        <v>1288.3920000000001</v>
      </c>
      <c r="G3480" s="6">
        <v>2106.2265000000002</v>
      </c>
    </row>
    <row r="3481" spans="1:7" customFormat="1" x14ac:dyDescent="0.25">
      <c r="A3481" s="4">
        <v>40622</v>
      </c>
      <c r="B3481">
        <v>4</v>
      </c>
      <c r="C3481">
        <v>1</v>
      </c>
      <c r="D3481" s="5" t="s">
        <v>47</v>
      </c>
      <c r="E3481" s="6">
        <v>678.19500000000005</v>
      </c>
      <c r="F3481" s="6">
        <v>1171.758</v>
      </c>
      <c r="G3481" s="6">
        <v>1849.953</v>
      </c>
    </row>
    <row r="3482" spans="1:7" customFormat="1" x14ac:dyDescent="0.25">
      <c r="A3482" s="4">
        <v>40622</v>
      </c>
      <c r="B3482">
        <v>4</v>
      </c>
      <c r="C3482">
        <v>2</v>
      </c>
      <c r="D3482" s="5" t="s">
        <v>24</v>
      </c>
      <c r="E3482" s="6">
        <v>692.86350000000004</v>
      </c>
      <c r="F3482" s="6">
        <v>1176.0840000000001</v>
      </c>
      <c r="G3482" s="6">
        <v>1868.9475</v>
      </c>
    </row>
    <row r="3483" spans="1:7" customFormat="1" x14ac:dyDescent="0.25">
      <c r="A3483" s="4">
        <v>40623</v>
      </c>
      <c r="B3483">
        <v>1</v>
      </c>
      <c r="C3483">
        <v>1</v>
      </c>
      <c r="D3483" s="5" t="s">
        <v>30</v>
      </c>
      <c r="E3483" s="6">
        <v>598.05899999999997</v>
      </c>
      <c r="F3483" s="6">
        <v>1026.9314999999999</v>
      </c>
      <c r="G3483" s="6">
        <v>1624.9905000000001</v>
      </c>
    </row>
    <row r="3484" spans="1:7" customFormat="1" x14ac:dyDescent="0.25">
      <c r="A3484" s="4">
        <v>40623</v>
      </c>
      <c r="B3484">
        <v>1</v>
      </c>
      <c r="C3484">
        <v>2</v>
      </c>
      <c r="D3484" s="5" t="s">
        <v>16</v>
      </c>
      <c r="E3484" s="6">
        <v>553.7595</v>
      </c>
      <c r="F3484" s="6">
        <v>1058.7570000000001</v>
      </c>
      <c r="G3484" s="6">
        <v>1612.5165</v>
      </c>
    </row>
    <row r="3485" spans="1:7" customFormat="1" x14ac:dyDescent="0.25">
      <c r="A3485" s="4">
        <v>40623</v>
      </c>
      <c r="B3485">
        <v>2</v>
      </c>
      <c r="C3485">
        <v>1</v>
      </c>
      <c r="D3485" s="5" t="s">
        <v>22</v>
      </c>
      <c r="E3485" s="6">
        <v>571.18949999999995</v>
      </c>
      <c r="F3485" s="6">
        <v>1053.3285000000001</v>
      </c>
      <c r="G3485" s="6">
        <v>1624.518</v>
      </c>
    </row>
    <row r="3486" spans="1:7" customFormat="1" x14ac:dyDescent="0.25">
      <c r="A3486" s="4">
        <v>40623</v>
      </c>
      <c r="B3486">
        <v>2</v>
      </c>
      <c r="C3486">
        <v>2</v>
      </c>
      <c r="D3486" s="5" t="s">
        <v>27</v>
      </c>
      <c r="E3486" s="6">
        <v>765.24</v>
      </c>
      <c r="F3486" s="6">
        <v>1388.1945000000001</v>
      </c>
      <c r="G3486" s="6">
        <v>2153.4344999999998</v>
      </c>
    </row>
    <row r="3487" spans="1:7" customFormat="1" x14ac:dyDescent="0.25">
      <c r="A3487" s="4">
        <v>40623</v>
      </c>
      <c r="B3487">
        <v>3</v>
      </c>
      <c r="C3487">
        <v>1</v>
      </c>
      <c r="D3487" s="5" t="s">
        <v>32</v>
      </c>
      <c r="E3487" s="6">
        <v>707.96249999999998</v>
      </c>
      <c r="F3487" s="6">
        <v>1183.56</v>
      </c>
      <c r="G3487" s="6">
        <v>1891.5225</v>
      </c>
    </row>
    <row r="3488" spans="1:7" customFormat="1" x14ac:dyDescent="0.25">
      <c r="A3488" s="4">
        <v>40623</v>
      </c>
      <c r="B3488">
        <v>3</v>
      </c>
      <c r="C3488">
        <v>2</v>
      </c>
      <c r="D3488" s="5" t="s">
        <v>37</v>
      </c>
      <c r="E3488" s="6">
        <v>620.70749999999998</v>
      </c>
      <c r="F3488" s="6">
        <v>1152.6479999999999</v>
      </c>
      <c r="G3488" s="6">
        <v>1773.3554999999999</v>
      </c>
    </row>
    <row r="3489" spans="1:7" customFormat="1" x14ac:dyDescent="0.25">
      <c r="A3489" s="4">
        <v>40623</v>
      </c>
      <c r="B3489">
        <v>4</v>
      </c>
      <c r="C3489">
        <v>1</v>
      </c>
      <c r="D3489" s="5" t="s">
        <v>40</v>
      </c>
      <c r="E3489" s="6">
        <v>601.47149999999999</v>
      </c>
      <c r="F3489" s="6">
        <v>1045.422</v>
      </c>
      <c r="G3489" s="6">
        <v>1646.8934999999999</v>
      </c>
    </row>
    <row r="3490" spans="1:7" customFormat="1" x14ac:dyDescent="0.25">
      <c r="A3490" s="4">
        <v>40623</v>
      </c>
      <c r="B3490">
        <v>4</v>
      </c>
      <c r="C3490">
        <v>2</v>
      </c>
      <c r="D3490" s="5" t="s">
        <v>41</v>
      </c>
      <c r="E3490" s="6">
        <v>611.53049999999996</v>
      </c>
      <c r="F3490" s="6">
        <v>1119.0899999999999</v>
      </c>
      <c r="G3490" s="6">
        <v>1730.6205</v>
      </c>
    </row>
    <row r="3491" spans="1:7" customFormat="1" x14ac:dyDescent="0.25">
      <c r="A3491" s="4">
        <v>40624</v>
      </c>
      <c r="B3491">
        <v>1</v>
      </c>
      <c r="C3491">
        <v>1</v>
      </c>
      <c r="D3491" s="5" t="s">
        <v>43</v>
      </c>
      <c r="E3491" s="6">
        <v>605.07299999999998</v>
      </c>
      <c r="F3491" s="6">
        <v>995.29499999999996</v>
      </c>
      <c r="G3491" s="6">
        <v>1600.3679999999999</v>
      </c>
    </row>
    <row r="3492" spans="1:7" customFormat="1" x14ac:dyDescent="0.25">
      <c r="A3492" s="4">
        <v>40624</v>
      </c>
      <c r="B3492">
        <v>1</v>
      </c>
      <c r="C3492">
        <v>2</v>
      </c>
      <c r="D3492" s="5" t="s">
        <v>47</v>
      </c>
      <c r="E3492" s="6">
        <v>640.98299999999995</v>
      </c>
      <c r="F3492" s="6">
        <v>961.90499999999997</v>
      </c>
      <c r="G3492" s="6">
        <v>1602.8879999999999</v>
      </c>
    </row>
    <row r="3493" spans="1:7" customFormat="1" x14ac:dyDescent="0.25">
      <c r="A3493" s="4">
        <v>40624</v>
      </c>
      <c r="B3493">
        <v>2</v>
      </c>
      <c r="C3493">
        <v>1</v>
      </c>
      <c r="D3493" s="5" t="s">
        <v>24</v>
      </c>
      <c r="E3493" s="6">
        <v>628.14149999999995</v>
      </c>
      <c r="F3493" s="6">
        <v>1134.2625</v>
      </c>
      <c r="G3493" s="6">
        <v>1762.404</v>
      </c>
    </row>
    <row r="3494" spans="1:7" customFormat="1" x14ac:dyDescent="0.25">
      <c r="A3494" s="4">
        <v>40624</v>
      </c>
      <c r="B3494">
        <v>2</v>
      </c>
      <c r="C3494">
        <v>2</v>
      </c>
      <c r="D3494" s="5" t="s">
        <v>30</v>
      </c>
      <c r="E3494" s="6">
        <v>802.17899999999997</v>
      </c>
      <c r="F3494" s="6">
        <v>1205.1375</v>
      </c>
      <c r="G3494" s="6">
        <v>2007.3164999999999</v>
      </c>
    </row>
    <row r="3495" spans="1:7" customFormat="1" x14ac:dyDescent="0.25">
      <c r="A3495" s="4">
        <v>40624</v>
      </c>
      <c r="B3495">
        <v>3</v>
      </c>
      <c r="C3495">
        <v>1</v>
      </c>
      <c r="D3495" s="5" t="s">
        <v>16</v>
      </c>
      <c r="E3495" s="6">
        <v>615.78300000000002</v>
      </c>
      <c r="F3495" s="6">
        <v>982.55849999999998</v>
      </c>
      <c r="G3495" s="6">
        <v>1598.3415</v>
      </c>
    </row>
    <row r="3496" spans="1:7" customFormat="1" x14ac:dyDescent="0.25">
      <c r="A3496" s="4">
        <v>40624</v>
      </c>
      <c r="B3496">
        <v>3</v>
      </c>
      <c r="C3496">
        <v>2</v>
      </c>
      <c r="D3496" s="5" t="s">
        <v>22</v>
      </c>
      <c r="E3496" s="6">
        <v>807.75450000000001</v>
      </c>
      <c r="F3496" s="6">
        <v>1359.6659999999999</v>
      </c>
      <c r="G3496" s="6">
        <v>2167.4205000000002</v>
      </c>
    </row>
    <row r="3497" spans="1:7" customFormat="1" x14ac:dyDescent="0.25">
      <c r="A3497" s="4">
        <v>40624</v>
      </c>
      <c r="B3497">
        <v>4</v>
      </c>
      <c r="C3497">
        <v>1</v>
      </c>
      <c r="D3497" s="5" t="s">
        <v>27</v>
      </c>
      <c r="E3497" s="6">
        <v>681.72299999999996</v>
      </c>
      <c r="F3497" s="6">
        <v>1103.3610000000001</v>
      </c>
      <c r="G3497" s="6">
        <v>1785.0840000000001</v>
      </c>
    </row>
    <row r="3498" spans="1:7" customFormat="1" x14ac:dyDescent="0.25">
      <c r="A3498" s="4">
        <v>40624</v>
      </c>
      <c r="B3498">
        <v>4</v>
      </c>
      <c r="C3498">
        <v>2</v>
      </c>
      <c r="D3498" s="5" t="s">
        <v>32</v>
      </c>
      <c r="E3498" s="6">
        <v>663.39</v>
      </c>
      <c r="F3498" s="6">
        <v>1032.6120000000001</v>
      </c>
      <c r="G3498" s="6">
        <v>1696.002</v>
      </c>
    </row>
    <row r="3499" spans="1:7" customFormat="1" x14ac:dyDescent="0.25">
      <c r="A3499" s="4">
        <v>40625</v>
      </c>
      <c r="B3499">
        <v>1</v>
      </c>
      <c r="C3499">
        <v>1</v>
      </c>
      <c r="D3499" s="5" t="s">
        <v>37</v>
      </c>
      <c r="E3499" s="6">
        <v>628.49850000000004</v>
      </c>
      <c r="F3499" s="6">
        <v>1190.8679999999999</v>
      </c>
      <c r="G3499" s="6">
        <v>1819.3665000000001</v>
      </c>
    </row>
    <row r="3500" spans="1:7" customFormat="1" x14ac:dyDescent="0.25">
      <c r="A3500" s="4">
        <v>40625</v>
      </c>
      <c r="B3500">
        <v>1</v>
      </c>
      <c r="C3500">
        <v>2</v>
      </c>
      <c r="D3500" s="5" t="s">
        <v>40</v>
      </c>
      <c r="E3500" s="6">
        <v>659.43150000000003</v>
      </c>
      <c r="F3500" s="6">
        <v>1162.9905000000001</v>
      </c>
      <c r="G3500" s="6">
        <v>1822.422</v>
      </c>
    </row>
    <row r="3501" spans="1:7" customFormat="1" x14ac:dyDescent="0.25">
      <c r="A3501" s="4">
        <v>40625</v>
      </c>
      <c r="B3501">
        <v>2</v>
      </c>
      <c r="C3501">
        <v>1</v>
      </c>
      <c r="D3501" s="5" t="s">
        <v>41</v>
      </c>
      <c r="E3501" s="6">
        <v>594.34199999999998</v>
      </c>
      <c r="F3501" s="6">
        <v>1181.145</v>
      </c>
      <c r="G3501" s="6">
        <v>1775.4870000000001</v>
      </c>
    </row>
    <row r="3502" spans="1:7" customFormat="1" x14ac:dyDescent="0.25">
      <c r="A3502" s="4">
        <v>40625</v>
      </c>
      <c r="B3502">
        <v>2</v>
      </c>
      <c r="C3502">
        <v>2</v>
      </c>
      <c r="D3502" s="5" t="s">
        <v>43</v>
      </c>
      <c r="E3502" s="6">
        <v>634.12649999999996</v>
      </c>
      <c r="F3502" s="6">
        <v>1024.5585000000001</v>
      </c>
      <c r="G3502" s="6">
        <v>1658.6849999999999</v>
      </c>
    </row>
    <row r="3503" spans="1:7" customFormat="1" x14ac:dyDescent="0.25">
      <c r="A3503" s="4">
        <v>40625</v>
      </c>
      <c r="B3503">
        <v>3</v>
      </c>
      <c r="C3503">
        <v>1</v>
      </c>
      <c r="D3503" s="5" t="s">
        <v>47</v>
      </c>
      <c r="E3503" s="6">
        <v>642.16949999999997</v>
      </c>
      <c r="F3503" s="6">
        <v>1142.0429999999999</v>
      </c>
      <c r="G3503" s="6">
        <v>1784.2125000000001</v>
      </c>
    </row>
    <row r="3504" spans="1:7" customFormat="1" x14ac:dyDescent="0.25">
      <c r="A3504" s="4">
        <v>40625</v>
      </c>
      <c r="B3504">
        <v>3</v>
      </c>
      <c r="C3504">
        <v>2</v>
      </c>
      <c r="D3504" s="5" t="s">
        <v>24</v>
      </c>
      <c r="E3504" s="6">
        <v>636.279</v>
      </c>
      <c r="F3504" s="6">
        <v>1211.3534999999999</v>
      </c>
      <c r="G3504" s="6">
        <v>1847.6324999999999</v>
      </c>
    </row>
    <row r="3505" spans="1:7" customFormat="1" x14ac:dyDescent="0.25">
      <c r="A3505" s="4">
        <v>40625</v>
      </c>
      <c r="B3505">
        <v>4</v>
      </c>
      <c r="C3505">
        <v>1</v>
      </c>
      <c r="D3505" s="5" t="s">
        <v>30</v>
      </c>
      <c r="E3505" s="6">
        <v>671.06550000000004</v>
      </c>
      <c r="F3505" s="6">
        <v>1102.5105000000001</v>
      </c>
      <c r="G3505" s="6">
        <v>1773.576</v>
      </c>
    </row>
    <row r="3506" spans="1:7" customFormat="1" x14ac:dyDescent="0.25">
      <c r="A3506" s="4">
        <v>40625</v>
      </c>
      <c r="B3506">
        <v>4</v>
      </c>
      <c r="C3506">
        <v>2</v>
      </c>
      <c r="D3506" s="5" t="s">
        <v>16</v>
      </c>
      <c r="E3506" s="6">
        <v>749.87850000000003</v>
      </c>
      <c r="F3506" s="6">
        <v>1319.934</v>
      </c>
      <c r="G3506" s="6">
        <v>2069.8125</v>
      </c>
    </row>
    <row r="3507" spans="1:7" customFormat="1" x14ac:dyDescent="0.25">
      <c r="A3507" s="4">
        <v>40626</v>
      </c>
      <c r="B3507">
        <v>1</v>
      </c>
      <c r="C3507">
        <v>1</v>
      </c>
      <c r="D3507" s="5" t="s">
        <v>22</v>
      </c>
      <c r="E3507" s="6">
        <v>700.83299999999997</v>
      </c>
      <c r="F3507" s="6">
        <v>1186.2795000000001</v>
      </c>
      <c r="G3507" s="6">
        <v>1887.1125</v>
      </c>
    </row>
    <row r="3508" spans="1:7" customFormat="1" x14ac:dyDescent="0.25">
      <c r="A3508" s="4">
        <v>40626</v>
      </c>
      <c r="B3508">
        <v>1</v>
      </c>
      <c r="C3508">
        <v>2</v>
      </c>
      <c r="D3508" s="5" t="s">
        <v>27</v>
      </c>
      <c r="E3508" s="6">
        <v>575.46299999999997</v>
      </c>
      <c r="F3508" s="6">
        <v>1149.183</v>
      </c>
      <c r="G3508" s="6">
        <v>1724.646</v>
      </c>
    </row>
    <row r="3509" spans="1:7" customFormat="1" x14ac:dyDescent="0.25">
      <c r="A3509" s="4">
        <v>40626</v>
      </c>
      <c r="B3509">
        <v>2</v>
      </c>
      <c r="C3509">
        <v>1</v>
      </c>
      <c r="D3509" s="5" t="s">
        <v>32</v>
      </c>
      <c r="E3509" s="6">
        <v>681.89099999999996</v>
      </c>
      <c r="F3509" s="6">
        <v>1051.0709999999999</v>
      </c>
      <c r="G3509" s="6">
        <v>1732.962</v>
      </c>
    </row>
    <row r="3510" spans="1:7" customFormat="1" x14ac:dyDescent="0.25">
      <c r="A3510" s="4">
        <v>40626</v>
      </c>
      <c r="B3510">
        <v>2</v>
      </c>
      <c r="C3510">
        <v>2</v>
      </c>
      <c r="D3510" s="5" t="s">
        <v>37</v>
      </c>
      <c r="E3510" s="6">
        <v>831.47400000000005</v>
      </c>
      <c r="F3510" s="6">
        <v>1321.0155</v>
      </c>
      <c r="G3510" s="6">
        <v>2152.4895000000001</v>
      </c>
    </row>
    <row r="3511" spans="1:7" customFormat="1" x14ac:dyDescent="0.25">
      <c r="A3511" s="4">
        <v>40626</v>
      </c>
      <c r="B3511">
        <v>3</v>
      </c>
      <c r="C3511">
        <v>1</v>
      </c>
      <c r="D3511" s="5" t="s">
        <v>40</v>
      </c>
      <c r="E3511" s="6">
        <v>604.07550000000003</v>
      </c>
      <c r="F3511" s="6">
        <v>1144.2584999999999</v>
      </c>
      <c r="G3511" s="6">
        <v>1748.3340000000001</v>
      </c>
    </row>
    <row r="3512" spans="1:7" customFormat="1" x14ac:dyDescent="0.25">
      <c r="A3512" s="4">
        <v>40626</v>
      </c>
      <c r="B3512">
        <v>3</v>
      </c>
      <c r="C3512">
        <v>2</v>
      </c>
      <c r="D3512" s="5" t="s">
        <v>41</v>
      </c>
      <c r="E3512" s="6">
        <v>739.9665</v>
      </c>
      <c r="F3512" s="6">
        <v>1282.0395000000001</v>
      </c>
      <c r="G3512" s="6">
        <v>2022.0060000000001</v>
      </c>
    </row>
    <row r="3513" spans="1:7" customFormat="1" x14ac:dyDescent="0.25">
      <c r="A3513" s="4">
        <v>40626</v>
      </c>
      <c r="B3513">
        <v>4</v>
      </c>
      <c r="C3513">
        <v>1</v>
      </c>
      <c r="D3513" s="5" t="s">
        <v>43</v>
      </c>
      <c r="E3513" s="6">
        <v>598.19550000000004</v>
      </c>
      <c r="F3513" s="6">
        <v>1065.1514999999999</v>
      </c>
      <c r="G3513" s="6">
        <v>1663.347</v>
      </c>
    </row>
    <row r="3514" spans="1:7" customFormat="1" x14ac:dyDescent="0.25">
      <c r="A3514" s="4">
        <v>40626</v>
      </c>
      <c r="B3514">
        <v>4</v>
      </c>
      <c r="C3514">
        <v>2</v>
      </c>
      <c r="D3514" s="5" t="s">
        <v>47</v>
      </c>
      <c r="E3514" s="6">
        <v>811.27200000000005</v>
      </c>
      <c r="F3514" s="6">
        <v>1249.1324999999999</v>
      </c>
      <c r="G3514" s="6">
        <v>2060.4045000000001</v>
      </c>
    </row>
    <row r="3515" spans="1:7" customFormat="1" x14ac:dyDescent="0.25">
      <c r="A3515" s="4">
        <v>40627</v>
      </c>
      <c r="B3515">
        <v>1</v>
      </c>
      <c r="C3515">
        <v>1</v>
      </c>
      <c r="D3515" s="5" t="s">
        <v>24</v>
      </c>
      <c r="E3515" s="6">
        <v>644.23800000000006</v>
      </c>
      <c r="F3515" s="6">
        <v>1035.7725</v>
      </c>
      <c r="G3515" s="6">
        <v>1680.0105000000001</v>
      </c>
    </row>
    <row r="3516" spans="1:7" customFormat="1" x14ac:dyDescent="0.25">
      <c r="A3516" s="4">
        <v>40627</v>
      </c>
      <c r="B3516">
        <v>1</v>
      </c>
      <c r="C3516">
        <v>2</v>
      </c>
      <c r="D3516" s="5" t="s">
        <v>30</v>
      </c>
      <c r="E3516" s="6">
        <v>692.32799999999997</v>
      </c>
      <c r="F3516" s="6">
        <v>1294.8599999999999</v>
      </c>
      <c r="G3516" s="6">
        <v>1987.1880000000001</v>
      </c>
    </row>
    <row r="3517" spans="1:7" customFormat="1" x14ac:dyDescent="0.25">
      <c r="A3517" s="4">
        <v>40627</v>
      </c>
      <c r="B3517">
        <v>2</v>
      </c>
      <c r="C3517">
        <v>1</v>
      </c>
      <c r="D3517" s="5" t="s">
        <v>16</v>
      </c>
      <c r="E3517" s="6">
        <v>670.41449999999998</v>
      </c>
      <c r="F3517" s="6">
        <v>1107.33</v>
      </c>
      <c r="G3517" s="6">
        <v>1777.7445</v>
      </c>
    </row>
    <row r="3518" spans="1:7" customFormat="1" x14ac:dyDescent="0.25">
      <c r="A3518" s="4">
        <v>40627</v>
      </c>
      <c r="B3518">
        <v>2</v>
      </c>
      <c r="C3518">
        <v>2</v>
      </c>
      <c r="D3518" s="5" t="s">
        <v>22</v>
      </c>
      <c r="E3518" s="6">
        <v>757.97400000000005</v>
      </c>
      <c r="F3518" s="6">
        <v>1329.0585000000001</v>
      </c>
      <c r="G3518" s="6">
        <v>2087.0324999999998</v>
      </c>
    </row>
    <row r="3519" spans="1:7" customFormat="1" x14ac:dyDescent="0.25">
      <c r="A3519" s="4">
        <v>40627</v>
      </c>
      <c r="B3519">
        <v>3</v>
      </c>
      <c r="C3519">
        <v>1</v>
      </c>
      <c r="D3519" s="5" t="s">
        <v>27</v>
      </c>
      <c r="E3519" s="6">
        <v>595.89599999999996</v>
      </c>
      <c r="F3519" s="6">
        <v>1208.4135000000001</v>
      </c>
      <c r="G3519" s="6">
        <v>1804.3095000000001</v>
      </c>
    </row>
    <row r="3520" spans="1:7" customFormat="1" x14ac:dyDescent="0.25">
      <c r="A3520" s="4">
        <v>40627</v>
      </c>
      <c r="B3520">
        <v>3</v>
      </c>
      <c r="C3520">
        <v>2</v>
      </c>
      <c r="D3520" s="5" t="s">
        <v>32</v>
      </c>
      <c r="E3520" s="6">
        <v>728.11199999999997</v>
      </c>
      <c r="F3520" s="6">
        <v>1178.8035</v>
      </c>
      <c r="G3520" s="6">
        <v>1906.9155000000001</v>
      </c>
    </row>
    <row r="3521" spans="1:7" customFormat="1" x14ac:dyDescent="0.25">
      <c r="A3521" s="4">
        <v>40627</v>
      </c>
      <c r="B3521">
        <v>4</v>
      </c>
      <c r="C3521">
        <v>1</v>
      </c>
      <c r="D3521" s="5" t="s">
        <v>37</v>
      </c>
      <c r="E3521" s="6">
        <v>586.09950000000003</v>
      </c>
      <c r="F3521" s="6">
        <v>1101.8910000000001</v>
      </c>
      <c r="G3521" s="6">
        <v>1687.9905000000001</v>
      </c>
    </row>
    <row r="3522" spans="1:7" customFormat="1" x14ac:dyDescent="0.25">
      <c r="A3522" s="4">
        <v>40627</v>
      </c>
      <c r="B3522">
        <v>4</v>
      </c>
      <c r="C3522">
        <v>2</v>
      </c>
      <c r="D3522" s="5" t="s">
        <v>40</v>
      </c>
      <c r="E3522" s="6">
        <v>738.51750000000004</v>
      </c>
      <c r="F3522" s="6">
        <v>1255.527</v>
      </c>
      <c r="G3522" s="6">
        <v>1994.0445</v>
      </c>
    </row>
    <row r="3523" spans="1:7" customFormat="1" x14ac:dyDescent="0.25">
      <c r="A3523" s="4">
        <v>40628</v>
      </c>
      <c r="B3523">
        <v>1</v>
      </c>
      <c r="C3523">
        <v>1</v>
      </c>
      <c r="D3523" s="5" t="s">
        <v>41</v>
      </c>
      <c r="E3523" s="6">
        <v>695.20500000000004</v>
      </c>
      <c r="F3523" s="6">
        <v>1080.8910000000001</v>
      </c>
      <c r="G3523" s="6">
        <v>1776.096</v>
      </c>
    </row>
    <row r="3524" spans="1:7" customFormat="1" x14ac:dyDescent="0.25">
      <c r="A3524" s="4">
        <v>40628</v>
      </c>
      <c r="B3524">
        <v>1</v>
      </c>
      <c r="C3524">
        <v>2</v>
      </c>
      <c r="D3524" s="5" t="s">
        <v>43</v>
      </c>
      <c r="E3524" s="6">
        <v>778.52250000000004</v>
      </c>
      <c r="F3524" s="6">
        <v>1342.8240000000001</v>
      </c>
      <c r="G3524" s="6">
        <v>2121.3465000000001</v>
      </c>
    </row>
    <row r="3525" spans="1:7" customFormat="1" x14ac:dyDescent="0.25">
      <c r="A3525" s="4">
        <v>40628</v>
      </c>
      <c r="B3525">
        <v>2</v>
      </c>
      <c r="C3525">
        <v>1</v>
      </c>
      <c r="D3525" s="5" t="s">
        <v>47</v>
      </c>
      <c r="E3525" s="6">
        <v>556.98299999999995</v>
      </c>
      <c r="F3525" s="6">
        <v>1091.4014999999999</v>
      </c>
      <c r="G3525" s="6">
        <v>1648.3844999999999</v>
      </c>
    </row>
    <row r="3526" spans="1:7" customFormat="1" x14ac:dyDescent="0.25">
      <c r="A3526" s="4">
        <v>40628</v>
      </c>
      <c r="B3526">
        <v>2</v>
      </c>
      <c r="C3526">
        <v>2</v>
      </c>
      <c r="D3526" s="5" t="s">
        <v>24</v>
      </c>
      <c r="E3526" s="6">
        <v>741.54150000000004</v>
      </c>
      <c r="F3526" s="6">
        <v>1370.4285</v>
      </c>
      <c r="G3526" s="6">
        <v>2111.9699999999998</v>
      </c>
    </row>
    <row r="3527" spans="1:7" customFormat="1" x14ac:dyDescent="0.25">
      <c r="A3527" s="4">
        <v>40628</v>
      </c>
      <c r="B3527">
        <v>3</v>
      </c>
      <c r="C3527">
        <v>1</v>
      </c>
      <c r="D3527" s="5" t="s">
        <v>30</v>
      </c>
      <c r="E3527" s="6">
        <v>634.59900000000005</v>
      </c>
      <c r="F3527" s="6">
        <v>1195.9815000000001</v>
      </c>
      <c r="G3527" s="6">
        <v>1830.5805</v>
      </c>
    </row>
    <row r="3528" spans="1:7" customFormat="1" x14ac:dyDescent="0.25">
      <c r="A3528" s="4">
        <v>40628</v>
      </c>
      <c r="B3528">
        <v>3</v>
      </c>
      <c r="C3528">
        <v>2</v>
      </c>
      <c r="D3528" s="5" t="s">
        <v>16</v>
      </c>
      <c r="E3528" s="6">
        <v>689.58749999999998</v>
      </c>
      <c r="F3528" s="6">
        <v>1242.654</v>
      </c>
      <c r="G3528" s="6">
        <v>1932.2415000000001</v>
      </c>
    </row>
    <row r="3529" spans="1:7" customFormat="1" x14ac:dyDescent="0.25">
      <c r="A3529" s="4">
        <v>40628</v>
      </c>
      <c r="B3529">
        <v>4</v>
      </c>
      <c r="C3529">
        <v>1</v>
      </c>
      <c r="D3529" s="5" t="s">
        <v>22</v>
      </c>
      <c r="E3529" s="6">
        <v>525.9135</v>
      </c>
      <c r="F3529" s="6">
        <v>1129.8315</v>
      </c>
      <c r="G3529" s="6">
        <v>1655.7449999999999</v>
      </c>
    </row>
    <row r="3530" spans="1:7" customFormat="1" x14ac:dyDescent="0.25">
      <c r="A3530" s="4">
        <v>40628</v>
      </c>
      <c r="B3530">
        <v>4</v>
      </c>
      <c r="C3530">
        <v>2</v>
      </c>
      <c r="D3530" s="5" t="s">
        <v>27</v>
      </c>
      <c r="E3530" s="6">
        <v>702.13499999999999</v>
      </c>
      <c r="F3530" s="6">
        <v>1114.491</v>
      </c>
      <c r="G3530" s="6">
        <v>1816.626</v>
      </c>
    </row>
    <row r="3531" spans="1:7" customFormat="1" x14ac:dyDescent="0.25">
      <c r="A3531" s="4">
        <v>40629</v>
      </c>
      <c r="B3531">
        <v>1</v>
      </c>
      <c r="C3531">
        <v>1</v>
      </c>
      <c r="D3531" s="5" t="s">
        <v>32</v>
      </c>
      <c r="E3531" s="6">
        <v>612.79049999999995</v>
      </c>
      <c r="F3531" s="6">
        <v>1074.675</v>
      </c>
      <c r="G3531" s="6">
        <v>1687.4655</v>
      </c>
    </row>
    <row r="3532" spans="1:7" customFormat="1" x14ac:dyDescent="0.25">
      <c r="A3532" s="4">
        <v>40629</v>
      </c>
      <c r="B3532">
        <v>1</v>
      </c>
      <c r="C3532">
        <v>2</v>
      </c>
      <c r="D3532" s="5" t="s">
        <v>37</v>
      </c>
      <c r="E3532" s="6">
        <v>508.11599999999999</v>
      </c>
      <c r="F3532" s="6">
        <v>1109.8710000000001</v>
      </c>
      <c r="G3532" s="6">
        <v>1617.9870000000001</v>
      </c>
    </row>
    <row r="3533" spans="1:7" customFormat="1" x14ac:dyDescent="0.25">
      <c r="A3533" s="4">
        <v>40629</v>
      </c>
      <c r="B3533">
        <v>2</v>
      </c>
      <c r="C3533">
        <v>1</v>
      </c>
      <c r="D3533" s="5" t="s">
        <v>40</v>
      </c>
      <c r="E3533" s="6">
        <v>648.43799999999999</v>
      </c>
      <c r="F3533" s="6">
        <v>1078.9694999999999</v>
      </c>
      <c r="G3533" s="6">
        <v>1727.4075</v>
      </c>
    </row>
    <row r="3534" spans="1:7" customFormat="1" x14ac:dyDescent="0.25">
      <c r="A3534" s="4">
        <v>40629</v>
      </c>
      <c r="B3534">
        <v>2</v>
      </c>
      <c r="C3534">
        <v>2</v>
      </c>
      <c r="D3534" s="5" t="s">
        <v>41</v>
      </c>
      <c r="E3534" s="6">
        <v>715.65899999999999</v>
      </c>
      <c r="F3534" s="6">
        <v>1393.056</v>
      </c>
      <c r="G3534" s="6">
        <v>2108.7150000000001</v>
      </c>
    </row>
    <row r="3535" spans="1:7" customFormat="1" x14ac:dyDescent="0.25">
      <c r="A3535" s="4">
        <v>40629</v>
      </c>
      <c r="B3535">
        <v>3</v>
      </c>
      <c r="C3535">
        <v>1</v>
      </c>
      <c r="D3535" s="5" t="s">
        <v>43</v>
      </c>
      <c r="E3535" s="6">
        <v>662.32950000000005</v>
      </c>
      <c r="F3535" s="6">
        <v>1227.5864999999999</v>
      </c>
      <c r="G3535" s="6">
        <v>1889.9159999999999</v>
      </c>
    </row>
    <row r="3536" spans="1:7" customFormat="1" x14ac:dyDescent="0.25">
      <c r="A3536" s="4">
        <v>40629</v>
      </c>
      <c r="B3536">
        <v>3</v>
      </c>
      <c r="C3536">
        <v>2</v>
      </c>
      <c r="D3536" s="5" t="s">
        <v>47</v>
      </c>
      <c r="E3536" s="6">
        <v>756.24149999999997</v>
      </c>
      <c r="F3536" s="6">
        <v>1316.07</v>
      </c>
      <c r="G3536" s="6">
        <v>2072.3114999999998</v>
      </c>
    </row>
    <row r="3537" spans="1:7" customFormat="1" x14ac:dyDescent="0.25">
      <c r="A3537" s="4">
        <v>40629</v>
      </c>
      <c r="B3537">
        <v>4</v>
      </c>
      <c r="C3537">
        <v>1</v>
      </c>
      <c r="D3537" s="5" t="s">
        <v>24</v>
      </c>
      <c r="E3537" s="6">
        <v>550.88250000000005</v>
      </c>
      <c r="F3537" s="6">
        <v>1027.1099999999999</v>
      </c>
      <c r="G3537" s="6">
        <v>1577.9925000000001</v>
      </c>
    </row>
    <row r="3538" spans="1:7" customFormat="1" x14ac:dyDescent="0.25">
      <c r="A3538" s="4">
        <v>40629</v>
      </c>
      <c r="B3538">
        <v>4</v>
      </c>
      <c r="C3538">
        <v>2</v>
      </c>
      <c r="D3538" s="5" t="s">
        <v>30</v>
      </c>
      <c r="E3538" s="6">
        <v>550.88250000000005</v>
      </c>
      <c r="F3538" s="6">
        <v>1039.1849999999999</v>
      </c>
      <c r="G3538" s="6">
        <v>1590.0675000000001</v>
      </c>
    </row>
    <row r="3539" spans="1:7" customFormat="1" x14ac:dyDescent="0.25">
      <c r="A3539" s="4">
        <v>40630</v>
      </c>
      <c r="B3539">
        <v>1</v>
      </c>
      <c r="C3539">
        <v>1</v>
      </c>
      <c r="D3539" s="5" t="s">
        <v>16</v>
      </c>
      <c r="E3539" s="6">
        <v>564.30150000000003</v>
      </c>
      <c r="F3539" s="6">
        <v>1125.2954999999999</v>
      </c>
      <c r="G3539" s="6">
        <v>1689.597</v>
      </c>
    </row>
    <row r="3540" spans="1:7" customFormat="1" x14ac:dyDescent="0.25">
      <c r="A3540" s="4">
        <v>40630</v>
      </c>
      <c r="B3540">
        <v>1</v>
      </c>
      <c r="C3540">
        <v>2</v>
      </c>
      <c r="D3540" s="5" t="s">
        <v>22</v>
      </c>
      <c r="E3540" s="6">
        <v>606.45899999999995</v>
      </c>
      <c r="F3540" s="6">
        <v>989.44650000000001</v>
      </c>
      <c r="G3540" s="6">
        <v>1595.9055000000001</v>
      </c>
    </row>
    <row r="3541" spans="1:7" customFormat="1" x14ac:dyDescent="0.25">
      <c r="A3541" s="4">
        <v>40630</v>
      </c>
      <c r="B3541">
        <v>2</v>
      </c>
      <c r="C3541">
        <v>1</v>
      </c>
      <c r="D3541" s="5" t="s">
        <v>27</v>
      </c>
      <c r="E3541" s="6">
        <v>681.92250000000001</v>
      </c>
      <c r="F3541" s="6">
        <v>1188.1590000000001</v>
      </c>
      <c r="G3541" s="6">
        <v>1870.0815</v>
      </c>
    </row>
    <row r="3542" spans="1:7" customFormat="1" x14ac:dyDescent="0.25">
      <c r="A3542" s="4">
        <v>40630</v>
      </c>
      <c r="B3542">
        <v>2</v>
      </c>
      <c r="C3542">
        <v>2</v>
      </c>
      <c r="D3542" s="5" t="s">
        <v>32</v>
      </c>
      <c r="E3542" s="6">
        <v>685.41899999999998</v>
      </c>
      <c r="F3542" s="6">
        <v>1080.7545</v>
      </c>
      <c r="G3542" s="6">
        <v>1766.1735000000001</v>
      </c>
    </row>
    <row r="3543" spans="1:7" customFormat="1" x14ac:dyDescent="0.25">
      <c r="A3543" s="4">
        <v>40630</v>
      </c>
      <c r="B3543">
        <v>3</v>
      </c>
      <c r="C3543">
        <v>1</v>
      </c>
      <c r="D3543" s="5" t="s">
        <v>37</v>
      </c>
      <c r="E3543" s="6">
        <v>683.43449999999996</v>
      </c>
      <c r="F3543" s="6">
        <v>1107.8969999999999</v>
      </c>
      <c r="G3543" s="6">
        <v>1791.3315</v>
      </c>
    </row>
    <row r="3544" spans="1:7" customFormat="1" x14ac:dyDescent="0.25">
      <c r="A3544" s="4">
        <v>40630</v>
      </c>
      <c r="B3544">
        <v>3</v>
      </c>
      <c r="C3544">
        <v>2</v>
      </c>
      <c r="D3544" s="5" t="s">
        <v>40</v>
      </c>
      <c r="E3544" s="6">
        <v>676.04250000000002</v>
      </c>
      <c r="F3544" s="6">
        <v>1138.3364999999999</v>
      </c>
      <c r="G3544" s="6">
        <v>1814.3789999999999</v>
      </c>
    </row>
    <row r="3545" spans="1:7" customFormat="1" x14ac:dyDescent="0.25">
      <c r="A3545" s="4">
        <v>40630</v>
      </c>
      <c r="B3545">
        <v>4</v>
      </c>
      <c r="C3545">
        <v>1</v>
      </c>
      <c r="D3545" s="5" t="s">
        <v>41</v>
      </c>
      <c r="E3545" s="6">
        <v>729.93899999999996</v>
      </c>
      <c r="F3545" s="6">
        <v>1106.5005000000001</v>
      </c>
      <c r="G3545" s="6">
        <v>1836.4395</v>
      </c>
    </row>
    <row r="3546" spans="1:7" customFormat="1" x14ac:dyDescent="0.25">
      <c r="A3546" s="4">
        <v>40630</v>
      </c>
      <c r="B3546">
        <v>4</v>
      </c>
      <c r="C3546">
        <v>2</v>
      </c>
      <c r="D3546" s="5" t="s">
        <v>43</v>
      </c>
      <c r="E3546" s="6">
        <v>573.53099999999995</v>
      </c>
      <c r="F3546" s="6">
        <v>1109.7239999999999</v>
      </c>
      <c r="G3546" s="6">
        <v>1683.2550000000001</v>
      </c>
    </row>
    <row r="3547" spans="1:7" customFormat="1" x14ac:dyDescent="0.25">
      <c r="A3547" s="4">
        <v>40631</v>
      </c>
      <c r="B3547">
        <v>1</v>
      </c>
      <c r="C3547">
        <v>1</v>
      </c>
      <c r="D3547" s="5" t="s">
        <v>47</v>
      </c>
      <c r="E3547" s="6">
        <v>644.02800000000002</v>
      </c>
      <c r="F3547" s="6">
        <v>1030.5435</v>
      </c>
      <c r="G3547" s="6">
        <v>1674.5715</v>
      </c>
    </row>
    <row r="3548" spans="1:7" customFormat="1" x14ac:dyDescent="0.25">
      <c r="A3548" s="4">
        <v>40631</v>
      </c>
      <c r="B3548">
        <v>1</v>
      </c>
      <c r="C3548">
        <v>2</v>
      </c>
      <c r="D3548" s="5" t="s">
        <v>24</v>
      </c>
      <c r="E3548" s="6">
        <v>742.7595</v>
      </c>
      <c r="F3548" s="6">
        <v>1312.4684999999999</v>
      </c>
      <c r="G3548" s="6">
        <v>2055.2280000000001</v>
      </c>
    </row>
    <row r="3549" spans="1:7" customFormat="1" x14ac:dyDescent="0.25">
      <c r="A3549" s="4">
        <v>40631</v>
      </c>
      <c r="B3549">
        <v>2</v>
      </c>
      <c r="C3549">
        <v>1</v>
      </c>
      <c r="D3549" s="5" t="s">
        <v>30</v>
      </c>
      <c r="E3549" s="6">
        <v>497.7525</v>
      </c>
      <c r="F3549" s="6">
        <v>1118.502</v>
      </c>
      <c r="G3549" s="6">
        <v>1616.2545</v>
      </c>
    </row>
    <row r="3550" spans="1:7" customFormat="1" x14ac:dyDescent="0.25">
      <c r="A3550" s="4">
        <v>40631</v>
      </c>
      <c r="B3550">
        <v>2</v>
      </c>
      <c r="C3550">
        <v>2</v>
      </c>
      <c r="D3550" s="5" t="s">
        <v>16</v>
      </c>
      <c r="E3550" s="6">
        <v>744.43949999999995</v>
      </c>
      <c r="F3550" s="6">
        <v>1398.5055</v>
      </c>
      <c r="G3550" s="6">
        <v>2142.9450000000002</v>
      </c>
    </row>
    <row r="3551" spans="1:7" customFormat="1" x14ac:dyDescent="0.25">
      <c r="A3551" s="4">
        <v>40631</v>
      </c>
      <c r="B3551">
        <v>3</v>
      </c>
      <c r="C3551">
        <v>1</v>
      </c>
      <c r="D3551" s="5" t="s">
        <v>22</v>
      </c>
      <c r="E3551" s="6">
        <v>681.17700000000002</v>
      </c>
      <c r="F3551" s="6">
        <v>1125.8309999999999</v>
      </c>
      <c r="G3551" s="6">
        <v>1807.008</v>
      </c>
    </row>
    <row r="3552" spans="1:7" customFormat="1" x14ac:dyDescent="0.25">
      <c r="A3552" s="4">
        <v>40631</v>
      </c>
      <c r="B3552">
        <v>3</v>
      </c>
      <c r="C3552">
        <v>2</v>
      </c>
      <c r="D3552" s="5" t="s">
        <v>27</v>
      </c>
      <c r="E3552" s="6">
        <v>739.97699999999998</v>
      </c>
      <c r="F3552" s="6">
        <v>1152.585</v>
      </c>
      <c r="G3552" s="6">
        <v>1892.5619999999999</v>
      </c>
    </row>
    <row r="3553" spans="1:7" customFormat="1" x14ac:dyDescent="0.25">
      <c r="A3553" s="4">
        <v>40631</v>
      </c>
      <c r="B3553">
        <v>4</v>
      </c>
      <c r="C3553">
        <v>1</v>
      </c>
      <c r="D3553" s="5" t="s">
        <v>32</v>
      </c>
      <c r="E3553" s="6">
        <v>494.74950000000001</v>
      </c>
      <c r="F3553" s="6">
        <v>1133.8425</v>
      </c>
      <c r="G3553" s="6">
        <v>1628.5920000000001</v>
      </c>
    </row>
    <row r="3554" spans="1:7" customFormat="1" x14ac:dyDescent="0.25">
      <c r="A3554" s="4">
        <v>40631</v>
      </c>
      <c r="B3554">
        <v>4</v>
      </c>
      <c r="C3554">
        <v>2</v>
      </c>
      <c r="D3554" s="5" t="s">
        <v>37</v>
      </c>
      <c r="E3554" s="6">
        <v>631.15499999999997</v>
      </c>
      <c r="F3554" s="6">
        <v>1103.088</v>
      </c>
      <c r="G3554" s="6">
        <v>1734.2429999999999</v>
      </c>
    </row>
    <row r="3555" spans="1:7" customFormat="1" x14ac:dyDescent="0.25">
      <c r="A3555" s="4">
        <v>40632</v>
      </c>
      <c r="B3555">
        <v>1</v>
      </c>
      <c r="C3555">
        <v>1</v>
      </c>
      <c r="D3555" s="5" t="s">
        <v>40</v>
      </c>
      <c r="E3555" s="6">
        <v>609.12599999999998</v>
      </c>
      <c r="F3555" s="6">
        <v>1005.7635</v>
      </c>
      <c r="G3555" s="6">
        <v>1614.8895</v>
      </c>
    </row>
    <row r="3556" spans="1:7" customFormat="1" x14ac:dyDescent="0.25">
      <c r="A3556" s="4">
        <v>40632</v>
      </c>
      <c r="B3556">
        <v>1</v>
      </c>
      <c r="C3556">
        <v>2</v>
      </c>
      <c r="D3556" s="5" t="s">
        <v>41</v>
      </c>
      <c r="E3556" s="6">
        <v>664.27200000000005</v>
      </c>
      <c r="F3556" s="6">
        <v>1001.322</v>
      </c>
      <c r="G3556" s="6">
        <v>1665.5940000000001</v>
      </c>
    </row>
    <row r="3557" spans="1:7" customFormat="1" x14ac:dyDescent="0.25">
      <c r="A3557" s="4">
        <v>40632</v>
      </c>
      <c r="B3557">
        <v>2</v>
      </c>
      <c r="C3557">
        <v>1</v>
      </c>
      <c r="D3557" s="5" t="s">
        <v>43</v>
      </c>
      <c r="E3557" s="6">
        <v>584.77650000000006</v>
      </c>
      <c r="F3557" s="6">
        <v>1112.8844999999999</v>
      </c>
      <c r="G3557" s="6">
        <v>1697.6610000000001</v>
      </c>
    </row>
    <row r="3558" spans="1:7" customFormat="1" x14ac:dyDescent="0.25">
      <c r="A3558" s="4">
        <v>40632</v>
      </c>
      <c r="B3558">
        <v>2</v>
      </c>
      <c r="C3558">
        <v>2</v>
      </c>
      <c r="D3558" s="5" t="s">
        <v>47</v>
      </c>
      <c r="E3558" s="6">
        <v>690.94200000000001</v>
      </c>
      <c r="F3558" s="6">
        <v>1464.75</v>
      </c>
      <c r="G3558" s="6">
        <v>2155.692</v>
      </c>
    </row>
    <row r="3559" spans="1:7" customFormat="1" x14ac:dyDescent="0.25">
      <c r="A3559" s="4">
        <v>40632</v>
      </c>
      <c r="B3559">
        <v>3</v>
      </c>
      <c r="C3559">
        <v>1</v>
      </c>
      <c r="D3559" s="5" t="s">
        <v>24</v>
      </c>
      <c r="E3559" s="6">
        <v>653.84550000000002</v>
      </c>
      <c r="F3559" s="6">
        <v>996.27149999999995</v>
      </c>
      <c r="G3559" s="6">
        <v>1650.117</v>
      </c>
    </row>
    <row r="3560" spans="1:7" customFormat="1" x14ac:dyDescent="0.25">
      <c r="A3560" s="4">
        <v>40632</v>
      </c>
      <c r="B3560">
        <v>3</v>
      </c>
      <c r="C3560">
        <v>2</v>
      </c>
      <c r="D3560" s="5" t="s">
        <v>30</v>
      </c>
      <c r="E3560" s="6">
        <v>783.76199999999994</v>
      </c>
      <c r="F3560" s="6">
        <v>1192.5165</v>
      </c>
      <c r="G3560" s="6">
        <v>1976.2784999999999</v>
      </c>
    </row>
    <row r="3561" spans="1:7" customFormat="1" x14ac:dyDescent="0.25">
      <c r="A3561" s="4">
        <v>40632</v>
      </c>
      <c r="B3561">
        <v>4</v>
      </c>
      <c r="C3561">
        <v>1</v>
      </c>
      <c r="D3561" s="5" t="s">
        <v>16</v>
      </c>
      <c r="E3561" s="6">
        <v>663.71550000000002</v>
      </c>
      <c r="F3561" s="6">
        <v>1009.155</v>
      </c>
      <c r="G3561" s="6">
        <v>1672.8705</v>
      </c>
    </row>
    <row r="3562" spans="1:7" customFormat="1" x14ac:dyDescent="0.25">
      <c r="A3562" s="4">
        <v>40632</v>
      </c>
      <c r="B3562">
        <v>4</v>
      </c>
      <c r="C3562">
        <v>2</v>
      </c>
      <c r="D3562" s="5" t="s">
        <v>22</v>
      </c>
      <c r="E3562" s="6">
        <v>551.07150000000001</v>
      </c>
      <c r="F3562" s="6">
        <v>1208.8440000000001</v>
      </c>
      <c r="G3562" s="6">
        <v>1759.9155000000001</v>
      </c>
    </row>
    <row r="3563" spans="1:7" customFormat="1" x14ac:dyDescent="0.25">
      <c r="A3563" s="4">
        <v>40633</v>
      </c>
      <c r="B3563">
        <v>1</v>
      </c>
      <c r="C3563">
        <v>1</v>
      </c>
      <c r="D3563" s="5" t="s">
        <v>27</v>
      </c>
      <c r="E3563" s="6">
        <v>560.93100000000004</v>
      </c>
      <c r="F3563" s="6">
        <v>1029.126</v>
      </c>
      <c r="G3563" s="6">
        <v>1590.057</v>
      </c>
    </row>
    <row r="3564" spans="1:7" customFormat="1" x14ac:dyDescent="0.25">
      <c r="A3564" s="4">
        <v>40633</v>
      </c>
      <c r="B3564">
        <v>1</v>
      </c>
      <c r="C3564">
        <v>2</v>
      </c>
      <c r="D3564" s="5" t="s">
        <v>32</v>
      </c>
      <c r="E3564" s="6">
        <v>630.29399999999998</v>
      </c>
      <c r="F3564" s="6">
        <v>1065.0045</v>
      </c>
      <c r="G3564" s="6">
        <v>1695.2985000000001</v>
      </c>
    </row>
    <row r="3565" spans="1:7" customFormat="1" x14ac:dyDescent="0.25">
      <c r="A3565" s="4">
        <v>40633</v>
      </c>
      <c r="B3565">
        <v>2</v>
      </c>
      <c r="C3565">
        <v>1</v>
      </c>
      <c r="D3565" s="5" t="s">
        <v>37</v>
      </c>
      <c r="E3565" s="6">
        <v>521.28300000000002</v>
      </c>
      <c r="F3565" s="6">
        <v>1223.481</v>
      </c>
      <c r="G3565" s="6">
        <v>1744.7639999999999</v>
      </c>
    </row>
    <row r="3566" spans="1:7" customFormat="1" x14ac:dyDescent="0.25">
      <c r="A3566" s="4">
        <v>40633</v>
      </c>
      <c r="B3566">
        <v>2</v>
      </c>
      <c r="C3566">
        <v>2</v>
      </c>
      <c r="D3566" s="5" t="s">
        <v>40</v>
      </c>
      <c r="E3566" s="6">
        <v>829.27949999999998</v>
      </c>
      <c r="F3566" s="6">
        <v>1300.2570000000001</v>
      </c>
      <c r="G3566" s="6">
        <v>2129.5365000000002</v>
      </c>
    </row>
    <row r="3567" spans="1:7" customFormat="1" x14ac:dyDescent="0.25">
      <c r="A3567" s="4">
        <v>40633</v>
      </c>
      <c r="B3567">
        <v>3</v>
      </c>
      <c r="C3567">
        <v>1</v>
      </c>
      <c r="D3567" s="5" t="s">
        <v>41</v>
      </c>
      <c r="E3567" s="6">
        <v>617.97749999999996</v>
      </c>
      <c r="F3567" s="6">
        <v>1202.9535000000001</v>
      </c>
      <c r="G3567" s="6">
        <v>1820.931</v>
      </c>
    </row>
    <row r="3568" spans="1:7" customFormat="1" x14ac:dyDescent="0.25">
      <c r="A3568" s="4">
        <v>40633</v>
      </c>
      <c r="B3568">
        <v>3</v>
      </c>
      <c r="C3568">
        <v>2</v>
      </c>
      <c r="D3568" s="5" t="s">
        <v>43</v>
      </c>
      <c r="E3568" s="6">
        <v>485.709</v>
      </c>
      <c r="F3568" s="6">
        <v>1105.482</v>
      </c>
      <c r="G3568" s="6">
        <v>1591.191</v>
      </c>
    </row>
    <row r="3569" spans="1:7" customFormat="1" x14ac:dyDescent="0.25">
      <c r="A3569" s="4">
        <v>40633</v>
      </c>
      <c r="B3569">
        <v>4</v>
      </c>
      <c r="C3569">
        <v>1</v>
      </c>
      <c r="D3569" s="5" t="s">
        <v>47</v>
      </c>
      <c r="E3569" s="6">
        <v>479.18849999999998</v>
      </c>
      <c r="F3569" s="6">
        <v>1145.3505</v>
      </c>
      <c r="G3569" s="6">
        <v>1624.539</v>
      </c>
    </row>
    <row r="3570" spans="1:7" customFormat="1" x14ac:dyDescent="0.25">
      <c r="A3570" s="4">
        <v>40633</v>
      </c>
      <c r="B3570">
        <v>4</v>
      </c>
      <c r="C3570">
        <v>2</v>
      </c>
      <c r="D3570" s="5" t="s">
        <v>24</v>
      </c>
      <c r="E3570" s="6">
        <v>798</v>
      </c>
      <c r="F3570" s="6">
        <v>1208.3505</v>
      </c>
      <c r="G3570" s="6">
        <v>2006.3505</v>
      </c>
    </row>
    <row r="3571" spans="1:7" customFormat="1" x14ac:dyDescent="0.25">
      <c r="A3571" s="4">
        <v>40634</v>
      </c>
      <c r="B3571">
        <v>1</v>
      </c>
      <c r="C3571">
        <v>1</v>
      </c>
      <c r="D3571" s="5" t="s">
        <v>30</v>
      </c>
      <c r="E3571" s="6">
        <v>525.48299999999995</v>
      </c>
      <c r="F3571" s="6">
        <v>1052.2784999999999</v>
      </c>
      <c r="G3571" s="6">
        <v>1577.7615000000001</v>
      </c>
    </row>
    <row r="3572" spans="1:7" customFormat="1" x14ac:dyDescent="0.25">
      <c r="A3572" s="4">
        <v>40634</v>
      </c>
      <c r="B3572">
        <v>1</v>
      </c>
      <c r="C3572">
        <v>2</v>
      </c>
      <c r="D3572" s="5" t="s">
        <v>16</v>
      </c>
      <c r="E3572" s="6">
        <v>649.005</v>
      </c>
      <c r="F3572" s="6">
        <v>1063.1355000000001</v>
      </c>
      <c r="G3572" s="6">
        <v>1712.1405</v>
      </c>
    </row>
    <row r="3573" spans="1:7" customFormat="1" x14ac:dyDescent="0.25">
      <c r="A3573" s="4">
        <v>40634</v>
      </c>
      <c r="B3573">
        <v>2</v>
      </c>
      <c r="C3573">
        <v>1</v>
      </c>
      <c r="D3573" s="5" t="s">
        <v>22</v>
      </c>
      <c r="E3573" s="6">
        <v>578.78099999999995</v>
      </c>
      <c r="F3573" s="6">
        <v>1137.9690000000001</v>
      </c>
      <c r="G3573" s="6">
        <v>1716.75</v>
      </c>
    </row>
    <row r="3574" spans="1:7" customFormat="1" x14ac:dyDescent="0.25">
      <c r="A3574" s="4">
        <v>40634</v>
      </c>
      <c r="B3574">
        <v>2</v>
      </c>
      <c r="C3574">
        <v>2</v>
      </c>
      <c r="D3574" s="5" t="s">
        <v>27</v>
      </c>
      <c r="E3574" s="6">
        <v>817.23599999999999</v>
      </c>
      <c r="F3574" s="6">
        <v>1306.1369999999999</v>
      </c>
      <c r="G3574" s="6">
        <v>2123.373</v>
      </c>
    </row>
    <row r="3575" spans="1:7" customFormat="1" x14ac:dyDescent="0.25">
      <c r="A3575" s="4">
        <v>40634</v>
      </c>
      <c r="B3575">
        <v>3</v>
      </c>
      <c r="C3575">
        <v>1</v>
      </c>
      <c r="D3575" s="5" t="s">
        <v>32</v>
      </c>
      <c r="E3575" s="6">
        <v>586.6875</v>
      </c>
      <c r="F3575" s="6">
        <v>1017.5655</v>
      </c>
      <c r="G3575" s="6">
        <v>1604.2529999999999</v>
      </c>
    </row>
    <row r="3576" spans="1:7" customFormat="1" x14ac:dyDescent="0.25">
      <c r="A3576" s="4">
        <v>40634</v>
      </c>
      <c r="B3576">
        <v>3</v>
      </c>
      <c r="C3576">
        <v>2</v>
      </c>
      <c r="D3576" s="5" t="s">
        <v>37</v>
      </c>
      <c r="E3576" s="6">
        <v>823.42049999999995</v>
      </c>
      <c r="F3576" s="6">
        <v>1263.8430000000001</v>
      </c>
      <c r="G3576" s="6">
        <v>2087.2635</v>
      </c>
    </row>
    <row r="3577" spans="1:7" customFormat="1" x14ac:dyDescent="0.25">
      <c r="A3577" s="4">
        <v>40634</v>
      </c>
      <c r="B3577">
        <v>4</v>
      </c>
      <c r="C3577">
        <v>1</v>
      </c>
      <c r="D3577" s="5" t="s">
        <v>40</v>
      </c>
      <c r="E3577" s="6">
        <v>507.46499999999997</v>
      </c>
      <c r="F3577" s="6">
        <v>1144.0695000000001</v>
      </c>
      <c r="G3577" s="6">
        <v>1651.5345</v>
      </c>
    </row>
    <row r="3578" spans="1:7" customFormat="1" x14ac:dyDescent="0.25">
      <c r="A3578" s="4">
        <v>40634</v>
      </c>
      <c r="B3578">
        <v>4</v>
      </c>
      <c r="C3578">
        <v>2</v>
      </c>
      <c r="D3578" s="5" t="s">
        <v>41</v>
      </c>
      <c r="E3578" s="6">
        <v>623.0385</v>
      </c>
      <c r="F3578" s="6">
        <v>1120.7280000000001</v>
      </c>
      <c r="G3578" s="6">
        <v>1743.7665</v>
      </c>
    </row>
    <row r="3579" spans="1:7" customFormat="1" x14ac:dyDescent="0.25">
      <c r="A3579" s="4">
        <v>40635</v>
      </c>
      <c r="B3579">
        <v>1</v>
      </c>
      <c r="C3579">
        <v>1</v>
      </c>
      <c r="D3579" s="5" t="s">
        <v>43</v>
      </c>
      <c r="E3579" s="6">
        <v>577.20600000000002</v>
      </c>
      <c r="F3579" s="6">
        <v>1041.768</v>
      </c>
      <c r="G3579" s="6">
        <v>1618.9739999999999</v>
      </c>
    </row>
    <row r="3580" spans="1:7" customFormat="1" x14ac:dyDescent="0.25">
      <c r="A3580" s="4">
        <v>40635</v>
      </c>
      <c r="B3580">
        <v>1</v>
      </c>
      <c r="C3580">
        <v>2</v>
      </c>
      <c r="D3580" s="5" t="s">
        <v>47</v>
      </c>
      <c r="E3580" s="6">
        <v>630.93449999999996</v>
      </c>
      <c r="F3580" s="6">
        <v>1228.3109999999999</v>
      </c>
      <c r="G3580" s="6">
        <v>1859.2455</v>
      </c>
    </row>
    <row r="3581" spans="1:7" customFormat="1" x14ac:dyDescent="0.25">
      <c r="A3581" s="4">
        <v>40635</v>
      </c>
      <c r="B3581">
        <v>2</v>
      </c>
      <c r="C3581">
        <v>1</v>
      </c>
      <c r="D3581" s="5" t="s">
        <v>24</v>
      </c>
      <c r="E3581" s="6">
        <v>724.00649999999996</v>
      </c>
      <c r="F3581" s="6">
        <v>1162.0350000000001</v>
      </c>
      <c r="G3581" s="6">
        <v>1886.0415</v>
      </c>
    </row>
    <row r="3582" spans="1:7" customFormat="1" x14ac:dyDescent="0.25">
      <c r="A3582" s="4">
        <v>40635</v>
      </c>
      <c r="B3582">
        <v>2</v>
      </c>
      <c r="C3582">
        <v>2</v>
      </c>
      <c r="D3582" s="5" t="s">
        <v>30</v>
      </c>
      <c r="E3582" s="6">
        <v>582.21450000000004</v>
      </c>
      <c r="F3582" s="6">
        <v>1171.0754999999999</v>
      </c>
      <c r="G3582" s="6">
        <v>1753.29</v>
      </c>
    </row>
    <row r="3583" spans="1:7" customFormat="1" x14ac:dyDescent="0.25">
      <c r="A3583" s="4">
        <v>40635</v>
      </c>
      <c r="B3583">
        <v>3</v>
      </c>
      <c r="C3583">
        <v>1</v>
      </c>
      <c r="D3583" s="5" t="s">
        <v>16</v>
      </c>
      <c r="E3583" s="6">
        <v>547.44899999999996</v>
      </c>
      <c r="F3583" s="6">
        <v>1200.633</v>
      </c>
      <c r="G3583" s="6">
        <v>1748.0820000000001</v>
      </c>
    </row>
    <row r="3584" spans="1:7" customFormat="1" x14ac:dyDescent="0.25">
      <c r="A3584" s="4">
        <v>40635</v>
      </c>
      <c r="B3584">
        <v>3</v>
      </c>
      <c r="C3584">
        <v>2</v>
      </c>
      <c r="D3584" s="5" t="s">
        <v>22</v>
      </c>
      <c r="E3584" s="6">
        <v>705.30600000000004</v>
      </c>
      <c r="F3584" s="6">
        <v>1475.6175000000001</v>
      </c>
      <c r="G3584" s="6">
        <v>2180.9234999999999</v>
      </c>
    </row>
    <row r="3585" spans="1:7" customFormat="1" x14ac:dyDescent="0.25">
      <c r="A3585" s="4">
        <v>40635</v>
      </c>
      <c r="B3585">
        <v>4</v>
      </c>
      <c r="C3585">
        <v>1</v>
      </c>
      <c r="D3585" s="5" t="s">
        <v>27</v>
      </c>
      <c r="E3585" s="6">
        <v>443.9085</v>
      </c>
      <c r="F3585" s="6">
        <v>1147.5450000000001</v>
      </c>
      <c r="G3585" s="6">
        <v>1591.4535000000001</v>
      </c>
    </row>
    <row r="3586" spans="1:7" customFormat="1" x14ac:dyDescent="0.25">
      <c r="A3586" s="4">
        <v>40635</v>
      </c>
      <c r="B3586">
        <v>4</v>
      </c>
      <c r="C3586">
        <v>2</v>
      </c>
      <c r="D3586" s="5" t="s">
        <v>32</v>
      </c>
      <c r="E3586" s="6">
        <v>771.47699999999998</v>
      </c>
      <c r="F3586" s="6">
        <v>1184.5785000000001</v>
      </c>
      <c r="G3586" s="6">
        <v>1956.0554999999999</v>
      </c>
    </row>
    <row r="3587" spans="1:7" customFormat="1" x14ac:dyDescent="0.25">
      <c r="A3587" s="4">
        <v>40636</v>
      </c>
      <c r="B3587">
        <v>1</v>
      </c>
      <c r="C3587">
        <v>1</v>
      </c>
      <c r="D3587" s="5" t="s">
        <v>37</v>
      </c>
      <c r="E3587" s="6">
        <v>538.90200000000004</v>
      </c>
      <c r="F3587" s="6">
        <v>1172.577</v>
      </c>
      <c r="G3587" s="6">
        <v>1711.479</v>
      </c>
    </row>
    <row r="3588" spans="1:7" customFormat="1" x14ac:dyDescent="0.25">
      <c r="A3588" s="4">
        <v>40636</v>
      </c>
      <c r="B3588">
        <v>1</v>
      </c>
      <c r="C3588">
        <v>2</v>
      </c>
      <c r="D3588" s="5" t="s">
        <v>40</v>
      </c>
      <c r="E3588" s="6">
        <v>502.55099999999999</v>
      </c>
      <c r="F3588" s="6">
        <v>1208.991</v>
      </c>
      <c r="G3588" s="6">
        <v>1711.5419999999999</v>
      </c>
    </row>
    <row r="3589" spans="1:7" customFormat="1" x14ac:dyDescent="0.25">
      <c r="A3589" s="4">
        <v>40636</v>
      </c>
      <c r="B3589">
        <v>2</v>
      </c>
      <c r="C3589">
        <v>1</v>
      </c>
      <c r="D3589" s="5" t="s">
        <v>41</v>
      </c>
      <c r="E3589" s="6">
        <v>688.73699999999997</v>
      </c>
      <c r="F3589" s="6">
        <v>1034.9639999999999</v>
      </c>
      <c r="G3589" s="6">
        <v>1723.701</v>
      </c>
    </row>
    <row r="3590" spans="1:7" customFormat="1" x14ac:dyDescent="0.25">
      <c r="A3590" s="4">
        <v>40636</v>
      </c>
      <c r="B3590">
        <v>2</v>
      </c>
      <c r="C3590">
        <v>2</v>
      </c>
      <c r="D3590" s="5" t="s">
        <v>43</v>
      </c>
      <c r="E3590" s="6">
        <v>802.59900000000005</v>
      </c>
      <c r="F3590" s="6">
        <v>1350.153</v>
      </c>
      <c r="G3590" s="6">
        <v>2152.752</v>
      </c>
    </row>
    <row r="3591" spans="1:7" customFormat="1" x14ac:dyDescent="0.25">
      <c r="A3591" s="4">
        <v>40636</v>
      </c>
      <c r="B3591">
        <v>3</v>
      </c>
      <c r="C3591">
        <v>1</v>
      </c>
      <c r="D3591" s="5" t="s">
        <v>47</v>
      </c>
      <c r="E3591" s="6">
        <v>692.56949999999995</v>
      </c>
      <c r="F3591" s="6">
        <v>1060.4580000000001</v>
      </c>
      <c r="G3591" s="6">
        <v>1753.0274999999999</v>
      </c>
    </row>
    <row r="3592" spans="1:7" customFormat="1" x14ac:dyDescent="0.25">
      <c r="A3592" s="4">
        <v>40636</v>
      </c>
      <c r="B3592">
        <v>3</v>
      </c>
      <c r="C3592">
        <v>2</v>
      </c>
      <c r="D3592" s="5" t="s">
        <v>24</v>
      </c>
      <c r="E3592" s="6">
        <v>839.19150000000002</v>
      </c>
      <c r="F3592" s="6">
        <v>1265.6804999999999</v>
      </c>
      <c r="G3592" s="6">
        <v>2104.8719999999998</v>
      </c>
    </row>
    <row r="3593" spans="1:7" customFormat="1" x14ac:dyDescent="0.25">
      <c r="A3593" s="4">
        <v>40636</v>
      </c>
      <c r="B3593">
        <v>4</v>
      </c>
      <c r="C3593">
        <v>1</v>
      </c>
      <c r="D3593" s="5" t="s">
        <v>30</v>
      </c>
      <c r="E3593" s="6">
        <v>587.46450000000004</v>
      </c>
      <c r="F3593" s="6">
        <v>992.56500000000005</v>
      </c>
      <c r="G3593" s="6">
        <v>1580.0295000000001</v>
      </c>
    </row>
    <row r="3594" spans="1:7" customFormat="1" x14ac:dyDescent="0.25">
      <c r="A3594" s="4">
        <v>40636</v>
      </c>
      <c r="B3594">
        <v>4</v>
      </c>
      <c r="C3594">
        <v>2</v>
      </c>
      <c r="D3594" s="5" t="s">
        <v>16</v>
      </c>
      <c r="E3594" s="6">
        <v>822.71699999999998</v>
      </c>
      <c r="F3594" s="6">
        <v>1300.404</v>
      </c>
      <c r="G3594" s="6">
        <v>2123.1210000000001</v>
      </c>
    </row>
    <row r="3595" spans="1:7" customFormat="1" x14ac:dyDescent="0.25">
      <c r="A3595" s="4">
        <v>40637</v>
      </c>
      <c r="B3595">
        <v>1</v>
      </c>
      <c r="C3595">
        <v>1</v>
      </c>
      <c r="D3595" s="5" t="s">
        <v>22</v>
      </c>
      <c r="E3595" s="6">
        <v>592.27350000000001</v>
      </c>
      <c r="F3595" s="6">
        <v>1218.9974999999999</v>
      </c>
      <c r="G3595" s="6">
        <v>1811.271</v>
      </c>
    </row>
    <row r="3596" spans="1:7" customFormat="1" x14ac:dyDescent="0.25">
      <c r="A3596" s="4">
        <v>40637</v>
      </c>
      <c r="B3596">
        <v>1</v>
      </c>
      <c r="C3596">
        <v>2</v>
      </c>
      <c r="D3596" s="5" t="s">
        <v>27</v>
      </c>
      <c r="E3596" s="6">
        <v>687.30899999999997</v>
      </c>
      <c r="F3596" s="6">
        <v>1271.9804999999999</v>
      </c>
      <c r="G3596" s="6">
        <v>1959.2895000000001</v>
      </c>
    </row>
    <row r="3597" spans="1:7" customFormat="1" x14ac:dyDescent="0.25">
      <c r="A3597" s="4">
        <v>40637</v>
      </c>
      <c r="B3597">
        <v>2</v>
      </c>
      <c r="C3597">
        <v>1</v>
      </c>
      <c r="D3597" s="5" t="s">
        <v>32</v>
      </c>
      <c r="E3597" s="6">
        <v>622.76549999999997</v>
      </c>
      <c r="F3597" s="6">
        <v>1268.7465</v>
      </c>
      <c r="G3597" s="6">
        <v>1891.5119999999999</v>
      </c>
    </row>
    <row r="3598" spans="1:7" customFormat="1" x14ac:dyDescent="0.25">
      <c r="A3598" s="4">
        <v>40637</v>
      </c>
      <c r="B3598">
        <v>2</v>
      </c>
      <c r="C3598">
        <v>2</v>
      </c>
      <c r="D3598" s="5" t="s">
        <v>37</v>
      </c>
      <c r="E3598" s="6">
        <v>542.45100000000002</v>
      </c>
      <c r="F3598" s="6">
        <v>1343.874</v>
      </c>
      <c r="G3598" s="6">
        <v>1886.325</v>
      </c>
    </row>
    <row r="3599" spans="1:7" customFormat="1" x14ac:dyDescent="0.25">
      <c r="A3599" s="4">
        <v>40637</v>
      </c>
      <c r="B3599">
        <v>3</v>
      </c>
      <c r="C3599">
        <v>1</v>
      </c>
      <c r="D3599" s="5" t="s">
        <v>40</v>
      </c>
      <c r="E3599" s="6">
        <v>633.43349999999998</v>
      </c>
      <c r="F3599" s="6">
        <v>1246.7384999999999</v>
      </c>
      <c r="G3599" s="6">
        <v>1880.172</v>
      </c>
    </row>
    <row r="3600" spans="1:7" customFormat="1" x14ac:dyDescent="0.25">
      <c r="A3600" s="4">
        <v>40637</v>
      </c>
      <c r="B3600">
        <v>3</v>
      </c>
      <c r="C3600">
        <v>2</v>
      </c>
      <c r="D3600" s="5" t="s">
        <v>41</v>
      </c>
      <c r="E3600" s="6">
        <v>681.74400000000003</v>
      </c>
      <c r="F3600" s="6">
        <v>1486.59</v>
      </c>
      <c r="G3600" s="6">
        <v>2168.3339999999998</v>
      </c>
    </row>
    <row r="3601" spans="1:7" customFormat="1" x14ac:dyDescent="0.25">
      <c r="A3601" s="4">
        <v>40637</v>
      </c>
      <c r="B3601">
        <v>4</v>
      </c>
      <c r="C3601">
        <v>1</v>
      </c>
      <c r="D3601" s="5" t="s">
        <v>43</v>
      </c>
      <c r="E3601" s="6">
        <v>615.05849999999998</v>
      </c>
      <c r="F3601" s="6">
        <v>1237.173</v>
      </c>
      <c r="G3601" s="6">
        <v>1852.2315000000001</v>
      </c>
    </row>
    <row r="3602" spans="1:7" customFormat="1" x14ac:dyDescent="0.25">
      <c r="A3602" s="4">
        <v>40637</v>
      </c>
      <c r="B3602">
        <v>4</v>
      </c>
      <c r="C3602">
        <v>2</v>
      </c>
      <c r="D3602" s="5" t="s">
        <v>47</v>
      </c>
      <c r="E3602" s="6">
        <v>597.702</v>
      </c>
      <c r="F3602" s="6">
        <v>1129.422</v>
      </c>
      <c r="G3602" s="6">
        <v>1727.124</v>
      </c>
    </row>
    <row r="3603" spans="1:7" customFormat="1" x14ac:dyDescent="0.25">
      <c r="A3603" s="4">
        <v>40638</v>
      </c>
      <c r="B3603">
        <v>1</v>
      </c>
      <c r="C3603">
        <v>1</v>
      </c>
      <c r="D3603" s="5" t="s">
        <v>24</v>
      </c>
      <c r="E3603" s="6">
        <v>598.66800000000001</v>
      </c>
      <c r="F3603" s="6">
        <v>1191.1095</v>
      </c>
      <c r="G3603" s="6">
        <v>1789.7774999999999</v>
      </c>
    </row>
    <row r="3604" spans="1:7" customFormat="1" x14ac:dyDescent="0.25">
      <c r="A3604" s="4">
        <v>40638</v>
      </c>
      <c r="B3604">
        <v>1</v>
      </c>
      <c r="C3604">
        <v>2</v>
      </c>
      <c r="D3604" s="5" t="s">
        <v>30</v>
      </c>
      <c r="E3604" s="6">
        <v>709.00199999999995</v>
      </c>
      <c r="F3604" s="6">
        <v>1276.296</v>
      </c>
      <c r="G3604" s="6">
        <v>1985.298</v>
      </c>
    </row>
    <row r="3605" spans="1:7" customFormat="1" x14ac:dyDescent="0.25">
      <c r="A3605" s="4">
        <v>40638</v>
      </c>
      <c r="B3605">
        <v>2</v>
      </c>
      <c r="C3605">
        <v>1</v>
      </c>
      <c r="D3605" s="5" t="s">
        <v>16</v>
      </c>
      <c r="E3605" s="6">
        <v>736.01850000000002</v>
      </c>
      <c r="F3605" s="6">
        <v>1105.335</v>
      </c>
      <c r="G3605" s="6">
        <v>1841.3534999999999</v>
      </c>
    </row>
    <row r="3606" spans="1:7" customFormat="1" x14ac:dyDescent="0.25">
      <c r="A3606" s="4">
        <v>40638</v>
      </c>
      <c r="B3606">
        <v>2</v>
      </c>
      <c r="C3606">
        <v>2</v>
      </c>
      <c r="D3606" s="5" t="s">
        <v>22</v>
      </c>
      <c r="E3606" s="6">
        <v>716.15250000000003</v>
      </c>
      <c r="F3606" s="6">
        <v>1438.626</v>
      </c>
      <c r="G3606" s="6">
        <v>2154.7784999999999</v>
      </c>
    </row>
    <row r="3607" spans="1:7" customFormat="1" x14ac:dyDescent="0.25">
      <c r="A3607" s="4">
        <v>40638</v>
      </c>
      <c r="B3607">
        <v>3</v>
      </c>
      <c r="C3607">
        <v>1</v>
      </c>
      <c r="D3607" s="5" t="s">
        <v>27</v>
      </c>
      <c r="E3607" s="6">
        <v>587.0865</v>
      </c>
      <c r="F3607" s="6">
        <v>1079.9459999999999</v>
      </c>
      <c r="G3607" s="6">
        <v>1667.0325</v>
      </c>
    </row>
    <row r="3608" spans="1:7" customFormat="1" x14ac:dyDescent="0.25">
      <c r="A3608" s="4">
        <v>40638</v>
      </c>
      <c r="B3608">
        <v>3</v>
      </c>
      <c r="C3608">
        <v>2</v>
      </c>
      <c r="D3608" s="5" t="s">
        <v>32</v>
      </c>
      <c r="E3608" s="6">
        <v>711.01800000000003</v>
      </c>
      <c r="F3608" s="6">
        <v>1383.0809999999999</v>
      </c>
      <c r="G3608" s="6">
        <v>2094.0990000000002</v>
      </c>
    </row>
    <row r="3609" spans="1:7" customFormat="1" x14ac:dyDescent="0.25">
      <c r="A3609" s="4">
        <v>40638</v>
      </c>
      <c r="B3609">
        <v>4</v>
      </c>
      <c r="C3609">
        <v>1</v>
      </c>
      <c r="D3609" s="5" t="s">
        <v>37</v>
      </c>
      <c r="E3609" s="6">
        <v>715.05</v>
      </c>
      <c r="F3609" s="6">
        <v>1139.796</v>
      </c>
      <c r="G3609" s="6">
        <v>1854.846</v>
      </c>
    </row>
    <row r="3610" spans="1:7" customFormat="1" x14ac:dyDescent="0.25">
      <c r="A3610" s="4">
        <v>40638</v>
      </c>
      <c r="B3610">
        <v>4</v>
      </c>
      <c r="C3610">
        <v>2</v>
      </c>
      <c r="D3610" s="5" t="s">
        <v>40</v>
      </c>
      <c r="E3610" s="6">
        <v>758.99249999999995</v>
      </c>
      <c r="F3610" s="6">
        <v>1230.1590000000001</v>
      </c>
      <c r="G3610" s="6">
        <v>1989.1514999999999</v>
      </c>
    </row>
    <row r="3611" spans="1:7" customFormat="1" x14ac:dyDescent="0.25">
      <c r="A3611" s="4">
        <v>40639</v>
      </c>
      <c r="B3611">
        <v>1</v>
      </c>
      <c r="C3611">
        <v>1</v>
      </c>
      <c r="D3611" s="5" t="s">
        <v>41</v>
      </c>
      <c r="E3611" s="6">
        <v>474.06450000000001</v>
      </c>
      <c r="F3611" s="6">
        <v>1184.8305</v>
      </c>
      <c r="G3611" s="6">
        <v>1658.895</v>
      </c>
    </row>
    <row r="3612" spans="1:7" customFormat="1" x14ac:dyDescent="0.25">
      <c r="A3612" s="4">
        <v>40639</v>
      </c>
      <c r="B3612">
        <v>1</v>
      </c>
      <c r="C3612">
        <v>2</v>
      </c>
      <c r="D3612" s="5" t="s">
        <v>43</v>
      </c>
      <c r="E3612" s="6">
        <v>558.79949999999997</v>
      </c>
      <c r="F3612" s="6">
        <v>1188.3900000000001</v>
      </c>
      <c r="G3612" s="6">
        <v>1747.1895</v>
      </c>
    </row>
    <row r="3613" spans="1:7" customFormat="1" x14ac:dyDescent="0.25">
      <c r="A3613" s="4">
        <v>40639</v>
      </c>
      <c r="B3613">
        <v>2</v>
      </c>
      <c r="C3613">
        <v>1</v>
      </c>
      <c r="D3613" s="5" t="s">
        <v>47</v>
      </c>
      <c r="E3613" s="6">
        <v>430.75200000000001</v>
      </c>
      <c r="F3613" s="6">
        <v>1217.307</v>
      </c>
      <c r="G3613" s="6">
        <v>1648.059</v>
      </c>
    </row>
    <row r="3614" spans="1:7" customFormat="1" x14ac:dyDescent="0.25">
      <c r="A3614" s="4">
        <v>40639</v>
      </c>
      <c r="B3614">
        <v>2</v>
      </c>
      <c r="C3614">
        <v>2</v>
      </c>
      <c r="D3614" s="5" t="s">
        <v>24</v>
      </c>
      <c r="E3614" s="6">
        <v>516.24300000000005</v>
      </c>
      <c r="F3614" s="6">
        <v>1110.837</v>
      </c>
      <c r="G3614" s="6">
        <v>1627.08</v>
      </c>
    </row>
    <row r="3615" spans="1:7" customFormat="1" x14ac:dyDescent="0.25">
      <c r="A3615" s="4">
        <v>40639</v>
      </c>
      <c r="B3615">
        <v>3</v>
      </c>
      <c r="C3615">
        <v>1</v>
      </c>
      <c r="D3615" s="5" t="s">
        <v>30</v>
      </c>
      <c r="E3615" s="6">
        <v>681.12450000000001</v>
      </c>
      <c r="F3615" s="6">
        <v>1109.0519999999999</v>
      </c>
      <c r="G3615" s="6">
        <v>1790.1765</v>
      </c>
    </row>
    <row r="3616" spans="1:7" customFormat="1" x14ac:dyDescent="0.25">
      <c r="A3616" s="4">
        <v>40639</v>
      </c>
      <c r="B3616">
        <v>3</v>
      </c>
      <c r="C3616">
        <v>2</v>
      </c>
      <c r="D3616" s="5" t="s">
        <v>16</v>
      </c>
      <c r="E3616" s="6">
        <v>752.89200000000005</v>
      </c>
      <c r="F3616" s="6">
        <v>1424.3565000000001</v>
      </c>
      <c r="G3616" s="6">
        <v>2177.2485000000001</v>
      </c>
    </row>
    <row r="3617" spans="1:7" customFormat="1" x14ac:dyDescent="0.25">
      <c r="A3617" s="4">
        <v>40639</v>
      </c>
      <c r="B3617">
        <v>4</v>
      </c>
      <c r="C3617">
        <v>1</v>
      </c>
      <c r="D3617" s="5" t="s">
        <v>22</v>
      </c>
      <c r="E3617" s="6">
        <v>552.94050000000004</v>
      </c>
      <c r="F3617" s="6">
        <v>1090.7715000000001</v>
      </c>
      <c r="G3617" s="6">
        <v>1643.712</v>
      </c>
    </row>
    <row r="3618" spans="1:7" customFormat="1" x14ac:dyDescent="0.25">
      <c r="A3618" s="4">
        <v>40639</v>
      </c>
      <c r="B3618">
        <v>4</v>
      </c>
      <c r="C3618">
        <v>2</v>
      </c>
      <c r="D3618" s="5" t="s">
        <v>27</v>
      </c>
      <c r="E3618" s="6">
        <v>635.75400000000002</v>
      </c>
      <c r="F3618" s="6">
        <v>1072.155</v>
      </c>
      <c r="G3618" s="6">
        <v>1707.9090000000001</v>
      </c>
    </row>
    <row r="3619" spans="1:7" customFormat="1" x14ac:dyDescent="0.25">
      <c r="A3619" s="4">
        <v>40640</v>
      </c>
      <c r="B3619">
        <v>1</v>
      </c>
      <c r="C3619">
        <v>1</v>
      </c>
      <c r="D3619" s="5" t="s">
        <v>32</v>
      </c>
      <c r="E3619" s="6">
        <v>638.28449999999998</v>
      </c>
      <c r="F3619" s="6">
        <v>1087.8209999999999</v>
      </c>
      <c r="G3619" s="6">
        <v>1726.1054999999999</v>
      </c>
    </row>
    <row r="3620" spans="1:7" customFormat="1" x14ac:dyDescent="0.25">
      <c r="A3620" s="4">
        <v>40640</v>
      </c>
      <c r="B3620">
        <v>1</v>
      </c>
      <c r="C3620">
        <v>2</v>
      </c>
      <c r="D3620" s="5" t="s">
        <v>37</v>
      </c>
      <c r="E3620" s="6">
        <v>626.48249999999996</v>
      </c>
      <c r="F3620" s="6">
        <v>1260.0105000000001</v>
      </c>
      <c r="G3620" s="6">
        <v>1886.4929999999999</v>
      </c>
    </row>
    <row r="3621" spans="1:7" customFormat="1" x14ac:dyDescent="0.25">
      <c r="A3621" s="4">
        <v>40640</v>
      </c>
      <c r="B3621">
        <v>2</v>
      </c>
      <c r="C3621">
        <v>1</v>
      </c>
      <c r="D3621" s="5" t="s">
        <v>40</v>
      </c>
      <c r="E3621" s="6">
        <v>555.61800000000005</v>
      </c>
      <c r="F3621" s="6">
        <v>1218.5775000000001</v>
      </c>
      <c r="G3621" s="6">
        <v>1774.1955</v>
      </c>
    </row>
    <row r="3622" spans="1:7" customFormat="1" x14ac:dyDescent="0.25">
      <c r="A3622" s="4">
        <v>40640</v>
      </c>
      <c r="B3622">
        <v>2</v>
      </c>
      <c r="C3622">
        <v>2</v>
      </c>
      <c r="D3622" s="5" t="s">
        <v>41</v>
      </c>
      <c r="E3622" s="6">
        <v>563.82899999999995</v>
      </c>
      <c r="F3622" s="6">
        <v>1077.5730000000001</v>
      </c>
      <c r="G3622" s="6">
        <v>1641.402</v>
      </c>
    </row>
    <row r="3623" spans="1:7" customFormat="1" x14ac:dyDescent="0.25">
      <c r="A3623" s="4">
        <v>40640</v>
      </c>
      <c r="B3623">
        <v>3</v>
      </c>
      <c r="C3623">
        <v>1</v>
      </c>
      <c r="D3623" s="5" t="s">
        <v>43</v>
      </c>
      <c r="E3623" s="6">
        <v>496.0095</v>
      </c>
      <c r="F3623" s="6">
        <v>1242.654</v>
      </c>
      <c r="G3623" s="6">
        <v>1738.6635000000001</v>
      </c>
    </row>
    <row r="3624" spans="1:7" customFormat="1" x14ac:dyDescent="0.25">
      <c r="A3624" s="4">
        <v>40640</v>
      </c>
      <c r="B3624">
        <v>3</v>
      </c>
      <c r="C3624">
        <v>2</v>
      </c>
      <c r="D3624" s="5" t="s">
        <v>47</v>
      </c>
      <c r="E3624" s="6">
        <v>805.5915</v>
      </c>
      <c r="F3624" s="6">
        <v>1344.84</v>
      </c>
      <c r="G3624" s="6">
        <v>2150.4315000000001</v>
      </c>
    </row>
    <row r="3625" spans="1:7" customFormat="1" x14ac:dyDescent="0.25">
      <c r="A3625" s="4">
        <v>40640</v>
      </c>
      <c r="B3625">
        <v>4</v>
      </c>
      <c r="C3625">
        <v>1</v>
      </c>
      <c r="D3625" s="5" t="s">
        <v>24</v>
      </c>
      <c r="E3625" s="6">
        <v>482.7165</v>
      </c>
      <c r="F3625" s="6">
        <v>1121.9984999999999</v>
      </c>
      <c r="G3625" s="6">
        <v>1604.7149999999999</v>
      </c>
    </row>
    <row r="3626" spans="1:7" customFormat="1" x14ac:dyDescent="0.25">
      <c r="A3626" s="4">
        <v>40640</v>
      </c>
      <c r="B3626">
        <v>4</v>
      </c>
      <c r="C3626">
        <v>2</v>
      </c>
      <c r="D3626" s="5" t="s">
        <v>30</v>
      </c>
      <c r="E3626" s="6">
        <v>568.34400000000005</v>
      </c>
      <c r="F3626" s="6">
        <v>1211.9939999999999</v>
      </c>
      <c r="G3626" s="6">
        <v>1780.338</v>
      </c>
    </row>
    <row r="3627" spans="1:7" customFormat="1" x14ac:dyDescent="0.25">
      <c r="A3627" s="4">
        <v>40641</v>
      </c>
      <c r="B3627">
        <v>1</v>
      </c>
      <c r="C3627">
        <v>1</v>
      </c>
      <c r="D3627" s="5" t="s">
        <v>16</v>
      </c>
      <c r="E3627" s="6">
        <v>483.74549999999999</v>
      </c>
      <c r="F3627" s="6">
        <v>1246.7280000000001</v>
      </c>
      <c r="G3627" s="6">
        <v>1730.4735000000001</v>
      </c>
    </row>
    <row r="3628" spans="1:7" customFormat="1" x14ac:dyDescent="0.25">
      <c r="A3628" s="4">
        <v>40641</v>
      </c>
      <c r="B3628">
        <v>1</v>
      </c>
      <c r="C3628">
        <v>2</v>
      </c>
      <c r="D3628" s="5" t="s">
        <v>22</v>
      </c>
      <c r="E3628" s="6">
        <v>618.04049999999995</v>
      </c>
      <c r="F3628" s="6">
        <v>1051.2915</v>
      </c>
      <c r="G3628" s="6">
        <v>1669.3320000000001</v>
      </c>
    </row>
    <row r="3629" spans="1:7" customFormat="1" x14ac:dyDescent="0.25">
      <c r="A3629" s="4">
        <v>40641</v>
      </c>
      <c r="B3629">
        <v>2</v>
      </c>
      <c r="C3629">
        <v>1</v>
      </c>
      <c r="D3629" s="5" t="s">
        <v>27</v>
      </c>
      <c r="E3629" s="6">
        <v>453.53699999999998</v>
      </c>
      <c r="F3629" s="6">
        <v>1273.335</v>
      </c>
      <c r="G3629" s="6">
        <v>1726.8720000000001</v>
      </c>
    </row>
    <row r="3630" spans="1:7" customFormat="1" x14ac:dyDescent="0.25">
      <c r="A3630" s="4">
        <v>40641</v>
      </c>
      <c r="B3630">
        <v>2</v>
      </c>
      <c r="C3630">
        <v>2</v>
      </c>
      <c r="D3630" s="5" t="s">
        <v>32</v>
      </c>
      <c r="E3630" s="6">
        <v>598.09050000000002</v>
      </c>
      <c r="F3630" s="6">
        <v>1237.0574999999999</v>
      </c>
      <c r="G3630" s="6">
        <v>1835.1479999999999</v>
      </c>
    </row>
    <row r="3631" spans="1:7" customFormat="1" x14ac:dyDescent="0.25">
      <c r="A3631" s="4">
        <v>40641</v>
      </c>
      <c r="B3631">
        <v>3</v>
      </c>
      <c r="C3631">
        <v>1</v>
      </c>
      <c r="D3631" s="5" t="s">
        <v>37</v>
      </c>
      <c r="E3631" s="6">
        <v>563.33550000000002</v>
      </c>
      <c r="F3631" s="6">
        <v>1071.4095</v>
      </c>
      <c r="G3631" s="6">
        <v>1634.7449999999999</v>
      </c>
    </row>
    <row r="3632" spans="1:7" customFormat="1" x14ac:dyDescent="0.25">
      <c r="A3632" s="4">
        <v>40641</v>
      </c>
      <c r="B3632">
        <v>3</v>
      </c>
      <c r="C3632">
        <v>2</v>
      </c>
      <c r="D3632" s="5" t="s">
        <v>40</v>
      </c>
      <c r="E3632" s="6">
        <v>728.92049999999995</v>
      </c>
      <c r="F3632" s="6">
        <v>1367.94</v>
      </c>
      <c r="G3632" s="6">
        <v>2096.8604999999998</v>
      </c>
    </row>
    <row r="3633" spans="1:7" customFormat="1" x14ac:dyDescent="0.25">
      <c r="A3633" s="4">
        <v>40641</v>
      </c>
      <c r="B3633">
        <v>4</v>
      </c>
      <c r="C3633">
        <v>1</v>
      </c>
      <c r="D3633" s="5" t="s">
        <v>41</v>
      </c>
      <c r="E3633" s="6">
        <v>491.4</v>
      </c>
      <c r="F3633" s="6">
        <v>1107.4665</v>
      </c>
      <c r="G3633" s="6">
        <v>1598.8665000000001</v>
      </c>
    </row>
    <row r="3634" spans="1:7" customFormat="1" x14ac:dyDescent="0.25">
      <c r="A3634" s="4">
        <v>40641</v>
      </c>
      <c r="B3634">
        <v>4</v>
      </c>
      <c r="C3634">
        <v>2</v>
      </c>
      <c r="D3634" s="5" t="s">
        <v>43</v>
      </c>
      <c r="E3634" s="6">
        <v>593.25</v>
      </c>
      <c r="F3634" s="6">
        <v>1155.5985000000001</v>
      </c>
      <c r="G3634" s="6">
        <v>1748.8485000000001</v>
      </c>
    </row>
    <row r="3635" spans="1:7" customFormat="1" x14ac:dyDescent="0.25">
      <c r="A3635" s="4">
        <v>40642</v>
      </c>
      <c r="B3635">
        <v>1</v>
      </c>
      <c r="C3635">
        <v>1</v>
      </c>
      <c r="D3635" s="5" t="s">
        <v>47</v>
      </c>
      <c r="E3635" s="6">
        <v>662.28750000000002</v>
      </c>
      <c r="F3635" s="6">
        <v>1093.8689999999999</v>
      </c>
      <c r="G3635" s="6">
        <v>1756.1565000000001</v>
      </c>
    </row>
    <row r="3636" spans="1:7" customFormat="1" x14ac:dyDescent="0.25">
      <c r="A3636" s="4">
        <v>40642</v>
      </c>
      <c r="B3636">
        <v>1</v>
      </c>
      <c r="C3636">
        <v>2</v>
      </c>
      <c r="D3636" s="5" t="s">
        <v>24</v>
      </c>
      <c r="E3636" s="6">
        <v>641.24549999999999</v>
      </c>
      <c r="F3636" s="6">
        <v>1462.125</v>
      </c>
      <c r="G3636" s="6">
        <v>2103.3705</v>
      </c>
    </row>
    <row r="3637" spans="1:7" customFormat="1" x14ac:dyDescent="0.25">
      <c r="A3637" s="4">
        <v>40642</v>
      </c>
      <c r="B3637">
        <v>2</v>
      </c>
      <c r="C3637">
        <v>1</v>
      </c>
      <c r="D3637" s="5" t="s">
        <v>30</v>
      </c>
      <c r="E3637" s="6">
        <v>643.87049999999999</v>
      </c>
      <c r="F3637" s="6">
        <v>1022.028</v>
      </c>
      <c r="G3637" s="6">
        <v>1665.8985</v>
      </c>
    </row>
    <row r="3638" spans="1:7" customFormat="1" x14ac:dyDescent="0.25">
      <c r="A3638" s="4">
        <v>40642</v>
      </c>
      <c r="B3638">
        <v>2</v>
      </c>
      <c r="C3638">
        <v>2</v>
      </c>
      <c r="D3638" s="5" t="s">
        <v>16</v>
      </c>
      <c r="E3638" s="6">
        <v>712.51949999999999</v>
      </c>
      <c r="F3638" s="6">
        <v>1422.96</v>
      </c>
      <c r="G3638" s="6">
        <v>2135.4794999999999</v>
      </c>
    </row>
    <row r="3639" spans="1:7" customFormat="1" x14ac:dyDescent="0.25">
      <c r="A3639" s="4">
        <v>40642</v>
      </c>
      <c r="B3639">
        <v>3</v>
      </c>
      <c r="C3639">
        <v>1</v>
      </c>
      <c r="D3639" s="5" t="s">
        <v>22</v>
      </c>
      <c r="E3639" s="6">
        <v>483.18900000000002</v>
      </c>
      <c r="F3639" s="6">
        <v>1190.931</v>
      </c>
      <c r="G3639" s="6">
        <v>1674.12</v>
      </c>
    </row>
    <row r="3640" spans="1:7" customFormat="1" x14ac:dyDescent="0.25">
      <c r="A3640" s="4">
        <v>40642</v>
      </c>
      <c r="B3640">
        <v>3</v>
      </c>
      <c r="C3640">
        <v>2</v>
      </c>
      <c r="D3640" s="5" t="s">
        <v>27</v>
      </c>
      <c r="E3640" s="6">
        <v>775.03650000000005</v>
      </c>
      <c r="F3640" s="6">
        <v>1303.1655000000001</v>
      </c>
      <c r="G3640" s="6">
        <v>2078.2020000000002</v>
      </c>
    </row>
    <row r="3641" spans="1:7" customFormat="1" x14ac:dyDescent="0.25">
      <c r="A3641" s="4">
        <v>40642</v>
      </c>
      <c r="B3641">
        <v>4</v>
      </c>
      <c r="C3641">
        <v>1</v>
      </c>
      <c r="D3641" s="5" t="s">
        <v>32</v>
      </c>
      <c r="E3641" s="6">
        <v>640.98299999999995</v>
      </c>
      <c r="F3641" s="6">
        <v>1243.1790000000001</v>
      </c>
      <c r="G3641" s="6">
        <v>1884.162</v>
      </c>
    </row>
    <row r="3642" spans="1:7" customFormat="1" x14ac:dyDescent="0.25">
      <c r="A3642" s="4">
        <v>40642</v>
      </c>
      <c r="B3642">
        <v>4</v>
      </c>
      <c r="C3642">
        <v>2</v>
      </c>
      <c r="D3642" s="5" t="s">
        <v>37</v>
      </c>
      <c r="E3642" s="6">
        <v>640.65750000000003</v>
      </c>
      <c r="F3642" s="6">
        <v>1419.6524999999999</v>
      </c>
      <c r="G3642" s="6">
        <v>2060.31</v>
      </c>
    </row>
    <row r="3643" spans="1:7" customFormat="1" x14ac:dyDescent="0.25">
      <c r="A3643" s="4">
        <v>40643</v>
      </c>
      <c r="B3643">
        <v>1</v>
      </c>
      <c r="C3643">
        <v>1</v>
      </c>
      <c r="D3643" s="5" t="s">
        <v>40</v>
      </c>
      <c r="E3643" s="6">
        <v>731.30399999999997</v>
      </c>
      <c r="F3643" s="6">
        <v>1105.2090000000001</v>
      </c>
      <c r="G3643" s="6">
        <v>1836.5129999999999</v>
      </c>
    </row>
    <row r="3644" spans="1:7" customFormat="1" x14ac:dyDescent="0.25">
      <c r="A3644" s="4">
        <v>40643</v>
      </c>
      <c r="B3644">
        <v>1</v>
      </c>
      <c r="C3644">
        <v>2</v>
      </c>
      <c r="D3644" s="5" t="s">
        <v>41</v>
      </c>
      <c r="E3644" s="6">
        <v>792.90750000000003</v>
      </c>
      <c r="F3644" s="6">
        <v>1192.002</v>
      </c>
      <c r="G3644" s="6">
        <v>1984.9095</v>
      </c>
    </row>
    <row r="3645" spans="1:7" customFormat="1" x14ac:dyDescent="0.25">
      <c r="A3645" s="4">
        <v>40643</v>
      </c>
      <c r="B3645">
        <v>2</v>
      </c>
      <c r="C3645">
        <v>1</v>
      </c>
      <c r="D3645" s="5" t="s">
        <v>43</v>
      </c>
      <c r="E3645" s="6">
        <v>742.28700000000003</v>
      </c>
      <c r="F3645" s="6">
        <v>1129.8945000000001</v>
      </c>
      <c r="G3645" s="6">
        <v>1872.1814999999999</v>
      </c>
    </row>
    <row r="3646" spans="1:7" customFormat="1" x14ac:dyDescent="0.25">
      <c r="A3646" s="4">
        <v>40643</v>
      </c>
      <c r="B3646">
        <v>2</v>
      </c>
      <c r="C3646">
        <v>2</v>
      </c>
      <c r="D3646" s="5" t="s">
        <v>47</v>
      </c>
      <c r="E3646" s="6">
        <v>784.50750000000005</v>
      </c>
      <c r="F3646" s="6">
        <v>1190.7945</v>
      </c>
      <c r="G3646" s="6">
        <v>1975.3019999999999</v>
      </c>
    </row>
    <row r="3647" spans="1:7" customFormat="1" x14ac:dyDescent="0.25">
      <c r="A3647" s="4">
        <v>40643</v>
      </c>
      <c r="B3647">
        <v>3</v>
      </c>
      <c r="C3647">
        <v>1</v>
      </c>
      <c r="D3647" s="5" t="s">
        <v>24</v>
      </c>
      <c r="E3647" s="6">
        <v>738.52800000000002</v>
      </c>
      <c r="F3647" s="6">
        <v>1119.1949999999999</v>
      </c>
      <c r="G3647" s="6">
        <v>1857.723</v>
      </c>
    </row>
    <row r="3648" spans="1:7" customFormat="1" x14ac:dyDescent="0.25">
      <c r="A3648" s="4">
        <v>40643</v>
      </c>
      <c r="B3648">
        <v>3</v>
      </c>
      <c r="C3648">
        <v>2</v>
      </c>
      <c r="D3648" s="5" t="s">
        <v>30</v>
      </c>
      <c r="E3648" s="6">
        <v>781.69349999999997</v>
      </c>
      <c r="F3648" s="6">
        <v>1175.3175000000001</v>
      </c>
      <c r="G3648" s="6">
        <v>1957.011</v>
      </c>
    </row>
    <row r="3649" spans="1:7" customFormat="1" x14ac:dyDescent="0.25">
      <c r="A3649" s="4">
        <v>40643</v>
      </c>
      <c r="B3649">
        <v>4</v>
      </c>
      <c r="C3649">
        <v>1</v>
      </c>
      <c r="D3649" s="5" t="s">
        <v>16</v>
      </c>
      <c r="E3649" s="6">
        <v>743.7885</v>
      </c>
      <c r="F3649" s="6">
        <v>1127.2065</v>
      </c>
      <c r="G3649" s="6">
        <v>1870.9949999999999</v>
      </c>
    </row>
    <row r="3650" spans="1:7" customFormat="1" x14ac:dyDescent="0.25">
      <c r="A3650" s="4">
        <v>40643</v>
      </c>
      <c r="B3650">
        <v>4</v>
      </c>
      <c r="C3650">
        <v>2</v>
      </c>
      <c r="D3650" s="5" t="s">
        <v>22</v>
      </c>
      <c r="E3650" s="6">
        <v>661.899</v>
      </c>
      <c r="F3650" s="6">
        <v>1002.4455</v>
      </c>
      <c r="G3650" s="6">
        <v>1664.3444999999999</v>
      </c>
    </row>
    <row r="3651" spans="1:7" customFormat="1" x14ac:dyDescent="0.25">
      <c r="A3651" s="4">
        <v>40644</v>
      </c>
      <c r="B3651">
        <v>1</v>
      </c>
      <c r="C3651">
        <v>1</v>
      </c>
      <c r="D3651" s="5" t="s">
        <v>27</v>
      </c>
      <c r="E3651" s="6">
        <v>697.67250000000001</v>
      </c>
      <c r="F3651" s="6">
        <v>1082.7915</v>
      </c>
      <c r="G3651" s="6">
        <v>1780.4639999999999</v>
      </c>
    </row>
    <row r="3652" spans="1:7" customFormat="1" x14ac:dyDescent="0.25">
      <c r="A3652" s="4">
        <v>40644</v>
      </c>
      <c r="B3652">
        <v>1</v>
      </c>
      <c r="C3652">
        <v>2</v>
      </c>
      <c r="D3652" s="5" t="s">
        <v>32</v>
      </c>
      <c r="E3652" s="6">
        <v>692.3175</v>
      </c>
      <c r="F3652" s="6">
        <v>1064.4480000000001</v>
      </c>
      <c r="G3652" s="6">
        <v>1756.7655</v>
      </c>
    </row>
    <row r="3653" spans="1:7" customFormat="1" x14ac:dyDescent="0.25">
      <c r="A3653" s="4">
        <v>40644</v>
      </c>
      <c r="B3653">
        <v>2</v>
      </c>
      <c r="C3653">
        <v>1</v>
      </c>
      <c r="D3653" s="5" t="s">
        <v>37</v>
      </c>
      <c r="E3653" s="6">
        <v>658.93799999999999</v>
      </c>
      <c r="F3653" s="6">
        <v>1025.3040000000001</v>
      </c>
      <c r="G3653" s="6">
        <v>1684.242</v>
      </c>
    </row>
    <row r="3654" spans="1:7" customFormat="1" x14ac:dyDescent="0.25">
      <c r="A3654" s="4">
        <v>40644</v>
      </c>
      <c r="B3654">
        <v>2</v>
      </c>
      <c r="C3654">
        <v>2</v>
      </c>
      <c r="D3654" s="5" t="s">
        <v>40</v>
      </c>
      <c r="E3654" s="6">
        <v>738.50699999999995</v>
      </c>
      <c r="F3654" s="6">
        <v>1121.106</v>
      </c>
      <c r="G3654" s="6">
        <v>1859.6130000000001</v>
      </c>
    </row>
    <row r="3655" spans="1:7" customFormat="1" x14ac:dyDescent="0.25">
      <c r="A3655" s="4">
        <v>40644</v>
      </c>
      <c r="B3655">
        <v>3</v>
      </c>
      <c r="C3655">
        <v>1</v>
      </c>
      <c r="D3655" s="5" t="s">
        <v>41</v>
      </c>
      <c r="E3655" s="6">
        <v>665.553</v>
      </c>
      <c r="F3655" s="6">
        <v>1035.8354999999999</v>
      </c>
      <c r="G3655" s="6">
        <v>1701.3885</v>
      </c>
    </row>
    <row r="3656" spans="1:7" customFormat="1" x14ac:dyDescent="0.25">
      <c r="A3656" s="4">
        <v>40644</v>
      </c>
      <c r="B3656">
        <v>3</v>
      </c>
      <c r="C3656">
        <v>2</v>
      </c>
      <c r="D3656" s="5" t="s">
        <v>43</v>
      </c>
      <c r="E3656" s="6">
        <v>851.13</v>
      </c>
      <c r="F3656" s="6">
        <v>1309.623</v>
      </c>
      <c r="G3656" s="6">
        <v>2160.7530000000002</v>
      </c>
    </row>
    <row r="3657" spans="1:7" customFormat="1" x14ac:dyDescent="0.25">
      <c r="A3657" s="4">
        <v>40644</v>
      </c>
      <c r="B3657">
        <v>4</v>
      </c>
      <c r="C3657">
        <v>1</v>
      </c>
      <c r="D3657" s="5" t="s">
        <v>47</v>
      </c>
      <c r="E3657" s="6">
        <v>630.87149999999997</v>
      </c>
      <c r="F3657" s="6">
        <v>986.92650000000003</v>
      </c>
      <c r="G3657" s="6">
        <v>1617.798</v>
      </c>
    </row>
    <row r="3658" spans="1:7" customFormat="1" x14ac:dyDescent="0.25">
      <c r="A3658" s="4">
        <v>40644</v>
      </c>
      <c r="B3658">
        <v>4</v>
      </c>
      <c r="C3658">
        <v>2</v>
      </c>
      <c r="D3658" s="5" t="s">
        <v>24</v>
      </c>
      <c r="E3658" s="6">
        <v>768.16949999999997</v>
      </c>
      <c r="F3658" s="6">
        <v>1164.7545</v>
      </c>
      <c r="G3658" s="6">
        <v>1932.924</v>
      </c>
    </row>
    <row r="3659" spans="1:7" customFormat="1" x14ac:dyDescent="0.25">
      <c r="A3659" s="4">
        <v>40645</v>
      </c>
      <c r="B3659">
        <v>1</v>
      </c>
      <c r="C3659">
        <v>1</v>
      </c>
      <c r="D3659" s="5" t="s">
        <v>30</v>
      </c>
      <c r="E3659" s="6">
        <v>640.37400000000002</v>
      </c>
      <c r="F3659" s="6">
        <v>1021.1775</v>
      </c>
      <c r="G3659" s="6">
        <v>1661.5515</v>
      </c>
    </row>
    <row r="3660" spans="1:7" customFormat="1" x14ac:dyDescent="0.25">
      <c r="A3660" s="4">
        <v>40645</v>
      </c>
      <c r="B3660">
        <v>1</v>
      </c>
      <c r="C3660">
        <v>2</v>
      </c>
      <c r="D3660" s="5" t="s">
        <v>16</v>
      </c>
      <c r="E3660" s="6">
        <v>790.17750000000001</v>
      </c>
      <c r="F3660" s="6">
        <v>1242.402</v>
      </c>
      <c r="G3660" s="6">
        <v>2032.5795000000001</v>
      </c>
    </row>
    <row r="3661" spans="1:7" customFormat="1" x14ac:dyDescent="0.25">
      <c r="A3661" s="4">
        <v>40645</v>
      </c>
      <c r="B3661">
        <v>2</v>
      </c>
      <c r="C3661">
        <v>1</v>
      </c>
      <c r="D3661" s="5" t="s">
        <v>22</v>
      </c>
      <c r="E3661" s="6">
        <v>723.06150000000002</v>
      </c>
      <c r="F3661" s="6">
        <v>1136.1105</v>
      </c>
      <c r="G3661" s="6">
        <v>1859.172</v>
      </c>
    </row>
    <row r="3662" spans="1:7" customFormat="1" x14ac:dyDescent="0.25">
      <c r="A3662" s="4">
        <v>40645</v>
      </c>
      <c r="B3662">
        <v>2</v>
      </c>
      <c r="C3662">
        <v>2</v>
      </c>
      <c r="D3662" s="5" t="s">
        <v>27</v>
      </c>
      <c r="E3662" s="6">
        <v>756.07349999999997</v>
      </c>
      <c r="F3662" s="6">
        <v>1158.4124999999999</v>
      </c>
      <c r="G3662" s="6">
        <v>1914.4860000000001</v>
      </c>
    </row>
    <row r="3663" spans="1:7" customFormat="1" x14ac:dyDescent="0.25">
      <c r="A3663" s="4">
        <v>40645</v>
      </c>
      <c r="B3663">
        <v>3</v>
      </c>
      <c r="C3663">
        <v>1</v>
      </c>
      <c r="D3663" s="5" t="s">
        <v>32</v>
      </c>
      <c r="E3663" s="6">
        <v>736.11300000000006</v>
      </c>
      <c r="F3663" s="6">
        <v>1154.6745000000001</v>
      </c>
      <c r="G3663" s="6">
        <v>1890.7874999999999</v>
      </c>
    </row>
    <row r="3664" spans="1:7" customFormat="1" x14ac:dyDescent="0.25">
      <c r="A3664" s="4">
        <v>40645</v>
      </c>
      <c r="B3664">
        <v>3</v>
      </c>
      <c r="C3664">
        <v>2</v>
      </c>
      <c r="D3664" s="5" t="s">
        <v>37</v>
      </c>
      <c r="E3664" s="6">
        <v>742.11900000000003</v>
      </c>
      <c r="F3664" s="6">
        <v>1171.2539999999999</v>
      </c>
      <c r="G3664" s="6">
        <v>1913.373</v>
      </c>
    </row>
    <row r="3665" spans="1:7" customFormat="1" x14ac:dyDescent="0.25">
      <c r="A3665" s="4">
        <v>40645</v>
      </c>
      <c r="B3665">
        <v>4</v>
      </c>
      <c r="C3665">
        <v>1</v>
      </c>
      <c r="D3665" s="5" t="s">
        <v>40</v>
      </c>
      <c r="E3665" s="6">
        <v>723.66</v>
      </c>
      <c r="F3665" s="6">
        <v>1092.5039999999999</v>
      </c>
      <c r="G3665" s="6">
        <v>1816.164</v>
      </c>
    </row>
    <row r="3666" spans="1:7" customFormat="1" x14ac:dyDescent="0.25">
      <c r="A3666" s="4">
        <v>40645</v>
      </c>
      <c r="B3666">
        <v>4</v>
      </c>
      <c r="C3666">
        <v>2</v>
      </c>
      <c r="D3666" s="5" t="s">
        <v>41</v>
      </c>
      <c r="E3666" s="6">
        <v>840.58799999999997</v>
      </c>
      <c r="F3666" s="6">
        <v>1318.884</v>
      </c>
      <c r="G3666" s="6">
        <v>2159.4720000000002</v>
      </c>
    </row>
    <row r="3667" spans="1:7" customFormat="1" x14ac:dyDescent="0.25">
      <c r="A3667" s="4">
        <v>40646</v>
      </c>
      <c r="B3667">
        <v>1</v>
      </c>
      <c r="C3667">
        <v>1</v>
      </c>
      <c r="D3667" s="5" t="s">
        <v>43</v>
      </c>
      <c r="E3667" s="6">
        <v>739.00049999999999</v>
      </c>
      <c r="F3667" s="6">
        <v>1116.3915</v>
      </c>
      <c r="G3667" s="6">
        <v>1855.3920000000001</v>
      </c>
    </row>
    <row r="3668" spans="1:7" customFormat="1" x14ac:dyDescent="0.25">
      <c r="A3668" s="4">
        <v>40646</v>
      </c>
      <c r="B3668">
        <v>1</v>
      </c>
      <c r="C3668">
        <v>2</v>
      </c>
      <c r="D3668" s="5" t="s">
        <v>47</v>
      </c>
      <c r="E3668" s="6">
        <v>651.64049999999997</v>
      </c>
      <c r="F3668" s="6">
        <v>998.17200000000003</v>
      </c>
      <c r="G3668" s="6">
        <v>1649.8125</v>
      </c>
    </row>
    <row r="3669" spans="1:7" customFormat="1" x14ac:dyDescent="0.25">
      <c r="A3669" s="4">
        <v>40646</v>
      </c>
      <c r="B3669">
        <v>2</v>
      </c>
      <c r="C3669">
        <v>1</v>
      </c>
      <c r="D3669" s="5" t="s">
        <v>24</v>
      </c>
      <c r="E3669" s="6">
        <v>654.70650000000001</v>
      </c>
      <c r="F3669" s="6">
        <v>1023.0255</v>
      </c>
      <c r="G3669" s="6">
        <v>1677.732</v>
      </c>
    </row>
    <row r="3670" spans="1:7" customFormat="1" x14ac:dyDescent="0.25">
      <c r="A3670" s="4">
        <v>40646</v>
      </c>
      <c r="B3670">
        <v>2</v>
      </c>
      <c r="C3670">
        <v>2</v>
      </c>
      <c r="D3670" s="5" t="s">
        <v>30</v>
      </c>
      <c r="E3670" s="6">
        <v>759.64350000000002</v>
      </c>
      <c r="F3670" s="6">
        <v>1198.2494999999999</v>
      </c>
      <c r="G3670" s="6">
        <v>1957.893</v>
      </c>
    </row>
    <row r="3671" spans="1:7" customFormat="1" x14ac:dyDescent="0.25">
      <c r="A3671" s="4">
        <v>40646</v>
      </c>
      <c r="B3671">
        <v>3</v>
      </c>
      <c r="C3671">
        <v>1</v>
      </c>
      <c r="D3671" s="5" t="s">
        <v>16</v>
      </c>
      <c r="E3671" s="6">
        <v>652.197</v>
      </c>
      <c r="F3671" s="6">
        <v>1041.579</v>
      </c>
      <c r="G3671" s="6">
        <v>1693.7760000000001</v>
      </c>
    </row>
    <row r="3672" spans="1:7" customFormat="1" x14ac:dyDescent="0.25">
      <c r="A3672" s="4">
        <v>40646</v>
      </c>
      <c r="B3672">
        <v>3</v>
      </c>
      <c r="C3672">
        <v>2</v>
      </c>
      <c r="D3672" s="5" t="s">
        <v>22</v>
      </c>
      <c r="E3672" s="6">
        <v>679.01400000000001</v>
      </c>
      <c r="F3672" s="6">
        <v>1026.4380000000001</v>
      </c>
      <c r="G3672" s="6">
        <v>1705.452</v>
      </c>
    </row>
    <row r="3673" spans="1:7" customFormat="1" x14ac:dyDescent="0.25">
      <c r="A3673" s="4">
        <v>40646</v>
      </c>
      <c r="B3673">
        <v>4</v>
      </c>
      <c r="C3673">
        <v>1</v>
      </c>
      <c r="D3673" s="5" t="s">
        <v>27</v>
      </c>
      <c r="E3673" s="6">
        <v>718.27350000000001</v>
      </c>
      <c r="F3673" s="6">
        <v>1082.1824999999999</v>
      </c>
      <c r="G3673" s="6">
        <v>1800.4559999999999</v>
      </c>
    </row>
    <row r="3674" spans="1:7" customFormat="1" x14ac:dyDescent="0.25">
      <c r="A3674" s="4">
        <v>40646</v>
      </c>
      <c r="B3674">
        <v>4</v>
      </c>
      <c r="C3674">
        <v>2</v>
      </c>
      <c r="D3674" s="5" t="s">
        <v>32</v>
      </c>
      <c r="E3674" s="6">
        <v>646.779</v>
      </c>
      <c r="F3674" s="6">
        <v>991.98749999999995</v>
      </c>
      <c r="G3674" s="6">
        <v>1638.7665</v>
      </c>
    </row>
    <row r="3675" spans="1:7" customFormat="1" x14ac:dyDescent="0.25">
      <c r="A3675" s="4">
        <v>40647</v>
      </c>
      <c r="B3675">
        <v>1</v>
      </c>
      <c r="C3675">
        <v>1</v>
      </c>
      <c r="D3675" s="5" t="s">
        <v>37</v>
      </c>
      <c r="E3675" s="6">
        <v>699.01649999999995</v>
      </c>
      <c r="F3675" s="6">
        <v>1055.9745</v>
      </c>
      <c r="G3675" s="6">
        <v>1754.991</v>
      </c>
    </row>
    <row r="3676" spans="1:7" customFormat="1" x14ac:dyDescent="0.25">
      <c r="A3676" s="4">
        <v>40647</v>
      </c>
      <c r="B3676">
        <v>1</v>
      </c>
      <c r="C3676">
        <v>2</v>
      </c>
      <c r="D3676" s="5" t="s">
        <v>40</v>
      </c>
      <c r="E3676" s="6">
        <v>636.38400000000001</v>
      </c>
      <c r="F3676" s="6">
        <v>989.01599999999996</v>
      </c>
      <c r="G3676" s="6">
        <v>1625.4</v>
      </c>
    </row>
    <row r="3677" spans="1:7" customFormat="1" x14ac:dyDescent="0.25">
      <c r="A3677" s="4">
        <v>40647</v>
      </c>
      <c r="B3677">
        <v>2</v>
      </c>
      <c r="C3677">
        <v>1</v>
      </c>
      <c r="D3677" s="5" t="s">
        <v>41</v>
      </c>
      <c r="E3677" s="6">
        <v>683.98050000000001</v>
      </c>
      <c r="F3677" s="6">
        <v>1096.9034999999999</v>
      </c>
      <c r="G3677" s="6">
        <v>1780.884</v>
      </c>
    </row>
    <row r="3678" spans="1:7" customFormat="1" x14ac:dyDescent="0.25">
      <c r="A3678" s="4">
        <v>40647</v>
      </c>
      <c r="B3678">
        <v>2</v>
      </c>
      <c r="C3678">
        <v>2</v>
      </c>
      <c r="D3678" s="5" t="s">
        <v>43</v>
      </c>
      <c r="E3678" s="6">
        <v>802.221</v>
      </c>
      <c r="F3678" s="6">
        <v>1212.9494999999999</v>
      </c>
      <c r="G3678" s="6">
        <v>2015.1704999999999</v>
      </c>
    </row>
    <row r="3679" spans="1:7" customFormat="1" x14ac:dyDescent="0.25">
      <c r="A3679" s="4">
        <v>40647</v>
      </c>
      <c r="B3679">
        <v>3</v>
      </c>
      <c r="C3679">
        <v>1</v>
      </c>
      <c r="D3679" s="5" t="s">
        <v>47</v>
      </c>
      <c r="E3679" s="6">
        <v>697.90350000000001</v>
      </c>
      <c r="F3679" s="6">
        <v>1099.5809999999999</v>
      </c>
      <c r="G3679" s="6">
        <v>1797.4845</v>
      </c>
    </row>
    <row r="3680" spans="1:7" customFormat="1" x14ac:dyDescent="0.25">
      <c r="A3680" s="4">
        <v>40647</v>
      </c>
      <c r="B3680">
        <v>3</v>
      </c>
      <c r="C3680">
        <v>2</v>
      </c>
      <c r="D3680" s="5" t="s">
        <v>24</v>
      </c>
      <c r="E3680" s="6">
        <v>835.86300000000006</v>
      </c>
      <c r="F3680" s="6">
        <v>1280.769</v>
      </c>
      <c r="G3680" s="6">
        <v>2116.6320000000001</v>
      </c>
    </row>
    <row r="3681" spans="1:7" customFormat="1" x14ac:dyDescent="0.25">
      <c r="A3681" s="4">
        <v>40647</v>
      </c>
      <c r="B3681">
        <v>4</v>
      </c>
      <c r="C3681">
        <v>1</v>
      </c>
      <c r="D3681" s="5" t="s">
        <v>30</v>
      </c>
      <c r="E3681" s="6">
        <v>620.03549999999996</v>
      </c>
      <c r="F3681" s="6">
        <v>964.55100000000004</v>
      </c>
      <c r="G3681" s="6">
        <v>1584.5864999999999</v>
      </c>
    </row>
    <row r="3682" spans="1:7" customFormat="1" x14ac:dyDescent="0.25">
      <c r="A3682" s="4">
        <v>40647</v>
      </c>
      <c r="B3682">
        <v>4</v>
      </c>
      <c r="C3682">
        <v>2</v>
      </c>
      <c r="D3682" s="5" t="s">
        <v>16</v>
      </c>
      <c r="E3682" s="6">
        <v>812.57399999999996</v>
      </c>
      <c r="F3682" s="6">
        <v>1220.6985</v>
      </c>
      <c r="G3682" s="6">
        <v>2033.2725</v>
      </c>
    </row>
    <row r="3683" spans="1:7" customFormat="1" x14ac:dyDescent="0.25">
      <c r="A3683" s="4">
        <v>40648</v>
      </c>
      <c r="B3683">
        <v>1</v>
      </c>
      <c r="C3683">
        <v>1</v>
      </c>
      <c r="D3683" s="5" t="s">
        <v>22</v>
      </c>
      <c r="E3683" s="6">
        <v>592.60950000000003</v>
      </c>
      <c r="F3683" s="6">
        <v>991.38900000000001</v>
      </c>
      <c r="G3683" s="6">
        <v>1583.9984999999999</v>
      </c>
    </row>
    <row r="3684" spans="1:7" customFormat="1" x14ac:dyDescent="0.25">
      <c r="A3684" s="4">
        <v>40648</v>
      </c>
      <c r="B3684">
        <v>1</v>
      </c>
      <c r="C3684">
        <v>2</v>
      </c>
      <c r="D3684" s="5" t="s">
        <v>27</v>
      </c>
      <c r="E3684" s="6">
        <v>859.50900000000001</v>
      </c>
      <c r="F3684" s="6">
        <v>1310.9670000000001</v>
      </c>
      <c r="G3684" s="6">
        <v>2170.4760000000001</v>
      </c>
    </row>
    <row r="3685" spans="1:7" customFormat="1" x14ac:dyDescent="0.25">
      <c r="A3685" s="4">
        <v>40648</v>
      </c>
      <c r="B3685">
        <v>2</v>
      </c>
      <c r="C3685">
        <v>1</v>
      </c>
      <c r="D3685" s="5" t="s">
        <v>32</v>
      </c>
      <c r="E3685" s="6">
        <v>653.60400000000004</v>
      </c>
      <c r="F3685" s="6">
        <v>1028.9894999999999</v>
      </c>
      <c r="G3685" s="6">
        <v>1682.5934999999999</v>
      </c>
    </row>
    <row r="3686" spans="1:7" customFormat="1" x14ac:dyDescent="0.25">
      <c r="A3686" s="4">
        <v>40648</v>
      </c>
      <c r="B3686">
        <v>2</v>
      </c>
      <c r="C3686">
        <v>2</v>
      </c>
      <c r="D3686" s="5" t="s">
        <v>37</v>
      </c>
      <c r="E3686" s="6">
        <v>652.56449999999995</v>
      </c>
      <c r="F3686" s="6">
        <v>1090.3305</v>
      </c>
      <c r="G3686" s="6">
        <v>1742.895</v>
      </c>
    </row>
    <row r="3687" spans="1:7" customFormat="1" x14ac:dyDescent="0.25">
      <c r="A3687" s="4">
        <v>40648</v>
      </c>
      <c r="B3687">
        <v>3</v>
      </c>
      <c r="C3687">
        <v>1</v>
      </c>
      <c r="D3687" s="5" t="s">
        <v>40</v>
      </c>
      <c r="E3687" s="6">
        <v>678.18449999999996</v>
      </c>
      <c r="F3687" s="6">
        <v>1027.4670000000001</v>
      </c>
      <c r="G3687" s="6">
        <v>1705.6514999999999</v>
      </c>
    </row>
    <row r="3688" spans="1:7" customFormat="1" x14ac:dyDescent="0.25">
      <c r="A3688" s="4">
        <v>40648</v>
      </c>
      <c r="B3688">
        <v>3</v>
      </c>
      <c r="C3688">
        <v>2</v>
      </c>
      <c r="D3688" s="5" t="s">
        <v>41</v>
      </c>
      <c r="E3688" s="6">
        <v>662.22450000000003</v>
      </c>
      <c r="F3688" s="6">
        <v>1000.944</v>
      </c>
      <c r="G3688" s="6">
        <v>1663.1685</v>
      </c>
    </row>
    <row r="3689" spans="1:7" customFormat="1" x14ac:dyDescent="0.25">
      <c r="A3689" s="4">
        <v>40648</v>
      </c>
      <c r="B3689">
        <v>4</v>
      </c>
      <c r="C3689">
        <v>1</v>
      </c>
      <c r="D3689" s="5" t="s">
        <v>43</v>
      </c>
      <c r="E3689" s="6">
        <v>746.10900000000004</v>
      </c>
      <c r="F3689" s="6">
        <v>1119.2055</v>
      </c>
      <c r="G3689" s="6">
        <v>1865.3145</v>
      </c>
    </row>
    <row r="3690" spans="1:7" customFormat="1" x14ac:dyDescent="0.25">
      <c r="A3690" s="4">
        <v>40648</v>
      </c>
      <c r="B3690">
        <v>4</v>
      </c>
      <c r="C3690">
        <v>2</v>
      </c>
      <c r="D3690" s="5" t="s">
        <v>47</v>
      </c>
      <c r="E3690" s="6">
        <v>809.77049999999997</v>
      </c>
      <c r="F3690" s="6">
        <v>1303.9425000000001</v>
      </c>
      <c r="G3690" s="6">
        <v>2113.7130000000002</v>
      </c>
    </row>
    <row r="3691" spans="1:7" customFormat="1" x14ac:dyDescent="0.25">
      <c r="A3691" s="4">
        <v>40649</v>
      </c>
      <c r="B3691">
        <v>1</v>
      </c>
      <c r="C3691">
        <v>1</v>
      </c>
      <c r="D3691" s="5" t="s">
        <v>24</v>
      </c>
      <c r="E3691" s="6">
        <v>645.02549999999997</v>
      </c>
      <c r="F3691" s="6">
        <v>986.13900000000001</v>
      </c>
      <c r="G3691" s="6">
        <v>1631.1645000000001</v>
      </c>
    </row>
    <row r="3692" spans="1:7" customFormat="1" x14ac:dyDescent="0.25">
      <c r="A3692" s="4">
        <v>40649</v>
      </c>
      <c r="B3692">
        <v>1</v>
      </c>
      <c r="C3692">
        <v>2</v>
      </c>
      <c r="D3692" s="5" t="s">
        <v>30</v>
      </c>
      <c r="E3692" s="6">
        <v>835.85249999999996</v>
      </c>
      <c r="F3692" s="6">
        <v>1337.9939999999999</v>
      </c>
      <c r="G3692" s="6">
        <v>2173.8465000000001</v>
      </c>
    </row>
    <row r="3693" spans="1:7" customFormat="1" x14ac:dyDescent="0.25">
      <c r="A3693" s="4">
        <v>40649</v>
      </c>
      <c r="B3693">
        <v>2</v>
      </c>
      <c r="C3693">
        <v>1</v>
      </c>
      <c r="D3693" s="5" t="s">
        <v>16</v>
      </c>
      <c r="E3693" s="6">
        <v>616.12950000000001</v>
      </c>
      <c r="F3693" s="6">
        <v>1027.8135</v>
      </c>
      <c r="G3693" s="6">
        <v>1643.943</v>
      </c>
    </row>
    <row r="3694" spans="1:7" customFormat="1" x14ac:dyDescent="0.25">
      <c r="A3694" s="4">
        <v>40649</v>
      </c>
      <c r="B3694">
        <v>2</v>
      </c>
      <c r="C3694">
        <v>2</v>
      </c>
      <c r="D3694" s="5" t="s">
        <v>22</v>
      </c>
      <c r="E3694" s="6">
        <v>689.44050000000004</v>
      </c>
      <c r="F3694" s="6">
        <v>1129.7895000000001</v>
      </c>
      <c r="G3694" s="6">
        <v>1819.23</v>
      </c>
    </row>
    <row r="3695" spans="1:7" customFormat="1" x14ac:dyDescent="0.25">
      <c r="A3695" s="4">
        <v>40649</v>
      </c>
      <c r="B3695">
        <v>3</v>
      </c>
      <c r="C3695">
        <v>1</v>
      </c>
      <c r="D3695" s="5" t="s">
        <v>27</v>
      </c>
      <c r="E3695" s="6">
        <v>650.55899999999997</v>
      </c>
      <c r="F3695" s="6">
        <v>1066.9994999999999</v>
      </c>
      <c r="G3695" s="6">
        <v>1717.5585000000001</v>
      </c>
    </row>
    <row r="3696" spans="1:7" customFormat="1" x14ac:dyDescent="0.25">
      <c r="A3696" s="4">
        <v>40649</v>
      </c>
      <c r="B3696">
        <v>3</v>
      </c>
      <c r="C3696">
        <v>2</v>
      </c>
      <c r="D3696" s="5" t="s">
        <v>32</v>
      </c>
      <c r="E3696" s="6">
        <v>741.36300000000006</v>
      </c>
      <c r="F3696" s="6">
        <v>1118.355</v>
      </c>
      <c r="G3696" s="6">
        <v>1859.7180000000001</v>
      </c>
    </row>
    <row r="3697" spans="1:7" customFormat="1" x14ac:dyDescent="0.25">
      <c r="A3697" s="4">
        <v>40649</v>
      </c>
      <c r="B3697">
        <v>4</v>
      </c>
      <c r="C3697">
        <v>1</v>
      </c>
      <c r="D3697" s="5" t="s">
        <v>37</v>
      </c>
      <c r="E3697" s="6">
        <v>689.38800000000003</v>
      </c>
      <c r="F3697" s="6">
        <v>1148.4585</v>
      </c>
      <c r="G3697" s="6">
        <v>1837.8465000000001</v>
      </c>
    </row>
    <row r="3698" spans="1:7" customFormat="1" x14ac:dyDescent="0.25">
      <c r="A3698" s="4">
        <v>40649</v>
      </c>
      <c r="B3698">
        <v>4</v>
      </c>
      <c r="C3698">
        <v>2</v>
      </c>
      <c r="D3698" s="5" t="s">
        <v>40</v>
      </c>
      <c r="E3698" s="6">
        <v>669.39599999999996</v>
      </c>
      <c r="F3698" s="6">
        <v>1123.941</v>
      </c>
      <c r="G3698" s="6">
        <v>1793.337</v>
      </c>
    </row>
    <row r="3699" spans="1:7" customFormat="1" x14ac:dyDescent="0.25">
      <c r="A3699" s="4">
        <v>40650</v>
      </c>
      <c r="B3699">
        <v>1</v>
      </c>
      <c r="C3699">
        <v>1</v>
      </c>
      <c r="D3699" s="5" t="s">
        <v>41</v>
      </c>
      <c r="E3699" s="6">
        <v>651.71400000000006</v>
      </c>
      <c r="F3699" s="6">
        <v>993.20550000000003</v>
      </c>
      <c r="G3699" s="6">
        <v>1644.9195</v>
      </c>
    </row>
    <row r="3700" spans="1:7" customFormat="1" x14ac:dyDescent="0.25">
      <c r="A3700" s="4">
        <v>40650</v>
      </c>
      <c r="B3700">
        <v>1</v>
      </c>
      <c r="C3700">
        <v>2</v>
      </c>
      <c r="D3700" s="5" t="s">
        <v>43</v>
      </c>
      <c r="E3700" s="6">
        <v>738.18150000000003</v>
      </c>
      <c r="F3700" s="6">
        <v>1155.0419999999999</v>
      </c>
      <c r="G3700" s="6">
        <v>1893.2235000000001</v>
      </c>
    </row>
    <row r="3701" spans="1:7" customFormat="1" x14ac:dyDescent="0.25">
      <c r="A3701" s="4">
        <v>40650</v>
      </c>
      <c r="B3701">
        <v>2</v>
      </c>
      <c r="C3701">
        <v>1</v>
      </c>
      <c r="D3701" s="5" t="s">
        <v>47</v>
      </c>
      <c r="E3701" s="6">
        <v>616.22400000000005</v>
      </c>
      <c r="F3701" s="6">
        <v>1035.7304999999999</v>
      </c>
      <c r="G3701" s="6">
        <v>1651.9545000000001</v>
      </c>
    </row>
    <row r="3702" spans="1:7" customFormat="1" x14ac:dyDescent="0.25">
      <c r="A3702" s="4">
        <v>40650</v>
      </c>
      <c r="B3702">
        <v>2</v>
      </c>
      <c r="C3702">
        <v>2</v>
      </c>
      <c r="D3702" s="5" t="s">
        <v>24</v>
      </c>
      <c r="E3702" s="6">
        <v>832.14599999999996</v>
      </c>
      <c r="F3702" s="6">
        <v>1370.4285</v>
      </c>
      <c r="G3702" s="6">
        <v>2202.5745000000002</v>
      </c>
    </row>
    <row r="3703" spans="1:7" customFormat="1" x14ac:dyDescent="0.25">
      <c r="A3703" s="4">
        <v>40650</v>
      </c>
      <c r="B3703">
        <v>3</v>
      </c>
      <c r="C3703">
        <v>1</v>
      </c>
      <c r="D3703" s="5" t="s">
        <v>30</v>
      </c>
      <c r="E3703" s="6">
        <v>698.57550000000003</v>
      </c>
      <c r="F3703" s="6">
        <v>1077.2474999999999</v>
      </c>
      <c r="G3703" s="6">
        <v>1775.8230000000001</v>
      </c>
    </row>
    <row r="3704" spans="1:7" customFormat="1" x14ac:dyDescent="0.25">
      <c r="A3704" s="4">
        <v>40650</v>
      </c>
      <c r="B3704">
        <v>3</v>
      </c>
      <c r="C3704">
        <v>2</v>
      </c>
      <c r="D3704" s="5" t="s">
        <v>16</v>
      </c>
      <c r="E3704" s="6">
        <v>719.49149999999997</v>
      </c>
      <c r="F3704" s="6">
        <v>1160.25</v>
      </c>
      <c r="G3704" s="6">
        <v>1879.7415000000001</v>
      </c>
    </row>
    <row r="3705" spans="1:7" customFormat="1" x14ac:dyDescent="0.25">
      <c r="A3705" s="4">
        <v>40650</v>
      </c>
      <c r="B3705">
        <v>4</v>
      </c>
      <c r="C3705">
        <v>1</v>
      </c>
      <c r="D3705" s="5" t="s">
        <v>22</v>
      </c>
      <c r="E3705" s="6">
        <v>706.524</v>
      </c>
      <c r="F3705" s="6">
        <v>1077.5730000000001</v>
      </c>
      <c r="G3705" s="6">
        <v>1784.097</v>
      </c>
    </row>
    <row r="3706" spans="1:7" customFormat="1" x14ac:dyDescent="0.25">
      <c r="A3706" s="4">
        <v>40650</v>
      </c>
      <c r="B3706">
        <v>4</v>
      </c>
      <c r="C3706">
        <v>2</v>
      </c>
      <c r="D3706" s="5" t="s">
        <v>27</v>
      </c>
      <c r="E3706" s="6">
        <v>823.18949999999995</v>
      </c>
      <c r="F3706" s="6">
        <v>1324.1865</v>
      </c>
      <c r="G3706" s="6">
        <v>2147.3760000000002</v>
      </c>
    </row>
    <row r="3707" spans="1:7" customFormat="1" x14ac:dyDescent="0.25">
      <c r="A3707" s="4">
        <v>40651</v>
      </c>
      <c r="B3707">
        <v>1</v>
      </c>
      <c r="C3707">
        <v>1</v>
      </c>
      <c r="D3707" s="5" t="s">
        <v>32</v>
      </c>
      <c r="E3707" s="6">
        <v>647.80799999999999</v>
      </c>
      <c r="F3707" s="6">
        <v>1107.078</v>
      </c>
      <c r="G3707" s="6">
        <v>1754.886</v>
      </c>
    </row>
    <row r="3708" spans="1:7" customFormat="1" x14ac:dyDescent="0.25">
      <c r="A3708" s="4">
        <v>40651</v>
      </c>
      <c r="B3708">
        <v>1</v>
      </c>
      <c r="C3708">
        <v>2</v>
      </c>
      <c r="D3708" s="5" t="s">
        <v>37</v>
      </c>
      <c r="E3708" s="6">
        <v>670.15200000000004</v>
      </c>
      <c r="F3708" s="6">
        <v>1159.998</v>
      </c>
      <c r="G3708" s="6">
        <v>1830.15</v>
      </c>
    </row>
    <row r="3709" spans="1:7" customFormat="1" x14ac:dyDescent="0.25">
      <c r="A3709" s="4">
        <v>40651</v>
      </c>
      <c r="B3709">
        <v>2</v>
      </c>
      <c r="C3709">
        <v>1</v>
      </c>
      <c r="D3709" s="5" t="s">
        <v>40</v>
      </c>
      <c r="E3709" s="6">
        <v>662.66549999999995</v>
      </c>
      <c r="F3709" s="6">
        <v>1079.0744999999999</v>
      </c>
      <c r="G3709" s="6">
        <v>1741.74</v>
      </c>
    </row>
    <row r="3710" spans="1:7" customFormat="1" x14ac:dyDescent="0.25">
      <c r="A3710" s="4">
        <v>40651</v>
      </c>
      <c r="B3710">
        <v>2</v>
      </c>
      <c r="C3710">
        <v>2</v>
      </c>
      <c r="D3710" s="5" t="s">
        <v>41</v>
      </c>
      <c r="E3710" s="6">
        <v>721.80150000000003</v>
      </c>
      <c r="F3710" s="6">
        <v>1106.1855</v>
      </c>
      <c r="G3710" s="6">
        <v>1827.9870000000001</v>
      </c>
    </row>
    <row r="3711" spans="1:7" customFormat="1" x14ac:dyDescent="0.25">
      <c r="A3711" s="4">
        <v>40651</v>
      </c>
      <c r="B3711">
        <v>3</v>
      </c>
      <c r="C3711">
        <v>1</v>
      </c>
      <c r="D3711" s="5" t="s">
        <v>43</v>
      </c>
      <c r="E3711" s="6">
        <v>737.28899999999999</v>
      </c>
      <c r="F3711" s="6">
        <v>1121.1585</v>
      </c>
      <c r="G3711" s="6">
        <v>1858.4475</v>
      </c>
    </row>
    <row r="3712" spans="1:7" customFormat="1" x14ac:dyDescent="0.25">
      <c r="A3712" s="4">
        <v>40651</v>
      </c>
      <c r="B3712">
        <v>3</v>
      </c>
      <c r="C3712">
        <v>2</v>
      </c>
      <c r="D3712" s="5" t="s">
        <v>47</v>
      </c>
      <c r="E3712" s="6">
        <v>710.07299999999998</v>
      </c>
      <c r="F3712" s="6">
        <v>1244.8695</v>
      </c>
      <c r="G3712" s="6">
        <v>1954.9425000000001</v>
      </c>
    </row>
    <row r="3713" spans="1:7" customFormat="1" x14ac:dyDescent="0.25">
      <c r="A3713" s="4">
        <v>40651</v>
      </c>
      <c r="B3713">
        <v>4</v>
      </c>
      <c r="C3713">
        <v>1</v>
      </c>
      <c r="D3713" s="5" t="s">
        <v>24</v>
      </c>
      <c r="E3713" s="6">
        <v>631.32299999999998</v>
      </c>
      <c r="F3713" s="6">
        <v>1092.7874999999999</v>
      </c>
      <c r="G3713" s="6">
        <v>1724.1105</v>
      </c>
    </row>
    <row r="3714" spans="1:7" customFormat="1" x14ac:dyDescent="0.25">
      <c r="A3714" s="4">
        <v>40651</v>
      </c>
      <c r="B3714">
        <v>4</v>
      </c>
      <c r="C3714">
        <v>2</v>
      </c>
      <c r="D3714" s="5" t="s">
        <v>30</v>
      </c>
      <c r="E3714" s="6">
        <v>638.33699999999999</v>
      </c>
      <c r="F3714" s="6">
        <v>1008.21</v>
      </c>
      <c r="G3714" s="6">
        <v>1646.547</v>
      </c>
    </row>
    <row r="3715" spans="1:7" customFormat="1" x14ac:dyDescent="0.25">
      <c r="A3715" s="4">
        <v>40652</v>
      </c>
      <c r="B3715">
        <v>1</v>
      </c>
      <c r="C3715">
        <v>1</v>
      </c>
      <c r="D3715" s="5" t="s">
        <v>16</v>
      </c>
      <c r="E3715" s="6">
        <v>632.95050000000003</v>
      </c>
      <c r="F3715" s="6">
        <v>1108.086</v>
      </c>
      <c r="G3715" s="6">
        <v>1741.0364999999999</v>
      </c>
    </row>
    <row r="3716" spans="1:7" customFormat="1" x14ac:dyDescent="0.25">
      <c r="A3716" s="4">
        <v>40652</v>
      </c>
      <c r="B3716">
        <v>1</v>
      </c>
      <c r="C3716">
        <v>2</v>
      </c>
      <c r="D3716" s="5" t="s">
        <v>22</v>
      </c>
      <c r="E3716" s="6">
        <v>561.00450000000001</v>
      </c>
      <c r="F3716" s="6">
        <v>1021.5135</v>
      </c>
      <c r="G3716" s="6">
        <v>1582.518</v>
      </c>
    </row>
    <row r="3717" spans="1:7" customFormat="1" x14ac:dyDescent="0.25">
      <c r="A3717" s="4">
        <v>40652</v>
      </c>
      <c r="B3717">
        <v>2</v>
      </c>
      <c r="C3717">
        <v>1</v>
      </c>
      <c r="D3717" s="5" t="s">
        <v>27</v>
      </c>
      <c r="E3717" s="6">
        <v>669.95249999999999</v>
      </c>
      <c r="F3717" s="6">
        <v>1082.1300000000001</v>
      </c>
      <c r="G3717" s="6">
        <v>1752.0825</v>
      </c>
    </row>
    <row r="3718" spans="1:7" customFormat="1" x14ac:dyDescent="0.25">
      <c r="A3718" s="4">
        <v>40652</v>
      </c>
      <c r="B3718">
        <v>2</v>
      </c>
      <c r="C3718">
        <v>2</v>
      </c>
      <c r="D3718" s="5" t="s">
        <v>32</v>
      </c>
      <c r="E3718" s="6">
        <v>616.92750000000001</v>
      </c>
      <c r="F3718" s="6">
        <v>1100.0640000000001</v>
      </c>
      <c r="G3718" s="6">
        <v>1716.9915000000001</v>
      </c>
    </row>
    <row r="3719" spans="1:7" customFormat="1" x14ac:dyDescent="0.25">
      <c r="A3719" s="4">
        <v>40652</v>
      </c>
      <c r="B3719">
        <v>3</v>
      </c>
      <c r="C3719">
        <v>1</v>
      </c>
      <c r="D3719" s="5" t="s">
        <v>37</v>
      </c>
      <c r="E3719" s="6">
        <v>669.70050000000003</v>
      </c>
      <c r="F3719" s="6">
        <v>1075.347</v>
      </c>
      <c r="G3719" s="6">
        <v>1745.0474999999999</v>
      </c>
    </row>
    <row r="3720" spans="1:7" customFormat="1" x14ac:dyDescent="0.25">
      <c r="A3720" s="4">
        <v>40652</v>
      </c>
      <c r="B3720">
        <v>3</v>
      </c>
      <c r="C3720">
        <v>2</v>
      </c>
      <c r="D3720" s="5" t="s">
        <v>40</v>
      </c>
      <c r="E3720" s="6">
        <v>642.01199999999994</v>
      </c>
      <c r="F3720" s="6">
        <v>1033.578</v>
      </c>
      <c r="G3720" s="6">
        <v>1675.59</v>
      </c>
    </row>
    <row r="3721" spans="1:7" customFormat="1" x14ac:dyDescent="0.25">
      <c r="A3721" s="4">
        <v>40652</v>
      </c>
      <c r="B3721">
        <v>4</v>
      </c>
      <c r="C3721">
        <v>1</v>
      </c>
      <c r="D3721" s="5" t="s">
        <v>41</v>
      </c>
      <c r="E3721" s="6">
        <v>657.72</v>
      </c>
      <c r="F3721" s="6">
        <v>998.11950000000002</v>
      </c>
      <c r="G3721" s="6">
        <v>1655.8395</v>
      </c>
    </row>
    <row r="3722" spans="1:7" customFormat="1" x14ac:dyDescent="0.25">
      <c r="A3722" s="4">
        <v>40652</v>
      </c>
      <c r="B3722">
        <v>4</v>
      </c>
      <c r="C3722">
        <v>2</v>
      </c>
      <c r="D3722" s="5" t="s">
        <v>43</v>
      </c>
      <c r="E3722" s="6">
        <v>716.80349999999999</v>
      </c>
      <c r="F3722" s="6">
        <v>1108.3589999999999</v>
      </c>
      <c r="G3722" s="6">
        <v>1825.1624999999999</v>
      </c>
    </row>
    <row r="3723" spans="1:7" customFormat="1" x14ac:dyDescent="0.25">
      <c r="A3723" s="4">
        <v>40653</v>
      </c>
      <c r="B3723">
        <v>1</v>
      </c>
      <c r="C3723">
        <v>1</v>
      </c>
      <c r="D3723" s="5" t="s">
        <v>47</v>
      </c>
      <c r="E3723" s="6">
        <v>616.476</v>
      </c>
      <c r="F3723" s="6">
        <v>1018.164</v>
      </c>
      <c r="G3723" s="6">
        <v>1634.64</v>
      </c>
    </row>
    <row r="3724" spans="1:7" customFormat="1" x14ac:dyDescent="0.25">
      <c r="A3724" s="4">
        <v>40653</v>
      </c>
      <c r="B3724">
        <v>1</v>
      </c>
      <c r="C3724">
        <v>2</v>
      </c>
      <c r="D3724" s="5" t="s">
        <v>24</v>
      </c>
      <c r="E3724" s="6">
        <v>688.33799999999997</v>
      </c>
      <c r="F3724" s="6">
        <v>1141.9905000000001</v>
      </c>
      <c r="G3724" s="6">
        <v>1830.3285000000001</v>
      </c>
    </row>
    <row r="3725" spans="1:7" customFormat="1" x14ac:dyDescent="0.25">
      <c r="A3725" s="4">
        <v>40653</v>
      </c>
      <c r="B3725">
        <v>2</v>
      </c>
      <c r="C3725">
        <v>1</v>
      </c>
      <c r="D3725" s="5" t="s">
        <v>30</v>
      </c>
      <c r="E3725" s="6">
        <v>667.30650000000003</v>
      </c>
      <c r="F3725" s="6">
        <v>1211.1855</v>
      </c>
      <c r="G3725" s="6">
        <v>1878.492</v>
      </c>
    </row>
    <row r="3726" spans="1:7" customFormat="1" x14ac:dyDescent="0.25">
      <c r="A3726" s="4">
        <v>40653</v>
      </c>
      <c r="B3726">
        <v>2</v>
      </c>
      <c r="C3726">
        <v>2</v>
      </c>
      <c r="D3726" s="5" t="s">
        <v>16</v>
      </c>
      <c r="E3726" s="6">
        <v>666.29849999999999</v>
      </c>
      <c r="F3726" s="6">
        <v>1002.9075</v>
      </c>
      <c r="G3726" s="6">
        <v>1669.2059999999999</v>
      </c>
    </row>
    <row r="3727" spans="1:7" customFormat="1" x14ac:dyDescent="0.25">
      <c r="A3727" s="4">
        <v>40653</v>
      </c>
      <c r="B3727">
        <v>3</v>
      </c>
      <c r="C3727">
        <v>1</v>
      </c>
      <c r="D3727" s="5" t="s">
        <v>22</v>
      </c>
      <c r="E3727" s="6">
        <v>667.97850000000005</v>
      </c>
      <c r="F3727" s="6">
        <v>1093.8689999999999</v>
      </c>
      <c r="G3727" s="6">
        <v>1761.8475000000001</v>
      </c>
    </row>
    <row r="3728" spans="1:7" customFormat="1" x14ac:dyDescent="0.25">
      <c r="A3728" s="4">
        <v>40653</v>
      </c>
      <c r="B3728">
        <v>3</v>
      </c>
      <c r="C3728">
        <v>2</v>
      </c>
      <c r="D3728" s="5" t="s">
        <v>27</v>
      </c>
      <c r="E3728" s="6">
        <v>606.38549999999998</v>
      </c>
      <c r="F3728" s="6">
        <v>1122.954</v>
      </c>
      <c r="G3728" s="6">
        <v>1729.3395</v>
      </c>
    </row>
    <row r="3729" spans="1:7" customFormat="1" x14ac:dyDescent="0.25">
      <c r="A3729" s="4">
        <v>40653</v>
      </c>
      <c r="B3729">
        <v>4</v>
      </c>
      <c r="C3729">
        <v>1</v>
      </c>
      <c r="D3729" s="5" t="s">
        <v>32</v>
      </c>
      <c r="E3729" s="6">
        <v>739.38900000000001</v>
      </c>
      <c r="F3729" s="6">
        <v>1113.777</v>
      </c>
      <c r="G3729" s="6">
        <v>1853.1659999999999</v>
      </c>
    </row>
    <row r="3730" spans="1:7" customFormat="1" x14ac:dyDescent="0.25">
      <c r="A3730" s="4">
        <v>40653</v>
      </c>
      <c r="B3730">
        <v>4</v>
      </c>
      <c r="C3730">
        <v>2</v>
      </c>
      <c r="D3730" s="5" t="s">
        <v>37</v>
      </c>
      <c r="E3730" s="6">
        <v>708.45600000000002</v>
      </c>
      <c r="F3730" s="6">
        <v>1172.3775000000001</v>
      </c>
      <c r="G3730" s="6">
        <v>1880.8335</v>
      </c>
    </row>
    <row r="3731" spans="1:7" customFormat="1" x14ac:dyDescent="0.25">
      <c r="A3731" s="4">
        <v>40654</v>
      </c>
      <c r="B3731">
        <v>1</v>
      </c>
      <c r="C3731">
        <v>1</v>
      </c>
      <c r="D3731" s="5" t="s">
        <v>40</v>
      </c>
      <c r="E3731" s="6">
        <v>736.12350000000004</v>
      </c>
      <c r="F3731" s="6">
        <v>1143.0825</v>
      </c>
      <c r="G3731" s="6">
        <v>1879.2059999999999</v>
      </c>
    </row>
    <row r="3732" spans="1:7" customFormat="1" x14ac:dyDescent="0.25">
      <c r="A3732" s="4">
        <v>40654</v>
      </c>
      <c r="B3732">
        <v>1</v>
      </c>
      <c r="C3732">
        <v>2</v>
      </c>
      <c r="D3732" s="5" t="s">
        <v>41</v>
      </c>
      <c r="E3732" s="6">
        <v>743.45249999999999</v>
      </c>
      <c r="F3732" s="6">
        <v>1365.2625</v>
      </c>
      <c r="G3732" s="6">
        <v>2108.7150000000001</v>
      </c>
    </row>
    <row r="3733" spans="1:7" customFormat="1" x14ac:dyDescent="0.25">
      <c r="A3733" s="4">
        <v>40654</v>
      </c>
      <c r="B3733">
        <v>2</v>
      </c>
      <c r="C3733">
        <v>1</v>
      </c>
      <c r="D3733" s="5" t="s">
        <v>43</v>
      </c>
      <c r="E3733" s="6">
        <v>569.75099999999998</v>
      </c>
      <c r="F3733" s="6">
        <v>1077.4155000000001</v>
      </c>
      <c r="G3733" s="6">
        <v>1647.1665</v>
      </c>
    </row>
    <row r="3734" spans="1:7" customFormat="1" x14ac:dyDescent="0.25">
      <c r="A3734" s="4">
        <v>40654</v>
      </c>
      <c r="B3734">
        <v>2</v>
      </c>
      <c r="C3734">
        <v>2</v>
      </c>
      <c r="D3734" s="5" t="s">
        <v>47</v>
      </c>
      <c r="E3734" s="6">
        <v>605.20950000000005</v>
      </c>
      <c r="F3734" s="6">
        <v>1084.923</v>
      </c>
      <c r="G3734" s="6">
        <v>1690.1324999999999</v>
      </c>
    </row>
    <row r="3735" spans="1:7" customFormat="1" x14ac:dyDescent="0.25">
      <c r="A3735" s="4">
        <v>40654</v>
      </c>
      <c r="B3735">
        <v>3</v>
      </c>
      <c r="C3735">
        <v>1</v>
      </c>
      <c r="D3735" s="5" t="s">
        <v>24</v>
      </c>
      <c r="E3735" s="6">
        <v>562.27499999999998</v>
      </c>
      <c r="F3735" s="6">
        <v>1017.3869999999999</v>
      </c>
      <c r="G3735" s="6">
        <v>1579.662</v>
      </c>
    </row>
    <row r="3736" spans="1:7" customFormat="1" x14ac:dyDescent="0.25">
      <c r="A3736" s="4">
        <v>40654</v>
      </c>
      <c r="B3736">
        <v>3</v>
      </c>
      <c r="C3736">
        <v>2</v>
      </c>
      <c r="D3736" s="5" t="s">
        <v>30</v>
      </c>
      <c r="E3736" s="6">
        <v>585.71100000000001</v>
      </c>
      <c r="F3736" s="6">
        <v>1054.3575000000001</v>
      </c>
      <c r="G3736" s="6">
        <v>1640.0685000000001</v>
      </c>
    </row>
    <row r="3737" spans="1:7" customFormat="1" x14ac:dyDescent="0.25">
      <c r="A3737" s="4">
        <v>40654</v>
      </c>
      <c r="B3737">
        <v>4</v>
      </c>
      <c r="C3737">
        <v>1</v>
      </c>
      <c r="D3737" s="5" t="s">
        <v>16</v>
      </c>
      <c r="E3737" s="6">
        <v>643.56600000000003</v>
      </c>
      <c r="F3737" s="6">
        <v>1002.8339999999999</v>
      </c>
      <c r="G3737" s="6">
        <v>1646.4</v>
      </c>
    </row>
    <row r="3738" spans="1:7" customFormat="1" x14ac:dyDescent="0.25">
      <c r="A3738" s="4">
        <v>40654</v>
      </c>
      <c r="B3738">
        <v>4</v>
      </c>
      <c r="C3738">
        <v>2</v>
      </c>
      <c r="D3738" s="5" t="s">
        <v>22</v>
      </c>
      <c r="E3738" s="6">
        <v>757.62750000000005</v>
      </c>
      <c r="F3738" s="6">
        <v>1243.3575000000001</v>
      </c>
      <c r="G3738" s="6">
        <v>2000.9849999999999</v>
      </c>
    </row>
    <row r="3739" spans="1:7" customFormat="1" x14ac:dyDescent="0.25">
      <c r="A3739" s="4">
        <v>40655</v>
      </c>
      <c r="B3739">
        <v>1</v>
      </c>
      <c r="C3739">
        <v>1</v>
      </c>
      <c r="D3739" s="5" t="s">
        <v>27</v>
      </c>
      <c r="E3739" s="6">
        <v>633.96900000000005</v>
      </c>
      <c r="F3739" s="6">
        <v>966.99749999999995</v>
      </c>
      <c r="G3739" s="6">
        <v>1600.9665</v>
      </c>
    </row>
    <row r="3740" spans="1:7" customFormat="1" x14ac:dyDescent="0.25">
      <c r="A3740" s="4">
        <v>40655</v>
      </c>
      <c r="B3740">
        <v>1</v>
      </c>
      <c r="C3740">
        <v>2</v>
      </c>
      <c r="D3740" s="5" t="s">
        <v>32</v>
      </c>
      <c r="E3740" s="6">
        <v>785.12699999999995</v>
      </c>
      <c r="F3740" s="6">
        <v>1321.8240000000001</v>
      </c>
      <c r="G3740" s="6">
        <v>2106.951</v>
      </c>
    </row>
    <row r="3741" spans="1:7" customFormat="1" x14ac:dyDescent="0.25">
      <c r="A3741" s="4">
        <v>40655</v>
      </c>
      <c r="B3741">
        <v>2</v>
      </c>
      <c r="C3741">
        <v>1</v>
      </c>
      <c r="D3741" s="5" t="s">
        <v>37</v>
      </c>
      <c r="E3741" s="6">
        <v>691.38300000000004</v>
      </c>
      <c r="F3741" s="6">
        <v>1045.653</v>
      </c>
      <c r="G3741" s="6">
        <v>1737.0360000000001</v>
      </c>
    </row>
    <row r="3742" spans="1:7" customFormat="1" x14ac:dyDescent="0.25">
      <c r="A3742" s="4">
        <v>40655</v>
      </c>
      <c r="B3742">
        <v>2</v>
      </c>
      <c r="C3742">
        <v>2</v>
      </c>
      <c r="D3742" s="5" t="s">
        <v>40</v>
      </c>
      <c r="E3742" s="6">
        <v>701.13750000000005</v>
      </c>
      <c r="F3742" s="6">
        <v>1231.44</v>
      </c>
      <c r="G3742" s="6">
        <v>1932.5775000000001</v>
      </c>
    </row>
    <row r="3743" spans="1:7" customFormat="1" x14ac:dyDescent="0.25">
      <c r="A3743" s="4">
        <v>40655</v>
      </c>
      <c r="B3743">
        <v>3</v>
      </c>
      <c r="C3743">
        <v>1</v>
      </c>
      <c r="D3743" s="5" t="s">
        <v>41</v>
      </c>
      <c r="E3743" s="6">
        <v>534.38699999999994</v>
      </c>
      <c r="F3743" s="6">
        <v>1062.663</v>
      </c>
      <c r="G3743" s="6">
        <v>1597.05</v>
      </c>
    </row>
    <row r="3744" spans="1:7" customFormat="1" x14ac:dyDescent="0.25">
      <c r="A3744" s="4">
        <v>40655</v>
      </c>
      <c r="B3744">
        <v>3</v>
      </c>
      <c r="C3744">
        <v>2</v>
      </c>
      <c r="D3744" s="5" t="s">
        <v>43</v>
      </c>
      <c r="E3744" s="6">
        <v>853.83900000000006</v>
      </c>
      <c r="F3744" s="6">
        <v>1336.4295</v>
      </c>
      <c r="G3744" s="6">
        <v>2190.2685000000001</v>
      </c>
    </row>
    <row r="3745" spans="1:7" customFormat="1" x14ac:dyDescent="0.25">
      <c r="A3745" s="4">
        <v>40655</v>
      </c>
      <c r="B3745">
        <v>4</v>
      </c>
      <c r="C3745">
        <v>1</v>
      </c>
      <c r="D3745" s="5" t="s">
        <v>47</v>
      </c>
      <c r="E3745" s="6">
        <v>611.1105</v>
      </c>
      <c r="F3745" s="6">
        <v>1155.1575</v>
      </c>
      <c r="G3745" s="6">
        <v>1766.268</v>
      </c>
    </row>
    <row r="3746" spans="1:7" customFormat="1" x14ac:dyDescent="0.25">
      <c r="A3746" s="4">
        <v>40655</v>
      </c>
      <c r="B3746">
        <v>4</v>
      </c>
      <c r="C3746">
        <v>2</v>
      </c>
      <c r="D3746" s="5" t="s">
        <v>24</v>
      </c>
      <c r="E3746" s="6">
        <v>623.58450000000005</v>
      </c>
      <c r="F3746" s="6">
        <v>1040.8230000000001</v>
      </c>
      <c r="G3746" s="6">
        <v>1664.4075</v>
      </c>
    </row>
    <row r="3747" spans="1:7" customFormat="1" x14ac:dyDescent="0.25">
      <c r="A3747" s="4">
        <v>40656</v>
      </c>
      <c r="B3747">
        <v>1</v>
      </c>
      <c r="C3747">
        <v>1</v>
      </c>
      <c r="D3747" s="5" t="s">
        <v>30</v>
      </c>
      <c r="E3747" s="6">
        <v>632.97149999999999</v>
      </c>
      <c r="F3747" s="6">
        <v>1057.9905000000001</v>
      </c>
      <c r="G3747" s="6">
        <v>1690.962</v>
      </c>
    </row>
    <row r="3748" spans="1:7" customFormat="1" x14ac:dyDescent="0.25">
      <c r="A3748" s="4">
        <v>40656</v>
      </c>
      <c r="B3748">
        <v>1</v>
      </c>
      <c r="C3748">
        <v>2</v>
      </c>
      <c r="D3748" s="5" t="s">
        <v>16</v>
      </c>
      <c r="E3748" s="6">
        <v>710.8605</v>
      </c>
      <c r="F3748" s="6">
        <v>1109.934</v>
      </c>
      <c r="G3748" s="6">
        <v>1820.7945</v>
      </c>
    </row>
    <row r="3749" spans="1:7" customFormat="1" x14ac:dyDescent="0.25">
      <c r="A3749" s="4">
        <v>40656</v>
      </c>
      <c r="B3749">
        <v>2</v>
      </c>
      <c r="C3749">
        <v>1</v>
      </c>
      <c r="D3749" s="5" t="s">
        <v>22</v>
      </c>
      <c r="E3749" s="6">
        <v>625.30650000000003</v>
      </c>
      <c r="F3749" s="6">
        <v>1143.0719999999999</v>
      </c>
      <c r="G3749" s="6">
        <v>1768.3785</v>
      </c>
    </row>
    <row r="3750" spans="1:7" customFormat="1" x14ac:dyDescent="0.25">
      <c r="A3750" s="4">
        <v>40656</v>
      </c>
      <c r="B3750">
        <v>2</v>
      </c>
      <c r="C3750">
        <v>2</v>
      </c>
      <c r="D3750" s="5" t="s">
        <v>27</v>
      </c>
      <c r="E3750" s="6">
        <v>669.04949999999997</v>
      </c>
      <c r="F3750" s="6">
        <v>1188.8415</v>
      </c>
      <c r="G3750" s="6">
        <v>1857.8910000000001</v>
      </c>
    </row>
    <row r="3751" spans="1:7" customFormat="1" x14ac:dyDescent="0.25">
      <c r="A3751" s="4">
        <v>40656</v>
      </c>
      <c r="B3751">
        <v>3</v>
      </c>
      <c r="C3751">
        <v>1</v>
      </c>
      <c r="D3751" s="5" t="s">
        <v>32</v>
      </c>
      <c r="E3751" s="6">
        <v>648.98400000000004</v>
      </c>
      <c r="F3751" s="6">
        <v>1104.894</v>
      </c>
      <c r="G3751" s="6">
        <v>1753.8779999999999</v>
      </c>
    </row>
    <row r="3752" spans="1:7" customFormat="1" x14ac:dyDescent="0.25">
      <c r="A3752" s="4">
        <v>40656</v>
      </c>
      <c r="B3752">
        <v>3</v>
      </c>
      <c r="C3752">
        <v>2</v>
      </c>
      <c r="D3752" s="5" t="s">
        <v>37</v>
      </c>
      <c r="E3752" s="6">
        <v>852.70500000000004</v>
      </c>
      <c r="F3752" s="6">
        <v>1320.8475000000001</v>
      </c>
      <c r="G3752" s="6">
        <v>2173.5524999999998</v>
      </c>
    </row>
    <row r="3753" spans="1:7" customFormat="1" x14ac:dyDescent="0.25">
      <c r="A3753" s="4">
        <v>40656</v>
      </c>
      <c r="B3753">
        <v>4</v>
      </c>
      <c r="C3753">
        <v>1</v>
      </c>
      <c r="D3753" s="5" t="s">
        <v>40</v>
      </c>
      <c r="E3753" s="6">
        <v>686.92049999999995</v>
      </c>
      <c r="F3753" s="6">
        <v>1176.357</v>
      </c>
      <c r="G3753" s="6">
        <v>1863.2774999999999</v>
      </c>
    </row>
    <row r="3754" spans="1:7" customFormat="1" x14ac:dyDescent="0.25">
      <c r="A3754" s="4">
        <v>40656</v>
      </c>
      <c r="B3754">
        <v>4</v>
      </c>
      <c r="C3754">
        <v>2</v>
      </c>
      <c r="D3754" s="5" t="s">
        <v>41</v>
      </c>
      <c r="E3754" s="6">
        <v>544.87649999999996</v>
      </c>
      <c r="F3754" s="6">
        <v>1086.729</v>
      </c>
      <c r="G3754" s="6">
        <v>1631.6054999999999</v>
      </c>
    </row>
    <row r="3755" spans="1:7" customFormat="1" x14ac:dyDescent="0.25">
      <c r="A3755" s="4">
        <v>40657</v>
      </c>
      <c r="B3755">
        <v>1</v>
      </c>
      <c r="C3755">
        <v>1</v>
      </c>
      <c r="D3755" s="5" t="s">
        <v>43</v>
      </c>
      <c r="E3755" s="6">
        <v>613.91399999999999</v>
      </c>
      <c r="F3755" s="6">
        <v>1178.73</v>
      </c>
      <c r="G3755" s="6">
        <v>1792.644</v>
      </c>
    </row>
    <row r="3756" spans="1:7" customFormat="1" x14ac:dyDescent="0.25">
      <c r="A3756" s="4">
        <v>40657</v>
      </c>
      <c r="B3756">
        <v>1</v>
      </c>
      <c r="C3756">
        <v>2</v>
      </c>
      <c r="D3756" s="5" t="s">
        <v>47</v>
      </c>
      <c r="E3756" s="6">
        <v>644.553</v>
      </c>
      <c r="F3756" s="6">
        <v>1189.5135</v>
      </c>
      <c r="G3756" s="6">
        <v>1834.0664999999999</v>
      </c>
    </row>
    <row r="3757" spans="1:7" customFormat="1" x14ac:dyDescent="0.25">
      <c r="A3757" s="4">
        <v>40657</v>
      </c>
      <c r="B3757">
        <v>2</v>
      </c>
      <c r="C3757">
        <v>1</v>
      </c>
      <c r="D3757" s="5" t="s">
        <v>24</v>
      </c>
      <c r="E3757" s="6">
        <v>627.59550000000002</v>
      </c>
      <c r="F3757" s="6">
        <v>1009.7430000000001</v>
      </c>
      <c r="G3757" s="6">
        <v>1637.3385000000001</v>
      </c>
    </row>
    <row r="3758" spans="1:7" customFormat="1" x14ac:dyDescent="0.25">
      <c r="A3758" s="4">
        <v>40657</v>
      </c>
      <c r="B3758">
        <v>2</v>
      </c>
      <c r="C3758">
        <v>2</v>
      </c>
      <c r="D3758" s="5" t="s">
        <v>30</v>
      </c>
      <c r="E3758" s="6">
        <v>751.23299999999995</v>
      </c>
      <c r="F3758" s="6">
        <v>1188.3164999999999</v>
      </c>
      <c r="G3758" s="6">
        <v>1939.5495000000001</v>
      </c>
    </row>
    <row r="3759" spans="1:7" customFormat="1" x14ac:dyDescent="0.25">
      <c r="A3759" s="4">
        <v>40657</v>
      </c>
      <c r="B3759">
        <v>3</v>
      </c>
      <c r="C3759">
        <v>1</v>
      </c>
      <c r="D3759" s="5" t="s">
        <v>16</v>
      </c>
      <c r="E3759" s="6">
        <v>694.9425</v>
      </c>
      <c r="F3759" s="6">
        <v>1062.7260000000001</v>
      </c>
      <c r="G3759" s="6">
        <v>1757.6685</v>
      </c>
    </row>
    <row r="3760" spans="1:7" customFormat="1" x14ac:dyDescent="0.25">
      <c r="A3760" s="4">
        <v>40657</v>
      </c>
      <c r="B3760">
        <v>3</v>
      </c>
      <c r="C3760">
        <v>2</v>
      </c>
      <c r="D3760" s="5" t="s">
        <v>22</v>
      </c>
      <c r="E3760" s="6">
        <v>634.84050000000002</v>
      </c>
      <c r="F3760" s="6">
        <v>1160.607</v>
      </c>
      <c r="G3760" s="6">
        <v>1795.4475</v>
      </c>
    </row>
    <row r="3761" spans="1:7" customFormat="1" x14ac:dyDescent="0.25">
      <c r="A3761" s="4">
        <v>40657</v>
      </c>
      <c r="B3761">
        <v>4</v>
      </c>
      <c r="C3761">
        <v>1</v>
      </c>
      <c r="D3761" s="5" t="s">
        <v>27</v>
      </c>
      <c r="E3761" s="6">
        <v>630.78750000000002</v>
      </c>
      <c r="F3761" s="6">
        <v>1003.3695</v>
      </c>
      <c r="G3761" s="6">
        <v>1634.1569999999999</v>
      </c>
    </row>
    <row r="3762" spans="1:7" customFormat="1" x14ac:dyDescent="0.25">
      <c r="A3762" s="4">
        <v>40657</v>
      </c>
      <c r="B3762">
        <v>4</v>
      </c>
      <c r="C3762">
        <v>2</v>
      </c>
      <c r="D3762" s="5" t="s">
        <v>32</v>
      </c>
      <c r="E3762" s="6">
        <v>779.59349999999995</v>
      </c>
      <c r="F3762" s="6">
        <v>1424.3354999999999</v>
      </c>
      <c r="G3762" s="6">
        <v>2203.9290000000001</v>
      </c>
    </row>
    <row r="3763" spans="1:7" customFormat="1" x14ac:dyDescent="0.25">
      <c r="A3763" s="4">
        <v>40658</v>
      </c>
      <c r="B3763">
        <v>1</v>
      </c>
      <c r="C3763">
        <v>1</v>
      </c>
      <c r="D3763" s="5" t="s">
        <v>37</v>
      </c>
      <c r="E3763" s="6">
        <v>592.47299999999996</v>
      </c>
      <c r="F3763" s="6">
        <v>1199.856</v>
      </c>
      <c r="G3763" s="6">
        <v>1792.329</v>
      </c>
    </row>
    <row r="3764" spans="1:7" customFormat="1" x14ac:dyDescent="0.25">
      <c r="A3764" s="4">
        <v>40658</v>
      </c>
      <c r="B3764">
        <v>1</v>
      </c>
      <c r="C3764">
        <v>2</v>
      </c>
      <c r="D3764" s="5" t="s">
        <v>40</v>
      </c>
      <c r="E3764" s="6">
        <v>630.04200000000003</v>
      </c>
      <c r="F3764" s="6">
        <v>1207.5630000000001</v>
      </c>
      <c r="G3764" s="6">
        <v>1837.605</v>
      </c>
    </row>
    <row r="3765" spans="1:7" customFormat="1" x14ac:dyDescent="0.25">
      <c r="A3765" s="4">
        <v>40658</v>
      </c>
      <c r="B3765">
        <v>2</v>
      </c>
      <c r="C3765">
        <v>1</v>
      </c>
      <c r="D3765" s="5" t="s">
        <v>41</v>
      </c>
      <c r="E3765" s="6">
        <v>709.85249999999996</v>
      </c>
      <c r="F3765" s="6">
        <v>1127.4585</v>
      </c>
      <c r="G3765" s="6">
        <v>1837.3109999999999</v>
      </c>
    </row>
    <row r="3766" spans="1:7" customFormat="1" x14ac:dyDescent="0.25">
      <c r="A3766" s="4">
        <v>40658</v>
      </c>
      <c r="B3766">
        <v>2</v>
      </c>
      <c r="C3766">
        <v>2</v>
      </c>
      <c r="D3766" s="5" t="s">
        <v>43</v>
      </c>
      <c r="E3766" s="6">
        <v>625.45349999999996</v>
      </c>
      <c r="F3766" s="6">
        <v>972.36300000000006</v>
      </c>
      <c r="G3766" s="6">
        <v>1597.8164999999999</v>
      </c>
    </row>
    <row r="3767" spans="1:7" customFormat="1" x14ac:dyDescent="0.25">
      <c r="A3767" s="4">
        <v>40658</v>
      </c>
      <c r="B3767">
        <v>3</v>
      </c>
      <c r="C3767">
        <v>1</v>
      </c>
      <c r="D3767" s="5" t="s">
        <v>47</v>
      </c>
      <c r="E3767" s="6">
        <v>720.55200000000002</v>
      </c>
      <c r="F3767" s="6">
        <v>1152.6375</v>
      </c>
      <c r="G3767" s="6">
        <v>1873.1895</v>
      </c>
    </row>
    <row r="3768" spans="1:7" customFormat="1" x14ac:dyDescent="0.25">
      <c r="A3768" s="4">
        <v>40658</v>
      </c>
      <c r="B3768">
        <v>3</v>
      </c>
      <c r="C3768">
        <v>2</v>
      </c>
      <c r="D3768" s="5" t="s">
        <v>24</v>
      </c>
      <c r="E3768" s="6">
        <v>679.68600000000004</v>
      </c>
      <c r="F3768" s="6">
        <v>1223.6385</v>
      </c>
      <c r="G3768" s="6">
        <v>1903.3244999999999</v>
      </c>
    </row>
    <row r="3769" spans="1:7" customFormat="1" x14ac:dyDescent="0.25">
      <c r="A3769" s="4">
        <v>40658</v>
      </c>
      <c r="B3769">
        <v>4</v>
      </c>
      <c r="C3769">
        <v>1</v>
      </c>
      <c r="D3769" s="5" t="s">
        <v>30</v>
      </c>
      <c r="E3769" s="6">
        <v>631.66949999999997</v>
      </c>
      <c r="F3769" s="6">
        <v>1022.616</v>
      </c>
      <c r="G3769" s="6">
        <v>1654.2855</v>
      </c>
    </row>
    <row r="3770" spans="1:7" customFormat="1" x14ac:dyDescent="0.25">
      <c r="A3770" s="4">
        <v>40658</v>
      </c>
      <c r="B3770">
        <v>4</v>
      </c>
      <c r="C3770">
        <v>2</v>
      </c>
      <c r="D3770" s="5" t="s">
        <v>16</v>
      </c>
      <c r="E3770" s="6">
        <v>825.64649999999995</v>
      </c>
      <c r="F3770" s="6">
        <v>1342.8554999999999</v>
      </c>
      <c r="G3770" s="6">
        <v>2168.502</v>
      </c>
    </row>
    <row r="3771" spans="1:7" customFormat="1" x14ac:dyDescent="0.25">
      <c r="A3771" s="4">
        <v>40659</v>
      </c>
      <c r="B3771">
        <v>1</v>
      </c>
      <c r="C3771">
        <v>1</v>
      </c>
      <c r="D3771" s="5" t="s">
        <v>22</v>
      </c>
      <c r="E3771" s="6">
        <v>560.45849999999996</v>
      </c>
      <c r="F3771" s="6">
        <v>1017.3975</v>
      </c>
      <c r="G3771" s="6">
        <v>1577.856</v>
      </c>
    </row>
    <row r="3772" spans="1:7" customFormat="1" x14ac:dyDescent="0.25">
      <c r="A3772" s="4">
        <v>40659</v>
      </c>
      <c r="B3772">
        <v>1</v>
      </c>
      <c r="C3772">
        <v>2</v>
      </c>
      <c r="D3772" s="5" t="s">
        <v>27</v>
      </c>
      <c r="E3772" s="6">
        <v>572.86950000000002</v>
      </c>
      <c r="F3772" s="6">
        <v>1113.6089999999999</v>
      </c>
      <c r="G3772" s="6">
        <v>1686.4784999999999</v>
      </c>
    </row>
    <row r="3773" spans="1:7" customFormat="1" x14ac:dyDescent="0.25">
      <c r="A3773" s="4">
        <v>40659</v>
      </c>
      <c r="B3773">
        <v>2</v>
      </c>
      <c r="C3773">
        <v>1</v>
      </c>
      <c r="D3773" s="5" t="s">
        <v>32</v>
      </c>
      <c r="E3773" s="6">
        <v>613.86149999999998</v>
      </c>
      <c r="F3773" s="6">
        <v>1026.8685</v>
      </c>
      <c r="G3773" s="6">
        <v>1640.73</v>
      </c>
    </row>
    <row r="3774" spans="1:7" customFormat="1" x14ac:dyDescent="0.25">
      <c r="A3774" s="4">
        <v>40659</v>
      </c>
      <c r="B3774">
        <v>2</v>
      </c>
      <c r="C3774">
        <v>2</v>
      </c>
      <c r="D3774" s="5" t="s">
        <v>37</v>
      </c>
      <c r="E3774" s="6">
        <v>718.48350000000005</v>
      </c>
      <c r="F3774" s="6">
        <v>1132.5719999999999</v>
      </c>
      <c r="G3774" s="6">
        <v>1851.0554999999999</v>
      </c>
    </row>
    <row r="3775" spans="1:7" customFormat="1" x14ac:dyDescent="0.25">
      <c r="A3775" s="4">
        <v>40659</v>
      </c>
      <c r="B3775">
        <v>3</v>
      </c>
      <c r="C3775">
        <v>1</v>
      </c>
      <c r="D3775" s="5" t="s">
        <v>40</v>
      </c>
      <c r="E3775" s="6">
        <v>665.09100000000001</v>
      </c>
      <c r="F3775" s="6">
        <v>1078.3395</v>
      </c>
      <c r="G3775" s="6">
        <v>1743.4304999999999</v>
      </c>
    </row>
    <row r="3776" spans="1:7" customFormat="1" x14ac:dyDescent="0.25">
      <c r="A3776" s="4">
        <v>40659</v>
      </c>
      <c r="B3776">
        <v>3</v>
      </c>
      <c r="C3776">
        <v>2</v>
      </c>
      <c r="D3776" s="5" t="s">
        <v>41</v>
      </c>
      <c r="E3776" s="6">
        <v>615.9615</v>
      </c>
      <c r="F3776" s="6">
        <v>1178.394</v>
      </c>
      <c r="G3776" s="6">
        <v>1794.3554999999999</v>
      </c>
    </row>
    <row r="3777" spans="1:7" customFormat="1" x14ac:dyDescent="0.25">
      <c r="A3777" s="4">
        <v>40659</v>
      </c>
      <c r="B3777">
        <v>4</v>
      </c>
      <c r="C3777">
        <v>1</v>
      </c>
      <c r="D3777" s="5" t="s">
        <v>43</v>
      </c>
      <c r="E3777" s="6">
        <v>542.85</v>
      </c>
      <c r="F3777" s="6">
        <v>1143.2294999999999</v>
      </c>
      <c r="G3777" s="6">
        <v>1686.0795000000001</v>
      </c>
    </row>
    <row r="3778" spans="1:7" customFormat="1" x14ac:dyDescent="0.25">
      <c r="A3778" s="4">
        <v>40659</v>
      </c>
      <c r="B3778">
        <v>4</v>
      </c>
      <c r="C3778">
        <v>2</v>
      </c>
      <c r="D3778" s="5" t="s">
        <v>47</v>
      </c>
      <c r="E3778" s="6">
        <v>614.07150000000001</v>
      </c>
      <c r="F3778" s="6">
        <v>1195.068</v>
      </c>
      <c r="G3778" s="6">
        <v>1809.1395</v>
      </c>
    </row>
    <row r="3779" spans="1:7" customFormat="1" x14ac:dyDescent="0.25">
      <c r="A3779" s="4">
        <v>40660</v>
      </c>
      <c r="B3779">
        <v>1</v>
      </c>
      <c r="C3779">
        <v>1</v>
      </c>
      <c r="D3779" s="5" t="s">
        <v>24</v>
      </c>
      <c r="E3779" s="6">
        <v>605.54549999999995</v>
      </c>
      <c r="F3779" s="6">
        <v>1063.0619999999999</v>
      </c>
      <c r="G3779" s="6">
        <v>1668.6075000000001</v>
      </c>
    </row>
    <row r="3780" spans="1:7" customFormat="1" x14ac:dyDescent="0.25">
      <c r="A3780" s="4">
        <v>40660</v>
      </c>
      <c r="B3780">
        <v>1</v>
      </c>
      <c r="C3780">
        <v>2</v>
      </c>
      <c r="D3780" s="5" t="s">
        <v>30</v>
      </c>
      <c r="E3780" s="6">
        <v>761.51250000000005</v>
      </c>
      <c r="F3780" s="6">
        <v>1246.2135000000001</v>
      </c>
      <c r="G3780" s="6">
        <v>2007.7260000000001</v>
      </c>
    </row>
    <row r="3781" spans="1:7" customFormat="1" x14ac:dyDescent="0.25">
      <c r="A3781" s="4">
        <v>40660</v>
      </c>
      <c r="B3781">
        <v>2</v>
      </c>
      <c r="C3781">
        <v>1</v>
      </c>
      <c r="D3781" s="5" t="s">
        <v>16</v>
      </c>
      <c r="E3781" s="6">
        <v>606.79499999999996</v>
      </c>
      <c r="F3781" s="6">
        <v>1045.5899999999999</v>
      </c>
      <c r="G3781" s="6">
        <v>1652.385</v>
      </c>
    </row>
    <row r="3782" spans="1:7" customFormat="1" x14ac:dyDescent="0.25">
      <c r="A3782" s="4">
        <v>40660</v>
      </c>
      <c r="B3782">
        <v>2</v>
      </c>
      <c r="C3782">
        <v>2</v>
      </c>
      <c r="D3782" s="5" t="s">
        <v>22</v>
      </c>
      <c r="E3782" s="6">
        <v>582.51900000000001</v>
      </c>
      <c r="F3782" s="6">
        <v>1217.433</v>
      </c>
      <c r="G3782" s="6">
        <v>1799.952</v>
      </c>
    </row>
    <row r="3783" spans="1:7" customFormat="1" x14ac:dyDescent="0.25">
      <c r="A3783" s="4">
        <v>40660</v>
      </c>
      <c r="B3783">
        <v>3</v>
      </c>
      <c r="C3783">
        <v>1</v>
      </c>
      <c r="D3783" s="5" t="s">
        <v>27</v>
      </c>
      <c r="E3783" s="6">
        <v>597.36599999999999</v>
      </c>
      <c r="F3783" s="6">
        <v>1176.7665</v>
      </c>
      <c r="G3783" s="6">
        <v>1774.1324999999999</v>
      </c>
    </row>
    <row r="3784" spans="1:7" customFormat="1" x14ac:dyDescent="0.25">
      <c r="A3784" s="4">
        <v>40660</v>
      </c>
      <c r="B3784">
        <v>3</v>
      </c>
      <c r="C3784">
        <v>2</v>
      </c>
      <c r="D3784" s="5" t="s">
        <v>32</v>
      </c>
      <c r="E3784" s="6">
        <v>720.25800000000004</v>
      </c>
      <c r="F3784" s="6">
        <v>1120.0035</v>
      </c>
      <c r="G3784" s="6">
        <v>1840.2615000000001</v>
      </c>
    </row>
    <row r="3785" spans="1:7" customFormat="1" x14ac:dyDescent="0.25">
      <c r="A3785" s="4">
        <v>40660</v>
      </c>
      <c r="B3785">
        <v>4</v>
      </c>
      <c r="C3785">
        <v>1</v>
      </c>
      <c r="D3785" s="5" t="s">
        <v>37</v>
      </c>
      <c r="E3785" s="6">
        <v>640.83600000000001</v>
      </c>
      <c r="F3785" s="6">
        <v>1167.9045000000001</v>
      </c>
      <c r="G3785" s="6">
        <v>1808.7405000000001</v>
      </c>
    </row>
    <row r="3786" spans="1:7" customFormat="1" x14ac:dyDescent="0.25">
      <c r="A3786" s="4">
        <v>40660</v>
      </c>
      <c r="B3786">
        <v>4</v>
      </c>
      <c r="C3786">
        <v>2</v>
      </c>
      <c r="D3786" s="5" t="s">
        <v>40</v>
      </c>
      <c r="E3786" s="6">
        <v>662.40300000000002</v>
      </c>
      <c r="F3786" s="6">
        <v>1118.1765</v>
      </c>
      <c r="G3786" s="6">
        <v>1780.5795000000001</v>
      </c>
    </row>
    <row r="3787" spans="1:7" customFormat="1" x14ac:dyDescent="0.25">
      <c r="A3787" s="4">
        <v>40661</v>
      </c>
      <c r="B3787">
        <v>1</v>
      </c>
      <c r="C3787">
        <v>1</v>
      </c>
      <c r="D3787" s="5" t="s">
        <v>41</v>
      </c>
      <c r="E3787" s="6">
        <v>561.351</v>
      </c>
      <c r="F3787" s="6">
        <v>1071.441</v>
      </c>
      <c r="G3787" s="6">
        <v>1632.7919999999999</v>
      </c>
    </row>
    <row r="3788" spans="1:7" customFormat="1" x14ac:dyDescent="0.25">
      <c r="A3788" s="4">
        <v>40661</v>
      </c>
      <c r="B3788">
        <v>1</v>
      </c>
      <c r="C3788">
        <v>2</v>
      </c>
      <c r="D3788" s="5" t="s">
        <v>43</v>
      </c>
      <c r="E3788" s="6">
        <v>759.58050000000003</v>
      </c>
      <c r="F3788" s="6">
        <v>1212.7919999999999</v>
      </c>
      <c r="G3788" s="6">
        <v>1972.3724999999999</v>
      </c>
    </row>
    <row r="3789" spans="1:7" customFormat="1" x14ac:dyDescent="0.25">
      <c r="A3789" s="4">
        <v>40661</v>
      </c>
      <c r="B3789">
        <v>2</v>
      </c>
      <c r="C3789">
        <v>1</v>
      </c>
      <c r="D3789" s="5" t="s">
        <v>47</v>
      </c>
      <c r="E3789" s="6">
        <v>584.09400000000005</v>
      </c>
      <c r="F3789" s="6">
        <v>1092.5775000000001</v>
      </c>
      <c r="G3789" s="6">
        <v>1676.6714999999999</v>
      </c>
    </row>
    <row r="3790" spans="1:7" customFormat="1" x14ac:dyDescent="0.25">
      <c r="A3790" s="4">
        <v>40661</v>
      </c>
      <c r="B3790">
        <v>2</v>
      </c>
      <c r="C3790">
        <v>2</v>
      </c>
      <c r="D3790" s="5" t="s">
        <v>24</v>
      </c>
      <c r="E3790" s="6">
        <v>687.22500000000002</v>
      </c>
      <c r="F3790" s="6">
        <v>1133.58</v>
      </c>
      <c r="G3790" s="6">
        <v>1820.8050000000001</v>
      </c>
    </row>
    <row r="3791" spans="1:7" customFormat="1" x14ac:dyDescent="0.25">
      <c r="A3791" s="4">
        <v>40661</v>
      </c>
      <c r="B3791">
        <v>3</v>
      </c>
      <c r="C3791">
        <v>1</v>
      </c>
      <c r="D3791" s="5" t="s">
        <v>30</v>
      </c>
      <c r="E3791" s="6">
        <v>717.18150000000003</v>
      </c>
      <c r="F3791" s="6">
        <v>1174.1099999999999</v>
      </c>
      <c r="G3791" s="6">
        <v>1891.2915</v>
      </c>
    </row>
    <row r="3792" spans="1:7" customFormat="1" x14ac:dyDescent="0.25">
      <c r="A3792" s="4">
        <v>40661</v>
      </c>
      <c r="B3792">
        <v>3</v>
      </c>
      <c r="C3792">
        <v>2</v>
      </c>
      <c r="D3792" s="5" t="s">
        <v>16</v>
      </c>
      <c r="E3792" s="6">
        <v>776.82150000000001</v>
      </c>
      <c r="F3792" s="6">
        <v>1200.9480000000001</v>
      </c>
      <c r="G3792" s="6">
        <v>1977.7695000000001</v>
      </c>
    </row>
    <row r="3793" spans="1:7" customFormat="1" x14ac:dyDescent="0.25">
      <c r="A3793" s="4">
        <v>40661</v>
      </c>
      <c r="B3793">
        <v>4</v>
      </c>
      <c r="C3793">
        <v>1</v>
      </c>
      <c r="D3793" s="5" t="s">
        <v>22</v>
      </c>
      <c r="E3793" s="6">
        <v>637.69650000000001</v>
      </c>
      <c r="F3793" s="6">
        <v>1171.3485000000001</v>
      </c>
      <c r="G3793" s="6">
        <v>1809.0450000000001</v>
      </c>
    </row>
    <row r="3794" spans="1:7" customFormat="1" x14ac:dyDescent="0.25">
      <c r="A3794" s="4">
        <v>40661</v>
      </c>
      <c r="B3794">
        <v>4</v>
      </c>
      <c r="C3794">
        <v>2</v>
      </c>
      <c r="D3794" s="5" t="s">
        <v>27</v>
      </c>
      <c r="E3794" s="6">
        <v>664.30349999999999</v>
      </c>
      <c r="F3794" s="6">
        <v>1034.0820000000001</v>
      </c>
      <c r="G3794" s="6">
        <v>1698.3855000000001</v>
      </c>
    </row>
    <row r="3795" spans="1:7" customFormat="1" x14ac:dyDescent="0.25">
      <c r="A3795" s="4">
        <v>40662</v>
      </c>
      <c r="B3795">
        <v>1</v>
      </c>
      <c r="C3795">
        <v>1</v>
      </c>
      <c r="D3795" s="5" t="s">
        <v>32</v>
      </c>
      <c r="E3795" s="6">
        <v>596.70450000000005</v>
      </c>
      <c r="F3795" s="6">
        <v>1242.5595000000001</v>
      </c>
      <c r="G3795" s="6">
        <v>1839.2639999999999</v>
      </c>
    </row>
    <row r="3796" spans="1:7" customFormat="1" x14ac:dyDescent="0.25">
      <c r="A3796" s="4">
        <v>40662</v>
      </c>
      <c r="B3796">
        <v>1</v>
      </c>
      <c r="C3796">
        <v>2</v>
      </c>
      <c r="D3796" s="5" t="s">
        <v>37</v>
      </c>
      <c r="E3796" s="6">
        <v>613.12649999999996</v>
      </c>
      <c r="F3796" s="6">
        <v>1137.0135</v>
      </c>
      <c r="G3796" s="6">
        <v>1750.14</v>
      </c>
    </row>
    <row r="3797" spans="1:7" customFormat="1" x14ac:dyDescent="0.25">
      <c r="A3797" s="4">
        <v>40662</v>
      </c>
      <c r="B3797">
        <v>2</v>
      </c>
      <c r="C3797">
        <v>1</v>
      </c>
      <c r="D3797" s="5" t="s">
        <v>40</v>
      </c>
      <c r="E3797" s="6">
        <v>617.08500000000004</v>
      </c>
      <c r="F3797" s="6">
        <v>1069.74</v>
      </c>
      <c r="G3797" s="6">
        <v>1686.825</v>
      </c>
    </row>
    <row r="3798" spans="1:7" customFormat="1" x14ac:dyDescent="0.25">
      <c r="A3798" s="4">
        <v>40662</v>
      </c>
      <c r="B3798">
        <v>2</v>
      </c>
      <c r="C3798">
        <v>2</v>
      </c>
      <c r="D3798" s="5" t="s">
        <v>41</v>
      </c>
      <c r="E3798" s="6">
        <v>559.06200000000001</v>
      </c>
      <c r="F3798" s="6">
        <v>1164.681</v>
      </c>
      <c r="G3798" s="6">
        <v>1723.7429999999999</v>
      </c>
    </row>
    <row r="3799" spans="1:7" customFormat="1" x14ac:dyDescent="0.25">
      <c r="A3799" s="4">
        <v>40662</v>
      </c>
      <c r="B3799">
        <v>3</v>
      </c>
      <c r="C3799">
        <v>1</v>
      </c>
      <c r="D3799" s="5" t="s">
        <v>43</v>
      </c>
      <c r="E3799" s="6">
        <v>570.39149999999995</v>
      </c>
      <c r="F3799" s="6">
        <v>1131.1545000000001</v>
      </c>
      <c r="G3799" s="6">
        <v>1701.546</v>
      </c>
    </row>
    <row r="3800" spans="1:7" customFormat="1" x14ac:dyDescent="0.25">
      <c r="A3800" s="4">
        <v>40662</v>
      </c>
      <c r="B3800">
        <v>3</v>
      </c>
      <c r="C3800">
        <v>2</v>
      </c>
      <c r="D3800" s="5" t="s">
        <v>47</v>
      </c>
      <c r="E3800" s="6">
        <v>790.41899999999998</v>
      </c>
      <c r="F3800" s="6">
        <v>1407.5250000000001</v>
      </c>
      <c r="G3800" s="6">
        <v>2197.944</v>
      </c>
    </row>
    <row r="3801" spans="1:7" customFormat="1" x14ac:dyDescent="0.25">
      <c r="A3801" s="4">
        <v>40662</v>
      </c>
      <c r="B3801">
        <v>4</v>
      </c>
      <c r="C3801">
        <v>1</v>
      </c>
      <c r="D3801" s="5" t="s">
        <v>24</v>
      </c>
      <c r="E3801" s="6">
        <v>509.39699999999999</v>
      </c>
      <c r="F3801" s="6">
        <v>1084.7550000000001</v>
      </c>
      <c r="G3801" s="6">
        <v>1594.152</v>
      </c>
    </row>
    <row r="3802" spans="1:7" customFormat="1" x14ac:dyDescent="0.25">
      <c r="A3802" s="4">
        <v>40662</v>
      </c>
      <c r="B3802">
        <v>4</v>
      </c>
      <c r="C3802">
        <v>2</v>
      </c>
      <c r="D3802" s="5" t="s">
        <v>30</v>
      </c>
      <c r="E3802" s="6">
        <v>686.41650000000004</v>
      </c>
      <c r="F3802" s="6">
        <v>1359.7080000000001</v>
      </c>
      <c r="G3802" s="6">
        <v>2046.1244999999999</v>
      </c>
    </row>
    <row r="3803" spans="1:7" customFormat="1" x14ac:dyDescent="0.25">
      <c r="A3803" s="4">
        <v>40663</v>
      </c>
      <c r="B3803">
        <v>1</v>
      </c>
      <c r="C3803">
        <v>1</v>
      </c>
      <c r="D3803" s="5" t="s">
        <v>16</v>
      </c>
      <c r="E3803" s="6">
        <v>672.95550000000003</v>
      </c>
      <c r="F3803" s="6">
        <v>1134.9870000000001</v>
      </c>
      <c r="G3803" s="6">
        <v>1807.9425000000001</v>
      </c>
    </row>
    <row r="3804" spans="1:7" customFormat="1" x14ac:dyDescent="0.25">
      <c r="A3804" s="4">
        <v>40663</v>
      </c>
      <c r="B3804">
        <v>1</v>
      </c>
      <c r="C3804">
        <v>2</v>
      </c>
      <c r="D3804" s="5" t="s">
        <v>22</v>
      </c>
      <c r="E3804" s="6">
        <v>732.50099999999998</v>
      </c>
      <c r="F3804" s="6">
        <v>1285.3785</v>
      </c>
      <c r="G3804" s="6">
        <v>2017.8795</v>
      </c>
    </row>
    <row r="3805" spans="1:7" customFormat="1" x14ac:dyDescent="0.25">
      <c r="A3805" s="4">
        <v>40663</v>
      </c>
      <c r="B3805">
        <v>2</v>
      </c>
      <c r="C3805">
        <v>1</v>
      </c>
      <c r="D3805" s="5" t="s">
        <v>27</v>
      </c>
      <c r="E3805" s="6">
        <v>569.35199999999998</v>
      </c>
      <c r="F3805" s="6">
        <v>1131.1965</v>
      </c>
      <c r="G3805" s="6">
        <v>1700.5485000000001</v>
      </c>
    </row>
    <row r="3806" spans="1:7" customFormat="1" x14ac:dyDescent="0.25">
      <c r="A3806" s="4">
        <v>40663</v>
      </c>
      <c r="B3806">
        <v>2</v>
      </c>
      <c r="C3806">
        <v>2</v>
      </c>
      <c r="D3806" s="5" t="s">
        <v>32</v>
      </c>
      <c r="E3806" s="6">
        <v>657.05849999999998</v>
      </c>
      <c r="F3806" s="6">
        <v>1145.3610000000001</v>
      </c>
      <c r="G3806" s="6">
        <v>1802.4195</v>
      </c>
    </row>
    <row r="3807" spans="1:7" customFormat="1" x14ac:dyDescent="0.25">
      <c r="A3807" s="4">
        <v>40663</v>
      </c>
      <c r="B3807">
        <v>3</v>
      </c>
      <c r="C3807">
        <v>1</v>
      </c>
      <c r="D3807" s="5" t="s">
        <v>37</v>
      </c>
      <c r="E3807" s="6">
        <v>620.36099999999999</v>
      </c>
      <c r="F3807" s="6">
        <v>1008.693</v>
      </c>
      <c r="G3807" s="6">
        <v>1629.0540000000001</v>
      </c>
    </row>
    <row r="3808" spans="1:7" customFormat="1" x14ac:dyDescent="0.25">
      <c r="A3808" s="4">
        <v>40663</v>
      </c>
      <c r="B3808">
        <v>3</v>
      </c>
      <c r="C3808">
        <v>2</v>
      </c>
      <c r="D3808" s="5" t="s">
        <v>40</v>
      </c>
      <c r="E3808" s="6">
        <v>756.9135</v>
      </c>
      <c r="F3808" s="6">
        <v>1187.4449999999999</v>
      </c>
      <c r="G3808" s="6">
        <v>1944.3585</v>
      </c>
    </row>
    <row r="3809" spans="1:7" customFormat="1" x14ac:dyDescent="0.25">
      <c r="A3809" s="4">
        <v>40663</v>
      </c>
      <c r="B3809">
        <v>4</v>
      </c>
      <c r="C3809">
        <v>1</v>
      </c>
      <c r="D3809" s="5" t="s">
        <v>41</v>
      </c>
      <c r="E3809" s="6">
        <v>614.14499999999998</v>
      </c>
      <c r="F3809" s="6">
        <v>1266.5205000000001</v>
      </c>
      <c r="G3809" s="6">
        <v>1880.6655000000001</v>
      </c>
    </row>
    <row r="3810" spans="1:7" customFormat="1" x14ac:dyDescent="0.25">
      <c r="A3810" s="4">
        <v>40663</v>
      </c>
      <c r="B3810">
        <v>4</v>
      </c>
      <c r="C3810">
        <v>2</v>
      </c>
      <c r="D3810" s="5" t="s">
        <v>43</v>
      </c>
      <c r="E3810" s="6">
        <v>578.94899999999996</v>
      </c>
      <c r="F3810" s="6">
        <v>1164.576</v>
      </c>
      <c r="G3810" s="6">
        <v>1743.5250000000001</v>
      </c>
    </row>
    <row r="3811" spans="1:7" customFormat="1" x14ac:dyDescent="0.25">
      <c r="A3811" s="4">
        <v>40664</v>
      </c>
      <c r="B3811">
        <v>1</v>
      </c>
      <c r="C3811">
        <v>1</v>
      </c>
      <c r="D3811" s="5" t="s">
        <v>47</v>
      </c>
      <c r="E3811" s="6">
        <v>597.08249999999998</v>
      </c>
      <c r="F3811" s="6">
        <v>1054.3995</v>
      </c>
      <c r="G3811" s="6">
        <v>1651.482</v>
      </c>
    </row>
    <row r="3812" spans="1:7" customFormat="1" x14ac:dyDescent="0.25">
      <c r="A3812" s="4">
        <v>40664</v>
      </c>
      <c r="B3812">
        <v>1</v>
      </c>
      <c r="C3812">
        <v>2</v>
      </c>
      <c r="D3812" s="5" t="s">
        <v>24</v>
      </c>
      <c r="E3812" s="6">
        <v>651.70349999999996</v>
      </c>
      <c r="F3812" s="6">
        <v>1305.6015</v>
      </c>
      <c r="G3812" s="6">
        <v>1957.3050000000001</v>
      </c>
    </row>
    <row r="3813" spans="1:7" customFormat="1" x14ac:dyDescent="0.25">
      <c r="A3813" s="4">
        <v>40664</v>
      </c>
      <c r="B3813">
        <v>2</v>
      </c>
      <c r="C3813">
        <v>1</v>
      </c>
      <c r="D3813" s="5" t="s">
        <v>30</v>
      </c>
      <c r="E3813" s="6">
        <v>713.45399999999995</v>
      </c>
      <c r="F3813" s="6">
        <v>1129.1175000000001</v>
      </c>
      <c r="G3813" s="6">
        <v>1842.5715</v>
      </c>
    </row>
    <row r="3814" spans="1:7" customFormat="1" x14ac:dyDescent="0.25">
      <c r="A3814" s="4">
        <v>40664</v>
      </c>
      <c r="B3814">
        <v>2</v>
      </c>
      <c r="C3814">
        <v>2</v>
      </c>
      <c r="D3814" s="5" t="s">
        <v>16</v>
      </c>
      <c r="E3814" s="6">
        <v>482.30700000000002</v>
      </c>
      <c r="F3814" s="6">
        <v>1179.1814999999999</v>
      </c>
      <c r="G3814" s="6">
        <v>1661.4884999999999</v>
      </c>
    </row>
    <row r="3815" spans="1:7" customFormat="1" x14ac:dyDescent="0.25">
      <c r="A3815" s="4">
        <v>40664</v>
      </c>
      <c r="B3815">
        <v>3</v>
      </c>
      <c r="C3815">
        <v>1</v>
      </c>
      <c r="D3815" s="5" t="s">
        <v>22</v>
      </c>
      <c r="E3815" s="6">
        <v>650.28599999999994</v>
      </c>
      <c r="F3815" s="6">
        <v>1017.933</v>
      </c>
      <c r="G3815" s="6">
        <v>1668.2190000000001</v>
      </c>
    </row>
    <row r="3816" spans="1:7" customFormat="1" x14ac:dyDescent="0.25">
      <c r="A3816" s="4">
        <v>40664</v>
      </c>
      <c r="B3816">
        <v>3</v>
      </c>
      <c r="C3816">
        <v>2</v>
      </c>
      <c r="D3816" s="5" t="s">
        <v>27</v>
      </c>
      <c r="E3816" s="6">
        <v>625.00199999999995</v>
      </c>
      <c r="F3816" s="6">
        <v>1123.7204999999999</v>
      </c>
      <c r="G3816" s="6">
        <v>1748.7225000000001</v>
      </c>
    </row>
    <row r="3817" spans="1:7" customFormat="1" x14ac:dyDescent="0.25">
      <c r="A3817" s="4">
        <v>40664</v>
      </c>
      <c r="B3817">
        <v>4</v>
      </c>
      <c r="C3817">
        <v>1</v>
      </c>
      <c r="D3817" s="5" t="s">
        <v>32</v>
      </c>
      <c r="E3817" s="6">
        <v>632.35199999999998</v>
      </c>
      <c r="F3817" s="6">
        <v>1011.5069999999999</v>
      </c>
      <c r="G3817" s="6">
        <v>1643.8589999999999</v>
      </c>
    </row>
    <row r="3818" spans="1:7" customFormat="1" x14ac:dyDescent="0.25">
      <c r="A3818" s="4">
        <v>40664</v>
      </c>
      <c r="B3818">
        <v>4</v>
      </c>
      <c r="C3818">
        <v>2</v>
      </c>
      <c r="D3818" s="5" t="s">
        <v>37</v>
      </c>
      <c r="E3818" s="6">
        <v>653.625</v>
      </c>
      <c r="F3818" s="6">
        <v>1396.8045</v>
      </c>
      <c r="G3818" s="6">
        <v>2050.4295000000002</v>
      </c>
    </row>
    <row r="3819" spans="1:7" customFormat="1" x14ac:dyDescent="0.25">
      <c r="A3819" s="4">
        <v>40665</v>
      </c>
      <c r="B3819">
        <v>1</v>
      </c>
      <c r="C3819">
        <v>1</v>
      </c>
      <c r="D3819" s="5" t="s">
        <v>40</v>
      </c>
      <c r="E3819" s="6">
        <v>634.50450000000001</v>
      </c>
      <c r="F3819" s="6">
        <v>1251.8415</v>
      </c>
      <c r="G3819" s="6">
        <v>1886.346</v>
      </c>
    </row>
    <row r="3820" spans="1:7" customFormat="1" x14ac:dyDescent="0.25">
      <c r="A3820" s="4">
        <v>40665</v>
      </c>
      <c r="B3820">
        <v>1</v>
      </c>
      <c r="C3820">
        <v>2</v>
      </c>
      <c r="D3820" s="5" t="s">
        <v>41</v>
      </c>
      <c r="E3820" s="6">
        <v>675.43349999999998</v>
      </c>
      <c r="F3820" s="6">
        <v>1248.3240000000001</v>
      </c>
      <c r="G3820" s="6">
        <v>1923.7574999999999</v>
      </c>
    </row>
    <row r="3821" spans="1:7" customFormat="1" x14ac:dyDescent="0.25">
      <c r="A3821" s="4">
        <v>40665</v>
      </c>
      <c r="B3821">
        <v>2</v>
      </c>
      <c r="C3821">
        <v>1</v>
      </c>
      <c r="D3821" s="5" t="s">
        <v>43</v>
      </c>
      <c r="E3821" s="6">
        <v>521.14649999999995</v>
      </c>
      <c r="F3821" s="6">
        <v>1090.068</v>
      </c>
      <c r="G3821" s="6">
        <v>1611.2145</v>
      </c>
    </row>
    <row r="3822" spans="1:7" customFormat="1" x14ac:dyDescent="0.25">
      <c r="A3822" s="4">
        <v>40665</v>
      </c>
      <c r="B3822">
        <v>2</v>
      </c>
      <c r="C3822">
        <v>2</v>
      </c>
      <c r="D3822" s="5" t="s">
        <v>47</v>
      </c>
      <c r="E3822" s="6">
        <v>708.44550000000004</v>
      </c>
      <c r="F3822" s="6">
        <v>1112.5905</v>
      </c>
      <c r="G3822" s="6">
        <v>1821.0360000000001</v>
      </c>
    </row>
    <row r="3823" spans="1:7" customFormat="1" x14ac:dyDescent="0.25">
      <c r="A3823" s="4">
        <v>40665</v>
      </c>
      <c r="B3823">
        <v>3</v>
      </c>
      <c r="C3823">
        <v>1</v>
      </c>
      <c r="D3823" s="5" t="s">
        <v>24</v>
      </c>
      <c r="E3823" s="6">
        <v>566.38049999999998</v>
      </c>
      <c r="F3823" s="6">
        <v>1198.4385</v>
      </c>
      <c r="G3823" s="6">
        <v>1764.819</v>
      </c>
    </row>
    <row r="3824" spans="1:7" customFormat="1" x14ac:dyDescent="0.25">
      <c r="A3824" s="4">
        <v>40665</v>
      </c>
      <c r="B3824">
        <v>3</v>
      </c>
      <c r="C3824">
        <v>2</v>
      </c>
      <c r="D3824" s="5" t="s">
        <v>30</v>
      </c>
      <c r="E3824" s="6">
        <v>866.08199999999999</v>
      </c>
      <c r="F3824" s="6">
        <v>1322.895</v>
      </c>
      <c r="G3824" s="6">
        <v>2188.9769999999999</v>
      </c>
    </row>
    <row r="3825" spans="1:7" customFormat="1" x14ac:dyDescent="0.25">
      <c r="A3825" s="4">
        <v>40665</v>
      </c>
      <c r="B3825">
        <v>4</v>
      </c>
      <c r="C3825">
        <v>1</v>
      </c>
      <c r="D3825" s="5" t="s">
        <v>16</v>
      </c>
      <c r="E3825" s="6">
        <v>662.82299999999998</v>
      </c>
      <c r="F3825" s="6">
        <v>1177.155</v>
      </c>
      <c r="G3825" s="6">
        <v>1839.9780000000001</v>
      </c>
    </row>
    <row r="3826" spans="1:7" customFormat="1" x14ac:dyDescent="0.25">
      <c r="A3826" s="4">
        <v>40665</v>
      </c>
      <c r="B3826">
        <v>4</v>
      </c>
      <c r="C3826">
        <v>2</v>
      </c>
      <c r="D3826" s="5" t="s">
        <v>22</v>
      </c>
      <c r="E3826" s="6">
        <v>639.75450000000001</v>
      </c>
      <c r="F3826" s="6">
        <v>1254.3824999999999</v>
      </c>
      <c r="G3826" s="6">
        <v>1894.1369999999999</v>
      </c>
    </row>
    <row r="3827" spans="1:7" customFormat="1" x14ac:dyDescent="0.25">
      <c r="A3827" s="4">
        <v>40666</v>
      </c>
      <c r="B3827">
        <v>1</v>
      </c>
      <c r="C3827">
        <v>1</v>
      </c>
      <c r="D3827" s="5" t="s">
        <v>27</v>
      </c>
      <c r="E3827" s="6">
        <v>511.92750000000001</v>
      </c>
      <c r="F3827" s="6">
        <v>1159.3364999999999</v>
      </c>
      <c r="G3827" s="6">
        <v>1671.2639999999999</v>
      </c>
    </row>
    <row r="3828" spans="1:7" customFormat="1" x14ac:dyDescent="0.25">
      <c r="A3828" s="4">
        <v>40666</v>
      </c>
      <c r="B3828">
        <v>1</v>
      </c>
      <c r="C3828">
        <v>2</v>
      </c>
      <c r="D3828" s="5" t="s">
        <v>32</v>
      </c>
      <c r="E3828" s="6">
        <v>573.52049999999997</v>
      </c>
      <c r="F3828" s="6">
        <v>1066.2750000000001</v>
      </c>
      <c r="G3828" s="6">
        <v>1639.7954999999999</v>
      </c>
    </row>
    <row r="3829" spans="1:7" customFormat="1" x14ac:dyDescent="0.25">
      <c r="A3829" s="4">
        <v>40666</v>
      </c>
      <c r="B3829">
        <v>2</v>
      </c>
      <c r="C3829">
        <v>1</v>
      </c>
      <c r="D3829" s="5" t="s">
        <v>37</v>
      </c>
      <c r="E3829" s="6">
        <v>542.33550000000002</v>
      </c>
      <c r="F3829" s="6">
        <v>1180.431</v>
      </c>
      <c r="G3829" s="6">
        <v>1722.7665</v>
      </c>
    </row>
    <row r="3830" spans="1:7" customFormat="1" x14ac:dyDescent="0.25">
      <c r="A3830" s="4">
        <v>40666</v>
      </c>
      <c r="B3830">
        <v>2</v>
      </c>
      <c r="C3830">
        <v>2</v>
      </c>
      <c r="D3830" s="5" t="s">
        <v>40</v>
      </c>
      <c r="E3830" s="6">
        <v>549.5385</v>
      </c>
      <c r="F3830" s="6">
        <v>1105.9545000000001</v>
      </c>
      <c r="G3830" s="6">
        <v>1655.4929999999999</v>
      </c>
    </row>
    <row r="3831" spans="1:7" customFormat="1" x14ac:dyDescent="0.25">
      <c r="A3831" s="4">
        <v>40666</v>
      </c>
      <c r="B3831">
        <v>3</v>
      </c>
      <c r="C3831">
        <v>1</v>
      </c>
      <c r="D3831" s="5" t="s">
        <v>41</v>
      </c>
      <c r="E3831" s="6">
        <v>570.44399999999996</v>
      </c>
      <c r="F3831" s="6">
        <v>1085.931</v>
      </c>
      <c r="G3831" s="6">
        <v>1656.375</v>
      </c>
    </row>
    <row r="3832" spans="1:7" customFormat="1" x14ac:dyDescent="0.25">
      <c r="A3832" s="4">
        <v>40666</v>
      </c>
      <c r="B3832">
        <v>3</v>
      </c>
      <c r="C3832">
        <v>2</v>
      </c>
      <c r="D3832" s="5" t="s">
        <v>43</v>
      </c>
      <c r="E3832" s="6">
        <v>593.27099999999996</v>
      </c>
      <c r="F3832" s="6">
        <v>1250.4974999999999</v>
      </c>
      <c r="G3832" s="6">
        <v>1843.7684999999999</v>
      </c>
    </row>
    <row r="3833" spans="1:7" customFormat="1" x14ac:dyDescent="0.25">
      <c r="A3833" s="4">
        <v>40666</v>
      </c>
      <c r="B3833">
        <v>4</v>
      </c>
      <c r="C3833">
        <v>1</v>
      </c>
      <c r="D3833" s="5" t="s">
        <v>47</v>
      </c>
      <c r="E3833" s="6">
        <v>596.5575</v>
      </c>
      <c r="F3833" s="6">
        <v>1244.3025</v>
      </c>
      <c r="G3833" s="6">
        <v>1840.86</v>
      </c>
    </row>
    <row r="3834" spans="1:7" customFormat="1" x14ac:dyDescent="0.25">
      <c r="A3834" s="4">
        <v>40666</v>
      </c>
      <c r="B3834">
        <v>4</v>
      </c>
      <c r="C3834">
        <v>2</v>
      </c>
      <c r="D3834" s="5" t="s">
        <v>24</v>
      </c>
      <c r="E3834" s="6">
        <v>503.12849999999997</v>
      </c>
      <c r="F3834" s="6">
        <v>1253.3955000000001</v>
      </c>
      <c r="G3834" s="6">
        <v>1756.5239999999999</v>
      </c>
    </row>
    <row r="3835" spans="1:7" customFormat="1" x14ac:dyDescent="0.25">
      <c r="A3835" s="4">
        <v>40667</v>
      </c>
      <c r="B3835">
        <v>1</v>
      </c>
      <c r="C3835">
        <v>1</v>
      </c>
      <c r="D3835" s="5" t="s">
        <v>30</v>
      </c>
      <c r="E3835" s="6">
        <v>524.18100000000004</v>
      </c>
      <c r="F3835" s="6">
        <v>1293.3900000000001</v>
      </c>
      <c r="G3835" s="6">
        <v>1817.5709999999999</v>
      </c>
    </row>
    <row r="3836" spans="1:7" customFormat="1" x14ac:dyDescent="0.25">
      <c r="A3836" s="4">
        <v>40667</v>
      </c>
      <c r="B3836">
        <v>1</v>
      </c>
      <c r="C3836">
        <v>2</v>
      </c>
      <c r="D3836" s="5" t="s">
        <v>16</v>
      </c>
      <c r="E3836" s="6">
        <v>693.16800000000001</v>
      </c>
      <c r="F3836" s="6">
        <v>1373.316</v>
      </c>
      <c r="G3836" s="6">
        <v>2066.4839999999999</v>
      </c>
    </row>
    <row r="3837" spans="1:7" customFormat="1" x14ac:dyDescent="0.25">
      <c r="A3837" s="4">
        <v>40667</v>
      </c>
      <c r="B3837">
        <v>2</v>
      </c>
      <c r="C3837">
        <v>1</v>
      </c>
      <c r="D3837" s="5" t="s">
        <v>22</v>
      </c>
      <c r="E3837" s="6">
        <v>695.82449999999994</v>
      </c>
      <c r="F3837" s="6">
        <v>1048.0889999999999</v>
      </c>
      <c r="G3837" s="6">
        <v>1743.9135000000001</v>
      </c>
    </row>
    <row r="3838" spans="1:7" customFormat="1" x14ac:dyDescent="0.25">
      <c r="A3838" s="4">
        <v>40667</v>
      </c>
      <c r="B3838">
        <v>2</v>
      </c>
      <c r="C3838">
        <v>2</v>
      </c>
      <c r="D3838" s="5" t="s">
        <v>27</v>
      </c>
      <c r="E3838" s="6">
        <v>732.99450000000002</v>
      </c>
      <c r="F3838" s="6">
        <v>1195.8765000000001</v>
      </c>
      <c r="G3838" s="6">
        <v>1928.8710000000001</v>
      </c>
    </row>
    <row r="3839" spans="1:7" customFormat="1" x14ac:dyDescent="0.25">
      <c r="A3839" s="4">
        <v>40667</v>
      </c>
      <c r="B3839">
        <v>3</v>
      </c>
      <c r="C3839">
        <v>1</v>
      </c>
      <c r="D3839" s="5" t="s">
        <v>32</v>
      </c>
      <c r="E3839" s="6">
        <v>471.04050000000001</v>
      </c>
      <c r="F3839" s="6">
        <v>1127.8995</v>
      </c>
      <c r="G3839" s="6">
        <v>1598.94</v>
      </c>
    </row>
    <row r="3840" spans="1:7" customFormat="1" x14ac:dyDescent="0.25">
      <c r="A3840" s="4">
        <v>40667</v>
      </c>
      <c r="B3840">
        <v>3</v>
      </c>
      <c r="C3840">
        <v>2</v>
      </c>
      <c r="D3840" s="5" t="s">
        <v>37</v>
      </c>
      <c r="E3840" s="6">
        <v>747.65250000000003</v>
      </c>
      <c r="F3840" s="6">
        <v>1294.5764999999999</v>
      </c>
      <c r="G3840" s="6">
        <v>2042.229</v>
      </c>
    </row>
    <row r="3841" spans="1:7" customFormat="1" x14ac:dyDescent="0.25">
      <c r="A3841" s="4">
        <v>40667</v>
      </c>
      <c r="B3841">
        <v>4</v>
      </c>
      <c r="C3841">
        <v>1</v>
      </c>
      <c r="D3841" s="5" t="s">
        <v>40</v>
      </c>
      <c r="E3841" s="6">
        <v>547.35450000000003</v>
      </c>
      <c r="F3841" s="6">
        <v>1047.3644999999999</v>
      </c>
      <c r="G3841" s="6">
        <v>1594.7190000000001</v>
      </c>
    </row>
    <row r="3842" spans="1:7" customFormat="1" x14ac:dyDescent="0.25">
      <c r="A3842" s="4">
        <v>40667</v>
      </c>
      <c r="B3842">
        <v>4</v>
      </c>
      <c r="C3842">
        <v>2</v>
      </c>
      <c r="D3842" s="5" t="s">
        <v>41</v>
      </c>
      <c r="E3842" s="6">
        <v>652.72199999999998</v>
      </c>
      <c r="F3842" s="6">
        <v>1039.0274999999999</v>
      </c>
      <c r="G3842" s="6">
        <v>1691.7494999999999</v>
      </c>
    </row>
    <row r="3843" spans="1:7" customFormat="1" x14ac:dyDescent="0.25">
      <c r="A3843" s="4">
        <v>40668</v>
      </c>
      <c r="B3843">
        <v>1</v>
      </c>
      <c r="C3843">
        <v>1</v>
      </c>
      <c r="D3843" s="5" t="s">
        <v>43</v>
      </c>
      <c r="E3843" s="6">
        <v>682.02750000000003</v>
      </c>
      <c r="F3843" s="6">
        <v>1067.1885</v>
      </c>
      <c r="G3843" s="6">
        <v>1749.2159999999999</v>
      </c>
    </row>
    <row r="3844" spans="1:7" customFormat="1" x14ac:dyDescent="0.25">
      <c r="A3844" s="4">
        <v>40668</v>
      </c>
      <c r="B3844">
        <v>1</v>
      </c>
      <c r="C3844">
        <v>2</v>
      </c>
      <c r="D3844" s="5" t="s">
        <v>47</v>
      </c>
      <c r="E3844" s="6">
        <v>765.26099999999997</v>
      </c>
      <c r="F3844" s="6">
        <v>1308.1949999999999</v>
      </c>
      <c r="G3844" s="6">
        <v>2073.4560000000001</v>
      </c>
    </row>
    <row r="3845" spans="1:7" customFormat="1" x14ac:dyDescent="0.25">
      <c r="A3845" s="4">
        <v>40668</v>
      </c>
      <c r="B3845">
        <v>2</v>
      </c>
      <c r="C3845">
        <v>1</v>
      </c>
      <c r="D3845" s="5" t="s">
        <v>24</v>
      </c>
      <c r="E3845" s="6">
        <v>666.08849999999995</v>
      </c>
      <c r="F3845" s="6">
        <v>1078.9169999999999</v>
      </c>
      <c r="G3845" s="6">
        <v>1745.0055</v>
      </c>
    </row>
    <row r="3846" spans="1:7" customFormat="1" x14ac:dyDescent="0.25">
      <c r="A3846" s="4">
        <v>40668</v>
      </c>
      <c r="B3846">
        <v>2</v>
      </c>
      <c r="C3846">
        <v>2</v>
      </c>
      <c r="D3846" s="5" t="s">
        <v>30</v>
      </c>
      <c r="E3846" s="6">
        <v>732.01800000000003</v>
      </c>
      <c r="F3846" s="6">
        <v>1397.4974999999999</v>
      </c>
      <c r="G3846" s="6">
        <v>2129.5155</v>
      </c>
    </row>
    <row r="3847" spans="1:7" customFormat="1" x14ac:dyDescent="0.25">
      <c r="A3847" s="4">
        <v>40668</v>
      </c>
      <c r="B3847">
        <v>3</v>
      </c>
      <c r="C3847">
        <v>1</v>
      </c>
      <c r="D3847" s="5" t="s">
        <v>16</v>
      </c>
      <c r="E3847" s="6">
        <v>633.75900000000001</v>
      </c>
      <c r="F3847" s="6">
        <v>1207.5105000000001</v>
      </c>
      <c r="G3847" s="6">
        <v>1841.2695000000001</v>
      </c>
    </row>
    <row r="3848" spans="1:7" customFormat="1" x14ac:dyDescent="0.25">
      <c r="A3848" s="4">
        <v>40668</v>
      </c>
      <c r="B3848">
        <v>3</v>
      </c>
      <c r="C3848">
        <v>2</v>
      </c>
      <c r="D3848" s="5" t="s">
        <v>22</v>
      </c>
      <c r="E3848" s="6">
        <v>770.84699999999998</v>
      </c>
      <c r="F3848" s="6">
        <v>1339.6845000000001</v>
      </c>
      <c r="G3848" s="6">
        <v>2110.5315000000001</v>
      </c>
    </row>
    <row r="3849" spans="1:7" customFormat="1" x14ac:dyDescent="0.25">
      <c r="A3849" s="4">
        <v>40668</v>
      </c>
      <c r="B3849">
        <v>4</v>
      </c>
      <c r="C3849">
        <v>1</v>
      </c>
      <c r="D3849" s="5" t="s">
        <v>27</v>
      </c>
      <c r="E3849" s="6">
        <v>722.12699999999995</v>
      </c>
      <c r="F3849" s="6">
        <v>1131.0809999999999</v>
      </c>
      <c r="G3849" s="6">
        <v>1853.2080000000001</v>
      </c>
    </row>
    <row r="3850" spans="1:7" customFormat="1" x14ac:dyDescent="0.25">
      <c r="A3850" s="4">
        <v>40668</v>
      </c>
      <c r="B3850">
        <v>4</v>
      </c>
      <c r="C3850">
        <v>2</v>
      </c>
      <c r="D3850" s="5" t="s">
        <v>32</v>
      </c>
      <c r="E3850" s="6">
        <v>686.88900000000001</v>
      </c>
      <c r="F3850" s="6">
        <v>1087.8209999999999</v>
      </c>
      <c r="G3850" s="6">
        <v>1774.71</v>
      </c>
    </row>
    <row r="3851" spans="1:7" customFormat="1" x14ac:dyDescent="0.25">
      <c r="A3851" s="4">
        <v>40669</v>
      </c>
      <c r="B3851">
        <v>1</v>
      </c>
      <c r="C3851">
        <v>1</v>
      </c>
      <c r="D3851" s="5" t="s">
        <v>37</v>
      </c>
      <c r="E3851" s="6">
        <v>572.1345</v>
      </c>
      <c r="F3851" s="6">
        <v>1157.2784999999999</v>
      </c>
      <c r="G3851" s="6">
        <v>1729.413</v>
      </c>
    </row>
    <row r="3852" spans="1:7" customFormat="1" x14ac:dyDescent="0.25">
      <c r="A3852" s="4">
        <v>40669</v>
      </c>
      <c r="B3852">
        <v>1</v>
      </c>
      <c r="C3852">
        <v>2</v>
      </c>
      <c r="D3852" s="5" t="s">
        <v>40</v>
      </c>
      <c r="E3852" s="6">
        <v>632.66700000000003</v>
      </c>
      <c r="F3852" s="6">
        <v>1405.6769999999999</v>
      </c>
      <c r="G3852" s="6">
        <v>2038.3440000000001</v>
      </c>
    </row>
    <row r="3853" spans="1:7" customFormat="1" x14ac:dyDescent="0.25">
      <c r="A3853" s="4">
        <v>40669</v>
      </c>
      <c r="B3853">
        <v>2</v>
      </c>
      <c r="C3853">
        <v>1</v>
      </c>
      <c r="D3853" s="5" t="s">
        <v>41</v>
      </c>
      <c r="E3853" s="6">
        <v>629.7165</v>
      </c>
      <c r="F3853" s="6">
        <v>1242.5909999999999</v>
      </c>
      <c r="G3853" s="6">
        <v>1872.3074999999999</v>
      </c>
    </row>
    <row r="3854" spans="1:7" customFormat="1" x14ac:dyDescent="0.25">
      <c r="A3854" s="4">
        <v>40669</v>
      </c>
      <c r="B3854">
        <v>2</v>
      </c>
      <c r="C3854">
        <v>2</v>
      </c>
      <c r="D3854" s="5" t="s">
        <v>43</v>
      </c>
      <c r="E3854" s="6">
        <v>755.70600000000002</v>
      </c>
      <c r="F3854" s="6">
        <v>1187.9490000000001</v>
      </c>
      <c r="G3854" s="6">
        <v>1943.655</v>
      </c>
    </row>
    <row r="3855" spans="1:7" customFormat="1" x14ac:dyDescent="0.25">
      <c r="A3855" s="4">
        <v>40669</v>
      </c>
      <c r="B3855">
        <v>3</v>
      </c>
      <c r="C3855">
        <v>1</v>
      </c>
      <c r="D3855" s="5" t="s">
        <v>47</v>
      </c>
      <c r="E3855" s="6">
        <v>695.9085</v>
      </c>
      <c r="F3855" s="6">
        <v>1070.4855</v>
      </c>
      <c r="G3855" s="6">
        <v>1766.394</v>
      </c>
    </row>
    <row r="3856" spans="1:7" customFormat="1" x14ac:dyDescent="0.25">
      <c r="A3856" s="4">
        <v>40669</v>
      </c>
      <c r="B3856">
        <v>3</v>
      </c>
      <c r="C3856">
        <v>2</v>
      </c>
      <c r="D3856" s="5" t="s">
        <v>24</v>
      </c>
      <c r="E3856" s="6">
        <v>637.31849999999997</v>
      </c>
      <c r="F3856" s="6">
        <v>1218.8399999999999</v>
      </c>
      <c r="G3856" s="6">
        <v>1856.1585</v>
      </c>
    </row>
    <row r="3857" spans="1:7" customFormat="1" x14ac:dyDescent="0.25">
      <c r="A3857" s="4">
        <v>40669</v>
      </c>
      <c r="B3857">
        <v>4</v>
      </c>
      <c r="C3857">
        <v>1</v>
      </c>
      <c r="D3857" s="5" t="s">
        <v>30</v>
      </c>
      <c r="E3857" s="6">
        <v>602.60550000000001</v>
      </c>
      <c r="F3857" s="6">
        <v>1170.4559999999999</v>
      </c>
      <c r="G3857" s="6">
        <v>1773.0615</v>
      </c>
    </row>
    <row r="3858" spans="1:7" customFormat="1" x14ac:dyDescent="0.25">
      <c r="A3858" s="4">
        <v>40669</v>
      </c>
      <c r="B3858">
        <v>4</v>
      </c>
      <c r="C3858">
        <v>2</v>
      </c>
      <c r="D3858" s="5" t="s">
        <v>16</v>
      </c>
      <c r="E3858" s="6">
        <v>461.22300000000001</v>
      </c>
      <c r="F3858" s="6">
        <v>1246.7909999999999</v>
      </c>
      <c r="G3858" s="6">
        <v>1708.0139999999999</v>
      </c>
    </row>
    <row r="3859" spans="1:7" customFormat="1" x14ac:dyDescent="0.25">
      <c r="A3859" s="4">
        <v>40670</v>
      </c>
      <c r="B3859">
        <v>1</v>
      </c>
      <c r="C3859">
        <v>1</v>
      </c>
      <c r="D3859" s="5" t="s">
        <v>22</v>
      </c>
      <c r="E3859" s="6">
        <v>663.48450000000003</v>
      </c>
      <c r="F3859" s="6">
        <v>1013.6595</v>
      </c>
      <c r="G3859" s="6">
        <v>1677.144</v>
      </c>
    </row>
    <row r="3860" spans="1:7" customFormat="1" x14ac:dyDescent="0.25">
      <c r="A3860" s="4">
        <v>40670</v>
      </c>
      <c r="B3860">
        <v>1</v>
      </c>
      <c r="C3860">
        <v>2</v>
      </c>
      <c r="D3860" s="5" t="s">
        <v>27</v>
      </c>
      <c r="E3860" s="6">
        <v>717.55949999999996</v>
      </c>
      <c r="F3860" s="6">
        <v>1086.9075</v>
      </c>
      <c r="G3860" s="6">
        <v>1804.4670000000001</v>
      </c>
    </row>
    <row r="3861" spans="1:7" customFormat="1" x14ac:dyDescent="0.25">
      <c r="A3861" s="4">
        <v>40670</v>
      </c>
      <c r="B3861">
        <v>2</v>
      </c>
      <c r="C3861">
        <v>1</v>
      </c>
      <c r="D3861" s="5" t="s">
        <v>32</v>
      </c>
      <c r="E3861" s="6">
        <v>550.29449999999997</v>
      </c>
      <c r="F3861" s="6">
        <v>1103.088</v>
      </c>
      <c r="G3861" s="6">
        <v>1653.3824999999999</v>
      </c>
    </row>
    <row r="3862" spans="1:7" customFormat="1" x14ac:dyDescent="0.25">
      <c r="A3862" s="4">
        <v>40670</v>
      </c>
      <c r="B3862">
        <v>2</v>
      </c>
      <c r="C3862">
        <v>2</v>
      </c>
      <c r="D3862" s="5" t="s">
        <v>37</v>
      </c>
      <c r="E3862" s="6">
        <v>607.18349999999998</v>
      </c>
      <c r="F3862" s="6">
        <v>1459.1849999999999</v>
      </c>
      <c r="G3862" s="6">
        <v>2066.3685</v>
      </c>
    </row>
    <row r="3863" spans="1:7" customFormat="1" x14ac:dyDescent="0.25">
      <c r="A3863" s="4">
        <v>40670</v>
      </c>
      <c r="B3863">
        <v>3</v>
      </c>
      <c r="C3863">
        <v>1</v>
      </c>
      <c r="D3863" s="5" t="s">
        <v>40</v>
      </c>
      <c r="E3863" s="6">
        <v>550.04250000000002</v>
      </c>
      <c r="F3863" s="6">
        <v>1155.3989999999999</v>
      </c>
      <c r="G3863" s="6">
        <v>1705.4414999999999</v>
      </c>
    </row>
    <row r="3864" spans="1:7" customFormat="1" x14ac:dyDescent="0.25">
      <c r="A3864" s="4">
        <v>40670</v>
      </c>
      <c r="B3864">
        <v>3</v>
      </c>
      <c r="C3864">
        <v>2</v>
      </c>
      <c r="D3864" s="5" t="s">
        <v>41</v>
      </c>
      <c r="E3864" s="6">
        <v>556.18499999999995</v>
      </c>
      <c r="F3864" s="6">
        <v>1226.337</v>
      </c>
      <c r="G3864" s="6">
        <v>1782.5219999999999</v>
      </c>
    </row>
    <row r="3865" spans="1:7" customFormat="1" x14ac:dyDescent="0.25">
      <c r="A3865" s="4">
        <v>40670</v>
      </c>
      <c r="B3865">
        <v>4</v>
      </c>
      <c r="C3865">
        <v>1</v>
      </c>
      <c r="D3865" s="5" t="s">
        <v>43</v>
      </c>
      <c r="E3865" s="6">
        <v>501.21749999999997</v>
      </c>
      <c r="F3865" s="6">
        <v>1217.1389999999999</v>
      </c>
      <c r="G3865" s="6">
        <v>1718.3565000000001</v>
      </c>
    </row>
    <row r="3866" spans="1:7" customFormat="1" x14ac:dyDescent="0.25">
      <c r="A3866" s="4">
        <v>40670</v>
      </c>
      <c r="B3866">
        <v>4</v>
      </c>
      <c r="C3866">
        <v>2</v>
      </c>
      <c r="D3866" s="5" t="s">
        <v>47</v>
      </c>
      <c r="E3866" s="6">
        <v>761.17650000000003</v>
      </c>
      <c r="F3866" s="6">
        <v>1443.2565</v>
      </c>
      <c r="G3866" s="6">
        <v>2204.433</v>
      </c>
    </row>
    <row r="3867" spans="1:7" customFormat="1" x14ac:dyDescent="0.25">
      <c r="A3867" s="4">
        <v>40671</v>
      </c>
      <c r="B3867">
        <v>1</v>
      </c>
      <c r="C3867">
        <v>1</v>
      </c>
      <c r="D3867" s="5" t="s">
        <v>24</v>
      </c>
      <c r="E3867" s="6">
        <v>618.84900000000005</v>
      </c>
      <c r="F3867" s="6">
        <v>1085.3534999999999</v>
      </c>
      <c r="G3867" s="6">
        <v>1704.2025000000001</v>
      </c>
    </row>
    <row r="3868" spans="1:7" customFormat="1" x14ac:dyDescent="0.25">
      <c r="A3868" s="4">
        <v>40671</v>
      </c>
      <c r="B3868">
        <v>1</v>
      </c>
      <c r="C3868">
        <v>2</v>
      </c>
      <c r="D3868" s="5" t="s">
        <v>30</v>
      </c>
      <c r="E3868" s="6">
        <v>860.0865</v>
      </c>
      <c r="F3868" s="6">
        <v>1326.3915</v>
      </c>
      <c r="G3868" s="6">
        <v>2186.4780000000001</v>
      </c>
    </row>
    <row r="3869" spans="1:7" customFormat="1" x14ac:dyDescent="0.25">
      <c r="A3869" s="4">
        <v>40671</v>
      </c>
      <c r="B3869">
        <v>2</v>
      </c>
      <c r="C3869">
        <v>1</v>
      </c>
      <c r="D3869" s="5" t="s">
        <v>16</v>
      </c>
      <c r="E3869" s="6">
        <v>539.73149999999998</v>
      </c>
      <c r="F3869" s="6">
        <v>1339.107</v>
      </c>
      <c r="G3869" s="6">
        <v>1878.8385000000001</v>
      </c>
    </row>
    <row r="3870" spans="1:7" customFormat="1" x14ac:dyDescent="0.25">
      <c r="A3870" s="4">
        <v>40671</v>
      </c>
      <c r="B3870">
        <v>2</v>
      </c>
      <c r="C3870">
        <v>2</v>
      </c>
      <c r="D3870" s="5" t="s">
        <v>22</v>
      </c>
      <c r="E3870" s="6">
        <v>814.70550000000003</v>
      </c>
      <c r="F3870" s="6">
        <v>1291.8254999999999</v>
      </c>
      <c r="G3870" s="6">
        <v>2106.5309999999999</v>
      </c>
    </row>
    <row r="3871" spans="1:7" customFormat="1" x14ac:dyDescent="0.25">
      <c r="A3871" s="4">
        <v>40671</v>
      </c>
      <c r="B3871">
        <v>3</v>
      </c>
      <c r="C3871">
        <v>1</v>
      </c>
      <c r="D3871" s="5" t="s">
        <v>27</v>
      </c>
      <c r="E3871" s="6">
        <v>578.68650000000002</v>
      </c>
      <c r="F3871" s="6">
        <v>1121.568</v>
      </c>
      <c r="G3871" s="6">
        <v>1700.2545</v>
      </c>
    </row>
    <row r="3872" spans="1:7" customFormat="1" x14ac:dyDescent="0.25">
      <c r="A3872" s="4">
        <v>40671</v>
      </c>
      <c r="B3872">
        <v>3</v>
      </c>
      <c r="C3872">
        <v>2</v>
      </c>
      <c r="D3872" s="5" t="s">
        <v>32</v>
      </c>
      <c r="E3872" s="6">
        <v>843.94799999999998</v>
      </c>
      <c r="F3872" s="6">
        <v>1319.85</v>
      </c>
      <c r="G3872" s="6">
        <v>2163.7979999999998</v>
      </c>
    </row>
    <row r="3873" spans="1:7" customFormat="1" x14ac:dyDescent="0.25">
      <c r="A3873" s="4">
        <v>40671</v>
      </c>
      <c r="B3873">
        <v>4</v>
      </c>
      <c r="C3873">
        <v>1</v>
      </c>
      <c r="D3873" s="5" t="s">
        <v>37</v>
      </c>
      <c r="E3873" s="6">
        <v>484.78500000000003</v>
      </c>
      <c r="F3873" s="6">
        <v>1245.3</v>
      </c>
      <c r="G3873" s="6">
        <v>1730.085</v>
      </c>
    </row>
    <row r="3874" spans="1:7" customFormat="1" x14ac:dyDescent="0.25">
      <c r="A3874" s="4">
        <v>40671</v>
      </c>
      <c r="B3874">
        <v>4</v>
      </c>
      <c r="C3874">
        <v>2</v>
      </c>
      <c r="D3874" s="5" t="s">
        <v>40</v>
      </c>
      <c r="E3874" s="6">
        <v>547.08150000000001</v>
      </c>
      <c r="F3874" s="6">
        <v>1308.9614999999999</v>
      </c>
      <c r="G3874" s="6">
        <v>1856.0429999999999</v>
      </c>
    </row>
    <row r="3875" spans="1:7" customFormat="1" x14ac:dyDescent="0.25">
      <c r="A3875" s="4">
        <v>40672</v>
      </c>
      <c r="B3875">
        <v>1</v>
      </c>
      <c r="C3875">
        <v>1</v>
      </c>
      <c r="D3875" s="5" t="s">
        <v>41</v>
      </c>
      <c r="E3875" s="6">
        <v>452.298</v>
      </c>
      <c r="F3875" s="6">
        <v>1156.701</v>
      </c>
      <c r="G3875" s="6">
        <v>1608.999</v>
      </c>
    </row>
    <row r="3876" spans="1:7" customFormat="1" x14ac:dyDescent="0.25">
      <c r="A3876" s="4">
        <v>40672</v>
      </c>
      <c r="B3876">
        <v>1</v>
      </c>
      <c r="C3876">
        <v>2</v>
      </c>
      <c r="D3876" s="5" t="s">
        <v>43</v>
      </c>
      <c r="E3876" s="6">
        <v>617.07449999999994</v>
      </c>
      <c r="F3876" s="6">
        <v>1052.9085</v>
      </c>
      <c r="G3876" s="6">
        <v>1669.9829999999999</v>
      </c>
    </row>
    <row r="3877" spans="1:7" customFormat="1" x14ac:dyDescent="0.25">
      <c r="A3877" s="4">
        <v>40672</v>
      </c>
      <c r="B3877">
        <v>2</v>
      </c>
      <c r="C3877">
        <v>1</v>
      </c>
      <c r="D3877" s="5" t="s">
        <v>47</v>
      </c>
      <c r="E3877" s="6">
        <v>476.88900000000001</v>
      </c>
      <c r="F3877" s="6">
        <v>1152.627</v>
      </c>
      <c r="G3877" s="6">
        <v>1629.5160000000001</v>
      </c>
    </row>
    <row r="3878" spans="1:7" customFormat="1" x14ac:dyDescent="0.25">
      <c r="A3878" s="4">
        <v>40672</v>
      </c>
      <c r="B3878">
        <v>2</v>
      </c>
      <c r="C3878">
        <v>2</v>
      </c>
      <c r="D3878" s="5" t="s">
        <v>24</v>
      </c>
      <c r="E3878" s="6">
        <v>530.79600000000005</v>
      </c>
      <c r="F3878" s="6">
        <v>1391.9010000000001</v>
      </c>
      <c r="G3878" s="6">
        <v>1922.6969999999999</v>
      </c>
    </row>
    <row r="3879" spans="1:7" customFormat="1" x14ac:dyDescent="0.25">
      <c r="A3879" s="4">
        <v>40672</v>
      </c>
      <c r="B3879">
        <v>3</v>
      </c>
      <c r="C3879">
        <v>1</v>
      </c>
      <c r="D3879" s="5" t="s">
        <v>30</v>
      </c>
      <c r="E3879" s="6">
        <v>729.351</v>
      </c>
      <c r="F3879" s="6">
        <v>1126.335</v>
      </c>
      <c r="G3879" s="6">
        <v>1855.6859999999999</v>
      </c>
    </row>
    <row r="3880" spans="1:7" customFormat="1" x14ac:dyDescent="0.25">
      <c r="A3880" s="4">
        <v>40672</v>
      </c>
      <c r="B3880">
        <v>3</v>
      </c>
      <c r="C3880">
        <v>2</v>
      </c>
      <c r="D3880" s="5" t="s">
        <v>16</v>
      </c>
      <c r="E3880" s="6">
        <v>703.18499999999995</v>
      </c>
      <c r="F3880" s="6">
        <v>1431.087</v>
      </c>
      <c r="G3880" s="6">
        <v>2134.2719999999999</v>
      </c>
    </row>
    <row r="3881" spans="1:7" customFormat="1" x14ac:dyDescent="0.25">
      <c r="A3881" s="4">
        <v>40672</v>
      </c>
      <c r="B3881">
        <v>4</v>
      </c>
      <c r="C3881">
        <v>1</v>
      </c>
      <c r="D3881" s="5" t="s">
        <v>22</v>
      </c>
      <c r="E3881" s="6">
        <v>672.82950000000005</v>
      </c>
      <c r="F3881" s="6">
        <v>1130.325</v>
      </c>
      <c r="G3881" s="6">
        <v>1803.1545000000001</v>
      </c>
    </row>
    <row r="3882" spans="1:7" customFormat="1" x14ac:dyDescent="0.25">
      <c r="A3882" s="4">
        <v>40672</v>
      </c>
      <c r="B3882">
        <v>4</v>
      </c>
      <c r="C3882">
        <v>2</v>
      </c>
      <c r="D3882" s="5" t="s">
        <v>27</v>
      </c>
      <c r="E3882" s="6">
        <v>643.6395</v>
      </c>
      <c r="F3882" s="6">
        <v>1197.9870000000001</v>
      </c>
      <c r="G3882" s="6">
        <v>1841.6265000000001</v>
      </c>
    </row>
    <row r="3883" spans="1:7" customFormat="1" x14ac:dyDescent="0.25">
      <c r="A3883" s="4">
        <v>40673</v>
      </c>
      <c r="B3883">
        <v>1</v>
      </c>
      <c r="C3883">
        <v>1</v>
      </c>
      <c r="D3883" s="5" t="s">
        <v>32</v>
      </c>
      <c r="E3883" s="6">
        <v>740.23950000000002</v>
      </c>
      <c r="F3883" s="6">
        <v>1111.8135</v>
      </c>
      <c r="G3883" s="6">
        <v>1852.0530000000001</v>
      </c>
    </row>
    <row r="3884" spans="1:7" customFormat="1" x14ac:dyDescent="0.25">
      <c r="A3884" s="4">
        <v>40673</v>
      </c>
      <c r="B3884">
        <v>1</v>
      </c>
      <c r="C3884">
        <v>2</v>
      </c>
      <c r="D3884" s="5" t="s">
        <v>37</v>
      </c>
      <c r="E3884" s="6">
        <v>847.44449999999995</v>
      </c>
      <c r="F3884" s="6">
        <v>1286.502</v>
      </c>
      <c r="G3884" s="6">
        <v>2133.9465</v>
      </c>
    </row>
    <row r="3885" spans="1:7" customFormat="1" x14ac:dyDescent="0.25">
      <c r="A3885" s="4">
        <v>40673</v>
      </c>
      <c r="B3885">
        <v>2</v>
      </c>
      <c r="C3885">
        <v>1</v>
      </c>
      <c r="D3885" s="5" t="s">
        <v>40</v>
      </c>
      <c r="E3885" s="6">
        <v>649.06799999999998</v>
      </c>
      <c r="F3885" s="6">
        <v>977.38199999999995</v>
      </c>
      <c r="G3885" s="6">
        <v>1626.45</v>
      </c>
    </row>
    <row r="3886" spans="1:7" customFormat="1" x14ac:dyDescent="0.25">
      <c r="A3886" s="4">
        <v>40673</v>
      </c>
      <c r="B3886">
        <v>2</v>
      </c>
      <c r="C3886">
        <v>2</v>
      </c>
      <c r="D3886" s="5" t="s">
        <v>41</v>
      </c>
      <c r="E3886" s="6">
        <v>817.14149999999995</v>
      </c>
      <c r="F3886" s="6">
        <v>1237.4355</v>
      </c>
      <c r="G3886" s="6">
        <v>2054.5770000000002</v>
      </c>
    </row>
    <row r="3887" spans="1:7" customFormat="1" x14ac:dyDescent="0.25">
      <c r="A3887" s="4">
        <v>40673</v>
      </c>
      <c r="B3887">
        <v>3</v>
      </c>
      <c r="C3887">
        <v>1</v>
      </c>
      <c r="D3887" s="5" t="s">
        <v>43</v>
      </c>
      <c r="E3887" s="6">
        <v>744.10350000000005</v>
      </c>
      <c r="F3887" s="6">
        <v>1134.903</v>
      </c>
      <c r="G3887" s="6">
        <v>1879.0065</v>
      </c>
    </row>
    <row r="3888" spans="1:7" customFormat="1" x14ac:dyDescent="0.25">
      <c r="A3888" s="4">
        <v>40673</v>
      </c>
      <c r="B3888">
        <v>3</v>
      </c>
      <c r="C3888">
        <v>2</v>
      </c>
      <c r="D3888" s="5" t="s">
        <v>47</v>
      </c>
      <c r="E3888" s="6">
        <v>689.85</v>
      </c>
      <c r="F3888" s="6">
        <v>1040.865</v>
      </c>
      <c r="G3888" s="6">
        <v>1730.7149999999999</v>
      </c>
    </row>
    <row r="3889" spans="1:7" customFormat="1" x14ac:dyDescent="0.25">
      <c r="A3889" s="4">
        <v>40673</v>
      </c>
      <c r="B3889">
        <v>4</v>
      </c>
      <c r="C3889">
        <v>1</v>
      </c>
      <c r="D3889" s="5" t="s">
        <v>24</v>
      </c>
      <c r="E3889" s="6">
        <v>746.15099999999995</v>
      </c>
      <c r="F3889" s="6">
        <v>1132.9079999999999</v>
      </c>
      <c r="G3889" s="6">
        <v>1879.059</v>
      </c>
    </row>
    <row r="3890" spans="1:7" customFormat="1" x14ac:dyDescent="0.25">
      <c r="A3890" s="4">
        <v>40673</v>
      </c>
      <c r="B3890">
        <v>4</v>
      </c>
      <c r="C3890">
        <v>2</v>
      </c>
      <c r="D3890" s="5" t="s">
        <v>30</v>
      </c>
      <c r="E3890" s="6">
        <v>682.58399999999995</v>
      </c>
      <c r="F3890" s="6">
        <v>1029.4935</v>
      </c>
      <c r="G3890" s="6">
        <v>1712.0775000000001</v>
      </c>
    </row>
    <row r="3891" spans="1:7" customFormat="1" x14ac:dyDescent="0.25">
      <c r="A3891" s="4">
        <v>40674</v>
      </c>
      <c r="B3891">
        <v>1</v>
      </c>
      <c r="C3891">
        <v>1</v>
      </c>
      <c r="D3891" s="5" t="s">
        <v>16</v>
      </c>
      <c r="E3891" s="6">
        <v>726.05399999999997</v>
      </c>
      <c r="F3891" s="6">
        <v>1094.0055</v>
      </c>
      <c r="G3891" s="6">
        <v>1820.0595000000001</v>
      </c>
    </row>
    <row r="3892" spans="1:7" customFormat="1" x14ac:dyDescent="0.25">
      <c r="A3892" s="4">
        <v>40674</v>
      </c>
      <c r="B3892">
        <v>1</v>
      </c>
      <c r="C3892">
        <v>2</v>
      </c>
      <c r="D3892" s="5" t="s">
        <v>22</v>
      </c>
      <c r="E3892" s="6">
        <v>868.53899999999999</v>
      </c>
      <c r="F3892" s="6">
        <v>1333.7835</v>
      </c>
      <c r="G3892" s="6">
        <v>2202.3225000000002</v>
      </c>
    </row>
    <row r="3893" spans="1:7" customFormat="1" x14ac:dyDescent="0.25">
      <c r="A3893" s="4">
        <v>40674</v>
      </c>
      <c r="B3893">
        <v>2</v>
      </c>
      <c r="C3893">
        <v>1</v>
      </c>
      <c r="D3893" s="5" t="s">
        <v>27</v>
      </c>
      <c r="E3893" s="6">
        <v>692.06550000000004</v>
      </c>
      <c r="F3893" s="6">
        <v>1061.4345000000001</v>
      </c>
      <c r="G3893" s="6">
        <v>1753.5</v>
      </c>
    </row>
    <row r="3894" spans="1:7" customFormat="1" x14ac:dyDescent="0.25">
      <c r="A3894" s="4">
        <v>40674</v>
      </c>
      <c r="B3894">
        <v>2</v>
      </c>
      <c r="C3894">
        <v>2</v>
      </c>
      <c r="D3894" s="5" t="s">
        <v>32</v>
      </c>
      <c r="E3894" s="6">
        <v>817.67700000000002</v>
      </c>
      <c r="F3894" s="6">
        <v>1261.3965000000001</v>
      </c>
      <c r="G3894" s="6">
        <v>2079.0735</v>
      </c>
    </row>
    <row r="3895" spans="1:7" customFormat="1" x14ac:dyDescent="0.25">
      <c r="A3895" s="4">
        <v>40674</v>
      </c>
      <c r="B3895">
        <v>3</v>
      </c>
      <c r="C3895">
        <v>1</v>
      </c>
      <c r="D3895" s="5" t="s">
        <v>37</v>
      </c>
      <c r="E3895" s="6">
        <v>664.02</v>
      </c>
      <c r="F3895" s="6">
        <v>1021.461</v>
      </c>
      <c r="G3895" s="6">
        <v>1685.481</v>
      </c>
    </row>
    <row r="3896" spans="1:7" customFormat="1" x14ac:dyDescent="0.25">
      <c r="A3896" s="4">
        <v>40674</v>
      </c>
      <c r="B3896">
        <v>3</v>
      </c>
      <c r="C3896">
        <v>2</v>
      </c>
      <c r="D3896" s="5" t="s">
        <v>40</v>
      </c>
      <c r="E3896" s="6">
        <v>769.4085</v>
      </c>
      <c r="F3896" s="6">
        <v>1170.6659999999999</v>
      </c>
      <c r="G3896" s="6">
        <v>1940.0744999999999</v>
      </c>
    </row>
    <row r="3897" spans="1:7" customFormat="1" x14ac:dyDescent="0.25">
      <c r="A3897" s="4">
        <v>40674</v>
      </c>
      <c r="B3897">
        <v>4</v>
      </c>
      <c r="C3897">
        <v>1</v>
      </c>
      <c r="D3897" s="5" t="s">
        <v>41</v>
      </c>
      <c r="E3897" s="6">
        <v>750.351</v>
      </c>
      <c r="F3897" s="6">
        <v>1133.6115</v>
      </c>
      <c r="G3897" s="6">
        <v>1883.9625000000001</v>
      </c>
    </row>
    <row r="3898" spans="1:7" customFormat="1" x14ac:dyDescent="0.25">
      <c r="A3898" s="4">
        <v>40674</v>
      </c>
      <c r="B3898">
        <v>4</v>
      </c>
      <c r="C3898">
        <v>2</v>
      </c>
      <c r="D3898" s="5" t="s">
        <v>43</v>
      </c>
      <c r="E3898" s="6">
        <v>696.66449999999998</v>
      </c>
      <c r="F3898" s="6">
        <v>1051.5854999999999</v>
      </c>
      <c r="G3898" s="6">
        <v>1748.25</v>
      </c>
    </row>
    <row r="3899" spans="1:7" customFormat="1" x14ac:dyDescent="0.25">
      <c r="A3899" s="4">
        <v>40675</v>
      </c>
      <c r="B3899">
        <v>1</v>
      </c>
      <c r="C3899">
        <v>1</v>
      </c>
      <c r="D3899" s="5" t="s">
        <v>47</v>
      </c>
      <c r="E3899" s="6">
        <v>710.37750000000005</v>
      </c>
      <c r="F3899" s="6">
        <v>1069.2885000000001</v>
      </c>
      <c r="G3899" s="6">
        <v>1779.6659999999999</v>
      </c>
    </row>
    <row r="3900" spans="1:7" customFormat="1" x14ac:dyDescent="0.25">
      <c r="A3900" s="4">
        <v>40675</v>
      </c>
      <c r="B3900">
        <v>1</v>
      </c>
      <c r="C3900">
        <v>2</v>
      </c>
      <c r="D3900" s="5" t="s">
        <v>24</v>
      </c>
      <c r="E3900" s="6">
        <v>657.75149999999996</v>
      </c>
      <c r="F3900" s="6">
        <v>1012.6305</v>
      </c>
      <c r="G3900" s="6">
        <v>1670.3820000000001</v>
      </c>
    </row>
    <row r="3901" spans="1:7" customFormat="1" x14ac:dyDescent="0.25">
      <c r="A3901" s="4">
        <v>40675</v>
      </c>
      <c r="B3901">
        <v>2</v>
      </c>
      <c r="C3901">
        <v>1</v>
      </c>
      <c r="D3901" s="5" t="s">
        <v>30</v>
      </c>
      <c r="E3901" s="6">
        <v>639.06150000000002</v>
      </c>
      <c r="F3901" s="6">
        <v>1020.5685</v>
      </c>
      <c r="G3901" s="6">
        <v>1659.63</v>
      </c>
    </row>
    <row r="3902" spans="1:7" customFormat="1" x14ac:dyDescent="0.25">
      <c r="A3902" s="4">
        <v>40675</v>
      </c>
      <c r="B3902">
        <v>2</v>
      </c>
      <c r="C3902">
        <v>2</v>
      </c>
      <c r="D3902" s="5" t="s">
        <v>16</v>
      </c>
      <c r="E3902" s="6">
        <v>813.94949999999994</v>
      </c>
      <c r="F3902" s="6">
        <v>1277.9865</v>
      </c>
      <c r="G3902" s="6">
        <v>2091.9360000000001</v>
      </c>
    </row>
    <row r="3903" spans="1:7" customFormat="1" x14ac:dyDescent="0.25">
      <c r="A3903" s="4">
        <v>40675</v>
      </c>
      <c r="B3903">
        <v>3</v>
      </c>
      <c r="C3903">
        <v>1</v>
      </c>
      <c r="D3903" s="5" t="s">
        <v>22</v>
      </c>
      <c r="E3903" s="6">
        <v>738.95849999999996</v>
      </c>
      <c r="F3903" s="6">
        <v>1152.7635</v>
      </c>
      <c r="G3903" s="6">
        <v>1891.722</v>
      </c>
    </row>
    <row r="3904" spans="1:7" customFormat="1" x14ac:dyDescent="0.25">
      <c r="A3904" s="4">
        <v>40675</v>
      </c>
      <c r="B3904">
        <v>3</v>
      </c>
      <c r="C3904">
        <v>2</v>
      </c>
      <c r="D3904" s="5" t="s">
        <v>27</v>
      </c>
      <c r="E3904" s="6">
        <v>714.71400000000006</v>
      </c>
      <c r="F3904" s="6">
        <v>1109.9655</v>
      </c>
      <c r="G3904" s="6">
        <v>1824.6795</v>
      </c>
    </row>
    <row r="3905" spans="1:7" customFormat="1" x14ac:dyDescent="0.25">
      <c r="A3905" s="4">
        <v>40675</v>
      </c>
      <c r="B3905">
        <v>4</v>
      </c>
      <c r="C3905">
        <v>1</v>
      </c>
      <c r="D3905" s="5" t="s">
        <v>32</v>
      </c>
      <c r="E3905" s="6">
        <v>694.97400000000005</v>
      </c>
      <c r="F3905" s="6">
        <v>1046.1990000000001</v>
      </c>
      <c r="G3905" s="6">
        <v>1741.173</v>
      </c>
    </row>
    <row r="3906" spans="1:7" customFormat="1" x14ac:dyDescent="0.25">
      <c r="A3906" s="4">
        <v>40675</v>
      </c>
      <c r="B3906">
        <v>4</v>
      </c>
      <c r="C3906">
        <v>2</v>
      </c>
      <c r="D3906" s="5" t="s">
        <v>37</v>
      </c>
      <c r="E3906" s="6">
        <v>816.50099999999998</v>
      </c>
      <c r="F3906" s="6">
        <v>1250.9280000000001</v>
      </c>
      <c r="G3906" s="6">
        <v>2067.4290000000001</v>
      </c>
    </row>
    <row r="3907" spans="1:7" customFormat="1" x14ac:dyDescent="0.25">
      <c r="A3907" s="4">
        <v>40676</v>
      </c>
      <c r="B3907">
        <v>1</v>
      </c>
      <c r="C3907">
        <v>1</v>
      </c>
      <c r="D3907" s="5" t="s">
        <v>40</v>
      </c>
      <c r="E3907" s="6">
        <v>702.87</v>
      </c>
      <c r="F3907" s="6">
        <v>1072.5329999999999</v>
      </c>
      <c r="G3907" s="6">
        <v>1775.403</v>
      </c>
    </row>
    <row r="3908" spans="1:7" customFormat="1" x14ac:dyDescent="0.25">
      <c r="A3908" s="4">
        <v>40676</v>
      </c>
      <c r="B3908">
        <v>1</v>
      </c>
      <c r="C3908">
        <v>2</v>
      </c>
      <c r="D3908" s="5" t="s">
        <v>41</v>
      </c>
      <c r="E3908" s="6">
        <v>848.94600000000003</v>
      </c>
      <c r="F3908" s="6">
        <v>1338.2145</v>
      </c>
      <c r="G3908" s="6">
        <v>2187.1605</v>
      </c>
    </row>
    <row r="3909" spans="1:7" customFormat="1" x14ac:dyDescent="0.25">
      <c r="A3909" s="4">
        <v>40676</v>
      </c>
      <c r="B3909">
        <v>2</v>
      </c>
      <c r="C3909">
        <v>1</v>
      </c>
      <c r="D3909" s="5" t="s">
        <v>43</v>
      </c>
      <c r="E3909" s="6">
        <v>679.56</v>
      </c>
      <c r="F3909" s="6">
        <v>1077.0585000000001</v>
      </c>
      <c r="G3909" s="6">
        <v>1756.6185</v>
      </c>
    </row>
    <row r="3910" spans="1:7" customFormat="1" x14ac:dyDescent="0.25">
      <c r="A3910" s="4">
        <v>40676</v>
      </c>
      <c r="B3910">
        <v>2</v>
      </c>
      <c r="C3910">
        <v>2</v>
      </c>
      <c r="D3910" s="5" t="s">
        <v>47</v>
      </c>
      <c r="E3910" s="6">
        <v>812.26949999999999</v>
      </c>
      <c r="F3910" s="6">
        <v>1273.2929999999999</v>
      </c>
      <c r="G3910" s="6">
        <v>2085.5625</v>
      </c>
    </row>
    <row r="3911" spans="1:7" customFormat="1" x14ac:dyDescent="0.25">
      <c r="A3911" s="4">
        <v>40676</v>
      </c>
      <c r="B3911">
        <v>3</v>
      </c>
      <c r="C3911">
        <v>1</v>
      </c>
      <c r="D3911" s="5" t="s">
        <v>24</v>
      </c>
      <c r="E3911" s="6">
        <v>626.40899999999999</v>
      </c>
      <c r="F3911" s="6">
        <v>977.79150000000004</v>
      </c>
      <c r="G3911" s="6">
        <v>1604.2004999999999</v>
      </c>
    </row>
    <row r="3912" spans="1:7" customFormat="1" x14ac:dyDescent="0.25">
      <c r="A3912" s="4">
        <v>40676</v>
      </c>
      <c r="B3912">
        <v>3</v>
      </c>
      <c r="C3912">
        <v>2</v>
      </c>
      <c r="D3912" s="5" t="s">
        <v>30</v>
      </c>
      <c r="E3912" s="6">
        <v>837.17550000000006</v>
      </c>
      <c r="F3912" s="6">
        <v>1281.1994999999999</v>
      </c>
      <c r="G3912" s="6">
        <v>2118.375</v>
      </c>
    </row>
    <row r="3913" spans="1:7" customFormat="1" x14ac:dyDescent="0.25">
      <c r="A3913" s="4">
        <v>40676</v>
      </c>
      <c r="B3913">
        <v>4</v>
      </c>
      <c r="C3913">
        <v>1</v>
      </c>
      <c r="D3913" s="5" t="s">
        <v>16</v>
      </c>
      <c r="E3913" s="6">
        <v>648.45899999999995</v>
      </c>
      <c r="F3913" s="6">
        <v>1010.9924999999999</v>
      </c>
      <c r="G3913" s="6">
        <v>1659.4514999999999</v>
      </c>
    </row>
    <row r="3914" spans="1:7" customFormat="1" x14ac:dyDescent="0.25">
      <c r="A3914" s="4">
        <v>40676</v>
      </c>
      <c r="B3914">
        <v>4</v>
      </c>
      <c r="C3914">
        <v>2</v>
      </c>
      <c r="D3914" s="5" t="s">
        <v>22</v>
      </c>
      <c r="E3914" s="6">
        <v>857.32500000000005</v>
      </c>
      <c r="F3914" s="6">
        <v>1345.05</v>
      </c>
      <c r="G3914" s="6">
        <v>2202.375</v>
      </c>
    </row>
    <row r="3915" spans="1:7" customFormat="1" x14ac:dyDescent="0.25">
      <c r="A3915" s="4">
        <v>40677</v>
      </c>
      <c r="B3915">
        <v>1</v>
      </c>
      <c r="C3915">
        <v>1</v>
      </c>
      <c r="D3915" s="5" t="s">
        <v>27</v>
      </c>
      <c r="E3915" s="6">
        <v>686.20650000000001</v>
      </c>
      <c r="F3915" s="6">
        <v>1099.7805000000001</v>
      </c>
      <c r="G3915" s="6">
        <v>1785.9870000000001</v>
      </c>
    </row>
    <row r="3916" spans="1:7" customFormat="1" x14ac:dyDescent="0.25">
      <c r="A3916" s="4">
        <v>40677</v>
      </c>
      <c r="B3916">
        <v>1</v>
      </c>
      <c r="C3916">
        <v>2</v>
      </c>
      <c r="D3916" s="5" t="s">
        <v>32</v>
      </c>
      <c r="E3916" s="6">
        <v>717.43349999999998</v>
      </c>
      <c r="F3916" s="6">
        <v>1137.3810000000001</v>
      </c>
      <c r="G3916" s="6">
        <v>1854.8145</v>
      </c>
    </row>
    <row r="3917" spans="1:7" customFormat="1" x14ac:dyDescent="0.25">
      <c r="A3917" s="4">
        <v>40677</v>
      </c>
      <c r="B3917">
        <v>2</v>
      </c>
      <c r="C3917">
        <v>1</v>
      </c>
      <c r="D3917" s="5" t="s">
        <v>37</v>
      </c>
      <c r="E3917" s="6">
        <v>731.25149999999996</v>
      </c>
      <c r="F3917" s="6">
        <v>1113.5775000000001</v>
      </c>
      <c r="G3917" s="6">
        <v>1844.829</v>
      </c>
    </row>
    <row r="3918" spans="1:7" customFormat="1" x14ac:dyDescent="0.25">
      <c r="A3918" s="4">
        <v>40677</v>
      </c>
      <c r="B3918">
        <v>2</v>
      </c>
      <c r="C3918">
        <v>2</v>
      </c>
      <c r="D3918" s="5" t="s">
        <v>40</v>
      </c>
      <c r="E3918" s="6">
        <v>715.39649999999995</v>
      </c>
      <c r="F3918" s="6">
        <v>1075.83</v>
      </c>
      <c r="G3918" s="6">
        <v>1791.2265</v>
      </c>
    </row>
    <row r="3919" spans="1:7" customFormat="1" x14ac:dyDescent="0.25">
      <c r="A3919" s="4">
        <v>40677</v>
      </c>
      <c r="B3919">
        <v>3</v>
      </c>
      <c r="C3919">
        <v>1</v>
      </c>
      <c r="D3919" s="5" t="s">
        <v>41</v>
      </c>
      <c r="E3919" s="6">
        <v>691.91849999999999</v>
      </c>
      <c r="F3919" s="6">
        <v>1052.415</v>
      </c>
      <c r="G3919" s="6">
        <v>1744.3335</v>
      </c>
    </row>
    <row r="3920" spans="1:7" customFormat="1" x14ac:dyDescent="0.25">
      <c r="A3920" s="4">
        <v>40677</v>
      </c>
      <c r="B3920">
        <v>3</v>
      </c>
      <c r="C3920">
        <v>2</v>
      </c>
      <c r="D3920" s="5" t="s">
        <v>43</v>
      </c>
      <c r="E3920" s="6">
        <v>783.88800000000003</v>
      </c>
      <c r="F3920" s="6">
        <v>1267.6334999999999</v>
      </c>
      <c r="G3920" s="6">
        <v>2051.5214999999998</v>
      </c>
    </row>
    <row r="3921" spans="1:7" customFormat="1" x14ac:dyDescent="0.25">
      <c r="A3921" s="4">
        <v>40677</v>
      </c>
      <c r="B3921">
        <v>4</v>
      </c>
      <c r="C3921">
        <v>1</v>
      </c>
      <c r="D3921" s="5" t="s">
        <v>47</v>
      </c>
      <c r="E3921" s="6">
        <v>742.27650000000006</v>
      </c>
      <c r="F3921" s="6">
        <v>1130.6610000000001</v>
      </c>
      <c r="G3921" s="6">
        <v>1872.9375</v>
      </c>
    </row>
    <row r="3922" spans="1:7" customFormat="1" x14ac:dyDescent="0.25">
      <c r="A3922" s="4">
        <v>40677</v>
      </c>
      <c r="B3922">
        <v>4</v>
      </c>
      <c r="C3922">
        <v>2</v>
      </c>
      <c r="D3922" s="5" t="s">
        <v>24</v>
      </c>
      <c r="E3922" s="6">
        <v>695.18399999999997</v>
      </c>
      <c r="F3922" s="6">
        <v>1082.634</v>
      </c>
      <c r="G3922" s="6">
        <v>1777.818</v>
      </c>
    </row>
    <row r="3923" spans="1:7" customFormat="1" x14ac:dyDescent="0.25">
      <c r="A3923" s="4">
        <v>40678</v>
      </c>
      <c r="B3923">
        <v>1</v>
      </c>
      <c r="C3923">
        <v>1</v>
      </c>
      <c r="D3923" s="5" t="s">
        <v>30</v>
      </c>
      <c r="E3923" s="6">
        <v>687.38250000000005</v>
      </c>
      <c r="F3923" s="6">
        <v>1065.624</v>
      </c>
      <c r="G3923" s="6">
        <v>1753.0065</v>
      </c>
    </row>
    <row r="3924" spans="1:7" customFormat="1" x14ac:dyDescent="0.25">
      <c r="A3924" s="4">
        <v>40678</v>
      </c>
      <c r="B3924">
        <v>1</v>
      </c>
      <c r="C3924">
        <v>2</v>
      </c>
      <c r="D3924" s="5" t="s">
        <v>16</v>
      </c>
      <c r="E3924" s="6">
        <v>709.22249999999997</v>
      </c>
      <c r="F3924" s="6">
        <v>1082.3399999999999</v>
      </c>
      <c r="G3924" s="6">
        <v>1791.5625</v>
      </c>
    </row>
    <row r="3925" spans="1:7" customFormat="1" x14ac:dyDescent="0.25">
      <c r="A3925" s="4">
        <v>40678</v>
      </c>
      <c r="B3925">
        <v>2</v>
      </c>
      <c r="C3925">
        <v>1</v>
      </c>
      <c r="D3925" s="5" t="s">
        <v>22</v>
      </c>
      <c r="E3925" s="6">
        <v>684.78899999999999</v>
      </c>
      <c r="F3925" s="6">
        <v>1103.1824999999999</v>
      </c>
      <c r="G3925" s="6">
        <v>1787.9715000000001</v>
      </c>
    </row>
    <row r="3926" spans="1:7" customFormat="1" x14ac:dyDescent="0.25">
      <c r="A3926" s="4">
        <v>40678</v>
      </c>
      <c r="B3926">
        <v>2</v>
      </c>
      <c r="C3926">
        <v>2</v>
      </c>
      <c r="D3926" s="5" t="s">
        <v>27</v>
      </c>
      <c r="E3926" s="6">
        <v>743.14800000000002</v>
      </c>
      <c r="F3926" s="6">
        <v>1116.7065</v>
      </c>
      <c r="G3926" s="6">
        <v>1859.8544999999999</v>
      </c>
    </row>
    <row r="3927" spans="1:7" customFormat="1" x14ac:dyDescent="0.25">
      <c r="A3927" s="4">
        <v>40678</v>
      </c>
      <c r="B3927">
        <v>3</v>
      </c>
      <c r="C3927">
        <v>1</v>
      </c>
      <c r="D3927" s="5" t="s">
        <v>32</v>
      </c>
      <c r="E3927" s="6">
        <v>680.28449999999998</v>
      </c>
      <c r="F3927" s="6">
        <v>1039.143</v>
      </c>
      <c r="G3927" s="6">
        <v>1719.4275</v>
      </c>
    </row>
    <row r="3928" spans="1:7" customFormat="1" x14ac:dyDescent="0.25">
      <c r="A3928" s="4">
        <v>40678</v>
      </c>
      <c r="B3928">
        <v>3</v>
      </c>
      <c r="C3928">
        <v>2</v>
      </c>
      <c r="D3928" s="5" t="s">
        <v>37</v>
      </c>
      <c r="E3928" s="6">
        <v>710.08349999999996</v>
      </c>
      <c r="F3928" s="6">
        <v>1113.1679999999999</v>
      </c>
      <c r="G3928" s="6">
        <v>1823.2515000000001</v>
      </c>
    </row>
    <row r="3929" spans="1:7" customFormat="1" x14ac:dyDescent="0.25">
      <c r="A3929" s="4">
        <v>40678</v>
      </c>
      <c r="B3929">
        <v>4</v>
      </c>
      <c r="C3929">
        <v>1</v>
      </c>
      <c r="D3929" s="5" t="s">
        <v>40</v>
      </c>
      <c r="E3929" s="6">
        <v>662.61300000000006</v>
      </c>
      <c r="F3929" s="6">
        <v>1020.516</v>
      </c>
      <c r="G3929" s="6">
        <v>1683.1289999999999</v>
      </c>
    </row>
    <row r="3930" spans="1:7" customFormat="1" x14ac:dyDescent="0.25">
      <c r="A3930" s="4">
        <v>40678</v>
      </c>
      <c r="B3930">
        <v>4</v>
      </c>
      <c r="C3930">
        <v>2</v>
      </c>
      <c r="D3930" s="5" t="s">
        <v>41</v>
      </c>
      <c r="E3930" s="6">
        <v>803.17650000000003</v>
      </c>
      <c r="F3930" s="6">
        <v>1287.846</v>
      </c>
      <c r="G3930" s="6">
        <v>2091.0225</v>
      </c>
    </row>
    <row r="3931" spans="1:7" customFormat="1" x14ac:dyDescent="0.25">
      <c r="A3931" s="4">
        <v>40679</v>
      </c>
      <c r="B3931">
        <v>1</v>
      </c>
      <c r="C3931">
        <v>1</v>
      </c>
      <c r="D3931" s="5" t="s">
        <v>43</v>
      </c>
      <c r="E3931" s="6">
        <v>689.91300000000001</v>
      </c>
      <c r="F3931" s="6">
        <v>1048.8554999999999</v>
      </c>
      <c r="G3931" s="6">
        <v>1738.7684999999999</v>
      </c>
    </row>
    <row r="3932" spans="1:7" customFormat="1" x14ac:dyDescent="0.25">
      <c r="A3932" s="4">
        <v>40679</v>
      </c>
      <c r="B3932">
        <v>1</v>
      </c>
      <c r="C3932">
        <v>2</v>
      </c>
      <c r="D3932" s="5" t="s">
        <v>47</v>
      </c>
      <c r="E3932" s="6">
        <v>779.85599999999999</v>
      </c>
      <c r="F3932" s="6">
        <v>1312.7415000000001</v>
      </c>
      <c r="G3932" s="6">
        <v>2092.5974999999999</v>
      </c>
    </row>
    <row r="3933" spans="1:7" customFormat="1" x14ac:dyDescent="0.25">
      <c r="A3933" s="4">
        <v>40679</v>
      </c>
      <c r="B3933">
        <v>2</v>
      </c>
      <c r="C3933">
        <v>1</v>
      </c>
      <c r="D3933" s="5" t="s">
        <v>24</v>
      </c>
      <c r="E3933" s="6">
        <v>703.13250000000005</v>
      </c>
      <c r="F3933" s="6">
        <v>1167.768</v>
      </c>
      <c r="G3933" s="6">
        <v>1870.9005</v>
      </c>
    </row>
    <row r="3934" spans="1:7" customFormat="1" x14ac:dyDescent="0.25">
      <c r="A3934" s="4">
        <v>40679</v>
      </c>
      <c r="B3934">
        <v>2</v>
      </c>
      <c r="C3934">
        <v>2</v>
      </c>
      <c r="D3934" s="5" t="s">
        <v>30</v>
      </c>
      <c r="E3934" s="6">
        <v>581.78399999999999</v>
      </c>
      <c r="F3934" s="6">
        <v>999.12750000000005</v>
      </c>
      <c r="G3934" s="6">
        <v>1580.9114999999999</v>
      </c>
    </row>
    <row r="3935" spans="1:7" customFormat="1" x14ac:dyDescent="0.25">
      <c r="A3935" s="4">
        <v>40679</v>
      </c>
      <c r="B3935">
        <v>3</v>
      </c>
      <c r="C3935">
        <v>1</v>
      </c>
      <c r="D3935" s="5" t="s">
        <v>16</v>
      </c>
      <c r="E3935" s="6">
        <v>679.33950000000004</v>
      </c>
      <c r="F3935" s="6">
        <v>1158.5385000000001</v>
      </c>
      <c r="G3935" s="6">
        <v>1837.8779999999999</v>
      </c>
    </row>
    <row r="3936" spans="1:7" customFormat="1" x14ac:dyDescent="0.25">
      <c r="A3936" s="4">
        <v>40679</v>
      </c>
      <c r="B3936">
        <v>3</v>
      </c>
      <c r="C3936">
        <v>2</v>
      </c>
      <c r="D3936" s="5" t="s">
        <v>22</v>
      </c>
      <c r="E3936" s="6">
        <v>820.17600000000004</v>
      </c>
      <c r="F3936" s="6">
        <v>1287.7304999999999</v>
      </c>
      <c r="G3936" s="6">
        <v>2107.9065000000001</v>
      </c>
    </row>
    <row r="3937" spans="1:7" customFormat="1" x14ac:dyDescent="0.25">
      <c r="A3937" s="4">
        <v>40679</v>
      </c>
      <c r="B3937">
        <v>4</v>
      </c>
      <c r="C3937">
        <v>1</v>
      </c>
      <c r="D3937" s="5" t="s">
        <v>27</v>
      </c>
      <c r="E3937" s="6">
        <v>675.69600000000003</v>
      </c>
      <c r="F3937" s="6">
        <v>1033.5885000000001</v>
      </c>
      <c r="G3937" s="6">
        <v>1709.2845</v>
      </c>
    </row>
    <row r="3938" spans="1:7" customFormat="1" x14ac:dyDescent="0.25">
      <c r="A3938" s="4">
        <v>40679</v>
      </c>
      <c r="B3938">
        <v>4</v>
      </c>
      <c r="C3938">
        <v>2</v>
      </c>
      <c r="D3938" s="5" t="s">
        <v>32</v>
      </c>
      <c r="E3938" s="6">
        <v>715.73249999999996</v>
      </c>
      <c r="F3938" s="6">
        <v>1080.45</v>
      </c>
      <c r="G3938" s="6">
        <v>1796.1824999999999</v>
      </c>
    </row>
    <row r="3939" spans="1:7" customFormat="1" x14ac:dyDescent="0.25">
      <c r="A3939" s="4">
        <v>40680</v>
      </c>
      <c r="B3939">
        <v>1</v>
      </c>
      <c r="C3939">
        <v>1</v>
      </c>
      <c r="D3939" s="5" t="s">
        <v>37</v>
      </c>
      <c r="E3939" s="6">
        <v>584.48249999999996</v>
      </c>
      <c r="F3939" s="6">
        <v>1008.5145</v>
      </c>
      <c r="G3939" s="6">
        <v>1592.9970000000001</v>
      </c>
    </row>
    <row r="3940" spans="1:7" customFormat="1" x14ac:dyDescent="0.25">
      <c r="A3940" s="4">
        <v>40680</v>
      </c>
      <c r="B3940">
        <v>1</v>
      </c>
      <c r="C3940">
        <v>2</v>
      </c>
      <c r="D3940" s="5" t="s">
        <v>40</v>
      </c>
      <c r="E3940" s="6">
        <v>849.80700000000002</v>
      </c>
      <c r="F3940" s="6">
        <v>1296.2565</v>
      </c>
      <c r="G3940" s="6">
        <v>2146.0635000000002</v>
      </c>
    </row>
    <row r="3941" spans="1:7" customFormat="1" x14ac:dyDescent="0.25">
      <c r="A3941" s="4">
        <v>40680</v>
      </c>
      <c r="B3941">
        <v>2</v>
      </c>
      <c r="C3941">
        <v>1</v>
      </c>
      <c r="D3941" s="5" t="s">
        <v>41</v>
      </c>
      <c r="E3941" s="6">
        <v>625.56899999999996</v>
      </c>
      <c r="F3941" s="6">
        <v>1079.652</v>
      </c>
      <c r="G3941" s="6">
        <v>1705.221</v>
      </c>
    </row>
    <row r="3942" spans="1:7" customFormat="1" x14ac:dyDescent="0.25">
      <c r="A3942" s="4">
        <v>40680</v>
      </c>
      <c r="B3942">
        <v>2</v>
      </c>
      <c r="C3942">
        <v>2</v>
      </c>
      <c r="D3942" s="5" t="s">
        <v>43</v>
      </c>
      <c r="E3942" s="6">
        <v>774.18600000000004</v>
      </c>
      <c r="F3942" s="6">
        <v>1214.7135000000001</v>
      </c>
      <c r="G3942" s="6">
        <v>1988.8995</v>
      </c>
    </row>
    <row r="3943" spans="1:7" customFormat="1" x14ac:dyDescent="0.25">
      <c r="A3943" s="4">
        <v>40680</v>
      </c>
      <c r="B3943">
        <v>3</v>
      </c>
      <c r="C3943">
        <v>1</v>
      </c>
      <c r="D3943" s="5" t="s">
        <v>47</v>
      </c>
      <c r="E3943" s="6">
        <v>603.77099999999996</v>
      </c>
      <c r="F3943" s="6">
        <v>1063.6605</v>
      </c>
      <c r="G3943" s="6">
        <v>1667.4314999999999</v>
      </c>
    </row>
    <row r="3944" spans="1:7" customFormat="1" x14ac:dyDescent="0.25">
      <c r="A3944" s="4">
        <v>40680</v>
      </c>
      <c r="B3944">
        <v>3</v>
      </c>
      <c r="C3944">
        <v>2</v>
      </c>
      <c r="D3944" s="5" t="s">
        <v>24</v>
      </c>
      <c r="E3944" s="6">
        <v>860.77949999999998</v>
      </c>
      <c r="F3944" s="6">
        <v>1324.0920000000001</v>
      </c>
      <c r="G3944" s="6">
        <v>2184.8715000000002</v>
      </c>
    </row>
    <row r="3945" spans="1:7" customFormat="1" x14ac:dyDescent="0.25">
      <c r="A3945" s="4">
        <v>40680</v>
      </c>
      <c r="B3945">
        <v>4</v>
      </c>
      <c r="C3945">
        <v>1</v>
      </c>
      <c r="D3945" s="5" t="s">
        <v>30</v>
      </c>
      <c r="E3945" s="6">
        <v>609.63</v>
      </c>
      <c r="F3945" s="6">
        <v>1059.2505000000001</v>
      </c>
      <c r="G3945" s="6">
        <v>1668.8805</v>
      </c>
    </row>
    <row r="3946" spans="1:7" customFormat="1" x14ac:dyDescent="0.25">
      <c r="A3946" s="4">
        <v>40680</v>
      </c>
      <c r="B3946">
        <v>4</v>
      </c>
      <c r="C3946">
        <v>2</v>
      </c>
      <c r="D3946" s="5" t="s">
        <v>16</v>
      </c>
      <c r="E3946" s="6">
        <v>759.39149999999995</v>
      </c>
      <c r="F3946" s="6">
        <v>1222.326</v>
      </c>
      <c r="G3946" s="6">
        <v>1981.7175</v>
      </c>
    </row>
    <row r="3947" spans="1:7" customFormat="1" x14ac:dyDescent="0.25">
      <c r="A3947" s="4">
        <v>40681</v>
      </c>
      <c r="B3947">
        <v>1</v>
      </c>
      <c r="C3947">
        <v>1</v>
      </c>
      <c r="D3947" s="5" t="s">
        <v>22</v>
      </c>
      <c r="E3947" s="6">
        <v>638.65200000000004</v>
      </c>
      <c r="F3947" s="6">
        <v>1067.682</v>
      </c>
      <c r="G3947" s="6">
        <v>1706.3340000000001</v>
      </c>
    </row>
    <row r="3948" spans="1:7" customFormat="1" x14ac:dyDescent="0.25">
      <c r="A3948" s="4">
        <v>40681</v>
      </c>
      <c r="B3948">
        <v>1</v>
      </c>
      <c r="C3948">
        <v>2</v>
      </c>
      <c r="D3948" s="5" t="s">
        <v>27</v>
      </c>
      <c r="E3948" s="6">
        <v>670.67700000000002</v>
      </c>
      <c r="F3948" s="6">
        <v>1013.04</v>
      </c>
      <c r="G3948" s="6">
        <v>1683.7170000000001</v>
      </c>
    </row>
    <row r="3949" spans="1:7" customFormat="1" x14ac:dyDescent="0.25">
      <c r="A3949" s="4">
        <v>40681</v>
      </c>
      <c r="B3949">
        <v>2</v>
      </c>
      <c r="C3949">
        <v>1</v>
      </c>
      <c r="D3949" s="5" t="s">
        <v>32</v>
      </c>
      <c r="E3949" s="6">
        <v>682.43700000000001</v>
      </c>
      <c r="F3949" s="6">
        <v>1056.9404999999999</v>
      </c>
      <c r="G3949" s="6">
        <v>1739.3775000000001</v>
      </c>
    </row>
    <row r="3950" spans="1:7" customFormat="1" x14ac:dyDescent="0.25">
      <c r="A3950" s="4">
        <v>40681</v>
      </c>
      <c r="B3950">
        <v>2</v>
      </c>
      <c r="C3950">
        <v>2</v>
      </c>
      <c r="D3950" s="5" t="s">
        <v>37</v>
      </c>
      <c r="E3950" s="6">
        <v>790.74450000000002</v>
      </c>
      <c r="F3950" s="6">
        <v>1210.9335000000001</v>
      </c>
      <c r="G3950" s="6">
        <v>2001.6780000000001</v>
      </c>
    </row>
    <row r="3951" spans="1:7" customFormat="1" x14ac:dyDescent="0.25">
      <c r="A3951" s="4">
        <v>40681</v>
      </c>
      <c r="B3951">
        <v>3</v>
      </c>
      <c r="C3951">
        <v>1</v>
      </c>
      <c r="D3951" s="5" t="s">
        <v>40</v>
      </c>
      <c r="E3951" s="6">
        <v>638.06399999999996</v>
      </c>
      <c r="F3951" s="6">
        <v>1126.6605</v>
      </c>
      <c r="G3951" s="6">
        <v>1764.7245</v>
      </c>
    </row>
    <row r="3952" spans="1:7" customFormat="1" x14ac:dyDescent="0.25">
      <c r="A3952" s="4">
        <v>40681</v>
      </c>
      <c r="B3952">
        <v>3</v>
      </c>
      <c r="C3952">
        <v>2</v>
      </c>
      <c r="D3952" s="5" t="s">
        <v>41</v>
      </c>
      <c r="E3952" s="6">
        <v>836.28300000000002</v>
      </c>
      <c r="F3952" s="6">
        <v>1320.4590000000001</v>
      </c>
      <c r="G3952" s="6">
        <v>2156.7420000000002</v>
      </c>
    </row>
    <row r="3953" spans="1:7" customFormat="1" x14ac:dyDescent="0.25">
      <c r="A3953" s="4">
        <v>40681</v>
      </c>
      <c r="B3953">
        <v>4</v>
      </c>
      <c r="C3953">
        <v>1</v>
      </c>
      <c r="D3953" s="5" t="s">
        <v>43</v>
      </c>
      <c r="E3953" s="6">
        <v>683.00400000000002</v>
      </c>
      <c r="F3953" s="6">
        <v>1180.4835</v>
      </c>
      <c r="G3953" s="6">
        <v>1863.4875</v>
      </c>
    </row>
    <row r="3954" spans="1:7" customFormat="1" x14ac:dyDescent="0.25">
      <c r="A3954" s="4">
        <v>40681</v>
      </c>
      <c r="B3954">
        <v>4</v>
      </c>
      <c r="C3954">
        <v>2</v>
      </c>
      <c r="D3954" s="5" t="s">
        <v>47</v>
      </c>
      <c r="E3954" s="6">
        <v>816.56399999999996</v>
      </c>
      <c r="F3954" s="6">
        <v>1380.75</v>
      </c>
      <c r="G3954" s="6">
        <v>2197.3139999999999</v>
      </c>
    </row>
    <row r="3955" spans="1:7" customFormat="1" x14ac:dyDescent="0.25">
      <c r="A3955" s="4">
        <v>40682</v>
      </c>
      <c r="B3955">
        <v>1</v>
      </c>
      <c r="C3955">
        <v>1</v>
      </c>
      <c r="D3955" s="5" t="s">
        <v>24</v>
      </c>
      <c r="E3955" s="6">
        <v>730.15949999999998</v>
      </c>
      <c r="F3955" s="6">
        <v>1157.9190000000001</v>
      </c>
      <c r="G3955" s="6">
        <v>1888.0785000000001</v>
      </c>
    </row>
    <row r="3956" spans="1:7" customFormat="1" x14ac:dyDescent="0.25">
      <c r="A3956" s="4">
        <v>40682</v>
      </c>
      <c r="B3956">
        <v>1</v>
      </c>
      <c r="C3956">
        <v>2</v>
      </c>
      <c r="D3956" s="5" t="s">
        <v>30</v>
      </c>
      <c r="E3956" s="6">
        <v>743.51549999999997</v>
      </c>
      <c r="F3956" s="6">
        <v>1143.5864999999999</v>
      </c>
      <c r="G3956" s="6">
        <v>1887.1020000000001</v>
      </c>
    </row>
    <row r="3957" spans="1:7" customFormat="1" x14ac:dyDescent="0.25">
      <c r="A3957" s="4">
        <v>40682</v>
      </c>
      <c r="B3957">
        <v>2</v>
      </c>
      <c r="C3957">
        <v>1</v>
      </c>
      <c r="D3957" s="5" t="s">
        <v>16</v>
      </c>
      <c r="E3957" s="6">
        <v>728.75250000000005</v>
      </c>
      <c r="F3957" s="6">
        <v>1162.6965</v>
      </c>
      <c r="G3957" s="6">
        <v>1891.4490000000001</v>
      </c>
    </row>
    <row r="3958" spans="1:7" customFormat="1" x14ac:dyDescent="0.25">
      <c r="A3958" s="4">
        <v>40682</v>
      </c>
      <c r="B3958">
        <v>2</v>
      </c>
      <c r="C3958">
        <v>2</v>
      </c>
      <c r="D3958" s="5" t="s">
        <v>22</v>
      </c>
      <c r="E3958" s="6">
        <v>608.82150000000001</v>
      </c>
      <c r="F3958" s="6">
        <v>1058.7570000000001</v>
      </c>
      <c r="G3958" s="6">
        <v>1667.5785000000001</v>
      </c>
    </row>
    <row r="3959" spans="1:7" customFormat="1" x14ac:dyDescent="0.25">
      <c r="A3959" s="4">
        <v>40682</v>
      </c>
      <c r="B3959">
        <v>3</v>
      </c>
      <c r="C3959">
        <v>1</v>
      </c>
      <c r="D3959" s="5" t="s">
        <v>27</v>
      </c>
      <c r="E3959" s="6">
        <v>624.13049999999998</v>
      </c>
      <c r="F3959" s="6">
        <v>1098.405</v>
      </c>
      <c r="G3959" s="6">
        <v>1722.5355</v>
      </c>
    </row>
    <row r="3960" spans="1:7" customFormat="1" x14ac:dyDescent="0.25">
      <c r="A3960" s="4">
        <v>40682</v>
      </c>
      <c r="B3960">
        <v>3</v>
      </c>
      <c r="C3960">
        <v>2</v>
      </c>
      <c r="D3960" s="5" t="s">
        <v>32</v>
      </c>
      <c r="E3960" s="6">
        <v>651.57749999999999</v>
      </c>
      <c r="F3960" s="6">
        <v>1094.961</v>
      </c>
      <c r="G3960" s="6">
        <v>1746.5385000000001</v>
      </c>
    </row>
    <row r="3961" spans="1:7" customFormat="1" x14ac:dyDescent="0.25">
      <c r="A3961" s="4">
        <v>40682</v>
      </c>
      <c r="B3961">
        <v>4</v>
      </c>
      <c r="C3961">
        <v>1</v>
      </c>
      <c r="D3961" s="5" t="s">
        <v>37</v>
      </c>
      <c r="E3961" s="6">
        <v>594.29999999999995</v>
      </c>
      <c r="F3961" s="6">
        <v>1023.1725</v>
      </c>
      <c r="G3961" s="6">
        <v>1617.4725000000001</v>
      </c>
    </row>
    <row r="3962" spans="1:7" customFormat="1" x14ac:dyDescent="0.25">
      <c r="A3962" s="4">
        <v>40682</v>
      </c>
      <c r="B3962">
        <v>4</v>
      </c>
      <c r="C3962">
        <v>2</v>
      </c>
      <c r="D3962" s="5" t="s">
        <v>40</v>
      </c>
      <c r="E3962" s="6">
        <v>844.59900000000005</v>
      </c>
      <c r="F3962" s="6">
        <v>1328.586</v>
      </c>
      <c r="G3962" s="6">
        <v>2173.1849999999999</v>
      </c>
    </row>
    <row r="3963" spans="1:7" customFormat="1" x14ac:dyDescent="0.25">
      <c r="A3963" s="4">
        <v>40683</v>
      </c>
      <c r="B3963">
        <v>1</v>
      </c>
      <c r="C3963">
        <v>1</v>
      </c>
      <c r="D3963" s="5" t="s">
        <v>41</v>
      </c>
      <c r="E3963" s="6">
        <v>617.24249999999995</v>
      </c>
      <c r="F3963" s="6">
        <v>1060.92</v>
      </c>
      <c r="G3963" s="6">
        <v>1678.1624999999999</v>
      </c>
    </row>
    <row r="3964" spans="1:7" customFormat="1" x14ac:dyDescent="0.25">
      <c r="A3964" s="4">
        <v>40683</v>
      </c>
      <c r="B3964">
        <v>1</v>
      </c>
      <c r="C3964">
        <v>2</v>
      </c>
      <c r="D3964" s="5" t="s">
        <v>43</v>
      </c>
      <c r="E3964" s="6">
        <v>766.63649999999996</v>
      </c>
      <c r="F3964" s="6">
        <v>1175.5274999999999</v>
      </c>
      <c r="G3964" s="6">
        <v>1942.164</v>
      </c>
    </row>
    <row r="3965" spans="1:7" customFormat="1" x14ac:dyDescent="0.25">
      <c r="A3965" s="4">
        <v>40683</v>
      </c>
      <c r="B3965">
        <v>2</v>
      </c>
      <c r="C3965">
        <v>1</v>
      </c>
      <c r="D3965" s="5" t="s">
        <v>47</v>
      </c>
      <c r="E3965" s="6">
        <v>678.36300000000006</v>
      </c>
      <c r="F3965" s="6">
        <v>1086.1199999999999</v>
      </c>
      <c r="G3965" s="6">
        <v>1764.4829999999999</v>
      </c>
    </row>
    <row r="3966" spans="1:7" customFormat="1" x14ac:dyDescent="0.25">
      <c r="A3966" s="4">
        <v>40683</v>
      </c>
      <c r="B3966">
        <v>2</v>
      </c>
      <c r="C3966">
        <v>2</v>
      </c>
      <c r="D3966" s="5" t="s">
        <v>24</v>
      </c>
      <c r="E3966" s="6">
        <v>699.01649999999995</v>
      </c>
      <c r="F3966" s="6">
        <v>1223.3444999999999</v>
      </c>
      <c r="G3966" s="6">
        <v>1922.3610000000001</v>
      </c>
    </row>
    <row r="3967" spans="1:7" customFormat="1" x14ac:dyDescent="0.25">
      <c r="A3967" s="4">
        <v>40683</v>
      </c>
      <c r="B3967">
        <v>3</v>
      </c>
      <c r="C3967">
        <v>1</v>
      </c>
      <c r="D3967" s="5" t="s">
        <v>30</v>
      </c>
      <c r="E3967" s="6">
        <v>647.19899999999996</v>
      </c>
      <c r="F3967" s="6">
        <v>1160.502</v>
      </c>
      <c r="G3967" s="6">
        <v>1807.701</v>
      </c>
    </row>
    <row r="3968" spans="1:7" customFormat="1" x14ac:dyDescent="0.25">
      <c r="A3968" s="4">
        <v>40683</v>
      </c>
      <c r="B3968">
        <v>3</v>
      </c>
      <c r="C3968">
        <v>2</v>
      </c>
      <c r="D3968" s="5" t="s">
        <v>16</v>
      </c>
      <c r="E3968" s="6">
        <v>840.72450000000003</v>
      </c>
      <c r="F3968" s="6">
        <v>1315.2405000000001</v>
      </c>
      <c r="G3968" s="6">
        <v>2155.9650000000001</v>
      </c>
    </row>
    <row r="3969" spans="1:7" customFormat="1" x14ac:dyDescent="0.25">
      <c r="A3969" s="4">
        <v>40683</v>
      </c>
      <c r="B3969">
        <v>4</v>
      </c>
      <c r="C3969">
        <v>1</v>
      </c>
      <c r="D3969" s="5" t="s">
        <v>22</v>
      </c>
      <c r="E3969" s="6">
        <v>645.14099999999996</v>
      </c>
      <c r="F3969" s="6">
        <v>1078.5705</v>
      </c>
      <c r="G3969" s="6">
        <v>1723.7114999999999</v>
      </c>
    </row>
    <row r="3970" spans="1:7" customFormat="1" x14ac:dyDescent="0.25">
      <c r="A3970" s="4">
        <v>40683</v>
      </c>
      <c r="B3970">
        <v>4</v>
      </c>
      <c r="C3970">
        <v>2</v>
      </c>
      <c r="D3970" s="5" t="s">
        <v>27</v>
      </c>
      <c r="E3970" s="6">
        <v>741.22649999999999</v>
      </c>
      <c r="F3970" s="6">
        <v>1117.1475</v>
      </c>
      <c r="G3970" s="6">
        <v>1858.374</v>
      </c>
    </row>
    <row r="3971" spans="1:7" customFormat="1" x14ac:dyDescent="0.25">
      <c r="A3971" s="4">
        <v>40684</v>
      </c>
      <c r="B3971">
        <v>1</v>
      </c>
      <c r="C3971">
        <v>1</v>
      </c>
      <c r="D3971" s="5" t="s">
        <v>32</v>
      </c>
      <c r="E3971" s="6">
        <v>616.79100000000005</v>
      </c>
      <c r="F3971" s="6">
        <v>992.85900000000004</v>
      </c>
      <c r="G3971" s="6">
        <v>1609.65</v>
      </c>
    </row>
    <row r="3972" spans="1:7" customFormat="1" x14ac:dyDescent="0.25">
      <c r="A3972" s="4">
        <v>40684</v>
      </c>
      <c r="B3972">
        <v>1</v>
      </c>
      <c r="C3972">
        <v>2</v>
      </c>
      <c r="D3972" s="5" t="s">
        <v>37</v>
      </c>
      <c r="E3972" s="6">
        <v>695.84550000000002</v>
      </c>
      <c r="F3972" s="6">
        <v>1207.6155000000001</v>
      </c>
      <c r="G3972" s="6">
        <v>1903.461</v>
      </c>
    </row>
    <row r="3973" spans="1:7" customFormat="1" x14ac:dyDescent="0.25">
      <c r="A3973" s="4">
        <v>40684</v>
      </c>
      <c r="B3973">
        <v>2</v>
      </c>
      <c r="C3973">
        <v>1</v>
      </c>
      <c r="D3973" s="5" t="s">
        <v>40</v>
      </c>
      <c r="E3973" s="6">
        <v>578.16150000000005</v>
      </c>
      <c r="F3973" s="6">
        <v>1088.3145</v>
      </c>
      <c r="G3973" s="6">
        <v>1666.4760000000001</v>
      </c>
    </row>
    <row r="3974" spans="1:7" customFormat="1" x14ac:dyDescent="0.25">
      <c r="A3974" s="4">
        <v>40684</v>
      </c>
      <c r="B3974">
        <v>2</v>
      </c>
      <c r="C3974">
        <v>2</v>
      </c>
      <c r="D3974" s="5" t="s">
        <v>41</v>
      </c>
      <c r="E3974" s="6">
        <v>579.19050000000004</v>
      </c>
      <c r="F3974" s="6">
        <v>1038.4604999999999</v>
      </c>
      <c r="G3974" s="6">
        <v>1617.6510000000001</v>
      </c>
    </row>
    <row r="3975" spans="1:7" customFormat="1" x14ac:dyDescent="0.25">
      <c r="A3975" s="4">
        <v>40684</v>
      </c>
      <c r="B3975">
        <v>3</v>
      </c>
      <c r="C3975">
        <v>1</v>
      </c>
      <c r="D3975" s="5" t="s">
        <v>43</v>
      </c>
      <c r="E3975" s="6">
        <v>619.55250000000001</v>
      </c>
      <c r="F3975" s="6">
        <v>1147.1565000000001</v>
      </c>
      <c r="G3975" s="6">
        <v>1766.7090000000001</v>
      </c>
    </row>
    <row r="3976" spans="1:7" customFormat="1" x14ac:dyDescent="0.25">
      <c r="A3976" s="4">
        <v>40684</v>
      </c>
      <c r="B3976">
        <v>3</v>
      </c>
      <c r="C3976">
        <v>2</v>
      </c>
      <c r="D3976" s="5" t="s">
        <v>47</v>
      </c>
      <c r="E3976" s="6">
        <v>605.05200000000002</v>
      </c>
      <c r="F3976" s="6">
        <v>1150.0545</v>
      </c>
      <c r="G3976" s="6">
        <v>1755.1065000000001</v>
      </c>
    </row>
    <row r="3977" spans="1:7" customFormat="1" x14ac:dyDescent="0.25">
      <c r="A3977" s="4">
        <v>40684</v>
      </c>
      <c r="B3977">
        <v>4</v>
      </c>
      <c r="C3977">
        <v>1</v>
      </c>
      <c r="D3977" s="5" t="s">
        <v>24</v>
      </c>
      <c r="E3977" s="6">
        <v>641.86500000000001</v>
      </c>
      <c r="F3977" s="6">
        <v>1175.3489999999999</v>
      </c>
      <c r="G3977" s="6">
        <v>1817.2139999999999</v>
      </c>
    </row>
    <row r="3978" spans="1:7" customFormat="1" x14ac:dyDescent="0.25">
      <c r="A3978" s="4">
        <v>40684</v>
      </c>
      <c r="B3978">
        <v>4</v>
      </c>
      <c r="C3978">
        <v>2</v>
      </c>
      <c r="D3978" s="5" t="s">
        <v>30</v>
      </c>
      <c r="E3978" s="6">
        <v>556.62599999999998</v>
      </c>
      <c r="F3978" s="6">
        <v>1059.0405000000001</v>
      </c>
      <c r="G3978" s="6">
        <v>1615.6665</v>
      </c>
    </row>
    <row r="3979" spans="1:7" customFormat="1" x14ac:dyDescent="0.25">
      <c r="A3979" s="4">
        <v>40685</v>
      </c>
      <c r="B3979">
        <v>1</v>
      </c>
      <c r="C3979">
        <v>1</v>
      </c>
      <c r="D3979" s="5" t="s">
        <v>16</v>
      </c>
      <c r="E3979" s="6">
        <v>667.09649999999999</v>
      </c>
      <c r="F3979" s="6">
        <v>1070.076</v>
      </c>
      <c r="G3979" s="6">
        <v>1737.1724999999999</v>
      </c>
    </row>
    <row r="3980" spans="1:7" customFormat="1" x14ac:dyDescent="0.25">
      <c r="A3980" s="4">
        <v>40685</v>
      </c>
      <c r="B3980">
        <v>1</v>
      </c>
      <c r="C3980">
        <v>2</v>
      </c>
      <c r="D3980" s="5" t="s">
        <v>22</v>
      </c>
      <c r="E3980" s="6">
        <v>697.18949999999995</v>
      </c>
      <c r="F3980" s="6">
        <v>1184.5364999999999</v>
      </c>
      <c r="G3980" s="6">
        <v>1881.7260000000001</v>
      </c>
    </row>
    <row r="3981" spans="1:7" customFormat="1" x14ac:dyDescent="0.25">
      <c r="A3981" s="4">
        <v>40685</v>
      </c>
      <c r="B3981">
        <v>2</v>
      </c>
      <c r="C3981">
        <v>1</v>
      </c>
      <c r="D3981" s="5" t="s">
        <v>27</v>
      </c>
      <c r="E3981" s="6">
        <v>567.96600000000001</v>
      </c>
      <c r="F3981" s="6">
        <v>1076.3444999999999</v>
      </c>
      <c r="G3981" s="6">
        <v>1644.3105</v>
      </c>
    </row>
    <row r="3982" spans="1:7" customFormat="1" x14ac:dyDescent="0.25">
      <c r="A3982" s="4">
        <v>40685</v>
      </c>
      <c r="B3982">
        <v>2</v>
      </c>
      <c r="C3982">
        <v>2</v>
      </c>
      <c r="D3982" s="5" t="s">
        <v>32</v>
      </c>
      <c r="E3982" s="6">
        <v>771.8655</v>
      </c>
      <c r="F3982" s="6">
        <v>1405.0889999999999</v>
      </c>
      <c r="G3982" s="6">
        <v>2176.9544999999998</v>
      </c>
    </row>
    <row r="3983" spans="1:7" customFormat="1" x14ac:dyDescent="0.25">
      <c r="A3983" s="4">
        <v>40685</v>
      </c>
      <c r="B3983">
        <v>3</v>
      </c>
      <c r="C3983">
        <v>1</v>
      </c>
      <c r="D3983" s="5" t="s">
        <v>37</v>
      </c>
      <c r="E3983" s="6">
        <v>649.99199999999996</v>
      </c>
      <c r="F3983" s="6">
        <v>1022.91</v>
      </c>
      <c r="G3983" s="6">
        <v>1672.902</v>
      </c>
    </row>
    <row r="3984" spans="1:7" customFormat="1" x14ac:dyDescent="0.25">
      <c r="A3984" s="4">
        <v>40685</v>
      </c>
      <c r="B3984">
        <v>3</v>
      </c>
      <c r="C3984">
        <v>2</v>
      </c>
      <c r="D3984" s="5" t="s">
        <v>40</v>
      </c>
      <c r="E3984" s="6">
        <v>656.19749999999999</v>
      </c>
      <c r="F3984" s="6">
        <v>1023.162</v>
      </c>
      <c r="G3984" s="6">
        <v>1679.3595</v>
      </c>
    </row>
    <row r="3985" spans="1:7" customFormat="1" x14ac:dyDescent="0.25">
      <c r="A3985" s="4">
        <v>40685</v>
      </c>
      <c r="B3985">
        <v>4</v>
      </c>
      <c r="C3985">
        <v>1</v>
      </c>
      <c r="D3985" s="5" t="s">
        <v>41</v>
      </c>
      <c r="E3985" s="6">
        <v>717.06600000000003</v>
      </c>
      <c r="F3985" s="6">
        <v>1119.3525</v>
      </c>
      <c r="G3985" s="6">
        <v>1836.4185</v>
      </c>
    </row>
    <row r="3986" spans="1:7" customFormat="1" x14ac:dyDescent="0.25">
      <c r="A3986" s="4">
        <v>40685</v>
      </c>
      <c r="B3986">
        <v>4</v>
      </c>
      <c r="C3986">
        <v>2</v>
      </c>
      <c r="D3986" s="5" t="s">
        <v>43</v>
      </c>
      <c r="E3986" s="6">
        <v>630.98699999999997</v>
      </c>
      <c r="F3986" s="6">
        <v>1131.6165000000001</v>
      </c>
      <c r="G3986" s="6">
        <v>1762.6034999999999</v>
      </c>
    </row>
    <row r="3987" spans="1:7" customFormat="1" x14ac:dyDescent="0.25">
      <c r="A3987" s="4">
        <v>40686</v>
      </c>
      <c r="B3987">
        <v>1</v>
      </c>
      <c r="C3987">
        <v>1</v>
      </c>
      <c r="D3987" s="5" t="s">
        <v>47</v>
      </c>
      <c r="E3987" s="6">
        <v>607.45650000000001</v>
      </c>
      <c r="F3987" s="6">
        <v>1041.8205</v>
      </c>
      <c r="G3987" s="6">
        <v>1649.277</v>
      </c>
    </row>
    <row r="3988" spans="1:7" customFormat="1" x14ac:dyDescent="0.25">
      <c r="A3988" s="4">
        <v>40686</v>
      </c>
      <c r="B3988">
        <v>1</v>
      </c>
      <c r="C3988">
        <v>2</v>
      </c>
      <c r="D3988" s="5" t="s">
        <v>24</v>
      </c>
      <c r="E3988" s="6">
        <v>720.43650000000002</v>
      </c>
      <c r="F3988" s="6">
        <v>1347.6015</v>
      </c>
      <c r="G3988" s="6">
        <v>2068.038</v>
      </c>
    </row>
    <row r="3989" spans="1:7" customFormat="1" x14ac:dyDescent="0.25">
      <c r="A3989" s="4">
        <v>40686</v>
      </c>
      <c r="B3989">
        <v>2</v>
      </c>
      <c r="C3989">
        <v>1</v>
      </c>
      <c r="D3989" s="5" t="s">
        <v>30</v>
      </c>
      <c r="E3989" s="6">
        <v>587.4855</v>
      </c>
      <c r="F3989" s="6">
        <v>1086.6659999999999</v>
      </c>
      <c r="G3989" s="6">
        <v>1674.1514999999999</v>
      </c>
    </row>
    <row r="3990" spans="1:7" customFormat="1" x14ac:dyDescent="0.25">
      <c r="A3990" s="4">
        <v>40686</v>
      </c>
      <c r="B3990">
        <v>2</v>
      </c>
      <c r="C3990">
        <v>2</v>
      </c>
      <c r="D3990" s="5" t="s">
        <v>16</v>
      </c>
      <c r="E3990" s="6">
        <v>660.39750000000004</v>
      </c>
      <c r="F3990" s="6">
        <v>1101.5550000000001</v>
      </c>
      <c r="G3990" s="6">
        <v>1761.9525000000001</v>
      </c>
    </row>
    <row r="3991" spans="1:7" customFormat="1" x14ac:dyDescent="0.25">
      <c r="A3991" s="4">
        <v>40686</v>
      </c>
      <c r="B3991">
        <v>3</v>
      </c>
      <c r="C3991">
        <v>1</v>
      </c>
      <c r="D3991" s="5" t="s">
        <v>22</v>
      </c>
      <c r="E3991" s="6">
        <v>652.428</v>
      </c>
      <c r="F3991" s="6">
        <v>1162.4024999999999</v>
      </c>
      <c r="G3991" s="6">
        <v>1814.8305</v>
      </c>
    </row>
    <row r="3992" spans="1:7" customFormat="1" x14ac:dyDescent="0.25">
      <c r="A3992" s="4">
        <v>40686</v>
      </c>
      <c r="B3992">
        <v>3</v>
      </c>
      <c r="C3992">
        <v>2</v>
      </c>
      <c r="D3992" s="5" t="s">
        <v>27</v>
      </c>
      <c r="E3992" s="6">
        <v>690.13350000000003</v>
      </c>
      <c r="F3992" s="6">
        <v>1245.972</v>
      </c>
      <c r="G3992" s="6">
        <v>1936.1054999999999</v>
      </c>
    </row>
    <row r="3993" spans="1:7" customFormat="1" x14ac:dyDescent="0.25">
      <c r="A3993" s="4">
        <v>40686</v>
      </c>
      <c r="B3993">
        <v>4</v>
      </c>
      <c r="C3993">
        <v>1</v>
      </c>
      <c r="D3993" s="5" t="s">
        <v>32</v>
      </c>
      <c r="E3993" s="6">
        <v>556.60500000000002</v>
      </c>
      <c r="F3993" s="6">
        <v>1094.961</v>
      </c>
      <c r="G3993" s="6">
        <v>1651.566</v>
      </c>
    </row>
    <row r="3994" spans="1:7" customFormat="1" x14ac:dyDescent="0.25">
      <c r="A3994" s="4">
        <v>40686</v>
      </c>
      <c r="B3994">
        <v>4</v>
      </c>
      <c r="C3994">
        <v>2</v>
      </c>
      <c r="D3994" s="5" t="s">
        <v>37</v>
      </c>
      <c r="E3994" s="6">
        <v>698.73299999999995</v>
      </c>
      <c r="F3994" s="6">
        <v>1280.2964999999999</v>
      </c>
      <c r="G3994" s="6">
        <v>1979.0295000000001</v>
      </c>
    </row>
    <row r="3995" spans="1:7" customFormat="1" x14ac:dyDescent="0.25">
      <c r="A3995" s="4">
        <v>40687</v>
      </c>
      <c r="B3995">
        <v>1</v>
      </c>
      <c r="C3995">
        <v>1</v>
      </c>
      <c r="D3995" s="5" t="s">
        <v>40</v>
      </c>
      <c r="E3995" s="6">
        <v>614.27099999999996</v>
      </c>
      <c r="F3995" s="6">
        <v>1200.9269999999999</v>
      </c>
      <c r="G3995" s="6">
        <v>1815.1980000000001</v>
      </c>
    </row>
    <row r="3996" spans="1:7" customFormat="1" x14ac:dyDescent="0.25">
      <c r="A3996" s="4">
        <v>40687</v>
      </c>
      <c r="B3996">
        <v>1</v>
      </c>
      <c r="C3996">
        <v>2</v>
      </c>
      <c r="D3996" s="5" t="s">
        <v>41</v>
      </c>
      <c r="E3996" s="6">
        <v>688.92600000000004</v>
      </c>
      <c r="F3996" s="6">
        <v>1167.9359999999999</v>
      </c>
      <c r="G3996" s="6">
        <v>1856.8620000000001</v>
      </c>
    </row>
    <row r="3997" spans="1:7" customFormat="1" x14ac:dyDescent="0.25">
      <c r="A3997" s="4">
        <v>40687</v>
      </c>
      <c r="B3997">
        <v>2</v>
      </c>
      <c r="C3997">
        <v>1</v>
      </c>
      <c r="D3997" s="5" t="s">
        <v>43</v>
      </c>
      <c r="E3997" s="6">
        <v>579.58950000000004</v>
      </c>
      <c r="F3997" s="6">
        <v>1001.7315</v>
      </c>
      <c r="G3997" s="6">
        <v>1581.3209999999999</v>
      </c>
    </row>
    <row r="3998" spans="1:7" customFormat="1" x14ac:dyDescent="0.25">
      <c r="A3998" s="4">
        <v>40687</v>
      </c>
      <c r="B3998">
        <v>2</v>
      </c>
      <c r="C3998">
        <v>2</v>
      </c>
      <c r="D3998" s="5" t="s">
        <v>47</v>
      </c>
      <c r="E3998" s="6">
        <v>752.91300000000001</v>
      </c>
      <c r="F3998" s="6">
        <v>1339.212</v>
      </c>
      <c r="G3998" s="6">
        <v>2092.125</v>
      </c>
    </row>
    <row r="3999" spans="1:7" customFormat="1" x14ac:dyDescent="0.25">
      <c r="A3999" s="4">
        <v>40687</v>
      </c>
      <c r="B3999">
        <v>3</v>
      </c>
      <c r="C3999">
        <v>1</v>
      </c>
      <c r="D3999" s="5" t="s">
        <v>24</v>
      </c>
      <c r="E3999" s="6">
        <v>629.35950000000003</v>
      </c>
      <c r="F3999" s="6">
        <v>1234.569</v>
      </c>
      <c r="G3999" s="6">
        <v>1863.9285</v>
      </c>
    </row>
    <row r="4000" spans="1:7" customFormat="1" x14ac:dyDescent="0.25">
      <c r="A4000" s="4">
        <v>40687</v>
      </c>
      <c r="B4000">
        <v>3</v>
      </c>
      <c r="C4000">
        <v>2</v>
      </c>
      <c r="D4000" s="5" t="s">
        <v>30</v>
      </c>
      <c r="E4000" s="6">
        <v>535.63649999999996</v>
      </c>
      <c r="F4000" s="6">
        <v>1081.5</v>
      </c>
      <c r="G4000" s="6">
        <v>1617.1365000000001</v>
      </c>
    </row>
    <row r="4001" spans="1:7" customFormat="1" x14ac:dyDescent="0.25">
      <c r="A4001" s="4">
        <v>40687</v>
      </c>
      <c r="B4001">
        <v>4</v>
      </c>
      <c r="C4001">
        <v>1</v>
      </c>
      <c r="D4001" s="5" t="s">
        <v>16</v>
      </c>
      <c r="E4001" s="6">
        <v>544.56150000000002</v>
      </c>
      <c r="F4001" s="6">
        <v>1126.3875</v>
      </c>
      <c r="G4001" s="6">
        <v>1670.9490000000001</v>
      </c>
    </row>
    <row r="4002" spans="1:7" customFormat="1" x14ac:dyDescent="0.25">
      <c r="A4002" s="4">
        <v>40687</v>
      </c>
      <c r="B4002">
        <v>4</v>
      </c>
      <c r="C4002">
        <v>2</v>
      </c>
      <c r="D4002" s="5" t="s">
        <v>22</v>
      </c>
      <c r="E4002" s="6">
        <v>670.49850000000004</v>
      </c>
      <c r="F4002" s="6">
        <v>1303.5329999999999</v>
      </c>
      <c r="G4002" s="6">
        <v>1974.0315000000001</v>
      </c>
    </row>
    <row r="4003" spans="1:7" customFormat="1" x14ac:dyDescent="0.25">
      <c r="A4003" s="4">
        <v>40688</v>
      </c>
      <c r="B4003">
        <v>1</v>
      </c>
      <c r="C4003">
        <v>1</v>
      </c>
      <c r="D4003" s="5" t="s">
        <v>27</v>
      </c>
      <c r="E4003" s="6">
        <v>586.49850000000004</v>
      </c>
      <c r="F4003" s="6">
        <v>1204.7280000000001</v>
      </c>
      <c r="G4003" s="6">
        <v>1791.2265</v>
      </c>
    </row>
    <row r="4004" spans="1:7" customFormat="1" x14ac:dyDescent="0.25">
      <c r="A4004" s="4">
        <v>40688</v>
      </c>
      <c r="B4004">
        <v>1</v>
      </c>
      <c r="C4004">
        <v>2</v>
      </c>
      <c r="D4004" s="5" t="s">
        <v>32</v>
      </c>
      <c r="E4004" s="6">
        <v>625.60050000000001</v>
      </c>
      <c r="F4004" s="6">
        <v>1120.0350000000001</v>
      </c>
      <c r="G4004" s="6">
        <v>1745.6355000000001</v>
      </c>
    </row>
    <row r="4005" spans="1:7" customFormat="1" x14ac:dyDescent="0.25">
      <c r="A4005" s="4">
        <v>40688</v>
      </c>
      <c r="B4005">
        <v>2</v>
      </c>
      <c r="C4005">
        <v>1</v>
      </c>
      <c r="D4005" s="5" t="s">
        <v>37</v>
      </c>
      <c r="E4005" s="6">
        <v>679.01400000000001</v>
      </c>
      <c r="F4005" s="6">
        <v>1205.7360000000001</v>
      </c>
      <c r="G4005" s="6">
        <v>1884.75</v>
      </c>
    </row>
    <row r="4006" spans="1:7" customFormat="1" x14ac:dyDescent="0.25">
      <c r="A4006" s="4">
        <v>40688</v>
      </c>
      <c r="B4006">
        <v>2</v>
      </c>
      <c r="C4006">
        <v>2</v>
      </c>
      <c r="D4006" s="5" t="s">
        <v>40</v>
      </c>
      <c r="E4006" s="6">
        <v>643.42949999999996</v>
      </c>
      <c r="F4006" s="6">
        <v>1145.067</v>
      </c>
      <c r="G4006" s="6">
        <v>1788.4965</v>
      </c>
    </row>
    <row r="4007" spans="1:7" customFormat="1" x14ac:dyDescent="0.25">
      <c r="A4007" s="4">
        <v>40688</v>
      </c>
      <c r="B4007">
        <v>3</v>
      </c>
      <c r="C4007">
        <v>1</v>
      </c>
      <c r="D4007" s="5" t="s">
        <v>41</v>
      </c>
      <c r="E4007" s="6">
        <v>645.24599999999998</v>
      </c>
      <c r="F4007" s="6">
        <v>1039.1010000000001</v>
      </c>
      <c r="G4007" s="6">
        <v>1684.347</v>
      </c>
    </row>
    <row r="4008" spans="1:7" customFormat="1" x14ac:dyDescent="0.25">
      <c r="A4008" s="4">
        <v>40688</v>
      </c>
      <c r="B4008">
        <v>3</v>
      </c>
      <c r="C4008">
        <v>2</v>
      </c>
      <c r="D4008" s="5" t="s">
        <v>43</v>
      </c>
      <c r="E4008" s="6">
        <v>820.98450000000003</v>
      </c>
      <c r="F4008" s="6">
        <v>1272.3164999999999</v>
      </c>
      <c r="G4008" s="6">
        <v>2093.3009999999999</v>
      </c>
    </row>
    <row r="4009" spans="1:7" customFormat="1" x14ac:dyDescent="0.25">
      <c r="A4009" s="4">
        <v>40688</v>
      </c>
      <c r="B4009">
        <v>4</v>
      </c>
      <c r="C4009">
        <v>1</v>
      </c>
      <c r="D4009" s="5" t="s">
        <v>47</v>
      </c>
      <c r="E4009" s="6">
        <v>668.79750000000001</v>
      </c>
      <c r="F4009" s="6">
        <v>1190.3955000000001</v>
      </c>
      <c r="G4009" s="6">
        <v>1859.193</v>
      </c>
    </row>
    <row r="4010" spans="1:7" customFormat="1" x14ac:dyDescent="0.25">
      <c r="A4010" s="4">
        <v>40688</v>
      </c>
      <c r="B4010">
        <v>4</v>
      </c>
      <c r="C4010">
        <v>2</v>
      </c>
      <c r="D4010" s="5" t="s">
        <v>24</v>
      </c>
      <c r="E4010" s="6">
        <v>681.45</v>
      </c>
      <c r="F4010" s="6">
        <v>1209.348</v>
      </c>
      <c r="G4010" s="6">
        <v>1890.798</v>
      </c>
    </row>
    <row r="4011" spans="1:7" customFormat="1" x14ac:dyDescent="0.25">
      <c r="A4011" s="4">
        <v>40689</v>
      </c>
      <c r="B4011">
        <v>1</v>
      </c>
      <c r="C4011">
        <v>1</v>
      </c>
      <c r="D4011" s="5" t="s">
        <v>30</v>
      </c>
      <c r="E4011" s="6">
        <v>643.11450000000002</v>
      </c>
      <c r="F4011" s="6">
        <v>1241.184</v>
      </c>
      <c r="G4011" s="6">
        <v>1884.2985000000001</v>
      </c>
    </row>
    <row r="4012" spans="1:7" customFormat="1" x14ac:dyDescent="0.25">
      <c r="A4012" s="4">
        <v>40689</v>
      </c>
      <c r="B4012">
        <v>1</v>
      </c>
      <c r="C4012">
        <v>2</v>
      </c>
      <c r="D4012" s="5" t="s">
        <v>16</v>
      </c>
      <c r="E4012" s="6">
        <v>669.38549999999998</v>
      </c>
      <c r="F4012" s="6">
        <v>1146.2850000000001</v>
      </c>
      <c r="G4012" s="6">
        <v>1815.6704999999999</v>
      </c>
    </row>
    <row r="4013" spans="1:7" customFormat="1" x14ac:dyDescent="0.25">
      <c r="A4013" s="4">
        <v>40689</v>
      </c>
      <c r="B4013">
        <v>2</v>
      </c>
      <c r="C4013">
        <v>1</v>
      </c>
      <c r="D4013" s="5" t="s">
        <v>22</v>
      </c>
      <c r="E4013" s="6">
        <v>658.04549999999995</v>
      </c>
      <c r="F4013" s="6">
        <v>1007.664</v>
      </c>
      <c r="G4013" s="6">
        <v>1665.7094999999999</v>
      </c>
    </row>
    <row r="4014" spans="1:7" customFormat="1" x14ac:dyDescent="0.25">
      <c r="A4014" s="4">
        <v>40689</v>
      </c>
      <c r="B4014">
        <v>2</v>
      </c>
      <c r="C4014">
        <v>2</v>
      </c>
      <c r="D4014" s="5" t="s">
        <v>27</v>
      </c>
      <c r="E4014" s="6">
        <v>754.22550000000001</v>
      </c>
      <c r="F4014" s="6">
        <v>1273.944</v>
      </c>
      <c r="G4014" s="6">
        <v>2028.1695</v>
      </c>
    </row>
    <row r="4015" spans="1:7" customFormat="1" x14ac:dyDescent="0.25">
      <c r="A4015" s="4">
        <v>40689</v>
      </c>
      <c r="B4015">
        <v>3</v>
      </c>
      <c r="C4015">
        <v>1</v>
      </c>
      <c r="D4015" s="5" t="s">
        <v>32</v>
      </c>
      <c r="E4015" s="6">
        <v>603.27750000000003</v>
      </c>
      <c r="F4015" s="6">
        <v>1086.057</v>
      </c>
      <c r="G4015" s="6">
        <v>1689.3344999999999</v>
      </c>
    </row>
    <row r="4016" spans="1:7" customFormat="1" x14ac:dyDescent="0.25">
      <c r="A4016" s="4">
        <v>40689</v>
      </c>
      <c r="B4016">
        <v>3</v>
      </c>
      <c r="C4016">
        <v>2</v>
      </c>
      <c r="D4016" s="5" t="s">
        <v>37</v>
      </c>
      <c r="E4016" s="6">
        <v>783.279</v>
      </c>
      <c r="F4016" s="6">
        <v>1407.924</v>
      </c>
      <c r="G4016" s="6">
        <v>2191.203</v>
      </c>
    </row>
    <row r="4017" spans="1:7" customFormat="1" x14ac:dyDescent="0.25">
      <c r="A4017" s="4">
        <v>40689</v>
      </c>
      <c r="B4017">
        <v>4</v>
      </c>
      <c r="C4017">
        <v>1</v>
      </c>
      <c r="D4017" s="5" t="s">
        <v>40</v>
      </c>
      <c r="E4017" s="6">
        <v>599.98050000000001</v>
      </c>
      <c r="F4017" s="6">
        <v>1140.4784999999999</v>
      </c>
      <c r="G4017" s="6">
        <v>1740.4590000000001</v>
      </c>
    </row>
    <row r="4018" spans="1:7" customFormat="1" x14ac:dyDescent="0.25">
      <c r="A4018" s="4">
        <v>40689</v>
      </c>
      <c r="B4018">
        <v>4</v>
      </c>
      <c r="C4018">
        <v>2</v>
      </c>
      <c r="D4018" s="5" t="s">
        <v>41</v>
      </c>
      <c r="E4018" s="6">
        <v>573.57299999999998</v>
      </c>
      <c r="F4018" s="6">
        <v>1032.7484999999999</v>
      </c>
      <c r="G4018" s="6">
        <v>1606.3215</v>
      </c>
    </row>
    <row r="4019" spans="1:7" customFormat="1" x14ac:dyDescent="0.25">
      <c r="A4019" s="4">
        <v>40690</v>
      </c>
      <c r="B4019">
        <v>1</v>
      </c>
      <c r="C4019">
        <v>1</v>
      </c>
      <c r="D4019" s="5" t="s">
        <v>43</v>
      </c>
      <c r="E4019" s="6">
        <v>596.04300000000001</v>
      </c>
      <c r="F4019" s="6">
        <v>1185.261</v>
      </c>
      <c r="G4019" s="6">
        <v>1781.3040000000001</v>
      </c>
    </row>
    <row r="4020" spans="1:7" customFormat="1" x14ac:dyDescent="0.25">
      <c r="A4020" s="4">
        <v>40690</v>
      </c>
      <c r="B4020">
        <v>1</v>
      </c>
      <c r="C4020">
        <v>2</v>
      </c>
      <c r="D4020" s="5" t="s">
        <v>47</v>
      </c>
      <c r="E4020" s="6">
        <v>627.51149999999996</v>
      </c>
      <c r="F4020" s="6">
        <v>1186.1115</v>
      </c>
      <c r="G4020" s="6">
        <v>1813.623</v>
      </c>
    </row>
    <row r="4021" spans="1:7" customFormat="1" x14ac:dyDescent="0.25">
      <c r="A4021" s="4">
        <v>40690</v>
      </c>
      <c r="B4021">
        <v>2</v>
      </c>
      <c r="C4021">
        <v>1</v>
      </c>
      <c r="D4021" s="5" t="s">
        <v>24</v>
      </c>
      <c r="E4021" s="6">
        <v>524.24400000000003</v>
      </c>
      <c r="F4021" s="6">
        <v>1055.019</v>
      </c>
      <c r="G4021" s="6">
        <v>1579.2629999999999</v>
      </c>
    </row>
    <row r="4022" spans="1:7" customFormat="1" x14ac:dyDescent="0.25">
      <c r="A4022" s="4">
        <v>40690</v>
      </c>
      <c r="B4022">
        <v>2</v>
      </c>
      <c r="C4022">
        <v>2</v>
      </c>
      <c r="D4022" s="5" t="s">
        <v>30</v>
      </c>
      <c r="E4022" s="6">
        <v>577.12199999999996</v>
      </c>
      <c r="F4022" s="6">
        <v>1137.864</v>
      </c>
      <c r="G4022" s="6">
        <v>1714.9860000000001</v>
      </c>
    </row>
    <row r="4023" spans="1:7" customFormat="1" x14ac:dyDescent="0.25">
      <c r="A4023" s="4">
        <v>40690</v>
      </c>
      <c r="B4023">
        <v>3</v>
      </c>
      <c r="C4023">
        <v>1</v>
      </c>
      <c r="D4023" s="5" t="s">
        <v>16</v>
      </c>
      <c r="E4023" s="6">
        <v>703.05899999999997</v>
      </c>
      <c r="F4023" s="6">
        <v>1159.9665</v>
      </c>
      <c r="G4023" s="6">
        <v>1863.0255</v>
      </c>
    </row>
    <row r="4024" spans="1:7" customFormat="1" x14ac:dyDescent="0.25">
      <c r="A4024" s="4">
        <v>40690</v>
      </c>
      <c r="B4024">
        <v>3</v>
      </c>
      <c r="C4024">
        <v>2</v>
      </c>
      <c r="D4024" s="5" t="s">
        <v>22</v>
      </c>
      <c r="E4024" s="6">
        <v>661.42650000000003</v>
      </c>
      <c r="F4024" s="6">
        <v>1317.2985000000001</v>
      </c>
      <c r="G4024" s="6">
        <v>1978.7249999999999</v>
      </c>
    </row>
    <row r="4025" spans="1:7" customFormat="1" x14ac:dyDescent="0.25">
      <c r="A4025" s="4">
        <v>40690</v>
      </c>
      <c r="B4025">
        <v>4</v>
      </c>
      <c r="C4025">
        <v>1</v>
      </c>
      <c r="D4025" s="5" t="s">
        <v>27</v>
      </c>
      <c r="E4025" s="6">
        <v>545.65350000000001</v>
      </c>
      <c r="F4025" s="6">
        <v>1102.3109999999999</v>
      </c>
      <c r="G4025" s="6">
        <v>1647.9645</v>
      </c>
    </row>
    <row r="4026" spans="1:7" customFormat="1" x14ac:dyDescent="0.25">
      <c r="A4026" s="4">
        <v>40690</v>
      </c>
      <c r="B4026">
        <v>4</v>
      </c>
      <c r="C4026">
        <v>2</v>
      </c>
      <c r="D4026" s="5" t="s">
        <v>32</v>
      </c>
      <c r="E4026" s="6">
        <v>557.07749999999999</v>
      </c>
      <c r="F4026" s="6">
        <v>1087.6215</v>
      </c>
      <c r="G4026" s="6">
        <v>1644.6990000000001</v>
      </c>
    </row>
    <row r="4027" spans="1:7" customFormat="1" x14ac:dyDescent="0.25">
      <c r="A4027" s="4">
        <v>40691</v>
      </c>
      <c r="B4027">
        <v>1</v>
      </c>
      <c r="C4027">
        <v>1</v>
      </c>
      <c r="D4027" s="5" t="s">
        <v>37</v>
      </c>
      <c r="E4027" s="6">
        <v>680.57849999999996</v>
      </c>
      <c r="F4027" s="6">
        <v>1054.5885000000001</v>
      </c>
      <c r="G4027" s="6">
        <v>1735.1669999999999</v>
      </c>
    </row>
    <row r="4028" spans="1:7" customFormat="1" x14ac:dyDescent="0.25">
      <c r="A4028" s="4">
        <v>40691</v>
      </c>
      <c r="B4028">
        <v>1</v>
      </c>
      <c r="C4028">
        <v>2</v>
      </c>
      <c r="D4028" s="5" t="s">
        <v>40</v>
      </c>
      <c r="E4028" s="6">
        <v>807.34500000000003</v>
      </c>
      <c r="F4028" s="6">
        <v>1232.1015</v>
      </c>
      <c r="G4028" s="6">
        <v>2039.4465</v>
      </c>
    </row>
    <row r="4029" spans="1:7" customFormat="1" x14ac:dyDescent="0.25">
      <c r="A4029" s="4">
        <v>40691</v>
      </c>
      <c r="B4029">
        <v>2</v>
      </c>
      <c r="C4029">
        <v>1</v>
      </c>
      <c r="D4029" s="5" t="s">
        <v>41</v>
      </c>
      <c r="E4029" s="6">
        <v>559.45050000000003</v>
      </c>
      <c r="F4029" s="6">
        <v>1025.5350000000001</v>
      </c>
      <c r="G4029" s="6">
        <v>1584.9855</v>
      </c>
    </row>
    <row r="4030" spans="1:7" customFormat="1" x14ac:dyDescent="0.25">
      <c r="A4030" s="4">
        <v>40691</v>
      </c>
      <c r="B4030">
        <v>2</v>
      </c>
      <c r="C4030">
        <v>2</v>
      </c>
      <c r="D4030" s="5" t="s">
        <v>43</v>
      </c>
      <c r="E4030" s="6">
        <v>768.00149999999996</v>
      </c>
      <c r="F4030" s="6">
        <v>1248.9645</v>
      </c>
      <c r="G4030" s="6">
        <v>2016.9659999999999</v>
      </c>
    </row>
    <row r="4031" spans="1:7" customFormat="1" x14ac:dyDescent="0.25">
      <c r="A4031" s="4">
        <v>40691</v>
      </c>
      <c r="B4031">
        <v>3</v>
      </c>
      <c r="C4031">
        <v>1</v>
      </c>
      <c r="D4031" s="5" t="s">
        <v>47</v>
      </c>
      <c r="E4031" s="6">
        <v>664.53449999999998</v>
      </c>
      <c r="F4031" s="6">
        <v>1189.587</v>
      </c>
      <c r="G4031" s="6">
        <v>1854.1215</v>
      </c>
    </row>
    <row r="4032" spans="1:7" customFormat="1" x14ac:dyDescent="0.25">
      <c r="A4032" s="4">
        <v>40691</v>
      </c>
      <c r="B4032">
        <v>3</v>
      </c>
      <c r="C4032">
        <v>2</v>
      </c>
      <c r="D4032" s="5" t="s">
        <v>24</v>
      </c>
      <c r="E4032" s="6">
        <v>727.923</v>
      </c>
      <c r="F4032" s="6">
        <v>1178.2784999999999</v>
      </c>
      <c r="G4032" s="6">
        <v>1906.2014999999999</v>
      </c>
    </row>
    <row r="4033" spans="1:7" customFormat="1" x14ac:dyDescent="0.25">
      <c r="A4033" s="4">
        <v>40691</v>
      </c>
      <c r="B4033">
        <v>4</v>
      </c>
      <c r="C4033">
        <v>1</v>
      </c>
      <c r="D4033" s="5" t="s">
        <v>30</v>
      </c>
      <c r="E4033" s="6">
        <v>520.65300000000002</v>
      </c>
      <c r="F4033" s="6">
        <v>1085.5425</v>
      </c>
      <c r="G4033" s="6">
        <v>1606.1955</v>
      </c>
    </row>
    <row r="4034" spans="1:7" customFormat="1" x14ac:dyDescent="0.25">
      <c r="A4034" s="4">
        <v>40691</v>
      </c>
      <c r="B4034">
        <v>4</v>
      </c>
      <c r="C4034">
        <v>2</v>
      </c>
      <c r="D4034" s="5" t="s">
        <v>16</v>
      </c>
      <c r="E4034" s="6">
        <v>688.49549999999999</v>
      </c>
      <c r="F4034" s="6">
        <v>1371.51</v>
      </c>
      <c r="G4034" s="6">
        <v>2060.0055000000002</v>
      </c>
    </row>
    <row r="4035" spans="1:7" customFormat="1" x14ac:dyDescent="0.25">
      <c r="A4035" s="4">
        <v>40692</v>
      </c>
      <c r="B4035">
        <v>1</v>
      </c>
      <c r="C4035">
        <v>1</v>
      </c>
      <c r="D4035" s="5" t="s">
        <v>22</v>
      </c>
      <c r="E4035" s="6">
        <v>674.31</v>
      </c>
      <c r="F4035" s="6">
        <v>1038.1769999999999</v>
      </c>
      <c r="G4035" s="6">
        <v>1712.4870000000001</v>
      </c>
    </row>
    <row r="4036" spans="1:7" customFormat="1" x14ac:dyDescent="0.25">
      <c r="A4036" s="4">
        <v>40692</v>
      </c>
      <c r="B4036">
        <v>1</v>
      </c>
      <c r="C4036">
        <v>2</v>
      </c>
      <c r="D4036" s="5" t="s">
        <v>27</v>
      </c>
      <c r="E4036" s="6">
        <v>796.59299999999996</v>
      </c>
      <c r="F4036" s="6">
        <v>1284.0554999999999</v>
      </c>
      <c r="G4036" s="6">
        <v>2080.6484999999998</v>
      </c>
    </row>
    <row r="4037" spans="1:7" customFormat="1" x14ac:dyDescent="0.25">
      <c r="A4037" s="4">
        <v>40692</v>
      </c>
      <c r="B4037">
        <v>2</v>
      </c>
      <c r="C4037">
        <v>1</v>
      </c>
      <c r="D4037" s="5" t="s">
        <v>32</v>
      </c>
      <c r="E4037" s="6">
        <v>664.03049999999996</v>
      </c>
      <c r="F4037" s="6">
        <v>1074.528</v>
      </c>
      <c r="G4037" s="6">
        <v>1738.5585000000001</v>
      </c>
    </row>
    <row r="4038" spans="1:7" customFormat="1" x14ac:dyDescent="0.25">
      <c r="A4038" s="4">
        <v>40692</v>
      </c>
      <c r="B4038">
        <v>2</v>
      </c>
      <c r="C4038">
        <v>2</v>
      </c>
      <c r="D4038" s="5" t="s">
        <v>37</v>
      </c>
      <c r="E4038" s="6">
        <v>577.6155</v>
      </c>
      <c r="F4038" s="6">
        <v>1110.375</v>
      </c>
      <c r="G4038" s="6">
        <v>1687.9905000000001</v>
      </c>
    </row>
    <row r="4039" spans="1:7" customFormat="1" x14ac:dyDescent="0.25">
      <c r="A4039" s="4">
        <v>40692</v>
      </c>
      <c r="B4039">
        <v>3</v>
      </c>
      <c r="C4039">
        <v>1</v>
      </c>
      <c r="D4039" s="5" t="s">
        <v>40</v>
      </c>
      <c r="E4039" s="6">
        <v>658.04549999999995</v>
      </c>
      <c r="F4039" s="6">
        <v>1228.626</v>
      </c>
      <c r="G4039" s="6">
        <v>1886.6714999999999</v>
      </c>
    </row>
    <row r="4040" spans="1:7" customFormat="1" x14ac:dyDescent="0.25">
      <c r="A4040" s="4">
        <v>40692</v>
      </c>
      <c r="B4040">
        <v>3</v>
      </c>
      <c r="C4040">
        <v>2</v>
      </c>
      <c r="D4040" s="5" t="s">
        <v>41</v>
      </c>
      <c r="E4040" s="6">
        <v>487.50450000000001</v>
      </c>
      <c r="F4040" s="6">
        <v>1120.644</v>
      </c>
      <c r="G4040" s="6">
        <v>1608.1485</v>
      </c>
    </row>
    <row r="4041" spans="1:7" customFormat="1" x14ac:dyDescent="0.25">
      <c r="A4041" s="4">
        <v>40692</v>
      </c>
      <c r="B4041">
        <v>4</v>
      </c>
      <c r="C4041">
        <v>1</v>
      </c>
      <c r="D4041" s="5" t="s">
        <v>43</v>
      </c>
      <c r="E4041" s="6">
        <v>617.85149999999999</v>
      </c>
      <c r="F4041" s="6">
        <v>1252.4085</v>
      </c>
      <c r="G4041" s="6">
        <v>1870.26</v>
      </c>
    </row>
    <row r="4042" spans="1:7" customFormat="1" x14ac:dyDescent="0.25">
      <c r="A4042" s="4">
        <v>40692</v>
      </c>
      <c r="B4042">
        <v>4</v>
      </c>
      <c r="C4042">
        <v>2</v>
      </c>
      <c r="D4042" s="5" t="s">
        <v>47</v>
      </c>
      <c r="E4042" s="6">
        <v>703.92</v>
      </c>
      <c r="F4042" s="6">
        <v>1193.7345</v>
      </c>
      <c r="G4042" s="6">
        <v>1897.6545000000001</v>
      </c>
    </row>
    <row r="4043" spans="1:7" customFormat="1" x14ac:dyDescent="0.25">
      <c r="A4043" s="4">
        <v>40693</v>
      </c>
      <c r="B4043">
        <v>1</v>
      </c>
      <c r="C4043">
        <v>1</v>
      </c>
      <c r="D4043" s="5" t="s">
        <v>24</v>
      </c>
      <c r="E4043" s="6">
        <v>631.15499999999997</v>
      </c>
      <c r="F4043" s="6">
        <v>1037.1585</v>
      </c>
      <c r="G4043" s="6">
        <v>1668.3135</v>
      </c>
    </row>
    <row r="4044" spans="1:7" customFormat="1" x14ac:dyDescent="0.25">
      <c r="A4044" s="4">
        <v>40693</v>
      </c>
      <c r="B4044">
        <v>1</v>
      </c>
      <c r="C4044">
        <v>2</v>
      </c>
      <c r="D4044" s="5" t="s">
        <v>30</v>
      </c>
      <c r="E4044" s="6">
        <v>584.577</v>
      </c>
      <c r="F4044" s="6">
        <v>1276.0440000000001</v>
      </c>
      <c r="G4044" s="6">
        <v>1860.6210000000001</v>
      </c>
    </row>
    <row r="4045" spans="1:7" customFormat="1" x14ac:dyDescent="0.25">
      <c r="A4045" s="4">
        <v>40693</v>
      </c>
      <c r="B4045">
        <v>2</v>
      </c>
      <c r="C4045">
        <v>1</v>
      </c>
      <c r="D4045" s="5" t="s">
        <v>16</v>
      </c>
      <c r="E4045" s="6">
        <v>628.53</v>
      </c>
      <c r="F4045" s="6">
        <v>1259.181</v>
      </c>
      <c r="G4045" s="6">
        <v>1887.711</v>
      </c>
    </row>
    <row r="4046" spans="1:7" customFormat="1" x14ac:dyDescent="0.25">
      <c r="A4046" s="4">
        <v>40693</v>
      </c>
      <c r="B4046">
        <v>2</v>
      </c>
      <c r="C4046">
        <v>2</v>
      </c>
      <c r="D4046" s="5" t="s">
        <v>22</v>
      </c>
      <c r="E4046" s="6">
        <v>635.15549999999996</v>
      </c>
      <c r="F4046" s="6">
        <v>1100.2425000000001</v>
      </c>
      <c r="G4046" s="6">
        <v>1735.3979999999999</v>
      </c>
    </row>
    <row r="4047" spans="1:7" customFormat="1" x14ac:dyDescent="0.25">
      <c r="A4047" s="4">
        <v>40693</v>
      </c>
      <c r="B4047">
        <v>3</v>
      </c>
      <c r="C4047">
        <v>1</v>
      </c>
      <c r="D4047" s="5" t="s">
        <v>27</v>
      </c>
      <c r="E4047" s="6">
        <v>590.7405</v>
      </c>
      <c r="F4047" s="6">
        <v>1172.5350000000001</v>
      </c>
      <c r="G4047" s="6">
        <v>1763.2755</v>
      </c>
    </row>
    <row r="4048" spans="1:7" customFormat="1" x14ac:dyDescent="0.25">
      <c r="A4048" s="4">
        <v>40693</v>
      </c>
      <c r="B4048">
        <v>3</v>
      </c>
      <c r="C4048">
        <v>2</v>
      </c>
      <c r="D4048" s="5" t="s">
        <v>32</v>
      </c>
      <c r="E4048" s="6">
        <v>527.75099999999998</v>
      </c>
      <c r="F4048" s="6">
        <v>1097.5440000000001</v>
      </c>
      <c r="G4048" s="6">
        <v>1625.2950000000001</v>
      </c>
    </row>
    <row r="4049" spans="1:7" customFormat="1" x14ac:dyDescent="0.25">
      <c r="A4049" s="4">
        <v>40693</v>
      </c>
      <c r="B4049">
        <v>4</v>
      </c>
      <c r="C4049">
        <v>1</v>
      </c>
      <c r="D4049" s="5" t="s">
        <v>37</v>
      </c>
      <c r="E4049" s="6">
        <v>530.14499999999998</v>
      </c>
      <c r="F4049" s="6">
        <v>1154.412</v>
      </c>
      <c r="G4049" s="6">
        <v>1684.557</v>
      </c>
    </row>
    <row r="4050" spans="1:7" customFormat="1" x14ac:dyDescent="0.25">
      <c r="A4050" s="4">
        <v>40693</v>
      </c>
      <c r="B4050">
        <v>4</v>
      </c>
      <c r="C4050">
        <v>2</v>
      </c>
      <c r="D4050" s="5" t="s">
        <v>40</v>
      </c>
      <c r="E4050" s="6">
        <v>691.79250000000002</v>
      </c>
      <c r="F4050" s="6">
        <v>1327.7145</v>
      </c>
      <c r="G4050" s="6">
        <v>2019.5070000000001</v>
      </c>
    </row>
    <row r="4051" spans="1:7" customFormat="1" x14ac:dyDescent="0.25">
      <c r="A4051" s="4">
        <v>40694</v>
      </c>
      <c r="B4051">
        <v>1</v>
      </c>
      <c r="C4051">
        <v>1</v>
      </c>
      <c r="D4051" s="5" t="s">
        <v>41</v>
      </c>
      <c r="E4051" s="6">
        <v>549.46500000000003</v>
      </c>
      <c r="F4051" s="6">
        <v>1141.749</v>
      </c>
      <c r="G4051" s="6">
        <v>1691.2139999999999</v>
      </c>
    </row>
    <row r="4052" spans="1:7" customFormat="1" x14ac:dyDescent="0.25">
      <c r="A4052" s="4">
        <v>40694</v>
      </c>
      <c r="B4052">
        <v>1</v>
      </c>
      <c r="C4052">
        <v>2</v>
      </c>
      <c r="D4052" s="5" t="s">
        <v>43</v>
      </c>
      <c r="E4052" s="6">
        <v>678.10050000000001</v>
      </c>
      <c r="F4052" s="6">
        <v>1171.5585000000001</v>
      </c>
      <c r="G4052" s="6">
        <v>1849.6590000000001</v>
      </c>
    </row>
    <row r="4053" spans="1:7" customFormat="1" x14ac:dyDescent="0.25">
      <c r="A4053" s="4">
        <v>40694</v>
      </c>
      <c r="B4053">
        <v>2</v>
      </c>
      <c r="C4053">
        <v>1</v>
      </c>
      <c r="D4053" s="5" t="s">
        <v>47</v>
      </c>
      <c r="E4053" s="6">
        <v>679.04549999999995</v>
      </c>
      <c r="F4053" s="6">
        <v>1165.5630000000001</v>
      </c>
      <c r="G4053" s="6">
        <v>1844.6085</v>
      </c>
    </row>
    <row r="4054" spans="1:7" customFormat="1" x14ac:dyDescent="0.25">
      <c r="A4054" s="4">
        <v>40694</v>
      </c>
      <c r="B4054">
        <v>2</v>
      </c>
      <c r="C4054">
        <v>2</v>
      </c>
      <c r="D4054" s="5" t="s">
        <v>24</v>
      </c>
      <c r="E4054" s="6">
        <v>712.78200000000004</v>
      </c>
      <c r="F4054" s="6">
        <v>1385.0550000000001</v>
      </c>
      <c r="G4054" s="6">
        <v>2097.837</v>
      </c>
    </row>
    <row r="4055" spans="1:7" customFormat="1" x14ac:dyDescent="0.25">
      <c r="A4055" s="4">
        <v>40694</v>
      </c>
      <c r="B4055">
        <v>3</v>
      </c>
      <c r="C4055">
        <v>1</v>
      </c>
      <c r="D4055" s="5" t="s">
        <v>30</v>
      </c>
      <c r="E4055" s="6">
        <v>632.15250000000003</v>
      </c>
      <c r="F4055" s="6">
        <v>1152.627</v>
      </c>
      <c r="G4055" s="6">
        <v>1784.7795000000001</v>
      </c>
    </row>
    <row r="4056" spans="1:7" customFormat="1" x14ac:dyDescent="0.25">
      <c r="A4056" s="4">
        <v>40694</v>
      </c>
      <c r="B4056">
        <v>3</v>
      </c>
      <c r="C4056">
        <v>2</v>
      </c>
      <c r="D4056" s="5" t="s">
        <v>16</v>
      </c>
      <c r="E4056" s="6">
        <v>693.92399999999998</v>
      </c>
      <c r="F4056" s="6">
        <v>1385.16</v>
      </c>
      <c r="G4056" s="6">
        <v>2079.0839999999998</v>
      </c>
    </row>
    <row r="4057" spans="1:7" customFormat="1" x14ac:dyDescent="0.25">
      <c r="A4057" s="4">
        <v>40694</v>
      </c>
      <c r="B4057">
        <v>4</v>
      </c>
      <c r="C4057">
        <v>1</v>
      </c>
      <c r="D4057" s="5" t="s">
        <v>22</v>
      </c>
      <c r="E4057" s="6">
        <v>631.48050000000001</v>
      </c>
      <c r="F4057" s="6">
        <v>1060.29</v>
      </c>
      <c r="G4057" s="6">
        <v>1691.7705000000001</v>
      </c>
    </row>
    <row r="4058" spans="1:7" customFormat="1" x14ac:dyDescent="0.25">
      <c r="A4058" s="4">
        <v>40694</v>
      </c>
      <c r="B4058">
        <v>4</v>
      </c>
      <c r="C4058">
        <v>2</v>
      </c>
      <c r="D4058" s="5" t="s">
        <v>27</v>
      </c>
      <c r="E4058" s="6">
        <v>653.03700000000003</v>
      </c>
      <c r="F4058" s="6">
        <v>1395.0195000000001</v>
      </c>
      <c r="G4058" s="6">
        <v>2048.0565000000001</v>
      </c>
    </row>
    <row r="4059" spans="1:7" customFormat="1" x14ac:dyDescent="0.25">
      <c r="A4059" s="4">
        <v>40695</v>
      </c>
      <c r="B4059">
        <v>1</v>
      </c>
      <c r="C4059">
        <v>1</v>
      </c>
      <c r="D4059" s="5" t="s">
        <v>32</v>
      </c>
      <c r="E4059" s="6">
        <v>648.31200000000001</v>
      </c>
      <c r="F4059" s="6">
        <v>1225.4760000000001</v>
      </c>
      <c r="G4059" s="6">
        <v>1873.788</v>
      </c>
    </row>
    <row r="4060" spans="1:7" customFormat="1" x14ac:dyDescent="0.25">
      <c r="A4060" s="4">
        <v>40695</v>
      </c>
      <c r="B4060">
        <v>1</v>
      </c>
      <c r="C4060">
        <v>2</v>
      </c>
      <c r="D4060" s="5" t="s">
        <v>37</v>
      </c>
      <c r="E4060" s="6">
        <v>476.13299999999998</v>
      </c>
      <c r="F4060" s="6">
        <v>1178.7405000000001</v>
      </c>
      <c r="G4060" s="6">
        <v>1654.8734999999999</v>
      </c>
    </row>
    <row r="4061" spans="1:7" customFormat="1" x14ac:dyDescent="0.25">
      <c r="A4061" s="4">
        <v>40695</v>
      </c>
      <c r="B4061">
        <v>2</v>
      </c>
      <c r="C4061">
        <v>1</v>
      </c>
      <c r="D4061" s="5" t="s">
        <v>40</v>
      </c>
      <c r="E4061" s="6">
        <v>677.58600000000001</v>
      </c>
      <c r="F4061" s="6">
        <v>1131.9945</v>
      </c>
      <c r="G4061" s="6">
        <v>1809.5805</v>
      </c>
    </row>
    <row r="4062" spans="1:7" customFormat="1" x14ac:dyDescent="0.25">
      <c r="A4062" s="4">
        <v>40695</v>
      </c>
      <c r="B4062">
        <v>2</v>
      </c>
      <c r="C4062">
        <v>2</v>
      </c>
      <c r="D4062" s="5" t="s">
        <v>41</v>
      </c>
      <c r="E4062" s="6">
        <v>733.0575</v>
      </c>
      <c r="F4062" s="6">
        <v>1397.865</v>
      </c>
      <c r="G4062" s="6">
        <v>2130.9225000000001</v>
      </c>
    </row>
    <row r="4063" spans="1:7" customFormat="1" x14ac:dyDescent="0.25">
      <c r="A4063" s="4">
        <v>40695</v>
      </c>
      <c r="B4063">
        <v>3</v>
      </c>
      <c r="C4063">
        <v>1</v>
      </c>
      <c r="D4063" s="5" t="s">
        <v>43</v>
      </c>
      <c r="E4063" s="6">
        <v>723.13499999999999</v>
      </c>
      <c r="F4063" s="6">
        <v>1135.155</v>
      </c>
      <c r="G4063" s="6">
        <v>1858.29</v>
      </c>
    </row>
    <row r="4064" spans="1:7" customFormat="1" x14ac:dyDescent="0.25">
      <c r="A4064" s="4">
        <v>40695</v>
      </c>
      <c r="B4064">
        <v>3</v>
      </c>
      <c r="C4064">
        <v>2</v>
      </c>
      <c r="D4064" s="5" t="s">
        <v>47</v>
      </c>
      <c r="E4064" s="6">
        <v>624.16200000000003</v>
      </c>
      <c r="F4064" s="6">
        <v>1182.6465000000001</v>
      </c>
      <c r="G4064" s="6">
        <v>1806.8085000000001</v>
      </c>
    </row>
    <row r="4065" spans="1:7" customFormat="1" x14ac:dyDescent="0.25">
      <c r="A4065" s="4">
        <v>40695</v>
      </c>
      <c r="B4065">
        <v>4</v>
      </c>
      <c r="C4065">
        <v>1</v>
      </c>
      <c r="D4065" s="5" t="s">
        <v>24</v>
      </c>
      <c r="E4065" s="6">
        <v>644.46900000000005</v>
      </c>
      <c r="F4065" s="6">
        <v>1005.6585</v>
      </c>
      <c r="G4065" s="6">
        <v>1650.1275000000001</v>
      </c>
    </row>
    <row r="4066" spans="1:7" customFormat="1" x14ac:dyDescent="0.25">
      <c r="A4066" s="4">
        <v>40695</v>
      </c>
      <c r="B4066">
        <v>4</v>
      </c>
      <c r="C4066">
        <v>2</v>
      </c>
      <c r="D4066" s="5" t="s">
        <v>30</v>
      </c>
      <c r="E4066" s="6">
        <v>634.51499999999999</v>
      </c>
      <c r="F4066" s="6">
        <v>1391.3655000000001</v>
      </c>
      <c r="G4066" s="6">
        <v>2025.8805</v>
      </c>
    </row>
    <row r="4067" spans="1:7" customFormat="1" x14ac:dyDescent="0.25">
      <c r="A4067" s="4">
        <v>40696</v>
      </c>
      <c r="B4067">
        <v>1</v>
      </c>
      <c r="C4067">
        <v>1</v>
      </c>
      <c r="D4067" s="5" t="s">
        <v>16</v>
      </c>
      <c r="E4067" s="6">
        <v>546.22050000000002</v>
      </c>
      <c r="F4067" s="6">
        <v>1210.02</v>
      </c>
      <c r="G4067" s="6">
        <v>1756.2405000000001</v>
      </c>
    </row>
    <row r="4068" spans="1:7" customFormat="1" x14ac:dyDescent="0.25">
      <c r="A4068" s="4">
        <v>40696</v>
      </c>
      <c r="B4068">
        <v>1</v>
      </c>
      <c r="C4068">
        <v>2</v>
      </c>
      <c r="D4068" s="5" t="s">
        <v>22</v>
      </c>
      <c r="E4068" s="6">
        <v>608.3175</v>
      </c>
      <c r="F4068" s="6">
        <v>1331.2004999999999</v>
      </c>
      <c r="G4068" s="6">
        <v>1939.518</v>
      </c>
    </row>
    <row r="4069" spans="1:7" customFormat="1" x14ac:dyDescent="0.25">
      <c r="A4069" s="4">
        <v>40696</v>
      </c>
      <c r="B4069">
        <v>2</v>
      </c>
      <c r="C4069">
        <v>1</v>
      </c>
      <c r="D4069" s="5" t="s">
        <v>27</v>
      </c>
      <c r="E4069" s="6">
        <v>671.05499999999995</v>
      </c>
      <c r="F4069" s="6">
        <v>1129.0125</v>
      </c>
      <c r="G4069" s="6">
        <v>1800.0675000000001</v>
      </c>
    </row>
    <row r="4070" spans="1:7" customFormat="1" x14ac:dyDescent="0.25">
      <c r="A4070" s="4">
        <v>40696</v>
      </c>
      <c r="B4070">
        <v>2</v>
      </c>
      <c r="C4070">
        <v>2</v>
      </c>
      <c r="D4070" s="5" t="s">
        <v>32</v>
      </c>
      <c r="E4070" s="6">
        <v>751.28549999999996</v>
      </c>
      <c r="F4070" s="6">
        <v>1226.3579999999999</v>
      </c>
      <c r="G4070" s="6">
        <v>1977.6434999999999</v>
      </c>
    </row>
    <row r="4071" spans="1:7" customFormat="1" x14ac:dyDescent="0.25">
      <c r="A4071" s="4">
        <v>40696</v>
      </c>
      <c r="B4071">
        <v>3</v>
      </c>
      <c r="C4071">
        <v>1</v>
      </c>
      <c r="D4071" s="5" t="s">
        <v>37</v>
      </c>
      <c r="E4071" s="6">
        <v>635.96400000000006</v>
      </c>
      <c r="F4071" s="6">
        <v>1063.7025000000001</v>
      </c>
      <c r="G4071" s="6">
        <v>1699.6665</v>
      </c>
    </row>
    <row r="4072" spans="1:7" customFormat="1" x14ac:dyDescent="0.25">
      <c r="A4072" s="4">
        <v>40696</v>
      </c>
      <c r="B4072">
        <v>3</v>
      </c>
      <c r="C4072">
        <v>2</v>
      </c>
      <c r="D4072" s="5" t="s">
        <v>40</v>
      </c>
      <c r="E4072" s="6">
        <v>558.00149999999996</v>
      </c>
      <c r="F4072" s="6">
        <v>1225.0454999999999</v>
      </c>
      <c r="G4072" s="6">
        <v>1783.047</v>
      </c>
    </row>
    <row r="4073" spans="1:7" customFormat="1" x14ac:dyDescent="0.25">
      <c r="A4073" s="4">
        <v>40696</v>
      </c>
      <c r="B4073">
        <v>4</v>
      </c>
      <c r="C4073">
        <v>1</v>
      </c>
      <c r="D4073" s="5" t="s">
        <v>41</v>
      </c>
      <c r="E4073" s="6">
        <v>533.08500000000004</v>
      </c>
      <c r="F4073" s="6">
        <v>1107.4559999999999</v>
      </c>
      <c r="G4073" s="6">
        <v>1640.5409999999999</v>
      </c>
    </row>
    <row r="4074" spans="1:7" customFormat="1" x14ac:dyDescent="0.25">
      <c r="A4074" s="4">
        <v>40696</v>
      </c>
      <c r="B4074">
        <v>4</v>
      </c>
      <c r="C4074">
        <v>2</v>
      </c>
      <c r="D4074" s="5" t="s">
        <v>43</v>
      </c>
      <c r="E4074" s="6">
        <v>647.96550000000002</v>
      </c>
      <c r="F4074" s="6">
        <v>1068.9839999999999</v>
      </c>
      <c r="G4074" s="6">
        <v>1716.9494999999999</v>
      </c>
    </row>
    <row r="4075" spans="1:7" customFormat="1" x14ac:dyDescent="0.25">
      <c r="A4075" s="4">
        <v>40697</v>
      </c>
      <c r="B4075">
        <v>1</v>
      </c>
      <c r="C4075">
        <v>1</v>
      </c>
      <c r="D4075" s="5" t="s">
        <v>47</v>
      </c>
      <c r="E4075" s="6">
        <v>695.45699999999999</v>
      </c>
      <c r="F4075" s="6">
        <v>1168.9649999999999</v>
      </c>
      <c r="G4075" s="6">
        <v>1864.422</v>
      </c>
    </row>
    <row r="4076" spans="1:7" customFormat="1" x14ac:dyDescent="0.25">
      <c r="A4076" s="4">
        <v>40697</v>
      </c>
      <c r="B4076">
        <v>1</v>
      </c>
      <c r="C4076">
        <v>2</v>
      </c>
      <c r="D4076" s="5" t="s">
        <v>24</v>
      </c>
      <c r="E4076" s="6">
        <v>608.44349999999997</v>
      </c>
      <c r="F4076" s="6">
        <v>1064.2380000000001</v>
      </c>
      <c r="G4076" s="6">
        <v>1672.6814999999999</v>
      </c>
    </row>
    <row r="4077" spans="1:7" customFormat="1" x14ac:dyDescent="0.25">
      <c r="A4077" s="4">
        <v>40697</v>
      </c>
      <c r="B4077">
        <v>2</v>
      </c>
      <c r="C4077">
        <v>1</v>
      </c>
      <c r="D4077" s="5" t="s">
        <v>30</v>
      </c>
      <c r="E4077" s="6">
        <v>603.94949999999994</v>
      </c>
      <c r="F4077" s="6">
        <v>1229.3924999999999</v>
      </c>
      <c r="G4077" s="6">
        <v>1833.3420000000001</v>
      </c>
    </row>
    <row r="4078" spans="1:7" customFormat="1" x14ac:dyDescent="0.25">
      <c r="A4078" s="4">
        <v>40697</v>
      </c>
      <c r="B4078">
        <v>2</v>
      </c>
      <c r="C4078">
        <v>2</v>
      </c>
      <c r="D4078" s="5" t="s">
        <v>16</v>
      </c>
      <c r="E4078" s="6">
        <v>701.23199999999997</v>
      </c>
      <c r="F4078" s="6">
        <v>1467.9314999999999</v>
      </c>
      <c r="G4078" s="6">
        <v>2169.1635000000001</v>
      </c>
    </row>
    <row r="4079" spans="1:7" customFormat="1" x14ac:dyDescent="0.25">
      <c r="A4079" s="4">
        <v>40697</v>
      </c>
      <c r="B4079">
        <v>3</v>
      </c>
      <c r="C4079">
        <v>1</v>
      </c>
      <c r="D4079" s="5" t="s">
        <v>22</v>
      </c>
      <c r="E4079" s="6">
        <v>634.88250000000005</v>
      </c>
      <c r="F4079" s="6">
        <v>1121.883</v>
      </c>
      <c r="G4079" s="6">
        <v>1756.7655</v>
      </c>
    </row>
    <row r="4080" spans="1:7" customFormat="1" x14ac:dyDescent="0.25">
      <c r="A4080" s="4">
        <v>40697</v>
      </c>
      <c r="B4080">
        <v>3</v>
      </c>
      <c r="C4080">
        <v>2</v>
      </c>
      <c r="D4080" s="5" t="s">
        <v>27</v>
      </c>
      <c r="E4080" s="6">
        <v>738.83249999999998</v>
      </c>
      <c r="F4080" s="6">
        <v>1201.5464999999999</v>
      </c>
      <c r="G4080" s="6">
        <v>1940.3789999999999</v>
      </c>
    </row>
    <row r="4081" spans="1:7" customFormat="1" x14ac:dyDescent="0.25">
      <c r="A4081" s="4">
        <v>40697</v>
      </c>
      <c r="B4081">
        <v>4</v>
      </c>
      <c r="C4081">
        <v>1</v>
      </c>
      <c r="D4081" s="5" t="s">
        <v>32</v>
      </c>
      <c r="E4081" s="6">
        <v>633.9375</v>
      </c>
      <c r="F4081" s="6">
        <v>1167.9675</v>
      </c>
      <c r="G4081" s="6">
        <v>1801.905</v>
      </c>
    </row>
    <row r="4082" spans="1:7" customFormat="1" x14ac:dyDescent="0.25">
      <c r="A4082" s="4">
        <v>40697</v>
      </c>
      <c r="B4082">
        <v>4</v>
      </c>
      <c r="C4082">
        <v>2</v>
      </c>
      <c r="D4082" s="5" t="s">
        <v>37</v>
      </c>
      <c r="E4082" s="6">
        <v>644.64750000000004</v>
      </c>
      <c r="F4082" s="6">
        <v>1470.819</v>
      </c>
      <c r="G4082" s="6">
        <v>2115.4665</v>
      </c>
    </row>
    <row r="4083" spans="1:7" customFormat="1" x14ac:dyDescent="0.25">
      <c r="A4083" s="4">
        <v>40698</v>
      </c>
      <c r="B4083">
        <v>1</v>
      </c>
      <c r="C4083">
        <v>1</v>
      </c>
      <c r="D4083" s="5" t="s">
        <v>40</v>
      </c>
      <c r="E4083" s="6">
        <v>648.53250000000003</v>
      </c>
      <c r="F4083" s="6">
        <v>1122.3765000000001</v>
      </c>
      <c r="G4083" s="6">
        <v>1770.9090000000001</v>
      </c>
    </row>
    <row r="4084" spans="1:7" customFormat="1" x14ac:dyDescent="0.25">
      <c r="A4084" s="4">
        <v>40698</v>
      </c>
      <c r="B4084">
        <v>1</v>
      </c>
      <c r="C4084">
        <v>2</v>
      </c>
      <c r="D4084" s="5" t="s">
        <v>41</v>
      </c>
      <c r="E4084" s="6">
        <v>537.43200000000002</v>
      </c>
      <c r="F4084" s="6">
        <v>1183.0245</v>
      </c>
      <c r="G4084" s="6">
        <v>1720.4565</v>
      </c>
    </row>
    <row r="4085" spans="1:7" customFormat="1" x14ac:dyDescent="0.25">
      <c r="A4085" s="4">
        <v>40698</v>
      </c>
      <c r="B4085">
        <v>2</v>
      </c>
      <c r="C4085">
        <v>1</v>
      </c>
      <c r="D4085" s="5" t="s">
        <v>43</v>
      </c>
      <c r="E4085" s="6">
        <v>622.51350000000002</v>
      </c>
      <c r="F4085" s="6">
        <v>1224.93</v>
      </c>
      <c r="G4085" s="6">
        <v>1847.4435000000001</v>
      </c>
    </row>
    <row r="4086" spans="1:7" customFormat="1" x14ac:dyDescent="0.25">
      <c r="A4086" s="4">
        <v>40698</v>
      </c>
      <c r="B4086">
        <v>2</v>
      </c>
      <c r="C4086">
        <v>2</v>
      </c>
      <c r="D4086" s="5" t="s">
        <v>47</v>
      </c>
      <c r="E4086" s="6">
        <v>581.09100000000001</v>
      </c>
      <c r="F4086" s="6">
        <v>1362.7950000000001</v>
      </c>
      <c r="G4086" s="6">
        <v>1943.886</v>
      </c>
    </row>
    <row r="4087" spans="1:7" customFormat="1" x14ac:dyDescent="0.25">
      <c r="A4087" s="4">
        <v>40698</v>
      </c>
      <c r="B4087">
        <v>3</v>
      </c>
      <c r="C4087">
        <v>1</v>
      </c>
      <c r="D4087" s="5" t="s">
        <v>24</v>
      </c>
      <c r="E4087" s="6">
        <v>659.20050000000003</v>
      </c>
      <c r="F4087" s="6">
        <v>1143.3135</v>
      </c>
      <c r="G4087" s="6">
        <v>1802.5139999999999</v>
      </c>
    </row>
    <row r="4088" spans="1:7" customFormat="1" x14ac:dyDescent="0.25">
      <c r="A4088" s="4">
        <v>40698</v>
      </c>
      <c r="B4088">
        <v>3</v>
      </c>
      <c r="C4088">
        <v>2</v>
      </c>
      <c r="D4088" s="5" t="s">
        <v>30</v>
      </c>
      <c r="E4088" s="6">
        <v>678.28949999999998</v>
      </c>
      <c r="F4088" s="6">
        <v>1299.8895</v>
      </c>
      <c r="G4088" s="6">
        <v>1978.1790000000001</v>
      </c>
    </row>
    <row r="4089" spans="1:7" customFormat="1" x14ac:dyDescent="0.25">
      <c r="A4089" s="4">
        <v>40698</v>
      </c>
      <c r="B4089">
        <v>4</v>
      </c>
      <c r="C4089">
        <v>1</v>
      </c>
      <c r="D4089" s="5" t="s">
        <v>16</v>
      </c>
      <c r="E4089" s="6">
        <v>640.84649999999999</v>
      </c>
      <c r="F4089" s="6">
        <v>1022.5214999999999</v>
      </c>
      <c r="G4089" s="6">
        <v>1663.3679999999999</v>
      </c>
    </row>
    <row r="4090" spans="1:7" customFormat="1" x14ac:dyDescent="0.25">
      <c r="A4090" s="4">
        <v>40698</v>
      </c>
      <c r="B4090">
        <v>4</v>
      </c>
      <c r="C4090">
        <v>2</v>
      </c>
      <c r="D4090" s="5" t="s">
        <v>22</v>
      </c>
      <c r="E4090" s="6">
        <v>534.99599999999998</v>
      </c>
      <c r="F4090" s="6">
        <v>1161.1005</v>
      </c>
      <c r="G4090" s="6">
        <v>1696.0965000000001</v>
      </c>
    </row>
    <row r="4091" spans="1:7" customFormat="1" x14ac:dyDescent="0.25">
      <c r="A4091" s="4">
        <v>40699</v>
      </c>
      <c r="B4091">
        <v>1</v>
      </c>
      <c r="C4091">
        <v>1</v>
      </c>
      <c r="D4091" s="5" t="s">
        <v>27</v>
      </c>
      <c r="E4091" s="6">
        <v>592.52549999999997</v>
      </c>
      <c r="F4091" s="6">
        <v>1201.2945</v>
      </c>
      <c r="G4091" s="6">
        <v>1793.82</v>
      </c>
    </row>
    <row r="4092" spans="1:7" customFormat="1" x14ac:dyDescent="0.25">
      <c r="A4092" s="4">
        <v>40699</v>
      </c>
      <c r="B4092">
        <v>1</v>
      </c>
      <c r="C4092">
        <v>2</v>
      </c>
      <c r="D4092" s="5" t="s">
        <v>32</v>
      </c>
      <c r="E4092" s="6">
        <v>631.35450000000003</v>
      </c>
      <c r="F4092" s="6">
        <v>1491.9345000000001</v>
      </c>
      <c r="G4092" s="6">
        <v>2123.2890000000002</v>
      </c>
    </row>
    <row r="4093" spans="1:7" customFormat="1" x14ac:dyDescent="0.25">
      <c r="A4093" s="4">
        <v>40699</v>
      </c>
      <c r="B4093">
        <v>2</v>
      </c>
      <c r="C4093">
        <v>1</v>
      </c>
      <c r="D4093" s="5" t="s">
        <v>37</v>
      </c>
      <c r="E4093" s="6">
        <v>615.11099999999999</v>
      </c>
      <c r="F4093" s="6">
        <v>1092.819</v>
      </c>
      <c r="G4093" s="6">
        <v>1707.93</v>
      </c>
    </row>
    <row r="4094" spans="1:7" customFormat="1" x14ac:dyDescent="0.25">
      <c r="A4094" s="4">
        <v>40699</v>
      </c>
      <c r="B4094">
        <v>2</v>
      </c>
      <c r="C4094">
        <v>2</v>
      </c>
      <c r="D4094" s="5" t="s">
        <v>40</v>
      </c>
      <c r="E4094" s="6">
        <v>682.101</v>
      </c>
      <c r="F4094" s="6">
        <v>1096.473</v>
      </c>
      <c r="G4094" s="6">
        <v>1778.5740000000001</v>
      </c>
    </row>
    <row r="4095" spans="1:7" customFormat="1" x14ac:dyDescent="0.25">
      <c r="A4095" s="4">
        <v>40699</v>
      </c>
      <c r="B4095">
        <v>3</v>
      </c>
      <c r="C4095">
        <v>1</v>
      </c>
      <c r="D4095" s="5" t="s">
        <v>41</v>
      </c>
      <c r="E4095" s="6">
        <v>703.899</v>
      </c>
      <c r="F4095" s="6">
        <v>1153.3934999999999</v>
      </c>
      <c r="G4095" s="6">
        <v>1857.2925</v>
      </c>
    </row>
    <row r="4096" spans="1:7" customFormat="1" x14ac:dyDescent="0.25">
      <c r="A4096" s="4">
        <v>40699</v>
      </c>
      <c r="B4096">
        <v>3</v>
      </c>
      <c r="C4096">
        <v>2</v>
      </c>
      <c r="D4096" s="5" t="s">
        <v>43</v>
      </c>
      <c r="E4096" s="6">
        <v>604.72649999999999</v>
      </c>
      <c r="F4096" s="6">
        <v>1457.5364999999999</v>
      </c>
      <c r="G4096" s="6">
        <v>2062.2629999999999</v>
      </c>
    </row>
    <row r="4097" spans="1:7" customFormat="1" x14ac:dyDescent="0.25">
      <c r="A4097" s="4">
        <v>40699</v>
      </c>
      <c r="B4097">
        <v>4</v>
      </c>
      <c r="C4097">
        <v>1</v>
      </c>
      <c r="D4097" s="5" t="s">
        <v>47</v>
      </c>
      <c r="E4097" s="6">
        <v>500.88150000000002</v>
      </c>
      <c r="F4097" s="6">
        <v>1196.9159999999999</v>
      </c>
      <c r="G4097" s="6">
        <v>1697.7974999999999</v>
      </c>
    </row>
    <row r="4098" spans="1:7" customFormat="1" x14ac:dyDescent="0.25">
      <c r="A4098" s="4">
        <v>40699</v>
      </c>
      <c r="B4098">
        <v>4</v>
      </c>
      <c r="C4098">
        <v>2</v>
      </c>
      <c r="D4098" s="5" t="s">
        <v>24</v>
      </c>
      <c r="E4098" s="6">
        <v>665.77350000000001</v>
      </c>
      <c r="F4098" s="6">
        <v>1127.2695000000001</v>
      </c>
      <c r="G4098" s="6">
        <v>1793.0429999999999</v>
      </c>
    </row>
    <row r="4099" spans="1:7" customFormat="1" x14ac:dyDescent="0.25">
      <c r="A4099" s="4">
        <v>40700</v>
      </c>
      <c r="B4099">
        <v>1</v>
      </c>
      <c r="C4099">
        <v>1</v>
      </c>
      <c r="D4099" s="5" t="s">
        <v>30</v>
      </c>
      <c r="E4099" s="6">
        <v>573.48900000000003</v>
      </c>
      <c r="F4099" s="6">
        <v>1009.7535</v>
      </c>
      <c r="G4099" s="6">
        <v>1583.2425000000001</v>
      </c>
    </row>
    <row r="4100" spans="1:7" customFormat="1" x14ac:dyDescent="0.25">
      <c r="A4100" s="4">
        <v>40700</v>
      </c>
      <c r="B4100">
        <v>1</v>
      </c>
      <c r="C4100">
        <v>2</v>
      </c>
      <c r="D4100" s="5" t="s">
        <v>16</v>
      </c>
      <c r="E4100" s="6">
        <v>648.96299999999997</v>
      </c>
      <c r="F4100" s="6">
        <v>1049.6849999999999</v>
      </c>
      <c r="G4100" s="6">
        <v>1698.6479999999999</v>
      </c>
    </row>
    <row r="4101" spans="1:7" customFormat="1" x14ac:dyDescent="0.25">
      <c r="A4101" s="4">
        <v>40700</v>
      </c>
      <c r="B4101">
        <v>2</v>
      </c>
      <c r="C4101">
        <v>1</v>
      </c>
      <c r="D4101" s="5" t="s">
        <v>22</v>
      </c>
      <c r="E4101" s="6">
        <v>583.06500000000005</v>
      </c>
      <c r="F4101" s="6">
        <v>1172.934</v>
      </c>
      <c r="G4101" s="6">
        <v>1755.999</v>
      </c>
    </row>
    <row r="4102" spans="1:7" customFormat="1" x14ac:dyDescent="0.25">
      <c r="A4102" s="4">
        <v>40700</v>
      </c>
      <c r="B4102">
        <v>2</v>
      </c>
      <c r="C4102">
        <v>2</v>
      </c>
      <c r="D4102" s="5" t="s">
        <v>27</v>
      </c>
      <c r="E4102" s="6">
        <v>764.86199999999997</v>
      </c>
      <c r="F4102" s="6">
        <v>1284.4335000000001</v>
      </c>
      <c r="G4102" s="6">
        <v>2049.2955000000002</v>
      </c>
    </row>
    <row r="4103" spans="1:7" customFormat="1" x14ac:dyDescent="0.25">
      <c r="A4103" s="4">
        <v>40700</v>
      </c>
      <c r="B4103">
        <v>3</v>
      </c>
      <c r="C4103">
        <v>1</v>
      </c>
      <c r="D4103" s="5" t="s">
        <v>32</v>
      </c>
      <c r="E4103" s="6">
        <v>718.99800000000005</v>
      </c>
      <c r="F4103" s="6">
        <v>1147.4190000000001</v>
      </c>
      <c r="G4103" s="6">
        <v>1866.4169999999999</v>
      </c>
    </row>
    <row r="4104" spans="1:7" customFormat="1" x14ac:dyDescent="0.25">
      <c r="A4104" s="4">
        <v>40700</v>
      </c>
      <c r="B4104">
        <v>3</v>
      </c>
      <c r="C4104">
        <v>2</v>
      </c>
      <c r="D4104" s="5" t="s">
        <v>37</v>
      </c>
      <c r="E4104" s="6">
        <v>735.98699999999997</v>
      </c>
      <c r="F4104" s="6">
        <v>1234.7895000000001</v>
      </c>
      <c r="G4104" s="6">
        <v>1970.7764999999999</v>
      </c>
    </row>
    <row r="4105" spans="1:7" customFormat="1" x14ac:dyDescent="0.25">
      <c r="A4105" s="4">
        <v>40700</v>
      </c>
      <c r="B4105">
        <v>4</v>
      </c>
      <c r="C4105">
        <v>1</v>
      </c>
      <c r="D4105" s="5" t="s">
        <v>40</v>
      </c>
      <c r="E4105" s="6">
        <v>654.11850000000004</v>
      </c>
      <c r="F4105" s="6">
        <v>1058.799</v>
      </c>
      <c r="G4105" s="6">
        <v>1712.9175</v>
      </c>
    </row>
    <row r="4106" spans="1:7" customFormat="1" x14ac:dyDescent="0.25">
      <c r="A4106" s="4">
        <v>40700</v>
      </c>
      <c r="B4106">
        <v>4</v>
      </c>
      <c r="C4106">
        <v>2</v>
      </c>
      <c r="D4106" s="5" t="s">
        <v>41</v>
      </c>
      <c r="E4106" s="6">
        <v>662.06700000000001</v>
      </c>
      <c r="F4106" s="6">
        <v>1253.07</v>
      </c>
      <c r="G4106" s="6">
        <v>1915.1369999999999</v>
      </c>
    </row>
    <row r="4107" spans="1:7" customFormat="1" x14ac:dyDescent="0.25">
      <c r="A4107" s="4">
        <v>40701</v>
      </c>
      <c r="B4107">
        <v>1</v>
      </c>
      <c r="C4107">
        <v>1</v>
      </c>
      <c r="D4107" s="5" t="s">
        <v>43</v>
      </c>
      <c r="E4107" s="6">
        <v>537.8415</v>
      </c>
      <c r="F4107" s="6">
        <v>1040.0355</v>
      </c>
      <c r="G4107" s="6">
        <v>1577.877</v>
      </c>
    </row>
    <row r="4108" spans="1:7" customFormat="1" x14ac:dyDescent="0.25">
      <c r="A4108" s="4">
        <v>40701</v>
      </c>
      <c r="B4108">
        <v>1</v>
      </c>
      <c r="C4108">
        <v>2</v>
      </c>
      <c r="D4108" s="5" t="s">
        <v>47</v>
      </c>
      <c r="E4108" s="6">
        <v>611.55150000000003</v>
      </c>
      <c r="F4108" s="6">
        <v>1412.1344999999999</v>
      </c>
      <c r="G4108" s="6">
        <v>2023.6859999999999</v>
      </c>
    </row>
    <row r="4109" spans="1:7" customFormat="1" x14ac:dyDescent="0.25">
      <c r="A4109" s="4">
        <v>40701</v>
      </c>
      <c r="B4109">
        <v>2</v>
      </c>
      <c r="C4109">
        <v>1</v>
      </c>
      <c r="D4109" s="5" t="s">
        <v>24</v>
      </c>
      <c r="E4109" s="6">
        <v>503.11799999999999</v>
      </c>
      <c r="F4109" s="6">
        <v>1098.615</v>
      </c>
      <c r="G4109" s="6">
        <v>1601.7329999999999</v>
      </c>
    </row>
    <row r="4110" spans="1:7" customFormat="1" x14ac:dyDescent="0.25">
      <c r="A4110" s="4">
        <v>40701</v>
      </c>
      <c r="B4110">
        <v>2</v>
      </c>
      <c r="C4110">
        <v>2</v>
      </c>
      <c r="D4110" s="5" t="s">
        <v>30</v>
      </c>
      <c r="E4110" s="6">
        <v>681.38699999999994</v>
      </c>
      <c r="F4110" s="6">
        <v>1120.8434999999999</v>
      </c>
      <c r="G4110" s="6">
        <v>1802.2304999999999</v>
      </c>
    </row>
    <row r="4111" spans="1:7" customFormat="1" x14ac:dyDescent="0.25">
      <c r="A4111" s="4">
        <v>40701</v>
      </c>
      <c r="B4111">
        <v>3</v>
      </c>
      <c r="C4111">
        <v>1</v>
      </c>
      <c r="D4111" s="5" t="s">
        <v>16</v>
      </c>
      <c r="E4111" s="6">
        <v>525.07349999999997</v>
      </c>
      <c r="F4111" s="6">
        <v>1125.0119999999999</v>
      </c>
      <c r="G4111" s="6">
        <v>1650.0854999999999</v>
      </c>
    </row>
    <row r="4112" spans="1:7" customFormat="1" x14ac:dyDescent="0.25">
      <c r="A4112" s="4">
        <v>40701</v>
      </c>
      <c r="B4112">
        <v>3</v>
      </c>
      <c r="C4112">
        <v>2</v>
      </c>
      <c r="D4112" s="5" t="s">
        <v>22</v>
      </c>
      <c r="E4112" s="6">
        <v>551.44949999999994</v>
      </c>
      <c r="F4112" s="6">
        <v>1035.972</v>
      </c>
      <c r="G4112" s="6">
        <v>1587.4214999999999</v>
      </c>
    </row>
    <row r="4113" spans="1:7" customFormat="1" x14ac:dyDescent="0.25">
      <c r="A4113" s="4">
        <v>40701</v>
      </c>
      <c r="B4113">
        <v>4</v>
      </c>
      <c r="C4113">
        <v>1</v>
      </c>
      <c r="D4113" s="5" t="s">
        <v>27</v>
      </c>
      <c r="E4113" s="6">
        <v>675.5385</v>
      </c>
      <c r="F4113" s="6">
        <v>1084.0515</v>
      </c>
      <c r="G4113" s="6">
        <v>1759.59</v>
      </c>
    </row>
    <row r="4114" spans="1:7" customFormat="1" x14ac:dyDescent="0.25">
      <c r="A4114" s="4">
        <v>40701</v>
      </c>
      <c r="B4114">
        <v>4</v>
      </c>
      <c r="C4114">
        <v>2</v>
      </c>
      <c r="D4114" s="5" t="s">
        <v>32</v>
      </c>
      <c r="E4114" s="6">
        <v>471.73349999999999</v>
      </c>
      <c r="F4114" s="6">
        <v>1214.2304999999999</v>
      </c>
      <c r="G4114" s="6">
        <v>1685.9639999999999</v>
      </c>
    </row>
    <row r="4115" spans="1:7" customFormat="1" x14ac:dyDescent="0.25">
      <c r="A4115" s="4">
        <v>40702</v>
      </c>
      <c r="B4115">
        <v>1</v>
      </c>
      <c r="C4115">
        <v>1</v>
      </c>
      <c r="D4115" s="5" t="s">
        <v>37</v>
      </c>
      <c r="E4115" s="6">
        <v>620.09849999999994</v>
      </c>
      <c r="F4115" s="6">
        <v>1158.402</v>
      </c>
      <c r="G4115" s="6">
        <v>1778.5005000000001</v>
      </c>
    </row>
    <row r="4116" spans="1:7" customFormat="1" x14ac:dyDescent="0.25">
      <c r="A4116" s="4">
        <v>40702</v>
      </c>
      <c r="B4116">
        <v>1</v>
      </c>
      <c r="C4116">
        <v>2</v>
      </c>
      <c r="D4116" s="5" t="s">
        <v>40</v>
      </c>
      <c r="E4116" s="6">
        <v>653.71950000000004</v>
      </c>
      <c r="F4116" s="6">
        <v>1193.1780000000001</v>
      </c>
      <c r="G4116" s="6">
        <v>1846.8975</v>
      </c>
    </row>
    <row r="4117" spans="1:7" customFormat="1" x14ac:dyDescent="0.25">
      <c r="A4117" s="4">
        <v>40702</v>
      </c>
      <c r="B4117">
        <v>2</v>
      </c>
      <c r="C4117">
        <v>1</v>
      </c>
      <c r="D4117" s="5" t="s">
        <v>41</v>
      </c>
      <c r="E4117" s="6">
        <v>642.6105</v>
      </c>
      <c r="F4117" s="6">
        <v>1147.9965</v>
      </c>
      <c r="G4117" s="6">
        <v>1790.607</v>
      </c>
    </row>
    <row r="4118" spans="1:7" customFormat="1" x14ac:dyDescent="0.25">
      <c r="A4118" s="4">
        <v>40702</v>
      </c>
      <c r="B4118">
        <v>2</v>
      </c>
      <c r="C4118">
        <v>2</v>
      </c>
      <c r="D4118" s="5" t="s">
        <v>43</v>
      </c>
      <c r="E4118" s="6">
        <v>675.5385</v>
      </c>
      <c r="F4118" s="6">
        <v>1479.8175000000001</v>
      </c>
      <c r="G4118" s="6">
        <v>2155.3560000000002</v>
      </c>
    </row>
    <row r="4119" spans="1:7" customFormat="1" x14ac:dyDescent="0.25">
      <c r="A4119" s="4">
        <v>40702</v>
      </c>
      <c r="B4119">
        <v>3</v>
      </c>
      <c r="C4119">
        <v>1</v>
      </c>
      <c r="D4119" s="5" t="s">
        <v>47</v>
      </c>
      <c r="E4119" s="6">
        <v>635.91150000000005</v>
      </c>
      <c r="F4119" s="6">
        <v>1091.6745000000001</v>
      </c>
      <c r="G4119" s="6">
        <v>1727.586</v>
      </c>
    </row>
    <row r="4120" spans="1:7" customFormat="1" x14ac:dyDescent="0.25">
      <c r="A4120" s="4">
        <v>40702</v>
      </c>
      <c r="B4120">
        <v>3</v>
      </c>
      <c r="C4120">
        <v>2</v>
      </c>
      <c r="D4120" s="5" t="s">
        <v>24</v>
      </c>
      <c r="E4120" s="6">
        <v>805.48649999999998</v>
      </c>
      <c r="F4120" s="6">
        <v>1240.5854999999999</v>
      </c>
      <c r="G4120" s="6">
        <v>2046.0719999999999</v>
      </c>
    </row>
    <row r="4121" spans="1:7" customFormat="1" x14ac:dyDescent="0.25">
      <c r="A4121" s="4">
        <v>40702</v>
      </c>
      <c r="B4121">
        <v>4</v>
      </c>
      <c r="C4121">
        <v>1</v>
      </c>
      <c r="D4121" s="5" t="s">
        <v>30</v>
      </c>
      <c r="E4121" s="6">
        <v>700.74900000000002</v>
      </c>
      <c r="F4121" s="6">
        <v>1059.6389999999999</v>
      </c>
      <c r="G4121" s="6">
        <v>1760.3879999999999</v>
      </c>
    </row>
    <row r="4122" spans="1:7" customFormat="1" x14ac:dyDescent="0.25">
      <c r="A4122" s="4">
        <v>40702</v>
      </c>
      <c r="B4122">
        <v>4</v>
      </c>
      <c r="C4122">
        <v>2</v>
      </c>
      <c r="D4122" s="5" t="s">
        <v>16</v>
      </c>
      <c r="E4122" s="6">
        <v>608.00250000000005</v>
      </c>
      <c r="F4122" s="6">
        <v>1443.7080000000001</v>
      </c>
      <c r="G4122" s="6">
        <v>2051.7105000000001</v>
      </c>
    </row>
    <row r="4123" spans="1:7" customFormat="1" x14ac:dyDescent="0.25">
      <c r="A4123" s="4">
        <v>40703</v>
      </c>
      <c r="B4123">
        <v>1</v>
      </c>
      <c r="C4123">
        <v>1</v>
      </c>
      <c r="D4123" s="5" t="s">
        <v>22</v>
      </c>
      <c r="E4123" s="6">
        <v>566.69550000000004</v>
      </c>
      <c r="F4123" s="6">
        <v>1258.278</v>
      </c>
      <c r="G4123" s="6">
        <v>1824.9735000000001</v>
      </c>
    </row>
    <row r="4124" spans="1:7" customFormat="1" x14ac:dyDescent="0.25">
      <c r="A4124" s="4">
        <v>40703</v>
      </c>
      <c r="B4124">
        <v>1</v>
      </c>
      <c r="C4124">
        <v>2</v>
      </c>
      <c r="D4124" s="5" t="s">
        <v>27</v>
      </c>
      <c r="E4124" s="6">
        <v>488.35500000000002</v>
      </c>
      <c r="F4124" s="6">
        <v>1328.124</v>
      </c>
      <c r="G4124" s="6">
        <v>1816.479</v>
      </c>
    </row>
    <row r="4125" spans="1:7" customFormat="1" x14ac:dyDescent="0.25">
      <c r="A4125" s="4">
        <v>40703</v>
      </c>
      <c r="B4125">
        <v>2</v>
      </c>
      <c r="C4125">
        <v>1</v>
      </c>
      <c r="D4125" s="5" t="s">
        <v>32</v>
      </c>
      <c r="E4125" s="6">
        <v>528.80100000000004</v>
      </c>
      <c r="F4125" s="6">
        <v>1097.5335</v>
      </c>
      <c r="G4125" s="6">
        <v>1626.3344999999999</v>
      </c>
    </row>
    <row r="4126" spans="1:7" customFormat="1" x14ac:dyDescent="0.25">
      <c r="A4126" s="4">
        <v>40703</v>
      </c>
      <c r="B4126">
        <v>2</v>
      </c>
      <c r="C4126">
        <v>2</v>
      </c>
      <c r="D4126" s="5" t="s">
        <v>37</v>
      </c>
      <c r="E4126" s="6">
        <v>688.91549999999995</v>
      </c>
      <c r="F4126" s="6">
        <v>1202.9535000000001</v>
      </c>
      <c r="G4126" s="6">
        <v>1891.8689999999999</v>
      </c>
    </row>
    <row r="4127" spans="1:7" customFormat="1" x14ac:dyDescent="0.25">
      <c r="A4127" s="4">
        <v>40703</v>
      </c>
      <c r="B4127">
        <v>3</v>
      </c>
      <c r="C4127">
        <v>1</v>
      </c>
      <c r="D4127" s="5" t="s">
        <v>40</v>
      </c>
      <c r="E4127" s="6">
        <v>432.67349999999999</v>
      </c>
      <c r="F4127" s="6">
        <v>1183.203</v>
      </c>
      <c r="G4127" s="6">
        <v>1615.8765000000001</v>
      </c>
    </row>
    <row r="4128" spans="1:7" customFormat="1" x14ac:dyDescent="0.25">
      <c r="A4128" s="4">
        <v>40703</v>
      </c>
      <c r="B4128">
        <v>3</v>
      </c>
      <c r="C4128">
        <v>2</v>
      </c>
      <c r="D4128" s="5" t="s">
        <v>41</v>
      </c>
      <c r="E4128" s="6">
        <v>707.75250000000005</v>
      </c>
      <c r="F4128" s="6">
        <v>1103.0039999999999</v>
      </c>
      <c r="G4128" s="6">
        <v>1810.7565</v>
      </c>
    </row>
    <row r="4129" spans="1:7" customFormat="1" x14ac:dyDescent="0.25">
      <c r="A4129" s="4">
        <v>40703</v>
      </c>
      <c r="B4129">
        <v>4</v>
      </c>
      <c r="C4129">
        <v>1</v>
      </c>
      <c r="D4129" s="5" t="s">
        <v>43</v>
      </c>
      <c r="E4129" s="6">
        <v>628.2885</v>
      </c>
      <c r="F4129" s="6">
        <v>1011.2025</v>
      </c>
      <c r="G4129" s="6">
        <v>1639.491</v>
      </c>
    </row>
    <row r="4130" spans="1:7" customFormat="1" x14ac:dyDescent="0.25">
      <c r="A4130" s="4">
        <v>40703</v>
      </c>
      <c r="B4130">
        <v>4</v>
      </c>
      <c r="C4130">
        <v>2</v>
      </c>
      <c r="D4130" s="5" t="s">
        <v>47</v>
      </c>
      <c r="E4130" s="6">
        <v>612.21299999999997</v>
      </c>
      <c r="F4130" s="6">
        <v>1445.22</v>
      </c>
      <c r="G4130" s="6">
        <v>2057.433</v>
      </c>
    </row>
    <row r="4131" spans="1:7" customFormat="1" x14ac:dyDescent="0.25">
      <c r="A4131" s="4">
        <v>40704</v>
      </c>
      <c r="B4131">
        <v>1</v>
      </c>
      <c r="C4131">
        <v>1</v>
      </c>
      <c r="D4131" s="5" t="s">
        <v>24</v>
      </c>
      <c r="E4131" s="6">
        <v>692.38049999999998</v>
      </c>
      <c r="F4131" s="6">
        <v>1047.039</v>
      </c>
      <c r="G4131" s="6">
        <v>1739.4195</v>
      </c>
    </row>
    <row r="4132" spans="1:7" customFormat="1" x14ac:dyDescent="0.25">
      <c r="A4132" s="4">
        <v>40704</v>
      </c>
      <c r="B4132">
        <v>1</v>
      </c>
      <c r="C4132">
        <v>2</v>
      </c>
      <c r="D4132" s="5" t="s">
        <v>30</v>
      </c>
      <c r="E4132" s="6">
        <v>757.41750000000002</v>
      </c>
      <c r="F4132" s="6">
        <v>1144.3530000000001</v>
      </c>
      <c r="G4132" s="6">
        <v>1901.7705000000001</v>
      </c>
    </row>
    <row r="4133" spans="1:7" customFormat="1" x14ac:dyDescent="0.25">
      <c r="A4133" s="4">
        <v>40704</v>
      </c>
      <c r="B4133">
        <v>2</v>
      </c>
      <c r="C4133">
        <v>1</v>
      </c>
      <c r="D4133" s="5" t="s">
        <v>16</v>
      </c>
      <c r="E4133" s="6">
        <v>739.68299999999999</v>
      </c>
      <c r="F4133" s="6">
        <v>1126.1144999999999</v>
      </c>
      <c r="G4133" s="6">
        <v>1865.7974999999999</v>
      </c>
    </row>
    <row r="4134" spans="1:7" customFormat="1" x14ac:dyDescent="0.25">
      <c r="A4134" s="4">
        <v>40704</v>
      </c>
      <c r="B4134">
        <v>2</v>
      </c>
      <c r="C4134">
        <v>2</v>
      </c>
      <c r="D4134" s="5" t="s">
        <v>22</v>
      </c>
      <c r="E4134" s="6">
        <v>711.60599999999999</v>
      </c>
      <c r="F4134" s="6">
        <v>1085.7840000000001</v>
      </c>
      <c r="G4134" s="6">
        <v>1797.39</v>
      </c>
    </row>
    <row r="4135" spans="1:7" customFormat="1" x14ac:dyDescent="0.25">
      <c r="A4135" s="4">
        <v>40704</v>
      </c>
      <c r="B4135">
        <v>3</v>
      </c>
      <c r="C4135">
        <v>1</v>
      </c>
      <c r="D4135" s="5" t="s">
        <v>27</v>
      </c>
      <c r="E4135" s="6">
        <v>657.37350000000004</v>
      </c>
      <c r="F4135" s="6">
        <v>994.5915</v>
      </c>
      <c r="G4135" s="6">
        <v>1651.9649999999999</v>
      </c>
    </row>
    <row r="4136" spans="1:7" customFormat="1" x14ac:dyDescent="0.25">
      <c r="A4136" s="4">
        <v>40704</v>
      </c>
      <c r="B4136">
        <v>3</v>
      </c>
      <c r="C4136">
        <v>2</v>
      </c>
      <c r="D4136" s="5" t="s">
        <v>32</v>
      </c>
      <c r="E4136" s="6">
        <v>859.56150000000002</v>
      </c>
      <c r="F4136" s="6">
        <v>1307.229</v>
      </c>
      <c r="G4136" s="6">
        <v>2166.7905000000001</v>
      </c>
    </row>
    <row r="4137" spans="1:7" customFormat="1" x14ac:dyDescent="0.25">
      <c r="A4137" s="4">
        <v>40704</v>
      </c>
      <c r="B4137">
        <v>4</v>
      </c>
      <c r="C4137">
        <v>1</v>
      </c>
      <c r="D4137" s="5" t="s">
        <v>37</v>
      </c>
      <c r="E4137" s="6">
        <v>723.80700000000002</v>
      </c>
      <c r="F4137" s="6">
        <v>1096.7774999999999</v>
      </c>
      <c r="G4137" s="6">
        <v>1820.5844999999999</v>
      </c>
    </row>
    <row r="4138" spans="1:7" customFormat="1" x14ac:dyDescent="0.25">
      <c r="A4138" s="4">
        <v>40704</v>
      </c>
      <c r="B4138">
        <v>4</v>
      </c>
      <c r="C4138">
        <v>2</v>
      </c>
      <c r="D4138" s="5" t="s">
        <v>40</v>
      </c>
      <c r="E4138" s="6">
        <v>706.37699999999995</v>
      </c>
      <c r="F4138" s="6">
        <v>1063.7864999999999</v>
      </c>
      <c r="G4138" s="6">
        <v>1770.1635000000001</v>
      </c>
    </row>
    <row r="4139" spans="1:7" customFormat="1" x14ac:dyDescent="0.25">
      <c r="A4139" s="4">
        <v>40705</v>
      </c>
      <c r="B4139">
        <v>1</v>
      </c>
      <c r="C4139">
        <v>1</v>
      </c>
      <c r="D4139" s="5" t="s">
        <v>41</v>
      </c>
      <c r="E4139" s="6">
        <v>698.43899999999996</v>
      </c>
      <c r="F4139" s="6">
        <v>1084.7235000000001</v>
      </c>
      <c r="G4139" s="6">
        <v>1783.1624999999999</v>
      </c>
    </row>
    <row r="4140" spans="1:7" customFormat="1" x14ac:dyDescent="0.25">
      <c r="A4140" s="4">
        <v>40705</v>
      </c>
      <c r="B4140">
        <v>1</v>
      </c>
      <c r="C4140">
        <v>2</v>
      </c>
      <c r="D4140" s="5" t="s">
        <v>43</v>
      </c>
      <c r="E4140" s="6">
        <v>784.72799999999995</v>
      </c>
      <c r="F4140" s="6">
        <v>1215.7845</v>
      </c>
      <c r="G4140" s="6">
        <v>2000.5125</v>
      </c>
    </row>
    <row r="4141" spans="1:7" customFormat="1" x14ac:dyDescent="0.25">
      <c r="A4141" s="4">
        <v>40705</v>
      </c>
      <c r="B4141">
        <v>2</v>
      </c>
      <c r="C4141">
        <v>1</v>
      </c>
      <c r="D4141" s="5" t="s">
        <v>47</v>
      </c>
      <c r="E4141" s="6">
        <v>638.48400000000004</v>
      </c>
      <c r="F4141" s="6">
        <v>996.51300000000003</v>
      </c>
      <c r="G4141" s="6">
        <v>1634.9970000000001</v>
      </c>
    </row>
    <row r="4142" spans="1:7" customFormat="1" x14ac:dyDescent="0.25">
      <c r="A4142" s="4">
        <v>40705</v>
      </c>
      <c r="B4142">
        <v>2</v>
      </c>
      <c r="C4142">
        <v>2</v>
      </c>
      <c r="D4142" s="5" t="s">
        <v>24</v>
      </c>
      <c r="E4142" s="6">
        <v>675.32849999999996</v>
      </c>
      <c r="F4142" s="6">
        <v>1032.1395</v>
      </c>
      <c r="G4142" s="6">
        <v>1707.4680000000001</v>
      </c>
    </row>
    <row r="4143" spans="1:7" customFormat="1" x14ac:dyDescent="0.25">
      <c r="A4143" s="4">
        <v>40705</v>
      </c>
      <c r="B4143">
        <v>3</v>
      </c>
      <c r="C4143">
        <v>1</v>
      </c>
      <c r="D4143" s="5" t="s">
        <v>30</v>
      </c>
      <c r="E4143" s="6">
        <v>732.21749999999997</v>
      </c>
      <c r="F4143" s="6">
        <v>1130.2619999999999</v>
      </c>
      <c r="G4143" s="6">
        <v>1862.4794999999999</v>
      </c>
    </row>
    <row r="4144" spans="1:7" customFormat="1" x14ac:dyDescent="0.25">
      <c r="A4144" s="4">
        <v>40705</v>
      </c>
      <c r="B4144">
        <v>3</v>
      </c>
      <c r="C4144">
        <v>2</v>
      </c>
      <c r="D4144" s="5" t="s">
        <v>16</v>
      </c>
      <c r="E4144" s="6">
        <v>744.33450000000005</v>
      </c>
      <c r="F4144" s="6">
        <v>1137.7170000000001</v>
      </c>
      <c r="G4144" s="6">
        <v>1882.0515</v>
      </c>
    </row>
    <row r="4145" spans="1:7" customFormat="1" x14ac:dyDescent="0.25">
      <c r="A4145" s="4">
        <v>40705</v>
      </c>
      <c r="B4145">
        <v>4</v>
      </c>
      <c r="C4145">
        <v>1</v>
      </c>
      <c r="D4145" s="5" t="s">
        <v>22</v>
      </c>
      <c r="E4145" s="6">
        <v>737.21550000000002</v>
      </c>
      <c r="F4145" s="6">
        <v>1145.9069999999999</v>
      </c>
      <c r="G4145" s="6">
        <v>1883.1224999999999</v>
      </c>
    </row>
    <row r="4146" spans="1:7" customFormat="1" x14ac:dyDescent="0.25">
      <c r="A4146" s="4">
        <v>40705</v>
      </c>
      <c r="B4146">
        <v>4</v>
      </c>
      <c r="C4146">
        <v>2</v>
      </c>
      <c r="D4146" s="5" t="s">
        <v>27</v>
      </c>
      <c r="E4146" s="6">
        <v>854.12249999999995</v>
      </c>
      <c r="F4146" s="6">
        <v>1291.0485000000001</v>
      </c>
      <c r="G4146" s="6">
        <v>2145.1709999999998</v>
      </c>
    </row>
    <row r="4147" spans="1:7" customFormat="1" x14ac:dyDescent="0.25">
      <c r="A4147" s="4">
        <v>40706</v>
      </c>
      <c r="B4147">
        <v>1</v>
      </c>
      <c r="C4147">
        <v>1</v>
      </c>
      <c r="D4147" s="5" t="s">
        <v>32</v>
      </c>
      <c r="E4147" s="6">
        <v>661.76250000000005</v>
      </c>
      <c r="F4147" s="6">
        <v>1028.181</v>
      </c>
      <c r="G4147" s="6">
        <v>1689.9435000000001</v>
      </c>
    </row>
    <row r="4148" spans="1:7" customFormat="1" x14ac:dyDescent="0.25">
      <c r="A4148" s="4">
        <v>40706</v>
      </c>
      <c r="B4148">
        <v>1</v>
      </c>
      <c r="C4148">
        <v>2</v>
      </c>
      <c r="D4148" s="5" t="s">
        <v>37</v>
      </c>
      <c r="E4148" s="6">
        <v>720.97199999999998</v>
      </c>
      <c r="F4148" s="6">
        <v>1117.011</v>
      </c>
      <c r="G4148" s="6">
        <v>1837.9829999999999</v>
      </c>
    </row>
    <row r="4149" spans="1:7" customFormat="1" x14ac:dyDescent="0.25">
      <c r="A4149" s="4">
        <v>40706</v>
      </c>
      <c r="B4149">
        <v>2</v>
      </c>
      <c r="C4149">
        <v>1</v>
      </c>
      <c r="D4149" s="5" t="s">
        <v>40</v>
      </c>
      <c r="E4149" s="6">
        <v>710.72400000000005</v>
      </c>
      <c r="F4149" s="6">
        <v>1083.0015000000001</v>
      </c>
      <c r="G4149" s="6">
        <v>1793.7255</v>
      </c>
    </row>
    <row r="4150" spans="1:7" customFormat="1" x14ac:dyDescent="0.25">
      <c r="A4150" s="4">
        <v>40706</v>
      </c>
      <c r="B4150">
        <v>2</v>
      </c>
      <c r="C4150">
        <v>2</v>
      </c>
      <c r="D4150" s="5" t="s">
        <v>41</v>
      </c>
      <c r="E4150" s="6">
        <v>767.85450000000003</v>
      </c>
      <c r="F4150" s="6">
        <v>1181.0925</v>
      </c>
      <c r="G4150" s="6">
        <v>1948.9469999999999</v>
      </c>
    </row>
    <row r="4151" spans="1:7" customFormat="1" x14ac:dyDescent="0.25">
      <c r="A4151" s="4">
        <v>40706</v>
      </c>
      <c r="B4151">
        <v>3</v>
      </c>
      <c r="C4151">
        <v>1</v>
      </c>
      <c r="D4151" s="5" t="s">
        <v>43</v>
      </c>
      <c r="E4151" s="6">
        <v>666.76049999999998</v>
      </c>
      <c r="F4151" s="6">
        <v>1036.1400000000001</v>
      </c>
      <c r="G4151" s="6">
        <v>1702.9005</v>
      </c>
    </row>
    <row r="4152" spans="1:7" customFormat="1" x14ac:dyDescent="0.25">
      <c r="A4152" s="4">
        <v>40706</v>
      </c>
      <c r="B4152">
        <v>3</v>
      </c>
      <c r="C4152">
        <v>2</v>
      </c>
      <c r="D4152" s="5" t="s">
        <v>47</v>
      </c>
      <c r="E4152" s="6">
        <v>811.09349999999995</v>
      </c>
      <c r="F4152" s="6">
        <v>1217.3595</v>
      </c>
      <c r="G4152" s="6">
        <v>2028.453</v>
      </c>
    </row>
    <row r="4153" spans="1:7" customFormat="1" x14ac:dyDescent="0.25">
      <c r="A4153" s="4">
        <v>40706</v>
      </c>
      <c r="B4153">
        <v>4</v>
      </c>
      <c r="C4153">
        <v>1</v>
      </c>
      <c r="D4153" s="5" t="s">
        <v>24</v>
      </c>
      <c r="E4153" s="6">
        <v>716.20500000000004</v>
      </c>
      <c r="F4153" s="6">
        <v>1126.713</v>
      </c>
      <c r="G4153" s="6">
        <v>1842.9179999999999</v>
      </c>
    </row>
    <row r="4154" spans="1:7" customFormat="1" x14ac:dyDescent="0.25">
      <c r="A4154" s="4">
        <v>40706</v>
      </c>
      <c r="B4154">
        <v>4</v>
      </c>
      <c r="C4154">
        <v>2</v>
      </c>
      <c r="D4154" s="5" t="s">
        <v>30</v>
      </c>
      <c r="E4154" s="6">
        <v>640.98299999999995</v>
      </c>
      <c r="F4154" s="6">
        <v>969.04499999999996</v>
      </c>
      <c r="G4154" s="6">
        <v>1610.028</v>
      </c>
    </row>
    <row r="4155" spans="1:7" customFormat="1" x14ac:dyDescent="0.25">
      <c r="A4155" s="4">
        <v>40707</v>
      </c>
      <c r="B4155">
        <v>1</v>
      </c>
      <c r="C4155">
        <v>1</v>
      </c>
      <c r="D4155" s="5" t="s">
        <v>16</v>
      </c>
      <c r="E4155" s="6">
        <v>641.70749999999998</v>
      </c>
      <c r="F4155" s="6">
        <v>969.03449999999998</v>
      </c>
      <c r="G4155" s="6">
        <v>1610.742</v>
      </c>
    </row>
    <row r="4156" spans="1:7" customFormat="1" x14ac:dyDescent="0.25">
      <c r="A4156" s="4">
        <v>40707</v>
      </c>
      <c r="B4156">
        <v>1</v>
      </c>
      <c r="C4156">
        <v>2</v>
      </c>
      <c r="D4156" s="5" t="s">
        <v>22</v>
      </c>
      <c r="E4156" s="6">
        <v>633.255</v>
      </c>
      <c r="F4156" s="6">
        <v>1016.148</v>
      </c>
      <c r="G4156" s="6">
        <v>1649.403</v>
      </c>
    </row>
    <row r="4157" spans="1:7" customFormat="1" x14ac:dyDescent="0.25">
      <c r="A4157" s="4">
        <v>40707</v>
      </c>
      <c r="B4157">
        <v>2</v>
      </c>
      <c r="C4157">
        <v>1</v>
      </c>
      <c r="D4157" s="5" t="s">
        <v>27</v>
      </c>
      <c r="E4157" s="6">
        <v>669.41700000000003</v>
      </c>
      <c r="F4157" s="6">
        <v>1028.328</v>
      </c>
      <c r="G4157" s="6">
        <v>1697.7449999999999</v>
      </c>
    </row>
    <row r="4158" spans="1:7" customFormat="1" x14ac:dyDescent="0.25">
      <c r="A4158" s="4">
        <v>40707</v>
      </c>
      <c r="B4158">
        <v>2</v>
      </c>
      <c r="C4158">
        <v>2</v>
      </c>
      <c r="D4158" s="5" t="s">
        <v>32</v>
      </c>
      <c r="E4158" s="6">
        <v>836.88149999999996</v>
      </c>
      <c r="F4158" s="6">
        <v>1332.4185</v>
      </c>
      <c r="G4158" s="6">
        <v>2169.3000000000002</v>
      </c>
    </row>
    <row r="4159" spans="1:7" customFormat="1" x14ac:dyDescent="0.25">
      <c r="A4159" s="4">
        <v>40707</v>
      </c>
      <c r="B4159">
        <v>3</v>
      </c>
      <c r="C4159">
        <v>1</v>
      </c>
      <c r="D4159" s="5" t="s">
        <v>37</v>
      </c>
      <c r="E4159" s="6">
        <v>728.58450000000005</v>
      </c>
      <c r="F4159" s="6">
        <v>1159.3154999999999</v>
      </c>
      <c r="G4159" s="6">
        <v>1887.9</v>
      </c>
    </row>
    <row r="4160" spans="1:7" customFormat="1" x14ac:dyDescent="0.25">
      <c r="A4160" s="4">
        <v>40707</v>
      </c>
      <c r="B4160">
        <v>3</v>
      </c>
      <c r="C4160">
        <v>2</v>
      </c>
      <c r="D4160" s="5" t="s">
        <v>40</v>
      </c>
      <c r="E4160" s="6">
        <v>830.99099999999999</v>
      </c>
      <c r="F4160" s="6">
        <v>1263.8534999999999</v>
      </c>
      <c r="G4160" s="6">
        <v>2094.8445000000002</v>
      </c>
    </row>
    <row r="4161" spans="1:7" customFormat="1" x14ac:dyDescent="0.25">
      <c r="A4161" s="4">
        <v>40707</v>
      </c>
      <c r="B4161">
        <v>4</v>
      </c>
      <c r="C4161">
        <v>1</v>
      </c>
      <c r="D4161" s="5" t="s">
        <v>41</v>
      </c>
      <c r="E4161" s="6">
        <v>736.34400000000005</v>
      </c>
      <c r="F4161" s="6">
        <v>1113.357</v>
      </c>
      <c r="G4161" s="6">
        <v>1849.701</v>
      </c>
    </row>
    <row r="4162" spans="1:7" customFormat="1" x14ac:dyDescent="0.25">
      <c r="A4162" s="4">
        <v>40707</v>
      </c>
      <c r="B4162">
        <v>4</v>
      </c>
      <c r="C4162">
        <v>2</v>
      </c>
      <c r="D4162" s="5" t="s">
        <v>43</v>
      </c>
      <c r="E4162" s="6">
        <v>703.97249999999997</v>
      </c>
      <c r="F4162" s="6">
        <v>1129.212</v>
      </c>
      <c r="G4162" s="6">
        <v>1833.1845000000001</v>
      </c>
    </row>
    <row r="4163" spans="1:7" customFormat="1" x14ac:dyDescent="0.25">
      <c r="A4163" s="4">
        <v>40708</v>
      </c>
      <c r="B4163">
        <v>1</v>
      </c>
      <c r="C4163">
        <v>1</v>
      </c>
      <c r="D4163" s="5" t="s">
        <v>47</v>
      </c>
      <c r="E4163" s="6">
        <v>662.95950000000005</v>
      </c>
      <c r="F4163" s="6">
        <v>1033.3785</v>
      </c>
      <c r="G4163" s="6">
        <v>1696.338</v>
      </c>
    </row>
    <row r="4164" spans="1:7" customFormat="1" x14ac:dyDescent="0.25">
      <c r="A4164" s="4">
        <v>40708</v>
      </c>
      <c r="B4164">
        <v>1</v>
      </c>
      <c r="C4164">
        <v>2</v>
      </c>
      <c r="D4164" s="5" t="s">
        <v>24</v>
      </c>
      <c r="E4164" s="6">
        <v>724.48950000000002</v>
      </c>
      <c r="F4164" s="6">
        <v>1089.5535</v>
      </c>
      <c r="G4164" s="6">
        <v>1814.0429999999999</v>
      </c>
    </row>
    <row r="4165" spans="1:7" customFormat="1" x14ac:dyDescent="0.25">
      <c r="A4165" s="4">
        <v>40708</v>
      </c>
      <c r="B4165">
        <v>2</v>
      </c>
      <c r="C4165">
        <v>1</v>
      </c>
      <c r="D4165" s="5" t="s">
        <v>30</v>
      </c>
      <c r="E4165" s="6">
        <v>683.70749999999998</v>
      </c>
      <c r="F4165" s="6">
        <v>1063.3244999999999</v>
      </c>
      <c r="G4165" s="6">
        <v>1747.0319999999999</v>
      </c>
    </row>
    <row r="4166" spans="1:7" customFormat="1" x14ac:dyDescent="0.25">
      <c r="A4166" s="4">
        <v>40708</v>
      </c>
      <c r="B4166">
        <v>2</v>
      </c>
      <c r="C4166">
        <v>2</v>
      </c>
      <c r="D4166" s="5" t="s">
        <v>16</v>
      </c>
      <c r="E4166" s="6">
        <v>852.58950000000004</v>
      </c>
      <c r="F4166" s="6">
        <v>1354.605</v>
      </c>
      <c r="G4166" s="6">
        <v>2207.1945000000001</v>
      </c>
    </row>
    <row r="4167" spans="1:7" customFormat="1" x14ac:dyDescent="0.25">
      <c r="A4167" s="4">
        <v>40708</v>
      </c>
      <c r="B4167">
        <v>3</v>
      </c>
      <c r="C4167">
        <v>1</v>
      </c>
      <c r="D4167" s="5" t="s">
        <v>22</v>
      </c>
      <c r="E4167" s="6">
        <v>664.04100000000005</v>
      </c>
      <c r="F4167" s="6">
        <v>1077.6044999999999</v>
      </c>
      <c r="G4167" s="6">
        <v>1741.6455000000001</v>
      </c>
    </row>
    <row r="4168" spans="1:7" customFormat="1" x14ac:dyDescent="0.25">
      <c r="A4168" s="4">
        <v>40708</v>
      </c>
      <c r="B4168">
        <v>3</v>
      </c>
      <c r="C4168">
        <v>2</v>
      </c>
      <c r="D4168" s="5" t="s">
        <v>27</v>
      </c>
      <c r="E4168" s="6">
        <v>859.27800000000002</v>
      </c>
      <c r="F4168" s="6">
        <v>1346.0474999999999</v>
      </c>
      <c r="G4168" s="6">
        <v>2205.3254999999999</v>
      </c>
    </row>
    <row r="4169" spans="1:7" customFormat="1" x14ac:dyDescent="0.25">
      <c r="A4169" s="4">
        <v>40708</v>
      </c>
      <c r="B4169">
        <v>4</v>
      </c>
      <c r="C4169">
        <v>1</v>
      </c>
      <c r="D4169" s="5" t="s">
        <v>32</v>
      </c>
      <c r="E4169" s="6">
        <v>706.58699999999999</v>
      </c>
      <c r="F4169" s="6">
        <v>1121.316</v>
      </c>
      <c r="G4169" s="6">
        <v>1827.903</v>
      </c>
    </row>
    <row r="4170" spans="1:7" customFormat="1" x14ac:dyDescent="0.25">
      <c r="A4170" s="4">
        <v>40708</v>
      </c>
      <c r="B4170">
        <v>4</v>
      </c>
      <c r="C4170">
        <v>2</v>
      </c>
      <c r="D4170" s="5" t="s">
        <v>37</v>
      </c>
      <c r="E4170" s="6">
        <v>742.245</v>
      </c>
      <c r="F4170" s="6">
        <v>1130.0835</v>
      </c>
      <c r="G4170" s="6">
        <v>1872.3285000000001</v>
      </c>
    </row>
    <row r="4171" spans="1:7" customFormat="1" x14ac:dyDescent="0.25">
      <c r="A4171" s="4">
        <v>40709</v>
      </c>
      <c r="B4171">
        <v>1</v>
      </c>
      <c r="C4171">
        <v>1</v>
      </c>
      <c r="D4171" s="5" t="s">
        <v>40</v>
      </c>
      <c r="E4171" s="6">
        <v>640.00649999999996</v>
      </c>
      <c r="F4171" s="6">
        <v>1026.6479999999999</v>
      </c>
      <c r="G4171" s="6">
        <v>1666.6545000000001</v>
      </c>
    </row>
    <row r="4172" spans="1:7" customFormat="1" x14ac:dyDescent="0.25">
      <c r="A4172" s="4">
        <v>40709</v>
      </c>
      <c r="B4172">
        <v>1</v>
      </c>
      <c r="C4172">
        <v>2</v>
      </c>
      <c r="D4172" s="5" t="s">
        <v>41</v>
      </c>
      <c r="E4172" s="6">
        <v>794.22</v>
      </c>
      <c r="F4172" s="6">
        <v>1195.8869999999999</v>
      </c>
      <c r="G4172" s="6">
        <v>1990.107</v>
      </c>
    </row>
    <row r="4173" spans="1:7" customFormat="1" x14ac:dyDescent="0.25">
      <c r="A4173" s="4">
        <v>40709</v>
      </c>
      <c r="B4173">
        <v>2</v>
      </c>
      <c r="C4173">
        <v>1</v>
      </c>
      <c r="D4173" s="5" t="s">
        <v>43</v>
      </c>
      <c r="E4173" s="6">
        <v>632.66700000000003</v>
      </c>
      <c r="F4173" s="6">
        <v>969.68550000000005</v>
      </c>
      <c r="G4173" s="6">
        <v>1602.3525</v>
      </c>
    </row>
    <row r="4174" spans="1:7" customFormat="1" x14ac:dyDescent="0.25">
      <c r="A4174" s="4">
        <v>40709</v>
      </c>
      <c r="B4174">
        <v>2</v>
      </c>
      <c r="C4174">
        <v>2</v>
      </c>
      <c r="D4174" s="5" t="s">
        <v>47</v>
      </c>
      <c r="E4174" s="6">
        <v>803.43899999999996</v>
      </c>
      <c r="F4174" s="6">
        <v>1207.4159999999999</v>
      </c>
      <c r="G4174" s="6">
        <v>2012.855</v>
      </c>
    </row>
    <row r="4175" spans="1:7" customFormat="1" x14ac:dyDescent="0.25">
      <c r="A4175" s="4">
        <v>40709</v>
      </c>
      <c r="B4175">
        <v>3</v>
      </c>
      <c r="C4175">
        <v>1</v>
      </c>
      <c r="D4175" s="5" t="s">
        <v>24</v>
      </c>
      <c r="E4175" s="6">
        <v>687.08849999999995</v>
      </c>
      <c r="F4175" s="6">
        <v>1120.8434999999999</v>
      </c>
      <c r="G4175" s="6">
        <v>1807.932</v>
      </c>
    </row>
    <row r="4176" spans="1:7" customFormat="1" x14ac:dyDescent="0.25">
      <c r="A4176" s="4">
        <v>40709</v>
      </c>
      <c r="B4176">
        <v>3</v>
      </c>
      <c r="C4176">
        <v>2</v>
      </c>
      <c r="D4176" s="5" t="s">
        <v>30</v>
      </c>
      <c r="E4176" s="6">
        <v>814.22249999999997</v>
      </c>
      <c r="F4176" s="6">
        <v>1343.7059999999999</v>
      </c>
      <c r="G4176" s="6">
        <v>2157.9285</v>
      </c>
    </row>
    <row r="4177" spans="1:7" customFormat="1" x14ac:dyDescent="0.25">
      <c r="A4177" s="4">
        <v>40709</v>
      </c>
      <c r="B4177">
        <v>4</v>
      </c>
      <c r="C4177">
        <v>1</v>
      </c>
      <c r="D4177" s="5" t="s">
        <v>16</v>
      </c>
      <c r="E4177" s="6">
        <v>646.73699999999997</v>
      </c>
      <c r="F4177" s="6">
        <v>1022.6475</v>
      </c>
      <c r="G4177" s="6">
        <v>1669.3844999999999</v>
      </c>
    </row>
    <row r="4178" spans="1:7" customFormat="1" x14ac:dyDescent="0.25">
      <c r="A4178" s="4">
        <v>40709</v>
      </c>
      <c r="B4178">
        <v>4</v>
      </c>
      <c r="C4178">
        <v>2</v>
      </c>
      <c r="D4178" s="5" t="s">
        <v>22</v>
      </c>
      <c r="E4178" s="6">
        <v>782.14499999999998</v>
      </c>
      <c r="F4178" s="6">
        <v>1232.5319999999999</v>
      </c>
      <c r="G4178" s="6">
        <v>2014.6769999999999</v>
      </c>
    </row>
    <row r="4179" spans="1:7" customFormat="1" x14ac:dyDescent="0.25">
      <c r="A4179" s="4">
        <v>40710</v>
      </c>
      <c r="B4179">
        <v>1</v>
      </c>
      <c r="C4179">
        <v>1</v>
      </c>
      <c r="D4179" s="5" t="s">
        <v>27</v>
      </c>
      <c r="E4179" s="6">
        <v>703.60500000000002</v>
      </c>
      <c r="F4179" s="6">
        <v>1080.366</v>
      </c>
      <c r="G4179" s="6">
        <v>1783.971</v>
      </c>
    </row>
    <row r="4180" spans="1:7" customFormat="1" x14ac:dyDescent="0.25">
      <c r="A4180" s="4">
        <v>40710</v>
      </c>
      <c r="B4180">
        <v>1</v>
      </c>
      <c r="C4180">
        <v>2</v>
      </c>
      <c r="D4180" s="5" t="s">
        <v>32</v>
      </c>
      <c r="E4180" s="6">
        <v>667.92600000000004</v>
      </c>
      <c r="F4180" s="6">
        <v>1126.9545000000001</v>
      </c>
      <c r="G4180" s="6">
        <v>1794.8805</v>
      </c>
    </row>
    <row r="4181" spans="1:7" customFormat="1" x14ac:dyDescent="0.25">
      <c r="A4181" s="4">
        <v>40710</v>
      </c>
      <c r="B4181">
        <v>2</v>
      </c>
      <c r="C4181">
        <v>1</v>
      </c>
      <c r="D4181" s="5" t="s">
        <v>37</v>
      </c>
      <c r="E4181" s="6">
        <v>703.94100000000003</v>
      </c>
      <c r="F4181" s="6">
        <v>1122.1980000000001</v>
      </c>
      <c r="G4181" s="6">
        <v>1826.1389999999999</v>
      </c>
    </row>
    <row r="4182" spans="1:7" customFormat="1" x14ac:dyDescent="0.25">
      <c r="A4182" s="4">
        <v>40710</v>
      </c>
      <c r="B4182">
        <v>2</v>
      </c>
      <c r="C4182">
        <v>2</v>
      </c>
      <c r="D4182" s="5" t="s">
        <v>40</v>
      </c>
      <c r="E4182" s="6">
        <v>673.86900000000003</v>
      </c>
      <c r="F4182" s="6">
        <v>1046.1675</v>
      </c>
      <c r="G4182" s="6">
        <v>1720.0364999999999</v>
      </c>
    </row>
    <row r="4183" spans="1:7" customFormat="1" x14ac:dyDescent="0.25">
      <c r="A4183" s="4">
        <v>40710</v>
      </c>
      <c r="B4183">
        <v>3</v>
      </c>
      <c r="C4183">
        <v>1</v>
      </c>
      <c r="D4183" s="5" t="s">
        <v>41</v>
      </c>
      <c r="E4183" s="6">
        <v>712.25699999999995</v>
      </c>
      <c r="F4183" s="6">
        <v>1120.6965</v>
      </c>
      <c r="G4183" s="6">
        <v>1832.9535000000001</v>
      </c>
    </row>
    <row r="4184" spans="1:7" customFormat="1" x14ac:dyDescent="0.25">
      <c r="A4184" s="4">
        <v>40710</v>
      </c>
      <c r="B4184">
        <v>3</v>
      </c>
      <c r="C4184">
        <v>2</v>
      </c>
      <c r="D4184" s="5" t="s">
        <v>43</v>
      </c>
      <c r="E4184" s="6">
        <v>708.99149999999997</v>
      </c>
      <c r="F4184" s="6">
        <v>1128.1410000000001</v>
      </c>
      <c r="G4184" s="6">
        <v>1837.1324999999999</v>
      </c>
    </row>
    <row r="4185" spans="1:7" customFormat="1" x14ac:dyDescent="0.25">
      <c r="A4185" s="4">
        <v>40710</v>
      </c>
      <c r="B4185">
        <v>4</v>
      </c>
      <c r="C4185">
        <v>1</v>
      </c>
      <c r="D4185" s="5" t="s">
        <v>47</v>
      </c>
      <c r="E4185" s="6">
        <v>626.70299999999997</v>
      </c>
      <c r="F4185" s="6">
        <v>982.88400000000001</v>
      </c>
      <c r="G4185" s="6">
        <v>1609.587</v>
      </c>
    </row>
    <row r="4186" spans="1:7" customFormat="1" x14ac:dyDescent="0.25">
      <c r="A4186" s="4">
        <v>40710</v>
      </c>
      <c r="B4186">
        <v>4</v>
      </c>
      <c r="C4186">
        <v>2</v>
      </c>
      <c r="D4186" s="5" t="s">
        <v>24</v>
      </c>
      <c r="E4186" s="6">
        <v>696.87450000000001</v>
      </c>
      <c r="F4186" s="6">
        <v>1160.838</v>
      </c>
      <c r="G4186" s="6">
        <v>1857.7125000000001</v>
      </c>
    </row>
    <row r="4187" spans="1:7" customFormat="1" x14ac:dyDescent="0.25">
      <c r="A4187" s="4">
        <v>40711</v>
      </c>
      <c r="B4187">
        <v>1</v>
      </c>
      <c r="C4187">
        <v>1</v>
      </c>
      <c r="D4187" s="5" t="s">
        <v>30</v>
      </c>
      <c r="E4187" s="6">
        <v>622.31399999999996</v>
      </c>
      <c r="F4187" s="6">
        <v>1032.2655</v>
      </c>
      <c r="G4187" s="6">
        <v>1654.5795000000001</v>
      </c>
    </row>
    <row r="4188" spans="1:7" customFormat="1" x14ac:dyDescent="0.25">
      <c r="A4188" s="4">
        <v>40711</v>
      </c>
      <c r="B4188">
        <v>1</v>
      </c>
      <c r="C4188">
        <v>2</v>
      </c>
      <c r="D4188" s="5" t="s">
        <v>16</v>
      </c>
      <c r="E4188" s="6">
        <v>707.87850000000003</v>
      </c>
      <c r="F4188" s="6">
        <v>1118.1344999999999</v>
      </c>
      <c r="G4188" s="6">
        <v>1826.0129999999999</v>
      </c>
    </row>
    <row r="4189" spans="1:7" customFormat="1" x14ac:dyDescent="0.25">
      <c r="A4189" s="4">
        <v>40711</v>
      </c>
      <c r="B4189">
        <v>2</v>
      </c>
      <c r="C4189">
        <v>1</v>
      </c>
      <c r="D4189" s="5" t="s">
        <v>22</v>
      </c>
      <c r="E4189" s="6">
        <v>691.60350000000005</v>
      </c>
      <c r="F4189" s="6">
        <v>1153.5930000000001</v>
      </c>
      <c r="G4189" s="6">
        <v>1845.1965</v>
      </c>
    </row>
    <row r="4190" spans="1:7" customFormat="1" x14ac:dyDescent="0.25">
      <c r="A4190" s="4">
        <v>40711</v>
      </c>
      <c r="B4190">
        <v>2</v>
      </c>
      <c r="C4190">
        <v>2</v>
      </c>
      <c r="D4190" s="5" t="s">
        <v>27</v>
      </c>
      <c r="E4190" s="6">
        <v>738.08699999999999</v>
      </c>
      <c r="F4190" s="6">
        <v>1224.0374999999999</v>
      </c>
      <c r="G4190" s="6">
        <v>1962.1244999999999</v>
      </c>
    </row>
    <row r="4191" spans="1:7" customFormat="1" x14ac:dyDescent="0.25">
      <c r="A4191" s="4">
        <v>40711</v>
      </c>
      <c r="B4191">
        <v>3</v>
      </c>
      <c r="C4191">
        <v>1</v>
      </c>
      <c r="D4191" s="5" t="s">
        <v>32</v>
      </c>
      <c r="E4191" s="6">
        <v>651.798</v>
      </c>
      <c r="F4191" s="6">
        <v>1095.3495</v>
      </c>
      <c r="G4191" s="6">
        <v>1747.1475</v>
      </c>
    </row>
    <row r="4192" spans="1:7" customFormat="1" x14ac:dyDescent="0.25">
      <c r="A4192" s="4">
        <v>40711</v>
      </c>
      <c r="B4192">
        <v>3</v>
      </c>
      <c r="C4192">
        <v>2</v>
      </c>
      <c r="D4192" s="5" t="s">
        <v>37</v>
      </c>
      <c r="E4192" s="6">
        <v>595.77</v>
      </c>
      <c r="F4192" s="6">
        <v>988.39649999999995</v>
      </c>
      <c r="G4192" s="6">
        <v>1584.1665</v>
      </c>
    </row>
    <row r="4193" spans="1:7" customFormat="1" x14ac:dyDescent="0.25">
      <c r="A4193" s="4">
        <v>40711</v>
      </c>
      <c r="B4193">
        <v>4</v>
      </c>
      <c r="C4193">
        <v>1</v>
      </c>
      <c r="D4193" s="5" t="s">
        <v>40</v>
      </c>
      <c r="E4193" s="6">
        <v>669.55349999999999</v>
      </c>
      <c r="F4193" s="6">
        <v>1111.2149999999999</v>
      </c>
      <c r="G4193" s="6">
        <v>1780.7684999999999</v>
      </c>
    </row>
    <row r="4194" spans="1:7" customFormat="1" x14ac:dyDescent="0.25">
      <c r="A4194" s="4">
        <v>40711</v>
      </c>
      <c r="B4194">
        <v>4</v>
      </c>
      <c r="C4194">
        <v>2</v>
      </c>
      <c r="D4194" s="5" t="s">
        <v>41</v>
      </c>
      <c r="E4194" s="6">
        <v>794.20950000000005</v>
      </c>
      <c r="F4194" s="6">
        <v>1346.8244999999999</v>
      </c>
      <c r="G4194" s="6">
        <v>2141.0340000000001</v>
      </c>
    </row>
    <row r="4195" spans="1:7" customFormat="1" x14ac:dyDescent="0.25">
      <c r="A4195" s="4">
        <v>40712</v>
      </c>
      <c r="B4195">
        <v>1</v>
      </c>
      <c r="C4195">
        <v>1</v>
      </c>
      <c r="D4195" s="5" t="s">
        <v>43</v>
      </c>
      <c r="E4195" s="6">
        <v>690.48</v>
      </c>
      <c r="F4195" s="6">
        <v>1171.9680000000001</v>
      </c>
      <c r="G4195" s="6">
        <v>1862.4480000000001</v>
      </c>
    </row>
    <row r="4196" spans="1:7" customFormat="1" x14ac:dyDescent="0.25">
      <c r="A4196" s="4">
        <v>40712</v>
      </c>
      <c r="B4196">
        <v>1</v>
      </c>
      <c r="C4196">
        <v>2</v>
      </c>
      <c r="D4196" s="5" t="s">
        <v>47</v>
      </c>
      <c r="E4196" s="6">
        <v>873.82050000000004</v>
      </c>
      <c r="F4196" s="6">
        <v>1333.6575</v>
      </c>
      <c r="G4196" s="6">
        <v>2207.4780000000001</v>
      </c>
    </row>
    <row r="4197" spans="1:7" customFormat="1" x14ac:dyDescent="0.25">
      <c r="A4197" s="4">
        <v>40712</v>
      </c>
      <c r="B4197">
        <v>2</v>
      </c>
      <c r="C4197">
        <v>1</v>
      </c>
      <c r="D4197" s="5" t="s">
        <v>24</v>
      </c>
      <c r="E4197" s="6">
        <v>652.08150000000001</v>
      </c>
      <c r="F4197" s="6">
        <v>1138.6935000000001</v>
      </c>
      <c r="G4197" s="6">
        <v>1790.7750000000001</v>
      </c>
    </row>
    <row r="4198" spans="1:7" customFormat="1" x14ac:dyDescent="0.25">
      <c r="A4198" s="4">
        <v>40712</v>
      </c>
      <c r="B4198">
        <v>2</v>
      </c>
      <c r="C4198">
        <v>2</v>
      </c>
      <c r="D4198" s="5" t="s">
        <v>30</v>
      </c>
      <c r="E4198" s="6">
        <v>589.95299999999997</v>
      </c>
      <c r="F4198" s="6">
        <v>1028.8634999999999</v>
      </c>
      <c r="G4198" s="6">
        <v>1618.8164999999999</v>
      </c>
    </row>
    <row r="4199" spans="1:7" customFormat="1" x14ac:dyDescent="0.25">
      <c r="A4199" s="4">
        <v>40712</v>
      </c>
      <c r="B4199">
        <v>3</v>
      </c>
      <c r="C4199">
        <v>1</v>
      </c>
      <c r="D4199" s="5" t="s">
        <v>16</v>
      </c>
      <c r="E4199" s="6">
        <v>696.27599999999995</v>
      </c>
      <c r="F4199" s="6">
        <v>1192.5899999999999</v>
      </c>
      <c r="G4199" s="6">
        <v>1888.866</v>
      </c>
    </row>
    <row r="4200" spans="1:7" customFormat="1" x14ac:dyDescent="0.25">
      <c r="A4200" s="4">
        <v>40712</v>
      </c>
      <c r="B4200">
        <v>3</v>
      </c>
      <c r="C4200">
        <v>2</v>
      </c>
      <c r="D4200" s="5" t="s">
        <v>22</v>
      </c>
      <c r="E4200" s="6">
        <v>842.05799999999999</v>
      </c>
      <c r="F4200" s="6">
        <v>1336.146</v>
      </c>
      <c r="G4200" s="6">
        <v>2178.2040000000002</v>
      </c>
    </row>
    <row r="4201" spans="1:7" customFormat="1" x14ac:dyDescent="0.25">
      <c r="A4201" s="4">
        <v>40712</v>
      </c>
      <c r="B4201">
        <v>4</v>
      </c>
      <c r="C4201">
        <v>1</v>
      </c>
      <c r="D4201" s="5" t="s">
        <v>27</v>
      </c>
      <c r="E4201" s="6">
        <v>625.53750000000002</v>
      </c>
      <c r="F4201" s="6">
        <v>1059.9855</v>
      </c>
      <c r="G4201" s="6">
        <v>1685.5229999999999</v>
      </c>
    </row>
    <row r="4202" spans="1:7" customFormat="1" x14ac:dyDescent="0.25">
      <c r="A4202" s="4">
        <v>40712</v>
      </c>
      <c r="B4202">
        <v>4</v>
      </c>
      <c r="C4202">
        <v>2</v>
      </c>
      <c r="D4202" s="5" t="s">
        <v>32</v>
      </c>
      <c r="E4202" s="6">
        <v>755.61149999999998</v>
      </c>
      <c r="F4202" s="6">
        <v>1161.3105</v>
      </c>
      <c r="G4202" s="6">
        <v>1916.922</v>
      </c>
    </row>
    <row r="4203" spans="1:7" customFormat="1" x14ac:dyDescent="0.25">
      <c r="A4203" s="4">
        <v>40713</v>
      </c>
      <c r="B4203">
        <v>1</v>
      </c>
      <c r="C4203">
        <v>1</v>
      </c>
      <c r="D4203" s="5" t="s">
        <v>37</v>
      </c>
      <c r="E4203" s="6">
        <v>658.39200000000005</v>
      </c>
      <c r="F4203" s="6">
        <v>1063.8074999999999</v>
      </c>
      <c r="G4203" s="6">
        <v>1722.1994999999999</v>
      </c>
    </row>
    <row r="4204" spans="1:7" customFormat="1" x14ac:dyDescent="0.25">
      <c r="A4204" s="4">
        <v>40713</v>
      </c>
      <c r="B4204">
        <v>1</v>
      </c>
      <c r="C4204">
        <v>2</v>
      </c>
      <c r="D4204" s="5" t="s">
        <v>40</v>
      </c>
      <c r="E4204" s="6">
        <v>689.13599999999997</v>
      </c>
      <c r="F4204" s="6">
        <v>1236.7739999999999</v>
      </c>
      <c r="G4204" s="6">
        <v>1925.91</v>
      </c>
    </row>
    <row r="4205" spans="1:7" customFormat="1" x14ac:dyDescent="0.25">
      <c r="A4205" s="4">
        <v>40713</v>
      </c>
      <c r="B4205">
        <v>2</v>
      </c>
      <c r="C4205">
        <v>1</v>
      </c>
      <c r="D4205" s="5" t="s">
        <v>41</v>
      </c>
      <c r="E4205" s="6">
        <v>727.37699999999995</v>
      </c>
      <c r="F4205" s="6">
        <v>1101.9224999999999</v>
      </c>
      <c r="G4205" s="6">
        <v>1829.2995000000001</v>
      </c>
    </row>
    <row r="4206" spans="1:7" customFormat="1" x14ac:dyDescent="0.25">
      <c r="A4206" s="4">
        <v>40713</v>
      </c>
      <c r="B4206">
        <v>2</v>
      </c>
      <c r="C4206">
        <v>2</v>
      </c>
      <c r="D4206" s="5" t="s">
        <v>43</v>
      </c>
      <c r="E4206" s="6">
        <v>869.505</v>
      </c>
      <c r="F4206" s="6">
        <v>1331.6205</v>
      </c>
      <c r="G4206" s="6">
        <v>2201.1255000000001</v>
      </c>
    </row>
    <row r="4207" spans="1:7" customFormat="1" x14ac:dyDescent="0.25">
      <c r="A4207" s="4">
        <v>40713</v>
      </c>
      <c r="B4207">
        <v>3</v>
      </c>
      <c r="C4207">
        <v>1</v>
      </c>
      <c r="D4207" s="5" t="s">
        <v>47</v>
      </c>
      <c r="E4207" s="6">
        <v>587.59050000000002</v>
      </c>
      <c r="F4207" s="6">
        <v>1011.99</v>
      </c>
      <c r="G4207" s="6">
        <v>1599.5805</v>
      </c>
    </row>
    <row r="4208" spans="1:7" customFormat="1" x14ac:dyDescent="0.25">
      <c r="A4208" s="4">
        <v>40713</v>
      </c>
      <c r="B4208">
        <v>3</v>
      </c>
      <c r="C4208">
        <v>2</v>
      </c>
      <c r="D4208" s="5" t="s">
        <v>24</v>
      </c>
      <c r="E4208" s="6">
        <v>770.04899999999998</v>
      </c>
      <c r="F4208" s="6">
        <v>1364.4855</v>
      </c>
      <c r="G4208" s="6">
        <v>2134.5345000000002</v>
      </c>
    </row>
    <row r="4209" spans="1:7" customFormat="1" x14ac:dyDescent="0.25">
      <c r="A4209" s="4">
        <v>40713</v>
      </c>
      <c r="B4209">
        <v>4</v>
      </c>
      <c r="C4209">
        <v>1</v>
      </c>
      <c r="D4209" s="5" t="s">
        <v>30</v>
      </c>
      <c r="E4209" s="6">
        <v>674.01599999999996</v>
      </c>
      <c r="F4209" s="6">
        <v>1157.6565000000001</v>
      </c>
      <c r="G4209" s="6">
        <v>1831.6724999999999</v>
      </c>
    </row>
    <row r="4210" spans="1:7" customFormat="1" x14ac:dyDescent="0.25">
      <c r="A4210" s="4">
        <v>40713</v>
      </c>
      <c r="B4210">
        <v>4</v>
      </c>
      <c r="C4210">
        <v>2</v>
      </c>
      <c r="D4210" s="5" t="s">
        <v>16</v>
      </c>
      <c r="E4210" s="6">
        <v>791.33249999999998</v>
      </c>
      <c r="F4210" s="6">
        <v>1381.443</v>
      </c>
      <c r="G4210" s="6">
        <v>2172.7755000000002</v>
      </c>
    </row>
    <row r="4211" spans="1:7" customFormat="1" x14ac:dyDescent="0.25">
      <c r="A4211" s="4">
        <v>40714</v>
      </c>
      <c r="B4211">
        <v>1</v>
      </c>
      <c r="C4211">
        <v>1</v>
      </c>
      <c r="D4211" s="5" t="s">
        <v>22</v>
      </c>
      <c r="E4211" s="6">
        <v>726.99900000000002</v>
      </c>
      <c r="F4211" s="6">
        <v>1099.3815</v>
      </c>
      <c r="G4211" s="6">
        <v>1826.3805</v>
      </c>
    </row>
    <row r="4212" spans="1:7" customFormat="1" x14ac:dyDescent="0.25">
      <c r="A4212" s="4">
        <v>40714</v>
      </c>
      <c r="B4212">
        <v>1</v>
      </c>
      <c r="C4212">
        <v>2</v>
      </c>
      <c r="D4212" s="5" t="s">
        <v>27</v>
      </c>
      <c r="E4212" s="6">
        <v>630.37800000000004</v>
      </c>
      <c r="F4212" s="6">
        <v>1041.0435</v>
      </c>
      <c r="G4212" s="6">
        <v>1671.4214999999999</v>
      </c>
    </row>
    <row r="4213" spans="1:7" customFormat="1" x14ac:dyDescent="0.25">
      <c r="A4213" s="4">
        <v>40714</v>
      </c>
      <c r="B4213">
        <v>2</v>
      </c>
      <c r="C4213">
        <v>1</v>
      </c>
      <c r="D4213" s="5" t="s">
        <v>32</v>
      </c>
      <c r="E4213" s="6">
        <v>609.34649999999999</v>
      </c>
      <c r="F4213" s="6">
        <v>1068.4275</v>
      </c>
      <c r="G4213" s="6">
        <v>1677.7739999999999</v>
      </c>
    </row>
    <row r="4214" spans="1:7" customFormat="1" x14ac:dyDescent="0.25">
      <c r="A4214" s="4">
        <v>40714</v>
      </c>
      <c r="B4214">
        <v>2</v>
      </c>
      <c r="C4214">
        <v>2</v>
      </c>
      <c r="D4214" s="5" t="s">
        <v>37</v>
      </c>
      <c r="E4214" s="6">
        <v>777.42</v>
      </c>
      <c r="F4214" s="6">
        <v>1344.5775000000001</v>
      </c>
      <c r="G4214" s="6">
        <v>2121.9974999999999</v>
      </c>
    </row>
    <row r="4215" spans="1:7" customFormat="1" x14ac:dyDescent="0.25">
      <c r="A4215" s="4">
        <v>40714</v>
      </c>
      <c r="B4215">
        <v>3</v>
      </c>
      <c r="C4215">
        <v>1</v>
      </c>
      <c r="D4215" s="5" t="s">
        <v>40</v>
      </c>
      <c r="E4215" s="6">
        <v>654.96900000000005</v>
      </c>
      <c r="F4215" s="6">
        <v>1213.3800000000001</v>
      </c>
      <c r="G4215" s="6">
        <v>1868.3489999999999</v>
      </c>
    </row>
    <row r="4216" spans="1:7" customFormat="1" x14ac:dyDescent="0.25">
      <c r="A4216" s="4">
        <v>40714</v>
      </c>
      <c r="B4216">
        <v>3</v>
      </c>
      <c r="C4216">
        <v>2</v>
      </c>
      <c r="D4216" s="5" t="s">
        <v>41</v>
      </c>
      <c r="E4216" s="6">
        <v>714.21</v>
      </c>
      <c r="F4216" s="6">
        <v>1210.9649999999999</v>
      </c>
      <c r="G4216" s="6">
        <v>1925.175</v>
      </c>
    </row>
    <row r="4217" spans="1:7" customFormat="1" x14ac:dyDescent="0.25">
      <c r="A4217" s="4">
        <v>40714</v>
      </c>
      <c r="B4217">
        <v>4</v>
      </c>
      <c r="C4217">
        <v>1</v>
      </c>
      <c r="D4217" s="5" t="s">
        <v>43</v>
      </c>
      <c r="E4217" s="6">
        <v>632.05799999999999</v>
      </c>
      <c r="F4217" s="6">
        <v>1096.1579999999999</v>
      </c>
      <c r="G4217" s="6">
        <v>1728.2159999999999</v>
      </c>
    </row>
    <row r="4218" spans="1:7" customFormat="1" x14ac:dyDescent="0.25">
      <c r="A4218" s="4">
        <v>40714</v>
      </c>
      <c r="B4218">
        <v>4</v>
      </c>
      <c r="C4218">
        <v>2</v>
      </c>
      <c r="D4218" s="5" t="s">
        <v>47</v>
      </c>
      <c r="E4218" s="6">
        <v>849.34500000000003</v>
      </c>
      <c r="F4218" s="6">
        <v>1349.607</v>
      </c>
      <c r="G4218" s="6">
        <v>2198.9520000000002</v>
      </c>
    </row>
    <row r="4219" spans="1:7" customFormat="1" x14ac:dyDescent="0.25">
      <c r="A4219" s="4">
        <v>40715</v>
      </c>
      <c r="B4219">
        <v>1</v>
      </c>
      <c r="C4219">
        <v>1</v>
      </c>
      <c r="D4219" s="5" t="s">
        <v>24</v>
      </c>
      <c r="E4219" s="6">
        <v>596.48400000000004</v>
      </c>
      <c r="F4219" s="6">
        <v>1033.3575000000001</v>
      </c>
      <c r="G4219" s="6">
        <v>1629.8415</v>
      </c>
    </row>
    <row r="4220" spans="1:7" customFormat="1" x14ac:dyDescent="0.25">
      <c r="A4220" s="4">
        <v>40715</v>
      </c>
      <c r="B4220">
        <v>1</v>
      </c>
      <c r="C4220">
        <v>2</v>
      </c>
      <c r="D4220" s="5" t="s">
        <v>30</v>
      </c>
      <c r="E4220" s="6">
        <v>775.30949999999996</v>
      </c>
      <c r="F4220" s="6">
        <v>1412.9010000000001</v>
      </c>
      <c r="G4220" s="6">
        <v>2188.2105000000001</v>
      </c>
    </row>
    <row r="4221" spans="1:7" customFormat="1" x14ac:dyDescent="0.25">
      <c r="A4221" s="4">
        <v>40715</v>
      </c>
      <c r="B4221">
        <v>2</v>
      </c>
      <c r="C4221">
        <v>1</v>
      </c>
      <c r="D4221" s="5" t="s">
        <v>16</v>
      </c>
      <c r="E4221" s="6">
        <v>696.255</v>
      </c>
      <c r="F4221" s="6">
        <v>1081.3215</v>
      </c>
      <c r="G4221" s="6">
        <v>1777.5764999999999</v>
      </c>
    </row>
    <row r="4222" spans="1:7" customFormat="1" x14ac:dyDescent="0.25">
      <c r="A4222" s="4">
        <v>40715</v>
      </c>
      <c r="B4222">
        <v>2</v>
      </c>
      <c r="C4222">
        <v>2</v>
      </c>
      <c r="D4222" s="5" t="s">
        <v>22</v>
      </c>
      <c r="E4222" s="6">
        <v>586.76099999999997</v>
      </c>
      <c r="F4222" s="6">
        <v>1003.821</v>
      </c>
      <c r="G4222" s="6">
        <v>1590.5820000000001</v>
      </c>
    </row>
    <row r="4223" spans="1:7" customFormat="1" x14ac:dyDescent="0.25">
      <c r="A4223" s="4">
        <v>40715</v>
      </c>
      <c r="B4223">
        <v>3</v>
      </c>
      <c r="C4223">
        <v>1</v>
      </c>
      <c r="D4223" s="5" t="s">
        <v>27</v>
      </c>
      <c r="E4223" s="6">
        <v>578.77049999999997</v>
      </c>
      <c r="F4223" s="6">
        <v>1118.9639999999999</v>
      </c>
      <c r="G4223" s="6">
        <v>1697.7345</v>
      </c>
    </row>
    <row r="4224" spans="1:7" customFormat="1" x14ac:dyDescent="0.25">
      <c r="A4224" s="4">
        <v>40715</v>
      </c>
      <c r="B4224">
        <v>3</v>
      </c>
      <c r="C4224">
        <v>2</v>
      </c>
      <c r="D4224" s="5" t="s">
        <v>32</v>
      </c>
      <c r="E4224" s="6">
        <v>613.69349999999997</v>
      </c>
      <c r="F4224" s="6">
        <v>1107.2145</v>
      </c>
      <c r="G4224" s="6">
        <v>1720.9079999999999</v>
      </c>
    </row>
    <row r="4225" spans="1:7" customFormat="1" x14ac:dyDescent="0.25">
      <c r="A4225" s="4">
        <v>40715</v>
      </c>
      <c r="B4225">
        <v>4</v>
      </c>
      <c r="C4225">
        <v>1</v>
      </c>
      <c r="D4225" s="5" t="s">
        <v>37</v>
      </c>
      <c r="E4225" s="6">
        <v>702.41849999999999</v>
      </c>
      <c r="F4225" s="6">
        <v>1083.7049999999999</v>
      </c>
      <c r="G4225" s="6">
        <v>1786.1234999999999</v>
      </c>
    </row>
    <row r="4226" spans="1:7" customFormat="1" x14ac:dyDescent="0.25">
      <c r="A4226" s="4">
        <v>40715</v>
      </c>
      <c r="B4226">
        <v>4</v>
      </c>
      <c r="C4226">
        <v>2</v>
      </c>
      <c r="D4226" s="5" t="s">
        <v>40</v>
      </c>
      <c r="E4226" s="6">
        <v>588.04200000000003</v>
      </c>
      <c r="F4226" s="6">
        <v>1007.622</v>
      </c>
      <c r="G4226" s="6">
        <v>1595.664</v>
      </c>
    </row>
    <row r="4227" spans="1:7" customFormat="1" x14ac:dyDescent="0.25">
      <c r="A4227" s="4">
        <v>40716</v>
      </c>
      <c r="B4227">
        <v>1</v>
      </c>
      <c r="C4227">
        <v>1</v>
      </c>
      <c r="D4227" s="5" t="s">
        <v>41</v>
      </c>
      <c r="E4227" s="6">
        <v>655.49400000000003</v>
      </c>
      <c r="F4227" s="6">
        <v>1097.1659999999999</v>
      </c>
      <c r="G4227" s="6">
        <v>1752.66</v>
      </c>
    </row>
    <row r="4228" spans="1:7" customFormat="1" x14ac:dyDescent="0.25">
      <c r="A4228" s="4">
        <v>40716</v>
      </c>
      <c r="B4228">
        <v>1</v>
      </c>
      <c r="C4228">
        <v>2</v>
      </c>
      <c r="D4228" s="5" t="s">
        <v>43</v>
      </c>
      <c r="E4228" s="6">
        <v>696.75900000000001</v>
      </c>
      <c r="F4228" s="6">
        <v>1140.8879999999999</v>
      </c>
      <c r="G4228" s="6">
        <v>1837.6469999999999</v>
      </c>
    </row>
    <row r="4229" spans="1:7" customFormat="1" x14ac:dyDescent="0.25">
      <c r="A4229" s="4">
        <v>40716</v>
      </c>
      <c r="B4229">
        <v>2</v>
      </c>
      <c r="C4229">
        <v>1</v>
      </c>
      <c r="D4229" s="5" t="s">
        <v>47</v>
      </c>
      <c r="E4229" s="6">
        <v>538.21950000000004</v>
      </c>
      <c r="F4229" s="6">
        <v>1053.3285000000001</v>
      </c>
      <c r="G4229" s="6">
        <v>1591.548</v>
      </c>
    </row>
    <row r="4230" spans="1:7" customFormat="1" x14ac:dyDescent="0.25">
      <c r="A4230" s="4">
        <v>40716</v>
      </c>
      <c r="B4230">
        <v>2</v>
      </c>
      <c r="C4230">
        <v>2</v>
      </c>
      <c r="D4230" s="5" t="s">
        <v>24</v>
      </c>
      <c r="E4230" s="6">
        <v>809.32950000000005</v>
      </c>
      <c r="F4230" s="6">
        <v>1296.9075</v>
      </c>
      <c r="G4230" s="6">
        <v>2106.2370000000001</v>
      </c>
    </row>
    <row r="4231" spans="1:7" customFormat="1" x14ac:dyDescent="0.25">
      <c r="A4231" s="4">
        <v>40716</v>
      </c>
      <c r="B4231">
        <v>3</v>
      </c>
      <c r="C4231">
        <v>1</v>
      </c>
      <c r="D4231" s="5" t="s">
        <v>30</v>
      </c>
      <c r="E4231" s="6">
        <v>679.74900000000002</v>
      </c>
      <c r="F4231" s="6">
        <v>1113.8399999999999</v>
      </c>
      <c r="G4231" s="6">
        <v>1793.5889999999999</v>
      </c>
    </row>
    <row r="4232" spans="1:7" customFormat="1" x14ac:dyDescent="0.25">
      <c r="A4232" s="4">
        <v>40716</v>
      </c>
      <c r="B4232">
        <v>3</v>
      </c>
      <c r="C4232">
        <v>2</v>
      </c>
      <c r="D4232" s="5" t="s">
        <v>16</v>
      </c>
      <c r="E4232" s="6">
        <v>531.19500000000005</v>
      </c>
      <c r="F4232" s="6">
        <v>1068.5429999999999</v>
      </c>
      <c r="G4232" s="6">
        <v>1599.7380000000001</v>
      </c>
    </row>
    <row r="4233" spans="1:7" customFormat="1" x14ac:dyDescent="0.25">
      <c r="A4233" s="4">
        <v>40716</v>
      </c>
      <c r="B4233">
        <v>4</v>
      </c>
      <c r="C4233">
        <v>1</v>
      </c>
      <c r="D4233" s="5" t="s">
        <v>22</v>
      </c>
      <c r="E4233" s="6">
        <v>694.38599999999997</v>
      </c>
      <c r="F4233" s="6">
        <v>1051.827</v>
      </c>
      <c r="G4233" s="6">
        <v>1746.213</v>
      </c>
    </row>
    <row r="4234" spans="1:7" customFormat="1" x14ac:dyDescent="0.25">
      <c r="A4234" s="4">
        <v>40716</v>
      </c>
      <c r="B4234">
        <v>4</v>
      </c>
      <c r="C4234">
        <v>2</v>
      </c>
      <c r="D4234" s="5" t="s">
        <v>27</v>
      </c>
      <c r="E4234" s="6">
        <v>656.47050000000002</v>
      </c>
      <c r="F4234" s="6">
        <v>999.88350000000003</v>
      </c>
      <c r="G4234" s="6">
        <v>1656.354</v>
      </c>
    </row>
    <row r="4235" spans="1:7" customFormat="1" x14ac:dyDescent="0.25">
      <c r="A4235" s="4">
        <v>40717</v>
      </c>
      <c r="B4235">
        <v>1</v>
      </c>
      <c r="C4235">
        <v>1</v>
      </c>
      <c r="D4235" s="5" t="s">
        <v>32</v>
      </c>
      <c r="E4235" s="6">
        <v>720.36300000000006</v>
      </c>
      <c r="F4235" s="6">
        <v>1101.2085</v>
      </c>
      <c r="G4235" s="6">
        <v>1821.5715</v>
      </c>
    </row>
    <row r="4236" spans="1:7" customFormat="1" x14ac:dyDescent="0.25">
      <c r="A4236" s="4">
        <v>40717</v>
      </c>
      <c r="B4236">
        <v>1</v>
      </c>
      <c r="C4236">
        <v>2</v>
      </c>
      <c r="D4236" s="5" t="s">
        <v>37</v>
      </c>
      <c r="E4236" s="6">
        <v>624.01499999999999</v>
      </c>
      <c r="F4236" s="6">
        <v>1127.4794999999999</v>
      </c>
      <c r="G4236" s="6">
        <v>1751.4945</v>
      </c>
    </row>
    <row r="4237" spans="1:7" customFormat="1" x14ac:dyDescent="0.25">
      <c r="A4237" s="4">
        <v>40717</v>
      </c>
      <c r="B4237">
        <v>2</v>
      </c>
      <c r="C4237">
        <v>1</v>
      </c>
      <c r="D4237" s="5" t="s">
        <v>40</v>
      </c>
      <c r="E4237" s="6">
        <v>667.17</v>
      </c>
      <c r="F4237" s="6">
        <v>1105.923</v>
      </c>
      <c r="G4237" s="6">
        <v>1773.0930000000001</v>
      </c>
    </row>
    <row r="4238" spans="1:7" customFormat="1" x14ac:dyDescent="0.25">
      <c r="A4238" s="4">
        <v>40717</v>
      </c>
      <c r="B4238">
        <v>2</v>
      </c>
      <c r="C4238">
        <v>2</v>
      </c>
      <c r="D4238" s="5" t="s">
        <v>41</v>
      </c>
      <c r="E4238" s="6">
        <v>616.48649999999998</v>
      </c>
      <c r="F4238" s="6">
        <v>1180.2525000000001</v>
      </c>
      <c r="G4238" s="6">
        <v>1796.739</v>
      </c>
    </row>
    <row r="4239" spans="1:7" customFormat="1" x14ac:dyDescent="0.25">
      <c r="A4239" s="4">
        <v>40717</v>
      </c>
      <c r="B4239">
        <v>3</v>
      </c>
      <c r="C4239">
        <v>1</v>
      </c>
      <c r="D4239" s="5" t="s">
        <v>43</v>
      </c>
      <c r="E4239" s="6">
        <v>699.13199999999995</v>
      </c>
      <c r="F4239" s="6">
        <v>1067.1465000000001</v>
      </c>
      <c r="G4239" s="6">
        <v>1766.2784999999999</v>
      </c>
    </row>
    <row r="4240" spans="1:7" customFormat="1" x14ac:dyDescent="0.25">
      <c r="A4240" s="4">
        <v>40717</v>
      </c>
      <c r="B4240">
        <v>3</v>
      </c>
      <c r="C4240">
        <v>2</v>
      </c>
      <c r="D4240" s="5" t="s">
        <v>47</v>
      </c>
      <c r="E4240" s="6">
        <v>655.03200000000004</v>
      </c>
      <c r="F4240" s="6">
        <v>1232.3115</v>
      </c>
      <c r="G4240" s="6">
        <v>1887.3434999999999</v>
      </c>
    </row>
    <row r="4241" spans="1:7" customFormat="1" x14ac:dyDescent="0.25">
      <c r="A4241" s="4">
        <v>40717</v>
      </c>
      <c r="B4241">
        <v>4</v>
      </c>
      <c r="C4241">
        <v>1</v>
      </c>
      <c r="D4241" s="5" t="s">
        <v>24</v>
      </c>
      <c r="E4241" s="6">
        <v>629.34900000000005</v>
      </c>
      <c r="F4241" s="6">
        <v>1049.5170000000001</v>
      </c>
      <c r="G4241" s="6">
        <v>1678.866</v>
      </c>
    </row>
    <row r="4242" spans="1:7" customFormat="1" x14ac:dyDescent="0.25">
      <c r="A4242" s="4">
        <v>40717</v>
      </c>
      <c r="B4242">
        <v>4</v>
      </c>
      <c r="C4242">
        <v>2</v>
      </c>
      <c r="D4242" s="5" t="s">
        <v>30</v>
      </c>
      <c r="E4242" s="6">
        <v>558.6</v>
      </c>
      <c r="F4242" s="6">
        <v>1102.248</v>
      </c>
      <c r="G4242" s="6">
        <v>1660.848</v>
      </c>
    </row>
    <row r="4243" spans="1:7" customFormat="1" x14ac:dyDescent="0.25">
      <c r="A4243" s="4">
        <v>40718</v>
      </c>
      <c r="B4243">
        <v>1</v>
      </c>
      <c r="C4243">
        <v>1</v>
      </c>
      <c r="D4243" s="5" t="s">
        <v>16</v>
      </c>
      <c r="E4243" s="6">
        <v>614.5335</v>
      </c>
      <c r="F4243" s="6">
        <v>1163.6835000000001</v>
      </c>
      <c r="G4243" s="6">
        <v>1778.2170000000001</v>
      </c>
    </row>
    <row r="4244" spans="1:7" customFormat="1" x14ac:dyDescent="0.25">
      <c r="A4244" s="4">
        <v>40718</v>
      </c>
      <c r="B4244">
        <v>1</v>
      </c>
      <c r="C4244">
        <v>2</v>
      </c>
      <c r="D4244" s="5" t="s">
        <v>22</v>
      </c>
      <c r="E4244" s="6">
        <v>569.1</v>
      </c>
      <c r="F4244" s="6">
        <v>1089.4905000000001</v>
      </c>
      <c r="G4244" s="6">
        <v>1658.5905</v>
      </c>
    </row>
    <row r="4245" spans="1:7" customFormat="1" x14ac:dyDescent="0.25">
      <c r="A4245" s="4">
        <v>40718</v>
      </c>
      <c r="B4245">
        <v>2</v>
      </c>
      <c r="C4245">
        <v>1</v>
      </c>
      <c r="D4245" s="5" t="s">
        <v>27</v>
      </c>
      <c r="E4245" s="6">
        <v>682.24800000000005</v>
      </c>
      <c r="F4245" s="6">
        <v>1056.1320000000001</v>
      </c>
      <c r="G4245" s="6">
        <v>1738.38</v>
      </c>
    </row>
    <row r="4246" spans="1:7" customFormat="1" x14ac:dyDescent="0.25">
      <c r="A4246" s="4">
        <v>40718</v>
      </c>
      <c r="B4246">
        <v>2</v>
      </c>
      <c r="C4246">
        <v>2</v>
      </c>
      <c r="D4246" s="5" t="s">
        <v>32</v>
      </c>
      <c r="E4246" s="6">
        <v>813.92849999999999</v>
      </c>
      <c r="F4246" s="6">
        <v>1344.42</v>
      </c>
      <c r="G4246" s="6">
        <v>2158.3485000000001</v>
      </c>
    </row>
    <row r="4247" spans="1:7" customFormat="1" x14ac:dyDescent="0.25">
      <c r="A4247" s="4">
        <v>40718</v>
      </c>
      <c r="B4247">
        <v>3</v>
      </c>
      <c r="C4247">
        <v>1</v>
      </c>
      <c r="D4247" s="5" t="s">
        <v>37</v>
      </c>
      <c r="E4247" s="6">
        <v>570.29700000000003</v>
      </c>
      <c r="F4247" s="6">
        <v>1035.636</v>
      </c>
      <c r="G4247" s="6">
        <v>1605.933</v>
      </c>
    </row>
    <row r="4248" spans="1:7" customFormat="1" x14ac:dyDescent="0.25">
      <c r="A4248" s="4">
        <v>40718</v>
      </c>
      <c r="B4248">
        <v>3</v>
      </c>
      <c r="C4248">
        <v>2</v>
      </c>
      <c r="D4248" s="5" t="s">
        <v>40</v>
      </c>
      <c r="E4248" s="6">
        <v>710.50350000000003</v>
      </c>
      <c r="F4248" s="6">
        <v>1280.223</v>
      </c>
      <c r="G4248" s="6">
        <v>1990.7265</v>
      </c>
    </row>
    <row r="4249" spans="1:7" customFormat="1" x14ac:dyDescent="0.25">
      <c r="A4249" s="4">
        <v>40718</v>
      </c>
      <c r="B4249">
        <v>4</v>
      </c>
      <c r="C4249">
        <v>1</v>
      </c>
      <c r="D4249" s="5" t="s">
        <v>41</v>
      </c>
      <c r="E4249" s="6">
        <v>626.78700000000003</v>
      </c>
      <c r="F4249" s="6">
        <v>1053.192</v>
      </c>
      <c r="G4249" s="6">
        <v>1679.979</v>
      </c>
    </row>
    <row r="4250" spans="1:7" customFormat="1" x14ac:dyDescent="0.25">
      <c r="A4250" s="4">
        <v>40718</v>
      </c>
      <c r="B4250">
        <v>4</v>
      </c>
      <c r="C4250">
        <v>2</v>
      </c>
      <c r="D4250" s="5" t="s">
        <v>43</v>
      </c>
      <c r="E4250" s="6">
        <v>803.79600000000005</v>
      </c>
      <c r="F4250" s="6">
        <v>1228.0065</v>
      </c>
      <c r="G4250" s="6">
        <v>2031.8025</v>
      </c>
    </row>
    <row r="4251" spans="1:7" customFormat="1" x14ac:dyDescent="0.25">
      <c r="A4251" s="4">
        <v>40719</v>
      </c>
      <c r="B4251">
        <v>1</v>
      </c>
      <c r="C4251">
        <v>1</v>
      </c>
      <c r="D4251" s="5" t="s">
        <v>47</v>
      </c>
      <c r="E4251" s="6">
        <v>718.16849999999999</v>
      </c>
      <c r="F4251" s="6">
        <v>1161.3945000000001</v>
      </c>
      <c r="G4251" s="6">
        <v>1879.5630000000001</v>
      </c>
    </row>
    <row r="4252" spans="1:7" customFormat="1" x14ac:dyDescent="0.25">
      <c r="A4252" s="4">
        <v>40719</v>
      </c>
      <c r="B4252">
        <v>1</v>
      </c>
      <c r="C4252">
        <v>2</v>
      </c>
      <c r="D4252" s="5" t="s">
        <v>24</v>
      </c>
      <c r="E4252" s="6">
        <v>660.94349999999997</v>
      </c>
      <c r="F4252" s="6">
        <v>1265.5335</v>
      </c>
      <c r="G4252" s="6">
        <v>1926.4770000000001</v>
      </c>
    </row>
    <row r="4253" spans="1:7" customFormat="1" x14ac:dyDescent="0.25">
      <c r="A4253" s="4">
        <v>40719</v>
      </c>
      <c r="B4253">
        <v>2</v>
      </c>
      <c r="C4253">
        <v>1</v>
      </c>
      <c r="D4253" s="5" t="s">
        <v>30</v>
      </c>
      <c r="E4253" s="6">
        <v>719.61749999999995</v>
      </c>
      <c r="F4253" s="6">
        <v>1170.645</v>
      </c>
      <c r="G4253" s="6">
        <v>1890.2625</v>
      </c>
    </row>
    <row r="4254" spans="1:7" customFormat="1" x14ac:dyDescent="0.25">
      <c r="A4254" s="4">
        <v>40719</v>
      </c>
      <c r="B4254">
        <v>2</v>
      </c>
      <c r="C4254">
        <v>2</v>
      </c>
      <c r="D4254" s="5" t="s">
        <v>16</v>
      </c>
      <c r="E4254" s="6">
        <v>786.1875</v>
      </c>
      <c r="F4254" s="6">
        <v>1293.0645</v>
      </c>
      <c r="G4254" s="6">
        <v>2079.252</v>
      </c>
    </row>
    <row r="4255" spans="1:7" customFormat="1" x14ac:dyDescent="0.25">
      <c r="A4255" s="4">
        <v>40719</v>
      </c>
      <c r="B4255">
        <v>3</v>
      </c>
      <c r="C4255">
        <v>1</v>
      </c>
      <c r="D4255" s="5" t="s">
        <v>22</v>
      </c>
      <c r="E4255" s="6">
        <v>592.84050000000002</v>
      </c>
      <c r="F4255" s="6">
        <v>1123.5944999999999</v>
      </c>
      <c r="G4255" s="6">
        <v>1716.4349999999999</v>
      </c>
    </row>
    <row r="4256" spans="1:7" customFormat="1" x14ac:dyDescent="0.25">
      <c r="A4256" s="4">
        <v>40719</v>
      </c>
      <c r="B4256">
        <v>3</v>
      </c>
      <c r="C4256">
        <v>2</v>
      </c>
      <c r="D4256" s="5" t="s">
        <v>27</v>
      </c>
      <c r="E4256" s="6">
        <v>629.41200000000003</v>
      </c>
      <c r="F4256" s="6">
        <v>1021.3665</v>
      </c>
      <c r="G4256" s="6">
        <v>1650.7784999999999</v>
      </c>
    </row>
    <row r="4257" spans="1:7" customFormat="1" x14ac:dyDescent="0.25">
      <c r="A4257" s="4">
        <v>40719</v>
      </c>
      <c r="B4257">
        <v>4</v>
      </c>
      <c r="C4257">
        <v>1</v>
      </c>
      <c r="D4257" s="5" t="s">
        <v>32</v>
      </c>
      <c r="E4257" s="6">
        <v>600.6</v>
      </c>
      <c r="F4257" s="6">
        <v>1041.3795</v>
      </c>
      <c r="G4257" s="6">
        <v>1641.9794999999999</v>
      </c>
    </row>
    <row r="4258" spans="1:7" customFormat="1" x14ac:dyDescent="0.25">
      <c r="A4258" s="4">
        <v>40719</v>
      </c>
      <c r="B4258">
        <v>4</v>
      </c>
      <c r="C4258">
        <v>2</v>
      </c>
      <c r="D4258" s="5" t="s">
        <v>37</v>
      </c>
      <c r="E4258" s="6">
        <v>636.87750000000005</v>
      </c>
      <c r="F4258" s="6">
        <v>1157.6669999999999</v>
      </c>
      <c r="G4258" s="6">
        <v>1794.5445</v>
      </c>
    </row>
    <row r="4259" spans="1:7" customFormat="1" x14ac:dyDescent="0.25">
      <c r="A4259" s="4">
        <v>40720</v>
      </c>
      <c r="B4259">
        <v>1</v>
      </c>
      <c r="C4259">
        <v>1</v>
      </c>
      <c r="D4259" s="5" t="s">
        <v>40</v>
      </c>
      <c r="E4259" s="6">
        <v>664.10400000000004</v>
      </c>
      <c r="F4259" s="6">
        <v>1119.1005</v>
      </c>
      <c r="G4259" s="6">
        <v>1783.2045000000001</v>
      </c>
    </row>
    <row r="4260" spans="1:7" customFormat="1" x14ac:dyDescent="0.25">
      <c r="A4260" s="4">
        <v>40720</v>
      </c>
      <c r="B4260">
        <v>1</v>
      </c>
      <c r="C4260">
        <v>2</v>
      </c>
      <c r="D4260" s="5" t="s">
        <v>41</v>
      </c>
      <c r="E4260" s="6">
        <v>734.70600000000002</v>
      </c>
      <c r="F4260" s="6">
        <v>1237.8765000000001</v>
      </c>
      <c r="G4260" s="6">
        <v>1972.5825</v>
      </c>
    </row>
    <row r="4261" spans="1:7" customFormat="1" x14ac:dyDescent="0.25">
      <c r="A4261" s="4">
        <v>40720</v>
      </c>
      <c r="B4261">
        <v>2</v>
      </c>
      <c r="C4261">
        <v>1</v>
      </c>
      <c r="D4261" s="5" t="s">
        <v>43</v>
      </c>
      <c r="E4261" s="6">
        <v>621.41099999999994</v>
      </c>
      <c r="F4261" s="6">
        <v>1042.6079999999999</v>
      </c>
      <c r="G4261" s="6">
        <v>1664.019</v>
      </c>
    </row>
    <row r="4262" spans="1:7" customFormat="1" x14ac:dyDescent="0.25">
      <c r="A4262" s="4">
        <v>40720</v>
      </c>
      <c r="B4262">
        <v>2</v>
      </c>
      <c r="C4262">
        <v>2</v>
      </c>
      <c r="D4262" s="5" t="s">
        <v>47</v>
      </c>
      <c r="E4262" s="6">
        <v>812.05949999999996</v>
      </c>
      <c r="F4262" s="6">
        <v>1336.8389999999999</v>
      </c>
      <c r="G4262" s="6">
        <v>2148.8984999999998</v>
      </c>
    </row>
    <row r="4263" spans="1:7" customFormat="1" x14ac:dyDescent="0.25">
      <c r="A4263" s="4">
        <v>40720</v>
      </c>
      <c r="B4263">
        <v>3</v>
      </c>
      <c r="C4263">
        <v>1</v>
      </c>
      <c r="D4263" s="5" t="s">
        <v>24</v>
      </c>
      <c r="E4263" s="6">
        <v>643.17750000000001</v>
      </c>
      <c r="F4263" s="6">
        <v>1134.798</v>
      </c>
      <c r="G4263" s="6">
        <v>1777.9755</v>
      </c>
    </row>
    <row r="4264" spans="1:7" customFormat="1" x14ac:dyDescent="0.25">
      <c r="A4264" s="4">
        <v>40720</v>
      </c>
      <c r="B4264">
        <v>3</v>
      </c>
      <c r="C4264">
        <v>2</v>
      </c>
      <c r="D4264" s="5" t="s">
        <v>30</v>
      </c>
      <c r="E4264" s="6">
        <v>567.36749999999995</v>
      </c>
      <c r="F4264" s="6">
        <v>1025.4614999999999</v>
      </c>
      <c r="G4264" s="6">
        <v>1592.829</v>
      </c>
    </row>
    <row r="4265" spans="1:7" customFormat="1" x14ac:dyDescent="0.25">
      <c r="A4265" s="4">
        <v>40720</v>
      </c>
      <c r="B4265">
        <v>4</v>
      </c>
      <c r="C4265">
        <v>1</v>
      </c>
      <c r="D4265" s="5" t="s">
        <v>16</v>
      </c>
      <c r="E4265" s="6">
        <v>719.67</v>
      </c>
      <c r="F4265" s="6">
        <v>1141.6755000000001</v>
      </c>
      <c r="G4265" s="6">
        <v>1861.3454999999999</v>
      </c>
    </row>
    <row r="4266" spans="1:7" customFormat="1" x14ac:dyDescent="0.25">
      <c r="A4266" s="4">
        <v>40720</v>
      </c>
      <c r="B4266">
        <v>4</v>
      </c>
      <c r="C4266">
        <v>2</v>
      </c>
      <c r="D4266" s="5" t="s">
        <v>22</v>
      </c>
      <c r="E4266" s="6">
        <v>662.86500000000001</v>
      </c>
      <c r="F4266" s="6">
        <v>1309.749</v>
      </c>
      <c r="G4266" s="6">
        <v>1972.614</v>
      </c>
    </row>
    <row r="4267" spans="1:7" customFormat="1" x14ac:dyDescent="0.25">
      <c r="A4267" s="4">
        <v>40721</v>
      </c>
      <c r="B4267">
        <v>1</v>
      </c>
      <c r="C4267">
        <v>1</v>
      </c>
      <c r="D4267" s="5" t="s">
        <v>27</v>
      </c>
      <c r="E4267" s="6">
        <v>599.76</v>
      </c>
      <c r="F4267" s="6">
        <v>1116.2445</v>
      </c>
      <c r="G4267" s="6">
        <v>1716.0045</v>
      </c>
    </row>
    <row r="4268" spans="1:7" customFormat="1" x14ac:dyDescent="0.25">
      <c r="A4268" s="4">
        <v>40721</v>
      </c>
      <c r="B4268">
        <v>1</v>
      </c>
      <c r="C4268">
        <v>2</v>
      </c>
      <c r="D4268" s="5" t="s">
        <v>32</v>
      </c>
      <c r="E4268" s="6">
        <v>597.93299999999999</v>
      </c>
      <c r="F4268" s="6">
        <v>1255.0965000000001</v>
      </c>
      <c r="G4268" s="6">
        <v>1853.0295000000001</v>
      </c>
    </row>
    <row r="4269" spans="1:7" customFormat="1" x14ac:dyDescent="0.25">
      <c r="A4269" s="4">
        <v>40721</v>
      </c>
      <c r="B4269">
        <v>2</v>
      </c>
      <c r="C4269">
        <v>1</v>
      </c>
      <c r="D4269" s="5" t="s">
        <v>37</v>
      </c>
      <c r="E4269" s="6">
        <v>603.14099999999996</v>
      </c>
      <c r="F4269" s="6">
        <v>1020.0645</v>
      </c>
      <c r="G4269" s="6">
        <v>1623.2055</v>
      </c>
    </row>
    <row r="4270" spans="1:7" customFormat="1" x14ac:dyDescent="0.25">
      <c r="A4270" s="4">
        <v>40721</v>
      </c>
      <c r="B4270">
        <v>2</v>
      </c>
      <c r="C4270">
        <v>2</v>
      </c>
      <c r="D4270" s="5" t="s">
        <v>40</v>
      </c>
      <c r="E4270" s="6">
        <v>628.49850000000004</v>
      </c>
      <c r="F4270" s="6">
        <v>1143.8595</v>
      </c>
      <c r="G4270" s="6">
        <v>1772.3579999999999</v>
      </c>
    </row>
    <row r="4271" spans="1:7" customFormat="1" x14ac:dyDescent="0.25">
      <c r="A4271" s="4">
        <v>40721</v>
      </c>
      <c r="B4271">
        <v>3</v>
      </c>
      <c r="C4271">
        <v>1</v>
      </c>
      <c r="D4271" s="5" t="s">
        <v>41</v>
      </c>
      <c r="E4271" s="6">
        <v>677.41800000000001</v>
      </c>
      <c r="F4271" s="6">
        <v>1065.078</v>
      </c>
      <c r="G4271" s="6">
        <v>1742.4960000000001</v>
      </c>
    </row>
    <row r="4272" spans="1:7" customFormat="1" x14ac:dyDescent="0.25">
      <c r="A4272" s="4">
        <v>40721</v>
      </c>
      <c r="B4272">
        <v>3</v>
      </c>
      <c r="C4272">
        <v>2</v>
      </c>
      <c r="D4272" s="5" t="s">
        <v>43</v>
      </c>
      <c r="E4272" s="6">
        <v>564.50099999999998</v>
      </c>
      <c r="F4272" s="6">
        <v>1176.21</v>
      </c>
      <c r="G4272" s="6">
        <v>1740.711</v>
      </c>
    </row>
    <row r="4273" spans="1:7" customFormat="1" x14ac:dyDescent="0.25">
      <c r="A4273" s="4">
        <v>40721</v>
      </c>
      <c r="B4273">
        <v>4</v>
      </c>
      <c r="C4273">
        <v>1</v>
      </c>
      <c r="D4273" s="5" t="s">
        <v>47</v>
      </c>
      <c r="E4273" s="6">
        <v>619.5</v>
      </c>
      <c r="F4273" s="6">
        <v>1137.0135</v>
      </c>
      <c r="G4273" s="6">
        <v>1756.5135</v>
      </c>
    </row>
    <row r="4274" spans="1:7" customFormat="1" x14ac:dyDescent="0.25">
      <c r="A4274" s="4">
        <v>40721</v>
      </c>
      <c r="B4274">
        <v>4</v>
      </c>
      <c r="C4274">
        <v>2</v>
      </c>
      <c r="D4274" s="5" t="s">
        <v>24</v>
      </c>
      <c r="E4274" s="6">
        <v>599.60249999999996</v>
      </c>
      <c r="F4274" s="6">
        <v>1059.8595</v>
      </c>
      <c r="G4274" s="6">
        <v>1659.462</v>
      </c>
    </row>
    <row r="4275" spans="1:7" customFormat="1" x14ac:dyDescent="0.25">
      <c r="A4275" s="4">
        <v>40722</v>
      </c>
      <c r="B4275">
        <v>1</v>
      </c>
      <c r="C4275">
        <v>1</v>
      </c>
      <c r="D4275" s="5" t="s">
        <v>30</v>
      </c>
      <c r="E4275" s="6">
        <v>591.024</v>
      </c>
      <c r="F4275" s="6">
        <v>1110.7845</v>
      </c>
      <c r="G4275" s="6">
        <v>1701.8085000000001</v>
      </c>
    </row>
    <row r="4276" spans="1:7" customFormat="1" x14ac:dyDescent="0.25">
      <c r="A4276" s="4">
        <v>40722</v>
      </c>
      <c r="B4276">
        <v>1</v>
      </c>
      <c r="C4276">
        <v>2</v>
      </c>
      <c r="D4276" s="5" t="s">
        <v>16</v>
      </c>
      <c r="E4276" s="6">
        <v>741.91949999999997</v>
      </c>
      <c r="F4276" s="6">
        <v>1266.258</v>
      </c>
      <c r="G4276" s="6">
        <v>2008.1775</v>
      </c>
    </row>
    <row r="4277" spans="1:7" customFormat="1" x14ac:dyDescent="0.25">
      <c r="A4277" s="4">
        <v>40722</v>
      </c>
      <c r="B4277">
        <v>2</v>
      </c>
      <c r="C4277">
        <v>1</v>
      </c>
      <c r="D4277" s="5" t="s">
        <v>22</v>
      </c>
      <c r="E4277" s="6">
        <v>628.404</v>
      </c>
      <c r="F4277" s="6">
        <v>998.20349999999996</v>
      </c>
      <c r="G4277" s="6">
        <v>1626.6075000000001</v>
      </c>
    </row>
    <row r="4278" spans="1:7" customFormat="1" x14ac:dyDescent="0.25">
      <c r="A4278" s="4">
        <v>40722</v>
      </c>
      <c r="B4278">
        <v>2</v>
      </c>
      <c r="C4278">
        <v>2</v>
      </c>
      <c r="D4278" s="5" t="s">
        <v>27</v>
      </c>
      <c r="E4278" s="6">
        <v>525.78750000000002</v>
      </c>
      <c r="F4278" s="6">
        <v>1154.4014999999999</v>
      </c>
      <c r="G4278" s="6">
        <v>1680.1890000000001</v>
      </c>
    </row>
    <row r="4279" spans="1:7" customFormat="1" x14ac:dyDescent="0.25">
      <c r="A4279" s="4">
        <v>40722</v>
      </c>
      <c r="B4279">
        <v>3</v>
      </c>
      <c r="C4279">
        <v>1</v>
      </c>
      <c r="D4279" s="5" t="s">
        <v>32</v>
      </c>
      <c r="E4279" s="6">
        <v>604.40099999999995</v>
      </c>
      <c r="F4279" s="6">
        <v>1185.576</v>
      </c>
      <c r="G4279" s="6">
        <v>1789.9770000000001</v>
      </c>
    </row>
    <row r="4280" spans="1:7" customFormat="1" x14ac:dyDescent="0.25">
      <c r="A4280" s="4">
        <v>40722</v>
      </c>
      <c r="B4280">
        <v>3</v>
      </c>
      <c r="C4280">
        <v>2</v>
      </c>
      <c r="D4280" s="5" t="s">
        <v>37</v>
      </c>
      <c r="E4280" s="6">
        <v>571.55700000000002</v>
      </c>
      <c r="F4280" s="6">
        <v>1215.8054999999999</v>
      </c>
      <c r="G4280" s="6">
        <v>1787.3625</v>
      </c>
    </row>
    <row r="4281" spans="1:7" customFormat="1" x14ac:dyDescent="0.25">
      <c r="A4281" s="4">
        <v>40722</v>
      </c>
      <c r="B4281">
        <v>4</v>
      </c>
      <c r="C4281">
        <v>1</v>
      </c>
      <c r="D4281" s="5" t="s">
        <v>40</v>
      </c>
      <c r="E4281" s="6">
        <v>624.07799999999997</v>
      </c>
      <c r="F4281" s="6">
        <v>1141.0454999999999</v>
      </c>
      <c r="G4281" s="6">
        <v>1765.1234999999999</v>
      </c>
    </row>
    <row r="4282" spans="1:7" customFormat="1" x14ac:dyDescent="0.25">
      <c r="A4282" s="4">
        <v>40722</v>
      </c>
      <c r="B4282">
        <v>4</v>
      </c>
      <c r="C4282">
        <v>2</v>
      </c>
      <c r="D4282" s="5" t="s">
        <v>41</v>
      </c>
      <c r="E4282" s="6">
        <v>497.9205</v>
      </c>
      <c r="F4282" s="6">
        <v>1120.0664999999999</v>
      </c>
      <c r="G4282" s="6">
        <v>1617.9870000000001</v>
      </c>
    </row>
    <row r="4283" spans="1:7" customFormat="1" x14ac:dyDescent="0.25">
      <c r="A4283" s="4">
        <v>40723</v>
      </c>
      <c r="B4283">
        <v>1</v>
      </c>
      <c r="C4283">
        <v>1</v>
      </c>
      <c r="D4283" s="5" t="s">
        <v>43</v>
      </c>
      <c r="E4283" s="6">
        <v>519.10950000000003</v>
      </c>
      <c r="F4283" s="6">
        <v>1128.183</v>
      </c>
      <c r="G4283" s="6">
        <v>1647.2925</v>
      </c>
    </row>
    <row r="4284" spans="1:7" customFormat="1" x14ac:dyDescent="0.25">
      <c r="A4284" s="4">
        <v>40723</v>
      </c>
      <c r="B4284">
        <v>1</v>
      </c>
      <c r="C4284">
        <v>2</v>
      </c>
      <c r="D4284" s="5" t="s">
        <v>47</v>
      </c>
      <c r="E4284" s="6">
        <v>555.09299999999996</v>
      </c>
      <c r="F4284" s="6">
        <v>1184.2635</v>
      </c>
      <c r="G4284" s="6">
        <v>1739.3565000000001</v>
      </c>
    </row>
    <row r="4285" spans="1:7" customFormat="1" x14ac:dyDescent="0.25">
      <c r="A4285" s="4">
        <v>40723</v>
      </c>
      <c r="B4285">
        <v>2</v>
      </c>
      <c r="C4285">
        <v>1</v>
      </c>
      <c r="D4285" s="5" t="s">
        <v>24</v>
      </c>
      <c r="E4285" s="6">
        <v>514.83600000000001</v>
      </c>
      <c r="F4285" s="6">
        <v>1169.4690000000001</v>
      </c>
      <c r="G4285" s="6">
        <v>1684.3050000000001</v>
      </c>
    </row>
    <row r="4286" spans="1:7" customFormat="1" x14ac:dyDescent="0.25">
      <c r="A4286" s="4">
        <v>40723</v>
      </c>
      <c r="B4286">
        <v>2</v>
      </c>
      <c r="C4286">
        <v>2</v>
      </c>
      <c r="D4286" s="5" t="s">
        <v>30</v>
      </c>
      <c r="E4286" s="6">
        <v>807.36599999999999</v>
      </c>
      <c r="F4286" s="6">
        <v>1305.8009999999999</v>
      </c>
      <c r="G4286" s="6">
        <v>2113.1669999999999</v>
      </c>
    </row>
    <row r="4287" spans="1:7" customFormat="1" x14ac:dyDescent="0.25">
      <c r="A4287" s="4">
        <v>40723</v>
      </c>
      <c r="B4287">
        <v>3</v>
      </c>
      <c r="C4287">
        <v>1</v>
      </c>
      <c r="D4287" s="5" t="s">
        <v>16</v>
      </c>
      <c r="E4287" s="6">
        <v>643.71299999999997</v>
      </c>
      <c r="F4287" s="6">
        <v>988.86900000000003</v>
      </c>
      <c r="G4287" s="6">
        <v>1632.5820000000001</v>
      </c>
    </row>
    <row r="4288" spans="1:7" customFormat="1" x14ac:dyDescent="0.25">
      <c r="A4288" s="4">
        <v>40723</v>
      </c>
      <c r="B4288">
        <v>3</v>
      </c>
      <c r="C4288">
        <v>2</v>
      </c>
      <c r="D4288" s="5" t="s">
        <v>22</v>
      </c>
      <c r="E4288" s="6">
        <v>846.62549999999999</v>
      </c>
      <c r="F4288" s="6">
        <v>1339.0125</v>
      </c>
      <c r="G4288" s="6">
        <v>2185.6379999999999</v>
      </c>
    </row>
    <row r="4289" spans="1:7" customFormat="1" x14ac:dyDescent="0.25">
      <c r="A4289" s="4">
        <v>40723</v>
      </c>
      <c r="B4289">
        <v>4</v>
      </c>
      <c r="C4289">
        <v>1</v>
      </c>
      <c r="D4289" s="5" t="s">
        <v>27</v>
      </c>
      <c r="E4289" s="6">
        <v>595.10850000000005</v>
      </c>
      <c r="F4289" s="6">
        <v>1206.5550000000001</v>
      </c>
      <c r="G4289" s="6">
        <v>1801.6635000000001</v>
      </c>
    </row>
    <row r="4290" spans="1:7" customFormat="1" x14ac:dyDescent="0.25">
      <c r="A4290" s="4">
        <v>40723</v>
      </c>
      <c r="B4290">
        <v>4</v>
      </c>
      <c r="C4290">
        <v>2</v>
      </c>
      <c r="D4290" s="5" t="s">
        <v>32</v>
      </c>
      <c r="E4290" s="6">
        <v>731.99699999999996</v>
      </c>
      <c r="F4290" s="6">
        <v>1146.6210000000001</v>
      </c>
      <c r="G4290" s="6">
        <v>1878.6179999999999</v>
      </c>
    </row>
    <row r="4291" spans="1:7" customFormat="1" x14ac:dyDescent="0.25">
      <c r="A4291" s="4">
        <v>40724</v>
      </c>
      <c r="B4291">
        <v>1</v>
      </c>
      <c r="C4291">
        <v>1</v>
      </c>
      <c r="D4291" s="5" t="s">
        <v>37</v>
      </c>
      <c r="E4291" s="6">
        <v>653.84550000000002</v>
      </c>
      <c r="F4291" s="6">
        <v>990.54899999999998</v>
      </c>
      <c r="G4291" s="6">
        <v>1644.3945000000001</v>
      </c>
    </row>
    <row r="4292" spans="1:7" customFormat="1" x14ac:dyDescent="0.25">
      <c r="A4292" s="4">
        <v>40724</v>
      </c>
      <c r="B4292">
        <v>1</v>
      </c>
      <c r="C4292">
        <v>2</v>
      </c>
      <c r="D4292" s="5" t="s">
        <v>40</v>
      </c>
      <c r="E4292" s="6">
        <v>662.26649999999995</v>
      </c>
      <c r="F4292" s="6">
        <v>1289.6415</v>
      </c>
      <c r="G4292" s="6">
        <v>1951.9079999999999</v>
      </c>
    </row>
    <row r="4293" spans="1:7" customFormat="1" x14ac:dyDescent="0.25">
      <c r="A4293" s="4">
        <v>40724</v>
      </c>
      <c r="B4293">
        <v>2</v>
      </c>
      <c r="C4293">
        <v>1</v>
      </c>
      <c r="D4293" s="5" t="s">
        <v>41</v>
      </c>
      <c r="E4293" s="6">
        <v>547.83749999999998</v>
      </c>
      <c r="F4293" s="6">
        <v>1246.3815</v>
      </c>
      <c r="G4293" s="6">
        <v>1794.2190000000001</v>
      </c>
    </row>
    <row r="4294" spans="1:7" customFormat="1" x14ac:dyDescent="0.25">
      <c r="A4294" s="4">
        <v>40724</v>
      </c>
      <c r="B4294">
        <v>2</v>
      </c>
      <c r="C4294">
        <v>2</v>
      </c>
      <c r="D4294" s="5" t="s">
        <v>43</v>
      </c>
      <c r="E4294" s="6">
        <v>775.34100000000001</v>
      </c>
      <c r="F4294" s="6">
        <v>1228.3320000000001</v>
      </c>
      <c r="G4294" s="6">
        <v>2003.673</v>
      </c>
    </row>
    <row r="4295" spans="1:7" customFormat="1" x14ac:dyDescent="0.25">
      <c r="A4295" s="4">
        <v>40724</v>
      </c>
      <c r="B4295">
        <v>3</v>
      </c>
      <c r="C4295">
        <v>1</v>
      </c>
      <c r="D4295" s="5" t="s">
        <v>47</v>
      </c>
      <c r="E4295" s="6">
        <v>574.66499999999996</v>
      </c>
      <c r="F4295" s="6">
        <v>1219.0395000000001</v>
      </c>
      <c r="G4295" s="6">
        <v>1793.7045000000001</v>
      </c>
    </row>
    <row r="4296" spans="1:7" customFormat="1" x14ac:dyDescent="0.25">
      <c r="A4296" s="4">
        <v>40724</v>
      </c>
      <c r="B4296">
        <v>3</v>
      </c>
      <c r="C4296">
        <v>2</v>
      </c>
      <c r="D4296" s="5" t="s">
        <v>24</v>
      </c>
      <c r="E4296" s="6">
        <v>840.04200000000003</v>
      </c>
      <c r="F4296" s="6">
        <v>1306.8510000000001</v>
      </c>
      <c r="G4296" s="6">
        <v>2146.893</v>
      </c>
    </row>
    <row r="4297" spans="1:7" customFormat="1" x14ac:dyDescent="0.25">
      <c r="A4297" s="4">
        <v>40724</v>
      </c>
      <c r="B4297">
        <v>4</v>
      </c>
      <c r="C4297">
        <v>1</v>
      </c>
      <c r="D4297" s="5" t="s">
        <v>30</v>
      </c>
      <c r="E4297" s="6">
        <v>625.96799999999996</v>
      </c>
      <c r="F4297" s="6">
        <v>1067.703</v>
      </c>
      <c r="G4297" s="6">
        <v>1693.671</v>
      </c>
    </row>
    <row r="4298" spans="1:7" customFormat="1" x14ac:dyDescent="0.25">
      <c r="A4298" s="4">
        <v>40724</v>
      </c>
      <c r="B4298">
        <v>4</v>
      </c>
      <c r="C4298">
        <v>2</v>
      </c>
      <c r="D4298" s="5" t="s">
        <v>16</v>
      </c>
      <c r="E4298" s="6">
        <v>703.57349999999997</v>
      </c>
      <c r="F4298" s="6">
        <v>1317.9915000000001</v>
      </c>
      <c r="G4298" s="6">
        <v>2021.5650000000001</v>
      </c>
    </row>
    <row r="4299" spans="1:7" customFormat="1" x14ac:dyDescent="0.25">
      <c r="A4299" s="4">
        <v>40725</v>
      </c>
      <c r="B4299">
        <v>1</v>
      </c>
      <c r="C4299">
        <v>1</v>
      </c>
      <c r="D4299" s="5" t="s">
        <v>22</v>
      </c>
      <c r="E4299" s="6">
        <v>612.10799999999995</v>
      </c>
      <c r="F4299" s="6">
        <v>1257.018</v>
      </c>
      <c r="G4299" s="6">
        <v>1869.126</v>
      </c>
    </row>
    <row r="4300" spans="1:7" customFormat="1" x14ac:dyDescent="0.25">
      <c r="A4300" s="4">
        <v>40725</v>
      </c>
      <c r="B4300">
        <v>1</v>
      </c>
      <c r="C4300">
        <v>2</v>
      </c>
      <c r="D4300" s="5" t="s">
        <v>27</v>
      </c>
      <c r="E4300" s="6">
        <v>554.12699999999995</v>
      </c>
      <c r="F4300" s="6">
        <v>1214.598</v>
      </c>
      <c r="G4300" s="6">
        <v>1768.7249999999999</v>
      </c>
    </row>
    <row r="4301" spans="1:7" customFormat="1" x14ac:dyDescent="0.25">
      <c r="A4301" s="4">
        <v>40725</v>
      </c>
      <c r="B4301">
        <v>2</v>
      </c>
      <c r="C4301">
        <v>1</v>
      </c>
      <c r="D4301" s="5" t="s">
        <v>32</v>
      </c>
      <c r="E4301" s="6">
        <v>658.52850000000001</v>
      </c>
      <c r="F4301" s="6">
        <v>1145.4974999999999</v>
      </c>
      <c r="G4301" s="6">
        <v>1804.0260000000001</v>
      </c>
    </row>
    <row r="4302" spans="1:7" customFormat="1" x14ac:dyDescent="0.25">
      <c r="A4302" s="4">
        <v>40725</v>
      </c>
      <c r="B4302">
        <v>2</v>
      </c>
      <c r="C4302">
        <v>2</v>
      </c>
      <c r="D4302" s="5" t="s">
        <v>37</v>
      </c>
      <c r="E4302" s="6">
        <v>751.947</v>
      </c>
      <c r="F4302" s="6">
        <v>1356.999</v>
      </c>
      <c r="G4302" s="6">
        <v>2108.9459999999999</v>
      </c>
    </row>
    <row r="4303" spans="1:7" customFormat="1" x14ac:dyDescent="0.25">
      <c r="A4303" s="4">
        <v>40725</v>
      </c>
      <c r="B4303">
        <v>3</v>
      </c>
      <c r="C4303">
        <v>1</v>
      </c>
      <c r="D4303" s="5" t="s">
        <v>40</v>
      </c>
      <c r="E4303" s="6">
        <v>607.76099999999997</v>
      </c>
      <c r="F4303" s="6">
        <v>1237.8344999999999</v>
      </c>
      <c r="G4303" s="6">
        <v>1845.5954999999999</v>
      </c>
    </row>
    <row r="4304" spans="1:7" customFormat="1" x14ac:dyDescent="0.25">
      <c r="A4304" s="4">
        <v>40725</v>
      </c>
      <c r="B4304">
        <v>3</v>
      </c>
      <c r="C4304">
        <v>2</v>
      </c>
      <c r="D4304" s="5" t="s">
        <v>41</v>
      </c>
      <c r="E4304" s="6">
        <v>716.82449999999994</v>
      </c>
      <c r="F4304" s="6">
        <v>1197.3989999999999</v>
      </c>
      <c r="G4304" s="6">
        <v>1914.2235000000001</v>
      </c>
    </row>
    <row r="4305" spans="1:7" customFormat="1" x14ac:dyDescent="0.25">
      <c r="A4305" s="4">
        <v>40725</v>
      </c>
      <c r="B4305">
        <v>4</v>
      </c>
      <c r="C4305">
        <v>1</v>
      </c>
      <c r="D4305" s="5" t="s">
        <v>43</v>
      </c>
      <c r="E4305" s="6">
        <v>592.90350000000001</v>
      </c>
      <c r="F4305" s="6">
        <v>1238.6324999999999</v>
      </c>
      <c r="G4305" s="6">
        <v>1831.5360000000001</v>
      </c>
    </row>
    <row r="4306" spans="1:7" customFormat="1" x14ac:dyDescent="0.25">
      <c r="A4306" s="4">
        <v>40725</v>
      </c>
      <c r="B4306">
        <v>4</v>
      </c>
      <c r="C4306">
        <v>2</v>
      </c>
      <c r="D4306" s="5" t="s">
        <v>47</v>
      </c>
      <c r="E4306" s="6">
        <v>601.54499999999996</v>
      </c>
      <c r="F4306" s="6">
        <v>1294.3454999999999</v>
      </c>
      <c r="G4306" s="6">
        <v>1895.8905</v>
      </c>
    </row>
    <row r="4307" spans="1:7" customFormat="1" x14ac:dyDescent="0.25">
      <c r="A4307" s="4">
        <v>40726</v>
      </c>
      <c r="B4307">
        <v>1</v>
      </c>
      <c r="C4307">
        <v>1</v>
      </c>
      <c r="D4307" s="5" t="s">
        <v>24</v>
      </c>
      <c r="E4307" s="6">
        <v>674.20500000000004</v>
      </c>
      <c r="F4307" s="6">
        <v>1062.1904999999999</v>
      </c>
      <c r="G4307" s="6">
        <v>1736.3955000000001</v>
      </c>
    </row>
    <row r="4308" spans="1:7" customFormat="1" x14ac:dyDescent="0.25">
      <c r="A4308" s="4">
        <v>40726</v>
      </c>
      <c r="B4308">
        <v>1</v>
      </c>
      <c r="C4308">
        <v>2</v>
      </c>
      <c r="D4308" s="5" t="s">
        <v>30</v>
      </c>
      <c r="E4308" s="6">
        <v>583.52700000000004</v>
      </c>
      <c r="F4308" s="6">
        <v>1168.7339999999999</v>
      </c>
      <c r="G4308" s="6">
        <v>1752.261</v>
      </c>
    </row>
    <row r="4309" spans="1:7" customFormat="1" x14ac:dyDescent="0.25">
      <c r="A4309" s="4">
        <v>40726</v>
      </c>
      <c r="B4309">
        <v>2</v>
      </c>
      <c r="C4309">
        <v>1</v>
      </c>
      <c r="D4309" s="5" t="s">
        <v>16</v>
      </c>
      <c r="E4309" s="6">
        <v>655.28399999999999</v>
      </c>
      <c r="F4309" s="6">
        <v>1228.9095</v>
      </c>
      <c r="G4309" s="6">
        <v>1884.1935000000001</v>
      </c>
    </row>
    <row r="4310" spans="1:7" customFormat="1" x14ac:dyDescent="0.25">
      <c r="A4310" s="4">
        <v>40726</v>
      </c>
      <c r="B4310">
        <v>2</v>
      </c>
      <c r="C4310">
        <v>2</v>
      </c>
      <c r="D4310" s="5" t="s">
        <v>22</v>
      </c>
      <c r="E4310" s="6">
        <v>674.33100000000002</v>
      </c>
      <c r="F4310" s="6">
        <v>1149.6134999999999</v>
      </c>
      <c r="G4310" s="6">
        <v>1823.9445000000001</v>
      </c>
    </row>
    <row r="4311" spans="1:7" customFormat="1" x14ac:dyDescent="0.25">
      <c r="A4311" s="4">
        <v>40726</v>
      </c>
      <c r="B4311">
        <v>3</v>
      </c>
      <c r="C4311">
        <v>1</v>
      </c>
      <c r="D4311" s="5" t="s">
        <v>27</v>
      </c>
      <c r="E4311" s="6">
        <v>533.98800000000006</v>
      </c>
      <c r="F4311" s="6">
        <v>1264.242</v>
      </c>
      <c r="G4311" s="6">
        <v>1798.23</v>
      </c>
    </row>
    <row r="4312" spans="1:7" customFormat="1" x14ac:dyDescent="0.25">
      <c r="A4312" s="4">
        <v>40726</v>
      </c>
      <c r="B4312">
        <v>3</v>
      </c>
      <c r="C4312">
        <v>2</v>
      </c>
      <c r="D4312" s="5" t="s">
        <v>32</v>
      </c>
      <c r="E4312" s="6">
        <v>705.24300000000005</v>
      </c>
      <c r="F4312" s="6">
        <v>1471.5225</v>
      </c>
      <c r="G4312" s="6">
        <v>2176.7655</v>
      </c>
    </row>
    <row r="4313" spans="1:7" customFormat="1" x14ac:dyDescent="0.25">
      <c r="A4313" s="4">
        <v>40726</v>
      </c>
      <c r="B4313">
        <v>4</v>
      </c>
      <c r="C4313">
        <v>1</v>
      </c>
      <c r="D4313" s="5" t="s">
        <v>37</v>
      </c>
      <c r="E4313" s="6">
        <v>645.12</v>
      </c>
      <c r="F4313" s="6">
        <v>1015.833</v>
      </c>
      <c r="G4313" s="6">
        <v>1660.953</v>
      </c>
    </row>
    <row r="4314" spans="1:7" customFormat="1" x14ac:dyDescent="0.25">
      <c r="A4314" s="4">
        <v>40726</v>
      </c>
      <c r="B4314">
        <v>4</v>
      </c>
      <c r="C4314">
        <v>2</v>
      </c>
      <c r="D4314" s="5" t="s">
        <v>40</v>
      </c>
      <c r="E4314" s="6">
        <v>724.7835</v>
      </c>
      <c r="F4314" s="6">
        <v>1170.0255</v>
      </c>
      <c r="G4314" s="6">
        <v>1894.809</v>
      </c>
    </row>
    <row r="4315" spans="1:7" customFormat="1" x14ac:dyDescent="0.25">
      <c r="A4315" s="4">
        <v>40727</v>
      </c>
      <c r="B4315">
        <v>1</v>
      </c>
      <c r="C4315">
        <v>1</v>
      </c>
      <c r="D4315" s="5" t="s">
        <v>41</v>
      </c>
      <c r="E4315" s="6">
        <v>643.58699999999999</v>
      </c>
      <c r="F4315" s="6">
        <v>1196.5905</v>
      </c>
      <c r="G4315" s="6">
        <v>1840.1775</v>
      </c>
    </row>
    <row r="4316" spans="1:7" customFormat="1" x14ac:dyDescent="0.25">
      <c r="A4316" s="4">
        <v>40727</v>
      </c>
      <c r="B4316">
        <v>1</v>
      </c>
      <c r="C4316">
        <v>2</v>
      </c>
      <c r="D4316" s="5" t="s">
        <v>43</v>
      </c>
      <c r="E4316" s="6">
        <v>822.11850000000004</v>
      </c>
      <c r="F4316" s="6">
        <v>1287.2370000000001</v>
      </c>
      <c r="G4316" s="6">
        <v>2109.3555000000001</v>
      </c>
    </row>
    <row r="4317" spans="1:7" customFormat="1" x14ac:dyDescent="0.25">
      <c r="A4317" s="4">
        <v>40727</v>
      </c>
      <c r="B4317">
        <v>2</v>
      </c>
      <c r="C4317">
        <v>1</v>
      </c>
      <c r="D4317" s="5" t="s">
        <v>47</v>
      </c>
      <c r="E4317" s="6">
        <v>626.16750000000002</v>
      </c>
      <c r="F4317" s="6">
        <v>1189.2719999999999</v>
      </c>
      <c r="G4317" s="6">
        <v>1815.4395</v>
      </c>
    </row>
    <row r="4318" spans="1:7" customFormat="1" x14ac:dyDescent="0.25">
      <c r="A4318" s="4">
        <v>40727</v>
      </c>
      <c r="B4318">
        <v>2</v>
      </c>
      <c r="C4318">
        <v>2</v>
      </c>
      <c r="D4318" s="5" t="s">
        <v>24</v>
      </c>
      <c r="E4318" s="6">
        <v>611.38350000000003</v>
      </c>
      <c r="F4318" s="6">
        <v>1400.1120000000001</v>
      </c>
      <c r="G4318" s="6">
        <v>2011.4955</v>
      </c>
    </row>
    <row r="4319" spans="1:7" customFormat="1" x14ac:dyDescent="0.25">
      <c r="A4319" s="4">
        <v>40727</v>
      </c>
      <c r="B4319">
        <v>3</v>
      </c>
      <c r="C4319">
        <v>1</v>
      </c>
      <c r="D4319" s="5" t="s">
        <v>30</v>
      </c>
      <c r="E4319" s="6">
        <v>601.82849999999996</v>
      </c>
      <c r="F4319" s="6">
        <v>995.84100000000001</v>
      </c>
      <c r="G4319" s="6">
        <v>1597.6695</v>
      </c>
    </row>
    <row r="4320" spans="1:7" customFormat="1" x14ac:dyDescent="0.25">
      <c r="A4320" s="4">
        <v>40727</v>
      </c>
      <c r="B4320">
        <v>3</v>
      </c>
      <c r="C4320">
        <v>2</v>
      </c>
      <c r="D4320" s="5" t="s">
        <v>16</v>
      </c>
      <c r="E4320" s="6">
        <v>489.18450000000001</v>
      </c>
      <c r="F4320" s="6">
        <v>1173.585</v>
      </c>
      <c r="G4320" s="6">
        <v>1662.7695000000001</v>
      </c>
    </row>
    <row r="4321" spans="1:7" customFormat="1" x14ac:dyDescent="0.25">
      <c r="A4321" s="4">
        <v>40727</v>
      </c>
      <c r="B4321">
        <v>4</v>
      </c>
      <c r="C4321">
        <v>1</v>
      </c>
      <c r="D4321" s="5" t="s">
        <v>22</v>
      </c>
      <c r="E4321" s="6">
        <v>637.05600000000004</v>
      </c>
      <c r="F4321" s="6">
        <v>1216.9395</v>
      </c>
      <c r="G4321" s="6">
        <v>1853.9955</v>
      </c>
    </row>
    <row r="4322" spans="1:7" customFormat="1" x14ac:dyDescent="0.25">
      <c r="A4322" s="4">
        <v>40727</v>
      </c>
      <c r="B4322">
        <v>4</v>
      </c>
      <c r="C4322">
        <v>2</v>
      </c>
      <c r="D4322" s="5" t="s">
        <v>27</v>
      </c>
      <c r="E4322" s="6">
        <v>704.05650000000003</v>
      </c>
      <c r="F4322" s="6">
        <v>1189.0934999999999</v>
      </c>
      <c r="G4322" s="6">
        <v>1893.15</v>
      </c>
    </row>
    <row r="4323" spans="1:7" customFormat="1" x14ac:dyDescent="0.25">
      <c r="A4323" s="4">
        <v>40728</v>
      </c>
      <c r="B4323">
        <v>1</v>
      </c>
      <c r="C4323">
        <v>1</v>
      </c>
      <c r="D4323" s="5" t="s">
        <v>32</v>
      </c>
      <c r="E4323" s="6">
        <v>694.00800000000004</v>
      </c>
      <c r="F4323" s="6">
        <v>1056.5835</v>
      </c>
      <c r="G4323" s="6">
        <v>1750.5915</v>
      </c>
    </row>
    <row r="4324" spans="1:7" customFormat="1" x14ac:dyDescent="0.25">
      <c r="A4324" s="4">
        <v>40728</v>
      </c>
      <c r="B4324">
        <v>1</v>
      </c>
      <c r="C4324">
        <v>2</v>
      </c>
      <c r="D4324" s="5" t="s">
        <v>37</v>
      </c>
      <c r="E4324" s="6">
        <v>566.54849999999999</v>
      </c>
      <c r="F4324" s="6">
        <v>1077.4259999999999</v>
      </c>
      <c r="G4324" s="6">
        <v>1643.9745</v>
      </c>
    </row>
    <row r="4325" spans="1:7" customFormat="1" x14ac:dyDescent="0.25">
      <c r="A4325" s="4">
        <v>40728</v>
      </c>
      <c r="B4325">
        <v>2</v>
      </c>
      <c r="C4325">
        <v>1</v>
      </c>
      <c r="D4325" s="5" t="s">
        <v>40</v>
      </c>
      <c r="E4325" s="6">
        <v>665.01750000000004</v>
      </c>
      <c r="F4325" s="6">
        <v>1100.1585</v>
      </c>
      <c r="G4325" s="6">
        <v>1765.1759999999999</v>
      </c>
    </row>
    <row r="4326" spans="1:7" customFormat="1" x14ac:dyDescent="0.25">
      <c r="A4326" s="4">
        <v>40728</v>
      </c>
      <c r="B4326">
        <v>2</v>
      </c>
      <c r="C4326">
        <v>2</v>
      </c>
      <c r="D4326" s="5" t="s">
        <v>41</v>
      </c>
      <c r="E4326" s="6">
        <v>714.9135</v>
      </c>
      <c r="F4326" s="6">
        <v>1450.3965000000001</v>
      </c>
      <c r="G4326" s="6">
        <v>2165.31</v>
      </c>
    </row>
    <row r="4327" spans="1:7" customFormat="1" x14ac:dyDescent="0.25">
      <c r="A4327" s="4">
        <v>40728</v>
      </c>
      <c r="B4327">
        <v>3</v>
      </c>
      <c r="C4327">
        <v>1</v>
      </c>
      <c r="D4327" s="5" t="s">
        <v>43</v>
      </c>
      <c r="E4327" s="6">
        <v>596.95650000000001</v>
      </c>
      <c r="F4327" s="6">
        <v>1266.3630000000001</v>
      </c>
      <c r="G4327" s="6">
        <v>1863.3195000000001</v>
      </c>
    </row>
    <row r="4328" spans="1:7" customFormat="1" x14ac:dyDescent="0.25">
      <c r="A4328" s="4">
        <v>40728</v>
      </c>
      <c r="B4328">
        <v>3</v>
      </c>
      <c r="C4328">
        <v>2</v>
      </c>
      <c r="D4328" s="5" t="s">
        <v>47</v>
      </c>
      <c r="E4328" s="6">
        <v>737.625</v>
      </c>
      <c r="F4328" s="6">
        <v>1114.9005</v>
      </c>
      <c r="G4328" s="6">
        <v>1852.5255</v>
      </c>
    </row>
    <row r="4329" spans="1:7" customFormat="1" x14ac:dyDescent="0.25">
      <c r="A4329" s="4">
        <v>40728</v>
      </c>
      <c r="B4329">
        <v>4</v>
      </c>
      <c r="C4329">
        <v>1</v>
      </c>
      <c r="D4329" s="5" t="s">
        <v>24</v>
      </c>
      <c r="E4329" s="6">
        <v>628.08900000000006</v>
      </c>
      <c r="F4329" s="6">
        <v>1038.681</v>
      </c>
      <c r="G4329" s="6">
        <v>1666.77</v>
      </c>
    </row>
    <row r="4330" spans="1:7" customFormat="1" x14ac:dyDescent="0.25">
      <c r="A4330" s="4">
        <v>40728</v>
      </c>
      <c r="B4330">
        <v>4</v>
      </c>
      <c r="C4330">
        <v>2</v>
      </c>
      <c r="D4330" s="5" t="s">
        <v>30</v>
      </c>
      <c r="E4330" s="6">
        <v>587.19150000000002</v>
      </c>
      <c r="F4330" s="6">
        <v>1228.2270000000001</v>
      </c>
      <c r="G4330" s="6">
        <v>1815.4185</v>
      </c>
    </row>
    <row r="4331" spans="1:7" customFormat="1" x14ac:dyDescent="0.25">
      <c r="A4331" s="4">
        <v>40729</v>
      </c>
      <c r="B4331">
        <v>1</v>
      </c>
      <c r="C4331">
        <v>1</v>
      </c>
      <c r="D4331" s="5" t="s">
        <v>16</v>
      </c>
      <c r="E4331" s="6">
        <v>655.99800000000005</v>
      </c>
      <c r="F4331" s="6">
        <v>1150.7895000000001</v>
      </c>
      <c r="G4331" s="6">
        <v>1806.7874999999999</v>
      </c>
    </row>
    <row r="4332" spans="1:7" customFormat="1" x14ac:dyDescent="0.25">
      <c r="A4332" s="4">
        <v>40729</v>
      </c>
      <c r="B4332">
        <v>1</v>
      </c>
      <c r="C4332">
        <v>2</v>
      </c>
      <c r="D4332" s="5" t="s">
        <v>22</v>
      </c>
      <c r="E4332" s="6">
        <v>616.58100000000002</v>
      </c>
      <c r="F4332" s="6">
        <v>1029.7560000000001</v>
      </c>
      <c r="G4332" s="6">
        <v>1646.337</v>
      </c>
    </row>
    <row r="4333" spans="1:7" customFormat="1" x14ac:dyDescent="0.25">
      <c r="A4333" s="4">
        <v>40729</v>
      </c>
      <c r="B4333">
        <v>2</v>
      </c>
      <c r="C4333">
        <v>1</v>
      </c>
      <c r="D4333" s="5" t="s">
        <v>27</v>
      </c>
      <c r="E4333" s="6">
        <v>678.69899999999996</v>
      </c>
      <c r="F4333" s="6">
        <v>1083.117</v>
      </c>
      <c r="G4333" s="6">
        <v>1761.816</v>
      </c>
    </row>
    <row r="4334" spans="1:7" customFormat="1" x14ac:dyDescent="0.25">
      <c r="A4334" s="4">
        <v>40729</v>
      </c>
      <c r="B4334">
        <v>2</v>
      </c>
      <c r="C4334">
        <v>2</v>
      </c>
      <c r="D4334" s="5" t="s">
        <v>32</v>
      </c>
      <c r="E4334" s="6">
        <v>707.21699999999998</v>
      </c>
      <c r="F4334" s="6">
        <v>1225.0664999999999</v>
      </c>
      <c r="G4334" s="6">
        <v>1932.2835</v>
      </c>
    </row>
    <row r="4335" spans="1:7" customFormat="1" x14ac:dyDescent="0.25">
      <c r="A4335" s="4">
        <v>40729</v>
      </c>
      <c r="B4335">
        <v>3</v>
      </c>
      <c r="C4335">
        <v>1</v>
      </c>
      <c r="D4335" s="5" t="s">
        <v>37</v>
      </c>
      <c r="E4335" s="6">
        <v>669.41700000000003</v>
      </c>
      <c r="F4335" s="6">
        <v>1031.8035</v>
      </c>
      <c r="G4335" s="6">
        <v>1701.2204999999999</v>
      </c>
    </row>
    <row r="4336" spans="1:7" customFormat="1" x14ac:dyDescent="0.25">
      <c r="A4336" s="4">
        <v>40729</v>
      </c>
      <c r="B4336">
        <v>3</v>
      </c>
      <c r="C4336">
        <v>2</v>
      </c>
      <c r="D4336" s="5" t="s">
        <v>40</v>
      </c>
      <c r="E4336" s="6">
        <v>613.25250000000005</v>
      </c>
      <c r="F4336" s="6">
        <v>1156.4175</v>
      </c>
      <c r="G4336" s="6">
        <v>1769.67</v>
      </c>
    </row>
    <row r="4337" spans="1:7" customFormat="1" x14ac:dyDescent="0.25">
      <c r="A4337" s="4">
        <v>40729</v>
      </c>
      <c r="B4337">
        <v>4</v>
      </c>
      <c r="C4337">
        <v>1</v>
      </c>
      <c r="D4337" s="5" t="s">
        <v>41</v>
      </c>
      <c r="E4337" s="6">
        <v>568.79549999999995</v>
      </c>
      <c r="F4337" s="6">
        <v>1294.7864999999999</v>
      </c>
      <c r="G4337" s="6">
        <v>1863.5820000000001</v>
      </c>
    </row>
    <row r="4338" spans="1:7" customFormat="1" x14ac:dyDescent="0.25">
      <c r="A4338" s="4">
        <v>40729</v>
      </c>
      <c r="B4338">
        <v>4</v>
      </c>
      <c r="C4338">
        <v>2</v>
      </c>
      <c r="D4338" s="5" t="s">
        <v>43</v>
      </c>
      <c r="E4338" s="6">
        <v>803.23950000000002</v>
      </c>
      <c r="F4338" s="6">
        <v>1280.8109999999999</v>
      </c>
      <c r="G4338" s="6">
        <v>2084.0504999999998</v>
      </c>
    </row>
    <row r="4339" spans="1:7" customFormat="1" x14ac:dyDescent="0.25">
      <c r="A4339" s="4">
        <v>40730</v>
      </c>
      <c r="B4339">
        <v>1</v>
      </c>
      <c r="C4339">
        <v>1</v>
      </c>
      <c r="D4339" s="5" t="s">
        <v>47</v>
      </c>
      <c r="E4339" s="6">
        <v>636.447</v>
      </c>
      <c r="F4339" s="6">
        <v>1241.8035</v>
      </c>
      <c r="G4339" s="6">
        <v>1878.2505000000001</v>
      </c>
    </row>
    <row r="4340" spans="1:7" customFormat="1" x14ac:dyDescent="0.25">
      <c r="A4340" s="4">
        <v>40730</v>
      </c>
      <c r="B4340">
        <v>1</v>
      </c>
      <c r="C4340">
        <v>2</v>
      </c>
      <c r="D4340" s="5" t="s">
        <v>24</v>
      </c>
      <c r="E4340" s="6">
        <v>486.40199999999999</v>
      </c>
      <c r="F4340" s="6">
        <v>1207.605</v>
      </c>
      <c r="G4340" s="6">
        <v>1694.0070000000001</v>
      </c>
    </row>
    <row r="4341" spans="1:7" customFormat="1" x14ac:dyDescent="0.25">
      <c r="A4341" s="4">
        <v>40730</v>
      </c>
      <c r="B4341">
        <v>2</v>
      </c>
      <c r="C4341">
        <v>1</v>
      </c>
      <c r="D4341" s="5" t="s">
        <v>30</v>
      </c>
      <c r="E4341" s="6">
        <v>707.01750000000004</v>
      </c>
      <c r="F4341" s="6">
        <v>1128.4559999999999</v>
      </c>
      <c r="G4341" s="6">
        <v>1835.4735000000001</v>
      </c>
    </row>
    <row r="4342" spans="1:7" customFormat="1" x14ac:dyDescent="0.25">
      <c r="A4342" s="4">
        <v>40730</v>
      </c>
      <c r="B4342">
        <v>2</v>
      </c>
      <c r="C4342">
        <v>2</v>
      </c>
      <c r="D4342" s="5" t="s">
        <v>16</v>
      </c>
      <c r="E4342" s="6">
        <v>722.02200000000005</v>
      </c>
      <c r="F4342" s="6">
        <v>1340.2094999999999</v>
      </c>
      <c r="G4342" s="6">
        <v>2062.2314999999999</v>
      </c>
    </row>
    <row r="4343" spans="1:7" customFormat="1" x14ac:dyDescent="0.25">
      <c r="A4343" s="4">
        <v>40730</v>
      </c>
      <c r="B4343">
        <v>3</v>
      </c>
      <c r="C4343">
        <v>1</v>
      </c>
      <c r="D4343" s="5" t="s">
        <v>22</v>
      </c>
      <c r="E4343" s="6">
        <v>490.1925</v>
      </c>
      <c r="F4343" s="6">
        <v>1217.202</v>
      </c>
      <c r="G4343" s="6">
        <v>1707.3945000000001</v>
      </c>
    </row>
    <row r="4344" spans="1:7" customFormat="1" x14ac:dyDescent="0.25">
      <c r="A4344" s="4">
        <v>40730</v>
      </c>
      <c r="B4344">
        <v>3</v>
      </c>
      <c r="C4344">
        <v>2</v>
      </c>
      <c r="D4344" s="5" t="s">
        <v>27</v>
      </c>
      <c r="E4344" s="6">
        <v>651.399</v>
      </c>
      <c r="F4344" s="6">
        <v>1129.5060000000001</v>
      </c>
      <c r="G4344" s="6">
        <v>1780.905</v>
      </c>
    </row>
    <row r="4345" spans="1:7" customFormat="1" x14ac:dyDescent="0.25">
      <c r="A4345" s="4">
        <v>40730</v>
      </c>
      <c r="B4345">
        <v>4</v>
      </c>
      <c r="C4345">
        <v>1</v>
      </c>
      <c r="D4345" s="5" t="s">
        <v>32</v>
      </c>
      <c r="E4345" s="6">
        <v>647.29349999999999</v>
      </c>
      <c r="F4345" s="6">
        <v>1087.3064999999999</v>
      </c>
      <c r="G4345" s="6">
        <v>1734.6</v>
      </c>
    </row>
    <row r="4346" spans="1:7" customFormat="1" x14ac:dyDescent="0.25">
      <c r="A4346" s="4">
        <v>40730</v>
      </c>
      <c r="B4346">
        <v>4</v>
      </c>
      <c r="C4346">
        <v>2</v>
      </c>
      <c r="D4346" s="5" t="s">
        <v>37</v>
      </c>
      <c r="E4346" s="6">
        <v>608.98950000000002</v>
      </c>
      <c r="F4346" s="6">
        <v>1185.4079999999999</v>
      </c>
      <c r="G4346" s="6">
        <v>1794.3975</v>
      </c>
    </row>
    <row r="4347" spans="1:7" customFormat="1" x14ac:dyDescent="0.25">
      <c r="A4347" s="4">
        <v>40731</v>
      </c>
      <c r="B4347">
        <v>1</v>
      </c>
      <c r="C4347">
        <v>1</v>
      </c>
      <c r="D4347" s="5" t="s">
        <v>40</v>
      </c>
      <c r="E4347" s="6">
        <v>497.77350000000001</v>
      </c>
      <c r="F4347" s="6">
        <v>1124.5184999999999</v>
      </c>
      <c r="G4347" s="6">
        <v>1622.2919999999999</v>
      </c>
    </row>
    <row r="4348" spans="1:7" customFormat="1" x14ac:dyDescent="0.25">
      <c r="A4348" s="4">
        <v>40731</v>
      </c>
      <c r="B4348">
        <v>1</v>
      </c>
      <c r="C4348">
        <v>2</v>
      </c>
      <c r="D4348" s="5" t="s">
        <v>41</v>
      </c>
      <c r="E4348" s="6">
        <v>566.00250000000005</v>
      </c>
      <c r="F4348" s="6">
        <v>1397.1089999999999</v>
      </c>
      <c r="G4348" s="6">
        <v>1963.1115</v>
      </c>
    </row>
    <row r="4349" spans="1:7" customFormat="1" x14ac:dyDescent="0.25">
      <c r="A4349" s="4">
        <v>40731</v>
      </c>
      <c r="B4349">
        <v>2</v>
      </c>
      <c r="C4349">
        <v>1</v>
      </c>
      <c r="D4349" s="5" t="s">
        <v>43</v>
      </c>
      <c r="E4349" s="6">
        <v>617.69399999999996</v>
      </c>
      <c r="F4349" s="6">
        <v>1130.6295</v>
      </c>
      <c r="G4349" s="6">
        <v>1748.3235</v>
      </c>
    </row>
    <row r="4350" spans="1:7" customFormat="1" x14ac:dyDescent="0.25">
      <c r="A4350" s="4">
        <v>40731</v>
      </c>
      <c r="B4350">
        <v>2</v>
      </c>
      <c r="C4350">
        <v>2</v>
      </c>
      <c r="D4350" s="5" t="s">
        <v>47</v>
      </c>
      <c r="E4350" s="6">
        <v>691.72950000000003</v>
      </c>
      <c r="F4350" s="6">
        <v>1073.1524999999999</v>
      </c>
      <c r="G4350" s="6">
        <v>1764.8820000000001</v>
      </c>
    </row>
    <row r="4351" spans="1:7" customFormat="1" x14ac:dyDescent="0.25">
      <c r="A4351" s="4">
        <v>40731</v>
      </c>
      <c r="B4351">
        <v>3</v>
      </c>
      <c r="C4351">
        <v>1</v>
      </c>
      <c r="D4351" s="5" t="s">
        <v>24</v>
      </c>
      <c r="E4351" s="6">
        <v>619.83600000000001</v>
      </c>
      <c r="F4351" s="6">
        <v>981.29849999999999</v>
      </c>
      <c r="G4351" s="6">
        <v>1601.1344999999999</v>
      </c>
    </row>
    <row r="4352" spans="1:7" customFormat="1" x14ac:dyDescent="0.25">
      <c r="A4352" s="4">
        <v>40731</v>
      </c>
      <c r="B4352">
        <v>3</v>
      </c>
      <c r="C4352">
        <v>2</v>
      </c>
      <c r="D4352" s="5" t="s">
        <v>30</v>
      </c>
      <c r="E4352" s="6">
        <v>652.29150000000004</v>
      </c>
      <c r="F4352" s="6">
        <v>1241.7719999999999</v>
      </c>
      <c r="G4352" s="6">
        <v>1894.0635</v>
      </c>
    </row>
    <row r="4353" spans="1:7" customFormat="1" x14ac:dyDescent="0.25">
      <c r="A4353" s="4">
        <v>40731</v>
      </c>
      <c r="B4353">
        <v>4</v>
      </c>
      <c r="C4353">
        <v>1</v>
      </c>
      <c r="D4353" s="5" t="s">
        <v>16</v>
      </c>
      <c r="E4353" s="6">
        <v>475.34550000000002</v>
      </c>
      <c r="F4353" s="6">
        <v>1113.8295000000001</v>
      </c>
      <c r="G4353" s="6">
        <v>1589.175</v>
      </c>
    </row>
    <row r="4354" spans="1:7" customFormat="1" x14ac:dyDescent="0.25">
      <c r="A4354" s="4">
        <v>40731</v>
      </c>
      <c r="B4354">
        <v>4</v>
      </c>
      <c r="C4354">
        <v>2</v>
      </c>
      <c r="D4354" s="5" t="s">
        <v>22</v>
      </c>
      <c r="E4354" s="6">
        <v>724.99350000000004</v>
      </c>
      <c r="F4354" s="6">
        <v>1104.4005</v>
      </c>
      <c r="G4354" s="6">
        <v>1829.394</v>
      </c>
    </row>
    <row r="4355" spans="1:7" customFormat="1" x14ac:dyDescent="0.25">
      <c r="A4355" s="4">
        <v>40732</v>
      </c>
      <c r="B4355">
        <v>1</v>
      </c>
      <c r="C4355">
        <v>1</v>
      </c>
      <c r="D4355" s="5" t="s">
        <v>27</v>
      </c>
      <c r="E4355" s="6">
        <v>410.57100000000003</v>
      </c>
      <c r="F4355" s="6">
        <v>1205.9145000000001</v>
      </c>
      <c r="G4355" s="6">
        <v>1616.4855</v>
      </c>
    </row>
    <row r="4356" spans="1:7" customFormat="1" x14ac:dyDescent="0.25">
      <c r="A4356" s="4">
        <v>40732</v>
      </c>
      <c r="B4356">
        <v>1</v>
      </c>
      <c r="C4356">
        <v>2</v>
      </c>
      <c r="D4356" s="5" t="s">
        <v>32</v>
      </c>
      <c r="E4356" s="6">
        <v>632.68799999999999</v>
      </c>
      <c r="F4356" s="6">
        <v>1444.2014999999999</v>
      </c>
      <c r="G4356" s="6">
        <v>2076.8895000000002</v>
      </c>
    </row>
    <row r="4357" spans="1:7" customFormat="1" x14ac:dyDescent="0.25">
      <c r="A4357" s="4">
        <v>40732</v>
      </c>
      <c r="B4357">
        <v>2</v>
      </c>
      <c r="C4357">
        <v>1</v>
      </c>
      <c r="D4357" s="5" t="s">
        <v>37</v>
      </c>
      <c r="E4357" s="6">
        <v>408.62849999999997</v>
      </c>
      <c r="F4357" s="6">
        <v>1172.9024999999999</v>
      </c>
      <c r="G4357" s="6">
        <v>1581.5309999999999</v>
      </c>
    </row>
    <row r="4358" spans="1:7" customFormat="1" x14ac:dyDescent="0.25">
      <c r="A4358" s="4">
        <v>40732</v>
      </c>
      <c r="B4358">
        <v>2</v>
      </c>
      <c r="C4358">
        <v>2</v>
      </c>
      <c r="D4358" s="5" t="s">
        <v>40</v>
      </c>
      <c r="E4358" s="6">
        <v>449.62049999999999</v>
      </c>
      <c r="F4358" s="6">
        <v>1247.4000000000001</v>
      </c>
      <c r="G4358" s="6">
        <v>1697.0205000000001</v>
      </c>
    </row>
    <row r="4359" spans="1:7" customFormat="1" x14ac:dyDescent="0.25">
      <c r="A4359" s="4">
        <v>40732</v>
      </c>
      <c r="B4359">
        <v>3</v>
      </c>
      <c r="C4359">
        <v>1</v>
      </c>
      <c r="D4359" s="5" t="s">
        <v>41</v>
      </c>
      <c r="E4359" s="6">
        <v>647.98649999999998</v>
      </c>
      <c r="F4359" s="6">
        <v>1135.9110000000001</v>
      </c>
      <c r="G4359" s="6">
        <v>1783.8975</v>
      </c>
    </row>
    <row r="4360" spans="1:7" customFormat="1" x14ac:dyDescent="0.25">
      <c r="A4360" s="4">
        <v>40732</v>
      </c>
      <c r="B4360">
        <v>3</v>
      </c>
      <c r="C4360">
        <v>2</v>
      </c>
      <c r="D4360" s="5" t="s">
        <v>43</v>
      </c>
      <c r="E4360" s="6">
        <v>647.92349999999999</v>
      </c>
      <c r="F4360" s="6">
        <v>1209.894</v>
      </c>
      <c r="G4360" s="6">
        <v>1857.8175000000001</v>
      </c>
    </row>
    <row r="4361" spans="1:7" customFormat="1" x14ac:dyDescent="0.25">
      <c r="A4361" s="4">
        <v>40732</v>
      </c>
      <c r="B4361">
        <v>4</v>
      </c>
      <c r="C4361">
        <v>1</v>
      </c>
      <c r="D4361" s="5" t="s">
        <v>47</v>
      </c>
      <c r="E4361" s="6">
        <v>571.80899999999997</v>
      </c>
      <c r="F4361" s="6">
        <v>1270.5944999999999</v>
      </c>
      <c r="G4361" s="6">
        <v>1842.4034999999999</v>
      </c>
    </row>
    <row r="4362" spans="1:7" customFormat="1" x14ac:dyDescent="0.25">
      <c r="A4362" s="4">
        <v>40732</v>
      </c>
      <c r="B4362">
        <v>4</v>
      </c>
      <c r="C4362">
        <v>2</v>
      </c>
      <c r="D4362" s="5" t="s">
        <v>24</v>
      </c>
      <c r="E4362" s="6">
        <v>667.93650000000002</v>
      </c>
      <c r="F4362" s="6">
        <v>1092.7139999999999</v>
      </c>
      <c r="G4362" s="6">
        <v>1760.6505</v>
      </c>
    </row>
    <row r="4363" spans="1:7" customFormat="1" x14ac:dyDescent="0.25">
      <c r="A4363" s="4">
        <v>40733</v>
      </c>
      <c r="B4363">
        <v>1</v>
      </c>
      <c r="C4363">
        <v>1</v>
      </c>
      <c r="D4363" s="5" t="s">
        <v>30</v>
      </c>
      <c r="E4363" s="6">
        <v>579.19050000000004</v>
      </c>
      <c r="F4363" s="6">
        <v>1030.9739999999999</v>
      </c>
      <c r="G4363" s="6">
        <v>1610.1645000000001</v>
      </c>
    </row>
    <row r="4364" spans="1:7" customFormat="1" x14ac:dyDescent="0.25">
      <c r="A4364" s="4">
        <v>40733</v>
      </c>
      <c r="B4364">
        <v>1</v>
      </c>
      <c r="C4364">
        <v>2</v>
      </c>
      <c r="D4364" s="5" t="s">
        <v>16</v>
      </c>
      <c r="E4364" s="6">
        <v>402.94799999999998</v>
      </c>
      <c r="F4364" s="6">
        <v>1233.876</v>
      </c>
      <c r="G4364" s="6">
        <v>1636.8240000000001</v>
      </c>
    </row>
    <row r="4365" spans="1:7" customFormat="1" x14ac:dyDescent="0.25">
      <c r="A4365" s="4">
        <v>40733</v>
      </c>
      <c r="B4365">
        <v>2</v>
      </c>
      <c r="C4365">
        <v>1</v>
      </c>
      <c r="D4365" s="5" t="s">
        <v>22</v>
      </c>
      <c r="E4365" s="6">
        <v>590.23649999999998</v>
      </c>
      <c r="F4365" s="6">
        <v>1034.9639999999999</v>
      </c>
      <c r="G4365" s="6">
        <v>1625.2004999999999</v>
      </c>
    </row>
    <row r="4366" spans="1:7" customFormat="1" x14ac:dyDescent="0.25">
      <c r="A4366" s="4">
        <v>40733</v>
      </c>
      <c r="B4366">
        <v>2</v>
      </c>
      <c r="C4366">
        <v>2</v>
      </c>
      <c r="D4366" s="5" t="s">
        <v>27</v>
      </c>
      <c r="E4366" s="6">
        <v>758.39400000000001</v>
      </c>
      <c r="F4366" s="6">
        <v>1269.954</v>
      </c>
      <c r="G4366" s="6">
        <v>2028.348</v>
      </c>
    </row>
    <row r="4367" spans="1:7" customFormat="1" x14ac:dyDescent="0.25">
      <c r="A4367" s="4">
        <v>40733</v>
      </c>
      <c r="B4367">
        <v>3</v>
      </c>
      <c r="C4367">
        <v>1</v>
      </c>
      <c r="D4367" s="5" t="s">
        <v>32</v>
      </c>
      <c r="E4367" s="6">
        <v>526.7115</v>
      </c>
      <c r="F4367" s="6">
        <v>1115.7090000000001</v>
      </c>
      <c r="G4367" s="6">
        <v>1642.4204999999999</v>
      </c>
    </row>
    <row r="4368" spans="1:7" customFormat="1" x14ac:dyDescent="0.25">
      <c r="A4368" s="4">
        <v>40733</v>
      </c>
      <c r="B4368">
        <v>3</v>
      </c>
      <c r="C4368">
        <v>2</v>
      </c>
      <c r="D4368" s="5" t="s">
        <v>37</v>
      </c>
      <c r="E4368" s="6">
        <v>632.56200000000001</v>
      </c>
      <c r="F4368" s="6">
        <v>955.67849999999999</v>
      </c>
      <c r="G4368" s="6">
        <v>1588.2405000000001</v>
      </c>
    </row>
    <row r="4369" spans="1:7" customFormat="1" x14ac:dyDescent="0.25">
      <c r="A4369" s="4">
        <v>40733</v>
      </c>
      <c r="B4369">
        <v>4</v>
      </c>
      <c r="C4369">
        <v>1</v>
      </c>
      <c r="D4369" s="5" t="s">
        <v>40</v>
      </c>
      <c r="E4369" s="6">
        <v>720.05849999999998</v>
      </c>
      <c r="F4369" s="6">
        <v>1112.58</v>
      </c>
      <c r="G4369" s="6">
        <v>1832.6385</v>
      </c>
    </row>
    <row r="4370" spans="1:7" customFormat="1" x14ac:dyDescent="0.25">
      <c r="A4370" s="4">
        <v>40733</v>
      </c>
      <c r="B4370">
        <v>4</v>
      </c>
      <c r="C4370">
        <v>2</v>
      </c>
      <c r="D4370" s="5" t="s">
        <v>41</v>
      </c>
      <c r="E4370" s="6">
        <v>667.02300000000002</v>
      </c>
      <c r="F4370" s="6">
        <v>1399.1880000000001</v>
      </c>
      <c r="G4370" s="6">
        <v>2066.2109999999998</v>
      </c>
    </row>
    <row r="4371" spans="1:7" customFormat="1" x14ac:dyDescent="0.25">
      <c r="A4371" s="4">
        <v>40734</v>
      </c>
      <c r="B4371">
        <v>1</v>
      </c>
      <c r="C4371">
        <v>1</v>
      </c>
      <c r="D4371" s="5" t="s">
        <v>43</v>
      </c>
      <c r="E4371" s="6">
        <v>650.95799999999997</v>
      </c>
      <c r="F4371" s="6">
        <v>996.75450000000001</v>
      </c>
      <c r="G4371" s="6">
        <v>1647.7125000000001</v>
      </c>
    </row>
    <row r="4372" spans="1:7" customFormat="1" x14ac:dyDescent="0.25">
      <c r="A4372" s="4">
        <v>40734</v>
      </c>
      <c r="B4372">
        <v>1</v>
      </c>
      <c r="C4372">
        <v>2</v>
      </c>
      <c r="D4372" s="5" t="s">
        <v>47</v>
      </c>
      <c r="E4372" s="6">
        <v>796.21500000000003</v>
      </c>
      <c r="F4372" s="6">
        <v>1206.5129999999999</v>
      </c>
      <c r="G4372" s="6">
        <v>2002.7280000000001</v>
      </c>
    </row>
    <row r="4373" spans="1:7" customFormat="1" x14ac:dyDescent="0.25">
      <c r="A4373" s="4">
        <v>40734</v>
      </c>
      <c r="B4373">
        <v>2</v>
      </c>
      <c r="C4373">
        <v>1</v>
      </c>
      <c r="D4373" s="5" t="s">
        <v>24</v>
      </c>
      <c r="E4373" s="6">
        <v>651.26250000000005</v>
      </c>
      <c r="F4373" s="6">
        <v>979.524</v>
      </c>
      <c r="G4373" s="6">
        <v>1630.7864999999999</v>
      </c>
    </row>
    <row r="4374" spans="1:7" customFormat="1" x14ac:dyDescent="0.25">
      <c r="A4374" s="4">
        <v>40734</v>
      </c>
      <c r="B4374">
        <v>2</v>
      </c>
      <c r="C4374">
        <v>2</v>
      </c>
      <c r="D4374" s="5" t="s">
        <v>30</v>
      </c>
      <c r="E4374" s="6">
        <v>873.36900000000003</v>
      </c>
      <c r="F4374" s="6">
        <v>1326.2550000000001</v>
      </c>
      <c r="G4374" s="6">
        <v>2199.6239999999998</v>
      </c>
    </row>
    <row r="4375" spans="1:7" customFormat="1" x14ac:dyDescent="0.25">
      <c r="A4375" s="4">
        <v>40734</v>
      </c>
      <c r="B4375">
        <v>3</v>
      </c>
      <c r="C4375">
        <v>1</v>
      </c>
      <c r="D4375" s="5" t="s">
        <v>16</v>
      </c>
      <c r="E4375" s="6">
        <v>685.78650000000005</v>
      </c>
      <c r="F4375" s="6">
        <v>1046.8710000000001</v>
      </c>
      <c r="G4375" s="6">
        <v>1732.6575</v>
      </c>
    </row>
    <row r="4376" spans="1:7" customFormat="1" x14ac:dyDescent="0.25">
      <c r="A4376" s="4">
        <v>40734</v>
      </c>
      <c r="B4376">
        <v>3</v>
      </c>
      <c r="C4376">
        <v>2</v>
      </c>
      <c r="D4376" s="5" t="s">
        <v>22</v>
      </c>
      <c r="E4376" s="6">
        <v>628.85550000000001</v>
      </c>
      <c r="F4376" s="6">
        <v>950.65949999999998</v>
      </c>
      <c r="G4376" s="6">
        <v>1579.5150000000001</v>
      </c>
    </row>
    <row r="4377" spans="1:7" customFormat="1" x14ac:dyDescent="0.25">
      <c r="A4377" s="4">
        <v>40734</v>
      </c>
      <c r="B4377">
        <v>4</v>
      </c>
      <c r="C4377">
        <v>1</v>
      </c>
      <c r="D4377" s="5" t="s">
        <v>27</v>
      </c>
      <c r="E4377" s="6">
        <v>701.41049999999996</v>
      </c>
      <c r="F4377" s="6">
        <v>1069.1205</v>
      </c>
      <c r="G4377" s="6">
        <v>1770.5309999999999</v>
      </c>
    </row>
    <row r="4378" spans="1:7" customFormat="1" x14ac:dyDescent="0.25">
      <c r="A4378" s="4">
        <v>40734</v>
      </c>
      <c r="B4378">
        <v>4</v>
      </c>
      <c r="C4378">
        <v>2</v>
      </c>
      <c r="D4378" s="5" t="s">
        <v>32</v>
      </c>
      <c r="E4378" s="6">
        <v>866.3655</v>
      </c>
      <c r="F4378" s="6">
        <v>1307.5965000000001</v>
      </c>
      <c r="G4378" s="6">
        <v>2173.962</v>
      </c>
    </row>
    <row r="4379" spans="1:7" customFormat="1" x14ac:dyDescent="0.25">
      <c r="A4379" s="4">
        <v>40735</v>
      </c>
      <c r="B4379">
        <v>1</v>
      </c>
      <c r="C4379">
        <v>1</v>
      </c>
      <c r="D4379" s="5" t="s">
        <v>37</v>
      </c>
      <c r="E4379" s="6">
        <v>724.63649999999996</v>
      </c>
      <c r="F4379" s="6">
        <v>1123.4894999999999</v>
      </c>
      <c r="G4379" s="6">
        <v>1848.126</v>
      </c>
    </row>
    <row r="4380" spans="1:7" customFormat="1" x14ac:dyDescent="0.25">
      <c r="A4380" s="4">
        <v>40735</v>
      </c>
      <c r="B4380">
        <v>1</v>
      </c>
      <c r="C4380">
        <v>2</v>
      </c>
      <c r="D4380" s="5" t="s">
        <v>40</v>
      </c>
      <c r="E4380" s="6">
        <v>655.04250000000002</v>
      </c>
      <c r="F4380" s="6">
        <v>1020.2535</v>
      </c>
      <c r="G4380" s="6">
        <v>1675.296</v>
      </c>
    </row>
    <row r="4381" spans="1:7" customFormat="1" x14ac:dyDescent="0.25">
      <c r="A4381" s="4">
        <v>40735</v>
      </c>
      <c r="B4381">
        <v>2</v>
      </c>
      <c r="C4381">
        <v>1</v>
      </c>
      <c r="D4381" s="5" t="s">
        <v>41</v>
      </c>
      <c r="E4381" s="6">
        <v>659.92499999999995</v>
      </c>
      <c r="F4381" s="6">
        <v>1030.365</v>
      </c>
      <c r="G4381" s="6">
        <v>1690.29</v>
      </c>
    </row>
    <row r="4382" spans="1:7" customFormat="1" x14ac:dyDescent="0.25">
      <c r="A4382" s="4">
        <v>40735</v>
      </c>
      <c r="B4382">
        <v>2</v>
      </c>
      <c r="C4382">
        <v>2</v>
      </c>
      <c r="D4382" s="5" t="s">
        <v>43</v>
      </c>
      <c r="E4382" s="6">
        <v>726.62099999999998</v>
      </c>
      <c r="F4382" s="6">
        <v>1095.1395</v>
      </c>
      <c r="G4382" s="6">
        <v>1821.7605000000001</v>
      </c>
    </row>
    <row r="4383" spans="1:7" customFormat="1" x14ac:dyDescent="0.25">
      <c r="A4383" s="4">
        <v>40735</v>
      </c>
      <c r="B4383">
        <v>3</v>
      </c>
      <c r="C4383">
        <v>1</v>
      </c>
      <c r="D4383" s="5" t="s">
        <v>47</v>
      </c>
      <c r="E4383" s="6">
        <v>715.89</v>
      </c>
      <c r="F4383" s="6">
        <v>1109.2935</v>
      </c>
      <c r="G4383" s="6">
        <v>1825.1835000000001</v>
      </c>
    </row>
    <row r="4384" spans="1:7" customFormat="1" x14ac:dyDescent="0.25">
      <c r="A4384" s="4">
        <v>40735</v>
      </c>
      <c r="B4384">
        <v>3</v>
      </c>
      <c r="C4384">
        <v>2</v>
      </c>
      <c r="D4384" s="5" t="s">
        <v>24</v>
      </c>
      <c r="E4384" s="6">
        <v>687.60299999999995</v>
      </c>
      <c r="F4384" s="6">
        <v>1032.5595000000001</v>
      </c>
      <c r="G4384" s="6">
        <v>1720.1624999999999</v>
      </c>
    </row>
    <row r="4385" spans="1:7" customFormat="1" x14ac:dyDescent="0.25">
      <c r="A4385" s="4">
        <v>40735</v>
      </c>
      <c r="B4385">
        <v>4</v>
      </c>
      <c r="C4385">
        <v>1</v>
      </c>
      <c r="D4385" s="5" t="s">
        <v>30</v>
      </c>
      <c r="E4385" s="6">
        <v>660.25049999999999</v>
      </c>
      <c r="F4385" s="6">
        <v>1012.1265</v>
      </c>
      <c r="G4385" s="6">
        <v>1672.377</v>
      </c>
    </row>
    <row r="4386" spans="1:7" customFormat="1" x14ac:dyDescent="0.25">
      <c r="A4386" s="4">
        <v>40735</v>
      </c>
      <c r="B4386">
        <v>4</v>
      </c>
      <c r="C4386">
        <v>2</v>
      </c>
      <c r="D4386" s="5" t="s">
        <v>16</v>
      </c>
      <c r="E4386" s="6">
        <v>682.60500000000002</v>
      </c>
      <c r="F4386" s="6">
        <v>1034.3444999999999</v>
      </c>
      <c r="G4386" s="6">
        <v>1716.9494999999999</v>
      </c>
    </row>
    <row r="4387" spans="1:7" customFormat="1" x14ac:dyDescent="0.25">
      <c r="A4387" s="4">
        <v>40736</v>
      </c>
      <c r="B4387">
        <v>1</v>
      </c>
      <c r="C4387">
        <v>1</v>
      </c>
      <c r="D4387" s="5" t="s">
        <v>22</v>
      </c>
      <c r="E4387" s="6">
        <v>701.02200000000005</v>
      </c>
      <c r="F4387" s="6">
        <v>1060.8465000000001</v>
      </c>
      <c r="G4387" s="6">
        <v>1761.8685</v>
      </c>
    </row>
    <row r="4388" spans="1:7" customFormat="1" x14ac:dyDescent="0.25">
      <c r="A4388" s="4">
        <v>40736</v>
      </c>
      <c r="B4388">
        <v>1</v>
      </c>
      <c r="C4388">
        <v>2</v>
      </c>
      <c r="D4388" s="5" t="s">
        <v>27</v>
      </c>
      <c r="E4388" s="6">
        <v>659.70450000000005</v>
      </c>
      <c r="F4388" s="6">
        <v>1041.4845</v>
      </c>
      <c r="G4388" s="6">
        <v>1701.1890000000001</v>
      </c>
    </row>
    <row r="4389" spans="1:7" customFormat="1" x14ac:dyDescent="0.25">
      <c r="A4389" s="4">
        <v>40736</v>
      </c>
      <c r="B4389">
        <v>2</v>
      </c>
      <c r="C4389">
        <v>1</v>
      </c>
      <c r="D4389" s="5" t="s">
        <v>32</v>
      </c>
      <c r="E4389" s="6">
        <v>721.49699999999996</v>
      </c>
      <c r="F4389" s="6">
        <v>1138.2629999999999</v>
      </c>
      <c r="G4389" s="6">
        <v>1859.76</v>
      </c>
    </row>
    <row r="4390" spans="1:7" customFormat="1" x14ac:dyDescent="0.25">
      <c r="A4390" s="4">
        <v>40736</v>
      </c>
      <c r="B4390">
        <v>2</v>
      </c>
      <c r="C4390">
        <v>2</v>
      </c>
      <c r="D4390" s="5" t="s">
        <v>37</v>
      </c>
      <c r="E4390" s="6">
        <v>636.51</v>
      </c>
      <c r="F4390" s="6">
        <v>957.70500000000004</v>
      </c>
      <c r="G4390" s="6">
        <v>1594.2149999999999</v>
      </c>
    </row>
    <row r="4391" spans="1:7" customFormat="1" x14ac:dyDescent="0.25">
      <c r="A4391" s="4">
        <v>40736</v>
      </c>
      <c r="B4391">
        <v>3</v>
      </c>
      <c r="C4391">
        <v>1</v>
      </c>
      <c r="D4391" s="5" t="s">
        <v>40</v>
      </c>
      <c r="E4391" s="6">
        <v>723.20849999999996</v>
      </c>
      <c r="F4391" s="6">
        <v>1112.5274999999999</v>
      </c>
      <c r="G4391" s="6">
        <v>1835.7360000000001</v>
      </c>
    </row>
    <row r="4392" spans="1:7" customFormat="1" x14ac:dyDescent="0.25">
      <c r="A4392" s="4">
        <v>40736</v>
      </c>
      <c r="B4392">
        <v>3</v>
      </c>
      <c r="C4392">
        <v>2</v>
      </c>
      <c r="D4392" s="5" t="s">
        <v>41</v>
      </c>
      <c r="E4392" s="6">
        <v>844.32600000000002</v>
      </c>
      <c r="F4392" s="6">
        <v>1283.0999999999999</v>
      </c>
      <c r="G4392" s="6">
        <v>2127.4259999999999</v>
      </c>
    </row>
    <row r="4393" spans="1:7" customFormat="1" x14ac:dyDescent="0.25">
      <c r="A4393" s="4">
        <v>40736</v>
      </c>
      <c r="B4393">
        <v>4</v>
      </c>
      <c r="C4393">
        <v>1</v>
      </c>
      <c r="D4393" s="5" t="s">
        <v>43</v>
      </c>
      <c r="E4393" s="6">
        <v>672.29399999999998</v>
      </c>
      <c r="F4393" s="6">
        <v>1022.952</v>
      </c>
      <c r="G4393" s="6">
        <v>1695.2460000000001</v>
      </c>
    </row>
    <row r="4394" spans="1:7" customFormat="1" x14ac:dyDescent="0.25">
      <c r="A4394" s="4">
        <v>40736</v>
      </c>
      <c r="B4394">
        <v>4</v>
      </c>
      <c r="C4394">
        <v>2</v>
      </c>
      <c r="D4394" s="5" t="s">
        <v>47</v>
      </c>
      <c r="E4394" s="6">
        <v>820.54349999999999</v>
      </c>
      <c r="F4394" s="6">
        <v>1283.856</v>
      </c>
      <c r="G4394" s="6">
        <v>2104.3995</v>
      </c>
    </row>
    <row r="4395" spans="1:7" customFormat="1" x14ac:dyDescent="0.25">
      <c r="A4395" s="4">
        <v>40737</v>
      </c>
      <c r="B4395">
        <v>1</v>
      </c>
      <c r="C4395">
        <v>1</v>
      </c>
      <c r="D4395" s="5" t="s">
        <v>24</v>
      </c>
      <c r="E4395" s="6">
        <v>635.09249999999997</v>
      </c>
      <c r="F4395" s="6">
        <v>1008.0735</v>
      </c>
      <c r="G4395" s="6">
        <v>1643.1659999999999</v>
      </c>
    </row>
    <row r="4396" spans="1:7" customFormat="1" x14ac:dyDescent="0.25">
      <c r="A4396" s="4">
        <v>40737</v>
      </c>
      <c r="B4396">
        <v>1</v>
      </c>
      <c r="C4396">
        <v>2</v>
      </c>
      <c r="D4396" s="5" t="s">
        <v>30</v>
      </c>
      <c r="E4396" s="6">
        <v>649.62450000000001</v>
      </c>
      <c r="F4396" s="6">
        <v>983.22</v>
      </c>
      <c r="G4396" s="6">
        <v>1632.8444999999999</v>
      </c>
    </row>
    <row r="4397" spans="1:7" customFormat="1" x14ac:dyDescent="0.25">
      <c r="A4397" s="4">
        <v>40737</v>
      </c>
      <c r="B4397">
        <v>2</v>
      </c>
      <c r="C4397">
        <v>1</v>
      </c>
      <c r="D4397" s="5" t="s">
        <v>16</v>
      </c>
      <c r="E4397" s="6">
        <v>712.27800000000002</v>
      </c>
      <c r="F4397" s="6">
        <v>1081.941</v>
      </c>
      <c r="G4397" s="6">
        <v>1794.2190000000001</v>
      </c>
    </row>
    <row r="4398" spans="1:7" customFormat="1" x14ac:dyDescent="0.25">
      <c r="A4398" s="4">
        <v>40737</v>
      </c>
      <c r="B4398">
        <v>2</v>
      </c>
      <c r="C4398">
        <v>2</v>
      </c>
      <c r="D4398" s="5" t="s">
        <v>22</v>
      </c>
      <c r="E4398" s="6">
        <v>652.53300000000002</v>
      </c>
      <c r="F4398" s="6">
        <v>980.68949999999995</v>
      </c>
      <c r="G4398" s="6">
        <v>1633.2225000000001</v>
      </c>
    </row>
    <row r="4399" spans="1:7" customFormat="1" x14ac:dyDescent="0.25">
      <c r="A4399" s="4">
        <v>40737</v>
      </c>
      <c r="B4399">
        <v>3</v>
      </c>
      <c r="C4399">
        <v>1</v>
      </c>
      <c r="D4399" s="5" t="s">
        <v>27</v>
      </c>
      <c r="E4399" s="6">
        <v>656.3655</v>
      </c>
      <c r="F4399" s="6">
        <v>1036.665</v>
      </c>
      <c r="G4399" s="6">
        <v>1693.0305000000001</v>
      </c>
    </row>
    <row r="4400" spans="1:7" customFormat="1" x14ac:dyDescent="0.25">
      <c r="A4400" s="4">
        <v>40737</v>
      </c>
      <c r="B4400">
        <v>3</v>
      </c>
      <c r="C4400">
        <v>2</v>
      </c>
      <c r="D4400" s="5" t="s">
        <v>32</v>
      </c>
      <c r="E4400" s="6">
        <v>631.86900000000003</v>
      </c>
      <c r="F4400" s="6">
        <v>979.59749999999997</v>
      </c>
      <c r="G4400" s="6">
        <v>1611.4665</v>
      </c>
    </row>
    <row r="4401" spans="1:7" customFormat="1" x14ac:dyDescent="0.25">
      <c r="A4401" s="4">
        <v>40737</v>
      </c>
      <c r="B4401">
        <v>4</v>
      </c>
      <c r="C4401">
        <v>1</v>
      </c>
      <c r="D4401" s="5" t="s">
        <v>37</v>
      </c>
      <c r="E4401" s="6">
        <v>716.95050000000003</v>
      </c>
      <c r="F4401" s="6">
        <v>1159.1685</v>
      </c>
      <c r="G4401" s="6">
        <v>1876.1189999999999</v>
      </c>
    </row>
    <row r="4402" spans="1:7" customFormat="1" x14ac:dyDescent="0.25">
      <c r="A4402" s="4">
        <v>40737</v>
      </c>
      <c r="B4402">
        <v>4</v>
      </c>
      <c r="C4402">
        <v>2</v>
      </c>
      <c r="D4402" s="5" t="s">
        <v>40</v>
      </c>
      <c r="E4402" s="6">
        <v>691.2885</v>
      </c>
      <c r="F4402" s="6">
        <v>1112.8425</v>
      </c>
      <c r="G4402" s="6">
        <v>1804.1310000000001</v>
      </c>
    </row>
    <row r="4403" spans="1:7" customFormat="1" x14ac:dyDescent="0.25">
      <c r="A4403" s="4">
        <v>40738</v>
      </c>
      <c r="B4403">
        <v>1</v>
      </c>
      <c r="C4403">
        <v>1</v>
      </c>
      <c r="D4403" s="5" t="s">
        <v>41</v>
      </c>
      <c r="E4403" s="6">
        <v>695.06849999999997</v>
      </c>
      <c r="F4403" s="6">
        <v>1107.876</v>
      </c>
      <c r="G4403" s="6">
        <v>1802.9445000000001</v>
      </c>
    </row>
    <row r="4404" spans="1:7" customFormat="1" x14ac:dyDescent="0.25">
      <c r="A4404" s="4">
        <v>40738</v>
      </c>
      <c r="B4404">
        <v>1</v>
      </c>
      <c r="C4404">
        <v>2</v>
      </c>
      <c r="D4404" s="5" t="s">
        <v>43</v>
      </c>
      <c r="E4404" s="6">
        <v>669.38549999999998</v>
      </c>
      <c r="F4404" s="6">
        <v>1028.4960000000001</v>
      </c>
      <c r="G4404" s="6">
        <v>1697.8815</v>
      </c>
    </row>
    <row r="4405" spans="1:7" customFormat="1" x14ac:dyDescent="0.25">
      <c r="A4405" s="4">
        <v>40738</v>
      </c>
      <c r="B4405">
        <v>2</v>
      </c>
      <c r="C4405">
        <v>1</v>
      </c>
      <c r="D4405" s="5" t="s">
        <v>47</v>
      </c>
      <c r="E4405" s="6">
        <v>600.69449999999995</v>
      </c>
      <c r="F4405" s="6">
        <v>995.96699999999998</v>
      </c>
      <c r="G4405" s="6">
        <v>1596.6614999999999</v>
      </c>
    </row>
    <row r="4406" spans="1:7" customFormat="1" x14ac:dyDescent="0.25">
      <c r="A4406" s="4">
        <v>40738</v>
      </c>
      <c r="B4406">
        <v>2</v>
      </c>
      <c r="C4406">
        <v>2</v>
      </c>
      <c r="D4406" s="5" t="s">
        <v>24</v>
      </c>
      <c r="E4406" s="6">
        <v>809.03549999999996</v>
      </c>
      <c r="F4406" s="6">
        <v>1301.3385000000001</v>
      </c>
      <c r="G4406" s="6">
        <v>2110.3739999999998</v>
      </c>
    </row>
    <row r="4407" spans="1:7" customFormat="1" x14ac:dyDescent="0.25">
      <c r="A4407" s="4">
        <v>40738</v>
      </c>
      <c r="B4407">
        <v>3</v>
      </c>
      <c r="C4407">
        <v>1</v>
      </c>
      <c r="D4407" s="5" t="s">
        <v>30</v>
      </c>
      <c r="E4407" s="6">
        <v>625.32749999999999</v>
      </c>
      <c r="F4407" s="6">
        <v>958.20899999999995</v>
      </c>
      <c r="G4407" s="6">
        <v>1583.5364999999999</v>
      </c>
    </row>
    <row r="4408" spans="1:7" customFormat="1" x14ac:dyDescent="0.25">
      <c r="A4408" s="4">
        <v>40738</v>
      </c>
      <c r="B4408">
        <v>3</v>
      </c>
      <c r="C4408">
        <v>2</v>
      </c>
      <c r="D4408" s="5" t="s">
        <v>16</v>
      </c>
      <c r="E4408" s="6">
        <v>806.51549999999997</v>
      </c>
      <c r="F4408" s="6">
        <v>1305.2760000000001</v>
      </c>
      <c r="G4408" s="6">
        <v>2111.7914999999998</v>
      </c>
    </row>
    <row r="4409" spans="1:7" customFormat="1" x14ac:dyDescent="0.25">
      <c r="A4409" s="4">
        <v>40738</v>
      </c>
      <c r="B4409">
        <v>4</v>
      </c>
      <c r="C4409">
        <v>1</v>
      </c>
      <c r="D4409" s="5" t="s">
        <v>22</v>
      </c>
      <c r="E4409" s="6">
        <v>698.97450000000003</v>
      </c>
      <c r="F4409" s="6">
        <v>1114.3544999999999</v>
      </c>
      <c r="G4409" s="6">
        <v>1813.329</v>
      </c>
    </row>
    <row r="4410" spans="1:7" customFormat="1" x14ac:dyDescent="0.25">
      <c r="A4410" s="4">
        <v>40738</v>
      </c>
      <c r="B4410">
        <v>4</v>
      </c>
      <c r="C4410">
        <v>2</v>
      </c>
      <c r="D4410" s="5" t="s">
        <v>27</v>
      </c>
      <c r="E4410" s="6">
        <v>632.12099999999998</v>
      </c>
      <c r="F4410" s="6">
        <v>958.05150000000003</v>
      </c>
      <c r="G4410" s="6">
        <v>1590.1724999999999</v>
      </c>
    </row>
    <row r="4411" spans="1:7" customFormat="1" x14ac:dyDescent="0.25">
      <c r="A4411" s="4">
        <v>40739</v>
      </c>
      <c r="B4411">
        <v>1</v>
      </c>
      <c r="C4411">
        <v>1</v>
      </c>
      <c r="D4411" s="5" t="s">
        <v>32</v>
      </c>
      <c r="E4411" s="6">
        <v>722.47349999999994</v>
      </c>
      <c r="F4411" s="6">
        <v>1144.374</v>
      </c>
      <c r="G4411" s="6">
        <v>1866.8475000000001</v>
      </c>
    </row>
    <row r="4412" spans="1:7" customFormat="1" x14ac:dyDescent="0.25">
      <c r="A4412" s="4">
        <v>40739</v>
      </c>
      <c r="B4412">
        <v>1</v>
      </c>
      <c r="C4412">
        <v>2</v>
      </c>
      <c r="D4412" s="5" t="s">
        <v>37</v>
      </c>
      <c r="E4412" s="6">
        <v>792.16200000000003</v>
      </c>
      <c r="F4412" s="6">
        <v>1292.634</v>
      </c>
      <c r="G4412" s="6">
        <v>2084.7959999999998</v>
      </c>
    </row>
    <row r="4413" spans="1:7" customFormat="1" x14ac:dyDescent="0.25">
      <c r="A4413" s="4">
        <v>40739</v>
      </c>
      <c r="B4413">
        <v>2</v>
      </c>
      <c r="C4413">
        <v>1</v>
      </c>
      <c r="D4413" s="5" t="s">
        <v>40</v>
      </c>
      <c r="E4413" s="6">
        <v>735.32550000000003</v>
      </c>
      <c r="F4413" s="6">
        <v>1111.2045000000001</v>
      </c>
      <c r="G4413" s="6">
        <v>1846.53</v>
      </c>
    </row>
    <row r="4414" spans="1:7" customFormat="1" x14ac:dyDescent="0.25">
      <c r="A4414" s="4">
        <v>40739</v>
      </c>
      <c r="B4414">
        <v>2</v>
      </c>
      <c r="C4414">
        <v>2</v>
      </c>
      <c r="D4414" s="5" t="s">
        <v>41</v>
      </c>
      <c r="E4414" s="6">
        <v>721.62300000000005</v>
      </c>
      <c r="F4414" s="6">
        <v>1189.5554999999999</v>
      </c>
      <c r="G4414" s="6">
        <v>1911.1785</v>
      </c>
    </row>
    <row r="4415" spans="1:7" customFormat="1" x14ac:dyDescent="0.25">
      <c r="A4415" s="4">
        <v>40739</v>
      </c>
      <c r="B4415">
        <v>3</v>
      </c>
      <c r="C4415">
        <v>1</v>
      </c>
      <c r="D4415" s="5" t="s">
        <v>43</v>
      </c>
      <c r="E4415" s="6">
        <v>668.95500000000004</v>
      </c>
      <c r="F4415" s="6">
        <v>1120.6755000000001</v>
      </c>
      <c r="G4415" s="6">
        <v>1789.6305</v>
      </c>
    </row>
    <row r="4416" spans="1:7" customFormat="1" x14ac:dyDescent="0.25">
      <c r="A4416" s="4">
        <v>40739</v>
      </c>
      <c r="B4416">
        <v>3</v>
      </c>
      <c r="C4416">
        <v>2</v>
      </c>
      <c r="D4416" s="5" t="s">
        <v>47</v>
      </c>
      <c r="E4416" s="6">
        <v>681.20849999999996</v>
      </c>
      <c r="F4416" s="6">
        <v>1119.7094999999999</v>
      </c>
      <c r="G4416" s="6">
        <v>1800.9179999999999</v>
      </c>
    </row>
    <row r="4417" spans="1:7" customFormat="1" x14ac:dyDescent="0.25">
      <c r="A4417" s="4">
        <v>40739</v>
      </c>
      <c r="B4417">
        <v>4</v>
      </c>
      <c r="C4417">
        <v>1</v>
      </c>
      <c r="D4417" s="5" t="s">
        <v>24</v>
      </c>
      <c r="E4417" s="6">
        <v>716.56200000000001</v>
      </c>
      <c r="F4417" s="6">
        <v>1139.9114999999999</v>
      </c>
      <c r="G4417" s="6">
        <v>1856.4735000000001</v>
      </c>
    </row>
    <row r="4418" spans="1:7" customFormat="1" x14ac:dyDescent="0.25">
      <c r="A4418" s="4">
        <v>40739</v>
      </c>
      <c r="B4418">
        <v>4</v>
      </c>
      <c r="C4418">
        <v>2</v>
      </c>
      <c r="D4418" s="5" t="s">
        <v>30</v>
      </c>
      <c r="E4418" s="6">
        <v>613.08450000000005</v>
      </c>
      <c r="F4418" s="6">
        <v>1033.6199999999999</v>
      </c>
      <c r="G4418" s="6">
        <v>1646.7045000000001</v>
      </c>
    </row>
    <row r="4419" spans="1:7" customFormat="1" x14ac:dyDescent="0.25">
      <c r="A4419" s="4">
        <v>40740</v>
      </c>
      <c r="B4419">
        <v>1</v>
      </c>
      <c r="C4419">
        <v>1</v>
      </c>
      <c r="D4419" s="5" t="s">
        <v>16</v>
      </c>
      <c r="E4419" s="6">
        <v>661.05899999999997</v>
      </c>
      <c r="F4419" s="6">
        <v>1017.66</v>
      </c>
      <c r="G4419" s="6">
        <v>1678.7190000000001</v>
      </c>
    </row>
    <row r="4420" spans="1:7" customFormat="1" x14ac:dyDescent="0.25">
      <c r="A4420" s="4">
        <v>40740</v>
      </c>
      <c r="B4420">
        <v>1</v>
      </c>
      <c r="C4420">
        <v>2</v>
      </c>
      <c r="D4420" s="5" t="s">
        <v>22</v>
      </c>
      <c r="E4420" s="6">
        <v>720.18449999999996</v>
      </c>
      <c r="F4420" s="6">
        <v>1175.1075000000001</v>
      </c>
      <c r="G4420" s="6">
        <v>1895.2919999999999</v>
      </c>
    </row>
    <row r="4421" spans="1:7" customFormat="1" x14ac:dyDescent="0.25">
      <c r="A4421" s="4">
        <v>40740</v>
      </c>
      <c r="B4421">
        <v>2</v>
      </c>
      <c r="C4421">
        <v>1</v>
      </c>
      <c r="D4421" s="5" t="s">
        <v>27</v>
      </c>
      <c r="E4421" s="6">
        <v>642.78899999999999</v>
      </c>
      <c r="F4421" s="6">
        <v>1092.7560000000001</v>
      </c>
      <c r="G4421" s="6">
        <v>1735.5450000000001</v>
      </c>
    </row>
    <row r="4422" spans="1:7" customFormat="1" x14ac:dyDescent="0.25">
      <c r="A4422" s="4">
        <v>40740</v>
      </c>
      <c r="B4422">
        <v>2</v>
      </c>
      <c r="C4422">
        <v>2</v>
      </c>
      <c r="D4422" s="5" t="s">
        <v>32</v>
      </c>
      <c r="E4422" s="6">
        <v>665.22749999999996</v>
      </c>
      <c r="F4422" s="6">
        <v>1011.822</v>
      </c>
      <c r="G4422" s="6">
        <v>1677.0495000000001</v>
      </c>
    </row>
    <row r="4423" spans="1:7" customFormat="1" x14ac:dyDescent="0.25">
      <c r="A4423" s="4">
        <v>40740</v>
      </c>
      <c r="B4423">
        <v>3</v>
      </c>
      <c r="C4423">
        <v>1</v>
      </c>
      <c r="D4423" s="5" t="s">
        <v>37</v>
      </c>
      <c r="E4423" s="6">
        <v>676.98749999999995</v>
      </c>
      <c r="F4423" s="6">
        <v>1064.973</v>
      </c>
      <c r="G4423" s="6">
        <v>1741.9604999999999</v>
      </c>
    </row>
    <row r="4424" spans="1:7" customFormat="1" x14ac:dyDescent="0.25">
      <c r="A4424" s="4">
        <v>40740</v>
      </c>
      <c r="B4424">
        <v>3</v>
      </c>
      <c r="C4424">
        <v>2</v>
      </c>
      <c r="D4424" s="5" t="s">
        <v>40</v>
      </c>
      <c r="E4424" s="6">
        <v>720.88800000000003</v>
      </c>
      <c r="F4424" s="6">
        <v>1182.5730000000001</v>
      </c>
      <c r="G4424" s="6">
        <v>1903.461</v>
      </c>
    </row>
    <row r="4425" spans="1:7" customFormat="1" x14ac:dyDescent="0.25">
      <c r="A4425" s="4">
        <v>40740</v>
      </c>
      <c r="B4425">
        <v>4</v>
      </c>
      <c r="C4425">
        <v>1</v>
      </c>
      <c r="D4425" s="5" t="s">
        <v>41</v>
      </c>
      <c r="E4425" s="6">
        <v>627.79499999999996</v>
      </c>
      <c r="F4425" s="6">
        <v>1027.9290000000001</v>
      </c>
      <c r="G4425" s="6">
        <v>1655.7239999999999</v>
      </c>
    </row>
    <row r="4426" spans="1:7" customFormat="1" x14ac:dyDescent="0.25">
      <c r="A4426" s="4">
        <v>40740</v>
      </c>
      <c r="B4426">
        <v>4</v>
      </c>
      <c r="C4426">
        <v>2</v>
      </c>
      <c r="D4426" s="5" t="s">
        <v>43</v>
      </c>
      <c r="E4426" s="6">
        <v>699.87750000000005</v>
      </c>
      <c r="F4426" s="6">
        <v>1165.4265</v>
      </c>
      <c r="G4426" s="6">
        <v>1865.3040000000001</v>
      </c>
    </row>
    <row r="4427" spans="1:7" customFormat="1" x14ac:dyDescent="0.25">
      <c r="A4427" s="4">
        <v>40741</v>
      </c>
      <c r="B4427">
        <v>1</v>
      </c>
      <c r="C4427">
        <v>1</v>
      </c>
      <c r="D4427" s="5" t="s">
        <v>47</v>
      </c>
      <c r="E4427" s="6">
        <v>694.74300000000005</v>
      </c>
      <c r="F4427" s="6">
        <v>1158.4860000000001</v>
      </c>
      <c r="G4427" s="6">
        <v>1853.229</v>
      </c>
    </row>
    <row r="4428" spans="1:7" customFormat="1" x14ac:dyDescent="0.25">
      <c r="A4428" s="4">
        <v>40741</v>
      </c>
      <c r="B4428">
        <v>1</v>
      </c>
      <c r="C4428">
        <v>2</v>
      </c>
      <c r="D4428" s="5" t="s">
        <v>24</v>
      </c>
      <c r="E4428" s="6">
        <v>771.34050000000002</v>
      </c>
      <c r="F4428" s="6">
        <v>1263.1395</v>
      </c>
      <c r="G4428" s="6">
        <v>2034.48</v>
      </c>
    </row>
    <row r="4429" spans="1:7" customFormat="1" x14ac:dyDescent="0.25">
      <c r="A4429" s="4">
        <v>40741</v>
      </c>
      <c r="B4429">
        <v>2</v>
      </c>
      <c r="C4429">
        <v>1</v>
      </c>
      <c r="D4429" s="5" t="s">
        <v>30</v>
      </c>
      <c r="E4429" s="6">
        <v>717.11850000000004</v>
      </c>
      <c r="F4429" s="6">
        <v>1101.9224999999999</v>
      </c>
      <c r="G4429" s="6">
        <v>1819.0409999999999</v>
      </c>
    </row>
    <row r="4430" spans="1:7" customFormat="1" x14ac:dyDescent="0.25">
      <c r="A4430" s="4">
        <v>40741</v>
      </c>
      <c r="B4430">
        <v>2</v>
      </c>
      <c r="C4430">
        <v>2</v>
      </c>
      <c r="D4430" s="5" t="s">
        <v>16</v>
      </c>
      <c r="E4430" s="6">
        <v>808.25850000000003</v>
      </c>
      <c r="F4430" s="6">
        <v>1243.347</v>
      </c>
      <c r="G4430" s="6">
        <v>2051.6055000000001</v>
      </c>
    </row>
    <row r="4431" spans="1:7" customFormat="1" x14ac:dyDescent="0.25">
      <c r="A4431" s="4">
        <v>40741</v>
      </c>
      <c r="B4431">
        <v>3</v>
      </c>
      <c r="C4431">
        <v>1</v>
      </c>
      <c r="D4431" s="5" t="s">
        <v>22</v>
      </c>
      <c r="E4431" s="6">
        <v>699.5625</v>
      </c>
      <c r="F4431" s="6">
        <v>1193.1990000000001</v>
      </c>
      <c r="G4431" s="6">
        <v>1892.7615000000001</v>
      </c>
    </row>
    <row r="4432" spans="1:7" customFormat="1" x14ac:dyDescent="0.25">
      <c r="A4432" s="4">
        <v>40741</v>
      </c>
      <c r="B4432">
        <v>3</v>
      </c>
      <c r="C4432">
        <v>2</v>
      </c>
      <c r="D4432" s="5" t="s">
        <v>27</v>
      </c>
      <c r="E4432" s="6">
        <v>791.62649999999996</v>
      </c>
      <c r="F4432" s="6">
        <v>1257.2384999999999</v>
      </c>
      <c r="G4432" s="6">
        <v>2048.8649999999998</v>
      </c>
    </row>
    <row r="4433" spans="1:7" customFormat="1" x14ac:dyDescent="0.25">
      <c r="A4433" s="4">
        <v>40741</v>
      </c>
      <c r="B4433">
        <v>4</v>
      </c>
      <c r="C4433">
        <v>1</v>
      </c>
      <c r="D4433" s="5" t="s">
        <v>32</v>
      </c>
      <c r="E4433" s="6">
        <v>638.59950000000003</v>
      </c>
      <c r="F4433" s="6">
        <v>1041.4214999999999</v>
      </c>
      <c r="G4433" s="6">
        <v>1680.021</v>
      </c>
    </row>
    <row r="4434" spans="1:7" customFormat="1" x14ac:dyDescent="0.25">
      <c r="A4434" s="4">
        <v>40741</v>
      </c>
      <c r="B4434">
        <v>4</v>
      </c>
      <c r="C4434">
        <v>2</v>
      </c>
      <c r="D4434" s="5" t="s">
        <v>37</v>
      </c>
      <c r="E4434" s="6">
        <v>871.15350000000001</v>
      </c>
      <c r="F4434" s="6">
        <v>1314.4845</v>
      </c>
      <c r="G4434" s="6">
        <v>2185.6379999999999</v>
      </c>
    </row>
    <row r="4435" spans="1:7" customFormat="1" x14ac:dyDescent="0.25">
      <c r="A4435" s="4">
        <v>40742</v>
      </c>
      <c r="B4435">
        <v>1</v>
      </c>
      <c r="C4435">
        <v>1</v>
      </c>
      <c r="D4435" s="5" t="s">
        <v>40</v>
      </c>
      <c r="E4435" s="6">
        <v>672.54600000000005</v>
      </c>
      <c r="F4435" s="6">
        <v>1185.3765000000001</v>
      </c>
      <c r="G4435" s="6">
        <v>1857.9224999999999</v>
      </c>
    </row>
    <row r="4436" spans="1:7" customFormat="1" x14ac:dyDescent="0.25">
      <c r="A4436" s="4">
        <v>40742</v>
      </c>
      <c r="B4436">
        <v>1</v>
      </c>
      <c r="C4436">
        <v>2</v>
      </c>
      <c r="D4436" s="5" t="s">
        <v>41</v>
      </c>
      <c r="E4436" s="6">
        <v>731.30399999999997</v>
      </c>
      <c r="F4436" s="6">
        <v>1285.788</v>
      </c>
      <c r="G4436" s="6">
        <v>2017.0920000000001</v>
      </c>
    </row>
    <row r="4437" spans="1:7" customFormat="1" x14ac:dyDescent="0.25">
      <c r="A4437" s="4">
        <v>40742</v>
      </c>
      <c r="B4437">
        <v>2</v>
      </c>
      <c r="C4437">
        <v>1</v>
      </c>
      <c r="D4437" s="5" t="s">
        <v>43</v>
      </c>
      <c r="E4437" s="6">
        <v>587.90549999999996</v>
      </c>
      <c r="F4437" s="6">
        <v>1045.212</v>
      </c>
      <c r="G4437" s="6">
        <v>1633.1175000000001</v>
      </c>
    </row>
    <row r="4438" spans="1:7" customFormat="1" x14ac:dyDescent="0.25">
      <c r="A4438" s="4">
        <v>40742</v>
      </c>
      <c r="B4438">
        <v>2</v>
      </c>
      <c r="C4438">
        <v>2</v>
      </c>
      <c r="D4438" s="5" t="s">
        <v>47</v>
      </c>
      <c r="E4438" s="6">
        <v>810.77850000000001</v>
      </c>
      <c r="F4438" s="6">
        <v>1390.3995</v>
      </c>
      <c r="G4438" s="6">
        <v>2201.1779999999999</v>
      </c>
    </row>
    <row r="4439" spans="1:7" customFormat="1" x14ac:dyDescent="0.25">
      <c r="A4439" s="4">
        <v>40742</v>
      </c>
      <c r="B4439">
        <v>3</v>
      </c>
      <c r="C4439">
        <v>1</v>
      </c>
      <c r="D4439" s="5" t="s">
        <v>24</v>
      </c>
      <c r="E4439" s="6">
        <v>607.75049999999999</v>
      </c>
      <c r="F4439" s="6">
        <v>972.79349999999999</v>
      </c>
      <c r="G4439" s="6">
        <v>1580.5440000000001</v>
      </c>
    </row>
    <row r="4440" spans="1:7" customFormat="1" x14ac:dyDescent="0.25">
      <c r="A4440" s="4">
        <v>40742</v>
      </c>
      <c r="B4440">
        <v>3</v>
      </c>
      <c r="C4440">
        <v>2</v>
      </c>
      <c r="D4440" s="5" t="s">
        <v>30</v>
      </c>
      <c r="E4440" s="6">
        <v>711.64800000000002</v>
      </c>
      <c r="F4440" s="6">
        <v>1075.788</v>
      </c>
      <c r="G4440" s="6">
        <v>1787.4359999999999</v>
      </c>
    </row>
    <row r="4441" spans="1:7" customFormat="1" x14ac:dyDescent="0.25">
      <c r="A4441" s="4">
        <v>40742</v>
      </c>
      <c r="B4441">
        <v>4</v>
      </c>
      <c r="C4441">
        <v>1</v>
      </c>
      <c r="D4441" s="5" t="s">
        <v>16</v>
      </c>
      <c r="E4441" s="6">
        <v>696.654</v>
      </c>
      <c r="F4441" s="6">
        <v>1121.2635</v>
      </c>
      <c r="G4441" s="6">
        <v>1817.9175</v>
      </c>
    </row>
    <row r="4442" spans="1:7" customFormat="1" x14ac:dyDescent="0.25">
      <c r="A4442" s="4">
        <v>40742</v>
      </c>
      <c r="B4442">
        <v>4</v>
      </c>
      <c r="C4442">
        <v>2</v>
      </c>
      <c r="D4442" s="5" t="s">
        <v>22</v>
      </c>
      <c r="E4442" s="6">
        <v>809.15099999999995</v>
      </c>
      <c r="F4442" s="6">
        <v>1394.6624999999999</v>
      </c>
      <c r="G4442" s="6">
        <v>2203.8135000000002</v>
      </c>
    </row>
    <row r="4443" spans="1:7" customFormat="1" x14ac:dyDescent="0.25">
      <c r="A4443" s="4">
        <v>40743</v>
      </c>
      <c r="B4443">
        <v>1</v>
      </c>
      <c r="C4443">
        <v>1</v>
      </c>
      <c r="D4443" s="5" t="s">
        <v>27</v>
      </c>
      <c r="E4443" s="6">
        <v>716.02650000000006</v>
      </c>
      <c r="F4443" s="6">
        <v>1143.807</v>
      </c>
      <c r="G4443" s="6">
        <v>1859.8335</v>
      </c>
    </row>
    <row r="4444" spans="1:7" customFormat="1" x14ac:dyDescent="0.25">
      <c r="A4444" s="4">
        <v>40743</v>
      </c>
      <c r="B4444">
        <v>1</v>
      </c>
      <c r="C4444">
        <v>2</v>
      </c>
      <c r="D4444" s="5" t="s">
        <v>32</v>
      </c>
      <c r="E4444" s="6">
        <v>596.14800000000002</v>
      </c>
      <c r="F4444" s="6">
        <v>1085.259</v>
      </c>
      <c r="G4444" s="6">
        <v>1681.4069999999999</v>
      </c>
    </row>
    <row r="4445" spans="1:7" customFormat="1" x14ac:dyDescent="0.25">
      <c r="A4445" s="4">
        <v>40743</v>
      </c>
      <c r="B4445">
        <v>2</v>
      </c>
      <c r="C4445">
        <v>1</v>
      </c>
      <c r="D4445" s="5" t="s">
        <v>37</v>
      </c>
      <c r="E4445" s="6">
        <v>598.25850000000003</v>
      </c>
      <c r="F4445" s="6">
        <v>1041.4845</v>
      </c>
      <c r="G4445" s="6">
        <v>1639.7429999999999</v>
      </c>
    </row>
    <row r="4446" spans="1:7" customFormat="1" x14ac:dyDescent="0.25">
      <c r="A4446" s="4">
        <v>40743</v>
      </c>
      <c r="B4446">
        <v>2</v>
      </c>
      <c r="C4446">
        <v>2</v>
      </c>
      <c r="D4446" s="5" t="s">
        <v>40</v>
      </c>
      <c r="E4446" s="6">
        <v>810.70500000000004</v>
      </c>
      <c r="F4446" s="6">
        <v>1306.0740000000001</v>
      </c>
      <c r="G4446" s="6">
        <v>2116.779</v>
      </c>
    </row>
    <row r="4447" spans="1:7" customFormat="1" x14ac:dyDescent="0.25">
      <c r="A4447" s="4">
        <v>40743</v>
      </c>
      <c r="B4447">
        <v>3</v>
      </c>
      <c r="C4447">
        <v>1</v>
      </c>
      <c r="D4447" s="5" t="s">
        <v>41</v>
      </c>
      <c r="E4447" s="6">
        <v>667.21199999999999</v>
      </c>
      <c r="F4447" s="6">
        <v>1171.5585000000001</v>
      </c>
      <c r="G4447" s="6">
        <v>1838.7705000000001</v>
      </c>
    </row>
    <row r="4448" spans="1:7" customFormat="1" x14ac:dyDescent="0.25">
      <c r="A4448" s="4">
        <v>40743</v>
      </c>
      <c r="B4448">
        <v>3</v>
      </c>
      <c r="C4448">
        <v>2</v>
      </c>
      <c r="D4448" s="5" t="s">
        <v>43</v>
      </c>
      <c r="E4448" s="6">
        <v>683.42399999999998</v>
      </c>
      <c r="F4448" s="6">
        <v>1116.7695000000001</v>
      </c>
      <c r="G4448" s="6">
        <v>1800.1935000000001</v>
      </c>
    </row>
    <row r="4449" spans="1:7" customFormat="1" x14ac:dyDescent="0.25">
      <c r="A4449" s="4">
        <v>40743</v>
      </c>
      <c r="B4449">
        <v>4</v>
      </c>
      <c r="C4449">
        <v>1</v>
      </c>
      <c r="D4449" s="5" t="s">
        <v>47</v>
      </c>
      <c r="E4449" s="6">
        <v>666.77099999999996</v>
      </c>
      <c r="F4449" s="6">
        <v>1032.8325</v>
      </c>
      <c r="G4449" s="6">
        <v>1699.6034999999999</v>
      </c>
    </row>
    <row r="4450" spans="1:7" customFormat="1" x14ac:dyDescent="0.25">
      <c r="A4450" s="4">
        <v>40743</v>
      </c>
      <c r="B4450">
        <v>4</v>
      </c>
      <c r="C4450">
        <v>2</v>
      </c>
      <c r="D4450" s="5" t="s">
        <v>24</v>
      </c>
      <c r="E4450" s="6">
        <v>710.71349999999995</v>
      </c>
      <c r="F4450" s="6">
        <v>1104.7470000000001</v>
      </c>
      <c r="G4450" s="6">
        <v>1815.4604999999999</v>
      </c>
    </row>
    <row r="4451" spans="1:7" customFormat="1" x14ac:dyDescent="0.25">
      <c r="A4451" s="4">
        <v>40744</v>
      </c>
      <c r="B4451">
        <v>1</v>
      </c>
      <c r="C4451">
        <v>1</v>
      </c>
      <c r="D4451" s="5" t="s">
        <v>30</v>
      </c>
      <c r="E4451" s="6">
        <v>657.85649999999998</v>
      </c>
      <c r="F4451" s="6">
        <v>1217.7584999999999</v>
      </c>
      <c r="G4451" s="6">
        <v>1875.615</v>
      </c>
    </row>
    <row r="4452" spans="1:7" customFormat="1" x14ac:dyDescent="0.25">
      <c r="A4452" s="4">
        <v>40744</v>
      </c>
      <c r="B4452">
        <v>1</v>
      </c>
      <c r="C4452">
        <v>2</v>
      </c>
      <c r="D4452" s="5" t="s">
        <v>16</v>
      </c>
      <c r="E4452" s="6">
        <v>733.51949999999999</v>
      </c>
      <c r="F4452" s="6">
        <v>1326.8744999999999</v>
      </c>
      <c r="G4452" s="6">
        <v>2060.3939999999998</v>
      </c>
    </row>
    <row r="4453" spans="1:7" customFormat="1" x14ac:dyDescent="0.25">
      <c r="A4453" s="4">
        <v>40744</v>
      </c>
      <c r="B4453">
        <v>2</v>
      </c>
      <c r="C4453">
        <v>1</v>
      </c>
      <c r="D4453" s="5" t="s">
        <v>22</v>
      </c>
      <c r="E4453" s="6">
        <v>569.48850000000004</v>
      </c>
      <c r="F4453" s="6">
        <v>1081.2795000000001</v>
      </c>
      <c r="G4453" s="6">
        <v>1650.768</v>
      </c>
    </row>
    <row r="4454" spans="1:7" customFormat="1" x14ac:dyDescent="0.25">
      <c r="A4454" s="4">
        <v>40744</v>
      </c>
      <c r="B4454">
        <v>2</v>
      </c>
      <c r="C4454">
        <v>2</v>
      </c>
      <c r="D4454" s="5" t="s">
        <v>27</v>
      </c>
      <c r="E4454" s="6">
        <v>589.43849999999998</v>
      </c>
      <c r="F4454" s="6">
        <v>1000.629</v>
      </c>
      <c r="G4454" s="6">
        <v>1590.0675000000001</v>
      </c>
    </row>
    <row r="4455" spans="1:7" customFormat="1" x14ac:dyDescent="0.25">
      <c r="A4455" s="4">
        <v>40744</v>
      </c>
      <c r="B4455">
        <v>3</v>
      </c>
      <c r="C4455">
        <v>1</v>
      </c>
      <c r="D4455" s="5" t="s">
        <v>32</v>
      </c>
      <c r="E4455" s="6">
        <v>684.16949999999997</v>
      </c>
      <c r="F4455" s="6">
        <v>1157.5725</v>
      </c>
      <c r="G4455" s="6">
        <v>1841.742</v>
      </c>
    </row>
    <row r="4456" spans="1:7" customFormat="1" x14ac:dyDescent="0.25">
      <c r="A4456" s="4">
        <v>40744</v>
      </c>
      <c r="B4456">
        <v>3</v>
      </c>
      <c r="C4456">
        <v>2</v>
      </c>
      <c r="D4456" s="5" t="s">
        <v>37</v>
      </c>
      <c r="E4456" s="6">
        <v>795.98400000000004</v>
      </c>
      <c r="F4456" s="6">
        <v>1194.6375</v>
      </c>
      <c r="G4456" s="6">
        <v>1990.6215</v>
      </c>
    </row>
    <row r="4457" spans="1:7" customFormat="1" x14ac:dyDescent="0.25">
      <c r="A4457" s="4">
        <v>40744</v>
      </c>
      <c r="B4457">
        <v>4</v>
      </c>
      <c r="C4457">
        <v>1</v>
      </c>
      <c r="D4457" s="5" t="s">
        <v>40</v>
      </c>
      <c r="E4457" s="6">
        <v>683.98050000000001</v>
      </c>
      <c r="F4457" s="6">
        <v>1195.8135</v>
      </c>
      <c r="G4457" s="6">
        <v>1879.7940000000001</v>
      </c>
    </row>
    <row r="4458" spans="1:7" customFormat="1" x14ac:dyDescent="0.25">
      <c r="A4458" s="4">
        <v>40744</v>
      </c>
      <c r="B4458">
        <v>4</v>
      </c>
      <c r="C4458">
        <v>2</v>
      </c>
      <c r="D4458" s="5" t="s">
        <v>41</v>
      </c>
      <c r="E4458" s="6">
        <v>792.61350000000004</v>
      </c>
      <c r="F4458" s="6">
        <v>1219.0184999999999</v>
      </c>
      <c r="G4458" s="6">
        <v>2011.6320000000001</v>
      </c>
    </row>
    <row r="4459" spans="1:7" customFormat="1" x14ac:dyDescent="0.25">
      <c r="A4459" s="4">
        <v>40745</v>
      </c>
      <c r="B4459">
        <v>1</v>
      </c>
      <c r="C4459">
        <v>1</v>
      </c>
      <c r="D4459" s="5" t="s">
        <v>43</v>
      </c>
      <c r="E4459" s="6">
        <v>641.09849999999994</v>
      </c>
      <c r="F4459" s="6">
        <v>1127.3325</v>
      </c>
      <c r="G4459" s="6">
        <v>1768.431</v>
      </c>
    </row>
    <row r="4460" spans="1:7" customFormat="1" x14ac:dyDescent="0.25">
      <c r="A4460" s="4">
        <v>40745</v>
      </c>
      <c r="B4460">
        <v>1</v>
      </c>
      <c r="C4460">
        <v>2</v>
      </c>
      <c r="D4460" s="5" t="s">
        <v>47</v>
      </c>
      <c r="E4460" s="6">
        <v>675.10799999999995</v>
      </c>
      <c r="F4460" s="6">
        <v>1014.0165</v>
      </c>
      <c r="G4460" s="6">
        <v>1689.1244999999999</v>
      </c>
    </row>
    <row r="4461" spans="1:7" customFormat="1" x14ac:dyDescent="0.25">
      <c r="A4461" s="4">
        <v>40745</v>
      </c>
      <c r="B4461">
        <v>2</v>
      </c>
      <c r="C4461">
        <v>1</v>
      </c>
      <c r="D4461" s="5" t="s">
        <v>24</v>
      </c>
      <c r="E4461" s="6">
        <v>565.13099999999997</v>
      </c>
      <c r="F4461" s="6">
        <v>1038.3030000000001</v>
      </c>
      <c r="G4461" s="6">
        <v>1603.434</v>
      </c>
    </row>
    <row r="4462" spans="1:7" customFormat="1" x14ac:dyDescent="0.25">
      <c r="A4462" s="4">
        <v>40745</v>
      </c>
      <c r="B4462">
        <v>2</v>
      </c>
      <c r="C4462">
        <v>2</v>
      </c>
      <c r="D4462" s="5" t="s">
        <v>30</v>
      </c>
      <c r="E4462" s="6">
        <v>626.577</v>
      </c>
      <c r="F4462" s="6">
        <v>1126.3979999999999</v>
      </c>
      <c r="G4462" s="6">
        <v>1752.9749999999999</v>
      </c>
    </row>
    <row r="4463" spans="1:7" customFormat="1" x14ac:dyDescent="0.25">
      <c r="A4463" s="4">
        <v>40745</v>
      </c>
      <c r="B4463">
        <v>3</v>
      </c>
      <c r="C4463">
        <v>1</v>
      </c>
      <c r="D4463" s="5" t="s">
        <v>16</v>
      </c>
      <c r="E4463" s="6">
        <v>645.62400000000002</v>
      </c>
      <c r="F4463" s="6">
        <v>1219.5645</v>
      </c>
      <c r="G4463" s="6">
        <v>1865.1885</v>
      </c>
    </row>
    <row r="4464" spans="1:7" customFormat="1" x14ac:dyDescent="0.25">
      <c r="A4464" s="4">
        <v>40745</v>
      </c>
      <c r="B4464">
        <v>3</v>
      </c>
      <c r="C4464">
        <v>2</v>
      </c>
      <c r="D4464" s="5" t="s">
        <v>22</v>
      </c>
      <c r="E4464" s="6">
        <v>748.23</v>
      </c>
      <c r="F4464" s="6">
        <v>1212.204</v>
      </c>
      <c r="G4464" s="6">
        <v>1960.434</v>
      </c>
    </row>
    <row r="4465" spans="1:7" customFormat="1" x14ac:dyDescent="0.25">
      <c r="A4465" s="4">
        <v>40745</v>
      </c>
      <c r="B4465">
        <v>4</v>
      </c>
      <c r="C4465">
        <v>1</v>
      </c>
      <c r="D4465" s="5" t="s">
        <v>27</v>
      </c>
      <c r="E4465" s="6">
        <v>564.71100000000001</v>
      </c>
      <c r="F4465" s="6">
        <v>1071.0840000000001</v>
      </c>
      <c r="G4465" s="6">
        <v>1635.7950000000001</v>
      </c>
    </row>
    <row r="4466" spans="1:7" customFormat="1" x14ac:dyDescent="0.25">
      <c r="A4466" s="4">
        <v>40745</v>
      </c>
      <c r="B4466">
        <v>4</v>
      </c>
      <c r="C4466">
        <v>2</v>
      </c>
      <c r="D4466" s="5" t="s">
        <v>32</v>
      </c>
      <c r="E4466" s="6">
        <v>821.7405</v>
      </c>
      <c r="F4466" s="6">
        <v>1249.5735</v>
      </c>
      <c r="G4466" s="6">
        <v>2071.3139999999999</v>
      </c>
    </row>
    <row r="4467" spans="1:7" customFormat="1" x14ac:dyDescent="0.25">
      <c r="A4467" s="4">
        <v>40746</v>
      </c>
      <c r="B4467">
        <v>1</v>
      </c>
      <c r="C4467">
        <v>1</v>
      </c>
      <c r="D4467" s="5" t="s">
        <v>37</v>
      </c>
      <c r="E4467" s="6">
        <v>707.62649999999996</v>
      </c>
      <c r="F4467" s="6">
        <v>1126.6395</v>
      </c>
      <c r="G4467" s="6">
        <v>1834.2660000000001</v>
      </c>
    </row>
    <row r="4468" spans="1:7" customFormat="1" x14ac:dyDescent="0.25">
      <c r="A4468" s="4">
        <v>40746</v>
      </c>
      <c r="B4468">
        <v>1</v>
      </c>
      <c r="C4468">
        <v>2</v>
      </c>
      <c r="D4468" s="5" t="s">
        <v>40</v>
      </c>
      <c r="E4468" s="6">
        <v>707.4375</v>
      </c>
      <c r="F4468" s="6">
        <v>1222.2315000000001</v>
      </c>
      <c r="G4468" s="6">
        <v>1929.6690000000001</v>
      </c>
    </row>
    <row r="4469" spans="1:7" customFormat="1" x14ac:dyDescent="0.25">
      <c r="A4469" s="4">
        <v>40746</v>
      </c>
      <c r="B4469">
        <v>2</v>
      </c>
      <c r="C4469">
        <v>1</v>
      </c>
      <c r="D4469" s="5" t="s">
        <v>41</v>
      </c>
      <c r="E4469" s="6">
        <v>688.82100000000003</v>
      </c>
      <c r="F4469" s="6">
        <v>1079.4839999999999</v>
      </c>
      <c r="G4469" s="6">
        <v>1768.3050000000001</v>
      </c>
    </row>
    <row r="4470" spans="1:7" customFormat="1" x14ac:dyDescent="0.25">
      <c r="A4470" s="4">
        <v>40746</v>
      </c>
      <c r="B4470">
        <v>2</v>
      </c>
      <c r="C4470">
        <v>2</v>
      </c>
      <c r="D4470" s="5" t="s">
        <v>43</v>
      </c>
      <c r="E4470" s="6">
        <v>731.12549999999999</v>
      </c>
      <c r="F4470" s="6">
        <v>1154.2545</v>
      </c>
      <c r="G4470" s="6">
        <v>1885.38</v>
      </c>
    </row>
    <row r="4471" spans="1:7" customFormat="1" x14ac:dyDescent="0.25">
      <c r="A4471" s="4">
        <v>40746</v>
      </c>
      <c r="B4471">
        <v>3</v>
      </c>
      <c r="C4471">
        <v>1</v>
      </c>
      <c r="D4471" s="5" t="s">
        <v>47</v>
      </c>
      <c r="E4471" s="6">
        <v>587.34900000000005</v>
      </c>
      <c r="F4471" s="6">
        <v>1099.3710000000001</v>
      </c>
      <c r="G4471" s="6">
        <v>1686.72</v>
      </c>
    </row>
    <row r="4472" spans="1:7" customFormat="1" x14ac:dyDescent="0.25">
      <c r="A4472" s="4">
        <v>40746</v>
      </c>
      <c r="B4472">
        <v>3</v>
      </c>
      <c r="C4472">
        <v>2</v>
      </c>
      <c r="D4472" s="5" t="s">
        <v>24</v>
      </c>
      <c r="E4472" s="6">
        <v>812.39549999999997</v>
      </c>
      <c r="F4472" s="6">
        <v>1223.9745</v>
      </c>
      <c r="G4472" s="6">
        <v>2036.37</v>
      </c>
    </row>
    <row r="4473" spans="1:7" customFormat="1" x14ac:dyDescent="0.25">
      <c r="A4473" s="4">
        <v>40746</v>
      </c>
      <c r="B4473">
        <v>4</v>
      </c>
      <c r="C4473">
        <v>1</v>
      </c>
      <c r="D4473" s="5" t="s">
        <v>30</v>
      </c>
      <c r="E4473" s="6">
        <v>630.56700000000001</v>
      </c>
      <c r="F4473" s="6">
        <v>1088.9024999999999</v>
      </c>
      <c r="G4473" s="6">
        <v>1719.4694999999999</v>
      </c>
    </row>
    <row r="4474" spans="1:7" customFormat="1" x14ac:dyDescent="0.25">
      <c r="A4474" s="4">
        <v>40746</v>
      </c>
      <c r="B4474">
        <v>4</v>
      </c>
      <c r="C4474">
        <v>2</v>
      </c>
      <c r="D4474" s="5" t="s">
        <v>16</v>
      </c>
      <c r="E4474" s="6">
        <v>723.09299999999996</v>
      </c>
      <c r="F4474" s="6">
        <v>1102.248</v>
      </c>
      <c r="G4474" s="6">
        <v>1825.3409999999999</v>
      </c>
    </row>
    <row r="4475" spans="1:7" customFormat="1" x14ac:dyDescent="0.25">
      <c r="A4475" s="4">
        <v>40747</v>
      </c>
      <c r="B4475">
        <v>1</v>
      </c>
      <c r="C4475">
        <v>1</v>
      </c>
      <c r="D4475" s="5" t="s">
        <v>22</v>
      </c>
      <c r="E4475" s="6">
        <v>598.30050000000006</v>
      </c>
      <c r="F4475" s="6">
        <v>1050.903</v>
      </c>
      <c r="G4475" s="6">
        <v>1649.2035000000001</v>
      </c>
    </row>
    <row r="4476" spans="1:7" customFormat="1" x14ac:dyDescent="0.25">
      <c r="A4476" s="4">
        <v>40747</v>
      </c>
      <c r="B4476">
        <v>1</v>
      </c>
      <c r="C4476">
        <v>2</v>
      </c>
      <c r="D4476" s="5" t="s">
        <v>27</v>
      </c>
      <c r="E4476" s="6">
        <v>666.20399999999995</v>
      </c>
      <c r="F4476" s="6">
        <v>1069.1310000000001</v>
      </c>
      <c r="G4476" s="6">
        <v>1735.335</v>
      </c>
    </row>
    <row r="4477" spans="1:7" customFormat="1" x14ac:dyDescent="0.25">
      <c r="A4477" s="4">
        <v>40747</v>
      </c>
      <c r="B4477">
        <v>2</v>
      </c>
      <c r="C4477">
        <v>1</v>
      </c>
      <c r="D4477" s="5" t="s">
        <v>32</v>
      </c>
      <c r="E4477" s="6">
        <v>628.71900000000005</v>
      </c>
      <c r="F4477" s="6">
        <v>1187.0250000000001</v>
      </c>
      <c r="G4477" s="6">
        <v>1815.7439999999999</v>
      </c>
    </row>
    <row r="4478" spans="1:7" customFormat="1" x14ac:dyDescent="0.25">
      <c r="A4478" s="4">
        <v>40747</v>
      </c>
      <c r="B4478">
        <v>2</v>
      </c>
      <c r="C4478">
        <v>2</v>
      </c>
      <c r="D4478" s="5" t="s">
        <v>37</v>
      </c>
      <c r="E4478" s="6">
        <v>586.43550000000005</v>
      </c>
      <c r="F4478" s="6">
        <v>1105.6814999999999</v>
      </c>
      <c r="G4478" s="6">
        <v>1692.117</v>
      </c>
    </row>
    <row r="4479" spans="1:7" customFormat="1" x14ac:dyDescent="0.25">
      <c r="A4479" s="4">
        <v>40747</v>
      </c>
      <c r="B4479">
        <v>3</v>
      </c>
      <c r="C4479">
        <v>1</v>
      </c>
      <c r="D4479" s="5" t="s">
        <v>40</v>
      </c>
      <c r="E4479" s="6">
        <v>668.77650000000006</v>
      </c>
      <c r="F4479" s="6">
        <v>1131.7950000000001</v>
      </c>
      <c r="G4479" s="6">
        <v>1800.5715</v>
      </c>
    </row>
    <row r="4480" spans="1:7" customFormat="1" x14ac:dyDescent="0.25">
      <c r="A4480" s="4">
        <v>40747</v>
      </c>
      <c r="B4480">
        <v>3</v>
      </c>
      <c r="C4480">
        <v>2</v>
      </c>
      <c r="D4480" s="5" t="s">
        <v>41</v>
      </c>
      <c r="E4480" s="6">
        <v>797.3175</v>
      </c>
      <c r="F4480" s="6">
        <v>1316.7525000000001</v>
      </c>
      <c r="G4480" s="6">
        <v>2114.0700000000002</v>
      </c>
    </row>
    <row r="4481" spans="1:7" customFormat="1" x14ac:dyDescent="0.25">
      <c r="A4481" s="4">
        <v>40747</v>
      </c>
      <c r="B4481">
        <v>4</v>
      </c>
      <c r="C4481">
        <v>1</v>
      </c>
      <c r="D4481" s="5" t="s">
        <v>43</v>
      </c>
      <c r="E4481" s="6">
        <v>607.53</v>
      </c>
      <c r="F4481" s="6">
        <v>1196.2964999999999</v>
      </c>
      <c r="G4481" s="6">
        <v>1803.8264999999999</v>
      </c>
    </row>
    <row r="4482" spans="1:7" customFormat="1" x14ac:dyDescent="0.25">
      <c r="A4482" s="4">
        <v>40747</v>
      </c>
      <c r="B4482">
        <v>4</v>
      </c>
      <c r="C4482">
        <v>2</v>
      </c>
      <c r="D4482" s="5" t="s">
        <v>47</v>
      </c>
      <c r="E4482" s="6">
        <v>770.19600000000003</v>
      </c>
      <c r="F4482" s="6">
        <v>1156.029</v>
      </c>
      <c r="G4482" s="6">
        <v>1926.2249999999999</v>
      </c>
    </row>
    <row r="4483" spans="1:7" customFormat="1" x14ac:dyDescent="0.25">
      <c r="A4483" s="4">
        <v>40748</v>
      </c>
      <c r="B4483">
        <v>1</v>
      </c>
      <c r="C4483">
        <v>1</v>
      </c>
      <c r="D4483" s="5" t="s">
        <v>24</v>
      </c>
      <c r="E4483" s="6">
        <v>643.14599999999996</v>
      </c>
      <c r="F4483" s="6">
        <v>1093.5119999999999</v>
      </c>
      <c r="G4483" s="6">
        <v>1736.6579999999999</v>
      </c>
    </row>
    <row r="4484" spans="1:7" customFormat="1" x14ac:dyDescent="0.25">
      <c r="A4484" s="4">
        <v>40748</v>
      </c>
      <c r="B4484">
        <v>1</v>
      </c>
      <c r="C4484">
        <v>2</v>
      </c>
      <c r="D4484" s="5" t="s">
        <v>30</v>
      </c>
      <c r="E4484" s="6">
        <v>723.26099999999997</v>
      </c>
      <c r="F4484" s="6">
        <v>1367.8454999999999</v>
      </c>
      <c r="G4484" s="6">
        <v>2091.1064999999999</v>
      </c>
    </row>
    <row r="4485" spans="1:7" customFormat="1" x14ac:dyDescent="0.25">
      <c r="A4485" s="4">
        <v>40748</v>
      </c>
      <c r="B4485">
        <v>2</v>
      </c>
      <c r="C4485">
        <v>1</v>
      </c>
      <c r="D4485" s="5" t="s">
        <v>16</v>
      </c>
      <c r="E4485" s="6">
        <v>625.25400000000002</v>
      </c>
      <c r="F4485" s="6">
        <v>1017.9015000000001</v>
      </c>
      <c r="G4485" s="6">
        <v>1643.1555000000001</v>
      </c>
    </row>
    <row r="4486" spans="1:7" customFormat="1" x14ac:dyDescent="0.25">
      <c r="A4486" s="4">
        <v>40748</v>
      </c>
      <c r="B4486">
        <v>2</v>
      </c>
      <c r="C4486">
        <v>2</v>
      </c>
      <c r="D4486" s="5" t="s">
        <v>22</v>
      </c>
      <c r="E4486" s="6">
        <v>871.03800000000001</v>
      </c>
      <c r="F4486" s="6">
        <v>1306.6935000000001</v>
      </c>
      <c r="G4486" s="6">
        <v>2177.7314999999999</v>
      </c>
    </row>
    <row r="4487" spans="1:7" customFormat="1" x14ac:dyDescent="0.25">
      <c r="A4487" s="4">
        <v>40748</v>
      </c>
      <c r="B4487">
        <v>3</v>
      </c>
      <c r="C4487">
        <v>1</v>
      </c>
      <c r="D4487" s="5" t="s">
        <v>27</v>
      </c>
      <c r="E4487" s="6">
        <v>599.42399999999998</v>
      </c>
      <c r="F4487" s="6">
        <v>1121.4000000000001</v>
      </c>
      <c r="G4487" s="6">
        <v>1720.8240000000001</v>
      </c>
    </row>
    <row r="4488" spans="1:7" customFormat="1" x14ac:dyDescent="0.25">
      <c r="A4488" s="4">
        <v>40748</v>
      </c>
      <c r="B4488">
        <v>3</v>
      </c>
      <c r="C4488">
        <v>2</v>
      </c>
      <c r="D4488" s="5" t="s">
        <v>32</v>
      </c>
      <c r="E4488" s="6">
        <v>528.38099999999997</v>
      </c>
      <c r="F4488" s="6">
        <v>1099.5705</v>
      </c>
      <c r="G4488" s="6">
        <v>1627.9514999999999</v>
      </c>
    </row>
    <row r="4489" spans="1:7" customFormat="1" x14ac:dyDescent="0.25">
      <c r="A4489" s="4">
        <v>40748</v>
      </c>
      <c r="B4489">
        <v>4</v>
      </c>
      <c r="C4489">
        <v>1</v>
      </c>
      <c r="D4489" s="5" t="s">
        <v>37</v>
      </c>
      <c r="E4489" s="6">
        <v>670.41449999999998</v>
      </c>
      <c r="F4489" s="6">
        <v>1079.778</v>
      </c>
      <c r="G4489" s="6">
        <v>1750.1925000000001</v>
      </c>
    </row>
    <row r="4490" spans="1:7" customFormat="1" x14ac:dyDescent="0.25">
      <c r="A4490" s="4">
        <v>40748</v>
      </c>
      <c r="B4490">
        <v>4</v>
      </c>
      <c r="C4490">
        <v>2</v>
      </c>
      <c r="D4490" s="5" t="s">
        <v>40</v>
      </c>
      <c r="E4490" s="6">
        <v>643.18799999999999</v>
      </c>
      <c r="F4490" s="6">
        <v>1265.1134999999999</v>
      </c>
      <c r="G4490" s="6">
        <v>1908.3015</v>
      </c>
    </row>
    <row r="4491" spans="1:7" customFormat="1" x14ac:dyDescent="0.25">
      <c r="A4491" s="4">
        <v>40749</v>
      </c>
      <c r="B4491">
        <v>1</v>
      </c>
      <c r="C4491">
        <v>1</v>
      </c>
      <c r="D4491" s="5" t="s">
        <v>41</v>
      </c>
      <c r="E4491" s="6">
        <v>624.91800000000001</v>
      </c>
      <c r="F4491" s="6">
        <v>1245.4784999999999</v>
      </c>
      <c r="G4491" s="6">
        <v>1870.3965000000001</v>
      </c>
    </row>
    <row r="4492" spans="1:7" customFormat="1" x14ac:dyDescent="0.25">
      <c r="A4492" s="4">
        <v>40749</v>
      </c>
      <c r="B4492">
        <v>1</v>
      </c>
      <c r="C4492">
        <v>2</v>
      </c>
      <c r="D4492" s="5" t="s">
        <v>43</v>
      </c>
      <c r="E4492" s="6">
        <v>768.41099999999994</v>
      </c>
      <c r="F4492" s="6">
        <v>1274.1434999999999</v>
      </c>
      <c r="G4492" s="6">
        <v>2042.5545</v>
      </c>
    </row>
    <row r="4493" spans="1:7" customFormat="1" x14ac:dyDescent="0.25">
      <c r="A4493" s="4">
        <v>40749</v>
      </c>
      <c r="B4493">
        <v>2</v>
      </c>
      <c r="C4493">
        <v>1</v>
      </c>
      <c r="D4493" s="5" t="s">
        <v>47</v>
      </c>
      <c r="E4493" s="6">
        <v>661.02750000000003</v>
      </c>
      <c r="F4493" s="6">
        <v>1053.2339999999999</v>
      </c>
      <c r="G4493" s="6">
        <v>1714.2615000000001</v>
      </c>
    </row>
    <row r="4494" spans="1:7" customFormat="1" x14ac:dyDescent="0.25">
      <c r="A4494" s="4">
        <v>40749</v>
      </c>
      <c r="B4494">
        <v>2</v>
      </c>
      <c r="C4494">
        <v>2</v>
      </c>
      <c r="D4494" s="5" t="s">
        <v>24</v>
      </c>
      <c r="E4494" s="6">
        <v>616.98</v>
      </c>
      <c r="F4494" s="6">
        <v>1198.6485</v>
      </c>
      <c r="G4494" s="6">
        <v>1815.6285</v>
      </c>
    </row>
    <row r="4495" spans="1:7" customFormat="1" x14ac:dyDescent="0.25">
      <c r="A4495" s="4">
        <v>40749</v>
      </c>
      <c r="B4495">
        <v>3</v>
      </c>
      <c r="C4495">
        <v>1</v>
      </c>
      <c r="D4495" s="5" t="s">
        <v>30</v>
      </c>
      <c r="E4495" s="6">
        <v>511.26600000000002</v>
      </c>
      <c r="F4495" s="6">
        <v>1097.5125</v>
      </c>
      <c r="G4495" s="6">
        <v>1608.7784999999999</v>
      </c>
    </row>
    <row r="4496" spans="1:7" customFormat="1" x14ac:dyDescent="0.25">
      <c r="A4496" s="4">
        <v>40749</v>
      </c>
      <c r="B4496">
        <v>3</v>
      </c>
      <c r="C4496">
        <v>2</v>
      </c>
      <c r="D4496" s="5" t="s">
        <v>16</v>
      </c>
      <c r="E4496" s="6">
        <v>669.97349999999994</v>
      </c>
      <c r="F4496" s="6">
        <v>1298.5350000000001</v>
      </c>
      <c r="G4496" s="6">
        <v>1968.5084999999999</v>
      </c>
    </row>
    <row r="4497" spans="1:7" customFormat="1" x14ac:dyDescent="0.25">
      <c r="A4497" s="4">
        <v>40749</v>
      </c>
      <c r="B4497">
        <v>4</v>
      </c>
      <c r="C4497">
        <v>1</v>
      </c>
      <c r="D4497" s="5" t="s">
        <v>22</v>
      </c>
      <c r="E4497" s="6">
        <v>594.5625</v>
      </c>
      <c r="F4497" s="6">
        <v>1145.4449999999999</v>
      </c>
      <c r="G4497" s="6">
        <v>1740.0074999999999</v>
      </c>
    </row>
    <row r="4498" spans="1:7" customFormat="1" x14ac:dyDescent="0.25">
      <c r="A4498" s="4">
        <v>40749</v>
      </c>
      <c r="B4498">
        <v>4</v>
      </c>
      <c r="C4498">
        <v>2</v>
      </c>
      <c r="D4498" s="5" t="s">
        <v>27</v>
      </c>
      <c r="E4498" s="6">
        <v>686.66849999999999</v>
      </c>
      <c r="F4498" s="6">
        <v>1127.8995</v>
      </c>
      <c r="G4498" s="6">
        <v>1814.568</v>
      </c>
    </row>
    <row r="4499" spans="1:7" customFormat="1" x14ac:dyDescent="0.25">
      <c r="A4499" s="4">
        <v>40750</v>
      </c>
      <c r="B4499">
        <v>1</v>
      </c>
      <c r="C4499">
        <v>1</v>
      </c>
      <c r="D4499" s="5" t="s">
        <v>32</v>
      </c>
      <c r="E4499" s="6">
        <v>552.18449999999996</v>
      </c>
      <c r="F4499" s="6">
        <v>1089.123</v>
      </c>
      <c r="G4499" s="6">
        <v>1641.3074999999999</v>
      </c>
    </row>
    <row r="4500" spans="1:7" customFormat="1" x14ac:dyDescent="0.25">
      <c r="A4500" s="4">
        <v>40750</v>
      </c>
      <c r="B4500">
        <v>1</v>
      </c>
      <c r="C4500">
        <v>2</v>
      </c>
      <c r="D4500" s="5" t="s">
        <v>37</v>
      </c>
      <c r="E4500" s="6">
        <v>638.96699999999998</v>
      </c>
      <c r="F4500" s="6">
        <v>962.64</v>
      </c>
      <c r="G4500" s="6">
        <v>1601.607</v>
      </c>
    </row>
    <row r="4501" spans="1:7" customFormat="1" x14ac:dyDescent="0.25">
      <c r="A4501" s="4">
        <v>40750</v>
      </c>
      <c r="B4501">
        <v>2</v>
      </c>
      <c r="C4501">
        <v>1</v>
      </c>
      <c r="D4501" s="5" t="s">
        <v>40</v>
      </c>
      <c r="E4501" s="6">
        <v>551.12400000000002</v>
      </c>
      <c r="F4501" s="6">
        <v>1089.3225</v>
      </c>
      <c r="G4501" s="6">
        <v>1640.4465</v>
      </c>
    </row>
    <row r="4502" spans="1:7" customFormat="1" x14ac:dyDescent="0.25">
      <c r="A4502" s="4">
        <v>40750</v>
      </c>
      <c r="B4502">
        <v>2</v>
      </c>
      <c r="C4502">
        <v>2</v>
      </c>
      <c r="D4502" s="5" t="s">
        <v>41</v>
      </c>
      <c r="E4502" s="6">
        <v>795.01800000000003</v>
      </c>
      <c r="F4502" s="6">
        <v>1379.28</v>
      </c>
      <c r="G4502" s="6">
        <v>2174.2979999999998</v>
      </c>
    </row>
    <row r="4503" spans="1:7" customFormat="1" x14ac:dyDescent="0.25">
      <c r="A4503" s="4">
        <v>40750</v>
      </c>
      <c r="B4503">
        <v>3</v>
      </c>
      <c r="C4503">
        <v>1</v>
      </c>
      <c r="D4503" s="5" t="s">
        <v>43</v>
      </c>
      <c r="E4503" s="6">
        <v>594.68849999999998</v>
      </c>
      <c r="F4503" s="6">
        <v>1063.356</v>
      </c>
      <c r="G4503" s="6">
        <v>1658.0445</v>
      </c>
    </row>
    <row r="4504" spans="1:7" customFormat="1" x14ac:dyDescent="0.25">
      <c r="A4504" s="4">
        <v>40750</v>
      </c>
      <c r="B4504">
        <v>3</v>
      </c>
      <c r="C4504">
        <v>2</v>
      </c>
      <c r="D4504" s="5" t="s">
        <v>47</v>
      </c>
      <c r="E4504" s="6">
        <v>663.39</v>
      </c>
      <c r="F4504" s="6">
        <v>1148.1645000000001</v>
      </c>
      <c r="G4504" s="6">
        <v>1811.5545</v>
      </c>
    </row>
    <row r="4505" spans="1:7" customFormat="1" x14ac:dyDescent="0.25">
      <c r="A4505" s="4">
        <v>40750</v>
      </c>
      <c r="B4505">
        <v>4</v>
      </c>
      <c r="C4505">
        <v>1</v>
      </c>
      <c r="D4505" s="5" t="s">
        <v>24</v>
      </c>
      <c r="E4505" s="6">
        <v>600.73649999999998</v>
      </c>
      <c r="F4505" s="6">
        <v>1057.539</v>
      </c>
      <c r="G4505" s="6">
        <v>1658.2755</v>
      </c>
    </row>
    <row r="4506" spans="1:7" customFormat="1" x14ac:dyDescent="0.25">
      <c r="A4506" s="4">
        <v>40750</v>
      </c>
      <c r="B4506">
        <v>4</v>
      </c>
      <c r="C4506">
        <v>2</v>
      </c>
      <c r="D4506" s="5" t="s">
        <v>30</v>
      </c>
      <c r="E4506" s="6">
        <v>668.29349999999999</v>
      </c>
      <c r="F4506" s="6">
        <v>1213.2539999999999</v>
      </c>
      <c r="G4506" s="6">
        <v>1881.5474999999999</v>
      </c>
    </row>
    <row r="4507" spans="1:7" customFormat="1" x14ac:dyDescent="0.25">
      <c r="A4507" s="4">
        <v>40751</v>
      </c>
      <c r="B4507">
        <v>1</v>
      </c>
      <c r="C4507">
        <v>1</v>
      </c>
      <c r="D4507" s="5" t="s">
        <v>16</v>
      </c>
      <c r="E4507" s="6">
        <v>577.15350000000001</v>
      </c>
      <c r="F4507" s="6">
        <v>1178.9504999999999</v>
      </c>
      <c r="G4507" s="6">
        <v>1756.104</v>
      </c>
    </row>
    <row r="4508" spans="1:7" customFormat="1" x14ac:dyDescent="0.25">
      <c r="A4508" s="4">
        <v>40751</v>
      </c>
      <c r="B4508">
        <v>1</v>
      </c>
      <c r="C4508">
        <v>2</v>
      </c>
      <c r="D4508" s="5" t="s">
        <v>22</v>
      </c>
      <c r="E4508" s="6">
        <v>673.41750000000002</v>
      </c>
      <c r="F4508" s="6">
        <v>1090.4459999999999</v>
      </c>
      <c r="G4508" s="6">
        <v>1763.8634999999999</v>
      </c>
    </row>
    <row r="4509" spans="1:7" customFormat="1" x14ac:dyDescent="0.25">
      <c r="A4509" s="4">
        <v>40751</v>
      </c>
      <c r="B4509">
        <v>2</v>
      </c>
      <c r="C4509">
        <v>1</v>
      </c>
      <c r="D4509" s="5" t="s">
        <v>27</v>
      </c>
      <c r="E4509" s="6">
        <v>560.88900000000001</v>
      </c>
      <c r="F4509" s="6">
        <v>1194.837</v>
      </c>
      <c r="G4509" s="6">
        <v>1755.7260000000001</v>
      </c>
    </row>
    <row r="4510" spans="1:7" customFormat="1" x14ac:dyDescent="0.25">
      <c r="A4510" s="4">
        <v>40751</v>
      </c>
      <c r="B4510">
        <v>2</v>
      </c>
      <c r="C4510">
        <v>2</v>
      </c>
      <c r="D4510" s="5" t="s">
        <v>32</v>
      </c>
      <c r="E4510" s="6">
        <v>715.3125</v>
      </c>
      <c r="F4510" s="6">
        <v>1143.7860000000001</v>
      </c>
      <c r="G4510" s="6">
        <v>1859.0985000000001</v>
      </c>
    </row>
    <row r="4511" spans="1:7" customFormat="1" x14ac:dyDescent="0.25">
      <c r="A4511" s="4">
        <v>40751</v>
      </c>
      <c r="B4511">
        <v>3</v>
      </c>
      <c r="C4511">
        <v>1</v>
      </c>
      <c r="D4511" s="5" t="s">
        <v>37</v>
      </c>
      <c r="E4511" s="6">
        <v>636.15300000000002</v>
      </c>
      <c r="F4511" s="6">
        <v>1003.884</v>
      </c>
      <c r="G4511" s="6">
        <v>1640.037</v>
      </c>
    </row>
    <row r="4512" spans="1:7" customFormat="1" x14ac:dyDescent="0.25">
      <c r="A4512" s="4">
        <v>40751</v>
      </c>
      <c r="B4512">
        <v>3</v>
      </c>
      <c r="C4512">
        <v>2</v>
      </c>
      <c r="D4512" s="5" t="s">
        <v>40</v>
      </c>
      <c r="E4512" s="6">
        <v>572.91150000000005</v>
      </c>
      <c r="F4512" s="6">
        <v>1172.0309999999999</v>
      </c>
      <c r="G4512" s="6">
        <v>1744.9425000000001</v>
      </c>
    </row>
    <row r="4513" spans="1:7" customFormat="1" x14ac:dyDescent="0.25">
      <c r="A4513" s="4">
        <v>40751</v>
      </c>
      <c r="B4513">
        <v>4</v>
      </c>
      <c r="C4513">
        <v>1</v>
      </c>
      <c r="D4513" s="5" t="s">
        <v>41</v>
      </c>
      <c r="E4513" s="6">
        <v>653.21550000000002</v>
      </c>
      <c r="F4513" s="6">
        <v>1168.5554999999999</v>
      </c>
      <c r="G4513" s="6">
        <v>1821.771</v>
      </c>
    </row>
    <row r="4514" spans="1:7" customFormat="1" x14ac:dyDescent="0.25">
      <c r="A4514" s="4">
        <v>40751</v>
      </c>
      <c r="B4514">
        <v>4</v>
      </c>
      <c r="C4514">
        <v>2</v>
      </c>
      <c r="D4514" s="5" t="s">
        <v>43</v>
      </c>
      <c r="E4514" s="6">
        <v>647.27250000000004</v>
      </c>
      <c r="F4514" s="6">
        <v>1231.6500000000001</v>
      </c>
      <c r="G4514" s="6">
        <v>1878.9224999999999</v>
      </c>
    </row>
    <row r="4515" spans="1:7" customFormat="1" x14ac:dyDescent="0.25">
      <c r="A4515" s="4">
        <v>40752</v>
      </c>
      <c r="B4515">
        <v>1</v>
      </c>
      <c r="C4515">
        <v>1</v>
      </c>
      <c r="D4515" s="5" t="s">
        <v>47</v>
      </c>
      <c r="E4515" s="6">
        <v>611.17349999999999</v>
      </c>
      <c r="F4515" s="6">
        <v>1071.252</v>
      </c>
      <c r="G4515" s="6">
        <v>1682.4255000000001</v>
      </c>
    </row>
    <row r="4516" spans="1:7" customFormat="1" x14ac:dyDescent="0.25">
      <c r="A4516" s="4">
        <v>40752</v>
      </c>
      <c r="B4516">
        <v>1</v>
      </c>
      <c r="C4516">
        <v>2</v>
      </c>
      <c r="D4516" s="5" t="s">
        <v>24</v>
      </c>
      <c r="E4516" s="6">
        <v>595.53899999999999</v>
      </c>
      <c r="F4516" s="6">
        <v>1259.2964999999999</v>
      </c>
      <c r="G4516" s="6">
        <v>1854.8354999999999</v>
      </c>
    </row>
    <row r="4517" spans="1:7" customFormat="1" x14ac:dyDescent="0.25">
      <c r="A4517" s="4">
        <v>40752</v>
      </c>
      <c r="B4517">
        <v>2</v>
      </c>
      <c r="C4517">
        <v>1</v>
      </c>
      <c r="D4517" s="5" t="s">
        <v>30</v>
      </c>
      <c r="E4517" s="6">
        <v>625.20150000000001</v>
      </c>
      <c r="F4517" s="6">
        <v>1088.2304999999999</v>
      </c>
      <c r="G4517" s="6">
        <v>1713.432</v>
      </c>
    </row>
    <row r="4518" spans="1:7" customFormat="1" x14ac:dyDescent="0.25">
      <c r="A4518" s="4">
        <v>40752</v>
      </c>
      <c r="B4518">
        <v>2</v>
      </c>
      <c r="C4518">
        <v>2</v>
      </c>
      <c r="D4518" s="5" t="s">
        <v>16</v>
      </c>
      <c r="E4518" s="6">
        <v>739.93499999999995</v>
      </c>
      <c r="F4518" s="6">
        <v>1146.0015000000001</v>
      </c>
      <c r="G4518" s="6">
        <v>1885.9365</v>
      </c>
    </row>
    <row r="4519" spans="1:7" customFormat="1" x14ac:dyDescent="0.25">
      <c r="A4519" s="4">
        <v>40752</v>
      </c>
      <c r="B4519">
        <v>3</v>
      </c>
      <c r="C4519">
        <v>1</v>
      </c>
      <c r="D4519" s="5" t="s">
        <v>22</v>
      </c>
      <c r="E4519" s="6">
        <v>637.23450000000003</v>
      </c>
      <c r="F4519" s="6">
        <v>1243.1475</v>
      </c>
      <c r="G4519" s="6">
        <v>1880.3820000000001</v>
      </c>
    </row>
    <row r="4520" spans="1:7" customFormat="1" x14ac:dyDescent="0.25">
      <c r="A4520" s="4">
        <v>40752</v>
      </c>
      <c r="B4520">
        <v>3</v>
      </c>
      <c r="C4520">
        <v>2</v>
      </c>
      <c r="D4520" s="5" t="s">
        <v>27</v>
      </c>
      <c r="E4520" s="6">
        <v>647.01</v>
      </c>
      <c r="F4520" s="6">
        <v>1328.3655000000001</v>
      </c>
      <c r="G4520" s="6">
        <v>1975.3755000000001</v>
      </c>
    </row>
    <row r="4521" spans="1:7" customFormat="1" x14ac:dyDescent="0.25">
      <c r="A4521" s="4">
        <v>40752</v>
      </c>
      <c r="B4521">
        <v>4</v>
      </c>
      <c r="C4521">
        <v>1</v>
      </c>
      <c r="D4521" s="5" t="s">
        <v>32</v>
      </c>
      <c r="E4521" s="6">
        <v>545.06550000000004</v>
      </c>
      <c r="F4521" s="6">
        <v>1208.0355</v>
      </c>
      <c r="G4521" s="6">
        <v>1753.1010000000001</v>
      </c>
    </row>
    <row r="4522" spans="1:7" customFormat="1" x14ac:dyDescent="0.25">
      <c r="A4522" s="4">
        <v>40752</v>
      </c>
      <c r="B4522">
        <v>4</v>
      </c>
      <c r="C4522">
        <v>2</v>
      </c>
      <c r="D4522" s="5" t="s">
        <v>37</v>
      </c>
      <c r="E4522" s="6">
        <v>626.07299999999998</v>
      </c>
      <c r="F4522" s="6">
        <v>1040.2455</v>
      </c>
      <c r="G4522" s="6">
        <v>1666.3185000000001</v>
      </c>
    </row>
    <row r="4523" spans="1:7" customFormat="1" x14ac:dyDescent="0.25">
      <c r="A4523" s="4">
        <v>40753</v>
      </c>
      <c r="B4523">
        <v>1</v>
      </c>
      <c r="C4523">
        <v>1</v>
      </c>
      <c r="D4523" s="5" t="s">
        <v>40</v>
      </c>
      <c r="E4523" s="6">
        <v>508.26299999999998</v>
      </c>
      <c r="F4523" s="6">
        <v>1141.2239999999999</v>
      </c>
      <c r="G4523" s="6">
        <v>1649.4870000000001</v>
      </c>
    </row>
    <row r="4524" spans="1:7" customFormat="1" x14ac:dyDescent="0.25">
      <c r="A4524" s="4">
        <v>40753</v>
      </c>
      <c r="B4524">
        <v>1</v>
      </c>
      <c r="C4524">
        <v>2</v>
      </c>
      <c r="D4524" s="5" t="s">
        <v>41</v>
      </c>
      <c r="E4524" s="6">
        <v>640.35299999999995</v>
      </c>
      <c r="F4524" s="6">
        <v>1312.269</v>
      </c>
      <c r="G4524" s="6">
        <v>1952.6220000000001</v>
      </c>
    </row>
    <row r="4525" spans="1:7" customFormat="1" x14ac:dyDescent="0.25">
      <c r="A4525" s="4">
        <v>40753</v>
      </c>
      <c r="B4525">
        <v>2</v>
      </c>
      <c r="C4525">
        <v>1</v>
      </c>
      <c r="D4525" s="5" t="s">
        <v>43</v>
      </c>
      <c r="E4525" s="6">
        <v>651.82950000000005</v>
      </c>
      <c r="F4525" s="6">
        <v>1201.2</v>
      </c>
      <c r="G4525" s="6">
        <v>1853.0295000000001</v>
      </c>
    </row>
    <row r="4526" spans="1:7" customFormat="1" x14ac:dyDescent="0.25">
      <c r="A4526" s="4">
        <v>40753</v>
      </c>
      <c r="B4526">
        <v>2</v>
      </c>
      <c r="C4526">
        <v>2</v>
      </c>
      <c r="D4526" s="5" t="s">
        <v>47</v>
      </c>
      <c r="E4526" s="6">
        <v>658.23450000000003</v>
      </c>
      <c r="F4526" s="6">
        <v>1316.6265000000001</v>
      </c>
      <c r="G4526" s="6">
        <v>1974.8610000000001</v>
      </c>
    </row>
    <row r="4527" spans="1:7" customFormat="1" x14ac:dyDescent="0.25">
      <c r="A4527" s="4">
        <v>40753</v>
      </c>
      <c r="B4527">
        <v>3</v>
      </c>
      <c r="C4527">
        <v>1</v>
      </c>
      <c r="D4527" s="5" t="s">
        <v>24</v>
      </c>
      <c r="E4527" s="6">
        <v>590.3415</v>
      </c>
      <c r="F4527" s="6">
        <v>1269.9960000000001</v>
      </c>
      <c r="G4527" s="6">
        <v>1860.3375000000001</v>
      </c>
    </row>
    <row r="4528" spans="1:7" customFormat="1" x14ac:dyDescent="0.25">
      <c r="A4528" s="4">
        <v>40753</v>
      </c>
      <c r="B4528">
        <v>3</v>
      </c>
      <c r="C4528">
        <v>2</v>
      </c>
      <c r="D4528" s="5" t="s">
        <v>30</v>
      </c>
      <c r="E4528" s="6">
        <v>635.71199999999999</v>
      </c>
      <c r="F4528" s="6">
        <v>1132.6769999999999</v>
      </c>
      <c r="G4528" s="6">
        <v>1768.3889999999999</v>
      </c>
    </row>
    <row r="4529" spans="1:7" customFormat="1" x14ac:dyDescent="0.25">
      <c r="A4529" s="4">
        <v>40753</v>
      </c>
      <c r="B4529">
        <v>4</v>
      </c>
      <c r="C4529">
        <v>1</v>
      </c>
      <c r="D4529" s="5" t="s">
        <v>16</v>
      </c>
      <c r="E4529" s="6">
        <v>619.44749999999999</v>
      </c>
      <c r="F4529" s="6">
        <v>1098.9614999999999</v>
      </c>
      <c r="G4529" s="6">
        <v>1718.4090000000001</v>
      </c>
    </row>
    <row r="4530" spans="1:7" customFormat="1" x14ac:dyDescent="0.25">
      <c r="A4530" s="4">
        <v>40753</v>
      </c>
      <c r="B4530">
        <v>4</v>
      </c>
      <c r="C4530">
        <v>2</v>
      </c>
      <c r="D4530" s="5" t="s">
        <v>22</v>
      </c>
      <c r="E4530" s="6">
        <v>653.67750000000001</v>
      </c>
      <c r="F4530" s="6">
        <v>1336.1565000000001</v>
      </c>
      <c r="G4530" s="6">
        <v>1989.8340000000001</v>
      </c>
    </row>
    <row r="4531" spans="1:7" customFormat="1" x14ac:dyDescent="0.25">
      <c r="A4531" s="4">
        <v>40754</v>
      </c>
      <c r="B4531">
        <v>1</v>
      </c>
      <c r="C4531">
        <v>1</v>
      </c>
      <c r="D4531" s="5" t="s">
        <v>27</v>
      </c>
      <c r="E4531" s="6">
        <v>627.66899999999998</v>
      </c>
      <c r="F4531" s="6">
        <v>1127.616</v>
      </c>
      <c r="G4531" s="6">
        <v>1755.2850000000001</v>
      </c>
    </row>
    <row r="4532" spans="1:7" customFormat="1" x14ac:dyDescent="0.25">
      <c r="A4532" s="4">
        <v>40754</v>
      </c>
      <c r="B4532">
        <v>1</v>
      </c>
      <c r="C4532">
        <v>2</v>
      </c>
      <c r="D4532" s="5" t="s">
        <v>32</v>
      </c>
      <c r="E4532" s="6">
        <v>674.82449999999994</v>
      </c>
      <c r="F4532" s="6">
        <v>1450.3440000000001</v>
      </c>
      <c r="G4532" s="6">
        <v>2125.1685000000002</v>
      </c>
    </row>
    <row r="4533" spans="1:7" customFormat="1" x14ac:dyDescent="0.25">
      <c r="A4533" s="4">
        <v>40754</v>
      </c>
      <c r="B4533">
        <v>2</v>
      </c>
      <c r="C4533">
        <v>1</v>
      </c>
      <c r="D4533" s="5" t="s">
        <v>37</v>
      </c>
      <c r="E4533" s="6">
        <v>586.84500000000003</v>
      </c>
      <c r="F4533" s="6">
        <v>1070.58</v>
      </c>
      <c r="G4533" s="6">
        <v>1657.425</v>
      </c>
    </row>
    <row r="4534" spans="1:7" customFormat="1" x14ac:dyDescent="0.25">
      <c r="A4534" s="4">
        <v>40754</v>
      </c>
      <c r="B4534">
        <v>2</v>
      </c>
      <c r="C4534">
        <v>2</v>
      </c>
      <c r="D4534" s="5" t="s">
        <v>40</v>
      </c>
      <c r="E4534" s="6">
        <v>675.88499999999999</v>
      </c>
      <c r="F4534" s="6">
        <v>1203.9195</v>
      </c>
      <c r="G4534" s="6">
        <v>1879.8045</v>
      </c>
    </row>
    <row r="4535" spans="1:7" customFormat="1" x14ac:dyDescent="0.25">
      <c r="A4535" s="4">
        <v>40754</v>
      </c>
      <c r="B4535">
        <v>3</v>
      </c>
      <c r="C4535">
        <v>1</v>
      </c>
      <c r="D4535" s="5" t="s">
        <v>41</v>
      </c>
      <c r="E4535" s="6">
        <v>507.92700000000002</v>
      </c>
      <c r="F4535" s="6">
        <v>1176.0630000000001</v>
      </c>
      <c r="G4535" s="6">
        <v>1683.99</v>
      </c>
    </row>
    <row r="4536" spans="1:7" customFormat="1" x14ac:dyDescent="0.25">
      <c r="A4536" s="4">
        <v>40754</v>
      </c>
      <c r="B4536">
        <v>3</v>
      </c>
      <c r="C4536">
        <v>2</v>
      </c>
      <c r="D4536" s="5" t="s">
        <v>43</v>
      </c>
      <c r="E4536" s="6">
        <v>523.67700000000002</v>
      </c>
      <c r="F4536" s="6">
        <v>1165.8150000000001</v>
      </c>
      <c r="G4536" s="6">
        <v>1689.492</v>
      </c>
    </row>
    <row r="4537" spans="1:7" customFormat="1" x14ac:dyDescent="0.25">
      <c r="A4537" s="4">
        <v>40754</v>
      </c>
      <c r="B4537">
        <v>4</v>
      </c>
      <c r="C4537">
        <v>1</v>
      </c>
      <c r="D4537" s="5" t="s">
        <v>47</v>
      </c>
      <c r="E4537" s="6">
        <v>619.14300000000003</v>
      </c>
      <c r="F4537" s="6">
        <v>963.63750000000005</v>
      </c>
      <c r="G4537" s="6">
        <v>1582.7805000000001</v>
      </c>
    </row>
    <row r="4538" spans="1:7" customFormat="1" x14ac:dyDescent="0.25">
      <c r="A4538" s="4">
        <v>40754</v>
      </c>
      <c r="B4538">
        <v>4</v>
      </c>
      <c r="C4538">
        <v>2</v>
      </c>
      <c r="D4538" s="5" t="s">
        <v>24</v>
      </c>
      <c r="E4538" s="6">
        <v>688.13850000000002</v>
      </c>
      <c r="F4538" s="6">
        <v>1226.8724999999999</v>
      </c>
      <c r="G4538" s="6">
        <v>1915.011</v>
      </c>
    </row>
    <row r="4539" spans="1:7" customFormat="1" x14ac:dyDescent="0.25">
      <c r="A4539" s="4">
        <v>40755</v>
      </c>
      <c r="B4539">
        <v>1</v>
      </c>
      <c r="C4539">
        <v>1</v>
      </c>
      <c r="D4539" s="5" t="s">
        <v>30</v>
      </c>
      <c r="E4539" s="6">
        <v>591.43349999999998</v>
      </c>
      <c r="F4539" s="6">
        <v>1052.625</v>
      </c>
      <c r="G4539" s="6">
        <v>1644.0585000000001</v>
      </c>
    </row>
    <row r="4540" spans="1:7" customFormat="1" x14ac:dyDescent="0.25">
      <c r="A4540" s="4">
        <v>40755</v>
      </c>
      <c r="B4540">
        <v>1</v>
      </c>
      <c r="C4540">
        <v>2</v>
      </c>
      <c r="D4540" s="5" t="s">
        <v>16</v>
      </c>
      <c r="E4540" s="6">
        <v>714.9135</v>
      </c>
      <c r="F4540" s="6">
        <v>1352.3264999999999</v>
      </c>
      <c r="G4540" s="6">
        <v>2067.2399999999998</v>
      </c>
    </row>
    <row r="4541" spans="1:7" customFormat="1" x14ac:dyDescent="0.25">
      <c r="A4541" s="4">
        <v>40755</v>
      </c>
      <c r="B4541">
        <v>2</v>
      </c>
      <c r="C4541">
        <v>1</v>
      </c>
      <c r="D4541" s="5" t="s">
        <v>22</v>
      </c>
      <c r="E4541" s="6">
        <v>593.26049999999998</v>
      </c>
      <c r="F4541" s="6">
        <v>1044.54</v>
      </c>
      <c r="G4541" s="6">
        <v>1637.8005000000001</v>
      </c>
    </row>
    <row r="4542" spans="1:7" customFormat="1" x14ac:dyDescent="0.25">
      <c r="A4542" s="4">
        <v>40755</v>
      </c>
      <c r="B4542">
        <v>2</v>
      </c>
      <c r="C4542">
        <v>2</v>
      </c>
      <c r="D4542" s="5" t="s">
        <v>27</v>
      </c>
      <c r="E4542" s="6">
        <v>605.745</v>
      </c>
      <c r="F4542" s="6">
        <v>1221.1185</v>
      </c>
      <c r="G4542" s="6">
        <v>1826.8634999999999</v>
      </c>
    </row>
    <row r="4543" spans="1:7" customFormat="1" x14ac:dyDescent="0.25">
      <c r="A4543" s="4">
        <v>40755</v>
      </c>
      <c r="B4543">
        <v>3</v>
      </c>
      <c r="C4543">
        <v>1</v>
      </c>
      <c r="D4543" s="5" t="s">
        <v>32</v>
      </c>
      <c r="E4543" s="6">
        <v>453.91500000000002</v>
      </c>
      <c r="F4543" s="6">
        <v>1128.2249999999999</v>
      </c>
      <c r="G4543" s="6">
        <v>1582.14</v>
      </c>
    </row>
    <row r="4544" spans="1:7" customFormat="1" x14ac:dyDescent="0.25">
      <c r="A4544" s="4">
        <v>40755</v>
      </c>
      <c r="B4544">
        <v>3</v>
      </c>
      <c r="C4544">
        <v>2</v>
      </c>
      <c r="D4544" s="5" t="s">
        <v>37</v>
      </c>
      <c r="E4544" s="6">
        <v>758.00549999999998</v>
      </c>
      <c r="F4544" s="6">
        <v>1345.2180000000001</v>
      </c>
      <c r="G4544" s="6">
        <v>2103.2235000000001</v>
      </c>
    </row>
    <row r="4545" spans="1:7" customFormat="1" x14ac:dyDescent="0.25">
      <c r="A4545" s="4">
        <v>40755</v>
      </c>
      <c r="B4545">
        <v>4</v>
      </c>
      <c r="C4545">
        <v>1</v>
      </c>
      <c r="D4545" s="5" t="s">
        <v>40</v>
      </c>
      <c r="E4545" s="6">
        <v>735.16800000000001</v>
      </c>
      <c r="F4545" s="6">
        <v>1134.9449999999999</v>
      </c>
      <c r="G4545" s="6">
        <v>1870.1130000000001</v>
      </c>
    </row>
    <row r="4546" spans="1:7" customFormat="1" x14ac:dyDescent="0.25">
      <c r="A4546" s="4">
        <v>40755</v>
      </c>
      <c r="B4546">
        <v>4</v>
      </c>
      <c r="C4546">
        <v>2</v>
      </c>
      <c r="D4546" s="5" t="s">
        <v>41</v>
      </c>
      <c r="E4546" s="6">
        <v>709.88400000000001</v>
      </c>
      <c r="F4546" s="6">
        <v>1099.077</v>
      </c>
      <c r="G4546" s="6">
        <v>1808.961</v>
      </c>
    </row>
    <row r="4547" spans="1:7" customFormat="1" x14ac:dyDescent="0.25">
      <c r="A4547" s="4">
        <v>40756</v>
      </c>
      <c r="B4547">
        <v>1</v>
      </c>
      <c r="C4547">
        <v>1</v>
      </c>
      <c r="D4547" s="5" t="s">
        <v>43</v>
      </c>
      <c r="E4547" s="6">
        <v>726.18</v>
      </c>
      <c r="F4547" s="6">
        <v>1129.884</v>
      </c>
      <c r="G4547" s="6">
        <v>1856.0640000000001</v>
      </c>
    </row>
    <row r="4548" spans="1:7" customFormat="1" x14ac:dyDescent="0.25">
      <c r="A4548" s="4">
        <v>40756</v>
      </c>
      <c r="B4548">
        <v>1</v>
      </c>
      <c r="C4548">
        <v>2</v>
      </c>
      <c r="D4548" s="5" t="s">
        <v>47</v>
      </c>
      <c r="E4548" s="6">
        <v>747.35850000000005</v>
      </c>
      <c r="F4548" s="6">
        <v>1222.5150000000001</v>
      </c>
      <c r="G4548" s="6">
        <v>1969.8734999999999</v>
      </c>
    </row>
    <row r="4549" spans="1:7" customFormat="1" x14ac:dyDescent="0.25">
      <c r="A4549" s="4">
        <v>40756</v>
      </c>
      <c r="B4549">
        <v>2</v>
      </c>
      <c r="C4549">
        <v>1</v>
      </c>
      <c r="D4549" s="5" t="s">
        <v>24</v>
      </c>
      <c r="E4549" s="6">
        <v>505.428</v>
      </c>
      <c r="F4549" s="6">
        <v>1118.7855</v>
      </c>
      <c r="G4549" s="6">
        <v>1624.2135000000001</v>
      </c>
    </row>
    <row r="4550" spans="1:7" customFormat="1" x14ac:dyDescent="0.25">
      <c r="A4550" s="4">
        <v>40756</v>
      </c>
      <c r="B4550">
        <v>2</v>
      </c>
      <c r="C4550">
        <v>2</v>
      </c>
      <c r="D4550" s="5" t="s">
        <v>30</v>
      </c>
      <c r="E4550" s="6">
        <v>825.36300000000006</v>
      </c>
      <c r="F4550" s="6">
        <v>1276.8630000000001</v>
      </c>
      <c r="G4550" s="6">
        <v>2102.2260000000001</v>
      </c>
    </row>
    <row r="4551" spans="1:7" customFormat="1" x14ac:dyDescent="0.25">
      <c r="A4551" s="4">
        <v>40756</v>
      </c>
      <c r="B4551">
        <v>3</v>
      </c>
      <c r="C4551">
        <v>1</v>
      </c>
      <c r="D4551" s="5" t="s">
        <v>16</v>
      </c>
      <c r="E4551" s="6">
        <v>605.42999999999995</v>
      </c>
      <c r="F4551" s="6">
        <v>1016.4315</v>
      </c>
      <c r="G4551" s="6">
        <v>1621.8615</v>
      </c>
    </row>
    <row r="4552" spans="1:7" customFormat="1" x14ac:dyDescent="0.25">
      <c r="A4552" s="4">
        <v>40756</v>
      </c>
      <c r="B4552">
        <v>3</v>
      </c>
      <c r="C4552">
        <v>2</v>
      </c>
      <c r="D4552" s="5" t="s">
        <v>22</v>
      </c>
      <c r="E4552" s="6">
        <v>469.56</v>
      </c>
      <c r="F4552" s="6">
        <v>1155.7560000000001</v>
      </c>
      <c r="G4552" s="6">
        <v>1625.316</v>
      </c>
    </row>
    <row r="4553" spans="1:7" customFormat="1" x14ac:dyDescent="0.25">
      <c r="A4553" s="4">
        <v>40756</v>
      </c>
      <c r="B4553">
        <v>4</v>
      </c>
      <c r="C4553">
        <v>1</v>
      </c>
      <c r="D4553" s="5" t="s">
        <v>27</v>
      </c>
      <c r="E4553" s="6">
        <v>690.98400000000004</v>
      </c>
      <c r="F4553" s="6">
        <v>1084.6605</v>
      </c>
      <c r="G4553" s="6">
        <v>1775.6445000000001</v>
      </c>
    </row>
    <row r="4554" spans="1:7" customFormat="1" x14ac:dyDescent="0.25">
      <c r="A4554" s="4">
        <v>40756</v>
      </c>
      <c r="B4554">
        <v>4</v>
      </c>
      <c r="C4554">
        <v>2</v>
      </c>
      <c r="D4554" s="5" t="s">
        <v>32</v>
      </c>
      <c r="E4554" s="6">
        <v>584.27250000000004</v>
      </c>
      <c r="F4554" s="6">
        <v>1198.26</v>
      </c>
      <c r="G4554" s="6">
        <v>1782.5325</v>
      </c>
    </row>
    <row r="4555" spans="1:7" customFormat="1" x14ac:dyDescent="0.25">
      <c r="A4555" s="4">
        <v>40757</v>
      </c>
      <c r="B4555">
        <v>1</v>
      </c>
      <c r="C4555">
        <v>1</v>
      </c>
      <c r="D4555" s="5" t="s">
        <v>37</v>
      </c>
      <c r="E4555" s="6">
        <v>539.22749999999996</v>
      </c>
      <c r="F4555" s="6">
        <v>1148.511</v>
      </c>
      <c r="G4555" s="6">
        <v>1687.7384999999999</v>
      </c>
    </row>
    <row r="4556" spans="1:7" customFormat="1" x14ac:dyDescent="0.25">
      <c r="A4556" s="4">
        <v>40757</v>
      </c>
      <c r="B4556">
        <v>1</v>
      </c>
      <c r="C4556">
        <v>2</v>
      </c>
      <c r="D4556" s="5" t="s">
        <v>40</v>
      </c>
      <c r="E4556" s="6">
        <v>691.35149999999999</v>
      </c>
      <c r="F4556" s="6">
        <v>1345.89</v>
      </c>
      <c r="G4556" s="6">
        <v>2037.2415000000001</v>
      </c>
    </row>
    <row r="4557" spans="1:7" customFormat="1" x14ac:dyDescent="0.25">
      <c r="A4557" s="4">
        <v>40757</v>
      </c>
      <c r="B4557">
        <v>2</v>
      </c>
      <c r="C4557">
        <v>1</v>
      </c>
      <c r="D4557" s="5" t="s">
        <v>41</v>
      </c>
      <c r="E4557" s="6">
        <v>501.82650000000001</v>
      </c>
      <c r="F4557" s="6">
        <v>1242.3074999999999</v>
      </c>
      <c r="G4557" s="6">
        <v>1744.134</v>
      </c>
    </row>
    <row r="4558" spans="1:7" customFormat="1" x14ac:dyDescent="0.25">
      <c r="A4558" s="4">
        <v>40757</v>
      </c>
      <c r="B4558">
        <v>2</v>
      </c>
      <c r="C4558">
        <v>2</v>
      </c>
      <c r="D4558" s="5" t="s">
        <v>43</v>
      </c>
      <c r="E4558" s="6">
        <v>630.87149999999997</v>
      </c>
      <c r="F4558" s="6">
        <v>1444.2329999999999</v>
      </c>
      <c r="G4558" s="6">
        <v>2075.1044999999999</v>
      </c>
    </row>
    <row r="4559" spans="1:7" customFormat="1" x14ac:dyDescent="0.25">
      <c r="A4559" s="4">
        <v>40757</v>
      </c>
      <c r="B4559">
        <v>3</v>
      </c>
      <c r="C4559">
        <v>1</v>
      </c>
      <c r="D4559" s="5" t="s">
        <v>47</v>
      </c>
      <c r="E4559" s="6">
        <v>524.55899999999997</v>
      </c>
      <c r="F4559" s="6">
        <v>1258.6034999999999</v>
      </c>
      <c r="G4559" s="6">
        <v>1783.1624999999999</v>
      </c>
    </row>
    <row r="4560" spans="1:7" customFormat="1" x14ac:dyDescent="0.25">
      <c r="A4560" s="4">
        <v>40757</v>
      </c>
      <c r="B4560">
        <v>3</v>
      </c>
      <c r="C4560">
        <v>2</v>
      </c>
      <c r="D4560" s="5" t="s">
        <v>24</v>
      </c>
      <c r="E4560" s="6">
        <v>571.74599999999998</v>
      </c>
      <c r="F4560" s="6">
        <v>1355.13</v>
      </c>
      <c r="G4560" s="6">
        <v>1926.876</v>
      </c>
    </row>
    <row r="4561" spans="1:7" customFormat="1" x14ac:dyDescent="0.25">
      <c r="A4561" s="4">
        <v>40757</v>
      </c>
      <c r="B4561">
        <v>4</v>
      </c>
      <c r="C4561">
        <v>1</v>
      </c>
      <c r="D4561" s="5" t="s">
        <v>30</v>
      </c>
      <c r="E4561" s="6">
        <v>675.38099999999997</v>
      </c>
      <c r="F4561" s="6">
        <v>1072.4804999999999</v>
      </c>
      <c r="G4561" s="6">
        <v>1747.8615</v>
      </c>
    </row>
    <row r="4562" spans="1:7" customFormat="1" x14ac:dyDescent="0.25">
      <c r="A4562" s="4">
        <v>40757</v>
      </c>
      <c r="B4562">
        <v>4</v>
      </c>
      <c r="C4562">
        <v>2</v>
      </c>
      <c r="D4562" s="5" t="s">
        <v>16</v>
      </c>
      <c r="E4562" s="6">
        <v>731.87099999999998</v>
      </c>
      <c r="F4562" s="6">
        <v>1320.9105</v>
      </c>
      <c r="G4562" s="6">
        <v>2052.7815000000001</v>
      </c>
    </row>
    <row r="4563" spans="1:7" customFormat="1" x14ac:dyDescent="0.25">
      <c r="A4563" s="4">
        <v>40758</v>
      </c>
      <c r="B4563">
        <v>1</v>
      </c>
      <c r="C4563">
        <v>1</v>
      </c>
      <c r="D4563" s="5" t="s">
        <v>22</v>
      </c>
      <c r="E4563" s="6">
        <v>612.92700000000002</v>
      </c>
      <c r="F4563" s="6">
        <v>1066.212</v>
      </c>
      <c r="G4563" s="6">
        <v>1679.1389999999999</v>
      </c>
    </row>
    <row r="4564" spans="1:7" customFormat="1" x14ac:dyDescent="0.25">
      <c r="A4564" s="4">
        <v>40758</v>
      </c>
      <c r="B4564">
        <v>1</v>
      </c>
      <c r="C4564">
        <v>2</v>
      </c>
      <c r="D4564" s="5" t="s">
        <v>27</v>
      </c>
      <c r="E4564" s="6">
        <v>834.45600000000002</v>
      </c>
      <c r="F4564" s="6">
        <v>1316.154</v>
      </c>
      <c r="G4564" s="6">
        <v>2150.61</v>
      </c>
    </row>
    <row r="4565" spans="1:7" customFormat="1" x14ac:dyDescent="0.25">
      <c r="A4565" s="4">
        <v>40758</v>
      </c>
      <c r="B4565">
        <v>2</v>
      </c>
      <c r="C4565">
        <v>1</v>
      </c>
      <c r="D4565" s="5" t="s">
        <v>32</v>
      </c>
      <c r="E4565" s="6">
        <v>648.74249999999995</v>
      </c>
      <c r="F4565" s="6">
        <v>980.17499999999995</v>
      </c>
      <c r="G4565" s="6">
        <v>1628.9175</v>
      </c>
    </row>
    <row r="4566" spans="1:7" customFormat="1" x14ac:dyDescent="0.25">
      <c r="A4566" s="4">
        <v>40758</v>
      </c>
      <c r="B4566">
        <v>2</v>
      </c>
      <c r="C4566">
        <v>2</v>
      </c>
      <c r="D4566" s="5" t="s">
        <v>37</v>
      </c>
      <c r="E4566" s="6">
        <v>669.04949999999997</v>
      </c>
      <c r="F4566" s="6">
        <v>1066.3485000000001</v>
      </c>
      <c r="G4566" s="6">
        <v>1735.3979999999999</v>
      </c>
    </row>
    <row r="4567" spans="1:7" customFormat="1" x14ac:dyDescent="0.25">
      <c r="A4567" s="4">
        <v>40758</v>
      </c>
      <c r="B4567">
        <v>3</v>
      </c>
      <c r="C4567">
        <v>1</v>
      </c>
      <c r="D4567" s="5" t="s">
        <v>40</v>
      </c>
      <c r="E4567" s="6">
        <v>690.98400000000004</v>
      </c>
      <c r="F4567" s="6">
        <v>1097.0820000000001</v>
      </c>
      <c r="G4567" s="6">
        <v>1788.066</v>
      </c>
    </row>
    <row r="4568" spans="1:7" customFormat="1" x14ac:dyDescent="0.25">
      <c r="A4568" s="4">
        <v>40758</v>
      </c>
      <c r="B4568">
        <v>3</v>
      </c>
      <c r="C4568">
        <v>2</v>
      </c>
      <c r="D4568" s="5" t="s">
        <v>41</v>
      </c>
      <c r="E4568" s="6">
        <v>684.16949999999997</v>
      </c>
      <c r="F4568" s="6">
        <v>1491.4304999999999</v>
      </c>
      <c r="G4568" s="6">
        <v>2175.6</v>
      </c>
    </row>
    <row r="4569" spans="1:7" customFormat="1" x14ac:dyDescent="0.25">
      <c r="A4569" s="4">
        <v>40758</v>
      </c>
      <c r="B4569">
        <v>4</v>
      </c>
      <c r="C4569">
        <v>1</v>
      </c>
      <c r="D4569" s="5" t="s">
        <v>43</v>
      </c>
      <c r="E4569" s="6">
        <v>603.92849999999999</v>
      </c>
      <c r="F4569" s="6">
        <v>1053.8115</v>
      </c>
      <c r="G4569" s="6">
        <v>1657.74</v>
      </c>
    </row>
    <row r="4570" spans="1:7" customFormat="1" x14ac:dyDescent="0.25">
      <c r="A4570" s="4">
        <v>40758</v>
      </c>
      <c r="B4570">
        <v>4</v>
      </c>
      <c r="C4570">
        <v>2</v>
      </c>
      <c r="D4570" s="5" t="s">
        <v>47</v>
      </c>
      <c r="E4570" s="6">
        <v>636.10050000000001</v>
      </c>
      <c r="F4570" s="6">
        <v>1182.0795000000001</v>
      </c>
      <c r="G4570" s="6">
        <v>1818.18</v>
      </c>
    </row>
    <row r="4571" spans="1:7" customFormat="1" x14ac:dyDescent="0.25">
      <c r="A4571" s="4">
        <v>40759</v>
      </c>
      <c r="B4571">
        <v>1</v>
      </c>
      <c r="C4571">
        <v>1</v>
      </c>
      <c r="D4571" s="5" t="s">
        <v>24</v>
      </c>
      <c r="E4571" s="6">
        <v>519.6345</v>
      </c>
      <c r="F4571" s="6">
        <v>1266.7725</v>
      </c>
      <c r="G4571" s="6">
        <v>1786.4069999999999</v>
      </c>
    </row>
    <row r="4572" spans="1:7" customFormat="1" x14ac:dyDescent="0.25">
      <c r="A4572" s="4">
        <v>40759</v>
      </c>
      <c r="B4572">
        <v>1</v>
      </c>
      <c r="C4572">
        <v>2</v>
      </c>
      <c r="D4572" s="5" t="s">
        <v>30</v>
      </c>
      <c r="E4572" s="6">
        <v>772.25400000000002</v>
      </c>
      <c r="F4572" s="6">
        <v>1368.297</v>
      </c>
      <c r="G4572" s="6">
        <v>2140.5509999999999</v>
      </c>
    </row>
    <row r="4573" spans="1:7" customFormat="1" x14ac:dyDescent="0.25">
      <c r="A4573" s="4">
        <v>40759</v>
      </c>
      <c r="B4573">
        <v>2</v>
      </c>
      <c r="C4573">
        <v>1</v>
      </c>
      <c r="D4573" s="5" t="s">
        <v>16</v>
      </c>
      <c r="E4573" s="6">
        <v>628.14149999999995</v>
      </c>
      <c r="F4573" s="6">
        <v>1184.442</v>
      </c>
      <c r="G4573" s="6">
        <v>1812.5835</v>
      </c>
    </row>
    <row r="4574" spans="1:7" customFormat="1" x14ac:dyDescent="0.25">
      <c r="A4574" s="4">
        <v>40759</v>
      </c>
      <c r="B4574">
        <v>2</v>
      </c>
      <c r="C4574">
        <v>2</v>
      </c>
      <c r="D4574" s="5" t="s">
        <v>22</v>
      </c>
      <c r="E4574" s="6">
        <v>652.428</v>
      </c>
      <c r="F4574" s="6">
        <v>1445.9970000000001</v>
      </c>
      <c r="G4574" s="6">
        <v>2098.4250000000002</v>
      </c>
    </row>
    <row r="4575" spans="1:7" customFormat="1" x14ac:dyDescent="0.25">
      <c r="A4575" s="4">
        <v>40759</v>
      </c>
      <c r="B4575">
        <v>3</v>
      </c>
      <c r="C4575">
        <v>1</v>
      </c>
      <c r="D4575" s="5" t="s">
        <v>27</v>
      </c>
      <c r="E4575" s="6">
        <v>493.16399999999999</v>
      </c>
      <c r="F4575" s="6">
        <v>1262.1105</v>
      </c>
      <c r="G4575" s="6">
        <v>1755.2745</v>
      </c>
    </row>
    <row r="4576" spans="1:7" customFormat="1" x14ac:dyDescent="0.25">
      <c r="A4576" s="4">
        <v>40759</v>
      </c>
      <c r="B4576">
        <v>3</v>
      </c>
      <c r="C4576">
        <v>2</v>
      </c>
      <c r="D4576" s="5" t="s">
        <v>32</v>
      </c>
      <c r="E4576" s="6">
        <v>514.63649999999996</v>
      </c>
      <c r="F4576" s="6">
        <v>1134.0525</v>
      </c>
      <c r="G4576" s="6">
        <v>1648.6890000000001</v>
      </c>
    </row>
    <row r="4577" spans="1:7" customFormat="1" x14ac:dyDescent="0.25">
      <c r="A4577" s="4">
        <v>40759</v>
      </c>
      <c r="B4577">
        <v>4</v>
      </c>
      <c r="C4577">
        <v>1</v>
      </c>
      <c r="D4577" s="5" t="s">
        <v>37</v>
      </c>
      <c r="E4577" s="6">
        <v>644.322</v>
      </c>
      <c r="F4577" s="6">
        <v>1033.662</v>
      </c>
      <c r="G4577" s="6">
        <v>1677.9839999999999</v>
      </c>
    </row>
    <row r="4578" spans="1:7" customFormat="1" x14ac:dyDescent="0.25">
      <c r="A4578" s="4">
        <v>40759</v>
      </c>
      <c r="B4578">
        <v>4</v>
      </c>
      <c r="C4578">
        <v>2</v>
      </c>
      <c r="D4578" s="5" t="s">
        <v>40</v>
      </c>
      <c r="E4578" s="6">
        <v>775.70849999999996</v>
      </c>
      <c r="F4578" s="6">
        <v>1194.0915</v>
      </c>
      <c r="G4578" s="6">
        <v>1969.8</v>
      </c>
    </row>
    <row r="4579" spans="1:7" customFormat="1" x14ac:dyDescent="0.25">
      <c r="A4579" s="4">
        <v>40760</v>
      </c>
      <c r="B4579">
        <v>1</v>
      </c>
      <c r="C4579">
        <v>1</v>
      </c>
      <c r="D4579" s="5" t="s">
        <v>41</v>
      </c>
      <c r="E4579" s="6">
        <v>566.41200000000003</v>
      </c>
      <c r="F4579" s="6">
        <v>1148.7840000000001</v>
      </c>
      <c r="G4579" s="6">
        <v>1715.1959999999999</v>
      </c>
    </row>
    <row r="4580" spans="1:7" customFormat="1" x14ac:dyDescent="0.25">
      <c r="A4580" s="4">
        <v>40760</v>
      </c>
      <c r="B4580">
        <v>1</v>
      </c>
      <c r="C4580">
        <v>2</v>
      </c>
      <c r="D4580" s="5" t="s">
        <v>43</v>
      </c>
      <c r="E4580" s="6">
        <v>622.09349999999995</v>
      </c>
      <c r="F4580" s="6">
        <v>1115.7615000000001</v>
      </c>
      <c r="G4580" s="6">
        <v>1737.855</v>
      </c>
    </row>
    <row r="4581" spans="1:7" customFormat="1" x14ac:dyDescent="0.25">
      <c r="A4581" s="4">
        <v>40760</v>
      </c>
      <c r="B4581">
        <v>2</v>
      </c>
      <c r="C4581">
        <v>1</v>
      </c>
      <c r="D4581" s="5" t="s">
        <v>47</v>
      </c>
      <c r="E4581" s="6">
        <v>482.94749999999999</v>
      </c>
      <c r="F4581" s="6">
        <v>1108.4639999999999</v>
      </c>
      <c r="G4581" s="6">
        <v>1591.4114999999999</v>
      </c>
    </row>
    <row r="4582" spans="1:7" customFormat="1" x14ac:dyDescent="0.25">
      <c r="A4582" s="4">
        <v>40760</v>
      </c>
      <c r="B4582">
        <v>2</v>
      </c>
      <c r="C4582">
        <v>2</v>
      </c>
      <c r="D4582" s="5" t="s">
        <v>24</v>
      </c>
      <c r="E4582" s="6">
        <v>747.35850000000005</v>
      </c>
      <c r="F4582" s="6">
        <v>1344.0315000000001</v>
      </c>
      <c r="G4582" s="6">
        <v>2091.39</v>
      </c>
    </row>
    <row r="4583" spans="1:7" customFormat="1" x14ac:dyDescent="0.25">
      <c r="A4583" s="4">
        <v>40760</v>
      </c>
      <c r="B4583">
        <v>3</v>
      </c>
      <c r="C4583">
        <v>1</v>
      </c>
      <c r="D4583" s="5" t="s">
        <v>30</v>
      </c>
      <c r="E4583" s="6">
        <v>532.32899999999995</v>
      </c>
      <c r="F4583" s="6">
        <v>1071.924</v>
      </c>
      <c r="G4583" s="6">
        <v>1604.2529999999999</v>
      </c>
    </row>
    <row r="4584" spans="1:7" customFormat="1" x14ac:dyDescent="0.25">
      <c r="A4584" s="4">
        <v>40760</v>
      </c>
      <c r="B4584">
        <v>3</v>
      </c>
      <c r="C4584">
        <v>2</v>
      </c>
      <c r="D4584" s="5" t="s">
        <v>16</v>
      </c>
      <c r="E4584" s="6">
        <v>581.4375</v>
      </c>
      <c r="F4584" s="6">
        <v>1092.672</v>
      </c>
      <c r="G4584" s="6">
        <v>1674.1095</v>
      </c>
    </row>
    <row r="4585" spans="1:7" customFormat="1" x14ac:dyDescent="0.25">
      <c r="A4585" s="4">
        <v>40760</v>
      </c>
      <c r="B4585">
        <v>4</v>
      </c>
      <c r="C4585">
        <v>1</v>
      </c>
      <c r="D4585" s="5" t="s">
        <v>22</v>
      </c>
      <c r="E4585" s="6">
        <v>450.387</v>
      </c>
      <c r="F4585" s="6">
        <v>1222.1265000000001</v>
      </c>
      <c r="G4585" s="6">
        <v>1672.5135</v>
      </c>
    </row>
    <row r="4586" spans="1:7" customFormat="1" x14ac:dyDescent="0.25">
      <c r="A4586" s="4">
        <v>40760</v>
      </c>
      <c r="B4586">
        <v>4</v>
      </c>
      <c r="C4586">
        <v>2</v>
      </c>
      <c r="D4586" s="5" t="s">
        <v>27</v>
      </c>
      <c r="E4586" s="6">
        <v>481.90800000000002</v>
      </c>
      <c r="F4586" s="6">
        <v>1102.0695000000001</v>
      </c>
      <c r="G4586" s="6">
        <v>1583.9775</v>
      </c>
    </row>
    <row r="4587" spans="1:7" customFormat="1" x14ac:dyDescent="0.25">
      <c r="A4587" s="4">
        <v>40761</v>
      </c>
      <c r="B4587">
        <v>1</v>
      </c>
      <c r="C4587">
        <v>1</v>
      </c>
      <c r="D4587" s="5" t="s">
        <v>32</v>
      </c>
      <c r="E4587" s="6">
        <v>465.31799999999998</v>
      </c>
      <c r="F4587" s="6">
        <v>1261.5854999999999</v>
      </c>
      <c r="G4587" s="6">
        <v>1726.9034999999999</v>
      </c>
    </row>
    <row r="4588" spans="1:7" customFormat="1" x14ac:dyDescent="0.25">
      <c r="A4588" s="4">
        <v>40761</v>
      </c>
      <c r="B4588">
        <v>1</v>
      </c>
      <c r="C4588">
        <v>2</v>
      </c>
      <c r="D4588" s="5" t="s">
        <v>37</v>
      </c>
      <c r="E4588" s="6">
        <v>445.80900000000003</v>
      </c>
      <c r="F4588" s="6">
        <v>1142.6099999999999</v>
      </c>
      <c r="G4588" s="6">
        <v>1588.4190000000001</v>
      </c>
    </row>
    <row r="4589" spans="1:7" customFormat="1" x14ac:dyDescent="0.25">
      <c r="A4589" s="4">
        <v>40761</v>
      </c>
      <c r="B4589">
        <v>2</v>
      </c>
      <c r="C4589">
        <v>1</v>
      </c>
      <c r="D4589" s="5" t="s">
        <v>40</v>
      </c>
      <c r="E4589" s="6">
        <v>540.25649999999996</v>
      </c>
      <c r="F4589" s="6">
        <v>1049.202</v>
      </c>
      <c r="G4589" s="6">
        <v>1589.4585</v>
      </c>
    </row>
    <row r="4590" spans="1:7" customFormat="1" x14ac:dyDescent="0.25">
      <c r="A4590" s="4">
        <v>40761</v>
      </c>
      <c r="B4590">
        <v>2</v>
      </c>
      <c r="C4590">
        <v>2</v>
      </c>
      <c r="D4590" s="5" t="s">
        <v>41</v>
      </c>
      <c r="E4590" s="6">
        <v>722.25300000000004</v>
      </c>
      <c r="F4590" s="6">
        <v>1095.2445</v>
      </c>
      <c r="G4590" s="6">
        <v>1817.4974999999999</v>
      </c>
    </row>
    <row r="4591" spans="1:7" customFormat="1" x14ac:dyDescent="0.25">
      <c r="A4591" s="4">
        <v>40761</v>
      </c>
      <c r="B4591">
        <v>3</v>
      </c>
      <c r="C4591">
        <v>1</v>
      </c>
      <c r="D4591" s="5" t="s">
        <v>43</v>
      </c>
      <c r="E4591" s="6">
        <v>679.80150000000003</v>
      </c>
      <c r="F4591" s="6">
        <v>1181.25</v>
      </c>
      <c r="G4591" s="6">
        <v>1861.0515</v>
      </c>
    </row>
    <row r="4592" spans="1:7" customFormat="1" x14ac:dyDescent="0.25">
      <c r="A4592" s="4">
        <v>40761</v>
      </c>
      <c r="B4592">
        <v>3</v>
      </c>
      <c r="C4592">
        <v>2</v>
      </c>
      <c r="D4592" s="5" t="s">
        <v>47</v>
      </c>
      <c r="E4592" s="6">
        <v>504.18900000000002</v>
      </c>
      <c r="F4592" s="6">
        <v>1115.6355000000001</v>
      </c>
      <c r="G4592" s="6">
        <v>1619.8244999999999</v>
      </c>
    </row>
    <row r="4593" spans="1:7" customFormat="1" x14ac:dyDescent="0.25">
      <c r="A4593" s="4">
        <v>40761</v>
      </c>
      <c r="B4593">
        <v>4</v>
      </c>
      <c r="C4593">
        <v>1</v>
      </c>
      <c r="D4593" s="5" t="s">
        <v>24</v>
      </c>
      <c r="E4593" s="6">
        <v>444.68549999999999</v>
      </c>
      <c r="F4593" s="6">
        <v>1178.6775</v>
      </c>
      <c r="G4593" s="6">
        <v>1623.3630000000001</v>
      </c>
    </row>
    <row r="4594" spans="1:7" customFormat="1" x14ac:dyDescent="0.25">
      <c r="A4594" s="4">
        <v>40761</v>
      </c>
      <c r="B4594">
        <v>4</v>
      </c>
      <c r="C4594">
        <v>2</v>
      </c>
      <c r="D4594" s="5" t="s">
        <v>30</v>
      </c>
      <c r="E4594" s="6">
        <v>687.22500000000002</v>
      </c>
      <c r="F4594" s="6">
        <v>1179.2550000000001</v>
      </c>
      <c r="G4594" s="6">
        <v>1866.48</v>
      </c>
    </row>
    <row r="4595" spans="1:7" customFormat="1" x14ac:dyDescent="0.25">
      <c r="A4595" s="4">
        <v>40762</v>
      </c>
      <c r="B4595">
        <v>1</v>
      </c>
      <c r="C4595">
        <v>1</v>
      </c>
      <c r="D4595" s="5" t="s">
        <v>16</v>
      </c>
      <c r="E4595" s="6">
        <v>690.08100000000002</v>
      </c>
      <c r="F4595" s="6">
        <v>1153.8554999999999</v>
      </c>
      <c r="G4595" s="6">
        <v>1843.9365</v>
      </c>
    </row>
    <row r="4596" spans="1:7" customFormat="1" x14ac:dyDescent="0.25">
      <c r="A4596" s="4">
        <v>40762</v>
      </c>
      <c r="B4596">
        <v>1</v>
      </c>
      <c r="C4596">
        <v>2</v>
      </c>
      <c r="D4596" s="5" t="s">
        <v>22</v>
      </c>
      <c r="E4596" s="6">
        <v>696.16049999999996</v>
      </c>
      <c r="F4596" s="6">
        <v>1356.1695</v>
      </c>
      <c r="G4596" s="6">
        <v>2052.33</v>
      </c>
    </row>
    <row r="4597" spans="1:7" customFormat="1" x14ac:dyDescent="0.25">
      <c r="A4597" s="4">
        <v>40762</v>
      </c>
      <c r="B4597">
        <v>2</v>
      </c>
      <c r="C4597">
        <v>1</v>
      </c>
      <c r="D4597" s="5" t="s">
        <v>27</v>
      </c>
      <c r="E4597" s="6">
        <v>714.56700000000001</v>
      </c>
      <c r="F4597" s="6">
        <v>1159.3995</v>
      </c>
      <c r="G4597" s="6">
        <v>1873.9665</v>
      </c>
    </row>
    <row r="4598" spans="1:7" customFormat="1" x14ac:dyDescent="0.25">
      <c r="A4598" s="4">
        <v>40762</v>
      </c>
      <c r="B4598">
        <v>2</v>
      </c>
      <c r="C4598">
        <v>2</v>
      </c>
      <c r="D4598" s="5" t="s">
        <v>32</v>
      </c>
      <c r="E4598" s="6">
        <v>679.57050000000004</v>
      </c>
      <c r="F4598" s="6">
        <v>1396.3530000000001</v>
      </c>
      <c r="G4598" s="6">
        <v>2075.9234999999999</v>
      </c>
    </row>
    <row r="4599" spans="1:7" customFormat="1" x14ac:dyDescent="0.25">
      <c r="A4599" s="4">
        <v>40762</v>
      </c>
      <c r="B4599">
        <v>3</v>
      </c>
      <c r="C4599">
        <v>1</v>
      </c>
      <c r="D4599" s="5" t="s">
        <v>37</v>
      </c>
      <c r="E4599" s="6">
        <v>679.3605</v>
      </c>
      <c r="F4599" s="6">
        <v>1121.3895</v>
      </c>
      <c r="G4599" s="6">
        <v>1800.75</v>
      </c>
    </row>
    <row r="4600" spans="1:7" customFormat="1" x14ac:dyDescent="0.25">
      <c r="A4600" s="4">
        <v>40762</v>
      </c>
      <c r="B4600">
        <v>3</v>
      </c>
      <c r="C4600">
        <v>2</v>
      </c>
      <c r="D4600" s="5" t="s">
        <v>40</v>
      </c>
      <c r="E4600" s="6">
        <v>430.08</v>
      </c>
      <c r="F4600" s="6">
        <v>1201.011</v>
      </c>
      <c r="G4600" s="6">
        <v>1631.0909999999999</v>
      </c>
    </row>
    <row r="4601" spans="1:7" customFormat="1" x14ac:dyDescent="0.25">
      <c r="A4601" s="4">
        <v>40762</v>
      </c>
      <c r="B4601">
        <v>4</v>
      </c>
      <c r="C4601">
        <v>1</v>
      </c>
      <c r="D4601" s="5" t="s">
        <v>41</v>
      </c>
      <c r="E4601" s="6">
        <v>580.89149999999995</v>
      </c>
      <c r="F4601" s="6">
        <v>1178.4884999999999</v>
      </c>
      <c r="G4601" s="6">
        <v>1759.38</v>
      </c>
    </row>
    <row r="4602" spans="1:7" customFormat="1" x14ac:dyDescent="0.25">
      <c r="A4602" s="4">
        <v>40762</v>
      </c>
      <c r="B4602">
        <v>4</v>
      </c>
      <c r="C4602">
        <v>2</v>
      </c>
      <c r="D4602" s="5" t="s">
        <v>43</v>
      </c>
      <c r="E4602" s="6">
        <v>669.07050000000004</v>
      </c>
      <c r="F4602" s="6">
        <v>1501.0695000000001</v>
      </c>
      <c r="G4602" s="6">
        <v>2170.14</v>
      </c>
    </row>
    <row r="4603" spans="1:7" customFormat="1" x14ac:dyDescent="0.25">
      <c r="A4603" s="4">
        <v>40763</v>
      </c>
      <c r="B4603">
        <v>1</v>
      </c>
      <c r="C4603">
        <v>1</v>
      </c>
      <c r="D4603" s="5" t="s">
        <v>47</v>
      </c>
      <c r="E4603" s="6">
        <v>404.50200000000001</v>
      </c>
      <c r="F4603" s="6">
        <v>1181.4285</v>
      </c>
      <c r="G4603" s="6">
        <v>1585.9304999999999</v>
      </c>
    </row>
    <row r="4604" spans="1:7" customFormat="1" x14ac:dyDescent="0.25">
      <c r="A4604" s="4">
        <v>40763</v>
      </c>
      <c r="B4604">
        <v>1</v>
      </c>
      <c r="C4604">
        <v>2</v>
      </c>
      <c r="D4604" s="5" t="s">
        <v>24</v>
      </c>
      <c r="E4604" s="6">
        <v>822.78</v>
      </c>
      <c r="F4604" s="6">
        <v>1243.2735</v>
      </c>
      <c r="G4604" s="6">
        <v>2066.0535</v>
      </c>
    </row>
    <row r="4605" spans="1:7" customFormat="1" x14ac:dyDescent="0.25">
      <c r="A4605" s="4">
        <v>40763</v>
      </c>
      <c r="B4605">
        <v>2</v>
      </c>
      <c r="C4605">
        <v>1</v>
      </c>
      <c r="D4605" s="5" t="s">
        <v>30</v>
      </c>
      <c r="E4605" s="6">
        <v>718.49400000000003</v>
      </c>
      <c r="F4605" s="6">
        <v>1150.7895000000001</v>
      </c>
      <c r="G4605" s="6">
        <v>1869.2835</v>
      </c>
    </row>
    <row r="4606" spans="1:7" customFormat="1" x14ac:dyDescent="0.25">
      <c r="A4606" s="4">
        <v>40763</v>
      </c>
      <c r="B4606">
        <v>2</v>
      </c>
      <c r="C4606">
        <v>2</v>
      </c>
      <c r="D4606" s="5" t="s">
        <v>16</v>
      </c>
      <c r="E4606" s="6">
        <v>417.31200000000001</v>
      </c>
      <c r="F4606" s="6">
        <v>1224.8354999999999</v>
      </c>
      <c r="G4606" s="6">
        <v>1642.1475</v>
      </c>
    </row>
    <row r="4607" spans="1:7" customFormat="1" x14ac:dyDescent="0.25">
      <c r="A4607" s="4">
        <v>40763</v>
      </c>
      <c r="B4607">
        <v>3</v>
      </c>
      <c r="C4607">
        <v>1</v>
      </c>
      <c r="D4607" s="5" t="s">
        <v>22</v>
      </c>
      <c r="E4607" s="6">
        <v>594.88800000000003</v>
      </c>
      <c r="F4607" s="6">
        <v>1073.6880000000001</v>
      </c>
      <c r="G4607" s="6">
        <v>1668.576</v>
      </c>
    </row>
    <row r="4608" spans="1:7" customFormat="1" x14ac:dyDescent="0.25">
      <c r="A4608" s="4">
        <v>40763</v>
      </c>
      <c r="B4608">
        <v>3</v>
      </c>
      <c r="C4608">
        <v>2</v>
      </c>
      <c r="D4608" s="5" t="s">
        <v>27</v>
      </c>
      <c r="E4608" s="6">
        <v>587.8845</v>
      </c>
      <c r="F4608" s="6">
        <v>1239.4304999999999</v>
      </c>
      <c r="G4608" s="6">
        <v>1827.3150000000001</v>
      </c>
    </row>
    <row r="4609" spans="1:7" customFormat="1" x14ac:dyDescent="0.25">
      <c r="A4609" s="4">
        <v>40763</v>
      </c>
      <c r="B4609">
        <v>4</v>
      </c>
      <c r="C4609">
        <v>1</v>
      </c>
      <c r="D4609" s="5" t="s">
        <v>32</v>
      </c>
      <c r="E4609" s="6">
        <v>662.928</v>
      </c>
      <c r="F4609" s="6">
        <v>1014.8355</v>
      </c>
      <c r="G4609" s="6">
        <v>1677.7635</v>
      </c>
    </row>
    <row r="4610" spans="1:7" customFormat="1" x14ac:dyDescent="0.25">
      <c r="A4610" s="4">
        <v>40763</v>
      </c>
      <c r="B4610">
        <v>4</v>
      </c>
      <c r="C4610">
        <v>2</v>
      </c>
      <c r="D4610" s="5" t="s">
        <v>37</v>
      </c>
      <c r="E4610" s="6">
        <v>643.56600000000003</v>
      </c>
      <c r="F4610" s="6">
        <v>1104.873</v>
      </c>
      <c r="G4610" s="6">
        <v>1748.4390000000001</v>
      </c>
    </row>
    <row r="4611" spans="1:7" customFormat="1" x14ac:dyDescent="0.25">
      <c r="A4611" s="4">
        <v>40764</v>
      </c>
      <c r="B4611">
        <v>1</v>
      </c>
      <c r="C4611">
        <v>1</v>
      </c>
      <c r="D4611" s="5" t="s">
        <v>40</v>
      </c>
      <c r="E4611" s="6">
        <v>586.803</v>
      </c>
      <c r="F4611" s="6">
        <v>1194.7739999999999</v>
      </c>
      <c r="G4611" s="6">
        <v>1781.577</v>
      </c>
    </row>
    <row r="4612" spans="1:7" customFormat="1" x14ac:dyDescent="0.25">
      <c r="A4612" s="4">
        <v>40764</v>
      </c>
      <c r="B4612">
        <v>1</v>
      </c>
      <c r="C4612">
        <v>2</v>
      </c>
      <c r="D4612" s="5" t="s">
        <v>41</v>
      </c>
      <c r="E4612" s="6">
        <v>572.23950000000002</v>
      </c>
      <c r="F4612" s="6">
        <v>1422.288</v>
      </c>
      <c r="G4612" s="6">
        <v>1994.5274999999999</v>
      </c>
    </row>
    <row r="4613" spans="1:7" customFormat="1" x14ac:dyDescent="0.25">
      <c r="A4613" s="4">
        <v>40764</v>
      </c>
      <c r="B4613">
        <v>2</v>
      </c>
      <c r="C4613">
        <v>1</v>
      </c>
      <c r="D4613" s="5" t="s">
        <v>43</v>
      </c>
      <c r="E4613" s="6">
        <v>494.06700000000001</v>
      </c>
      <c r="F4613" s="6">
        <v>1142.8620000000001</v>
      </c>
      <c r="G4613" s="6">
        <v>1636.9290000000001</v>
      </c>
    </row>
    <row r="4614" spans="1:7" customFormat="1" x14ac:dyDescent="0.25">
      <c r="A4614" s="4">
        <v>40764</v>
      </c>
      <c r="B4614">
        <v>2</v>
      </c>
      <c r="C4614">
        <v>2</v>
      </c>
      <c r="D4614" s="5" t="s">
        <v>47</v>
      </c>
      <c r="E4614" s="6">
        <v>832.44</v>
      </c>
      <c r="F4614" s="6">
        <v>1365.924</v>
      </c>
      <c r="G4614" s="6">
        <v>2198.364</v>
      </c>
    </row>
    <row r="4615" spans="1:7" customFormat="1" x14ac:dyDescent="0.25">
      <c r="A4615" s="4">
        <v>40764</v>
      </c>
      <c r="B4615">
        <v>3</v>
      </c>
      <c r="C4615">
        <v>1</v>
      </c>
      <c r="D4615" s="5" t="s">
        <v>24</v>
      </c>
      <c r="E4615" s="6">
        <v>668.72400000000005</v>
      </c>
      <c r="F4615" s="6">
        <v>1026.8685</v>
      </c>
      <c r="G4615" s="6">
        <v>1695.5925</v>
      </c>
    </row>
    <row r="4616" spans="1:7" customFormat="1" x14ac:dyDescent="0.25">
      <c r="A4616" s="4">
        <v>40764</v>
      </c>
      <c r="B4616">
        <v>3</v>
      </c>
      <c r="C4616">
        <v>2</v>
      </c>
      <c r="D4616" s="5" t="s">
        <v>30</v>
      </c>
      <c r="E4616" s="6">
        <v>646.82100000000003</v>
      </c>
      <c r="F4616" s="6">
        <v>1169.4165</v>
      </c>
      <c r="G4616" s="6">
        <v>1816.2375</v>
      </c>
    </row>
    <row r="4617" spans="1:7" customFormat="1" x14ac:dyDescent="0.25">
      <c r="A4617" s="4">
        <v>40764</v>
      </c>
      <c r="B4617">
        <v>4</v>
      </c>
      <c r="C4617">
        <v>1</v>
      </c>
      <c r="D4617" s="5" t="s">
        <v>16</v>
      </c>
      <c r="E4617" s="6">
        <v>552.19500000000005</v>
      </c>
      <c r="F4617" s="6">
        <v>1026.9945</v>
      </c>
      <c r="G4617" s="6">
        <v>1579.1895</v>
      </c>
    </row>
    <row r="4618" spans="1:7" customFormat="1" x14ac:dyDescent="0.25">
      <c r="A4618" s="4">
        <v>40764</v>
      </c>
      <c r="B4618">
        <v>4</v>
      </c>
      <c r="C4618">
        <v>2</v>
      </c>
      <c r="D4618" s="5" t="s">
        <v>22</v>
      </c>
      <c r="E4618" s="6">
        <v>587.52750000000003</v>
      </c>
      <c r="F4618" s="6">
        <v>1523.046</v>
      </c>
      <c r="G4618" s="6">
        <v>2110.5735</v>
      </c>
    </row>
    <row r="4619" spans="1:7" customFormat="1" x14ac:dyDescent="0.25">
      <c r="A4619" s="4">
        <v>40765</v>
      </c>
      <c r="B4619">
        <v>1</v>
      </c>
      <c r="C4619">
        <v>1</v>
      </c>
      <c r="D4619" s="5" t="s">
        <v>27</v>
      </c>
      <c r="E4619" s="6">
        <v>664.2405</v>
      </c>
      <c r="F4619" s="6">
        <v>1012.1265</v>
      </c>
      <c r="G4619" s="6">
        <v>1676.367</v>
      </c>
    </row>
    <row r="4620" spans="1:7" customFormat="1" x14ac:dyDescent="0.25">
      <c r="A4620" s="4">
        <v>40765</v>
      </c>
      <c r="B4620">
        <v>1</v>
      </c>
      <c r="C4620">
        <v>2</v>
      </c>
      <c r="D4620" s="5" t="s">
        <v>32</v>
      </c>
      <c r="E4620" s="6">
        <v>677.60699999999997</v>
      </c>
      <c r="F4620" s="6">
        <v>1035.6044999999999</v>
      </c>
      <c r="G4620" s="6">
        <v>1713.2114999999999</v>
      </c>
    </row>
    <row r="4621" spans="1:7" customFormat="1" x14ac:dyDescent="0.25">
      <c r="A4621" s="4">
        <v>40765</v>
      </c>
      <c r="B4621">
        <v>2</v>
      </c>
      <c r="C4621">
        <v>1</v>
      </c>
      <c r="D4621" s="5" t="s">
        <v>37</v>
      </c>
      <c r="E4621" s="6">
        <v>701.87249999999995</v>
      </c>
      <c r="F4621" s="6">
        <v>1064.4375</v>
      </c>
      <c r="G4621" s="6">
        <v>1766.31</v>
      </c>
    </row>
    <row r="4622" spans="1:7" customFormat="1" x14ac:dyDescent="0.25">
      <c r="A4622" s="4">
        <v>40765</v>
      </c>
      <c r="B4622">
        <v>2</v>
      </c>
      <c r="C4622">
        <v>2</v>
      </c>
      <c r="D4622" s="5" t="s">
        <v>40</v>
      </c>
      <c r="E4622" s="6">
        <v>827.53650000000005</v>
      </c>
      <c r="F4622" s="6">
        <v>1244.0505000000001</v>
      </c>
      <c r="G4622" s="6">
        <v>2071.587</v>
      </c>
    </row>
    <row r="4623" spans="1:7" customFormat="1" x14ac:dyDescent="0.25">
      <c r="A4623" s="4">
        <v>40765</v>
      </c>
      <c r="B4623">
        <v>3</v>
      </c>
      <c r="C4623">
        <v>1</v>
      </c>
      <c r="D4623" s="5" t="s">
        <v>41</v>
      </c>
      <c r="E4623" s="6">
        <v>730.23299999999995</v>
      </c>
      <c r="F4623" s="6">
        <v>1104.999</v>
      </c>
      <c r="G4623" s="6">
        <v>1835.232</v>
      </c>
    </row>
    <row r="4624" spans="1:7" customFormat="1" x14ac:dyDescent="0.25">
      <c r="A4624" s="4">
        <v>40765</v>
      </c>
      <c r="B4624">
        <v>3</v>
      </c>
      <c r="C4624">
        <v>2</v>
      </c>
      <c r="D4624" s="5" t="s">
        <v>43</v>
      </c>
      <c r="E4624" s="6">
        <v>725.37149999999997</v>
      </c>
      <c r="F4624" s="6">
        <v>1096.4625000000001</v>
      </c>
      <c r="G4624" s="6">
        <v>1821.8340000000001</v>
      </c>
    </row>
    <row r="4625" spans="1:7" customFormat="1" x14ac:dyDescent="0.25">
      <c r="A4625" s="4">
        <v>40765</v>
      </c>
      <c r="B4625">
        <v>4</v>
      </c>
      <c r="C4625">
        <v>1</v>
      </c>
      <c r="D4625" s="5" t="s">
        <v>47</v>
      </c>
      <c r="E4625" s="6">
        <v>638.79899999999998</v>
      </c>
      <c r="F4625" s="6">
        <v>978.26400000000001</v>
      </c>
      <c r="G4625" s="6">
        <v>1617.0630000000001</v>
      </c>
    </row>
    <row r="4626" spans="1:7" customFormat="1" x14ac:dyDescent="0.25">
      <c r="A4626" s="4">
        <v>40765</v>
      </c>
      <c r="B4626">
        <v>4</v>
      </c>
      <c r="C4626">
        <v>2</v>
      </c>
      <c r="D4626" s="5" t="s">
        <v>24</v>
      </c>
      <c r="E4626" s="6">
        <v>669.57449999999994</v>
      </c>
      <c r="F4626" s="6">
        <v>1010.5725</v>
      </c>
      <c r="G4626" s="6">
        <v>1680.1469999999999</v>
      </c>
    </row>
    <row r="4627" spans="1:7" customFormat="1" x14ac:dyDescent="0.25">
      <c r="A4627" s="4">
        <v>40766</v>
      </c>
      <c r="B4627">
        <v>1</v>
      </c>
      <c r="C4627">
        <v>1</v>
      </c>
      <c r="D4627" s="5" t="s">
        <v>30</v>
      </c>
      <c r="E4627" s="6">
        <v>728.76300000000003</v>
      </c>
      <c r="F4627" s="6">
        <v>1108.002</v>
      </c>
      <c r="G4627" s="6">
        <v>1836.7650000000001</v>
      </c>
    </row>
    <row r="4628" spans="1:7" customFormat="1" x14ac:dyDescent="0.25">
      <c r="A4628" s="4">
        <v>40766</v>
      </c>
      <c r="B4628">
        <v>1</v>
      </c>
      <c r="C4628">
        <v>2</v>
      </c>
      <c r="D4628" s="5" t="s">
        <v>16</v>
      </c>
      <c r="E4628" s="6">
        <v>865.34699999999998</v>
      </c>
      <c r="F4628" s="6">
        <v>1323.21</v>
      </c>
      <c r="G4628" s="6">
        <v>2188.5569999999998</v>
      </c>
    </row>
    <row r="4629" spans="1:7" customFormat="1" x14ac:dyDescent="0.25">
      <c r="A4629" s="4">
        <v>40766</v>
      </c>
      <c r="B4629">
        <v>2</v>
      </c>
      <c r="C4629">
        <v>1</v>
      </c>
      <c r="D4629" s="5" t="s">
        <v>22</v>
      </c>
      <c r="E4629" s="6">
        <v>637.63350000000003</v>
      </c>
      <c r="F4629" s="6">
        <v>995.20050000000003</v>
      </c>
      <c r="G4629" s="6">
        <v>1632.8340000000001</v>
      </c>
    </row>
    <row r="4630" spans="1:7" customFormat="1" x14ac:dyDescent="0.25">
      <c r="A4630" s="4">
        <v>40766</v>
      </c>
      <c r="B4630">
        <v>2</v>
      </c>
      <c r="C4630">
        <v>2</v>
      </c>
      <c r="D4630" s="5" t="s">
        <v>27</v>
      </c>
      <c r="E4630" s="6">
        <v>799.65899999999999</v>
      </c>
      <c r="F4630" s="6">
        <v>1201.3575000000001</v>
      </c>
      <c r="G4630" s="6">
        <v>2001.0165</v>
      </c>
    </row>
    <row r="4631" spans="1:7" customFormat="1" x14ac:dyDescent="0.25">
      <c r="A4631" s="4">
        <v>40766</v>
      </c>
      <c r="B4631">
        <v>3</v>
      </c>
      <c r="C4631">
        <v>1</v>
      </c>
      <c r="D4631" s="5" t="s">
        <v>32</v>
      </c>
      <c r="E4631" s="6">
        <v>643.98599999999999</v>
      </c>
      <c r="F4631" s="6">
        <v>991.70399999999995</v>
      </c>
      <c r="G4631" s="6">
        <v>1635.69</v>
      </c>
    </row>
    <row r="4632" spans="1:7" customFormat="1" x14ac:dyDescent="0.25">
      <c r="A4632" s="4">
        <v>40766</v>
      </c>
      <c r="B4632">
        <v>3</v>
      </c>
      <c r="C4632">
        <v>2</v>
      </c>
      <c r="D4632" s="5" t="s">
        <v>37</v>
      </c>
      <c r="E4632" s="6">
        <v>690.81600000000003</v>
      </c>
      <c r="F4632" s="6">
        <v>1062.9255000000001</v>
      </c>
      <c r="G4632" s="6">
        <v>1753.7415000000001</v>
      </c>
    </row>
    <row r="4633" spans="1:7" customFormat="1" x14ac:dyDescent="0.25">
      <c r="A4633" s="4">
        <v>40766</v>
      </c>
      <c r="B4633">
        <v>4</v>
      </c>
      <c r="C4633">
        <v>1</v>
      </c>
      <c r="D4633" s="5" t="s">
        <v>40</v>
      </c>
      <c r="E4633" s="6">
        <v>690.13350000000003</v>
      </c>
      <c r="F4633" s="6">
        <v>1055.4494999999999</v>
      </c>
      <c r="G4633" s="6">
        <v>1745.5830000000001</v>
      </c>
    </row>
    <row r="4634" spans="1:7" customFormat="1" x14ac:dyDescent="0.25">
      <c r="A4634" s="4">
        <v>40766</v>
      </c>
      <c r="B4634">
        <v>4</v>
      </c>
      <c r="C4634">
        <v>2</v>
      </c>
      <c r="D4634" s="5" t="s">
        <v>41</v>
      </c>
      <c r="E4634" s="6">
        <v>821.52</v>
      </c>
      <c r="F4634" s="6">
        <v>1249.0485000000001</v>
      </c>
      <c r="G4634" s="6">
        <v>2070.5684999999999</v>
      </c>
    </row>
    <row r="4635" spans="1:7" customFormat="1" x14ac:dyDescent="0.25">
      <c r="A4635" s="4">
        <v>40767</v>
      </c>
      <c r="B4635">
        <v>1</v>
      </c>
      <c r="C4635">
        <v>1</v>
      </c>
      <c r="D4635" s="5" t="s">
        <v>43</v>
      </c>
      <c r="E4635" s="6">
        <v>716.85599999999999</v>
      </c>
      <c r="F4635" s="6">
        <v>1133.6220000000001</v>
      </c>
      <c r="G4635" s="6">
        <v>1850.4780000000001</v>
      </c>
    </row>
    <row r="4636" spans="1:7" customFormat="1" x14ac:dyDescent="0.25">
      <c r="A4636" s="4">
        <v>40767</v>
      </c>
      <c r="B4636">
        <v>1</v>
      </c>
      <c r="C4636">
        <v>2</v>
      </c>
      <c r="D4636" s="5" t="s">
        <v>47</v>
      </c>
      <c r="E4636" s="6">
        <v>831.13800000000003</v>
      </c>
      <c r="F4636" s="6">
        <v>1252.9649999999999</v>
      </c>
      <c r="G4636" s="6">
        <v>2084.1030000000001</v>
      </c>
    </row>
    <row r="4637" spans="1:7" customFormat="1" x14ac:dyDescent="0.25">
      <c r="A4637" s="4">
        <v>40767</v>
      </c>
      <c r="B4637">
        <v>2</v>
      </c>
      <c r="C4637">
        <v>1</v>
      </c>
      <c r="D4637" s="5" t="s">
        <v>24</v>
      </c>
      <c r="E4637" s="6">
        <v>642.14850000000001</v>
      </c>
      <c r="F4637" s="6">
        <v>991.89300000000003</v>
      </c>
      <c r="G4637" s="6">
        <v>1634.0415</v>
      </c>
    </row>
    <row r="4638" spans="1:7" customFormat="1" x14ac:dyDescent="0.25">
      <c r="A4638" s="4">
        <v>40767</v>
      </c>
      <c r="B4638">
        <v>2</v>
      </c>
      <c r="C4638">
        <v>2</v>
      </c>
      <c r="D4638" s="5" t="s">
        <v>30</v>
      </c>
      <c r="E4638" s="6">
        <v>840.98699999999997</v>
      </c>
      <c r="F4638" s="6">
        <v>1308.8354999999999</v>
      </c>
      <c r="G4638" s="6">
        <v>2149.8225000000002</v>
      </c>
    </row>
    <row r="4639" spans="1:7" customFormat="1" x14ac:dyDescent="0.25">
      <c r="A4639" s="4">
        <v>40767</v>
      </c>
      <c r="B4639">
        <v>3</v>
      </c>
      <c r="C4639">
        <v>1</v>
      </c>
      <c r="D4639" s="5" t="s">
        <v>16</v>
      </c>
      <c r="E4639" s="6">
        <v>682.37400000000002</v>
      </c>
      <c r="F4639" s="6">
        <v>1070.097</v>
      </c>
      <c r="G4639" s="6">
        <v>1752.471</v>
      </c>
    </row>
    <row r="4640" spans="1:7" customFormat="1" x14ac:dyDescent="0.25">
      <c r="A4640" s="4">
        <v>40767</v>
      </c>
      <c r="B4640">
        <v>3</v>
      </c>
      <c r="C4640">
        <v>2</v>
      </c>
      <c r="D4640" s="5" t="s">
        <v>22</v>
      </c>
      <c r="E4640" s="6">
        <v>746.11950000000002</v>
      </c>
      <c r="F4640" s="6">
        <v>1175.223</v>
      </c>
      <c r="G4640" s="6">
        <v>1921.3425</v>
      </c>
    </row>
    <row r="4641" spans="1:7" customFormat="1" x14ac:dyDescent="0.25">
      <c r="A4641" s="4">
        <v>40767</v>
      </c>
      <c r="B4641">
        <v>4</v>
      </c>
      <c r="C4641">
        <v>1</v>
      </c>
      <c r="D4641" s="5" t="s">
        <v>27</v>
      </c>
      <c r="E4641" s="6">
        <v>685.89149999999995</v>
      </c>
      <c r="F4641" s="6">
        <v>1062.7260000000001</v>
      </c>
      <c r="G4641" s="6">
        <v>1748.6175000000001</v>
      </c>
    </row>
    <row r="4642" spans="1:7" customFormat="1" x14ac:dyDescent="0.25">
      <c r="A4642" s="4">
        <v>40767</v>
      </c>
      <c r="B4642">
        <v>4</v>
      </c>
      <c r="C4642">
        <v>2</v>
      </c>
      <c r="D4642" s="5" t="s">
        <v>32</v>
      </c>
      <c r="E4642" s="6">
        <v>674.32050000000004</v>
      </c>
      <c r="F4642" s="6">
        <v>1043.952</v>
      </c>
      <c r="G4642" s="6">
        <v>1718.2725</v>
      </c>
    </row>
    <row r="4643" spans="1:7" customFormat="1" x14ac:dyDescent="0.25">
      <c r="A4643" s="4">
        <v>40768</v>
      </c>
      <c r="B4643">
        <v>1</v>
      </c>
      <c r="C4643">
        <v>1</v>
      </c>
      <c r="D4643" s="5" t="s">
        <v>37</v>
      </c>
      <c r="E4643" s="6">
        <v>721.93799999999999</v>
      </c>
      <c r="F4643" s="6">
        <v>1100.3054999999999</v>
      </c>
      <c r="G4643" s="6">
        <v>1822.2435</v>
      </c>
    </row>
    <row r="4644" spans="1:7" customFormat="1" x14ac:dyDescent="0.25">
      <c r="A4644" s="4">
        <v>40768</v>
      </c>
      <c r="B4644">
        <v>1</v>
      </c>
      <c r="C4644">
        <v>2</v>
      </c>
      <c r="D4644" s="5" t="s">
        <v>40</v>
      </c>
      <c r="E4644" s="6">
        <v>839.73749999999995</v>
      </c>
      <c r="F4644" s="6">
        <v>1342.4775</v>
      </c>
      <c r="G4644" s="6">
        <v>2182.2150000000001</v>
      </c>
    </row>
    <row r="4645" spans="1:7" customFormat="1" x14ac:dyDescent="0.25">
      <c r="A4645" s="4">
        <v>40768</v>
      </c>
      <c r="B4645">
        <v>2</v>
      </c>
      <c r="C4645">
        <v>1</v>
      </c>
      <c r="D4645" s="5" t="s">
        <v>41</v>
      </c>
      <c r="E4645" s="6">
        <v>708.22500000000002</v>
      </c>
      <c r="F4645" s="6">
        <v>1072.5015000000001</v>
      </c>
      <c r="G4645" s="6">
        <v>1780.7265</v>
      </c>
    </row>
    <row r="4646" spans="1:7" customFormat="1" x14ac:dyDescent="0.25">
      <c r="A4646" s="4">
        <v>40768</v>
      </c>
      <c r="B4646">
        <v>2</v>
      </c>
      <c r="C4646">
        <v>2</v>
      </c>
      <c r="D4646" s="5" t="s">
        <v>43</v>
      </c>
      <c r="E4646" s="6">
        <v>789.86249999999995</v>
      </c>
      <c r="F4646" s="6">
        <v>1230.2114999999999</v>
      </c>
      <c r="G4646" s="6">
        <v>2020.0740000000001</v>
      </c>
    </row>
    <row r="4647" spans="1:7" customFormat="1" x14ac:dyDescent="0.25">
      <c r="A4647" s="4">
        <v>40768</v>
      </c>
      <c r="B4647">
        <v>3</v>
      </c>
      <c r="C4647">
        <v>1</v>
      </c>
      <c r="D4647" s="5" t="s">
        <v>47</v>
      </c>
      <c r="E4647" s="6">
        <v>702.17700000000002</v>
      </c>
      <c r="F4647" s="6">
        <v>1086.8865000000001</v>
      </c>
      <c r="G4647" s="6">
        <v>1789.0635</v>
      </c>
    </row>
    <row r="4648" spans="1:7" customFormat="1" x14ac:dyDescent="0.25">
      <c r="A4648" s="4">
        <v>40768</v>
      </c>
      <c r="B4648">
        <v>3</v>
      </c>
      <c r="C4648">
        <v>2</v>
      </c>
      <c r="D4648" s="5" t="s">
        <v>24</v>
      </c>
      <c r="E4648" s="6">
        <v>800.56200000000001</v>
      </c>
      <c r="F4648" s="6">
        <v>1204.5705</v>
      </c>
      <c r="G4648" s="6">
        <v>2005.1324999999999</v>
      </c>
    </row>
    <row r="4649" spans="1:7" customFormat="1" x14ac:dyDescent="0.25">
      <c r="A4649" s="4">
        <v>40768</v>
      </c>
      <c r="B4649">
        <v>4</v>
      </c>
      <c r="C4649">
        <v>1</v>
      </c>
      <c r="D4649" s="5" t="s">
        <v>30</v>
      </c>
      <c r="E4649" s="6">
        <v>716.39400000000001</v>
      </c>
      <c r="F4649" s="6">
        <v>1139.6595</v>
      </c>
      <c r="G4649" s="6">
        <v>1856.0535</v>
      </c>
    </row>
    <row r="4650" spans="1:7" customFormat="1" x14ac:dyDescent="0.25">
      <c r="A4650" s="4">
        <v>40768</v>
      </c>
      <c r="B4650">
        <v>4</v>
      </c>
      <c r="C4650">
        <v>2</v>
      </c>
      <c r="D4650" s="5" t="s">
        <v>16</v>
      </c>
      <c r="E4650" s="6">
        <v>788.61300000000006</v>
      </c>
      <c r="F4650" s="6">
        <v>1223.7435</v>
      </c>
      <c r="G4650" s="6">
        <v>2012.3565000000001</v>
      </c>
    </row>
    <row r="4651" spans="1:7" customFormat="1" x14ac:dyDescent="0.25">
      <c r="A4651" s="4">
        <v>40769</v>
      </c>
      <c r="B4651">
        <v>1</v>
      </c>
      <c r="C4651">
        <v>1</v>
      </c>
      <c r="D4651" s="5" t="s">
        <v>22</v>
      </c>
      <c r="E4651" s="6">
        <v>683.58150000000001</v>
      </c>
      <c r="F4651" s="6">
        <v>1116.57</v>
      </c>
      <c r="G4651" s="6">
        <v>1800.1514999999999</v>
      </c>
    </row>
    <row r="4652" spans="1:7" customFormat="1" x14ac:dyDescent="0.25">
      <c r="A4652" s="4">
        <v>40769</v>
      </c>
      <c r="B4652">
        <v>1</v>
      </c>
      <c r="C4652">
        <v>2</v>
      </c>
      <c r="D4652" s="5" t="s">
        <v>27</v>
      </c>
      <c r="E4652" s="6">
        <v>849.97500000000002</v>
      </c>
      <c r="F4652" s="6">
        <v>1323.4829999999999</v>
      </c>
      <c r="G4652" s="6">
        <v>2173.4580000000001</v>
      </c>
    </row>
    <row r="4653" spans="1:7" customFormat="1" x14ac:dyDescent="0.25">
      <c r="A4653" s="4">
        <v>40769</v>
      </c>
      <c r="B4653">
        <v>2</v>
      </c>
      <c r="C4653">
        <v>1</v>
      </c>
      <c r="D4653" s="5" t="s">
        <v>32</v>
      </c>
      <c r="E4653" s="6">
        <v>593.68050000000005</v>
      </c>
      <c r="F4653" s="6">
        <v>995.274</v>
      </c>
      <c r="G4653" s="6">
        <v>1588.9545000000001</v>
      </c>
    </row>
    <row r="4654" spans="1:7" customFormat="1" x14ac:dyDescent="0.25">
      <c r="A4654" s="4">
        <v>40769</v>
      </c>
      <c r="B4654">
        <v>2</v>
      </c>
      <c r="C4654">
        <v>2</v>
      </c>
      <c r="D4654" s="5" t="s">
        <v>37</v>
      </c>
      <c r="E4654" s="6">
        <v>750.66600000000005</v>
      </c>
      <c r="F4654" s="6">
        <v>1222.0740000000001</v>
      </c>
      <c r="G4654" s="6">
        <v>1972.74</v>
      </c>
    </row>
    <row r="4655" spans="1:7" customFormat="1" x14ac:dyDescent="0.25">
      <c r="A4655" s="4">
        <v>40769</v>
      </c>
      <c r="B4655">
        <v>3</v>
      </c>
      <c r="C4655">
        <v>1</v>
      </c>
      <c r="D4655" s="5" t="s">
        <v>40</v>
      </c>
      <c r="E4655" s="6">
        <v>702.38699999999994</v>
      </c>
      <c r="F4655" s="6">
        <v>1068.1334999999999</v>
      </c>
      <c r="G4655" s="6">
        <v>1770.5205000000001</v>
      </c>
    </row>
    <row r="4656" spans="1:7" customFormat="1" x14ac:dyDescent="0.25">
      <c r="A4656" s="4">
        <v>40769</v>
      </c>
      <c r="B4656">
        <v>3</v>
      </c>
      <c r="C4656">
        <v>2</v>
      </c>
      <c r="D4656" s="5" t="s">
        <v>41</v>
      </c>
      <c r="E4656" s="6">
        <v>781.18949999999995</v>
      </c>
      <c r="F4656" s="6">
        <v>1212.4559999999999</v>
      </c>
      <c r="G4656" s="6">
        <v>1993.6455000000001</v>
      </c>
    </row>
    <row r="4657" spans="1:7" customFormat="1" x14ac:dyDescent="0.25">
      <c r="A4657" s="4">
        <v>40769</v>
      </c>
      <c r="B4657">
        <v>4</v>
      </c>
      <c r="C4657">
        <v>1</v>
      </c>
      <c r="D4657" s="5" t="s">
        <v>43</v>
      </c>
      <c r="E4657" s="6">
        <v>679.96950000000004</v>
      </c>
      <c r="F4657" s="6">
        <v>1100.4945</v>
      </c>
      <c r="G4657" s="6">
        <v>1780.4639999999999</v>
      </c>
    </row>
    <row r="4658" spans="1:7" customFormat="1" x14ac:dyDescent="0.25">
      <c r="A4658" s="4">
        <v>40769</v>
      </c>
      <c r="B4658">
        <v>4</v>
      </c>
      <c r="C4658">
        <v>2</v>
      </c>
      <c r="D4658" s="5" t="s">
        <v>47</v>
      </c>
      <c r="E4658" s="6">
        <v>811.20899999999995</v>
      </c>
      <c r="F4658" s="6">
        <v>1256.0940000000001</v>
      </c>
      <c r="G4658" s="6">
        <v>2067.3029999999999</v>
      </c>
    </row>
    <row r="4659" spans="1:7" customFormat="1" x14ac:dyDescent="0.25">
      <c r="A4659" s="4">
        <v>40770</v>
      </c>
      <c r="B4659">
        <v>1</v>
      </c>
      <c r="C4659">
        <v>1</v>
      </c>
      <c r="D4659" s="5" t="s">
        <v>24</v>
      </c>
      <c r="E4659" s="6">
        <v>649.173</v>
      </c>
      <c r="F4659" s="6">
        <v>1029.9555</v>
      </c>
      <c r="G4659" s="6">
        <v>1679.1285</v>
      </c>
    </row>
    <row r="4660" spans="1:7" customFormat="1" x14ac:dyDescent="0.25">
      <c r="A4660" s="4">
        <v>40770</v>
      </c>
      <c r="B4660">
        <v>1</v>
      </c>
      <c r="C4660">
        <v>2</v>
      </c>
      <c r="D4660" s="5" t="s">
        <v>30</v>
      </c>
      <c r="E4660" s="6">
        <v>709.84199999999998</v>
      </c>
      <c r="F4660" s="6">
        <v>1165.9304999999999</v>
      </c>
      <c r="G4660" s="6">
        <v>1875.7725</v>
      </c>
    </row>
    <row r="4661" spans="1:7" customFormat="1" x14ac:dyDescent="0.25">
      <c r="A4661" s="4">
        <v>40770</v>
      </c>
      <c r="B4661">
        <v>2</v>
      </c>
      <c r="C4661">
        <v>1</v>
      </c>
      <c r="D4661" s="5" t="s">
        <v>16</v>
      </c>
      <c r="E4661" s="6">
        <v>675.75900000000001</v>
      </c>
      <c r="F4661" s="6">
        <v>1076.607</v>
      </c>
      <c r="G4661" s="6">
        <v>1752.366</v>
      </c>
    </row>
    <row r="4662" spans="1:7" customFormat="1" x14ac:dyDescent="0.25">
      <c r="A4662" s="4">
        <v>40770</v>
      </c>
      <c r="B4662">
        <v>2</v>
      </c>
      <c r="C4662">
        <v>2</v>
      </c>
      <c r="D4662" s="5" t="s">
        <v>22</v>
      </c>
      <c r="E4662" s="6">
        <v>789.08550000000002</v>
      </c>
      <c r="F4662" s="6">
        <v>1200.5070000000001</v>
      </c>
      <c r="G4662" s="6">
        <v>1989.5925</v>
      </c>
    </row>
    <row r="4663" spans="1:7" customFormat="1" x14ac:dyDescent="0.25">
      <c r="A4663" s="4">
        <v>40770</v>
      </c>
      <c r="B4663">
        <v>3</v>
      </c>
      <c r="C4663">
        <v>1</v>
      </c>
      <c r="D4663" s="5" t="s">
        <v>27</v>
      </c>
      <c r="E4663" s="6">
        <v>700.91700000000003</v>
      </c>
      <c r="F4663" s="6">
        <v>1068.6375</v>
      </c>
      <c r="G4663" s="6">
        <v>1769.5545</v>
      </c>
    </row>
    <row r="4664" spans="1:7" customFormat="1" x14ac:dyDescent="0.25">
      <c r="A4664" s="4">
        <v>40770</v>
      </c>
      <c r="B4664">
        <v>3</v>
      </c>
      <c r="C4664">
        <v>2</v>
      </c>
      <c r="D4664" s="5" t="s">
        <v>32</v>
      </c>
      <c r="E4664" s="6">
        <v>603.16200000000003</v>
      </c>
      <c r="F4664" s="6">
        <v>1027.4880000000001</v>
      </c>
      <c r="G4664" s="6">
        <v>1630.65</v>
      </c>
    </row>
    <row r="4665" spans="1:7" customFormat="1" x14ac:dyDescent="0.25">
      <c r="A4665" s="4">
        <v>40770</v>
      </c>
      <c r="B4665">
        <v>4</v>
      </c>
      <c r="C4665">
        <v>1</v>
      </c>
      <c r="D4665" s="5" t="s">
        <v>37</v>
      </c>
      <c r="E4665" s="6">
        <v>619.31100000000004</v>
      </c>
      <c r="F4665" s="6">
        <v>969.88499999999999</v>
      </c>
      <c r="G4665" s="6">
        <v>1589.1959999999999</v>
      </c>
    </row>
    <row r="4666" spans="1:7" customFormat="1" x14ac:dyDescent="0.25">
      <c r="A4666" s="4">
        <v>40770</v>
      </c>
      <c r="B4666">
        <v>4</v>
      </c>
      <c r="C4666">
        <v>2</v>
      </c>
      <c r="D4666" s="5" t="s">
        <v>40</v>
      </c>
      <c r="E4666" s="6">
        <v>801.9375</v>
      </c>
      <c r="F4666" s="6">
        <v>1328.3130000000001</v>
      </c>
      <c r="G4666" s="6">
        <v>2130.2505000000001</v>
      </c>
    </row>
    <row r="4667" spans="1:7" customFormat="1" x14ac:dyDescent="0.25">
      <c r="A4667" s="4">
        <v>40771</v>
      </c>
      <c r="B4667">
        <v>1</v>
      </c>
      <c r="C4667">
        <v>1</v>
      </c>
      <c r="D4667" s="5" t="s">
        <v>41</v>
      </c>
      <c r="E4667" s="6">
        <v>633.22349999999994</v>
      </c>
      <c r="F4667" s="6">
        <v>1091.664</v>
      </c>
      <c r="G4667" s="6">
        <v>1724.8875</v>
      </c>
    </row>
    <row r="4668" spans="1:7" customFormat="1" x14ac:dyDescent="0.25">
      <c r="A4668" s="4">
        <v>40771</v>
      </c>
      <c r="B4668">
        <v>1</v>
      </c>
      <c r="C4668">
        <v>2</v>
      </c>
      <c r="D4668" s="5" t="s">
        <v>43</v>
      </c>
      <c r="E4668" s="6">
        <v>660.57600000000002</v>
      </c>
      <c r="F4668" s="6">
        <v>1135.2075</v>
      </c>
      <c r="G4668" s="6">
        <v>1795.7835</v>
      </c>
    </row>
    <row r="4669" spans="1:7" customFormat="1" x14ac:dyDescent="0.25">
      <c r="A4669" s="4">
        <v>40771</v>
      </c>
      <c r="B4669">
        <v>2</v>
      </c>
      <c r="C4669">
        <v>1</v>
      </c>
      <c r="D4669" s="5" t="s">
        <v>47</v>
      </c>
      <c r="E4669" s="6">
        <v>598.76250000000005</v>
      </c>
      <c r="F4669" s="6">
        <v>1005.774</v>
      </c>
      <c r="G4669" s="6">
        <v>1604.5364999999999</v>
      </c>
    </row>
    <row r="4670" spans="1:7" customFormat="1" x14ac:dyDescent="0.25">
      <c r="A4670" s="4">
        <v>40771</v>
      </c>
      <c r="B4670">
        <v>2</v>
      </c>
      <c r="C4670">
        <v>2</v>
      </c>
      <c r="D4670" s="5" t="s">
        <v>24</v>
      </c>
      <c r="E4670" s="6">
        <v>748.11450000000002</v>
      </c>
      <c r="F4670" s="6">
        <v>1224.1635000000001</v>
      </c>
      <c r="G4670" s="6">
        <v>1972.278</v>
      </c>
    </row>
    <row r="4671" spans="1:7" customFormat="1" x14ac:dyDescent="0.25">
      <c r="A4671" s="4">
        <v>40771</v>
      </c>
      <c r="B4671">
        <v>3</v>
      </c>
      <c r="C4671">
        <v>1</v>
      </c>
      <c r="D4671" s="5" t="s">
        <v>30</v>
      </c>
      <c r="E4671" s="6">
        <v>653.49900000000002</v>
      </c>
      <c r="F4671" s="6">
        <v>1054.6410000000001</v>
      </c>
      <c r="G4671" s="6">
        <v>1708.14</v>
      </c>
    </row>
    <row r="4672" spans="1:7" customFormat="1" x14ac:dyDescent="0.25">
      <c r="A4672" s="4">
        <v>40771</v>
      </c>
      <c r="B4672">
        <v>3</v>
      </c>
      <c r="C4672">
        <v>2</v>
      </c>
      <c r="D4672" s="5" t="s">
        <v>16</v>
      </c>
      <c r="E4672" s="6">
        <v>645.99149999999997</v>
      </c>
      <c r="F4672" s="6">
        <v>1016.6835</v>
      </c>
      <c r="G4672" s="6">
        <v>1662.675</v>
      </c>
    </row>
    <row r="4673" spans="1:7" customFormat="1" x14ac:dyDescent="0.25">
      <c r="A4673" s="4">
        <v>40771</v>
      </c>
      <c r="B4673">
        <v>4</v>
      </c>
      <c r="C4673">
        <v>1</v>
      </c>
      <c r="D4673" s="5" t="s">
        <v>22</v>
      </c>
      <c r="E4673" s="6">
        <v>630.57749999999999</v>
      </c>
      <c r="F4673" s="6">
        <v>1083.999</v>
      </c>
      <c r="G4673" s="6">
        <v>1714.5764999999999</v>
      </c>
    </row>
    <row r="4674" spans="1:7" customFormat="1" x14ac:dyDescent="0.25">
      <c r="A4674" s="4">
        <v>40771</v>
      </c>
      <c r="B4674">
        <v>4</v>
      </c>
      <c r="C4674">
        <v>2</v>
      </c>
      <c r="D4674" s="5" t="s">
        <v>27</v>
      </c>
      <c r="E4674" s="6">
        <v>733.25699999999995</v>
      </c>
      <c r="F4674" s="6">
        <v>1126.7339999999999</v>
      </c>
      <c r="G4674" s="6">
        <v>1859.991</v>
      </c>
    </row>
    <row r="4675" spans="1:7" customFormat="1" x14ac:dyDescent="0.25">
      <c r="A4675" s="4">
        <v>40772</v>
      </c>
      <c r="B4675">
        <v>1</v>
      </c>
      <c r="C4675">
        <v>1</v>
      </c>
      <c r="D4675" s="5" t="s">
        <v>32</v>
      </c>
      <c r="E4675" s="6">
        <v>658.81200000000001</v>
      </c>
      <c r="F4675" s="6">
        <v>1049.0864999999999</v>
      </c>
      <c r="G4675" s="6">
        <v>1707.8985</v>
      </c>
    </row>
    <row r="4676" spans="1:7" customFormat="1" x14ac:dyDescent="0.25">
      <c r="A4676" s="4">
        <v>40772</v>
      </c>
      <c r="B4676">
        <v>1</v>
      </c>
      <c r="C4676">
        <v>2</v>
      </c>
      <c r="D4676" s="5" t="s">
        <v>37</v>
      </c>
      <c r="E4676" s="6">
        <v>659.92499999999995</v>
      </c>
      <c r="F4676" s="6">
        <v>1004.472</v>
      </c>
      <c r="G4676" s="6">
        <v>1664.3969999999999</v>
      </c>
    </row>
    <row r="4677" spans="1:7" customFormat="1" x14ac:dyDescent="0.25">
      <c r="A4677" s="4">
        <v>40772</v>
      </c>
      <c r="B4677">
        <v>2</v>
      </c>
      <c r="C4677">
        <v>1</v>
      </c>
      <c r="D4677" s="5" t="s">
        <v>40</v>
      </c>
      <c r="E4677" s="6">
        <v>610.73249999999996</v>
      </c>
      <c r="F4677" s="6">
        <v>1030.3230000000001</v>
      </c>
      <c r="G4677" s="6">
        <v>1641.0554999999999</v>
      </c>
    </row>
    <row r="4678" spans="1:7" customFormat="1" x14ac:dyDescent="0.25">
      <c r="A4678" s="4">
        <v>40772</v>
      </c>
      <c r="B4678">
        <v>2</v>
      </c>
      <c r="C4678">
        <v>2</v>
      </c>
      <c r="D4678" s="5" t="s">
        <v>41</v>
      </c>
      <c r="E4678" s="6">
        <v>601.72349999999994</v>
      </c>
      <c r="F4678" s="6">
        <v>1020.033</v>
      </c>
      <c r="G4678" s="6">
        <v>1621.7565</v>
      </c>
    </row>
    <row r="4679" spans="1:7" customFormat="1" x14ac:dyDescent="0.25">
      <c r="A4679" s="4">
        <v>40772</v>
      </c>
      <c r="B4679">
        <v>3</v>
      </c>
      <c r="C4679">
        <v>1</v>
      </c>
      <c r="D4679" s="5" t="s">
        <v>43</v>
      </c>
      <c r="E4679" s="6">
        <v>665.154</v>
      </c>
      <c r="F4679" s="6">
        <v>1043.2275</v>
      </c>
      <c r="G4679" s="6">
        <v>1708.3815</v>
      </c>
    </row>
    <row r="4680" spans="1:7" customFormat="1" x14ac:dyDescent="0.25">
      <c r="A4680" s="4">
        <v>40772</v>
      </c>
      <c r="B4680">
        <v>3</v>
      </c>
      <c r="C4680">
        <v>2</v>
      </c>
      <c r="D4680" s="5" t="s">
        <v>47</v>
      </c>
      <c r="E4680" s="6">
        <v>626.61900000000003</v>
      </c>
      <c r="F4680" s="6">
        <v>1077.2159999999999</v>
      </c>
      <c r="G4680" s="6">
        <v>1703.835</v>
      </c>
    </row>
    <row r="4681" spans="1:7" customFormat="1" x14ac:dyDescent="0.25">
      <c r="A4681" s="4">
        <v>40772</v>
      </c>
      <c r="B4681">
        <v>4</v>
      </c>
      <c r="C4681">
        <v>1</v>
      </c>
      <c r="D4681" s="5" t="s">
        <v>24</v>
      </c>
      <c r="E4681" s="6">
        <v>726.91499999999996</v>
      </c>
      <c r="F4681" s="6">
        <v>1159.1790000000001</v>
      </c>
      <c r="G4681" s="6">
        <v>1886.0940000000001</v>
      </c>
    </row>
    <row r="4682" spans="1:7" customFormat="1" x14ac:dyDescent="0.25">
      <c r="A4682" s="4">
        <v>40772</v>
      </c>
      <c r="B4682">
        <v>4</v>
      </c>
      <c r="C4682">
        <v>2</v>
      </c>
      <c r="D4682" s="5" t="s">
        <v>30</v>
      </c>
      <c r="E4682" s="6">
        <v>687.57150000000001</v>
      </c>
      <c r="F4682" s="6">
        <v>1039.5315000000001</v>
      </c>
      <c r="G4682" s="6">
        <v>1727.1030000000001</v>
      </c>
    </row>
    <row r="4683" spans="1:7" customFormat="1" x14ac:dyDescent="0.25">
      <c r="A4683" s="4">
        <v>40773</v>
      </c>
      <c r="B4683">
        <v>1</v>
      </c>
      <c r="C4683">
        <v>1</v>
      </c>
      <c r="D4683" s="5" t="s">
        <v>16</v>
      </c>
      <c r="E4683" s="6">
        <v>602.21699999999998</v>
      </c>
      <c r="F4683" s="6">
        <v>1088.7764999999999</v>
      </c>
      <c r="G4683" s="6">
        <v>1690.9935</v>
      </c>
    </row>
    <row r="4684" spans="1:7" customFormat="1" x14ac:dyDescent="0.25">
      <c r="A4684" s="4">
        <v>40773</v>
      </c>
      <c r="B4684">
        <v>1</v>
      </c>
      <c r="C4684">
        <v>2</v>
      </c>
      <c r="D4684" s="5" t="s">
        <v>22</v>
      </c>
      <c r="E4684" s="6">
        <v>739.81949999999995</v>
      </c>
      <c r="F4684" s="6">
        <v>1248.4604999999999</v>
      </c>
      <c r="G4684" s="6">
        <v>1988.28</v>
      </c>
    </row>
    <row r="4685" spans="1:7" customFormat="1" x14ac:dyDescent="0.25">
      <c r="A4685" s="4">
        <v>40773</v>
      </c>
      <c r="B4685">
        <v>2</v>
      </c>
      <c r="C4685">
        <v>1</v>
      </c>
      <c r="D4685" s="5" t="s">
        <v>27</v>
      </c>
      <c r="E4685" s="6">
        <v>650.52750000000003</v>
      </c>
      <c r="F4685" s="6">
        <v>1103.067</v>
      </c>
      <c r="G4685" s="6">
        <v>1753.5944999999999</v>
      </c>
    </row>
    <row r="4686" spans="1:7" customFormat="1" x14ac:dyDescent="0.25">
      <c r="A4686" s="4">
        <v>40773</v>
      </c>
      <c r="B4686">
        <v>2</v>
      </c>
      <c r="C4686">
        <v>2</v>
      </c>
      <c r="D4686" s="5" t="s">
        <v>32</v>
      </c>
      <c r="E4686" s="6">
        <v>642.71550000000002</v>
      </c>
      <c r="F4686" s="6">
        <v>1035.384</v>
      </c>
      <c r="G4686" s="6">
        <v>1678.0995</v>
      </c>
    </row>
    <row r="4687" spans="1:7" customFormat="1" x14ac:dyDescent="0.25">
      <c r="A4687" s="4">
        <v>40773</v>
      </c>
      <c r="B4687">
        <v>3</v>
      </c>
      <c r="C4687">
        <v>1</v>
      </c>
      <c r="D4687" s="5" t="s">
        <v>37</v>
      </c>
      <c r="E4687" s="6">
        <v>651.1155</v>
      </c>
      <c r="F4687" s="6">
        <v>1129.989</v>
      </c>
      <c r="G4687" s="6">
        <v>1781.1044999999999</v>
      </c>
    </row>
    <row r="4688" spans="1:7" customFormat="1" x14ac:dyDescent="0.25">
      <c r="A4688" s="4">
        <v>40773</v>
      </c>
      <c r="B4688">
        <v>3</v>
      </c>
      <c r="C4688">
        <v>2</v>
      </c>
      <c r="D4688" s="5" t="s">
        <v>40</v>
      </c>
      <c r="E4688" s="6">
        <v>601.35599999999999</v>
      </c>
      <c r="F4688" s="6">
        <v>1079.8620000000001</v>
      </c>
      <c r="G4688" s="6">
        <v>1681.2180000000001</v>
      </c>
    </row>
    <row r="4689" spans="1:7" customFormat="1" x14ac:dyDescent="0.25">
      <c r="A4689" s="4">
        <v>40773</v>
      </c>
      <c r="B4689">
        <v>4</v>
      </c>
      <c r="C4689">
        <v>1</v>
      </c>
      <c r="D4689" s="5" t="s">
        <v>41</v>
      </c>
      <c r="E4689" s="6">
        <v>612.05550000000005</v>
      </c>
      <c r="F4689" s="6">
        <v>1011.0345</v>
      </c>
      <c r="G4689" s="6">
        <v>1623.09</v>
      </c>
    </row>
    <row r="4690" spans="1:7" customFormat="1" x14ac:dyDescent="0.25">
      <c r="A4690" s="4">
        <v>40773</v>
      </c>
      <c r="B4690">
        <v>4</v>
      </c>
      <c r="C4690">
        <v>2</v>
      </c>
      <c r="D4690" s="5" t="s">
        <v>43</v>
      </c>
      <c r="E4690" s="6">
        <v>659.7885</v>
      </c>
      <c r="F4690" s="6">
        <v>1054.7985000000001</v>
      </c>
      <c r="G4690" s="6">
        <v>1714.587</v>
      </c>
    </row>
    <row r="4691" spans="1:7" customFormat="1" x14ac:dyDescent="0.25">
      <c r="A4691" s="4">
        <v>40774</v>
      </c>
      <c r="B4691">
        <v>1</v>
      </c>
      <c r="C4691">
        <v>1</v>
      </c>
      <c r="D4691" s="5" t="s">
        <v>47</v>
      </c>
      <c r="E4691" s="6">
        <v>730.18050000000005</v>
      </c>
      <c r="F4691" s="6">
        <v>1154.2545</v>
      </c>
      <c r="G4691" s="6">
        <v>1884.4349999999999</v>
      </c>
    </row>
    <row r="4692" spans="1:7" customFormat="1" x14ac:dyDescent="0.25">
      <c r="A4692" s="4">
        <v>40774</v>
      </c>
      <c r="B4692">
        <v>1</v>
      </c>
      <c r="C4692">
        <v>2</v>
      </c>
      <c r="D4692" s="5" t="s">
        <v>24</v>
      </c>
      <c r="E4692" s="6">
        <v>822.20249999999999</v>
      </c>
      <c r="F4692" s="6">
        <v>1270.9725000000001</v>
      </c>
      <c r="G4692" s="6">
        <v>2093.1750000000002</v>
      </c>
    </row>
    <row r="4693" spans="1:7" customFormat="1" x14ac:dyDescent="0.25">
      <c r="A4693" s="4">
        <v>40774</v>
      </c>
      <c r="B4693">
        <v>2</v>
      </c>
      <c r="C4693">
        <v>1</v>
      </c>
      <c r="D4693" s="5" t="s">
        <v>30</v>
      </c>
      <c r="E4693" s="6">
        <v>688.44299999999998</v>
      </c>
      <c r="F4693" s="6">
        <v>1193.1675</v>
      </c>
      <c r="G4693" s="6">
        <v>1881.6105</v>
      </c>
    </row>
    <row r="4694" spans="1:7" customFormat="1" x14ac:dyDescent="0.25">
      <c r="A4694" s="4">
        <v>40774</v>
      </c>
      <c r="B4694">
        <v>2</v>
      </c>
      <c r="C4694">
        <v>2</v>
      </c>
      <c r="D4694" s="5" t="s">
        <v>16</v>
      </c>
      <c r="E4694" s="6">
        <v>591.33900000000006</v>
      </c>
      <c r="F4694" s="6">
        <v>997.18499999999995</v>
      </c>
      <c r="G4694" s="6">
        <v>1588.5239999999999</v>
      </c>
    </row>
    <row r="4695" spans="1:7" customFormat="1" x14ac:dyDescent="0.25">
      <c r="A4695" s="4">
        <v>40774</v>
      </c>
      <c r="B4695">
        <v>3</v>
      </c>
      <c r="C4695">
        <v>1</v>
      </c>
      <c r="D4695" s="5" t="s">
        <v>22</v>
      </c>
      <c r="E4695" s="6">
        <v>679.42349999999999</v>
      </c>
      <c r="F4695" s="6">
        <v>1206.5864999999999</v>
      </c>
      <c r="G4695" s="6">
        <v>1886.01</v>
      </c>
    </row>
    <row r="4696" spans="1:7" customFormat="1" x14ac:dyDescent="0.25">
      <c r="A4696" s="4">
        <v>40774</v>
      </c>
      <c r="B4696">
        <v>3</v>
      </c>
      <c r="C4696">
        <v>2</v>
      </c>
      <c r="D4696" s="5" t="s">
        <v>27</v>
      </c>
      <c r="E4696" s="6">
        <v>822.59100000000001</v>
      </c>
      <c r="F4696" s="6">
        <v>1347.0135</v>
      </c>
      <c r="G4696" s="6">
        <v>2169.6044999999999</v>
      </c>
    </row>
    <row r="4697" spans="1:7" customFormat="1" x14ac:dyDescent="0.25">
      <c r="A4697" s="4">
        <v>40774</v>
      </c>
      <c r="B4697">
        <v>4</v>
      </c>
      <c r="C4697">
        <v>1</v>
      </c>
      <c r="D4697" s="5" t="s">
        <v>32</v>
      </c>
      <c r="E4697" s="6">
        <v>614.66999999999996</v>
      </c>
      <c r="F4697" s="6">
        <v>986.30700000000002</v>
      </c>
      <c r="G4697" s="6">
        <v>1600.9770000000001</v>
      </c>
    </row>
    <row r="4698" spans="1:7" customFormat="1" x14ac:dyDescent="0.25">
      <c r="A4698" s="4">
        <v>40774</v>
      </c>
      <c r="B4698">
        <v>4</v>
      </c>
      <c r="C4698">
        <v>2</v>
      </c>
      <c r="D4698" s="5" t="s">
        <v>37</v>
      </c>
      <c r="E4698" s="6">
        <v>784.29750000000001</v>
      </c>
      <c r="F4698" s="6">
        <v>1345.2284999999999</v>
      </c>
      <c r="G4698" s="6">
        <v>2129.5259999999998</v>
      </c>
    </row>
    <row r="4699" spans="1:7" customFormat="1" x14ac:dyDescent="0.25">
      <c r="A4699" s="4">
        <v>40775</v>
      </c>
      <c r="B4699">
        <v>1</v>
      </c>
      <c r="C4699">
        <v>1</v>
      </c>
      <c r="D4699" s="5" t="s">
        <v>40</v>
      </c>
      <c r="E4699" s="6">
        <v>547.596</v>
      </c>
      <c r="F4699" s="6">
        <v>1037.883</v>
      </c>
      <c r="G4699" s="6">
        <v>1585.479</v>
      </c>
    </row>
    <row r="4700" spans="1:7" customFormat="1" x14ac:dyDescent="0.25">
      <c r="A4700" s="4">
        <v>40775</v>
      </c>
      <c r="B4700">
        <v>1</v>
      </c>
      <c r="C4700">
        <v>2</v>
      </c>
      <c r="D4700" s="5" t="s">
        <v>41</v>
      </c>
      <c r="E4700" s="6">
        <v>804.37350000000004</v>
      </c>
      <c r="F4700" s="6">
        <v>1321.53</v>
      </c>
      <c r="G4700" s="6">
        <v>2125.9034999999999</v>
      </c>
    </row>
    <row r="4701" spans="1:7" customFormat="1" x14ac:dyDescent="0.25">
      <c r="A4701" s="4">
        <v>40775</v>
      </c>
      <c r="B4701">
        <v>2</v>
      </c>
      <c r="C4701">
        <v>1</v>
      </c>
      <c r="D4701" s="5" t="s">
        <v>43</v>
      </c>
      <c r="E4701" s="6">
        <v>624.84450000000004</v>
      </c>
      <c r="F4701" s="6">
        <v>967.45950000000005</v>
      </c>
      <c r="G4701" s="6">
        <v>1592.3040000000001</v>
      </c>
    </row>
    <row r="4702" spans="1:7" customFormat="1" x14ac:dyDescent="0.25">
      <c r="A4702" s="4">
        <v>40775</v>
      </c>
      <c r="B4702">
        <v>2</v>
      </c>
      <c r="C4702">
        <v>2</v>
      </c>
      <c r="D4702" s="5" t="s">
        <v>47</v>
      </c>
      <c r="E4702" s="6">
        <v>783.78300000000002</v>
      </c>
      <c r="F4702" s="6">
        <v>1324.0709999999999</v>
      </c>
      <c r="G4702" s="6">
        <v>2107.8539999999998</v>
      </c>
    </row>
    <row r="4703" spans="1:7" customFormat="1" x14ac:dyDescent="0.25">
      <c r="A4703" s="4">
        <v>40775</v>
      </c>
      <c r="B4703">
        <v>3</v>
      </c>
      <c r="C4703">
        <v>1</v>
      </c>
      <c r="D4703" s="5" t="s">
        <v>24</v>
      </c>
      <c r="E4703" s="6">
        <v>621.23249999999996</v>
      </c>
      <c r="F4703" s="6">
        <v>1047.5115000000001</v>
      </c>
      <c r="G4703" s="6">
        <v>1668.7439999999999</v>
      </c>
    </row>
    <row r="4704" spans="1:7" customFormat="1" x14ac:dyDescent="0.25">
      <c r="A4704" s="4">
        <v>40775</v>
      </c>
      <c r="B4704">
        <v>3</v>
      </c>
      <c r="C4704">
        <v>2</v>
      </c>
      <c r="D4704" s="5" t="s">
        <v>30</v>
      </c>
      <c r="E4704" s="6">
        <v>632.56200000000001</v>
      </c>
      <c r="F4704" s="6">
        <v>1055.0505000000001</v>
      </c>
      <c r="G4704" s="6">
        <v>1687.6125</v>
      </c>
    </row>
    <row r="4705" spans="1:7" customFormat="1" x14ac:dyDescent="0.25">
      <c r="A4705" s="4">
        <v>40775</v>
      </c>
      <c r="B4705">
        <v>4</v>
      </c>
      <c r="C4705">
        <v>1</v>
      </c>
      <c r="D4705" s="5" t="s">
        <v>16</v>
      </c>
      <c r="E4705" s="6">
        <v>649.03650000000005</v>
      </c>
      <c r="F4705" s="6">
        <v>1083.81</v>
      </c>
      <c r="G4705" s="6">
        <v>1732.8465000000001</v>
      </c>
    </row>
    <row r="4706" spans="1:7" customFormat="1" x14ac:dyDescent="0.25">
      <c r="A4706" s="4">
        <v>40775</v>
      </c>
      <c r="B4706">
        <v>4</v>
      </c>
      <c r="C4706">
        <v>2</v>
      </c>
      <c r="D4706" s="5" t="s">
        <v>22</v>
      </c>
      <c r="E4706" s="6">
        <v>710.37750000000005</v>
      </c>
      <c r="F4706" s="6">
        <v>1295.4585</v>
      </c>
      <c r="G4706" s="6">
        <v>2005.836</v>
      </c>
    </row>
    <row r="4707" spans="1:7" customFormat="1" x14ac:dyDescent="0.25">
      <c r="A4707" s="4">
        <v>40776</v>
      </c>
      <c r="B4707">
        <v>1</v>
      </c>
      <c r="C4707">
        <v>1</v>
      </c>
      <c r="D4707" s="5" t="s">
        <v>27</v>
      </c>
      <c r="E4707" s="6">
        <v>602.71050000000002</v>
      </c>
      <c r="F4707" s="6">
        <v>1054.2735</v>
      </c>
      <c r="G4707" s="6">
        <v>1656.9839999999999</v>
      </c>
    </row>
    <row r="4708" spans="1:7" customFormat="1" x14ac:dyDescent="0.25">
      <c r="A4708" s="4">
        <v>40776</v>
      </c>
      <c r="B4708">
        <v>1</v>
      </c>
      <c r="C4708">
        <v>2</v>
      </c>
      <c r="D4708" s="5" t="s">
        <v>32</v>
      </c>
      <c r="E4708" s="6">
        <v>738.33900000000006</v>
      </c>
      <c r="F4708" s="6">
        <v>1131.2805000000001</v>
      </c>
      <c r="G4708" s="6">
        <v>1869.6195</v>
      </c>
    </row>
    <row r="4709" spans="1:7" customFormat="1" x14ac:dyDescent="0.25">
      <c r="A4709" s="4">
        <v>40776</v>
      </c>
      <c r="B4709">
        <v>2</v>
      </c>
      <c r="C4709">
        <v>1</v>
      </c>
      <c r="D4709" s="5" t="s">
        <v>37</v>
      </c>
      <c r="E4709" s="6">
        <v>664.84950000000003</v>
      </c>
      <c r="F4709" s="6">
        <v>1088.808</v>
      </c>
      <c r="G4709" s="6">
        <v>1753.6575</v>
      </c>
    </row>
    <row r="4710" spans="1:7" customFormat="1" x14ac:dyDescent="0.25">
      <c r="A4710" s="4">
        <v>40776</v>
      </c>
      <c r="B4710">
        <v>2</v>
      </c>
      <c r="C4710">
        <v>2</v>
      </c>
      <c r="D4710" s="5" t="s">
        <v>40</v>
      </c>
      <c r="E4710" s="6">
        <v>681.16650000000004</v>
      </c>
      <c r="F4710" s="6">
        <v>1195.8240000000001</v>
      </c>
      <c r="G4710" s="6">
        <v>1876.9905000000001</v>
      </c>
    </row>
    <row r="4711" spans="1:7" customFormat="1" x14ac:dyDescent="0.25">
      <c r="A4711" s="4">
        <v>40776</v>
      </c>
      <c r="B4711">
        <v>3</v>
      </c>
      <c r="C4711">
        <v>1</v>
      </c>
      <c r="D4711" s="5" t="s">
        <v>41</v>
      </c>
      <c r="E4711" s="6">
        <v>643.27200000000005</v>
      </c>
      <c r="F4711" s="6">
        <v>1033.7985000000001</v>
      </c>
      <c r="G4711" s="6">
        <v>1677.0705</v>
      </c>
    </row>
    <row r="4712" spans="1:7" customFormat="1" x14ac:dyDescent="0.25">
      <c r="A4712" s="4">
        <v>40776</v>
      </c>
      <c r="B4712">
        <v>3</v>
      </c>
      <c r="C4712">
        <v>2</v>
      </c>
      <c r="D4712" s="5" t="s">
        <v>43</v>
      </c>
      <c r="E4712" s="6">
        <v>749.61599999999999</v>
      </c>
      <c r="F4712" s="6">
        <v>1174.2465</v>
      </c>
      <c r="G4712" s="6">
        <v>1923.8625</v>
      </c>
    </row>
    <row r="4713" spans="1:7" customFormat="1" x14ac:dyDescent="0.25">
      <c r="A4713" s="4">
        <v>40776</v>
      </c>
      <c r="B4713">
        <v>4</v>
      </c>
      <c r="C4713">
        <v>1</v>
      </c>
      <c r="D4713" s="5" t="s">
        <v>47</v>
      </c>
      <c r="E4713" s="6">
        <v>631.10249999999996</v>
      </c>
      <c r="F4713" s="6">
        <v>997.40549999999996</v>
      </c>
      <c r="G4713" s="6">
        <v>1628.508</v>
      </c>
    </row>
    <row r="4714" spans="1:7" customFormat="1" x14ac:dyDescent="0.25">
      <c r="A4714" s="4">
        <v>40776</v>
      </c>
      <c r="B4714">
        <v>4</v>
      </c>
      <c r="C4714">
        <v>2</v>
      </c>
      <c r="D4714" s="5" t="s">
        <v>24</v>
      </c>
      <c r="E4714" s="6">
        <v>745.90949999999998</v>
      </c>
      <c r="F4714" s="6">
        <v>1306.5675000000001</v>
      </c>
      <c r="G4714" s="6">
        <v>2052.4769999999999</v>
      </c>
    </row>
    <row r="4715" spans="1:7" customFormat="1" x14ac:dyDescent="0.25">
      <c r="A4715" s="4">
        <v>40777</v>
      </c>
      <c r="B4715">
        <v>1</v>
      </c>
      <c r="C4715">
        <v>1</v>
      </c>
      <c r="D4715" s="5" t="s">
        <v>30</v>
      </c>
      <c r="E4715" s="6">
        <v>609.24149999999997</v>
      </c>
      <c r="F4715" s="6">
        <v>1040.6130000000001</v>
      </c>
      <c r="G4715" s="6">
        <v>1649.8544999999999</v>
      </c>
    </row>
    <row r="4716" spans="1:7" customFormat="1" x14ac:dyDescent="0.25">
      <c r="A4716" s="4">
        <v>40777</v>
      </c>
      <c r="B4716">
        <v>1</v>
      </c>
      <c r="C4716">
        <v>2</v>
      </c>
      <c r="D4716" s="5" t="s">
        <v>16</v>
      </c>
      <c r="E4716" s="6">
        <v>586.01549999999997</v>
      </c>
      <c r="F4716" s="6">
        <v>1048.0155</v>
      </c>
      <c r="G4716" s="6">
        <v>1634.0309999999999</v>
      </c>
    </row>
    <row r="4717" spans="1:7" customFormat="1" x14ac:dyDescent="0.25">
      <c r="A4717" s="4">
        <v>40777</v>
      </c>
      <c r="B4717">
        <v>2</v>
      </c>
      <c r="C4717">
        <v>1</v>
      </c>
      <c r="D4717" s="5" t="s">
        <v>22</v>
      </c>
      <c r="E4717" s="6">
        <v>696.03449999999998</v>
      </c>
      <c r="F4717" s="6">
        <v>1147.7655</v>
      </c>
      <c r="G4717" s="6">
        <v>1843.8</v>
      </c>
    </row>
    <row r="4718" spans="1:7" customFormat="1" x14ac:dyDescent="0.25">
      <c r="A4718" s="4">
        <v>40777</v>
      </c>
      <c r="B4718">
        <v>2</v>
      </c>
      <c r="C4718">
        <v>2</v>
      </c>
      <c r="D4718" s="5" t="s">
        <v>27</v>
      </c>
      <c r="E4718" s="6">
        <v>814.61099999999999</v>
      </c>
      <c r="F4718" s="6">
        <v>1242.5070000000001</v>
      </c>
      <c r="G4718" s="6">
        <v>2057.1179999999999</v>
      </c>
    </row>
    <row r="4719" spans="1:7" customFormat="1" x14ac:dyDescent="0.25">
      <c r="A4719" s="4">
        <v>40777</v>
      </c>
      <c r="B4719">
        <v>3</v>
      </c>
      <c r="C4719">
        <v>1</v>
      </c>
      <c r="D4719" s="5" t="s">
        <v>32</v>
      </c>
      <c r="E4719" s="6">
        <v>669.17550000000006</v>
      </c>
      <c r="F4719" s="6">
        <v>1217.3489999999999</v>
      </c>
      <c r="G4719" s="6">
        <v>1886.5245</v>
      </c>
    </row>
    <row r="4720" spans="1:7" customFormat="1" x14ac:dyDescent="0.25">
      <c r="A4720" s="4">
        <v>40777</v>
      </c>
      <c r="B4720">
        <v>3</v>
      </c>
      <c r="C4720">
        <v>2</v>
      </c>
      <c r="D4720" s="5" t="s">
        <v>37</v>
      </c>
      <c r="E4720" s="6">
        <v>794.80799999999999</v>
      </c>
      <c r="F4720" s="6">
        <v>1355.7809999999999</v>
      </c>
      <c r="G4720" s="6">
        <v>2150.5889999999999</v>
      </c>
    </row>
    <row r="4721" spans="1:7" customFormat="1" x14ac:dyDescent="0.25">
      <c r="A4721" s="4">
        <v>40777</v>
      </c>
      <c r="B4721">
        <v>4</v>
      </c>
      <c r="C4721">
        <v>1</v>
      </c>
      <c r="D4721" s="5" t="s">
        <v>40</v>
      </c>
      <c r="E4721" s="6">
        <v>701.84100000000001</v>
      </c>
      <c r="F4721" s="6">
        <v>1059.45</v>
      </c>
      <c r="G4721" s="6">
        <v>1761.2909999999999</v>
      </c>
    </row>
    <row r="4722" spans="1:7" customFormat="1" x14ac:dyDescent="0.25">
      <c r="A4722" s="4">
        <v>40777</v>
      </c>
      <c r="B4722">
        <v>4</v>
      </c>
      <c r="C4722">
        <v>2</v>
      </c>
      <c r="D4722" s="5" t="s">
        <v>41</v>
      </c>
      <c r="E4722" s="6">
        <v>743.47349999999994</v>
      </c>
      <c r="F4722" s="6">
        <v>1237.845</v>
      </c>
      <c r="G4722" s="6">
        <v>1981.3185000000001</v>
      </c>
    </row>
    <row r="4723" spans="1:7" customFormat="1" x14ac:dyDescent="0.25">
      <c r="A4723" s="4">
        <v>40778</v>
      </c>
      <c r="B4723">
        <v>1</v>
      </c>
      <c r="C4723">
        <v>1</v>
      </c>
      <c r="D4723" s="5" t="s">
        <v>43</v>
      </c>
      <c r="E4723" s="6">
        <v>596.00099999999998</v>
      </c>
      <c r="F4723" s="6">
        <v>1175.8320000000001</v>
      </c>
      <c r="G4723" s="6">
        <v>1771.8330000000001</v>
      </c>
    </row>
    <row r="4724" spans="1:7" customFormat="1" x14ac:dyDescent="0.25">
      <c r="A4724" s="4">
        <v>40778</v>
      </c>
      <c r="B4724">
        <v>1</v>
      </c>
      <c r="C4724">
        <v>2</v>
      </c>
      <c r="D4724" s="5" t="s">
        <v>47</v>
      </c>
      <c r="E4724" s="6">
        <v>704.91750000000002</v>
      </c>
      <c r="F4724" s="6">
        <v>1234.002</v>
      </c>
      <c r="G4724" s="6">
        <v>1938.9195</v>
      </c>
    </row>
    <row r="4725" spans="1:7" customFormat="1" x14ac:dyDescent="0.25">
      <c r="A4725" s="4">
        <v>40778</v>
      </c>
      <c r="B4725">
        <v>2</v>
      </c>
      <c r="C4725">
        <v>1</v>
      </c>
      <c r="D4725" s="5" t="s">
        <v>24</v>
      </c>
      <c r="E4725" s="6">
        <v>673.90049999999997</v>
      </c>
      <c r="F4725" s="6">
        <v>1068.4380000000001</v>
      </c>
      <c r="G4725" s="6">
        <v>1742.3385000000001</v>
      </c>
    </row>
    <row r="4726" spans="1:7" customFormat="1" x14ac:dyDescent="0.25">
      <c r="A4726" s="4">
        <v>40778</v>
      </c>
      <c r="B4726">
        <v>2</v>
      </c>
      <c r="C4726">
        <v>2</v>
      </c>
      <c r="D4726" s="5" t="s">
        <v>30</v>
      </c>
      <c r="E4726" s="6">
        <v>608.26499999999999</v>
      </c>
      <c r="F4726" s="6">
        <v>1047.5954999999999</v>
      </c>
      <c r="G4726" s="6">
        <v>1655.8605</v>
      </c>
    </row>
    <row r="4727" spans="1:7" customFormat="1" x14ac:dyDescent="0.25">
      <c r="A4727" s="4">
        <v>40778</v>
      </c>
      <c r="B4727">
        <v>3</v>
      </c>
      <c r="C4727">
        <v>1</v>
      </c>
      <c r="D4727" s="5" t="s">
        <v>16</v>
      </c>
      <c r="E4727" s="6">
        <v>688.59</v>
      </c>
      <c r="F4727" s="6">
        <v>1100.652</v>
      </c>
      <c r="G4727" s="6">
        <v>1789.242</v>
      </c>
    </row>
    <row r="4728" spans="1:7" customFormat="1" x14ac:dyDescent="0.25">
      <c r="A4728" s="4">
        <v>40778</v>
      </c>
      <c r="B4728">
        <v>3</v>
      </c>
      <c r="C4728">
        <v>2</v>
      </c>
      <c r="D4728" s="5" t="s">
        <v>22</v>
      </c>
      <c r="E4728" s="6">
        <v>574.86450000000002</v>
      </c>
      <c r="F4728" s="6">
        <v>1088.9970000000001</v>
      </c>
      <c r="G4728" s="6">
        <v>1663.8615</v>
      </c>
    </row>
    <row r="4729" spans="1:7" customFormat="1" x14ac:dyDescent="0.25">
      <c r="A4729" s="4">
        <v>40778</v>
      </c>
      <c r="B4729">
        <v>4</v>
      </c>
      <c r="C4729">
        <v>1</v>
      </c>
      <c r="D4729" s="5" t="s">
        <v>27</v>
      </c>
      <c r="E4729" s="6">
        <v>561.90750000000003</v>
      </c>
      <c r="F4729" s="6">
        <v>1071.567</v>
      </c>
      <c r="G4729" s="6">
        <v>1633.4745</v>
      </c>
    </row>
    <row r="4730" spans="1:7" customFormat="1" x14ac:dyDescent="0.25">
      <c r="A4730" s="4">
        <v>40778</v>
      </c>
      <c r="B4730">
        <v>4</v>
      </c>
      <c r="C4730">
        <v>2</v>
      </c>
      <c r="D4730" s="5" t="s">
        <v>32</v>
      </c>
      <c r="E4730" s="6">
        <v>557.8125</v>
      </c>
      <c r="F4730" s="6">
        <v>1100.211</v>
      </c>
      <c r="G4730" s="6">
        <v>1658.0235</v>
      </c>
    </row>
    <row r="4731" spans="1:7" customFormat="1" x14ac:dyDescent="0.25">
      <c r="A4731" s="4">
        <v>40779</v>
      </c>
      <c r="B4731">
        <v>1</v>
      </c>
      <c r="C4731">
        <v>1</v>
      </c>
      <c r="D4731" s="5" t="s">
        <v>37</v>
      </c>
      <c r="E4731" s="6">
        <v>594.69899999999996</v>
      </c>
      <c r="F4731" s="6">
        <v>1120.2555</v>
      </c>
      <c r="G4731" s="6">
        <v>1714.9545000000001</v>
      </c>
    </row>
    <row r="4732" spans="1:7" customFormat="1" x14ac:dyDescent="0.25">
      <c r="A4732" s="4">
        <v>40779</v>
      </c>
      <c r="B4732">
        <v>1</v>
      </c>
      <c r="C4732">
        <v>2</v>
      </c>
      <c r="D4732" s="5" t="s">
        <v>40</v>
      </c>
      <c r="E4732" s="6">
        <v>598.43700000000001</v>
      </c>
      <c r="F4732" s="6">
        <v>1118.04</v>
      </c>
      <c r="G4732" s="6">
        <v>1716.4770000000001</v>
      </c>
    </row>
    <row r="4733" spans="1:7" customFormat="1" x14ac:dyDescent="0.25">
      <c r="A4733" s="4">
        <v>40779</v>
      </c>
      <c r="B4733">
        <v>2</v>
      </c>
      <c r="C4733">
        <v>1</v>
      </c>
      <c r="D4733" s="5" t="s">
        <v>41</v>
      </c>
      <c r="E4733" s="6">
        <v>625.40099999999995</v>
      </c>
      <c r="F4733" s="6">
        <v>1100.7045000000001</v>
      </c>
      <c r="G4733" s="6">
        <v>1726.1054999999999</v>
      </c>
    </row>
    <row r="4734" spans="1:7" customFormat="1" x14ac:dyDescent="0.25">
      <c r="A4734" s="4">
        <v>40779</v>
      </c>
      <c r="B4734">
        <v>2</v>
      </c>
      <c r="C4734">
        <v>2</v>
      </c>
      <c r="D4734" s="5" t="s">
        <v>43</v>
      </c>
      <c r="E4734" s="6">
        <v>691.13099999999997</v>
      </c>
      <c r="F4734" s="6">
        <v>1048.173</v>
      </c>
      <c r="G4734" s="6">
        <v>1739.3040000000001</v>
      </c>
    </row>
    <row r="4735" spans="1:7" customFormat="1" x14ac:dyDescent="0.25">
      <c r="A4735" s="4">
        <v>40779</v>
      </c>
      <c r="B4735">
        <v>3</v>
      </c>
      <c r="C4735">
        <v>1</v>
      </c>
      <c r="D4735" s="5" t="s">
        <v>47</v>
      </c>
      <c r="E4735" s="6">
        <v>526.13400000000001</v>
      </c>
      <c r="F4735" s="6">
        <v>1092.5039999999999</v>
      </c>
      <c r="G4735" s="6">
        <v>1618.6379999999999</v>
      </c>
    </row>
    <row r="4736" spans="1:7" customFormat="1" x14ac:dyDescent="0.25">
      <c r="A4736" s="4">
        <v>40779</v>
      </c>
      <c r="B4736">
        <v>3</v>
      </c>
      <c r="C4736">
        <v>2</v>
      </c>
      <c r="D4736" s="5" t="s">
        <v>24</v>
      </c>
      <c r="E4736" s="6">
        <v>739.17899999999997</v>
      </c>
      <c r="F4736" s="6">
        <v>1401.855</v>
      </c>
      <c r="G4736" s="6">
        <v>2141.0340000000001</v>
      </c>
    </row>
    <row r="4737" spans="1:7" customFormat="1" x14ac:dyDescent="0.25">
      <c r="A4737" s="4">
        <v>40779</v>
      </c>
      <c r="B4737">
        <v>4</v>
      </c>
      <c r="C4737">
        <v>1</v>
      </c>
      <c r="D4737" s="5" t="s">
        <v>30</v>
      </c>
      <c r="E4737" s="6">
        <v>666.92849999999999</v>
      </c>
      <c r="F4737" s="6">
        <v>1111.2465</v>
      </c>
      <c r="G4737" s="6">
        <v>1778.175</v>
      </c>
    </row>
    <row r="4738" spans="1:7" customFormat="1" x14ac:dyDescent="0.25">
      <c r="A4738" s="4">
        <v>40779</v>
      </c>
      <c r="B4738">
        <v>4</v>
      </c>
      <c r="C4738">
        <v>2</v>
      </c>
      <c r="D4738" s="5" t="s">
        <v>16</v>
      </c>
      <c r="E4738" s="6">
        <v>788.57100000000003</v>
      </c>
      <c r="F4738" s="6">
        <v>1230.1904999999999</v>
      </c>
      <c r="G4738" s="6">
        <v>2018.7615000000001</v>
      </c>
    </row>
    <row r="4739" spans="1:7" customFormat="1" x14ac:dyDescent="0.25">
      <c r="A4739" s="4">
        <v>40780</v>
      </c>
      <c r="B4739">
        <v>1</v>
      </c>
      <c r="C4739">
        <v>1</v>
      </c>
      <c r="D4739" s="5" t="s">
        <v>22</v>
      </c>
      <c r="E4739" s="6">
        <v>633.16049999999996</v>
      </c>
      <c r="F4739" s="6">
        <v>966.13649999999996</v>
      </c>
      <c r="G4739" s="6">
        <v>1599.297</v>
      </c>
    </row>
    <row r="4740" spans="1:7" customFormat="1" x14ac:dyDescent="0.25">
      <c r="A4740" s="4">
        <v>40780</v>
      </c>
      <c r="B4740">
        <v>1</v>
      </c>
      <c r="C4740">
        <v>2</v>
      </c>
      <c r="D4740" s="5" t="s">
        <v>27</v>
      </c>
      <c r="E4740" s="6">
        <v>648.39599999999996</v>
      </c>
      <c r="F4740" s="6">
        <v>1158.2864999999999</v>
      </c>
      <c r="G4740" s="6">
        <v>1806.6824999999999</v>
      </c>
    </row>
    <row r="4741" spans="1:7" customFormat="1" x14ac:dyDescent="0.25">
      <c r="A4741" s="4">
        <v>40780</v>
      </c>
      <c r="B4741">
        <v>2</v>
      </c>
      <c r="C4741">
        <v>1</v>
      </c>
      <c r="D4741" s="5" t="s">
        <v>32</v>
      </c>
      <c r="E4741" s="6">
        <v>617.23199999999997</v>
      </c>
      <c r="F4741" s="6">
        <v>1060.3215</v>
      </c>
      <c r="G4741" s="6">
        <v>1677.5535</v>
      </c>
    </row>
    <row r="4742" spans="1:7" customFormat="1" x14ac:dyDescent="0.25">
      <c r="A4742" s="4">
        <v>40780</v>
      </c>
      <c r="B4742">
        <v>2</v>
      </c>
      <c r="C4742">
        <v>2</v>
      </c>
      <c r="D4742" s="5" t="s">
        <v>37</v>
      </c>
      <c r="E4742" s="6">
        <v>565.61400000000003</v>
      </c>
      <c r="F4742" s="6">
        <v>1099.2135000000001</v>
      </c>
      <c r="G4742" s="6">
        <v>1664.8275000000001</v>
      </c>
    </row>
    <row r="4743" spans="1:7" customFormat="1" x14ac:dyDescent="0.25">
      <c r="A4743" s="4">
        <v>40780</v>
      </c>
      <c r="B4743">
        <v>3</v>
      </c>
      <c r="C4743">
        <v>1</v>
      </c>
      <c r="D4743" s="5" t="s">
        <v>40</v>
      </c>
      <c r="E4743" s="6">
        <v>666.04650000000004</v>
      </c>
      <c r="F4743" s="6">
        <v>1055.8589999999999</v>
      </c>
      <c r="G4743" s="6">
        <v>1721.9055000000001</v>
      </c>
    </row>
    <row r="4744" spans="1:7" customFormat="1" x14ac:dyDescent="0.25">
      <c r="A4744" s="4">
        <v>40780</v>
      </c>
      <c r="B4744">
        <v>3</v>
      </c>
      <c r="C4744">
        <v>2</v>
      </c>
      <c r="D4744" s="5" t="s">
        <v>41</v>
      </c>
      <c r="E4744" s="6">
        <v>599.1825</v>
      </c>
      <c r="F4744" s="6">
        <v>1230.537</v>
      </c>
      <c r="G4744" s="6">
        <v>1829.7194999999999</v>
      </c>
    </row>
    <row r="4745" spans="1:7" customFormat="1" x14ac:dyDescent="0.25">
      <c r="A4745" s="4">
        <v>40780</v>
      </c>
      <c r="B4745">
        <v>4</v>
      </c>
      <c r="C4745">
        <v>1</v>
      </c>
      <c r="D4745" s="5" t="s">
        <v>43</v>
      </c>
      <c r="E4745" s="6">
        <v>555.04049999999995</v>
      </c>
      <c r="F4745" s="6">
        <v>1067.6400000000001</v>
      </c>
      <c r="G4745" s="6">
        <v>1622.6804999999999</v>
      </c>
    </row>
    <row r="4746" spans="1:7" customFormat="1" x14ac:dyDescent="0.25">
      <c r="A4746" s="4">
        <v>40780</v>
      </c>
      <c r="B4746">
        <v>4</v>
      </c>
      <c r="C4746">
        <v>2</v>
      </c>
      <c r="D4746" s="5" t="s">
        <v>47</v>
      </c>
      <c r="E4746" s="6">
        <v>802.49400000000003</v>
      </c>
      <c r="F4746" s="6">
        <v>1239.336</v>
      </c>
      <c r="G4746" s="6">
        <v>2041.83</v>
      </c>
    </row>
    <row r="4747" spans="1:7" customFormat="1" x14ac:dyDescent="0.25">
      <c r="A4747" s="4">
        <v>40781</v>
      </c>
      <c r="B4747">
        <v>1</v>
      </c>
      <c r="C4747">
        <v>1</v>
      </c>
      <c r="D4747" s="5" t="s">
        <v>24</v>
      </c>
      <c r="E4747" s="6">
        <v>712.50900000000001</v>
      </c>
      <c r="F4747" s="6">
        <v>1101.954</v>
      </c>
      <c r="G4747" s="6">
        <v>1814.463</v>
      </c>
    </row>
    <row r="4748" spans="1:7" customFormat="1" x14ac:dyDescent="0.25">
      <c r="A4748" s="4">
        <v>40781</v>
      </c>
      <c r="B4748">
        <v>1</v>
      </c>
      <c r="C4748">
        <v>2</v>
      </c>
      <c r="D4748" s="5" t="s">
        <v>30</v>
      </c>
      <c r="E4748" s="6">
        <v>582.33000000000004</v>
      </c>
      <c r="F4748" s="6">
        <v>1171.674</v>
      </c>
      <c r="G4748" s="6">
        <v>1754.0039999999999</v>
      </c>
    </row>
    <row r="4749" spans="1:7" customFormat="1" x14ac:dyDescent="0.25">
      <c r="A4749" s="4">
        <v>40781</v>
      </c>
      <c r="B4749">
        <v>2</v>
      </c>
      <c r="C4749">
        <v>1</v>
      </c>
      <c r="D4749" s="5" t="s">
        <v>16</v>
      </c>
      <c r="E4749" s="6">
        <v>581.09100000000001</v>
      </c>
      <c r="F4749" s="6">
        <v>1027.3409999999999</v>
      </c>
      <c r="G4749" s="6">
        <v>1608.432</v>
      </c>
    </row>
    <row r="4750" spans="1:7" customFormat="1" x14ac:dyDescent="0.25">
      <c r="A4750" s="4">
        <v>40781</v>
      </c>
      <c r="B4750">
        <v>2</v>
      </c>
      <c r="C4750">
        <v>2</v>
      </c>
      <c r="D4750" s="5" t="s">
        <v>22</v>
      </c>
      <c r="E4750" s="6">
        <v>627.98400000000004</v>
      </c>
      <c r="F4750" s="6">
        <v>1247.673</v>
      </c>
      <c r="G4750" s="6">
        <v>1875.6569999999999</v>
      </c>
    </row>
    <row r="4751" spans="1:7" customFormat="1" x14ac:dyDescent="0.25">
      <c r="A4751" s="4">
        <v>40781</v>
      </c>
      <c r="B4751">
        <v>3</v>
      </c>
      <c r="C4751">
        <v>1</v>
      </c>
      <c r="D4751" s="5" t="s">
        <v>27</v>
      </c>
      <c r="E4751" s="6">
        <v>698.21849999999995</v>
      </c>
      <c r="F4751" s="6">
        <v>1087.422</v>
      </c>
      <c r="G4751" s="6">
        <v>1785.6405</v>
      </c>
    </row>
    <row r="4752" spans="1:7" customFormat="1" x14ac:dyDescent="0.25">
      <c r="A4752" s="4">
        <v>40781</v>
      </c>
      <c r="B4752">
        <v>3</v>
      </c>
      <c r="C4752">
        <v>2</v>
      </c>
      <c r="D4752" s="5" t="s">
        <v>32</v>
      </c>
      <c r="E4752" s="6">
        <v>608.70600000000002</v>
      </c>
      <c r="F4752" s="6">
        <v>1132.6980000000001</v>
      </c>
      <c r="G4752" s="6">
        <v>1741.404</v>
      </c>
    </row>
    <row r="4753" spans="1:7" customFormat="1" x14ac:dyDescent="0.25">
      <c r="A4753" s="4">
        <v>40781</v>
      </c>
      <c r="B4753">
        <v>4</v>
      </c>
      <c r="C4753">
        <v>1</v>
      </c>
      <c r="D4753" s="5" t="s">
        <v>37</v>
      </c>
      <c r="E4753" s="6">
        <v>633.90599999999995</v>
      </c>
      <c r="F4753" s="6">
        <v>1020.6315</v>
      </c>
      <c r="G4753" s="6">
        <v>1654.5374999999999</v>
      </c>
    </row>
    <row r="4754" spans="1:7" customFormat="1" x14ac:dyDescent="0.25">
      <c r="A4754" s="4">
        <v>40781</v>
      </c>
      <c r="B4754">
        <v>4</v>
      </c>
      <c r="C4754">
        <v>2</v>
      </c>
      <c r="D4754" s="5" t="s">
        <v>40</v>
      </c>
      <c r="E4754" s="6">
        <v>668.13599999999997</v>
      </c>
      <c r="F4754" s="6">
        <v>1331.0219999999999</v>
      </c>
      <c r="G4754" s="6">
        <v>1999.1579999999999</v>
      </c>
    </row>
    <row r="4755" spans="1:7" customFormat="1" x14ac:dyDescent="0.25">
      <c r="A4755" s="4">
        <v>40782</v>
      </c>
      <c r="B4755">
        <v>1</v>
      </c>
      <c r="C4755">
        <v>1</v>
      </c>
      <c r="D4755" s="5" t="s">
        <v>41</v>
      </c>
      <c r="E4755" s="6">
        <v>649.35149999999999</v>
      </c>
      <c r="F4755" s="6">
        <v>1222.578</v>
      </c>
      <c r="G4755" s="6">
        <v>1871.9295</v>
      </c>
    </row>
    <row r="4756" spans="1:7" customFormat="1" x14ac:dyDescent="0.25">
      <c r="A4756" s="4">
        <v>40782</v>
      </c>
      <c r="B4756">
        <v>1</v>
      </c>
      <c r="C4756">
        <v>2</v>
      </c>
      <c r="D4756" s="5" t="s">
        <v>43</v>
      </c>
      <c r="E4756" s="6">
        <v>649.34100000000001</v>
      </c>
      <c r="F4756" s="6">
        <v>993.00599999999997</v>
      </c>
      <c r="G4756" s="6">
        <v>1642.347</v>
      </c>
    </row>
    <row r="4757" spans="1:7" customFormat="1" x14ac:dyDescent="0.25">
      <c r="A4757" s="4">
        <v>40782</v>
      </c>
      <c r="B4757">
        <v>2</v>
      </c>
      <c r="C4757">
        <v>1</v>
      </c>
      <c r="D4757" s="5" t="s">
        <v>47</v>
      </c>
      <c r="E4757" s="6">
        <v>533.7885</v>
      </c>
      <c r="F4757" s="6">
        <v>1104.663</v>
      </c>
      <c r="G4757" s="6">
        <v>1638.4514999999999</v>
      </c>
    </row>
    <row r="4758" spans="1:7" customFormat="1" x14ac:dyDescent="0.25">
      <c r="A4758" s="4">
        <v>40782</v>
      </c>
      <c r="B4758">
        <v>2</v>
      </c>
      <c r="C4758">
        <v>2</v>
      </c>
      <c r="D4758" s="5" t="s">
        <v>24</v>
      </c>
      <c r="E4758" s="6">
        <v>746.34</v>
      </c>
      <c r="F4758" s="6">
        <v>1185.03</v>
      </c>
      <c r="G4758" s="6">
        <v>1931.37</v>
      </c>
    </row>
    <row r="4759" spans="1:7" customFormat="1" x14ac:dyDescent="0.25">
      <c r="A4759" s="4">
        <v>40782</v>
      </c>
      <c r="B4759">
        <v>3</v>
      </c>
      <c r="C4759">
        <v>1</v>
      </c>
      <c r="D4759" s="5" t="s">
        <v>30</v>
      </c>
      <c r="E4759" s="6">
        <v>647.23050000000001</v>
      </c>
      <c r="F4759" s="6">
        <v>1075.095</v>
      </c>
      <c r="G4759" s="6">
        <v>1722.3254999999999</v>
      </c>
    </row>
    <row r="4760" spans="1:7" customFormat="1" x14ac:dyDescent="0.25">
      <c r="A4760" s="4">
        <v>40782</v>
      </c>
      <c r="B4760">
        <v>3</v>
      </c>
      <c r="C4760">
        <v>2</v>
      </c>
      <c r="D4760" s="5" t="s">
        <v>16</v>
      </c>
      <c r="E4760" s="6">
        <v>634.02149999999995</v>
      </c>
      <c r="F4760" s="6">
        <v>1109.9970000000001</v>
      </c>
      <c r="G4760" s="6">
        <v>1744.0184999999999</v>
      </c>
    </row>
    <row r="4761" spans="1:7" customFormat="1" x14ac:dyDescent="0.25">
      <c r="A4761" s="4">
        <v>40782</v>
      </c>
      <c r="B4761">
        <v>4</v>
      </c>
      <c r="C4761">
        <v>1</v>
      </c>
      <c r="D4761" s="5" t="s">
        <v>22</v>
      </c>
      <c r="E4761" s="6">
        <v>655.18949999999995</v>
      </c>
      <c r="F4761" s="6">
        <v>1007.727</v>
      </c>
      <c r="G4761" s="6">
        <v>1662.9165</v>
      </c>
    </row>
    <row r="4762" spans="1:7" customFormat="1" x14ac:dyDescent="0.25">
      <c r="A4762" s="4">
        <v>40782</v>
      </c>
      <c r="B4762">
        <v>4</v>
      </c>
      <c r="C4762">
        <v>2</v>
      </c>
      <c r="D4762" s="5" t="s">
        <v>27</v>
      </c>
      <c r="E4762" s="6">
        <v>530.30250000000001</v>
      </c>
      <c r="F4762" s="6">
        <v>1070.1914999999999</v>
      </c>
      <c r="G4762" s="6">
        <v>1600.4939999999999</v>
      </c>
    </row>
    <row r="4763" spans="1:7" customFormat="1" x14ac:dyDescent="0.25">
      <c r="A4763" s="4">
        <v>40783</v>
      </c>
      <c r="B4763">
        <v>1</v>
      </c>
      <c r="C4763">
        <v>1</v>
      </c>
      <c r="D4763" s="5" t="s">
        <v>32</v>
      </c>
      <c r="E4763" s="6">
        <v>513.05100000000004</v>
      </c>
      <c r="F4763" s="6">
        <v>1065.6975</v>
      </c>
      <c r="G4763" s="6">
        <v>1578.7484999999999</v>
      </c>
    </row>
    <row r="4764" spans="1:7" customFormat="1" x14ac:dyDescent="0.25">
      <c r="A4764" s="4">
        <v>40783</v>
      </c>
      <c r="B4764">
        <v>1</v>
      </c>
      <c r="C4764">
        <v>2</v>
      </c>
      <c r="D4764" s="5" t="s">
        <v>37</v>
      </c>
      <c r="E4764" s="6">
        <v>735.2835</v>
      </c>
      <c r="F4764" s="6">
        <v>1218.2729999999999</v>
      </c>
      <c r="G4764" s="6">
        <v>1953.5564999999999</v>
      </c>
    </row>
    <row r="4765" spans="1:7" customFormat="1" x14ac:dyDescent="0.25">
      <c r="A4765" s="4">
        <v>40783</v>
      </c>
      <c r="B4765">
        <v>2</v>
      </c>
      <c r="C4765">
        <v>1</v>
      </c>
      <c r="D4765" s="5" t="s">
        <v>40</v>
      </c>
      <c r="E4765" s="6">
        <v>687.90750000000003</v>
      </c>
      <c r="F4765" s="6">
        <v>1053.0135</v>
      </c>
      <c r="G4765" s="6">
        <v>1740.921</v>
      </c>
    </row>
    <row r="4766" spans="1:7" customFormat="1" x14ac:dyDescent="0.25">
      <c r="A4766" s="4">
        <v>40783</v>
      </c>
      <c r="B4766">
        <v>2</v>
      </c>
      <c r="C4766">
        <v>2</v>
      </c>
      <c r="D4766" s="5" t="s">
        <v>41</v>
      </c>
      <c r="E4766" s="6">
        <v>606.63750000000005</v>
      </c>
      <c r="F4766" s="6">
        <v>1107.8340000000001</v>
      </c>
      <c r="G4766" s="6">
        <v>1714.4715000000001</v>
      </c>
    </row>
    <row r="4767" spans="1:7" customFormat="1" x14ac:dyDescent="0.25">
      <c r="A4767" s="4">
        <v>40783</v>
      </c>
      <c r="B4767">
        <v>3</v>
      </c>
      <c r="C4767">
        <v>1</v>
      </c>
      <c r="D4767" s="5" t="s">
        <v>43</v>
      </c>
      <c r="E4767" s="6">
        <v>589.596</v>
      </c>
      <c r="F4767" s="6">
        <v>1153.2149999999999</v>
      </c>
      <c r="G4767" s="6">
        <v>1742.8109999999999</v>
      </c>
    </row>
    <row r="4768" spans="1:7" customFormat="1" x14ac:dyDescent="0.25">
      <c r="A4768" s="4">
        <v>40783</v>
      </c>
      <c r="B4768">
        <v>3</v>
      </c>
      <c r="C4768">
        <v>2</v>
      </c>
      <c r="D4768" s="5" t="s">
        <v>47</v>
      </c>
      <c r="E4768" s="6">
        <v>747.327</v>
      </c>
      <c r="F4768" s="6">
        <v>1341.4380000000001</v>
      </c>
      <c r="G4768" s="6">
        <v>2088.7649999999999</v>
      </c>
    </row>
    <row r="4769" spans="1:7" customFormat="1" x14ac:dyDescent="0.25">
      <c r="A4769" s="4">
        <v>40783</v>
      </c>
      <c r="B4769">
        <v>4</v>
      </c>
      <c r="C4769">
        <v>1</v>
      </c>
      <c r="D4769" s="5" t="s">
        <v>24</v>
      </c>
      <c r="E4769" s="6">
        <v>592.38900000000001</v>
      </c>
      <c r="F4769" s="6">
        <v>1024.3905</v>
      </c>
      <c r="G4769" s="6">
        <v>1616.7795000000001</v>
      </c>
    </row>
    <row r="4770" spans="1:7" customFormat="1" x14ac:dyDescent="0.25">
      <c r="A4770" s="4">
        <v>40783</v>
      </c>
      <c r="B4770">
        <v>4</v>
      </c>
      <c r="C4770">
        <v>2</v>
      </c>
      <c r="D4770" s="5" t="s">
        <v>30</v>
      </c>
      <c r="E4770" s="6">
        <v>540.66600000000005</v>
      </c>
      <c r="F4770" s="6">
        <v>1158.4124999999999</v>
      </c>
      <c r="G4770" s="6">
        <v>1699.0785000000001</v>
      </c>
    </row>
    <row r="4771" spans="1:7" customFormat="1" x14ac:dyDescent="0.25">
      <c r="A4771" s="4">
        <v>40784</v>
      </c>
      <c r="B4771">
        <v>1</v>
      </c>
      <c r="C4771">
        <v>1</v>
      </c>
      <c r="D4771" s="5" t="s">
        <v>16</v>
      </c>
      <c r="E4771" s="6">
        <v>573.68849999999998</v>
      </c>
      <c r="F4771" s="6">
        <v>1067.7345</v>
      </c>
      <c r="G4771" s="6">
        <v>1641.423</v>
      </c>
    </row>
    <row r="4772" spans="1:7" customFormat="1" x14ac:dyDescent="0.25">
      <c r="A4772" s="4">
        <v>40784</v>
      </c>
      <c r="B4772">
        <v>1</v>
      </c>
      <c r="C4772">
        <v>2</v>
      </c>
      <c r="D4772" s="5" t="s">
        <v>22</v>
      </c>
      <c r="E4772" s="6">
        <v>561.90750000000003</v>
      </c>
      <c r="F4772" s="6">
        <v>1046.346</v>
      </c>
      <c r="G4772" s="6">
        <v>1608.2535</v>
      </c>
    </row>
    <row r="4773" spans="1:7" customFormat="1" x14ac:dyDescent="0.25">
      <c r="A4773" s="4">
        <v>40784</v>
      </c>
      <c r="B4773">
        <v>2</v>
      </c>
      <c r="C4773">
        <v>1</v>
      </c>
      <c r="D4773" s="5" t="s">
        <v>27</v>
      </c>
      <c r="E4773" s="6">
        <v>572.43899999999996</v>
      </c>
      <c r="F4773" s="6">
        <v>1060.1010000000001</v>
      </c>
      <c r="G4773" s="6">
        <v>1632.54</v>
      </c>
    </row>
    <row r="4774" spans="1:7" customFormat="1" x14ac:dyDescent="0.25">
      <c r="A4774" s="4">
        <v>40784</v>
      </c>
      <c r="B4774">
        <v>2</v>
      </c>
      <c r="C4774">
        <v>2</v>
      </c>
      <c r="D4774" s="5" t="s">
        <v>32</v>
      </c>
      <c r="E4774" s="6">
        <v>667.15949999999998</v>
      </c>
      <c r="F4774" s="6">
        <v>1263.2864999999999</v>
      </c>
      <c r="G4774" s="6">
        <v>1930.4459999999999</v>
      </c>
    </row>
    <row r="4775" spans="1:7" customFormat="1" x14ac:dyDescent="0.25">
      <c r="A4775" s="4">
        <v>40784</v>
      </c>
      <c r="B4775">
        <v>3</v>
      </c>
      <c r="C4775">
        <v>1</v>
      </c>
      <c r="D4775" s="5" t="s">
        <v>37</v>
      </c>
      <c r="E4775" s="6">
        <v>630.59849999999994</v>
      </c>
      <c r="F4775" s="6">
        <v>951.80399999999997</v>
      </c>
      <c r="G4775" s="6">
        <v>1582.4024999999999</v>
      </c>
    </row>
    <row r="4776" spans="1:7" customFormat="1" x14ac:dyDescent="0.25">
      <c r="A4776" s="4">
        <v>40784</v>
      </c>
      <c r="B4776">
        <v>3</v>
      </c>
      <c r="C4776">
        <v>2</v>
      </c>
      <c r="D4776" s="5" t="s">
        <v>40</v>
      </c>
      <c r="E4776" s="6">
        <v>835.61099999999999</v>
      </c>
      <c r="F4776" s="6">
        <v>1300.9290000000001</v>
      </c>
      <c r="G4776" s="6">
        <v>2136.54</v>
      </c>
    </row>
    <row r="4777" spans="1:7" customFormat="1" x14ac:dyDescent="0.25">
      <c r="A4777" s="4">
        <v>40784</v>
      </c>
      <c r="B4777">
        <v>4</v>
      </c>
      <c r="C4777">
        <v>1</v>
      </c>
      <c r="D4777" s="5" t="s">
        <v>41</v>
      </c>
      <c r="E4777" s="6">
        <v>600.07500000000005</v>
      </c>
      <c r="F4777" s="6">
        <v>992.85900000000004</v>
      </c>
      <c r="G4777" s="6">
        <v>1592.934</v>
      </c>
    </row>
    <row r="4778" spans="1:7" customFormat="1" x14ac:dyDescent="0.25">
      <c r="A4778" s="4">
        <v>40784</v>
      </c>
      <c r="B4778">
        <v>4</v>
      </c>
      <c r="C4778">
        <v>2</v>
      </c>
      <c r="D4778" s="5" t="s">
        <v>43</v>
      </c>
      <c r="E4778" s="6">
        <v>591.92700000000002</v>
      </c>
      <c r="F4778" s="6">
        <v>1167.8625</v>
      </c>
      <c r="G4778" s="6">
        <v>1759.7895000000001</v>
      </c>
    </row>
    <row r="4779" spans="1:7" customFormat="1" x14ac:dyDescent="0.25">
      <c r="A4779" s="4">
        <v>40785</v>
      </c>
      <c r="B4779">
        <v>1</v>
      </c>
      <c r="C4779">
        <v>1</v>
      </c>
      <c r="D4779" s="5" t="s">
        <v>47</v>
      </c>
      <c r="E4779" s="6">
        <v>640.02750000000003</v>
      </c>
      <c r="F4779" s="6">
        <v>1244.9114999999999</v>
      </c>
      <c r="G4779" s="6">
        <v>1884.9390000000001</v>
      </c>
    </row>
    <row r="4780" spans="1:7" customFormat="1" x14ac:dyDescent="0.25">
      <c r="A4780" s="4">
        <v>40785</v>
      </c>
      <c r="B4780">
        <v>1</v>
      </c>
      <c r="C4780">
        <v>2</v>
      </c>
      <c r="D4780" s="5" t="s">
        <v>24</v>
      </c>
      <c r="E4780" s="6">
        <v>630.40949999999998</v>
      </c>
      <c r="F4780" s="6">
        <v>1246.9065000000001</v>
      </c>
      <c r="G4780" s="6">
        <v>1877.316</v>
      </c>
    </row>
    <row r="4781" spans="1:7" customFormat="1" x14ac:dyDescent="0.25">
      <c r="A4781" s="4">
        <v>40785</v>
      </c>
      <c r="B4781">
        <v>2</v>
      </c>
      <c r="C4781">
        <v>1</v>
      </c>
      <c r="D4781" s="5" t="s">
        <v>30</v>
      </c>
      <c r="E4781" s="6">
        <v>687.43499999999995</v>
      </c>
      <c r="F4781" s="6">
        <v>1104.2535</v>
      </c>
      <c r="G4781" s="6">
        <v>1791.6885</v>
      </c>
    </row>
    <row r="4782" spans="1:7" customFormat="1" x14ac:dyDescent="0.25">
      <c r="A4782" s="4">
        <v>40785</v>
      </c>
      <c r="B4782">
        <v>2</v>
      </c>
      <c r="C4782">
        <v>2</v>
      </c>
      <c r="D4782" s="5" t="s">
        <v>16</v>
      </c>
      <c r="E4782" s="6">
        <v>677.80650000000003</v>
      </c>
      <c r="F4782" s="6">
        <v>1030.9845</v>
      </c>
      <c r="G4782" s="6">
        <v>1708.7909999999999</v>
      </c>
    </row>
    <row r="4783" spans="1:7" customFormat="1" x14ac:dyDescent="0.25">
      <c r="A4783" s="4">
        <v>40785</v>
      </c>
      <c r="B4783">
        <v>3</v>
      </c>
      <c r="C4783">
        <v>1</v>
      </c>
      <c r="D4783" s="5" t="s">
        <v>22</v>
      </c>
      <c r="E4783" s="6">
        <v>654.76949999999999</v>
      </c>
      <c r="F4783" s="6">
        <v>1051.5854999999999</v>
      </c>
      <c r="G4783" s="6">
        <v>1706.355</v>
      </c>
    </row>
    <row r="4784" spans="1:7" customFormat="1" x14ac:dyDescent="0.25">
      <c r="A4784" s="4">
        <v>40785</v>
      </c>
      <c r="B4784">
        <v>3</v>
      </c>
      <c r="C4784">
        <v>2</v>
      </c>
      <c r="D4784" s="5" t="s">
        <v>27</v>
      </c>
      <c r="E4784" s="6">
        <v>657.62549999999999</v>
      </c>
      <c r="F4784" s="6">
        <v>1289.4735000000001</v>
      </c>
      <c r="G4784" s="6">
        <v>1947.0989999999999</v>
      </c>
    </row>
    <row r="4785" spans="1:7" customFormat="1" x14ac:dyDescent="0.25">
      <c r="A4785" s="4">
        <v>40785</v>
      </c>
      <c r="B4785">
        <v>4</v>
      </c>
      <c r="C4785">
        <v>1</v>
      </c>
      <c r="D4785" s="5" t="s">
        <v>32</v>
      </c>
      <c r="E4785" s="6">
        <v>518.98350000000005</v>
      </c>
      <c r="F4785" s="6">
        <v>1151.703</v>
      </c>
      <c r="G4785" s="6">
        <v>1670.6865</v>
      </c>
    </row>
    <row r="4786" spans="1:7" customFormat="1" x14ac:dyDescent="0.25">
      <c r="A4786" s="4">
        <v>40785</v>
      </c>
      <c r="B4786">
        <v>4</v>
      </c>
      <c r="C4786">
        <v>2</v>
      </c>
      <c r="D4786" s="5" t="s">
        <v>37</v>
      </c>
      <c r="E4786" s="6">
        <v>780.46500000000003</v>
      </c>
      <c r="F4786" s="6">
        <v>1390.9349999999999</v>
      </c>
      <c r="G4786" s="6">
        <v>2171.4</v>
      </c>
    </row>
    <row r="4787" spans="1:7" customFormat="1" x14ac:dyDescent="0.25">
      <c r="A4787" s="4">
        <v>40786</v>
      </c>
      <c r="B4787">
        <v>1</v>
      </c>
      <c r="C4787">
        <v>1</v>
      </c>
      <c r="D4787" s="5" t="s">
        <v>40</v>
      </c>
      <c r="E4787" s="6">
        <v>645.61350000000004</v>
      </c>
      <c r="F4787" s="6">
        <v>1105.7025000000001</v>
      </c>
      <c r="G4787" s="6">
        <v>1751.316</v>
      </c>
    </row>
    <row r="4788" spans="1:7" customFormat="1" x14ac:dyDescent="0.25">
      <c r="A4788" s="4">
        <v>40786</v>
      </c>
      <c r="B4788">
        <v>1</v>
      </c>
      <c r="C4788">
        <v>2</v>
      </c>
      <c r="D4788" s="5" t="s">
        <v>41</v>
      </c>
      <c r="E4788" s="6">
        <v>751.18050000000005</v>
      </c>
      <c r="F4788" s="6">
        <v>1274.0174999999999</v>
      </c>
      <c r="G4788" s="6">
        <v>2025.1980000000001</v>
      </c>
    </row>
    <row r="4789" spans="1:7" customFormat="1" x14ac:dyDescent="0.25">
      <c r="A4789" s="4">
        <v>40786</v>
      </c>
      <c r="B4789">
        <v>2</v>
      </c>
      <c r="C4789">
        <v>1</v>
      </c>
      <c r="D4789" s="5" t="s">
        <v>43</v>
      </c>
      <c r="E4789" s="6">
        <v>473.23500000000001</v>
      </c>
      <c r="F4789" s="6">
        <v>1117.1475</v>
      </c>
      <c r="G4789" s="6">
        <v>1590.3824999999999</v>
      </c>
    </row>
    <row r="4790" spans="1:7" customFormat="1" x14ac:dyDescent="0.25">
      <c r="A4790" s="4">
        <v>40786</v>
      </c>
      <c r="B4790">
        <v>2</v>
      </c>
      <c r="C4790">
        <v>2</v>
      </c>
      <c r="D4790" s="5" t="s">
        <v>47</v>
      </c>
      <c r="E4790" s="6">
        <v>617.35799999999995</v>
      </c>
      <c r="F4790" s="6">
        <v>1309.7594999999999</v>
      </c>
      <c r="G4790" s="6">
        <v>1927.1175000000001</v>
      </c>
    </row>
    <row r="4791" spans="1:7" customFormat="1" x14ac:dyDescent="0.25">
      <c r="A4791" s="4">
        <v>40786</v>
      </c>
      <c r="B4791">
        <v>3</v>
      </c>
      <c r="C4791">
        <v>1</v>
      </c>
      <c r="D4791" s="5" t="s">
        <v>24</v>
      </c>
      <c r="E4791" s="6">
        <v>600.28499999999997</v>
      </c>
      <c r="F4791" s="6">
        <v>1169.154</v>
      </c>
      <c r="G4791" s="6">
        <v>1769.4390000000001</v>
      </c>
    </row>
    <row r="4792" spans="1:7" customFormat="1" x14ac:dyDescent="0.25">
      <c r="A4792" s="4">
        <v>40786</v>
      </c>
      <c r="B4792">
        <v>3</v>
      </c>
      <c r="C4792">
        <v>2</v>
      </c>
      <c r="D4792" s="5" t="s">
        <v>30</v>
      </c>
      <c r="E4792" s="6">
        <v>760.46249999999998</v>
      </c>
      <c r="F4792" s="6">
        <v>1435.2345</v>
      </c>
      <c r="G4792" s="6">
        <v>2195.6970000000001</v>
      </c>
    </row>
    <row r="4793" spans="1:7" customFormat="1" x14ac:dyDescent="0.25">
      <c r="A4793" s="4">
        <v>40786</v>
      </c>
      <c r="B4793">
        <v>4</v>
      </c>
      <c r="C4793">
        <v>1</v>
      </c>
      <c r="D4793" s="5" t="s">
        <v>16</v>
      </c>
      <c r="E4793" s="6">
        <v>591.43349999999998</v>
      </c>
      <c r="F4793" s="6">
        <v>1297.17</v>
      </c>
      <c r="G4793" s="6">
        <v>1888.6034999999999</v>
      </c>
    </row>
    <row r="4794" spans="1:7" customFormat="1" x14ac:dyDescent="0.25">
      <c r="A4794" s="4">
        <v>40786</v>
      </c>
      <c r="B4794">
        <v>4</v>
      </c>
      <c r="C4794">
        <v>2</v>
      </c>
      <c r="D4794" s="5" t="s">
        <v>22</v>
      </c>
      <c r="E4794" s="6">
        <v>741.36300000000006</v>
      </c>
      <c r="F4794" s="6">
        <v>1299.5325</v>
      </c>
      <c r="G4794" s="6">
        <v>2040.8955000000001</v>
      </c>
    </row>
    <row r="4795" spans="1:7" customFormat="1" x14ac:dyDescent="0.25">
      <c r="A4795" s="4">
        <v>40787</v>
      </c>
      <c r="B4795">
        <v>1</v>
      </c>
      <c r="C4795">
        <v>1</v>
      </c>
      <c r="D4795" s="5" t="s">
        <v>27</v>
      </c>
      <c r="E4795" s="6">
        <v>575.64149999999995</v>
      </c>
      <c r="F4795" s="6">
        <v>1291.479</v>
      </c>
      <c r="G4795" s="6">
        <v>1867.1205</v>
      </c>
    </row>
    <row r="4796" spans="1:7" customFormat="1" x14ac:dyDescent="0.25">
      <c r="A4796" s="4">
        <v>40787</v>
      </c>
      <c r="B4796">
        <v>1</v>
      </c>
      <c r="C4796">
        <v>2</v>
      </c>
      <c r="D4796" s="5" t="s">
        <v>32</v>
      </c>
      <c r="E4796" s="6">
        <v>758.84550000000002</v>
      </c>
      <c r="F4796" s="6">
        <v>1152.8579999999999</v>
      </c>
      <c r="G4796" s="6">
        <v>1911.7035000000001</v>
      </c>
    </row>
    <row r="4797" spans="1:7" customFormat="1" x14ac:dyDescent="0.25">
      <c r="A4797" s="4">
        <v>40787</v>
      </c>
      <c r="B4797">
        <v>2</v>
      </c>
      <c r="C4797">
        <v>1</v>
      </c>
      <c r="D4797" s="5" t="s">
        <v>37</v>
      </c>
      <c r="E4797" s="6">
        <v>490.92750000000001</v>
      </c>
      <c r="F4797" s="6">
        <v>1183.749</v>
      </c>
      <c r="G4797" s="6">
        <v>1674.6765</v>
      </c>
    </row>
    <row r="4798" spans="1:7" customFormat="1" x14ac:dyDescent="0.25">
      <c r="A4798" s="4">
        <v>40787</v>
      </c>
      <c r="B4798">
        <v>2</v>
      </c>
      <c r="C4798">
        <v>2</v>
      </c>
      <c r="D4798" s="5" t="s">
        <v>40</v>
      </c>
      <c r="E4798" s="6">
        <v>530.92200000000003</v>
      </c>
      <c r="F4798" s="6">
        <v>1166.2139999999999</v>
      </c>
      <c r="G4798" s="6">
        <v>1697.136</v>
      </c>
    </row>
    <row r="4799" spans="1:7" customFormat="1" x14ac:dyDescent="0.25">
      <c r="A4799" s="4">
        <v>40787</v>
      </c>
      <c r="B4799">
        <v>3</v>
      </c>
      <c r="C4799">
        <v>1</v>
      </c>
      <c r="D4799" s="5" t="s">
        <v>41</v>
      </c>
      <c r="E4799" s="6">
        <v>498.93900000000002</v>
      </c>
      <c r="F4799" s="6">
        <v>1131.2594999999999</v>
      </c>
      <c r="G4799" s="6">
        <v>1630.1985</v>
      </c>
    </row>
    <row r="4800" spans="1:7" customFormat="1" x14ac:dyDescent="0.25">
      <c r="A4800" s="4">
        <v>40787</v>
      </c>
      <c r="B4800">
        <v>3</v>
      </c>
      <c r="C4800">
        <v>2</v>
      </c>
      <c r="D4800" s="5" t="s">
        <v>43</v>
      </c>
      <c r="E4800" s="6">
        <v>809.95950000000005</v>
      </c>
      <c r="F4800" s="6">
        <v>1330.3815</v>
      </c>
      <c r="G4800" s="6">
        <v>2140.3409999999999</v>
      </c>
    </row>
    <row r="4801" spans="1:7" customFormat="1" x14ac:dyDescent="0.25">
      <c r="A4801" s="4">
        <v>40787</v>
      </c>
      <c r="B4801">
        <v>4</v>
      </c>
      <c r="C4801">
        <v>1</v>
      </c>
      <c r="D4801" s="5" t="s">
        <v>47</v>
      </c>
      <c r="E4801" s="6">
        <v>619.73099999999999</v>
      </c>
      <c r="F4801" s="6">
        <v>1074.8115</v>
      </c>
      <c r="G4801" s="6">
        <v>1694.5425</v>
      </c>
    </row>
    <row r="4802" spans="1:7" customFormat="1" x14ac:dyDescent="0.25">
      <c r="A4802" s="4">
        <v>40787</v>
      </c>
      <c r="B4802">
        <v>4</v>
      </c>
      <c r="C4802">
        <v>2</v>
      </c>
      <c r="D4802" s="5" t="s">
        <v>24</v>
      </c>
      <c r="E4802" s="6">
        <v>616.71749999999997</v>
      </c>
      <c r="F4802" s="6">
        <v>984.70050000000003</v>
      </c>
      <c r="G4802" s="6">
        <v>1601.4179999999999</v>
      </c>
    </row>
    <row r="4803" spans="1:7" customFormat="1" x14ac:dyDescent="0.25">
      <c r="A4803" s="4">
        <v>40788</v>
      </c>
      <c r="B4803">
        <v>1</v>
      </c>
      <c r="C4803">
        <v>1</v>
      </c>
      <c r="D4803" s="5" t="s">
        <v>30</v>
      </c>
      <c r="E4803" s="6">
        <v>640.2165</v>
      </c>
      <c r="F4803" s="6">
        <v>1104.2745</v>
      </c>
      <c r="G4803" s="6">
        <v>1744.491</v>
      </c>
    </row>
    <row r="4804" spans="1:7" customFormat="1" x14ac:dyDescent="0.25">
      <c r="A4804" s="4">
        <v>40788</v>
      </c>
      <c r="B4804">
        <v>1</v>
      </c>
      <c r="C4804">
        <v>2</v>
      </c>
      <c r="D4804" s="5" t="s">
        <v>16</v>
      </c>
      <c r="E4804" s="6">
        <v>539.46900000000005</v>
      </c>
      <c r="F4804" s="6">
        <v>1302.777</v>
      </c>
      <c r="G4804" s="6">
        <v>1842.2460000000001</v>
      </c>
    </row>
    <row r="4805" spans="1:7" customFormat="1" x14ac:dyDescent="0.25">
      <c r="A4805" s="4">
        <v>40788</v>
      </c>
      <c r="B4805">
        <v>2</v>
      </c>
      <c r="C4805">
        <v>1</v>
      </c>
      <c r="D4805" s="5" t="s">
        <v>22</v>
      </c>
      <c r="E4805" s="6">
        <v>585.66899999999998</v>
      </c>
      <c r="F4805" s="6">
        <v>1239.42</v>
      </c>
      <c r="G4805" s="6">
        <v>1825.0889999999999</v>
      </c>
    </row>
    <row r="4806" spans="1:7" customFormat="1" x14ac:dyDescent="0.25">
      <c r="A4806" s="4">
        <v>40788</v>
      </c>
      <c r="B4806">
        <v>2</v>
      </c>
      <c r="C4806">
        <v>2</v>
      </c>
      <c r="D4806" s="5" t="s">
        <v>27</v>
      </c>
      <c r="E4806" s="6">
        <v>582.99149999999997</v>
      </c>
      <c r="F4806" s="6">
        <v>1193.6295</v>
      </c>
      <c r="G4806" s="6">
        <v>1776.6210000000001</v>
      </c>
    </row>
    <row r="4807" spans="1:7" customFormat="1" x14ac:dyDescent="0.25">
      <c r="A4807" s="4">
        <v>40788</v>
      </c>
      <c r="B4807">
        <v>3</v>
      </c>
      <c r="C4807">
        <v>1</v>
      </c>
      <c r="D4807" s="5" t="s">
        <v>32</v>
      </c>
      <c r="E4807" s="6">
        <v>552.19500000000005</v>
      </c>
      <c r="F4807" s="6">
        <v>1210.0725</v>
      </c>
      <c r="G4807" s="6">
        <v>1762.2674999999999</v>
      </c>
    </row>
    <row r="4808" spans="1:7" customFormat="1" x14ac:dyDescent="0.25">
      <c r="A4808" s="4">
        <v>40788</v>
      </c>
      <c r="B4808">
        <v>3</v>
      </c>
      <c r="C4808">
        <v>2</v>
      </c>
      <c r="D4808" s="5" t="s">
        <v>37</v>
      </c>
      <c r="E4808" s="6">
        <v>587.02350000000001</v>
      </c>
      <c r="F4808" s="6">
        <v>1036.2449999999999</v>
      </c>
      <c r="G4808" s="6">
        <v>1623.2684999999999</v>
      </c>
    </row>
    <row r="4809" spans="1:7" customFormat="1" x14ac:dyDescent="0.25">
      <c r="A4809" s="4">
        <v>40788</v>
      </c>
      <c r="B4809">
        <v>4</v>
      </c>
      <c r="C4809">
        <v>1</v>
      </c>
      <c r="D4809" s="5" t="s">
        <v>40</v>
      </c>
      <c r="E4809" s="6">
        <v>578.11950000000002</v>
      </c>
      <c r="F4809" s="6">
        <v>1050.336</v>
      </c>
      <c r="G4809" s="6">
        <v>1628.4555</v>
      </c>
    </row>
    <row r="4810" spans="1:7" customFormat="1" x14ac:dyDescent="0.25">
      <c r="A4810" s="4">
        <v>40788</v>
      </c>
      <c r="B4810">
        <v>4</v>
      </c>
      <c r="C4810">
        <v>2</v>
      </c>
      <c r="D4810" s="5" t="s">
        <v>41</v>
      </c>
      <c r="E4810" s="6">
        <v>587.86350000000004</v>
      </c>
      <c r="F4810" s="6">
        <v>1122.681</v>
      </c>
      <c r="G4810" s="6">
        <v>1710.5445</v>
      </c>
    </row>
    <row r="4811" spans="1:7" customFormat="1" x14ac:dyDescent="0.25">
      <c r="A4811" s="4">
        <v>40789</v>
      </c>
      <c r="B4811">
        <v>1</v>
      </c>
      <c r="C4811">
        <v>1</v>
      </c>
      <c r="D4811" s="5" t="s">
        <v>43</v>
      </c>
      <c r="E4811" s="6">
        <v>536.50800000000004</v>
      </c>
      <c r="F4811" s="6">
        <v>1067.8605</v>
      </c>
      <c r="G4811" s="6">
        <v>1604.3685</v>
      </c>
    </row>
    <row r="4812" spans="1:7" customFormat="1" x14ac:dyDescent="0.25">
      <c r="A4812" s="4">
        <v>40789</v>
      </c>
      <c r="B4812">
        <v>1</v>
      </c>
      <c r="C4812">
        <v>2</v>
      </c>
      <c r="D4812" s="5" t="s">
        <v>47</v>
      </c>
      <c r="E4812" s="6">
        <v>740.39700000000005</v>
      </c>
      <c r="F4812" s="6">
        <v>1281.5355</v>
      </c>
      <c r="G4812" s="6">
        <v>2021.9324999999999</v>
      </c>
    </row>
    <row r="4813" spans="1:7" customFormat="1" x14ac:dyDescent="0.25">
      <c r="A4813" s="4">
        <v>40789</v>
      </c>
      <c r="B4813">
        <v>2</v>
      </c>
      <c r="C4813">
        <v>1</v>
      </c>
      <c r="D4813" s="5" t="s">
        <v>24</v>
      </c>
      <c r="E4813" s="6">
        <v>497.4375</v>
      </c>
      <c r="F4813" s="6">
        <v>1197.2835</v>
      </c>
      <c r="G4813" s="6">
        <v>1694.721</v>
      </c>
    </row>
    <row r="4814" spans="1:7" customFormat="1" x14ac:dyDescent="0.25">
      <c r="A4814" s="4">
        <v>40789</v>
      </c>
      <c r="B4814">
        <v>2</v>
      </c>
      <c r="C4814">
        <v>2</v>
      </c>
      <c r="D4814" s="5" t="s">
        <v>30</v>
      </c>
      <c r="E4814" s="6">
        <v>615.87750000000005</v>
      </c>
      <c r="F4814" s="6">
        <v>1049.7375</v>
      </c>
      <c r="G4814" s="6">
        <v>1665.615</v>
      </c>
    </row>
    <row r="4815" spans="1:7" customFormat="1" x14ac:dyDescent="0.25">
      <c r="A4815" s="4">
        <v>40789</v>
      </c>
      <c r="B4815">
        <v>3</v>
      </c>
      <c r="C4815">
        <v>1</v>
      </c>
      <c r="D4815" s="5" t="s">
        <v>16</v>
      </c>
      <c r="E4815" s="6">
        <v>562.90499999999997</v>
      </c>
      <c r="F4815" s="6">
        <v>1239.0840000000001</v>
      </c>
      <c r="G4815" s="6">
        <v>1801.989</v>
      </c>
    </row>
    <row r="4816" spans="1:7" customFormat="1" x14ac:dyDescent="0.25">
      <c r="A4816" s="4">
        <v>40789</v>
      </c>
      <c r="B4816">
        <v>3</v>
      </c>
      <c r="C4816">
        <v>2</v>
      </c>
      <c r="D4816" s="5" t="s">
        <v>22</v>
      </c>
      <c r="E4816" s="6">
        <v>774.29100000000005</v>
      </c>
      <c r="F4816" s="6">
        <v>1168.6500000000001</v>
      </c>
      <c r="G4816" s="6">
        <v>1942.941</v>
      </c>
    </row>
    <row r="4817" spans="1:7" customFormat="1" x14ac:dyDescent="0.25">
      <c r="A4817" s="4">
        <v>40789</v>
      </c>
      <c r="B4817">
        <v>4</v>
      </c>
      <c r="C4817">
        <v>1</v>
      </c>
      <c r="D4817" s="5" t="s">
        <v>27</v>
      </c>
      <c r="E4817" s="6">
        <v>607.63499999999999</v>
      </c>
      <c r="F4817" s="6">
        <v>1254.4245000000001</v>
      </c>
      <c r="G4817" s="6">
        <v>1862.0595000000001</v>
      </c>
    </row>
    <row r="4818" spans="1:7" customFormat="1" x14ac:dyDescent="0.25">
      <c r="A4818" s="4">
        <v>40789</v>
      </c>
      <c r="B4818">
        <v>4</v>
      </c>
      <c r="C4818">
        <v>2</v>
      </c>
      <c r="D4818" s="5" t="s">
        <v>32</v>
      </c>
      <c r="E4818" s="6">
        <v>622.77599999999995</v>
      </c>
      <c r="F4818" s="6">
        <v>1114.3019999999999</v>
      </c>
      <c r="G4818" s="6">
        <v>1737.078</v>
      </c>
    </row>
    <row r="4819" spans="1:7" customFormat="1" x14ac:dyDescent="0.25">
      <c r="A4819" s="4">
        <v>40790</v>
      </c>
      <c r="B4819">
        <v>1</v>
      </c>
      <c r="C4819">
        <v>1</v>
      </c>
      <c r="D4819" s="5" t="s">
        <v>37</v>
      </c>
      <c r="E4819" s="6">
        <v>503.14949999999999</v>
      </c>
      <c r="F4819" s="6">
        <v>1166.6655000000001</v>
      </c>
      <c r="G4819" s="6">
        <v>1669.8150000000001</v>
      </c>
    </row>
    <row r="4820" spans="1:7" customFormat="1" x14ac:dyDescent="0.25">
      <c r="A4820" s="4">
        <v>40790</v>
      </c>
      <c r="B4820">
        <v>1</v>
      </c>
      <c r="C4820">
        <v>2</v>
      </c>
      <c r="D4820" s="5" t="s">
        <v>40</v>
      </c>
      <c r="E4820" s="6">
        <v>519.77099999999996</v>
      </c>
      <c r="F4820" s="6">
        <v>1246.4549999999999</v>
      </c>
      <c r="G4820" s="6">
        <v>1766.2260000000001</v>
      </c>
    </row>
    <row r="4821" spans="1:7" customFormat="1" x14ac:dyDescent="0.25">
      <c r="A4821" s="4">
        <v>40790</v>
      </c>
      <c r="B4821">
        <v>2</v>
      </c>
      <c r="C4821">
        <v>1</v>
      </c>
      <c r="D4821" s="5" t="s">
        <v>41</v>
      </c>
      <c r="E4821" s="6">
        <v>537.10649999999998</v>
      </c>
      <c r="F4821" s="6">
        <v>1218.9345000000001</v>
      </c>
      <c r="G4821" s="6">
        <v>1756.0409999999999</v>
      </c>
    </row>
    <row r="4822" spans="1:7" customFormat="1" x14ac:dyDescent="0.25">
      <c r="A4822" s="4">
        <v>40790</v>
      </c>
      <c r="B4822">
        <v>2</v>
      </c>
      <c r="C4822">
        <v>2</v>
      </c>
      <c r="D4822" s="5" t="s">
        <v>43</v>
      </c>
      <c r="E4822" s="6">
        <v>685.25099999999998</v>
      </c>
      <c r="F4822" s="6">
        <v>1134.5775000000001</v>
      </c>
      <c r="G4822" s="6">
        <v>1819.8285000000001</v>
      </c>
    </row>
    <row r="4823" spans="1:7" customFormat="1" x14ac:dyDescent="0.25">
      <c r="A4823" s="4">
        <v>40790</v>
      </c>
      <c r="B4823">
        <v>3</v>
      </c>
      <c r="C4823">
        <v>1</v>
      </c>
      <c r="D4823" s="5" t="s">
        <v>47</v>
      </c>
      <c r="E4823" s="6">
        <v>534.303</v>
      </c>
      <c r="F4823" s="6">
        <v>1080.009</v>
      </c>
      <c r="G4823" s="6">
        <v>1614.3119999999999</v>
      </c>
    </row>
    <row r="4824" spans="1:7" customFormat="1" x14ac:dyDescent="0.25">
      <c r="A4824" s="4">
        <v>40790</v>
      </c>
      <c r="B4824">
        <v>3</v>
      </c>
      <c r="C4824">
        <v>2</v>
      </c>
      <c r="D4824" s="5" t="s">
        <v>24</v>
      </c>
      <c r="E4824" s="6">
        <v>590.14200000000005</v>
      </c>
      <c r="F4824" s="6">
        <v>1168.0305000000001</v>
      </c>
      <c r="G4824" s="6">
        <v>1758.1724999999999</v>
      </c>
    </row>
    <row r="4825" spans="1:7" customFormat="1" x14ac:dyDescent="0.25">
      <c r="A4825" s="4">
        <v>40790</v>
      </c>
      <c r="B4825">
        <v>4</v>
      </c>
      <c r="C4825">
        <v>1</v>
      </c>
      <c r="D4825" s="5" t="s">
        <v>30</v>
      </c>
      <c r="E4825" s="6">
        <v>509.15550000000002</v>
      </c>
      <c r="F4825" s="6">
        <v>1298.3565000000001</v>
      </c>
      <c r="G4825" s="6">
        <v>1807.5119999999999</v>
      </c>
    </row>
    <row r="4826" spans="1:7" customFormat="1" x14ac:dyDescent="0.25">
      <c r="A4826" s="4">
        <v>40790</v>
      </c>
      <c r="B4826">
        <v>4</v>
      </c>
      <c r="C4826">
        <v>2</v>
      </c>
      <c r="D4826" s="5" t="s">
        <v>16</v>
      </c>
      <c r="E4826" s="6">
        <v>692.28599999999994</v>
      </c>
      <c r="F4826" s="6">
        <v>1177.7325000000001</v>
      </c>
      <c r="G4826" s="6">
        <v>1870.0184999999999</v>
      </c>
    </row>
    <row r="4827" spans="1:7" customFormat="1" x14ac:dyDescent="0.25">
      <c r="A4827" s="4">
        <v>40791</v>
      </c>
      <c r="B4827">
        <v>1</v>
      </c>
      <c r="C4827">
        <v>1</v>
      </c>
      <c r="D4827" s="5" t="s">
        <v>22</v>
      </c>
      <c r="E4827" s="6">
        <v>506.33100000000002</v>
      </c>
      <c r="F4827" s="6">
        <v>1250.7809999999999</v>
      </c>
      <c r="G4827" s="6">
        <v>1757.1120000000001</v>
      </c>
    </row>
    <row r="4828" spans="1:7" customFormat="1" x14ac:dyDescent="0.25">
      <c r="A4828" s="4">
        <v>40791</v>
      </c>
      <c r="B4828">
        <v>1</v>
      </c>
      <c r="C4828">
        <v>2</v>
      </c>
      <c r="D4828" s="5" t="s">
        <v>27</v>
      </c>
      <c r="E4828" s="6">
        <v>695.78250000000003</v>
      </c>
      <c r="F4828" s="6">
        <v>1132.3305</v>
      </c>
      <c r="G4828" s="6">
        <v>1828.1130000000001</v>
      </c>
    </row>
    <row r="4829" spans="1:7" customFormat="1" x14ac:dyDescent="0.25">
      <c r="A4829" s="4">
        <v>40791</v>
      </c>
      <c r="B4829">
        <v>2</v>
      </c>
      <c r="C4829">
        <v>1</v>
      </c>
      <c r="D4829" s="5" t="s">
        <v>32</v>
      </c>
      <c r="E4829" s="6">
        <v>642.87300000000005</v>
      </c>
      <c r="F4829" s="6">
        <v>971.58600000000001</v>
      </c>
      <c r="G4829" s="6">
        <v>1614.4590000000001</v>
      </c>
    </row>
    <row r="4830" spans="1:7" customFormat="1" x14ac:dyDescent="0.25">
      <c r="A4830" s="4">
        <v>40791</v>
      </c>
      <c r="B4830">
        <v>2</v>
      </c>
      <c r="C4830">
        <v>2</v>
      </c>
      <c r="D4830" s="5" t="s">
        <v>37</v>
      </c>
      <c r="E4830" s="6">
        <v>609.35699999999997</v>
      </c>
      <c r="F4830" s="6">
        <v>982.35900000000004</v>
      </c>
      <c r="G4830" s="6">
        <v>1591.7159999999999</v>
      </c>
    </row>
    <row r="4831" spans="1:7" customFormat="1" x14ac:dyDescent="0.25">
      <c r="A4831" s="4">
        <v>40791</v>
      </c>
      <c r="B4831">
        <v>3</v>
      </c>
      <c r="C4831">
        <v>1</v>
      </c>
      <c r="D4831" s="5" t="s">
        <v>40</v>
      </c>
      <c r="E4831" s="6">
        <v>724.56299999999999</v>
      </c>
      <c r="F4831" s="6">
        <v>1119.1110000000001</v>
      </c>
      <c r="G4831" s="6">
        <v>1843.674</v>
      </c>
    </row>
    <row r="4832" spans="1:7" customFormat="1" x14ac:dyDescent="0.25">
      <c r="A4832" s="4">
        <v>40791</v>
      </c>
      <c r="B4832">
        <v>3</v>
      </c>
      <c r="C4832">
        <v>2</v>
      </c>
      <c r="D4832" s="5" t="s">
        <v>41</v>
      </c>
      <c r="E4832" s="6">
        <v>521.76599999999996</v>
      </c>
      <c r="F4832" s="6">
        <v>1187.7075</v>
      </c>
      <c r="G4832" s="6">
        <v>1709.4735000000001</v>
      </c>
    </row>
    <row r="4833" spans="1:7" customFormat="1" x14ac:dyDescent="0.25">
      <c r="A4833" s="4">
        <v>40791</v>
      </c>
      <c r="B4833">
        <v>4</v>
      </c>
      <c r="C4833">
        <v>1</v>
      </c>
      <c r="D4833" s="5" t="s">
        <v>43</v>
      </c>
      <c r="E4833" s="6">
        <v>474.18</v>
      </c>
      <c r="F4833" s="6">
        <v>1264.557</v>
      </c>
      <c r="G4833" s="6">
        <v>1738.7370000000001</v>
      </c>
    </row>
    <row r="4834" spans="1:7" customFormat="1" x14ac:dyDescent="0.25">
      <c r="A4834" s="4">
        <v>40791</v>
      </c>
      <c r="B4834">
        <v>4</v>
      </c>
      <c r="C4834">
        <v>2</v>
      </c>
      <c r="D4834" s="5" t="s">
        <v>47</v>
      </c>
      <c r="E4834" s="6">
        <v>567.76649999999995</v>
      </c>
      <c r="F4834" s="6">
        <v>1309.098</v>
      </c>
      <c r="G4834" s="6">
        <v>1876.8644999999999</v>
      </c>
    </row>
    <row r="4835" spans="1:7" customFormat="1" x14ac:dyDescent="0.25">
      <c r="A4835" s="4">
        <v>40792</v>
      </c>
      <c r="B4835">
        <v>1</v>
      </c>
      <c r="C4835">
        <v>1</v>
      </c>
      <c r="D4835" s="5" t="s">
        <v>24</v>
      </c>
      <c r="E4835" s="6">
        <v>619.46849999999995</v>
      </c>
      <c r="F4835" s="6">
        <v>1062.8205</v>
      </c>
      <c r="G4835" s="6">
        <v>1682.289</v>
      </c>
    </row>
    <row r="4836" spans="1:7" customFormat="1" x14ac:dyDescent="0.25">
      <c r="A4836" s="4">
        <v>40792</v>
      </c>
      <c r="B4836">
        <v>1</v>
      </c>
      <c r="C4836">
        <v>2</v>
      </c>
      <c r="D4836" s="5" t="s">
        <v>30</v>
      </c>
      <c r="E4836" s="6">
        <v>522.82650000000001</v>
      </c>
      <c r="F4836" s="6">
        <v>1076.5650000000001</v>
      </c>
      <c r="G4836" s="6">
        <v>1599.3915</v>
      </c>
    </row>
    <row r="4837" spans="1:7" customFormat="1" x14ac:dyDescent="0.25">
      <c r="A4837" s="4">
        <v>40792</v>
      </c>
      <c r="B4837">
        <v>2</v>
      </c>
      <c r="C4837">
        <v>1</v>
      </c>
      <c r="D4837" s="5" t="s">
        <v>16</v>
      </c>
      <c r="E4837" s="6">
        <v>623.24850000000004</v>
      </c>
      <c r="F4837" s="6">
        <v>1088.1885</v>
      </c>
      <c r="G4837" s="6">
        <v>1711.4369999999999</v>
      </c>
    </row>
    <row r="4838" spans="1:7" customFormat="1" x14ac:dyDescent="0.25">
      <c r="A4838" s="4">
        <v>40792</v>
      </c>
      <c r="B4838">
        <v>2</v>
      </c>
      <c r="C4838">
        <v>2</v>
      </c>
      <c r="D4838" s="5" t="s">
        <v>22</v>
      </c>
      <c r="E4838" s="6">
        <v>768.33749999999998</v>
      </c>
      <c r="F4838" s="6">
        <v>1160.0715</v>
      </c>
      <c r="G4838" s="6">
        <v>1928.4090000000001</v>
      </c>
    </row>
    <row r="4839" spans="1:7" customFormat="1" x14ac:dyDescent="0.25">
      <c r="A4839" s="4">
        <v>40792</v>
      </c>
      <c r="B4839">
        <v>3</v>
      </c>
      <c r="C4839">
        <v>1</v>
      </c>
      <c r="D4839" s="5" t="s">
        <v>27</v>
      </c>
      <c r="E4839" s="6">
        <v>538.78650000000005</v>
      </c>
      <c r="F4839" s="6">
        <v>1128.6134999999999</v>
      </c>
      <c r="G4839" s="6">
        <v>1667.4</v>
      </c>
    </row>
    <row r="4840" spans="1:7" customFormat="1" x14ac:dyDescent="0.25">
      <c r="A4840" s="4">
        <v>40792</v>
      </c>
      <c r="B4840">
        <v>3</v>
      </c>
      <c r="C4840">
        <v>2</v>
      </c>
      <c r="D4840" s="5" t="s">
        <v>32</v>
      </c>
      <c r="E4840" s="6">
        <v>566.85299999999995</v>
      </c>
      <c r="F4840" s="6">
        <v>1090.7505000000001</v>
      </c>
      <c r="G4840" s="6">
        <v>1657.6034999999999</v>
      </c>
    </row>
    <row r="4841" spans="1:7" customFormat="1" x14ac:dyDescent="0.25">
      <c r="A4841" s="4">
        <v>40792</v>
      </c>
      <c r="B4841">
        <v>4</v>
      </c>
      <c r="C4841">
        <v>1</v>
      </c>
      <c r="D4841" s="5" t="s">
        <v>37</v>
      </c>
      <c r="E4841" s="6">
        <v>729.29849999999999</v>
      </c>
      <c r="F4841" s="6">
        <v>1140.972</v>
      </c>
      <c r="G4841" s="6">
        <v>1870.2705000000001</v>
      </c>
    </row>
    <row r="4842" spans="1:7" customFormat="1" x14ac:dyDescent="0.25">
      <c r="A4842" s="4">
        <v>40792</v>
      </c>
      <c r="B4842">
        <v>4</v>
      </c>
      <c r="C4842">
        <v>2</v>
      </c>
      <c r="D4842" s="5" t="s">
        <v>40</v>
      </c>
      <c r="E4842" s="6">
        <v>489.5625</v>
      </c>
      <c r="F4842" s="6">
        <v>1138.9455</v>
      </c>
      <c r="G4842" s="6">
        <v>1628.508</v>
      </c>
    </row>
    <row r="4843" spans="1:7" customFormat="1" x14ac:dyDescent="0.25">
      <c r="A4843" s="4">
        <v>40793</v>
      </c>
      <c r="B4843">
        <v>1</v>
      </c>
      <c r="C4843">
        <v>1</v>
      </c>
      <c r="D4843" s="5" t="s">
        <v>41</v>
      </c>
      <c r="E4843" s="6">
        <v>570.9375</v>
      </c>
      <c r="F4843" s="6">
        <v>1246.1085</v>
      </c>
      <c r="G4843" s="6">
        <v>1817.046</v>
      </c>
    </row>
    <row r="4844" spans="1:7" customFormat="1" x14ac:dyDescent="0.25">
      <c r="A4844" s="4">
        <v>40793</v>
      </c>
      <c r="B4844">
        <v>1</v>
      </c>
      <c r="C4844">
        <v>2</v>
      </c>
      <c r="D4844" s="5" t="s">
        <v>43</v>
      </c>
      <c r="E4844" s="6">
        <v>463.89</v>
      </c>
      <c r="F4844" s="6">
        <v>1187.6865</v>
      </c>
      <c r="G4844" s="6">
        <v>1651.5764999999999</v>
      </c>
    </row>
    <row r="4845" spans="1:7" customFormat="1" x14ac:dyDescent="0.25">
      <c r="A4845" s="4">
        <v>40793</v>
      </c>
      <c r="B4845">
        <v>2</v>
      </c>
      <c r="C4845">
        <v>1</v>
      </c>
      <c r="D4845" s="5" t="s">
        <v>47</v>
      </c>
      <c r="E4845" s="6">
        <v>626.41949999999997</v>
      </c>
      <c r="F4845" s="6">
        <v>1153.5405000000001</v>
      </c>
      <c r="G4845" s="6">
        <v>1779.96</v>
      </c>
    </row>
    <row r="4846" spans="1:7" customFormat="1" x14ac:dyDescent="0.25">
      <c r="A4846" s="4">
        <v>40793</v>
      </c>
      <c r="B4846">
        <v>2</v>
      </c>
      <c r="C4846">
        <v>2</v>
      </c>
      <c r="D4846" s="5" t="s">
        <v>24</v>
      </c>
      <c r="E4846" s="6">
        <v>716.97149999999999</v>
      </c>
      <c r="F4846" s="6">
        <v>1439.5815</v>
      </c>
      <c r="G4846" s="6">
        <v>2156.5529999999999</v>
      </c>
    </row>
    <row r="4847" spans="1:7" customFormat="1" x14ac:dyDescent="0.25">
      <c r="A4847" s="4">
        <v>40793</v>
      </c>
      <c r="B4847">
        <v>3</v>
      </c>
      <c r="C4847">
        <v>1</v>
      </c>
      <c r="D4847" s="5" t="s">
        <v>30</v>
      </c>
      <c r="E4847" s="6">
        <v>532.476</v>
      </c>
      <c r="F4847" s="6">
        <v>1173.6690000000001</v>
      </c>
      <c r="G4847" s="6">
        <v>1706.145</v>
      </c>
    </row>
    <row r="4848" spans="1:7" customFormat="1" x14ac:dyDescent="0.25">
      <c r="A4848" s="4">
        <v>40793</v>
      </c>
      <c r="B4848">
        <v>3</v>
      </c>
      <c r="C4848">
        <v>2</v>
      </c>
      <c r="D4848" s="5" t="s">
        <v>16</v>
      </c>
      <c r="E4848" s="6">
        <v>664.27200000000005</v>
      </c>
      <c r="F4848" s="6">
        <v>1370.7750000000001</v>
      </c>
      <c r="G4848" s="6">
        <v>2035.047</v>
      </c>
    </row>
    <row r="4849" spans="1:7" customFormat="1" x14ac:dyDescent="0.25">
      <c r="A4849" s="4">
        <v>40793</v>
      </c>
      <c r="B4849">
        <v>4</v>
      </c>
      <c r="C4849">
        <v>1</v>
      </c>
      <c r="D4849" s="5" t="s">
        <v>22</v>
      </c>
      <c r="E4849" s="6">
        <v>447.363</v>
      </c>
      <c r="F4849" s="6">
        <v>1182.7094999999999</v>
      </c>
      <c r="G4849" s="6">
        <v>1630.0725</v>
      </c>
    </row>
    <row r="4850" spans="1:7" customFormat="1" x14ac:dyDescent="0.25">
      <c r="A4850" s="4">
        <v>40793</v>
      </c>
      <c r="B4850">
        <v>4</v>
      </c>
      <c r="C4850">
        <v>2</v>
      </c>
      <c r="D4850" s="5" t="s">
        <v>27</v>
      </c>
      <c r="E4850" s="6">
        <v>571.48350000000005</v>
      </c>
      <c r="F4850" s="6">
        <v>1334.046</v>
      </c>
      <c r="G4850" s="6">
        <v>1905.5295000000001</v>
      </c>
    </row>
    <row r="4851" spans="1:7" customFormat="1" x14ac:dyDescent="0.25">
      <c r="A4851" s="4">
        <v>40794</v>
      </c>
      <c r="B4851">
        <v>1</v>
      </c>
      <c r="C4851">
        <v>1</v>
      </c>
      <c r="D4851" s="5" t="s">
        <v>32</v>
      </c>
      <c r="E4851" s="6">
        <v>656.20799999999997</v>
      </c>
      <c r="F4851" s="6">
        <v>1096.8615</v>
      </c>
      <c r="G4851" s="6">
        <v>1753.0695000000001</v>
      </c>
    </row>
    <row r="4852" spans="1:7" customFormat="1" x14ac:dyDescent="0.25">
      <c r="A4852" s="4">
        <v>40794</v>
      </c>
      <c r="B4852">
        <v>1</v>
      </c>
      <c r="C4852">
        <v>2</v>
      </c>
      <c r="D4852" s="5" t="s">
        <v>37</v>
      </c>
      <c r="E4852" s="6">
        <v>842.47799999999995</v>
      </c>
      <c r="F4852" s="6">
        <v>1317.0675000000001</v>
      </c>
      <c r="G4852" s="6">
        <v>2159.5455000000002</v>
      </c>
    </row>
    <row r="4853" spans="1:7" customFormat="1" x14ac:dyDescent="0.25">
      <c r="A4853" s="4">
        <v>40794</v>
      </c>
      <c r="B4853">
        <v>2</v>
      </c>
      <c r="C4853">
        <v>1</v>
      </c>
      <c r="D4853" s="5" t="s">
        <v>40</v>
      </c>
      <c r="E4853" s="6">
        <v>629.29650000000004</v>
      </c>
      <c r="F4853" s="6">
        <v>1160.7855</v>
      </c>
      <c r="G4853" s="6">
        <v>1790.0820000000001</v>
      </c>
    </row>
    <row r="4854" spans="1:7" customFormat="1" x14ac:dyDescent="0.25">
      <c r="A4854" s="4">
        <v>40794</v>
      </c>
      <c r="B4854">
        <v>2</v>
      </c>
      <c r="C4854">
        <v>2</v>
      </c>
      <c r="D4854" s="5" t="s">
        <v>41</v>
      </c>
      <c r="E4854" s="6">
        <v>751.83150000000001</v>
      </c>
      <c r="F4854" s="6">
        <v>1367.3834999999999</v>
      </c>
      <c r="G4854" s="6">
        <v>2119.2150000000001</v>
      </c>
    </row>
    <row r="4855" spans="1:7" customFormat="1" x14ac:dyDescent="0.25">
      <c r="A4855" s="4">
        <v>40794</v>
      </c>
      <c r="B4855">
        <v>3</v>
      </c>
      <c r="C4855">
        <v>1</v>
      </c>
      <c r="D4855" s="5" t="s">
        <v>43</v>
      </c>
      <c r="E4855" s="6">
        <v>458.70299999999997</v>
      </c>
      <c r="F4855" s="6">
        <v>1258.8344999999999</v>
      </c>
      <c r="G4855" s="6">
        <v>1717.5374999999999</v>
      </c>
    </row>
    <row r="4856" spans="1:7" customFormat="1" x14ac:dyDescent="0.25">
      <c r="A4856" s="4">
        <v>40794</v>
      </c>
      <c r="B4856">
        <v>3</v>
      </c>
      <c r="C4856">
        <v>2</v>
      </c>
      <c r="D4856" s="5" t="s">
        <v>47</v>
      </c>
      <c r="E4856" s="6">
        <v>582.49800000000005</v>
      </c>
      <c r="F4856" s="6">
        <v>1031.9190000000001</v>
      </c>
      <c r="G4856" s="6">
        <v>1614.4169999999999</v>
      </c>
    </row>
    <row r="4857" spans="1:7" customFormat="1" x14ac:dyDescent="0.25">
      <c r="A4857" s="4">
        <v>40794</v>
      </c>
      <c r="B4857">
        <v>4</v>
      </c>
      <c r="C4857">
        <v>1</v>
      </c>
      <c r="D4857" s="5" t="s">
        <v>24</v>
      </c>
      <c r="E4857" s="6">
        <v>563.83950000000004</v>
      </c>
      <c r="F4857" s="6">
        <v>1244.1134999999999</v>
      </c>
      <c r="G4857" s="6">
        <v>1807.953</v>
      </c>
    </row>
    <row r="4858" spans="1:7" customFormat="1" x14ac:dyDescent="0.25">
      <c r="A4858" s="4">
        <v>40794</v>
      </c>
      <c r="B4858">
        <v>4</v>
      </c>
      <c r="C4858">
        <v>2</v>
      </c>
      <c r="D4858" s="5" t="s">
        <v>30</v>
      </c>
      <c r="E4858" s="6">
        <v>658.29750000000001</v>
      </c>
      <c r="F4858" s="6">
        <v>1316.8050000000001</v>
      </c>
      <c r="G4858" s="6">
        <v>1975.1025</v>
      </c>
    </row>
    <row r="4859" spans="1:7" customFormat="1" x14ac:dyDescent="0.25">
      <c r="A4859" s="4">
        <v>40795</v>
      </c>
      <c r="B4859">
        <v>1</v>
      </c>
      <c r="C4859">
        <v>1</v>
      </c>
      <c r="D4859" s="5" t="s">
        <v>16</v>
      </c>
      <c r="E4859" s="6">
        <v>629.37</v>
      </c>
      <c r="F4859" s="6">
        <v>1242.1395</v>
      </c>
      <c r="G4859" s="6">
        <v>1871.5094999999999</v>
      </c>
    </row>
    <row r="4860" spans="1:7" customFormat="1" x14ac:dyDescent="0.25">
      <c r="A4860" s="4">
        <v>40795</v>
      </c>
      <c r="B4860">
        <v>1</v>
      </c>
      <c r="C4860">
        <v>2</v>
      </c>
      <c r="D4860" s="5" t="s">
        <v>22</v>
      </c>
      <c r="E4860" s="6">
        <v>724.30050000000006</v>
      </c>
      <c r="F4860" s="6">
        <v>1206.954</v>
      </c>
      <c r="G4860" s="6">
        <v>1931.2545</v>
      </c>
    </row>
    <row r="4861" spans="1:7" customFormat="1" x14ac:dyDescent="0.25">
      <c r="A4861" s="4">
        <v>40795</v>
      </c>
      <c r="B4861">
        <v>2</v>
      </c>
      <c r="C4861">
        <v>1</v>
      </c>
      <c r="D4861" s="5" t="s">
        <v>27</v>
      </c>
      <c r="E4861" s="6">
        <v>503.96850000000001</v>
      </c>
      <c r="F4861" s="6">
        <v>1073.8875</v>
      </c>
      <c r="G4861" s="6">
        <v>1577.856</v>
      </c>
    </row>
    <row r="4862" spans="1:7" customFormat="1" x14ac:dyDescent="0.25">
      <c r="A4862" s="4">
        <v>40795</v>
      </c>
      <c r="B4862">
        <v>2</v>
      </c>
      <c r="C4862">
        <v>2</v>
      </c>
      <c r="D4862" s="5" t="s">
        <v>32</v>
      </c>
      <c r="E4862" s="6">
        <v>604.41150000000005</v>
      </c>
      <c r="F4862" s="6">
        <v>1324.5540000000001</v>
      </c>
      <c r="G4862" s="6">
        <v>1928.9655</v>
      </c>
    </row>
    <row r="4863" spans="1:7" customFormat="1" x14ac:dyDescent="0.25">
      <c r="A4863" s="4">
        <v>40795</v>
      </c>
      <c r="B4863">
        <v>3</v>
      </c>
      <c r="C4863">
        <v>1</v>
      </c>
      <c r="D4863" s="5" t="s">
        <v>37</v>
      </c>
      <c r="E4863" s="6">
        <v>603.60299999999995</v>
      </c>
      <c r="F4863" s="6">
        <v>1151.1465000000001</v>
      </c>
      <c r="G4863" s="6">
        <v>1754.7494999999999</v>
      </c>
    </row>
    <row r="4864" spans="1:7" customFormat="1" x14ac:dyDescent="0.25">
      <c r="A4864" s="4">
        <v>40795</v>
      </c>
      <c r="B4864">
        <v>3</v>
      </c>
      <c r="C4864">
        <v>2</v>
      </c>
      <c r="D4864" s="5" t="s">
        <v>40</v>
      </c>
      <c r="E4864" s="6">
        <v>577.899</v>
      </c>
      <c r="F4864" s="6">
        <v>1232.7735</v>
      </c>
      <c r="G4864" s="6">
        <v>1810.6724999999999</v>
      </c>
    </row>
    <row r="4865" spans="1:7" customFormat="1" x14ac:dyDescent="0.25">
      <c r="A4865" s="4">
        <v>40795</v>
      </c>
      <c r="B4865">
        <v>4</v>
      </c>
      <c r="C4865">
        <v>1</v>
      </c>
      <c r="D4865" s="5" t="s">
        <v>41</v>
      </c>
      <c r="E4865" s="6">
        <v>478.48500000000001</v>
      </c>
      <c r="F4865" s="6">
        <v>1164.8489999999999</v>
      </c>
      <c r="G4865" s="6">
        <v>1643.3340000000001</v>
      </c>
    </row>
    <row r="4866" spans="1:7" customFormat="1" x14ac:dyDescent="0.25">
      <c r="A4866" s="4">
        <v>40795</v>
      </c>
      <c r="B4866">
        <v>4</v>
      </c>
      <c r="C4866">
        <v>2</v>
      </c>
      <c r="D4866" s="5" t="s">
        <v>43</v>
      </c>
      <c r="E4866" s="6">
        <v>515.94899999999996</v>
      </c>
      <c r="F4866" s="6">
        <v>1102.71</v>
      </c>
      <c r="G4866" s="6">
        <v>1618.6590000000001</v>
      </c>
    </row>
    <row r="4867" spans="1:7" customFormat="1" x14ac:dyDescent="0.25">
      <c r="A4867" s="4">
        <v>40796</v>
      </c>
      <c r="B4867">
        <v>1</v>
      </c>
      <c r="C4867">
        <v>1</v>
      </c>
      <c r="D4867" s="5" t="s">
        <v>47</v>
      </c>
      <c r="E4867" s="6">
        <v>731.8605</v>
      </c>
      <c r="F4867" s="6">
        <v>1115.6669999999999</v>
      </c>
      <c r="G4867" s="6">
        <v>1847.5274999999999</v>
      </c>
    </row>
    <row r="4868" spans="1:7" customFormat="1" x14ac:dyDescent="0.25">
      <c r="A4868" s="4">
        <v>40796</v>
      </c>
      <c r="B4868">
        <v>1</v>
      </c>
      <c r="C4868">
        <v>2</v>
      </c>
      <c r="D4868" s="5" t="s">
        <v>24</v>
      </c>
      <c r="E4868" s="6">
        <v>827.79899999999998</v>
      </c>
      <c r="F4868" s="6">
        <v>1247.7149999999999</v>
      </c>
      <c r="G4868" s="6">
        <v>2075.5140000000001</v>
      </c>
    </row>
    <row r="4869" spans="1:7" customFormat="1" x14ac:dyDescent="0.25">
      <c r="A4869" s="4">
        <v>40796</v>
      </c>
      <c r="B4869">
        <v>2</v>
      </c>
      <c r="C4869">
        <v>1</v>
      </c>
      <c r="D4869" s="5" t="s">
        <v>30</v>
      </c>
      <c r="E4869" s="6">
        <v>723.61800000000005</v>
      </c>
      <c r="F4869" s="6">
        <v>1090.845</v>
      </c>
      <c r="G4869" s="6">
        <v>1814.463</v>
      </c>
    </row>
    <row r="4870" spans="1:7" customFormat="1" x14ac:dyDescent="0.25">
      <c r="A4870" s="4">
        <v>40796</v>
      </c>
      <c r="B4870">
        <v>2</v>
      </c>
      <c r="C4870">
        <v>2</v>
      </c>
      <c r="D4870" s="5" t="s">
        <v>16</v>
      </c>
      <c r="E4870" s="6">
        <v>746.45550000000003</v>
      </c>
      <c r="F4870" s="6">
        <v>1134.4514999999999</v>
      </c>
      <c r="G4870" s="6">
        <v>1880.9069999999999</v>
      </c>
    </row>
    <row r="4871" spans="1:7" customFormat="1" x14ac:dyDescent="0.25">
      <c r="A4871" s="4">
        <v>40796</v>
      </c>
      <c r="B4871">
        <v>3</v>
      </c>
      <c r="C4871">
        <v>1</v>
      </c>
      <c r="D4871" s="5" t="s">
        <v>22</v>
      </c>
      <c r="E4871" s="6">
        <v>662.30849999999998</v>
      </c>
      <c r="F4871" s="6">
        <v>1008.3045</v>
      </c>
      <c r="G4871" s="6">
        <v>1670.6130000000001</v>
      </c>
    </row>
    <row r="4872" spans="1:7" customFormat="1" x14ac:dyDescent="0.25">
      <c r="A4872" s="4">
        <v>40796</v>
      </c>
      <c r="B4872">
        <v>3</v>
      </c>
      <c r="C4872">
        <v>2</v>
      </c>
      <c r="D4872" s="5" t="s">
        <v>27</v>
      </c>
      <c r="E4872" s="6">
        <v>853.15650000000005</v>
      </c>
      <c r="F4872" s="6">
        <v>1285.8510000000001</v>
      </c>
      <c r="G4872" s="6">
        <v>2139.0075000000002</v>
      </c>
    </row>
    <row r="4873" spans="1:7" customFormat="1" x14ac:dyDescent="0.25">
      <c r="A4873" s="4">
        <v>40796</v>
      </c>
      <c r="B4873">
        <v>4</v>
      </c>
      <c r="C4873">
        <v>1</v>
      </c>
      <c r="D4873" s="5" t="s">
        <v>32</v>
      </c>
      <c r="E4873" s="6">
        <v>737.86649999999997</v>
      </c>
      <c r="F4873" s="6">
        <v>1123.269</v>
      </c>
      <c r="G4873" s="6">
        <v>1861.1355000000001</v>
      </c>
    </row>
    <row r="4874" spans="1:7" customFormat="1" x14ac:dyDescent="0.25">
      <c r="A4874" s="4">
        <v>40796</v>
      </c>
      <c r="B4874">
        <v>4</v>
      </c>
      <c r="C4874">
        <v>2</v>
      </c>
      <c r="D4874" s="5" t="s">
        <v>37</v>
      </c>
      <c r="E4874" s="6">
        <v>824.16600000000005</v>
      </c>
      <c r="F4874" s="6">
        <v>1247.7045000000001</v>
      </c>
      <c r="G4874" s="6">
        <v>2071.8705</v>
      </c>
    </row>
    <row r="4875" spans="1:7" customFormat="1" x14ac:dyDescent="0.25">
      <c r="A4875" s="4">
        <v>40797</v>
      </c>
      <c r="B4875">
        <v>1</v>
      </c>
      <c r="C4875">
        <v>1</v>
      </c>
      <c r="D4875" s="5" t="s">
        <v>40</v>
      </c>
      <c r="E4875" s="6">
        <v>655.46249999999998</v>
      </c>
      <c r="F4875" s="6">
        <v>987.75599999999997</v>
      </c>
      <c r="G4875" s="6">
        <v>1643.2184999999999</v>
      </c>
    </row>
    <row r="4876" spans="1:7" customFormat="1" x14ac:dyDescent="0.25">
      <c r="A4876" s="4">
        <v>40797</v>
      </c>
      <c r="B4876">
        <v>1</v>
      </c>
      <c r="C4876">
        <v>2</v>
      </c>
      <c r="D4876" s="5" t="s">
        <v>41</v>
      </c>
      <c r="E4876" s="6">
        <v>702.51300000000003</v>
      </c>
      <c r="F4876" s="6">
        <v>1073.835</v>
      </c>
      <c r="G4876" s="6">
        <v>1776.348</v>
      </c>
    </row>
    <row r="4877" spans="1:7" customFormat="1" x14ac:dyDescent="0.25">
      <c r="A4877" s="4">
        <v>40797</v>
      </c>
      <c r="B4877">
        <v>2</v>
      </c>
      <c r="C4877">
        <v>1</v>
      </c>
      <c r="D4877" s="5" t="s">
        <v>43</v>
      </c>
      <c r="E4877" s="6">
        <v>683.82299999999998</v>
      </c>
      <c r="F4877" s="6">
        <v>1047.018</v>
      </c>
      <c r="G4877" s="6">
        <v>1730.8409999999999</v>
      </c>
    </row>
    <row r="4878" spans="1:7" customFormat="1" x14ac:dyDescent="0.25">
      <c r="A4878" s="4">
        <v>40797</v>
      </c>
      <c r="B4878">
        <v>2</v>
      </c>
      <c r="C4878">
        <v>2</v>
      </c>
      <c r="D4878" s="5" t="s">
        <v>47</v>
      </c>
      <c r="E4878" s="6">
        <v>774.48</v>
      </c>
      <c r="F4878" s="6">
        <v>1192.0229999999999</v>
      </c>
      <c r="G4878" s="6">
        <v>1966.5029999999999</v>
      </c>
    </row>
    <row r="4879" spans="1:7" customFormat="1" x14ac:dyDescent="0.25">
      <c r="A4879" s="4">
        <v>40797</v>
      </c>
      <c r="B4879">
        <v>3</v>
      </c>
      <c r="C4879">
        <v>1</v>
      </c>
      <c r="D4879" s="5" t="s">
        <v>24</v>
      </c>
      <c r="E4879" s="6">
        <v>634.80899999999997</v>
      </c>
      <c r="F4879" s="6">
        <v>961.98900000000003</v>
      </c>
      <c r="G4879" s="6">
        <v>1596.798</v>
      </c>
    </row>
    <row r="4880" spans="1:7" customFormat="1" x14ac:dyDescent="0.25">
      <c r="A4880" s="4">
        <v>40797</v>
      </c>
      <c r="B4880">
        <v>3</v>
      </c>
      <c r="C4880">
        <v>2</v>
      </c>
      <c r="D4880" s="5" t="s">
        <v>30</v>
      </c>
      <c r="E4880" s="6">
        <v>840.63</v>
      </c>
      <c r="F4880" s="6">
        <v>1268.673</v>
      </c>
      <c r="G4880" s="6">
        <v>2109.3029999999999</v>
      </c>
    </row>
    <row r="4881" spans="1:7" customFormat="1" x14ac:dyDescent="0.25">
      <c r="A4881" s="4">
        <v>40797</v>
      </c>
      <c r="B4881">
        <v>4</v>
      </c>
      <c r="C4881">
        <v>1</v>
      </c>
      <c r="D4881" s="5" t="s">
        <v>16</v>
      </c>
      <c r="E4881" s="6">
        <v>666.2355</v>
      </c>
      <c r="F4881" s="6">
        <v>1017.03</v>
      </c>
      <c r="G4881" s="6">
        <v>1683.2655</v>
      </c>
    </row>
    <row r="4882" spans="1:7" customFormat="1" x14ac:dyDescent="0.25">
      <c r="A4882" s="4">
        <v>40797</v>
      </c>
      <c r="B4882">
        <v>4</v>
      </c>
      <c r="C4882">
        <v>2</v>
      </c>
      <c r="D4882" s="5" t="s">
        <v>22</v>
      </c>
      <c r="E4882" s="6">
        <v>871.40549999999996</v>
      </c>
      <c r="F4882" s="6">
        <v>1332.135</v>
      </c>
      <c r="G4882" s="6">
        <v>2203.5405000000001</v>
      </c>
    </row>
    <row r="4883" spans="1:7" customFormat="1" x14ac:dyDescent="0.25">
      <c r="A4883" s="4">
        <v>40798</v>
      </c>
      <c r="B4883">
        <v>1</v>
      </c>
      <c r="C4883">
        <v>1</v>
      </c>
      <c r="D4883" s="5" t="s">
        <v>27</v>
      </c>
      <c r="E4883" s="6">
        <v>651.72450000000003</v>
      </c>
      <c r="F4883" s="6">
        <v>1022.0069999999999</v>
      </c>
      <c r="G4883" s="6">
        <v>1673.7315000000001</v>
      </c>
    </row>
    <row r="4884" spans="1:7" customFormat="1" x14ac:dyDescent="0.25">
      <c r="A4884" s="4">
        <v>40798</v>
      </c>
      <c r="B4884">
        <v>1</v>
      </c>
      <c r="C4884">
        <v>2</v>
      </c>
      <c r="D4884" s="5" t="s">
        <v>32</v>
      </c>
      <c r="E4884" s="6">
        <v>845.95349999999996</v>
      </c>
      <c r="F4884" s="6">
        <v>1315.9545000000001</v>
      </c>
      <c r="G4884" s="6">
        <v>2161.9079999999999</v>
      </c>
    </row>
    <row r="4885" spans="1:7" customFormat="1" x14ac:dyDescent="0.25">
      <c r="A4885" s="4">
        <v>40798</v>
      </c>
      <c r="B4885">
        <v>2</v>
      </c>
      <c r="C4885">
        <v>1</v>
      </c>
      <c r="D4885" s="5" t="s">
        <v>37</v>
      </c>
      <c r="E4885" s="6">
        <v>697.78800000000001</v>
      </c>
      <c r="F4885" s="6">
        <v>1106.0174999999999</v>
      </c>
      <c r="G4885" s="6">
        <v>1803.8054999999999</v>
      </c>
    </row>
    <row r="4886" spans="1:7" customFormat="1" x14ac:dyDescent="0.25">
      <c r="A4886" s="4">
        <v>40798</v>
      </c>
      <c r="B4886">
        <v>2</v>
      </c>
      <c r="C4886">
        <v>2</v>
      </c>
      <c r="D4886" s="5" t="s">
        <v>40</v>
      </c>
      <c r="E4886" s="6">
        <v>716.75099999999998</v>
      </c>
      <c r="F4886" s="6">
        <v>1077.5625</v>
      </c>
      <c r="G4886" s="6">
        <v>1794.3135</v>
      </c>
    </row>
    <row r="4887" spans="1:7" customFormat="1" x14ac:dyDescent="0.25">
      <c r="A4887" s="4">
        <v>40798</v>
      </c>
      <c r="B4887">
        <v>3</v>
      </c>
      <c r="C4887">
        <v>1</v>
      </c>
      <c r="D4887" s="5" t="s">
        <v>41</v>
      </c>
      <c r="E4887" s="6">
        <v>676.31550000000004</v>
      </c>
      <c r="F4887" s="6">
        <v>1025.5664999999999</v>
      </c>
      <c r="G4887" s="6">
        <v>1701.8820000000001</v>
      </c>
    </row>
    <row r="4888" spans="1:7" customFormat="1" x14ac:dyDescent="0.25">
      <c r="A4888" s="4">
        <v>40798</v>
      </c>
      <c r="B4888">
        <v>3</v>
      </c>
      <c r="C4888">
        <v>2</v>
      </c>
      <c r="D4888" s="5" t="s">
        <v>43</v>
      </c>
      <c r="E4888" s="6">
        <v>679.89599999999996</v>
      </c>
      <c r="F4888" s="6">
        <v>1068.6375</v>
      </c>
      <c r="G4888" s="6">
        <v>1748.5335</v>
      </c>
    </row>
    <row r="4889" spans="1:7" customFormat="1" x14ac:dyDescent="0.25">
      <c r="A4889" s="4">
        <v>40798</v>
      </c>
      <c r="B4889">
        <v>4</v>
      </c>
      <c r="C4889">
        <v>1</v>
      </c>
      <c r="D4889" s="5" t="s">
        <v>47</v>
      </c>
      <c r="E4889" s="6">
        <v>640.79399999999998</v>
      </c>
      <c r="F4889" s="6">
        <v>1014.1845</v>
      </c>
      <c r="G4889" s="6">
        <v>1654.9784999999999</v>
      </c>
    </row>
    <row r="4890" spans="1:7" customFormat="1" x14ac:dyDescent="0.25">
      <c r="A4890" s="4">
        <v>40798</v>
      </c>
      <c r="B4890">
        <v>4</v>
      </c>
      <c r="C4890">
        <v>2</v>
      </c>
      <c r="D4890" s="5" t="s">
        <v>24</v>
      </c>
      <c r="E4890" s="6">
        <v>658.43399999999997</v>
      </c>
      <c r="F4890" s="6">
        <v>1021.8495</v>
      </c>
      <c r="G4890" s="6">
        <v>1680.2835</v>
      </c>
    </row>
    <row r="4891" spans="1:7" customFormat="1" x14ac:dyDescent="0.25">
      <c r="A4891" s="4">
        <v>40799</v>
      </c>
      <c r="B4891">
        <v>1</v>
      </c>
      <c r="C4891">
        <v>1</v>
      </c>
      <c r="D4891" s="5" t="s">
        <v>30</v>
      </c>
      <c r="E4891" s="6">
        <v>633.87450000000001</v>
      </c>
      <c r="F4891" s="6">
        <v>1020.2325</v>
      </c>
      <c r="G4891" s="6">
        <v>1654.107</v>
      </c>
    </row>
    <row r="4892" spans="1:7" customFormat="1" x14ac:dyDescent="0.25">
      <c r="A4892" s="4">
        <v>40799</v>
      </c>
      <c r="B4892">
        <v>1</v>
      </c>
      <c r="C4892">
        <v>2</v>
      </c>
      <c r="D4892" s="5" t="s">
        <v>16</v>
      </c>
      <c r="E4892" s="6">
        <v>641.97</v>
      </c>
      <c r="F4892" s="6">
        <v>1025.0940000000001</v>
      </c>
      <c r="G4892" s="6">
        <v>1667.0640000000001</v>
      </c>
    </row>
    <row r="4893" spans="1:7" customFormat="1" x14ac:dyDescent="0.25">
      <c r="A4893" s="4">
        <v>40799</v>
      </c>
      <c r="B4893">
        <v>2</v>
      </c>
      <c r="C4893">
        <v>1</v>
      </c>
      <c r="D4893" s="5" t="s">
        <v>22</v>
      </c>
      <c r="E4893" s="6">
        <v>615.846</v>
      </c>
      <c r="F4893" s="6">
        <v>985.62450000000001</v>
      </c>
      <c r="G4893" s="6">
        <v>1601.4704999999999</v>
      </c>
    </row>
    <row r="4894" spans="1:7" customFormat="1" x14ac:dyDescent="0.25">
      <c r="A4894" s="4">
        <v>40799</v>
      </c>
      <c r="B4894">
        <v>2</v>
      </c>
      <c r="C4894">
        <v>2</v>
      </c>
      <c r="D4894" s="5" t="s">
        <v>27</v>
      </c>
      <c r="E4894" s="6">
        <v>718.34699999999998</v>
      </c>
      <c r="F4894" s="6">
        <v>1089.7845</v>
      </c>
      <c r="G4894" s="6">
        <v>1808.1315</v>
      </c>
    </row>
    <row r="4895" spans="1:7" customFormat="1" x14ac:dyDescent="0.25">
      <c r="A4895" s="4">
        <v>40799</v>
      </c>
      <c r="B4895">
        <v>3</v>
      </c>
      <c r="C4895">
        <v>1</v>
      </c>
      <c r="D4895" s="5" t="s">
        <v>32</v>
      </c>
      <c r="E4895" s="6">
        <v>676.92449999999997</v>
      </c>
      <c r="F4895" s="6">
        <v>1057.4235000000001</v>
      </c>
      <c r="G4895" s="6">
        <v>1734.348</v>
      </c>
    </row>
    <row r="4896" spans="1:7" customFormat="1" x14ac:dyDescent="0.25">
      <c r="A4896" s="4">
        <v>40799</v>
      </c>
      <c r="B4896">
        <v>3</v>
      </c>
      <c r="C4896">
        <v>2</v>
      </c>
      <c r="D4896" s="5" t="s">
        <v>37</v>
      </c>
      <c r="E4896" s="6">
        <v>621.93600000000004</v>
      </c>
      <c r="F4896" s="6">
        <v>999.25350000000003</v>
      </c>
      <c r="G4896" s="6">
        <v>1621.1895</v>
      </c>
    </row>
    <row r="4897" spans="1:7" customFormat="1" x14ac:dyDescent="0.25">
      <c r="A4897" s="4">
        <v>40799</v>
      </c>
      <c r="B4897">
        <v>4</v>
      </c>
      <c r="C4897">
        <v>1</v>
      </c>
      <c r="D4897" s="5" t="s">
        <v>40</v>
      </c>
      <c r="E4897" s="6">
        <v>676.66200000000003</v>
      </c>
      <c r="F4897" s="6">
        <v>1065.9179999999999</v>
      </c>
      <c r="G4897" s="6">
        <v>1742.58</v>
      </c>
    </row>
    <row r="4898" spans="1:7" customFormat="1" x14ac:dyDescent="0.25">
      <c r="A4898" s="4">
        <v>40799</v>
      </c>
      <c r="B4898">
        <v>4</v>
      </c>
      <c r="C4898">
        <v>2</v>
      </c>
      <c r="D4898" s="5" t="s">
        <v>41</v>
      </c>
      <c r="E4898" s="6">
        <v>733.24649999999997</v>
      </c>
      <c r="F4898" s="6">
        <v>1156.2075</v>
      </c>
      <c r="G4898" s="6">
        <v>1889.454</v>
      </c>
    </row>
    <row r="4899" spans="1:7" customFormat="1" x14ac:dyDescent="0.25">
      <c r="A4899" s="4">
        <v>40800</v>
      </c>
      <c r="B4899">
        <v>1</v>
      </c>
      <c r="C4899">
        <v>1</v>
      </c>
      <c r="D4899" s="5" t="s">
        <v>43</v>
      </c>
      <c r="E4899" s="6">
        <v>700.01400000000001</v>
      </c>
      <c r="F4899" s="6">
        <v>1114.05</v>
      </c>
      <c r="G4899" s="6">
        <v>1814.0640000000001</v>
      </c>
    </row>
    <row r="4900" spans="1:7" customFormat="1" x14ac:dyDescent="0.25">
      <c r="A4900" s="4">
        <v>40800</v>
      </c>
      <c r="B4900">
        <v>1</v>
      </c>
      <c r="C4900">
        <v>2</v>
      </c>
      <c r="D4900" s="5" t="s">
        <v>47</v>
      </c>
      <c r="E4900" s="6">
        <v>793.0335</v>
      </c>
      <c r="F4900" s="6">
        <v>1221.6959999999999</v>
      </c>
      <c r="G4900" s="6">
        <v>2014.7294999999999</v>
      </c>
    </row>
    <row r="4901" spans="1:7" customFormat="1" x14ac:dyDescent="0.25">
      <c r="A4901" s="4">
        <v>40800</v>
      </c>
      <c r="B4901">
        <v>2</v>
      </c>
      <c r="C4901">
        <v>1</v>
      </c>
      <c r="D4901" s="5" t="s">
        <v>24</v>
      </c>
      <c r="E4901" s="6">
        <v>703.52099999999996</v>
      </c>
      <c r="F4901" s="6">
        <v>1159.452</v>
      </c>
      <c r="G4901" s="6">
        <v>1862.973</v>
      </c>
    </row>
    <row r="4902" spans="1:7" customFormat="1" x14ac:dyDescent="0.25">
      <c r="A4902" s="4">
        <v>40800</v>
      </c>
      <c r="B4902">
        <v>2</v>
      </c>
      <c r="C4902">
        <v>2</v>
      </c>
      <c r="D4902" s="5" t="s">
        <v>30</v>
      </c>
      <c r="E4902" s="6">
        <v>632.79300000000001</v>
      </c>
      <c r="F4902" s="6">
        <v>994.08749999999998</v>
      </c>
      <c r="G4902" s="6">
        <v>1626.8805</v>
      </c>
    </row>
    <row r="4903" spans="1:7" customFormat="1" x14ac:dyDescent="0.25">
      <c r="A4903" s="4">
        <v>40800</v>
      </c>
      <c r="B4903">
        <v>3</v>
      </c>
      <c r="C4903">
        <v>1</v>
      </c>
      <c r="D4903" s="5" t="s">
        <v>16</v>
      </c>
      <c r="E4903" s="6">
        <v>737.61450000000002</v>
      </c>
      <c r="F4903" s="6">
        <v>1112.5170000000001</v>
      </c>
      <c r="G4903" s="6">
        <v>1850.1315</v>
      </c>
    </row>
    <row r="4904" spans="1:7" customFormat="1" x14ac:dyDescent="0.25">
      <c r="A4904" s="4">
        <v>40800</v>
      </c>
      <c r="B4904">
        <v>3</v>
      </c>
      <c r="C4904">
        <v>2</v>
      </c>
      <c r="D4904" s="5" t="s">
        <v>22</v>
      </c>
      <c r="E4904" s="6">
        <v>807.15599999999995</v>
      </c>
      <c r="F4904" s="6">
        <v>1242.5909999999999</v>
      </c>
      <c r="G4904" s="6">
        <v>2049.7469999999998</v>
      </c>
    </row>
    <row r="4905" spans="1:7" customFormat="1" x14ac:dyDescent="0.25">
      <c r="A4905" s="4">
        <v>40800</v>
      </c>
      <c r="B4905">
        <v>4</v>
      </c>
      <c r="C4905">
        <v>1</v>
      </c>
      <c r="D4905" s="5" t="s">
        <v>27</v>
      </c>
      <c r="E4905" s="6">
        <v>635.12400000000002</v>
      </c>
      <c r="F4905" s="6">
        <v>1002.708</v>
      </c>
      <c r="G4905" s="6">
        <v>1637.8320000000001</v>
      </c>
    </row>
    <row r="4906" spans="1:7" customFormat="1" x14ac:dyDescent="0.25">
      <c r="A4906" s="4">
        <v>40800</v>
      </c>
      <c r="B4906">
        <v>4</v>
      </c>
      <c r="C4906">
        <v>2</v>
      </c>
      <c r="D4906" s="5" t="s">
        <v>32</v>
      </c>
      <c r="E4906" s="6">
        <v>712.75049999999999</v>
      </c>
      <c r="F4906" s="6">
        <v>1126.9649999999999</v>
      </c>
      <c r="G4906" s="6">
        <v>1839.7155</v>
      </c>
    </row>
    <row r="4907" spans="1:7" customFormat="1" x14ac:dyDescent="0.25">
      <c r="A4907" s="4">
        <v>40801</v>
      </c>
      <c r="B4907">
        <v>1</v>
      </c>
      <c r="C4907">
        <v>1</v>
      </c>
      <c r="D4907" s="5" t="s">
        <v>37</v>
      </c>
      <c r="E4907" s="6">
        <v>717.90599999999995</v>
      </c>
      <c r="F4907" s="6">
        <v>1170.1935000000001</v>
      </c>
      <c r="G4907" s="6">
        <v>1888.0995</v>
      </c>
    </row>
    <row r="4908" spans="1:7" customFormat="1" x14ac:dyDescent="0.25">
      <c r="A4908" s="4">
        <v>40801</v>
      </c>
      <c r="B4908">
        <v>1</v>
      </c>
      <c r="C4908">
        <v>2</v>
      </c>
      <c r="D4908" s="5" t="s">
        <v>40</v>
      </c>
      <c r="E4908" s="6">
        <v>846.49950000000001</v>
      </c>
      <c r="F4908" s="6">
        <v>1350.9404999999999</v>
      </c>
      <c r="G4908" s="6">
        <v>2197.44</v>
      </c>
    </row>
    <row r="4909" spans="1:7" customFormat="1" x14ac:dyDescent="0.25">
      <c r="A4909" s="4">
        <v>40801</v>
      </c>
      <c r="B4909">
        <v>2</v>
      </c>
      <c r="C4909">
        <v>1</v>
      </c>
      <c r="D4909" s="5" t="s">
        <v>41</v>
      </c>
      <c r="E4909" s="6">
        <v>656.68050000000005</v>
      </c>
      <c r="F4909" s="6">
        <v>1083.9465</v>
      </c>
      <c r="G4909" s="6">
        <v>1740.627</v>
      </c>
    </row>
    <row r="4910" spans="1:7" customFormat="1" x14ac:dyDescent="0.25">
      <c r="A4910" s="4">
        <v>40801</v>
      </c>
      <c r="B4910">
        <v>2</v>
      </c>
      <c r="C4910">
        <v>2</v>
      </c>
      <c r="D4910" s="5" t="s">
        <v>43</v>
      </c>
      <c r="E4910" s="6">
        <v>696.01350000000002</v>
      </c>
      <c r="F4910" s="6">
        <v>1135.7954999999999</v>
      </c>
      <c r="G4910" s="6">
        <v>1831.809</v>
      </c>
    </row>
    <row r="4911" spans="1:7" customFormat="1" x14ac:dyDescent="0.25">
      <c r="A4911" s="4">
        <v>40801</v>
      </c>
      <c r="B4911">
        <v>3</v>
      </c>
      <c r="C4911">
        <v>1</v>
      </c>
      <c r="D4911" s="5" t="s">
        <v>47</v>
      </c>
      <c r="E4911" s="6">
        <v>729.40350000000001</v>
      </c>
      <c r="F4911" s="6">
        <v>1127.7629999999999</v>
      </c>
      <c r="G4911" s="6">
        <v>1857.1665</v>
      </c>
    </row>
    <row r="4912" spans="1:7" customFormat="1" x14ac:dyDescent="0.25">
      <c r="A4912" s="4">
        <v>40801</v>
      </c>
      <c r="B4912">
        <v>3</v>
      </c>
      <c r="C4912">
        <v>2</v>
      </c>
      <c r="D4912" s="5" t="s">
        <v>24</v>
      </c>
      <c r="E4912" s="6">
        <v>663.56849999999997</v>
      </c>
      <c r="F4912" s="6">
        <v>1052.6355000000001</v>
      </c>
      <c r="G4912" s="6">
        <v>1716.204</v>
      </c>
    </row>
    <row r="4913" spans="1:7" customFormat="1" x14ac:dyDescent="0.25">
      <c r="A4913" s="4">
        <v>40801</v>
      </c>
      <c r="B4913">
        <v>4</v>
      </c>
      <c r="C4913">
        <v>1</v>
      </c>
      <c r="D4913" s="5" t="s">
        <v>30</v>
      </c>
      <c r="E4913" s="6">
        <v>731.93399999999997</v>
      </c>
      <c r="F4913" s="6">
        <v>1104.9570000000001</v>
      </c>
      <c r="G4913" s="6">
        <v>1836.8910000000001</v>
      </c>
    </row>
    <row r="4914" spans="1:7" customFormat="1" x14ac:dyDescent="0.25">
      <c r="A4914" s="4">
        <v>40801</v>
      </c>
      <c r="B4914">
        <v>4</v>
      </c>
      <c r="C4914">
        <v>2</v>
      </c>
      <c r="D4914" s="5" t="s">
        <v>16</v>
      </c>
      <c r="E4914" s="6">
        <v>704.42399999999998</v>
      </c>
      <c r="F4914" s="6">
        <v>1072.932</v>
      </c>
      <c r="G4914" s="6">
        <v>1777.356</v>
      </c>
    </row>
    <row r="4915" spans="1:7" customFormat="1" x14ac:dyDescent="0.25">
      <c r="A4915" s="4">
        <v>40802</v>
      </c>
      <c r="B4915">
        <v>1</v>
      </c>
      <c r="C4915">
        <v>1</v>
      </c>
      <c r="D4915" s="5" t="s">
        <v>22</v>
      </c>
      <c r="E4915" s="6">
        <v>596.20050000000003</v>
      </c>
      <c r="F4915" s="6">
        <v>999.13800000000003</v>
      </c>
      <c r="G4915" s="6">
        <v>1595.3385000000001</v>
      </c>
    </row>
    <row r="4916" spans="1:7" customFormat="1" x14ac:dyDescent="0.25">
      <c r="A4916" s="4">
        <v>40802</v>
      </c>
      <c r="B4916">
        <v>1</v>
      </c>
      <c r="C4916">
        <v>2</v>
      </c>
      <c r="D4916" s="5" t="s">
        <v>27</v>
      </c>
      <c r="E4916" s="6">
        <v>639.66</v>
      </c>
      <c r="F4916" s="6">
        <v>1007.9055</v>
      </c>
      <c r="G4916" s="6">
        <v>1647.5654999999999</v>
      </c>
    </row>
    <row r="4917" spans="1:7" customFormat="1" x14ac:dyDescent="0.25">
      <c r="A4917" s="4">
        <v>40802</v>
      </c>
      <c r="B4917">
        <v>2</v>
      </c>
      <c r="C4917">
        <v>1</v>
      </c>
      <c r="D4917" s="5" t="s">
        <v>32</v>
      </c>
      <c r="E4917" s="6">
        <v>685.95450000000005</v>
      </c>
      <c r="F4917" s="6">
        <v>1147.797</v>
      </c>
      <c r="G4917" s="6">
        <v>1833.7515000000001</v>
      </c>
    </row>
    <row r="4918" spans="1:7" customFormat="1" x14ac:dyDescent="0.25">
      <c r="A4918" s="4">
        <v>40802</v>
      </c>
      <c r="B4918">
        <v>2</v>
      </c>
      <c r="C4918">
        <v>2</v>
      </c>
      <c r="D4918" s="5" t="s">
        <v>37</v>
      </c>
      <c r="E4918" s="6">
        <v>794.38800000000003</v>
      </c>
      <c r="F4918" s="6">
        <v>1284.1079999999999</v>
      </c>
      <c r="G4918" s="6">
        <v>2078.4960000000001</v>
      </c>
    </row>
    <row r="4919" spans="1:7" customFormat="1" x14ac:dyDescent="0.25">
      <c r="A4919" s="4">
        <v>40802</v>
      </c>
      <c r="B4919">
        <v>3</v>
      </c>
      <c r="C4919">
        <v>1</v>
      </c>
      <c r="D4919" s="5" t="s">
        <v>40</v>
      </c>
      <c r="E4919" s="6">
        <v>632.30999999999995</v>
      </c>
      <c r="F4919" s="6">
        <v>1090.8975</v>
      </c>
      <c r="G4919" s="6">
        <v>1723.2075</v>
      </c>
    </row>
    <row r="4920" spans="1:7" customFormat="1" x14ac:dyDescent="0.25">
      <c r="A4920" s="4">
        <v>40802</v>
      </c>
      <c r="B4920">
        <v>3</v>
      </c>
      <c r="C4920">
        <v>2</v>
      </c>
      <c r="D4920" s="5" t="s">
        <v>41</v>
      </c>
      <c r="E4920" s="6">
        <v>826.476</v>
      </c>
      <c r="F4920" s="6">
        <v>1303.7325000000001</v>
      </c>
      <c r="G4920" s="6">
        <v>2130.2085000000002</v>
      </c>
    </row>
    <row r="4921" spans="1:7" customFormat="1" x14ac:dyDescent="0.25">
      <c r="A4921" s="4">
        <v>40802</v>
      </c>
      <c r="B4921">
        <v>4</v>
      </c>
      <c r="C4921">
        <v>1</v>
      </c>
      <c r="D4921" s="5" t="s">
        <v>43</v>
      </c>
      <c r="E4921" s="6">
        <v>730.67399999999998</v>
      </c>
      <c r="F4921" s="6">
        <v>1100.463</v>
      </c>
      <c r="G4921" s="6">
        <v>1831.1369999999999</v>
      </c>
    </row>
    <row r="4922" spans="1:7" customFormat="1" x14ac:dyDescent="0.25">
      <c r="A4922" s="4">
        <v>40802</v>
      </c>
      <c r="B4922">
        <v>4</v>
      </c>
      <c r="C4922">
        <v>2</v>
      </c>
      <c r="D4922" s="5" t="s">
        <v>47</v>
      </c>
      <c r="E4922" s="6">
        <v>694.73249999999996</v>
      </c>
      <c r="F4922" s="6">
        <v>1134.9555</v>
      </c>
      <c r="G4922" s="6">
        <v>1829.6880000000001</v>
      </c>
    </row>
    <row r="4923" spans="1:7" customFormat="1" x14ac:dyDescent="0.25">
      <c r="A4923" s="4">
        <v>40803</v>
      </c>
      <c r="B4923">
        <v>1</v>
      </c>
      <c r="C4923">
        <v>1</v>
      </c>
      <c r="D4923" s="5" t="s">
        <v>24</v>
      </c>
      <c r="E4923" s="6">
        <v>625.35900000000004</v>
      </c>
      <c r="F4923" s="6">
        <v>986.28599999999994</v>
      </c>
      <c r="G4923" s="6">
        <v>1611.645</v>
      </c>
    </row>
    <row r="4924" spans="1:7" customFormat="1" x14ac:dyDescent="0.25">
      <c r="A4924" s="4">
        <v>40803</v>
      </c>
      <c r="B4924">
        <v>1</v>
      </c>
      <c r="C4924">
        <v>2</v>
      </c>
      <c r="D4924" s="5" t="s">
        <v>30</v>
      </c>
      <c r="E4924" s="6">
        <v>790.99649999999997</v>
      </c>
      <c r="F4924" s="6">
        <v>1282.2284999999999</v>
      </c>
      <c r="G4924" s="6">
        <v>2073.2249999999999</v>
      </c>
    </row>
    <row r="4925" spans="1:7" customFormat="1" x14ac:dyDescent="0.25">
      <c r="A4925" s="4">
        <v>40803</v>
      </c>
      <c r="B4925">
        <v>2</v>
      </c>
      <c r="C4925">
        <v>1</v>
      </c>
      <c r="D4925" s="5" t="s">
        <v>16</v>
      </c>
      <c r="E4925" s="6">
        <v>667.46400000000006</v>
      </c>
      <c r="F4925" s="6">
        <v>1128.771</v>
      </c>
      <c r="G4925" s="6">
        <v>1796.2349999999999</v>
      </c>
    </row>
    <row r="4926" spans="1:7" customFormat="1" x14ac:dyDescent="0.25">
      <c r="A4926" s="4">
        <v>40803</v>
      </c>
      <c r="B4926">
        <v>2</v>
      </c>
      <c r="C4926">
        <v>2</v>
      </c>
      <c r="D4926" s="5" t="s">
        <v>22</v>
      </c>
      <c r="E4926" s="6">
        <v>823.81949999999995</v>
      </c>
      <c r="F4926" s="6">
        <v>1267.7594999999999</v>
      </c>
      <c r="G4926" s="6">
        <v>2091.5790000000002</v>
      </c>
    </row>
    <row r="4927" spans="1:7" customFormat="1" x14ac:dyDescent="0.25">
      <c r="A4927" s="4">
        <v>40803</v>
      </c>
      <c r="B4927">
        <v>3</v>
      </c>
      <c r="C4927">
        <v>1</v>
      </c>
      <c r="D4927" s="5" t="s">
        <v>27</v>
      </c>
      <c r="E4927" s="6">
        <v>674.42550000000006</v>
      </c>
      <c r="F4927" s="6">
        <v>1098.2159999999999</v>
      </c>
      <c r="G4927" s="6">
        <v>1772.6415</v>
      </c>
    </row>
    <row r="4928" spans="1:7" customFormat="1" x14ac:dyDescent="0.25">
      <c r="A4928" s="4">
        <v>40803</v>
      </c>
      <c r="B4928">
        <v>3</v>
      </c>
      <c r="C4928">
        <v>2</v>
      </c>
      <c r="D4928" s="5" t="s">
        <v>32</v>
      </c>
      <c r="E4928" s="6">
        <v>650.02350000000001</v>
      </c>
      <c r="F4928" s="6">
        <v>999.13800000000003</v>
      </c>
      <c r="G4928" s="6">
        <v>1649.1614999999999</v>
      </c>
    </row>
    <row r="4929" spans="1:7" customFormat="1" x14ac:dyDescent="0.25">
      <c r="A4929" s="4">
        <v>40803</v>
      </c>
      <c r="B4929">
        <v>4</v>
      </c>
      <c r="C4929">
        <v>1</v>
      </c>
      <c r="D4929" s="5" t="s">
        <v>37</v>
      </c>
      <c r="E4929" s="6">
        <v>620.47649999999999</v>
      </c>
      <c r="F4929" s="6">
        <v>1003.6319999999999</v>
      </c>
      <c r="G4929" s="6">
        <v>1624.1085</v>
      </c>
    </row>
    <row r="4930" spans="1:7" customFormat="1" x14ac:dyDescent="0.25">
      <c r="A4930" s="4">
        <v>40803</v>
      </c>
      <c r="B4930">
        <v>4</v>
      </c>
      <c r="C4930">
        <v>2</v>
      </c>
      <c r="D4930" s="5" t="s">
        <v>40</v>
      </c>
      <c r="E4930" s="6">
        <v>581.74199999999996</v>
      </c>
      <c r="F4930" s="6">
        <v>999.28499999999997</v>
      </c>
      <c r="G4930" s="6">
        <v>1581.027</v>
      </c>
    </row>
    <row r="4931" spans="1:7" customFormat="1" x14ac:dyDescent="0.25">
      <c r="A4931" s="4">
        <v>40804</v>
      </c>
      <c r="B4931">
        <v>1</v>
      </c>
      <c r="C4931">
        <v>1</v>
      </c>
      <c r="D4931" s="5" t="s">
        <v>41</v>
      </c>
      <c r="E4931" s="6">
        <v>713.09699999999998</v>
      </c>
      <c r="F4931" s="6">
        <v>1152.816</v>
      </c>
      <c r="G4931" s="6">
        <v>1865.913</v>
      </c>
    </row>
    <row r="4932" spans="1:7" customFormat="1" x14ac:dyDescent="0.25">
      <c r="A4932" s="4">
        <v>40804</v>
      </c>
      <c r="B4932">
        <v>1</v>
      </c>
      <c r="C4932">
        <v>2</v>
      </c>
      <c r="D4932" s="5" t="s">
        <v>43</v>
      </c>
      <c r="E4932" s="6">
        <v>649.12049999999999</v>
      </c>
      <c r="F4932" s="6">
        <v>1122.8175000000001</v>
      </c>
      <c r="G4932" s="6">
        <v>1771.9380000000001</v>
      </c>
    </row>
    <row r="4933" spans="1:7" customFormat="1" x14ac:dyDescent="0.25">
      <c r="A4933" s="4">
        <v>40804</v>
      </c>
      <c r="B4933">
        <v>2</v>
      </c>
      <c r="C4933">
        <v>1</v>
      </c>
      <c r="D4933" s="5" t="s">
        <v>47</v>
      </c>
      <c r="E4933" s="6">
        <v>709.62149999999997</v>
      </c>
      <c r="F4933" s="6">
        <v>1080.8805</v>
      </c>
      <c r="G4933" s="6">
        <v>1790.502</v>
      </c>
    </row>
    <row r="4934" spans="1:7" customFormat="1" x14ac:dyDescent="0.25">
      <c r="A4934" s="4">
        <v>40804</v>
      </c>
      <c r="B4934">
        <v>2</v>
      </c>
      <c r="C4934">
        <v>2</v>
      </c>
      <c r="D4934" s="5" t="s">
        <v>24</v>
      </c>
      <c r="E4934" s="6">
        <v>705.495</v>
      </c>
      <c r="F4934" s="6">
        <v>1230.8834999999999</v>
      </c>
      <c r="G4934" s="6">
        <v>1936.3785</v>
      </c>
    </row>
    <row r="4935" spans="1:7" customFormat="1" x14ac:dyDescent="0.25">
      <c r="A4935" s="4">
        <v>40804</v>
      </c>
      <c r="B4935">
        <v>3</v>
      </c>
      <c r="C4935">
        <v>1</v>
      </c>
      <c r="D4935" s="5" t="s">
        <v>30</v>
      </c>
      <c r="E4935" s="6">
        <v>651.02099999999996</v>
      </c>
      <c r="F4935" s="6">
        <v>1006.6559999999999</v>
      </c>
      <c r="G4935" s="6">
        <v>1657.6769999999999</v>
      </c>
    </row>
    <row r="4936" spans="1:7" customFormat="1" x14ac:dyDescent="0.25">
      <c r="A4936" s="4">
        <v>40804</v>
      </c>
      <c r="B4936">
        <v>3</v>
      </c>
      <c r="C4936">
        <v>2</v>
      </c>
      <c r="D4936" s="5" t="s">
        <v>16</v>
      </c>
      <c r="E4936" s="6">
        <v>768.89400000000001</v>
      </c>
      <c r="F4936" s="6">
        <v>1157.2155</v>
      </c>
      <c r="G4936" s="6">
        <v>1926.1095</v>
      </c>
    </row>
    <row r="4937" spans="1:7" customFormat="1" x14ac:dyDescent="0.25">
      <c r="A4937" s="4">
        <v>40804</v>
      </c>
      <c r="B4937">
        <v>4</v>
      </c>
      <c r="C4937">
        <v>1</v>
      </c>
      <c r="D4937" s="5" t="s">
        <v>22</v>
      </c>
      <c r="E4937" s="6">
        <v>654.33900000000006</v>
      </c>
      <c r="F4937" s="6">
        <v>982.92600000000004</v>
      </c>
      <c r="G4937" s="6">
        <v>1637.2650000000001</v>
      </c>
    </row>
    <row r="4938" spans="1:7" customFormat="1" x14ac:dyDescent="0.25">
      <c r="A4938" s="4">
        <v>40804</v>
      </c>
      <c r="B4938">
        <v>4</v>
      </c>
      <c r="C4938">
        <v>2</v>
      </c>
      <c r="D4938" s="5" t="s">
        <v>27</v>
      </c>
      <c r="E4938" s="6">
        <v>718.17899999999997</v>
      </c>
      <c r="F4938" s="6">
        <v>1078.1925000000001</v>
      </c>
      <c r="G4938" s="6">
        <v>1796.3715</v>
      </c>
    </row>
    <row r="4939" spans="1:7" customFormat="1" x14ac:dyDescent="0.25">
      <c r="A4939" s="4">
        <v>40805</v>
      </c>
      <c r="B4939">
        <v>1</v>
      </c>
      <c r="C4939">
        <v>1</v>
      </c>
      <c r="D4939" s="5" t="s">
        <v>32</v>
      </c>
      <c r="E4939" s="6">
        <v>654.9375</v>
      </c>
      <c r="F4939" s="6">
        <v>1042.6079999999999</v>
      </c>
      <c r="G4939" s="6">
        <v>1697.5454999999999</v>
      </c>
    </row>
    <row r="4940" spans="1:7" customFormat="1" x14ac:dyDescent="0.25">
      <c r="A4940" s="4">
        <v>40805</v>
      </c>
      <c r="B4940">
        <v>1</v>
      </c>
      <c r="C4940">
        <v>2</v>
      </c>
      <c r="D4940" s="5" t="s">
        <v>37</v>
      </c>
      <c r="E4940" s="6">
        <v>759.16049999999996</v>
      </c>
      <c r="F4940" s="6">
        <v>1253.2695000000001</v>
      </c>
      <c r="G4940" s="6">
        <v>2012.43</v>
      </c>
    </row>
    <row r="4941" spans="1:7" customFormat="1" x14ac:dyDescent="0.25">
      <c r="A4941" s="4">
        <v>40805</v>
      </c>
      <c r="B4941">
        <v>2</v>
      </c>
      <c r="C4941">
        <v>1</v>
      </c>
      <c r="D4941" s="5" t="s">
        <v>40</v>
      </c>
      <c r="E4941" s="6">
        <v>629.61149999999998</v>
      </c>
      <c r="F4941" s="6">
        <v>1020.9045</v>
      </c>
      <c r="G4941" s="6">
        <v>1650.5160000000001</v>
      </c>
    </row>
    <row r="4942" spans="1:7" customFormat="1" x14ac:dyDescent="0.25">
      <c r="A4942" s="4">
        <v>40805</v>
      </c>
      <c r="B4942">
        <v>2</v>
      </c>
      <c r="C4942">
        <v>2</v>
      </c>
      <c r="D4942" s="5" t="s">
        <v>41</v>
      </c>
      <c r="E4942" s="6">
        <v>744.303</v>
      </c>
      <c r="F4942" s="6">
        <v>1120.1714999999999</v>
      </c>
      <c r="G4942" s="6">
        <v>1864.4745</v>
      </c>
    </row>
    <row r="4943" spans="1:7" customFormat="1" x14ac:dyDescent="0.25">
      <c r="A4943" s="4">
        <v>40805</v>
      </c>
      <c r="B4943">
        <v>3</v>
      </c>
      <c r="C4943">
        <v>1</v>
      </c>
      <c r="D4943" s="5" t="s">
        <v>43</v>
      </c>
      <c r="E4943" s="6">
        <v>617.28449999999998</v>
      </c>
      <c r="F4943" s="6">
        <v>969.43349999999998</v>
      </c>
      <c r="G4943" s="6">
        <v>1586.7180000000001</v>
      </c>
    </row>
    <row r="4944" spans="1:7" customFormat="1" x14ac:dyDescent="0.25">
      <c r="A4944" s="4">
        <v>40805</v>
      </c>
      <c r="B4944">
        <v>3</v>
      </c>
      <c r="C4944">
        <v>2</v>
      </c>
      <c r="D4944" s="5" t="s">
        <v>47</v>
      </c>
      <c r="E4944" s="6">
        <v>797.93700000000001</v>
      </c>
      <c r="F4944" s="6">
        <v>1325.982</v>
      </c>
      <c r="G4944" s="6">
        <v>2123.9189999999999</v>
      </c>
    </row>
    <row r="4945" spans="1:7" customFormat="1" x14ac:dyDescent="0.25">
      <c r="A4945" s="4">
        <v>40805</v>
      </c>
      <c r="B4945">
        <v>4</v>
      </c>
      <c r="C4945">
        <v>1</v>
      </c>
      <c r="D4945" s="5" t="s">
        <v>24</v>
      </c>
      <c r="E4945" s="6">
        <v>659.93550000000005</v>
      </c>
      <c r="F4945" s="6">
        <v>1141.9485</v>
      </c>
      <c r="G4945" s="6">
        <v>1801.884</v>
      </c>
    </row>
    <row r="4946" spans="1:7" customFormat="1" x14ac:dyDescent="0.25">
      <c r="A4946" s="4">
        <v>40805</v>
      </c>
      <c r="B4946">
        <v>4</v>
      </c>
      <c r="C4946">
        <v>2</v>
      </c>
      <c r="D4946" s="5" t="s">
        <v>30</v>
      </c>
      <c r="E4946" s="6">
        <v>698.18700000000001</v>
      </c>
      <c r="F4946" s="6">
        <v>1186.1955</v>
      </c>
      <c r="G4946" s="6">
        <v>1884.3824999999999</v>
      </c>
    </row>
    <row r="4947" spans="1:7" customFormat="1" x14ac:dyDescent="0.25">
      <c r="A4947" s="4">
        <v>40806</v>
      </c>
      <c r="B4947">
        <v>1</v>
      </c>
      <c r="C4947">
        <v>1</v>
      </c>
      <c r="D4947" s="5" t="s">
        <v>16</v>
      </c>
      <c r="E4947" s="6">
        <v>703.22699999999998</v>
      </c>
      <c r="F4947" s="6">
        <v>1187.3924999999999</v>
      </c>
      <c r="G4947" s="6">
        <v>1890.6195</v>
      </c>
    </row>
    <row r="4948" spans="1:7" customFormat="1" x14ac:dyDescent="0.25">
      <c r="A4948" s="4">
        <v>40806</v>
      </c>
      <c r="B4948">
        <v>1</v>
      </c>
      <c r="C4948">
        <v>2</v>
      </c>
      <c r="D4948" s="5" t="s">
        <v>22</v>
      </c>
      <c r="E4948" s="6">
        <v>709.09649999999999</v>
      </c>
      <c r="F4948" s="6">
        <v>1248.2819999999999</v>
      </c>
      <c r="G4948" s="6">
        <v>1957.3785</v>
      </c>
    </row>
    <row r="4949" spans="1:7" customFormat="1" x14ac:dyDescent="0.25">
      <c r="A4949" s="4">
        <v>40806</v>
      </c>
      <c r="B4949">
        <v>2</v>
      </c>
      <c r="C4949">
        <v>1</v>
      </c>
      <c r="D4949" s="5" t="s">
        <v>27</v>
      </c>
      <c r="E4949" s="6">
        <v>703.71</v>
      </c>
      <c r="F4949" s="6">
        <v>1144.626</v>
      </c>
      <c r="G4949" s="6">
        <v>1848.336</v>
      </c>
    </row>
    <row r="4950" spans="1:7" customFormat="1" x14ac:dyDescent="0.25">
      <c r="A4950" s="4">
        <v>40806</v>
      </c>
      <c r="B4950">
        <v>2</v>
      </c>
      <c r="C4950">
        <v>2</v>
      </c>
      <c r="D4950" s="5" t="s">
        <v>32</v>
      </c>
      <c r="E4950" s="6">
        <v>776.76900000000001</v>
      </c>
      <c r="F4950" s="6">
        <v>1324.47</v>
      </c>
      <c r="G4950" s="6">
        <v>2101.239</v>
      </c>
    </row>
    <row r="4951" spans="1:7" customFormat="1" x14ac:dyDescent="0.25">
      <c r="A4951" s="4">
        <v>40806</v>
      </c>
      <c r="B4951">
        <v>3</v>
      </c>
      <c r="C4951">
        <v>1</v>
      </c>
      <c r="D4951" s="5" t="s">
        <v>37</v>
      </c>
      <c r="E4951" s="6">
        <v>606.62699999999995</v>
      </c>
      <c r="F4951" s="6">
        <v>1077.51</v>
      </c>
      <c r="G4951" s="6">
        <v>1684.1369999999999</v>
      </c>
    </row>
    <row r="4952" spans="1:7" customFormat="1" x14ac:dyDescent="0.25">
      <c r="A4952" s="4">
        <v>40806</v>
      </c>
      <c r="B4952">
        <v>3</v>
      </c>
      <c r="C4952">
        <v>2</v>
      </c>
      <c r="D4952" s="5" t="s">
        <v>40</v>
      </c>
      <c r="E4952" s="6">
        <v>743.30550000000005</v>
      </c>
      <c r="F4952" s="6">
        <v>1260.126</v>
      </c>
      <c r="G4952" s="6">
        <v>2003.4314999999999</v>
      </c>
    </row>
    <row r="4953" spans="1:7" customFormat="1" x14ac:dyDescent="0.25">
      <c r="A4953" s="4">
        <v>40806</v>
      </c>
      <c r="B4953">
        <v>4</v>
      </c>
      <c r="C4953">
        <v>1</v>
      </c>
      <c r="D4953" s="5" t="s">
        <v>41</v>
      </c>
      <c r="E4953" s="6">
        <v>696.08699999999999</v>
      </c>
      <c r="F4953" s="6">
        <v>1106.3325</v>
      </c>
      <c r="G4953" s="6">
        <v>1802.4195</v>
      </c>
    </row>
    <row r="4954" spans="1:7" customFormat="1" x14ac:dyDescent="0.25">
      <c r="A4954" s="4">
        <v>40806</v>
      </c>
      <c r="B4954">
        <v>4</v>
      </c>
      <c r="C4954">
        <v>2</v>
      </c>
      <c r="D4954" s="5" t="s">
        <v>43</v>
      </c>
      <c r="E4954" s="6">
        <v>634.01099999999997</v>
      </c>
      <c r="F4954" s="6">
        <v>1101.1559999999999</v>
      </c>
      <c r="G4954" s="6">
        <v>1735.1669999999999</v>
      </c>
    </row>
    <row r="4955" spans="1:7" customFormat="1" x14ac:dyDescent="0.25">
      <c r="A4955" s="4">
        <v>40807</v>
      </c>
      <c r="B4955">
        <v>1</v>
      </c>
      <c r="C4955">
        <v>1</v>
      </c>
      <c r="D4955" s="5" t="s">
        <v>47</v>
      </c>
      <c r="E4955" s="6">
        <v>593.57550000000003</v>
      </c>
      <c r="F4955" s="6">
        <v>1038.0930000000001</v>
      </c>
      <c r="G4955" s="6">
        <v>1631.6685</v>
      </c>
    </row>
    <row r="4956" spans="1:7" customFormat="1" x14ac:dyDescent="0.25">
      <c r="A4956" s="4">
        <v>40807</v>
      </c>
      <c r="B4956">
        <v>1</v>
      </c>
      <c r="C4956">
        <v>2</v>
      </c>
      <c r="D4956" s="5" t="s">
        <v>24</v>
      </c>
      <c r="E4956" s="6">
        <v>799.14449999999999</v>
      </c>
      <c r="F4956" s="6">
        <v>1390.4625000000001</v>
      </c>
      <c r="G4956" s="6">
        <v>2189.607</v>
      </c>
    </row>
    <row r="4957" spans="1:7" customFormat="1" x14ac:dyDescent="0.25">
      <c r="A4957" s="4">
        <v>40807</v>
      </c>
      <c r="B4957">
        <v>2</v>
      </c>
      <c r="C4957">
        <v>1</v>
      </c>
      <c r="D4957" s="5" t="s">
        <v>30</v>
      </c>
      <c r="E4957" s="6">
        <v>632.58299999999997</v>
      </c>
      <c r="F4957" s="6">
        <v>1186.2059999999999</v>
      </c>
      <c r="G4957" s="6">
        <v>1818.789</v>
      </c>
    </row>
    <row r="4958" spans="1:7" customFormat="1" x14ac:dyDescent="0.25">
      <c r="A4958" s="4">
        <v>40807</v>
      </c>
      <c r="B4958">
        <v>2</v>
      </c>
      <c r="C4958">
        <v>2</v>
      </c>
      <c r="D4958" s="5" t="s">
        <v>16</v>
      </c>
      <c r="E4958" s="6">
        <v>835.34849999999994</v>
      </c>
      <c r="F4958" s="6">
        <v>1298.3775000000001</v>
      </c>
      <c r="G4958" s="6">
        <v>2133.7260000000001</v>
      </c>
    </row>
    <row r="4959" spans="1:7" customFormat="1" x14ac:dyDescent="0.25">
      <c r="A4959" s="4">
        <v>40807</v>
      </c>
      <c r="B4959">
        <v>3</v>
      </c>
      <c r="C4959">
        <v>1</v>
      </c>
      <c r="D4959" s="5" t="s">
        <v>22</v>
      </c>
      <c r="E4959" s="6">
        <v>643.755</v>
      </c>
      <c r="F4959" s="6">
        <v>1107.9075</v>
      </c>
      <c r="G4959" s="6">
        <v>1751.6624999999999</v>
      </c>
    </row>
    <row r="4960" spans="1:7" customFormat="1" x14ac:dyDescent="0.25">
      <c r="A4960" s="4">
        <v>40807</v>
      </c>
      <c r="B4960">
        <v>3</v>
      </c>
      <c r="C4960">
        <v>2</v>
      </c>
      <c r="D4960" s="5" t="s">
        <v>27</v>
      </c>
      <c r="E4960" s="6">
        <v>671.72699999999998</v>
      </c>
      <c r="F4960" s="6">
        <v>1227.576</v>
      </c>
      <c r="G4960" s="6">
        <v>1899.3030000000001</v>
      </c>
    </row>
    <row r="4961" spans="1:7" customFormat="1" x14ac:dyDescent="0.25">
      <c r="A4961" s="4">
        <v>40807</v>
      </c>
      <c r="B4961">
        <v>4</v>
      </c>
      <c r="C4961">
        <v>1</v>
      </c>
      <c r="D4961" s="5" t="s">
        <v>32</v>
      </c>
      <c r="E4961" s="6">
        <v>648.91049999999996</v>
      </c>
      <c r="F4961" s="6">
        <v>1033.452</v>
      </c>
      <c r="G4961" s="6">
        <v>1682.3625</v>
      </c>
    </row>
    <row r="4962" spans="1:7" customFormat="1" x14ac:dyDescent="0.25">
      <c r="A4962" s="4">
        <v>40807</v>
      </c>
      <c r="B4962">
        <v>4</v>
      </c>
      <c r="C4962">
        <v>2</v>
      </c>
      <c r="D4962" s="5" t="s">
        <v>37</v>
      </c>
      <c r="E4962" s="6">
        <v>581.74199999999996</v>
      </c>
      <c r="F4962" s="6">
        <v>1004.346</v>
      </c>
      <c r="G4962" s="6">
        <v>1586.088</v>
      </c>
    </row>
    <row r="4963" spans="1:7" customFormat="1" x14ac:dyDescent="0.25">
      <c r="A4963" s="4">
        <v>40808</v>
      </c>
      <c r="B4963">
        <v>1</v>
      </c>
      <c r="C4963">
        <v>1</v>
      </c>
      <c r="D4963" s="5" t="s">
        <v>40</v>
      </c>
      <c r="E4963" s="6">
        <v>619.75199999999995</v>
      </c>
      <c r="F4963" s="6">
        <v>1034.4915000000001</v>
      </c>
      <c r="G4963" s="6">
        <v>1654.2435</v>
      </c>
    </row>
    <row r="4964" spans="1:7" customFormat="1" x14ac:dyDescent="0.25">
      <c r="A4964" s="4">
        <v>40808</v>
      </c>
      <c r="B4964">
        <v>1</v>
      </c>
      <c r="C4964">
        <v>2</v>
      </c>
      <c r="D4964" s="5" t="s">
        <v>41</v>
      </c>
      <c r="E4964" s="6">
        <v>659.35799999999995</v>
      </c>
      <c r="F4964" s="6">
        <v>1084.7864999999999</v>
      </c>
      <c r="G4964" s="6">
        <v>1744.1445000000001</v>
      </c>
    </row>
    <row r="4965" spans="1:7" customFormat="1" x14ac:dyDescent="0.25">
      <c r="A4965" s="4">
        <v>40808</v>
      </c>
      <c r="B4965">
        <v>2</v>
      </c>
      <c r="C4965">
        <v>1</v>
      </c>
      <c r="D4965" s="5" t="s">
        <v>43</v>
      </c>
      <c r="E4965" s="6">
        <v>614.55449999999996</v>
      </c>
      <c r="F4965" s="6">
        <v>997.15350000000001</v>
      </c>
      <c r="G4965" s="6">
        <v>1611.7080000000001</v>
      </c>
    </row>
    <row r="4966" spans="1:7" customFormat="1" x14ac:dyDescent="0.25">
      <c r="A4966" s="4">
        <v>40808</v>
      </c>
      <c r="B4966">
        <v>2</v>
      </c>
      <c r="C4966">
        <v>2</v>
      </c>
      <c r="D4966" s="5" t="s">
        <v>47</v>
      </c>
      <c r="E4966" s="6">
        <v>663.13800000000003</v>
      </c>
      <c r="F4966" s="6">
        <v>997.77300000000002</v>
      </c>
      <c r="G4966" s="6">
        <v>1660.9110000000001</v>
      </c>
    </row>
    <row r="4967" spans="1:7" customFormat="1" x14ac:dyDescent="0.25">
      <c r="A4967" s="4">
        <v>40808</v>
      </c>
      <c r="B4967">
        <v>3</v>
      </c>
      <c r="C4967">
        <v>1</v>
      </c>
      <c r="D4967" s="5" t="s">
        <v>24</v>
      </c>
      <c r="E4967" s="6">
        <v>605.94449999999995</v>
      </c>
      <c r="F4967" s="6">
        <v>1025.241</v>
      </c>
      <c r="G4967" s="6">
        <v>1631.1855</v>
      </c>
    </row>
    <row r="4968" spans="1:7" customFormat="1" x14ac:dyDescent="0.25">
      <c r="A4968" s="4">
        <v>40808</v>
      </c>
      <c r="B4968">
        <v>3</v>
      </c>
      <c r="C4968">
        <v>2</v>
      </c>
      <c r="D4968" s="5" t="s">
        <v>30</v>
      </c>
      <c r="E4968" s="6">
        <v>626.178</v>
      </c>
      <c r="F4968" s="6">
        <v>967.91099999999994</v>
      </c>
      <c r="G4968" s="6">
        <v>1594.0889999999999</v>
      </c>
    </row>
    <row r="4969" spans="1:7" customFormat="1" x14ac:dyDescent="0.25">
      <c r="A4969" s="4">
        <v>40808</v>
      </c>
      <c r="B4969">
        <v>4</v>
      </c>
      <c r="C4969">
        <v>1</v>
      </c>
      <c r="D4969" s="5" t="s">
        <v>16</v>
      </c>
      <c r="E4969" s="6">
        <v>655.09500000000003</v>
      </c>
      <c r="F4969" s="6">
        <v>1160.1555000000001</v>
      </c>
      <c r="G4969" s="6">
        <v>1815.2505000000001</v>
      </c>
    </row>
    <row r="4970" spans="1:7" customFormat="1" x14ac:dyDescent="0.25">
      <c r="A4970" s="4">
        <v>40808</v>
      </c>
      <c r="B4970">
        <v>4</v>
      </c>
      <c r="C4970">
        <v>2</v>
      </c>
      <c r="D4970" s="5" t="s">
        <v>22</v>
      </c>
      <c r="E4970" s="6">
        <v>651.30449999999996</v>
      </c>
      <c r="F4970" s="6">
        <v>1085.973</v>
      </c>
      <c r="G4970" s="6">
        <v>1737.2774999999999</v>
      </c>
    </row>
    <row r="4971" spans="1:7" customFormat="1" x14ac:dyDescent="0.25">
      <c r="A4971" s="4">
        <v>40809</v>
      </c>
      <c r="B4971">
        <v>1</v>
      </c>
      <c r="C4971">
        <v>1</v>
      </c>
      <c r="D4971" s="5" t="s">
        <v>27</v>
      </c>
      <c r="E4971" s="6">
        <v>629.00250000000005</v>
      </c>
      <c r="F4971" s="6">
        <v>1051.5540000000001</v>
      </c>
      <c r="G4971" s="6">
        <v>1680.5564999999999</v>
      </c>
    </row>
    <row r="4972" spans="1:7" customFormat="1" x14ac:dyDescent="0.25">
      <c r="A4972" s="4">
        <v>40809</v>
      </c>
      <c r="B4972">
        <v>1</v>
      </c>
      <c r="C4972">
        <v>2</v>
      </c>
      <c r="D4972" s="5" t="s">
        <v>32</v>
      </c>
      <c r="E4972" s="6">
        <v>796.36199999999997</v>
      </c>
      <c r="F4972" s="6">
        <v>1197.1469999999999</v>
      </c>
      <c r="G4972" s="6">
        <v>1993.509</v>
      </c>
    </row>
    <row r="4973" spans="1:7" customFormat="1" x14ac:dyDescent="0.25">
      <c r="A4973" s="4">
        <v>40809</v>
      </c>
      <c r="B4973">
        <v>2</v>
      </c>
      <c r="C4973">
        <v>1</v>
      </c>
      <c r="D4973" s="5" t="s">
        <v>37</v>
      </c>
      <c r="E4973" s="6">
        <v>602.20650000000001</v>
      </c>
      <c r="F4973" s="6">
        <v>1015.77</v>
      </c>
      <c r="G4973" s="6">
        <v>1617.9765</v>
      </c>
    </row>
    <row r="4974" spans="1:7" customFormat="1" x14ac:dyDescent="0.25">
      <c r="A4974" s="4">
        <v>40809</v>
      </c>
      <c r="B4974">
        <v>2</v>
      </c>
      <c r="C4974">
        <v>2</v>
      </c>
      <c r="D4974" s="5" t="s">
        <v>40</v>
      </c>
      <c r="E4974" s="6">
        <v>875.08050000000003</v>
      </c>
      <c r="F4974" s="6">
        <v>1329.7094999999999</v>
      </c>
      <c r="G4974" s="6">
        <v>2204.79</v>
      </c>
    </row>
    <row r="4975" spans="1:7" customFormat="1" x14ac:dyDescent="0.25">
      <c r="A4975" s="4">
        <v>40809</v>
      </c>
      <c r="B4975">
        <v>3</v>
      </c>
      <c r="C4975">
        <v>1</v>
      </c>
      <c r="D4975" s="5" t="s">
        <v>41</v>
      </c>
      <c r="E4975" s="6">
        <v>636.78300000000002</v>
      </c>
      <c r="F4975" s="6">
        <v>1248.4604999999999</v>
      </c>
      <c r="G4975" s="6">
        <v>1885.2435</v>
      </c>
    </row>
    <row r="4976" spans="1:7" customFormat="1" x14ac:dyDescent="0.25">
      <c r="A4976" s="4">
        <v>40809</v>
      </c>
      <c r="B4976">
        <v>3</v>
      </c>
      <c r="C4976">
        <v>2</v>
      </c>
      <c r="D4976" s="5" t="s">
        <v>43</v>
      </c>
      <c r="E4976" s="6">
        <v>720.83550000000002</v>
      </c>
      <c r="F4976" s="6">
        <v>1336.7339999999999</v>
      </c>
      <c r="G4976" s="6">
        <v>2057.5695000000001</v>
      </c>
    </row>
    <row r="4977" spans="1:7" customFormat="1" x14ac:dyDescent="0.25">
      <c r="A4977" s="4">
        <v>40809</v>
      </c>
      <c r="B4977">
        <v>4</v>
      </c>
      <c r="C4977">
        <v>1</v>
      </c>
      <c r="D4977" s="5" t="s">
        <v>47</v>
      </c>
      <c r="E4977" s="6">
        <v>582.76049999999998</v>
      </c>
      <c r="F4977" s="6">
        <v>1018.479</v>
      </c>
      <c r="G4977" s="6">
        <v>1601.2394999999999</v>
      </c>
    </row>
    <row r="4978" spans="1:7" customFormat="1" x14ac:dyDescent="0.25">
      <c r="A4978" s="4">
        <v>40809</v>
      </c>
      <c r="B4978">
        <v>4</v>
      </c>
      <c r="C4978">
        <v>2</v>
      </c>
      <c r="D4978" s="5" t="s">
        <v>24</v>
      </c>
      <c r="E4978" s="6">
        <v>741.51</v>
      </c>
      <c r="F4978" s="6">
        <v>1296.4349999999999</v>
      </c>
      <c r="G4978" s="6">
        <v>2037.9449999999999</v>
      </c>
    </row>
    <row r="4979" spans="1:7" customFormat="1" x14ac:dyDescent="0.25">
      <c r="A4979" s="4">
        <v>40810</v>
      </c>
      <c r="B4979">
        <v>1</v>
      </c>
      <c r="C4979">
        <v>1</v>
      </c>
      <c r="D4979" s="5" t="s">
        <v>30</v>
      </c>
      <c r="E4979" s="6">
        <v>713.40150000000006</v>
      </c>
      <c r="F4979" s="6">
        <v>1109.934</v>
      </c>
      <c r="G4979" s="6">
        <v>1823.3354999999999</v>
      </c>
    </row>
    <row r="4980" spans="1:7" customFormat="1" x14ac:dyDescent="0.25">
      <c r="A4980" s="4">
        <v>40810</v>
      </c>
      <c r="B4980">
        <v>1</v>
      </c>
      <c r="C4980">
        <v>2</v>
      </c>
      <c r="D4980" s="5" t="s">
        <v>16</v>
      </c>
      <c r="E4980" s="6">
        <v>626.77650000000006</v>
      </c>
      <c r="F4980" s="6">
        <v>1194.3855000000001</v>
      </c>
      <c r="G4980" s="6">
        <v>1821.162</v>
      </c>
    </row>
    <row r="4981" spans="1:7" customFormat="1" x14ac:dyDescent="0.25">
      <c r="A4981" s="4">
        <v>40810</v>
      </c>
      <c r="B4981">
        <v>2</v>
      </c>
      <c r="C4981">
        <v>1</v>
      </c>
      <c r="D4981" s="5" t="s">
        <v>22</v>
      </c>
      <c r="E4981" s="6">
        <v>636.80399999999997</v>
      </c>
      <c r="F4981" s="6">
        <v>1161.7515000000001</v>
      </c>
      <c r="G4981" s="6">
        <v>1798.5554999999999</v>
      </c>
    </row>
    <row r="4982" spans="1:7" customFormat="1" x14ac:dyDescent="0.25">
      <c r="A4982" s="4">
        <v>40810</v>
      </c>
      <c r="B4982">
        <v>2</v>
      </c>
      <c r="C4982">
        <v>2</v>
      </c>
      <c r="D4982" s="5" t="s">
        <v>27</v>
      </c>
      <c r="E4982" s="6">
        <v>609.65099999999995</v>
      </c>
      <c r="F4982" s="6">
        <v>1134.9659999999999</v>
      </c>
      <c r="G4982" s="6">
        <v>1744.617</v>
      </c>
    </row>
    <row r="4983" spans="1:7" customFormat="1" x14ac:dyDescent="0.25">
      <c r="A4983" s="4">
        <v>40810</v>
      </c>
      <c r="B4983">
        <v>3</v>
      </c>
      <c r="C4983">
        <v>1</v>
      </c>
      <c r="D4983" s="5" t="s">
        <v>32</v>
      </c>
      <c r="E4983" s="6">
        <v>674.94</v>
      </c>
      <c r="F4983" s="6">
        <v>1202.1869999999999</v>
      </c>
      <c r="G4983" s="6">
        <v>1877.127</v>
      </c>
    </row>
    <row r="4984" spans="1:7" customFormat="1" x14ac:dyDescent="0.25">
      <c r="A4984" s="4">
        <v>40810</v>
      </c>
      <c r="B4984">
        <v>3</v>
      </c>
      <c r="C4984">
        <v>2</v>
      </c>
      <c r="D4984" s="5" t="s">
        <v>37</v>
      </c>
      <c r="E4984" s="6">
        <v>594.77250000000004</v>
      </c>
      <c r="F4984" s="6">
        <v>1006.593</v>
      </c>
      <c r="G4984" s="6">
        <v>1601.3655000000001</v>
      </c>
    </row>
    <row r="4985" spans="1:7" customFormat="1" x14ac:dyDescent="0.25">
      <c r="A4985" s="4">
        <v>40810</v>
      </c>
      <c r="B4985">
        <v>4</v>
      </c>
      <c r="C4985">
        <v>1</v>
      </c>
      <c r="D4985" s="5" t="s">
        <v>40</v>
      </c>
      <c r="E4985" s="6">
        <v>748.67100000000005</v>
      </c>
      <c r="F4985" s="6">
        <v>1135.029</v>
      </c>
      <c r="G4985" s="6">
        <v>1883.7</v>
      </c>
    </row>
    <row r="4986" spans="1:7" customFormat="1" x14ac:dyDescent="0.25">
      <c r="A4986" s="4">
        <v>40810</v>
      </c>
      <c r="B4986">
        <v>4</v>
      </c>
      <c r="C4986">
        <v>2</v>
      </c>
      <c r="D4986" s="5" t="s">
        <v>41</v>
      </c>
      <c r="E4986" s="6">
        <v>726.12750000000005</v>
      </c>
      <c r="F4986" s="6">
        <v>1177.3019999999999</v>
      </c>
      <c r="G4986" s="6">
        <v>1903.4295</v>
      </c>
    </row>
    <row r="4987" spans="1:7" customFormat="1" x14ac:dyDescent="0.25">
      <c r="A4987" s="4">
        <v>40811</v>
      </c>
      <c r="B4987">
        <v>1</v>
      </c>
      <c r="C4987">
        <v>1</v>
      </c>
      <c r="D4987" s="5" t="s">
        <v>43</v>
      </c>
      <c r="E4987" s="6">
        <v>606.54300000000001</v>
      </c>
      <c r="F4987" s="6">
        <v>1092.8505</v>
      </c>
      <c r="G4987" s="6">
        <v>1699.3934999999999</v>
      </c>
    </row>
    <row r="4988" spans="1:7" customFormat="1" x14ac:dyDescent="0.25">
      <c r="A4988" s="4">
        <v>40811</v>
      </c>
      <c r="B4988">
        <v>1</v>
      </c>
      <c r="C4988">
        <v>2</v>
      </c>
      <c r="D4988" s="5" t="s">
        <v>47</v>
      </c>
      <c r="E4988" s="6">
        <v>580.74450000000002</v>
      </c>
      <c r="F4988" s="6">
        <v>1017.345</v>
      </c>
      <c r="G4988" s="6">
        <v>1598.0895</v>
      </c>
    </row>
    <row r="4989" spans="1:7" customFormat="1" x14ac:dyDescent="0.25">
      <c r="A4989" s="4">
        <v>40811</v>
      </c>
      <c r="B4989">
        <v>2</v>
      </c>
      <c r="C4989">
        <v>1</v>
      </c>
      <c r="D4989" s="5" t="s">
        <v>24</v>
      </c>
      <c r="E4989" s="6">
        <v>750.83399999999995</v>
      </c>
      <c r="F4989" s="6">
        <v>1126.3665000000001</v>
      </c>
      <c r="G4989" s="6">
        <v>1877.2004999999999</v>
      </c>
    </row>
    <row r="4990" spans="1:7" customFormat="1" x14ac:dyDescent="0.25">
      <c r="A4990" s="4">
        <v>40811</v>
      </c>
      <c r="B4990">
        <v>2</v>
      </c>
      <c r="C4990">
        <v>2</v>
      </c>
      <c r="D4990" s="5" t="s">
        <v>30</v>
      </c>
      <c r="E4990" s="6">
        <v>820.33349999999996</v>
      </c>
      <c r="F4990" s="6">
        <v>1233.3195000000001</v>
      </c>
      <c r="G4990" s="6">
        <v>2053.6529999999998</v>
      </c>
    </row>
    <row r="4991" spans="1:7" customFormat="1" x14ac:dyDescent="0.25">
      <c r="A4991" s="4">
        <v>40811</v>
      </c>
      <c r="B4991">
        <v>3</v>
      </c>
      <c r="C4991">
        <v>1</v>
      </c>
      <c r="D4991" s="5" t="s">
        <v>16</v>
      </c>
      <c r="E4991" s="6">
        <v>552.29999999999995</v>
      </c>
      <c r="F4991" s="6">
        <v>1113.21</v>
      </c>
      <c r="G4991" s="6">
        <v>1665.51</v>
      </c>
    </row>
    <row r="4992" spans="1:7" customFormat="1" x14ac:dyDescent="0.25">
      <c r="A4992" s="4">
        <v>40811</v>
      </c>
      <c r="B4992">
        <v>3</v>
      </c>
      <c r="C4992">
        <v>2</v>
      </c>
      <c r="D4992" s="5" t="s">
        <v>22</v>
      </c>
      <c r="E4992" s="6">
        <v>605.24099999999999</v>
      </c>
      <c r="F4992" s="6">
        <v>1132.635</v>
      </c>
      <c r="G4992" s="6">
        <v>1737.876</v>
      </c>
    </row>
    <row r="4993" spans="1:7" customFormat="1" x14ac:dyDescent="0.25">
      <c r="A4993" s="4">
        <v>40811</v>
      </c>
      <c r="B4993">
        <v>4</v>
      </c>
      <c r="C4993">
        <v>1</v>
      </c>
      <c r="D4993" s="5" t="s">
        <v>27</v>
      </c>
      <c r="E4993" s="6">
        <v>596.77800000000002</v>
      </c>
      <c r="F4993" s="6">
        <v>1016.148</v>
      </c>
      <c r="G4993" s="6">
        <v>1612.9259999999999</v>
      </c>
    </row>
    <row r="4994" spans="1:7" customFormat="1" x14ac:dyDescent="0.25">
      <c r="A4994" s="4">
        <v>40811</v>
      </c>
      <c r="B4994">
        <v>4</v>
      </c>
      <c r="C4994">
        <v>2</v>
      </c>
      <c r="D4994" s="5" t="s">
        <v>32</v>
      </c>
      <c r="E4994" s="6">
        <v>716.60400000000004</v>
      </c>
      <c r="F4994" s="6">
        <v>1123.6679999999999</v>
      </c>
      <c r="G4994" s="6">
        <v>1840.2719999999999</v>
      </c>
    </row>
    <row r="4995" spans="1:7" customFormat="1" x14ac:dyDescent="0.25">
      <c r="A4995" s="4">
        <v>40812</v>
      </c>
      <c r="B4995">
        <v>1</v>
      </c>
      <c r="C4995">
        <v>1</v>
      </c>
      <c r="D4995" s="5" t="s">
        <v>37</v>
      </c>
      <c r="E4995" s="6">
        <v>656.89049999999997</v>
      </c>
      <c r="F4995" s="6">
        <v>1228.7204999999999</v>
      </c>
      <c r="G4995" s="6">
        <v>1885.6110000000001</v>
      </c>
    </row>
    <row r="4996" spans="1:7" customFormat="1" x14ac:dyDescent="0.25">
      <c r="A4996" s="4">
        <v>40812</v>
      </c>
      <c r="B4996">
        <v>1</v>
      </c>
      <c r="C4996">
        <v>2</v>
      </c>
      <c r="D4996" s="5" t="s">
        <v>40</v>
      </c>
      <c r="E4996" s="6">
        <v>557.68650000000002</v>
      </c>
      <c r="F4996" s="6">
        <v>1127.826</v>
      </c>
      <c r="G4996" s="6">
        <v>1685.5125</v>
      </c>
    </row>
    <row r="4997" spans="1:7" customFormat="1" x14ac:dyDescent="0.25">
      <c r="A4997" s="4">
        <v>40812</v>
      </c>
      <c r="B4997">
        <v>2</v>
      </c>
      <c r="C4997">
        <v>1</v>
      </c>
      <c r="D4997" s="5" t="s">
        <v>41</v>
      </c>
      <c r="E4997" s="6">
        <v>545.12850000000003</v>
      </c>
      <c r="F4997" s="6">
        <v>1076.5754999999999</v>
      </c>
      <c r="G4997" s="6">
        <v>1621.704</v>
      </c>
    </row>
    <row r="4998" spans="1:7" customFormat="1" x14ac:dyDescent="0.25">
      <c r="A4998" s="4">
        <v>40812</v>
      </c>
      <c r="B4998">
        <v>2</v>
      </c>
      <c r="C4998">
        <v>2</v>
      </c>
      <c r="D4998" s="5" t="s">
        <v>43</v>
      </c>
      <c r="E4998" s="6">
        <v>785.33699999999999</v>
      </c>
      <c r="F4998" s="6">
        <v>1420.2615000000001</v>
      </c>
      <c r="G4998" s="6">
        <v>2205.5985000000001</v>
      </c>
    </row>
    <row r="4999" spans="1:7" customFormat="1" x14ac:dyDescent="0.25">
      <c r="A4999" s="4">
        <v>40812</v>
      </c>
      <c r="B4999">
        <v>3</v>
      </c>
      <c r="C4999">
        <v>1</v>
      </c>
      <c r="D4999" s="5" t="s">
        <v>47</v>
      </c>
      <c r="E4999" s="6">
        <v>544.27800000000002</v>
      </c>
      <c r="F4999" s="6">
        <v>1056.867</v>
      </c>
      <c r="G4999" s="6">
        <v>1601.145</v>
      </c>
    </row>
    <row r="5000" spans="1:7" customFormat="1" x14ac:dyDescent="0.25">
      <c r="A5000" s="4">
        <v>40812</v>
      </c>
      <c r="B5000">
        <v>3</v>
      </c>
      <c r="C5000">
        <v>2</v>
      </c>
      <c r="D5000" s="5" t="s">
        <v>24</v>
      </c>
      <c r="E5000" s="6">
        <v>798.33600000000001</v>
      </c>
      <c r="F5000" s="6">
        <v>1363.8135</v>
      </c>
      <c r="G5000" s="6">
        <v>2162.1495</v>
      </c>
    </row>
    <row r="5001" spans="1:7" customFormat="1" x14ac:dyDescent="0.25">
      <c r="A5001" s="4">
        <v>40812</v>
      </c>
      <c r="B5001">
        <v>4</v>
      </c>
      <c r="C5001">
        <v>1</v>
      </c>
      <c r="D5001" s="5" t="s">
        <v>30</v>
      </c>
      <c r="E5001" s="6">
        <v>720.279</v>
      </c>
      <c r="F5001" s="6">
        <v>1121.1795</v>
      </c>
      <c r="G5001" s="6">
        <v>1841.4585</v>
      </c>
    </row>
    <row r="5002" spans="1:7" customFormat="1" x14ac:dyDescent="0.25">
      <c r="A5002" s="4">
        <v>40812</v>
      </c>
      <c r="B5002">
        <v>4</v>
      </c>
      <c r="C5002">
        <v>2</v>
      </c>
      <c r="D5002" s="5" t="s">
        <v>16</v>
      </c>
      <c r="E5002" s="6">
        <v>764.94600000000003</v>
      </c>
      <c r="F5002" s="6">
        <v>1279.8554999999999</v>
      </c>
      <c r="G5002" s="6">
        <v>2044.8015</v>
      </c>
    </row>
    <row r="5003" spans="1:7" customFormat="1" x14ac:dyDescent="0.25">
      <c r="A5003" s="4">
        <v>40813</v>
      </c>
      <c r="B5003">
        <v>1</v>
      </c>
      <c r="C5003">
        <v>1</v>
      </c>
      <c r="D5003" s="5" t="s">
        <v>22</v>
      </c>
      <c r="E5003" s="6">
        <v>563.32500000000005</v>
      </c>
      <c r="F5003" s="6">
        <v>1144.6890000000001</v>
      </c>
      <c r="G5003" s="6">
        <v>1708.0139999999999</v>
      </c>
    </row>
    <row r="5004" spans="1:7" customFormat="1" x14ac:dyDescent="0.25">
      <c r="A5004" s="4">
        <v>40813</v>
      </c>
      <c r="B5004">
        <v>1</v>
      </c>
      <c r="C5004">
        <v>2</v>
      </c>
      <c r="D5004" s="5" t="s">
        <v>27</v>
      </c>
      <c r="E5004" s="6">
        <v>687.52949999999998</v>
      </c>
      <c r="F5004" s="6">
        <v>1384.8765000000001</v>
      </c>
      <c r="G5004" s="6">
        <v>2072.4059999999999</v>
      </c>
    </row>
    <row r="5005" spans="1:7" customFormat="1" x14ac:dyDescent="0.25">
      <c r="A5005" s="4">
        <v>40813</v>
      </c>
      <c r="B5005">
        <v>2</v>
      </c>
      <c r="C5005">
        <v>1</v>
      </c>
      <c r="D5005" s="5" t="s">
        <v>32</v>
      </c>
      <c r="E5005" s="6">
        <v>649.45650000000001</v>
      </c>
      <c r="F5005" s="6">
        <v>1043.2170000000001</v>
      </c>
      <c r="G5005" s="6">
        <v>1692.6735000000001</v>
      </c>
    </row>
    <row r="5006" spans="1:7" customFormat="1" x14ac:dyDescent="0.25">
      <c r="A5006" s="4">
        <v>40813</v>
      </c>
      <c r="B5006">
        <v>2</v>
      </c>
      <c r="C5006">
        <v>2</v>
      </c>
      <c r="D5006" s="5" t="s">
        <v>37</v>
      </c>
      <c r="E5006" s="6">
        <v>734.40150000000006</v>
      </c>
      <c r="F5006" s="6">
        <v>1403.4090000000001</v>
      </c>
      <c r="G5006" s="6">
        <v>2137.8105</v>
      </c>
    </row>
    <row r="5007" spans="1:7" customFormat="1" x14ac:dyDescent="0.25">
      <c r="A5007" s="4">
        <v>40813</v>
      </c>
      <c r="B5007">
        <v>3</v>
      </c>
      <c r="C5007">
        <v>1</v>
      </c>
      <c r="D5007" s="5" t="s">
        <v>40</v>
      </c>
      <c r="E5007" s="6">
        <v>537.01199999999994</v>
      </c>
      <c r="F5007" s="6">
        <v>1052.1524999999999</v>
      </c>
      <c r="G5007" s="6">
        <v>1589.1645000000001</v>
      </c>
    </row>
    <row r="5008" spans="1:7" customFormat="1" x14ac:dyDescent="0.25">
      <c r="A5008" s="4">
        <v>40813</v>
      </c>
      <c r="B5008">
        <v>3</v>
      </c>
      <c r="C5008">
        <v>2</v>
      </c>
      <c r="D5008" s="5" t="s">
        <v>41</v>
      </c>
      <c r="E5008" s="6">
        <v>625.45349999999996</v>
      </c>
      <c r="F5008" s="6">
        <v>1090.0364999999999</v>
      </c>
      <c r="G5008" s="6">
        <v>1715.49</v>
      </c>
    </row>
    <row r="5009" spans="1:7" customFormat="1" x14ac:dyDescent="0.25">
      <c r="A5009" s="4">
        <v>40813</v>
      </c>
      <c r="B5009">
        <v>4</v>
      </c>
      <c r="C5009">
        <v>1</v>
      </c>
      <c r="D5009" s="5" t="s">
        <v>43</v>
      </c>
      <c r="E5009" s="6">
        <v>581.14350000000002</v>
      </c>
      <c r="F5009" s="6">
        <v>1075.452</v>
      </c>
      <c r="G5009" s="6">
        <v>1656.5954999999999</v>
      </c>
    </row>
    <row r="5010" spans="1:7" customFormat="1" x14ac:dyDescent="0.25">
      <c r="A5010" s="4">
        <v>40813</v>
      </c>
      <c r="B5010">
        <v>4</v>
      </c>
      <c r="C5010">
        <v>2</v>
      </c>
      <c r="D5010" s="5" t="s">
        <v>47</v>
      </c>
      <c r="E5010" s="6">
        <v>814.89449999999999</v>
      </c>
      <c r="F5010" s="6">
        <v>1283.037</v>
      </c>
      <c r="G5010" s="6">
        <v>2097.9315000000001</v>
      </c>
    </row>
    <row r="5011" spans="1:7" customFormat="1" x14ac:dyDescent="0.25">
      <c r="A5011" s="4">
        <v>40814</v>
      </c>
      <c r="B5011">
        <v>1</v>
      </c>
      <c r="C5011">
        <v>1</v>
      </c>
      <c r="D5011" s="5" t="s">
        <v>24</v>
      </c>
      <c r="E5011" s="6">
        <v>583.74749999999995</v>
      </c>
      <c r="F5011" s="6">
        <v>1147.944</v>
      </c>
      <c r="G5011" s="6">
        <v>1731.6914999999999</v>
      </c>
    </row>
    <row r="5012" spans="1:7" customFormat="1" x14ac:dyDescent="0.25">
      <c r="A5012" s="4">
        <v>40814</v>
      </c>
      <c r="B5012">
        <v>1</v>
      </c>
      <c r="C5012">
        <v>2</v>
      </c>
      <c r="D5012" s="5" t="s">
        <v>30</v>
      </c>
      <c r="E5012" s="6">
        <v>574.11900000000003</v>
      </c>
      <c r="F5012" s="6">
        <v>1029.5145</v>
      </c>
      <c r="G5012" s="6">
        <v>1603.6334999999999</v>
      </c>
    </row>
    <row r="5013" spans="1:7" customFormat="1" x14ac:dyDescent="0.25">
      <c r="A5013" s="4">
        <v>40814</v>
      </c>
      <c r="B5013">
        <v>2</v>
      </c>
      <c r="C5013">
        <v>1</v>
      </c>
      <c r="D5013" s="5" t="s">
        <v>16</v>
      </c>
      <c r="E5013" s="6">
        <v>615.14250000000004</v>
      </c>
      <c r="F5013" s="6">
        <v>1116.4649999999999</v>
      </c>
      <c r="G5013" s="6">
        <v>1731.6075000000001</v>
      </c>
    </row>
    <row r="5014" spans="1:7" customFormat="1" x14ac:dyDescent="0.25">
      <c r="A5014" s="4">
        <v>40814</v>
      </c>
      <c r="B5014">
        <v>2</v>
      </c>
      <c r="C5014">
        <v>2</v>
      </c>
      <c r="D5014" s="5" t="s">
        <v>22</v>
      </c>
      <c r="E5014" s="6">
        <v>790.86</v>
      </c>
      <c r="F5014" s="6">
        <v>1376.2349999999999</v>
      </c>
      <c r="G5014" s="6">
        <v>2167.0949999999998</v>
      </c>
    </row>
    <row r="5015" spans="1:7" customFormat="1" x14ac:dyDescent="0.25">
      <c r="A5015" s="4">
        <v>40814</v>
      </c>
      <c r="B5015">
        <v>3</v>
      </c>
      <c r="C5015">
        <v>1</v>
      </c>
      <c r="D5015" s="5" t="s">
        <v>27</v>
      </c>
      <c r="E5015" s="6">
        <v>672.58799999999997</v>
      </c>
      <c r="F5015" s="6">
        <v>1082.9804999999999</v>
      </c>
      <c r="G5015" s="6">
        <v>1755.5685000000001</v>
      </c>
    </row>
    <row r="5016" spans="1:7" customFormat="1" x14ac:dyDescent="0.25">
      <c r="A5016" s="4">
        <v>40814</v>
      </c>
      <c r="B5016">
        <v>3</v>
      </c>
      <c r="C5016">
        <v>2</v>
      </c>
      <c r="D5016" s="5" t="s">
        <v>32</v>
      </c>
      <c r="E5016" s="6">
        <v>813.90750000000003</v>
      </c>
      <c r="F5016" s="6">
        <v>1363.845</v>
      </c>
      <c r="G5016" s="6">
        <v>2177.7525000000001</v>
      </c>
    </row>
    <row r="5017" spans="1:7" customFormat="1" x14ac:dyDescent="0.25">
      <c r="A5017" s="4">
        <v>40814</v>
      </c>
      <c r="B5017">
        <v>4</v>
      </c>
      <c r="C5017">
        <v>1</v>
      </c>
      <c r="D5017" s="5" t="s">
        <v>37</v>
      </c>
      <c r="E5017" s="6">
        <v>663.77850000000001</v>
      </c>
      <c r="F5017" s="6">
        <v>1101.24</v>
      </c>
      <c r="G5017" s="6">
        <v>1765.0184999999999</v>
      </c>
    </row>
    <row r="5018" spans="1:7" customFormat="1" x14ac:dyDescent="0.25">
      <c r="A5018" s="4">
        <v>40814</v>
      </c>
      <c r="B5018">
        <v>4</v>
      </c>
      <c r="C5018">
        <v>2</v>
      </c>
      <c r="D5018" s="5" t="s">
        <v>40</v>
      </c>
      <c r="E5018" s="6">
        <v>526.45950000000005</v>
      </c>
      <c r="F5018" s="6">
        <v>1110.2175</v>
      </c>
      <c r="G5018" s="6">
        <v>1636.6769999999999</v>
      </c>
    </row>
    <row r="5019" spans="1:7" customFormat="1" x14ac:dyDescent="0.25">
      <c r="A5019" s="4">
        <v>40815</v>
      </c>
      <c r="B5019">
        <v>1</v>
      </c>
      <c r="C5019">
        <v>1</v>
      </c>
      <c r="D5019" s="5" t="s">
        <v>41</v>
      </c>
      <c r="E5019" s="6">
        <v>559.05150000000003</v>
      </c>
      <c r="F5019" s="6">
        <v>1155.6405</v>
      </c>
      <c r="G5019" s="6">
        <v>1714.692</v>
      </c>
    </row>
    <row r="5020" spans="1:7" customFormat="1" x14ac:dyDescent="0.25">
      <c r="A5020" s="4">
        <v>40815</v>
      </c>
      <c r="B5020">
        <v>1</v>
      </c>
      <c r="C5020">
        <v>2</v>
      </c>
      <c r="D5020" s="5" t="s">
        <v>43</v>
      </c>
      <c r="E5020" s="6">
        <v>717.67499999999995</v>
      </c>
      <c r="F5020" s="6">
        <v>1204.5284999999999</v>
      </c>
      <c r="G5020" s="6">
        <v>1922.2035000000001</v>
      </c>
    </row>
    <row r="5021" spans="1:7" customFormat="1" x14ac:dyDescent="0.25">
      <c r="A5021" s="4">
        <v>40815</v>
      </c>
      <c r="B5021">
        <v>2</v>
      </c>
      <c r="C5021">
        <v>1</v>
      </c>
      <c r="D5021" s="5" t="s">
        <v>47</v>
      </c>
      <c r="E5021" s="6">
        <v>667.44299999999998</v>
      </c>
      <c r="F5021" s="6">
        <v>1150.9155000000001</v>
      </c>
      <c r="G5021" s="6">
        <v>1818.3585</v>
      </c>
    </row>
    <row r="5022" spans="1:7" customFormat="1" x14ac:dyDescent="0.25">
      <c r="A5022" s="4">
        <v>40815</v>
      </c>
      <c r="B5022">
        <v>2</v>
      </c>
      <c r="C5022">
        <v>2</v>
      </c>
      <c r="D5022" s="5" t="s">
        <v>24</v>
      </c>
      <c r="E5022" s="6">
        <v>746.53949999999998</v>
      </c>
      <c r="F5022" s="6">
        <v>1404.375</v>
      </c>
      <c r="G5022" s="6">
        <v>2150.9144999999999</v>
      </c>
    </row>
    <row r="5023" spans="1:7" customFormat="1" x14ac:dyDescent="0.25">
      <c r="A5023" s="4">
        <v>40815</v>
      </c>
      <c r="B5023">
        <v>3</v>
      </c>
      <c r="C5023">
        <v>1</v>
      </c>
      <c r="D5023" s="5" t="s">
        <v>30</v>
      </c>
      <c r="E5023" s="6">
        <v>721.27650000000006</v>
      </c>
      <c r="F5023" s="6">
        <v>1166.8965000000001</v>
      </c>
      <c r="G5023" s="6">
        <v>1888.173</v>
      </c>
    </row>
    <row r="5024" spans="1:7" customFormat="1" x14ac:dyDescent="0.25">
      <c r="A5024" s="4">
        <v>40815</v>
      </c>
      <c r="B5024">
        <v>3</v>
      </c>
      <c r="C5024">
        <v>2</v>
      </c>
      <c r="D5024" s="5" t="s">
        <v>16</v>
      </c>
      <c r="E5024" s="6">
        <v>495.70499999999998</v>
      </c>
      <c r="F5024" s="6">
        <v>1134.4304999999999</v>
      </c>
      <c r="G5024" s="6">
        <v>1630.1355000000001</v>
      </c>
    </row>
    <row r="5025" spans="1:7" customFormat="1" x14ac:dyDescent="0.25">
      <c r="A5025" s="4">
        <v>40815</v>
      </c>
      <c r="B5025">
        <v>4</v>
      </c>
      <c r="C5025">
        <v>1</v>
      </c>
      <c r="D5025" s="5" t="s">
        <v>22</v>
      </c>
      <c r="E5025" s="6">
        <v>583.16999999999996</v>
      </c>
      <c r="F5025" s="6">
        <v>1277.325</v>
      </c>
      <c r="G5025" s="6">
        <v>1860.4949999999999</v>
      </c>
    </row>
    <row r="5026" spans="1:7" customFormat="1" x14ac:dyDescent="0.25">
      <c r="A5026" s="4">
        <v>40815</v>
      </c>
      <c r="B5026">
        <v>4</v>
      </c>
      <c r="C5026">
        <v>2</v>
      </c>
      <c r="D5026" s="5" t="s">
        <v>27</v>
      </c>
      <c r="E5026" s="6">
        <v>788.85450000000003</v>
      </c>
      <c r="F5026" s="6">
        <v>1366.155</v>
      </c>
      <c r="G5026" s="6">
        <v>2155.0095000000001</v>
      </c>
    </row>
    <row r="5027" spans="1:7" customFormat="1" x14ac:dyDescent="0.25">
      <c r="A5027" s="4">
        <v>40816</v>
      </c>
      <c r="B5027">
        <v>1</v>
      </c>
      <c r="C5027">
        <v>1</v>
      </c>
      <c r="D5027" s="5" t="s">
        <v>32</v>
      </c>
      <c r="E5027" s="6">
        <v>517.89149999999995</v>
      </c>
      <c r="F5027" s="6">
        <v>1144.7204999999999</v>
      </c>
      <c r="G5027" s="6">
        <v>1662.6120000000001</v>
      </c>
    </row>
    <row r="5028" spans="1:7" customFormat="1" x14ac:dyDescent="0.25">
      <c r="A5028" s="4">
        <v>40816</v>
      </c>
      <c r="B5028">
        <v>1</v>
      </c>
      <c r="C5028">
        <v>2</v>
      </c>
      <c r="D5028" s="5" t="s">
        <v>37</v>
      </c>
      <c r="E5028" s="6">
        <v>794.47199999999998</v>
      </c>
      <c r="F5028" s="6">
        <v>1388.415</v>
      </c>
      <c r="G5028" s="6">
        <v>2182.8870000000002</v>
      </c>
    </row>
    <row r="5029" spans="1:7" customFormat="1" x14ac:dyDescent="0.25">
      <c r="A5029" s="4">
        <v>40816</v>
      </c>
      <c r="B5029">
        <v>2</v>
      </c>
      <c r="C5029">
        <v>1</v>
      </c>
      <c r="D5029" s="5" t="s">
        <v>40</v>
      </c>
      <c r="E5029" s="6">
        <v>535.94100000000003</v>
      </c>
      <c r="F5029" s="6">
        <v>1186.5630000000001</v>
      </c>
      <c r="G5029" s="6">
        <v>1722.5039999999999</v>
      </c>
    </row>
    <row r="5030" spans="1:7" customFormat="1" x14ac:dyDescent="0.25">
      <c r="A5030" s="4">
        <v>40816</v>
      </c>
      <c r="B5030">
        <v>2</v>
      </c>
      <c r="C5030">
        <v>2</v>
      </c>
      <c r="D5030" s="5" t="s">
        <v>41</v>
      </c>
      <c r="E5030" s="6">
        <v>716.08950000000004</v>
      </c>
      <c r="F5030" s="6">
        <v>1139.9114999999999</v>
      </c>
      <c r="G5030" s="6">
        <v>1856.001</v>
      </c>
    </row>
    <row r="5031" spans="1:7" customFormat="1" x14ac:dyDescent="0.25">
      <c r="A5031" s="4">
        <v>40816</v>
      </c>
      <c r="B5031">
        <v>3</v>
      </c>
      <c r="C5031">
        <v>1</v>
      </c>
      <c r="D5031" s="5" t="s">
        <v>43</v>
      </c>
      <c r="E5031" s="6">
        <v>573.279</v>
      </c>
      <c r="F5031" s="6">
        <v>1136.1105</v>
      </c>
      <c r="G5031" s="6">
        <v>1709.3895</v>
      </c>
    </row>
    <row r="5032" spans="1:7" customFormat="1" x14ac:dyDescent="0.25">
      <c r="A5032" s="4">
        <v>40816</v>
      </c>
      <c r="B5032">
        <v>3</v>
      </c>
      <c r="C5032">
        <v>2</v>
      </c>
      <c r="D5032" s="5" t="s">
        <v>47</v>
      </c>
      <c r="E5032" s="6">
        <v>612.66449999999998</v>
      </c>
      <c r="F5032" s="6">
        <v>1337.5215000000001</v>
      </c>
      <c r="G5032" s="6">
        <v>1950.1859999999999</v>
      </c>
    </row>
    <row r="5033" spans="1:7" customFormat="1" x14ac:dyDescent="0.25">
      <c r="A5033" s="4">
        <v>40816</v>
      </c>
      <c r="B5033">
        <v>4</v>
      </c>
      <c r="C5033">
        <v>1</v>
      </c>
      <c r="D5033" s="5" t="s">
        <v>24</v>
      </c>
      <c r="E5033" s="6">
        <v>521.42999999999995</v>
      </c>
      <c r="F5033" s="6">
        <v>1065.0045</v>
      </c>
      <c r="G5033" s="6">
        <v>1586.4345000000001</v>
      </c>
    </row>
    <row r="5034" spans="1:7" customFormat="1" x14ac:dyDescent="0.25">
      <c r="A5034" s="4">
        <v>40816</v>
      </c>
      <c r="B5034">
        <v>4</v>
      </c>
      <c r="C5034">
        <v>2</v>
      </c>
      <c r="D5034" s="5" t="s">
        <v>30</v>
      </c>
      <c r="E5034" s="6">
        <v>707.89949999999999</v>
      </c>
      <c r="F5034" s="6">
        <v>1286.4179999999999</v>
      </c>
      <c r="G5034" s="6">
        <v>1994.3175000000001</v>
      </c>
    </row>
    <row r="5035" spans="1:7" customFormat="1" x14ac:dyDescent="0.25">
      <c r="A5035" s="4">
        <v>40817</v>
      </c>
      <c r="B5035">
        <v>1</v>
      </c>
      <c r="C5035">
        <v>1</v>
      </c>
      <c r="D5035" s="5" t="s">
        <v>16</v>
      </c>
      <c r="E5035" s="6">
        <v>739.053</v>
      </c>
      <c r="F5035" s="6">
        <v>1127.1645000000001</v>
      </c>
      <c r="G5035" s="6">
        <v>1866.2175</v>
      </c>
    </row>
    <row r="5036" spans="1:7" customFormat="1" x14ac:dyDescent="0.25">
      <c r="A5036" s="4">
        <v>40817</v>
      </c>
      <c r="B5036">
        <v>1</v>
      </c>
      <c r="C5036">
        <v>2</v>
      </c>
      <c r="D5036" s="5" t="s">
        <v>22</v>
      </c>
      <c r="E5036" s="6">
        <v>672.98699999999997</v>
      </c>
      <c r="F5036" s="6">
        <v>1342.4775</v>
      </c>
      <c r="G5036" s="6">
        <v>2015.4645</v>
      </c>
    </row>
    <row r="5037" spans="1:7" customFormat="1" x14ac:dyDescent="0.25">
      <c r="A5037" s="4">
        <v>40817</v>
      </c>
      <c r="B5037">
        <v>2</v>
      </c>
      <c r="C5037">
        <v>1</v>
      </c>
      <c r="D5037" s="5" t="s">
        <v>27</v>
      </c>
      <c r="E5037" s="6">
        <v>490.0455</v>
      </c>
      <c r="F5037" s="6">
        <v>1144.3634999999999</v>
      </c>
      <c r="G5037" s="6">
        <v>1634.4090000000001</v>
      </c>
    </row>
    <row r="5038" spans="1:7" customFormat="1" x14ac:dyDescent="0.25">
      <c r="A5038" s="4">
        <v>40817</v>
      </c>
      <c r="B5038">
        <v>2</v>
      </c>
      <c r="C5038">
        <v>2</v>
      </c>
      <c r="D5038" s="5" t="s">
        <v>32</v>
      </c>
      <c r="E5038" s="6">
        <v>644.84699999999998</v>
      </c>
      <c r="F5038" s="6">
        <v>982.78949999999998</v>
      </c>
      <c r="G5038" s="6">
        <v>1627.6365000000001</v>
      </c>
    </row>
    <row r="5039" spans="1:7" customFormat="1" x14ac:dyDescent="0.25">
      <c r="A5039" s="4">
        <v>40817</v>
      </c>
      <c r="B5039">
        <v>3</v>
      </c>
      <c r="C5039">
        <v>1</v>
      </c>
      <c r="D5039" s="5" t="s">
        <v>37</v>
      </c>
      <c r="E5039" s="6">
        <v>540.01499999999999</v>
      </c>
      <c r="F5039" s="6">
        <v>1229.76</v>
      </c>
      <c r="G5039" s="6">
        <v>1769.7750000000001</v>
      </c>
    </row>
    <row r="5040" spans="1:7" customFormat="1" x14ac:dyDescent="0.25">
      <c r="A5040" s="4">
        <v>40817</v>
      </c>
      <c r="B5040">
        <v>3</v>
      </c>
      <c r="C5040">
        <v>2</v>
      </c>
      <c r="D5040" s="5" t="s">
        <v>40</v>
      </c>
      <c r="E5040" s="6">
        <v>739.053</v>
      </c>
      <c r="F5040" s="6">
        <v>1344.1155000000001</v>
      </c>
      <c r="G5040" s="6">
        <v>2083.1685000000002</v>
      </c>
    </row>
    <row r="5041" spans="1:7" customFormat="1" x14ac:dyDescent="0.25">
      <c r="A5041" s="4">
        <v>40817</v>
      </c>
      <c r="B5041">
        <v>4</v>
      </c>
      <c r="C5041">
        <v>1</v>
      </c>
      <c r="D5041" s="5" t="s">
        <v>41</v>
      </c>
      <c r="E5041" s="6">
        <v>565.46699999999998</v>
      </c>
      <c r="F5041" s="6">
        <v>1175.6745000000001</v>
      </c>
      <c r="G5041" s="6">
        <v>1741.1415</v>
      </c>
    </row>
    <row r="5042" spans="1:7" customFormat="1" x14ac:dyDescent="0.25">
      <c r="A5042" s="4">
        <v>40817</v>
      </c>
      <c r="B5042">
        <v>4</v>
      </c>
      <c r="C5042">
        <v>2</v>
      </c>
      <c r="D5042" s="5" t="s">
        <v>43</v>
      </c>
      <c r="E5042" s="6">
        <v>773.19899999999996</v>
      </c>
      <c r="F5042" s="6">
        <v>1220.8875</v>
      </c>
      <c r="G5042" s="6">
        <v>1994.0864999999999</v>
      </c>
    </row>
    <row r="5043" spans="1:7" customFormat="1" x14ac:dyDescent="0.25">
      <c r="A5043" s="4">
        <v>40818</v>
      </c>
      <c r="B5043">
        <v>1</v>
      </c>
      <c r="C5043">
        <v>1</v>
      </c>
      <c r="D5043" s="5" t="s">
        <v>47</v>
      </c>
      <c r="E5043" s="6">
        <v>591.33900000000006</v>
      </c>
      <c r="F5043" s="6">
        <v>1207.2375</v>
      </c>
      <c r="G5043" s="6">
        <v>1798.5764999999999</v>
      </c>
    </row>
    <row r="5044" spans="1:7" customFormat="1" x14ac:dyDescent="0.25">
      <c r="A5044" s="4">
        <v>40818</v>
      </c>
      <c r="B5044">
        <v>1</v>
      </c>
      <c r="C5044">
        <v>2</v>
      </c>
      <c r="D5044" s="5" t="s">
        <v>24</v>
      </c>
      <c r="E5044" s="6">
        <v>691.48800000000006</v>
      </c>
      <c r="F5044" s="6">
        <v>1076.5335</v>
      </c>
      <c r="G5044" s="6">
        <v>1768.0215000000001</v>
      </c>
    </row>
    <row r="5045" spans="1:7" customFormat="1" x14ac:dyDescent="0.25">
      <c r="A5045" s="4">
        <v>40818</v>
      </c>
      <c r="B5045">
        <v>2</v>
      </c>
      <c r="C5045">
        <v>1</v>
      </c>
      <c r="D5045" s="5" t="s">
        <v>30</v>
      </c>
      <c r="E5045" s="6">
        <v>603.0675</v>
      </c>
      <c r="F5045" s="6">
        <v>1225.098</v>
      </c>
      <c r="G5045" s="6">
        <v>1828.1655000000001</v>
      </c>
    </row>
    <row r="5046" spans="1:7" customFormat="1" x14ac:dyDescent="0.25">
      <c r="A5046" s="4">
        <v>40818</v>
      </c>
      <c r="B5046">
        <v>2</v>
      </c>
      <c r="C5046">
        <v>2</v>
      </c>
      <c r="D5046" s="5" t="s">
        <v>16</v>
      </c>
      <c r="E5046" s="6">
        <v>599.23500000000001</v>
      </c>
      <c r="F5046" s="6">
        <v>1057.9169999999999</v>
      </c>
      <c r="G5046" s="6">
        <v>1657.152</v>
      </c>
    </row>
    <row r="5047" spans="1:7" customFormat="1" x14ac:dyDescent="0.25">
      <c r="A5047" s="4">
        <v>40818</v>
      </c>
      <c r="B5047">
        <v>3</v>
      </c>
      <c r="C5047">
        <v>1</v>
      </c>
      <c r="D5047" s="5" t="s">
        <v>22</v>
      </c>
      <c r="E5047" s="6">
        <v>459.74250000000001</v>
      </c>
      <c r="F5047" s="6">
        <v>1129.6635000000001</v>
      </c>
      <c r="G5047" s="6">
        <v>1589.4059999999999</v>
      </c>
    </row>
    <row r="5048" spans="1:7" customFormat="1" x14ac:dyDescent="0.25">
      <c r="A5048" s="4">
        <v>40818</v>
      </c>
      <c r="B5048">
        <v>3</v>
      </c>
      <c r="C5048">
        <v>2</v>
      </c>
      <c r="D5048" s="5" t="s">
        <v>27</v>
      </c>
      <c r="E5048" s="6">
        <v>638.86199999999997</v>
      </c>
      <c r="F5048" s="6">
        <v>1335.9255000000001</v>
      </c>
      <c r="G5048" s="6">
        <v>1974.7874999999999</v>
      </c>
    </row>
    <row r="5049" spans="1:7" customFormat="1" x14ac:dyDescent="0.25">
      <c r="A5049" s="4">
        <v>40818</v>
      </c>
      <c r="B5049">
        <v>4</v>
      </c>
      <c r="C5049">
        <v>1</v>
      </c>
      <c r="D5049" s="5" t="s">
        <v>32</v>
      </c>
      <c r="E5049" s="6">
        <v>615.42600000000004</v>
      </c>
      <c r="F5049" s="6">
        <v>1193.1465000000001</v>
      </c>
      <c r="G5049" s="6">
        <v>1808.5725</v>
      </c>
    </row>
    <row r="5050" spans="1:7" customFormat="1" x14ac:dyDescent="0.25">
      <c r="A5050" s="4">
        <v>40818</v>
      </c>
      <c r="B5050">
        <v>4</v>
      </c>
      <c r="C5050">
        <v>2</v>
      </c>
      <c r="D5050" s="5" t="s">
        <v>37</v>
      </c>
      <c r="E5050" s="6">
        <v>544.16250000000002</v>
      </c>
      <c r="F5050" s="6">
        <v>1125.2639999999999</v>
      </c>
      <c r="G5050" s="6">
        <v>1669.4265</v>
      </c>
    </row>
    <row r="5051" spans="1:7" customFormat="1" x14ac:dyDescent="0.25">
      <c r="A5051" s="4">
        <v>40819</v>
      </c>
      <c r="B5051">
        <v>1</v>
      </c>
      <c r="C5051">
        <v>1</v>
      </c>
      <c r="D5051" s="5" t="s">
        <v>40</v>
      </c>
      <c r="E5051" s="6">
        <v>477.435</v>
      </c>
      <c r="F5051" s="6">
        <v>1106.6895</v>
      </c>
      <c r="G5051" s="6">
        <v>1584.1244999999999</v>
      </c>
    </row>
    <row r="5052" spans="1:7" customFormat="1" x14ac:dyDescent="0.25">
      <c r="A5052" s="4">
        <v>40819</v>
      </c>
      <c r="B5052">
        <v>1</v>
      </c>
      <c r="C5052">
        <v>2</v>
      </c>
      <c r="D5052" s="5" t="s">
        <v>41</v>
      </c>
      <c r="E5052" s="6">
        <v>669.69</v>
      </c>
      <c r="F5052" s="6">
        <v>1289.3475000000001</v>
      </c>
      <c r="G5052" s="6">
        <v>1959.0374999999999</v>
      </c>
    </row>
    <row r="5053" spans="1:7" customFormat="1" x14ac:dyDescent="0.25">
      <c r="A5053" s="4">
        <v>40819</v>
      </c>
      <c r="B5053">
        <v>2</v>
      </c>
      <c r="C5053">
        <v>1</v>
      </c>
      <c r="D5053" s="5" t="s">
        <v>43</v>
      </c>
      <c r="E5053" s="6">
        <v>681.76499999999999</v>
      </c>
      <c r="F5053" s="6">
        <v>1100.2215000000001</v>
      </c>
      <c r="G5053" s="6">
        <v>1781.9865</v>
      </c>
    </row>
    <row r="5054" spans="1:7" customFormat="1" x14ac:dyDescent="0.25">
      <c r="A5054" s="4">
        <v>40819</v>
      </c>
      <c r="B5054">
        <v>2</v>
      </c>
      <c r="C5054">
        <v>2</v>
      </c>
      <c r="D5054" s="5" t="s">
        <v>47</v>
      </c>
      <c r="E5054" s="6">
        <v>602.39549999999997</v>
      </c>
      <c r="F5054" s="6">
        <v>1118.9535000000001</v>
      </c>
      <c r="G5054" s="6">
        <v>1721.3489999999999</v>
      </c>
    </row>
    <row r="5055" spans="1:7" customFormat="1" x14ac:dyDescent="0.25">
      <c r="A5055" s="4">
        <v>40819</v>
      </c>
      <c r="B5055">
        <v>3</v>
      </c>
      <c r="C5055">
        <v>1</v>
      </c>
      <c r="D5055" s="5" t="s">
        <v>24</v>
      </c>
      <c r="E5055" s="6">
        <v>600.327</v>
      </c>
      <c r="F5055" s="6">
        <v>1209.3585</v>
      </c>
      <c r="G5055" s="6">
        <v>1809.6855</v>
      </c>
    </row>
    <row r="5056" spans="1:7" customFormat="1" x14ac:dyDescent="0.25">
      <c r="A5056" s="4">
        <v>40819</v>
      </c>
      <c r="B5056">
        <v>3</v>
      </c>
      <c r="C5056">
        <v>2</v>
      </c>
      <c r="D5056" s="5" t="s">
        <v>30</v>
      </c>
      <c r="E5056" s="6">
        <v>745.36350000000004</v>
      </c>
      <c r="F5056" s="6">
        <v>1271.8755000000001</v>
      </c>
      <c r="G5056" s="6">
        <v>2017.239</v>
      </c>
    </row>
    <row r="5057" spans="1:7" customFormat="1" x14ac:dyDescent="0.25">
      <c r="A5057" s="4">
        <v>40819</v>
      </c>
      <c r="B5057">
        <v>4</v>
      </c>
      <c r="C5057">
        <v>1</v>
      </c>
      <c r="D5057" s="5" t="s">
        <v>16</v>
      </c>
      <c r="E5057" s="6">
        <v>617.45249999999999</v>
      </c>
      <c r="F5057" s="6">
        <v>1233.2460000000001</v>
      </c>
      <c r="G5057" s="6">
        <v>1850.6985</v>
      </c>
    </row>
    <row r="5058" spans="1:7" customFormat="1" x14ac:dyDescent="0.25">
      <c r="A5058" s="4">
        <v>40819</v>
      </c>
      <c r="B5058">
        <v>4</v>
      </c>
      <c r="C5058">
        <v>2</v>
      </c>
      <c r="D5058" s="5" t="s">
        <v>22</v>
      </c>
      <c r="E5058" s="6">
        <v>740.09249999999997</v>
      </c>
      <c r="F5058" s="6">
        <v>1223.04</v>
      </c>
      <c r="G5058" s="6">
        <v>1963.1324999999999</v>
      </c>
    </row>
    <row r="5059" spans="1:7" customFormat="1" x14ac:dyDescent="0.25">
      <c r="A5059" s="4">
        <v>40820</v>
      </c>
      <c r="B5059">
        <v>1</v>
      </c>
      <c r="C5059">
        <v>1</v>
      </c>
      <c r="D5059" s="5" t="s">
        <v>27</v>
      </c>
      <c r="E5059" s="6">
        <v>609.70349999999996</v>
      </c>
      <c r="F5059" s="6">
        <v>1119.7304999999999</v>
      </c>
      <c r="G5059" s="6">
        <v>1729.434</v>
      </c>
    </row>
    <row r="5060" spans="1:7" customFormat="1" x14ac:dyDescent="0.25">
      <c r="A5060" s="4">
        <v>40820</v>
      </c>
      <c r="B5060">
        <v>1</v>
      </c>
      <c r="C5060">
        <v>2</v>
      </c>
      <c r="D5060" s="5" t="s">
        <v>32</v>
      </c>
      <c r="E5060" s="6">
        <v>748.48199999999997</v>
      </c>
      <c r="F5060" s="6">
        <v>1431.4755</v>
      </c>
      <c r="G5060" s="6">
        <v>2179.9575</v>
      </c>
    </row>
    <row r="5061" spans="1:7" customFormat="1" x14ac:dyDescent="0.25">
      <c r="A5061" s="4">
        <v>40820</v>
      </c>
      <c r="B5061">
        <v>2</v>
      </c>
      <c r="C5061">
        <v>1</v>
      </c>
      <c r="D5061" s="5" t="s">
        <v>37</v>
      </c>
      <c r="E5061" s="6">
        <v>557.66549999999995</v>
      </c>
      <c r="F5061" s="6">
        <v>1040.4555</v>
      </c>
      <c r="G5061" s="6">
        <v>1598.1210000000001</v>
      </c>
    </row>
    <row r="5062" spans="1:7" customFormat="1" x14ac:dyDescent="0.25">
      <c r="A5062" s="4">
        <v>40820</v>
      </c>
      <c r="B5062">
        <v>2</v>
      </c>
      <c r="C5062">
        <v>2</v>
      </c>
      <c r="D5062" s="5" t="s">
        <v>40</v>
      </c>
      <c r="E5062" s="6">
        <v>838.04700000000003</v>
      </c>
      <c r="F5062" s="6">
        <v>1277.4825000000001</v>
      </c>
      <c r="G5062" s="6">
        <v>2115.5295000000001</v>
      </c>
    </row>
    <row r="5063" spans="1:7" customFormat="1" x14ac:dyDescent="0.25">
      <c r="A5063" s="4">
        <v>40820</v>
      </c>
      <c r="B5063">
        <v>3</v>
      </c>
      <c r="C5063">
        <v>1</v>
      </c>
      <c r="D5063" s="5" t="s">
        <v>41</v>
      </c>
      <c r="E5063" s="6">
        <v>484.86900000000003</v>
      </c>
      <c r="F5063" s="6">
        <v>1159.4625000000001</v>
      </c>
      <c r="G5063" s="6">
        <v>1644.3315</v>
      </c>
    </row>
    <row r="5064" spans="1:7" customFormat="1" x14ac:dyDescent="0.25">
      <c r="A5064" s="4">
        <v>40820</v>
      </c>
      <c r="B5064">
        <v>3</v>
      </c>
      <c r="C5064">
        <v>2</v>
      </c>
      <c r="D5064" s="5" t="s">
        <v>43</v>
      </c>
      <c r="E5064" s="6">
        <v>734.49599999999998</v>
      </c>
      <c r="F5064" s="6">
        <v>1315.377</v>
      </c>
      <c r="G5064" s="6">
        <v>2049.873</v>
      </c>
    </row>
    <row r="5065" spans="1:7" customFormat="1" x14ac:dyDescent="0.25">
      <c r="A5065" s="4">
        <v>40820</v>
      </c>
      <c r="B5065">
        <v>4</v>
      </c>
      <c r="C5065">
        <v>1</v>
      </c>
      <c r="D5065" s="5" t="s">
        <v>47</v>
      </c>
      <c r="E5065" s="6">
        <v>694.06050000000005</v>
      </c>
      <c r="F5065" s="6">
        <v>1116.8534999999999</v>
      </c>
      <c r="G5065" s="6">
        <v>1810.914</v>
      </c>
    </row>
    <row r="5066" spans="1:7" customFormat="1" x14ac:dyDescent="0.25">
      <c r="A5066" s="4">
        <v>40820</v>
      </c>
      <c r="B5066">
        <v>4</v>
      </c>
      <c r="C5066">
        <v>2</v>
      </c>
      <c r="D5066" s="5" t="s">
        <v>24</v>
      </c>
      <c r="E5066" s="6">
        <v>479.45100000000002</v>
      </c>
      <c r="F5066" s="6">
        <v>1163.8409999999999</v>
      </c>
      <c r="G5066" s="6">
        <v>1643.2919999999999</v>
      </c>
    </row>
    <row r="5067" spans="1:7" customFormat="1" x14ac:dyDescent="0.25">
      <c r="A5067" s="4">
        <v>40821</v>
      </c>
      <c r="B5067">
        <v>1</v>
      </c>
      <c r="C5067">
        <v>1</v>
      </c>
      <c r="D5067" s="5" t="s">
        <v>30</v>
      </c>
      <c r="E5067" s="6">
        <v>573.65700000000004</v>
      </c>
      <c r="F5067" s="6">
        <v>1111.1415</v>
      </c>
      <c r="G5067" s="6">
        <v>1684.7985000000001</v>
      </c>
    </row>
    <row r="5068" spans="1:7" customFormat="1" x14ac:dyDescent="0.25">
      <c r="A5068" s="4">
        <v>40821</v>
      </c>
      <c r="B5068">
        <v>1</v>
      </c>
      <c r="C5068">
        <v>2</v>
      </c>
      <c r="D5068" s="5" t="s">
        <v>16</v>
      </c>
      <c r="E5068" s="6">
        <v>782.49149999999997</v>
      </c>
      <c r="F5068" s="6">
        <v>1421.4165</v>
      </c>
      <c r="G5068" s="6">
        <v>2203.9079999999999</v>
      </c>
    </row>
    <row r="5069" spans="1:7" customFormat="1" x14ac:dyDescent="0.25">
      <c r="A5069" s="4">
        <v>40821</v>
      </c>
      <c r="B5069">
        <v>2</v>
      </c>
      <c r="C5069">
        <v>1</v>
      </c>
      <c r="D5069" s="5" t="s">
        <v>22</v>
      </c>
      <c r="E5069" s="6">
        <v>587.34900000000005</v>
      </c>
      <c r="F5069" s="6">
        <v>1191.1095</v>
      </c>
      <c r="G5069" s="6">
        <v>1778.4585</v>
      </c>
    </row>
    <row r="5070" spans="1:7" customFormat="1" x14ac:dyDescent="0.25">
      <c r="A5070" s="4">
        <v>40821</v>
      </c>
      <c r="B5070">
        <v>2</v>
      </c>
      <c r="C5070">
        <v>2</v>
      </c>
      <c r="D5070" s="5" t="s">
        <v>27</v>
      </c>
      <c r="E5070" s="6">
        <v>627.82650000000001</v>
      </c>
      <c r="F5070" s="6">
        <v>1210.5345</v>
      </c>
      <c r="G5070" s="6">
        <v>1838.3610000000001</v>
      </c>
    </row>
    <row r="5071" spans="1:7" customFormat="1" x14ac:dyDescent="0.25">
      <c r="A5071" s="4">
        <v>40821</v>
      </c>
      <c r="B5071">
        <v>3</v>
      </c>
      <c r="C5071">
        <v>1</v>
      </c>
      <c r="D5071" s="5" t="s">
        <v>32</v>
      </c>
      <c r="E5071" s="6">
        <v>651.31500000000005</v>
      </c>
      <c r="F5071" s="6">
        <v>1214.4090000000001</v>
      </c>
      <c r="G5071" s="6">
        <v>1865.7239999999999</v>
      </c>
    </row>
    <row r="5072" spans="1:7" customFormat="1" x14ac:dyDescent="0.25">
      <c r="A5072" s="4">
        <v>40821</v>
      </c>
      <c r="B5072">
        <v>3</v>
      </c>
      <c r="C5072">
        <v>2</v>
      </c>
      <c r="D5072" s="5" t="s">
        <v>37</v>
      </c>
      <c r="E5072" s="6">
        <v>741.36300000000006</v>
      </c>
      <c r="F5072" s="6">
        <v>1323.3045</v>
      </c>
      <c r="G5072" s="6">
        <v>2064.6675</v>
      </c>
    </row>
    <row r="5073" spans="1:7" customFormat="1" x14ac:dyDescent="0.25">
      <c r="A5073" s="4">
        <v>40821</v>
      </c>
      <c r="B5073">
        <v>4</v>
      </c>
      <c r="C5073">
        <v>1</v>
      </c>
      <c r="D5073" s="5" t="s">
        <v>40</v>
      </c>
      <c r="E5073" s="6">
        <v>679.476</v>
      </c>
      <c r="F5073" s="6">
        <v>1139.4494999999999</v>
      </c>
      <c r="G5073" s="6">
        <v>1818.9255000000001</v>
      </c>
    </row>
    <row r="5074" spans="1:7" customFormat="1" x14ac:dyDescent="0.25">
      <c r="A5074" s="4">
        <v>40821</v>
      </c>
      <c r="B5074">
        <v>4</v>
      </c>
      <c r="C5074">
        <v>2</v>
      </c>
      <c r="D5074" s="5" t="s">
        <v>41</v>
      </c>
      <c r="E5074" s="6">
        <v>635.81700000000001</v>
      </c>
      <c r="F5074" s="6">
        <v>1085.0595000000001</v>
      </c>
      <c r="G5074" s="6">
        <v>1720.8765000000001</v>
      </c>
    </row>
    <row r="5075" spans="1:7" customFormat="1" x14ac:dyDescent="0.25">
      <c r="A5075" s="4">
        <v>40822</v>
      </c>
      <c r="B5075">
        <v>1</v>
      </c>
      <c r="C5075">
        <v>1</v>
      </c>
      <c r="D5075" s="5" t="s">
        <v>43</v>
      </c>
      <c r="E5075" s="6">
        <v>694.22850000000005</v>
      </c>
      <c r="F5075" s="6">
        <v>1046.9549999999999</v>
      </c>
      <c r="G5075" s="6">
        <v>1741.1835000000001</v>
      </c>
    </row>
    <row r="5076" spans="1:7" customFormat="1" x14ac:dyDescent="0.25">
      <c r="A5076" s="4">
        <v>40822</v>
      </c>
      <c r="B5076">
        <v>1</v>
      </c>
      <c r="C5076">
        <v>2</v>
      </c>
      <c r="D5076" s="5" t="s">
        <v>47</v>
      </c>
      <c r="E5076" s="6">
        <v>607.36199999999997</v>
      </c>
      <c r="F5076" s="6">
        <v>1183.308</v>
      </c>
      <c r="G5076" s="6">
        <v>1790.67</v>
      </c>
    </row>
    <row r="5077" spans="1:7" customFormat="1" x14ac:dyDescent="0.25">
      <c r="A5077" s="4">
        <v>40822</v>
      </c>
      <c r="B5077">
        <v>2</v>
      </c>
      <c r="C5077">
        <v>1</v>
      </c>
      <c r="D5077" s="5" t="s">
        <v>24</v>
      </c>
      <c r="E5077" s="6">
        <v>614.17650000000003</v>
      </c>
      <c r="F5077" s="6">
        <v>1275.1935000000001</v>
      </c>
      <c r="G5077" s="6">
        <v>1889.37</v>
      </c>
    </row>
    <row r="5078" spans="1:7" customFormat="1" x14ac:dyDescent="0.25">
      <c r="A5078" s="4">
        <v>40822</v>
      </c>
      <c r="B5078">
        <v>2</v>
      </c>
      <c r="C5078">
        <v>2</v>
      </c>
      <c r="D5078" s="5" t="s">
        <v>30</v>
      </c>
      <c r="E5078" s="6">
        <v>493.2165</v>
      </c>
      <c r="F5078" s="6">
        <v>1271.9804999999999</v>
      </c>
      <c r="G5078" s="6">
        <v>1765.1969999999999</v>
      </c>
    </row>
    <row r="5079" spans="1:7" customFormat="1" x14ac:dyDescent="0.25">
      <c r="A5079" s="4">
        <v>40822</v>
      </c>
      <c r="B5079">
        <v>3</v>
      </c>
      <c r="C5079">
        <v>1</v>
      </c>
      <c r="D5079" s="5" t="s">
        <v>16</v>
      </c>
      <c r="E5079" s="6">
        <v>459.27</v>
      </c>
      <c r="F5079" s="6">
        <v>1175.6534999999999</v>
      </c>
      <c r="G5079" s="6">
        <v>1634.9235000000001</v>
      </c>
    </row>
    <row r="5080" spans="1:7" customFormat="1" x14ac:dyDescent="0.25">
      <c r="A5080" s="4">
        <v>40822</v>
      </c>
      <c r="B5080">
        <v>3</v>
      </c>
      <c r="C5080">
        <v>2</v>
      </c>
      <c r="D5080" s="5" t="s">
        <v>22</v>
      </c>
      <c r="E5080" s="6">
        <v>508.851</v>
      </c>
      <c r="F5080" s="6">
        <v>1113.2940000000001</v>
      </c>
      <c r="G5080" s="6">
        <v>1622.145</v>
      </c>
    </row>
    <row r="5081" spans="1:7" customFormat="1" x14ac:dyDescent="0.25">
      <c r="A5081" s="4">
        <v>40822</v>
      </c>
      <c r="B5081">
        <v>4</v>
      </c>
      <c r="C5081">
        <v>1</v>
      </c>
      <c r="D5081" s="5" t="s">
        <v>27</v>
      </c>
      <c r="E5081" s="6">
        <v>493.53149999999999</v>
      </c>
      <c r="F5081" s="6">
        <v>1233.0885000000001</v>
      </c>
      <c r="G5081" s="6">
        <v>1726.62</v>
      </c>
    </row>
    <row r="5082" spans="1:7" customFormat="1" x14ac:dyDescent="0.25">
      <c r="A5082" s="4">
        <v>40822</v>
      </c>
      <c r="B5082">
        <v>4</v>
      </c>
      <c r="C5082">
        <v>2</v>
      </c>
      <c r="D5082" s="5" t="s">
        <v>32</v>
      </c>
      <c r="E5082" s="6">
        <v>519.60299999999995</v>
      </c>
      <c r="F5082" s="6">
        <v>1324.701</v>
      </c>
      <c r="G5082" s="6">
        <v>1844.3040000000001</v>
      </c>
    </row>
    <row r="5083" spans="1:7" customFormat="1" x14ac:dyDescent="0.25">
      <c r="A5083" s="4">
        <v>40823</v>
      </c>
      <c r="B5083">
        <v>1</v>
      </c>
      <c r="C5083">
        <v>1</v>
      </c>
      <c r="D5083" s="5" t="s">
        <v>37</v>
      </c>
      <c r="E5083" s="6">
        <v>549.63300000000004</v>
      </c>
      <c r="F5083" s="6">
        <v>1211.07</v>
      </c>
      <c r="G5083" s="6">
        <v>1760.703</v>
      </c>
    </row>
    <row r="5084" spans="1:7" customFormat="1" x14ac:dyDescent="0.25">
      <c r="A5084" s="4">
        <v>40823</v>
      </c>
      <c r="B5084">
        <v>1</v>
      </c>
      <c r="C5084">
        <v>2</v>
      </c>
      <c r="D5084" s="5" t="s">
        <v>40</v>
      </c>
      <c r="E5084" s="6">
        <v>806.97749999999996</v>
      </c>
      <c r="F5084" s="6">
        <v>1287.3525</v>
      </c>
      <c r="G5084" s="6">
        <v>2094.33</v>
      </c>
    </row>
    <row r="5085" spans="1:7" customFormat="1" x14ac:dyDescent="0.25">
      <c r="A5085" s="4">
        <v>40823</v>
      </c>
      <c r="B5085">
        <v>2</v>
      </c>
      <c r="C5085">
        <v>1</v>
      </c>
      <c r="D5085" s="5" t="s">
        <v>41</v>
      </c>
      <c r="E5085" s="6">
        <v>550.00049999999999</v>
      </c>
      <c r="F5085" s="6">
        <v>1100.4000000000001</v>
      </c>
      <c r="G5085" s="6">
        <v>1650.4005</v>
      </c>
    </row>
    <row r="5086" spans="1:7" customFormat="1" x14ac:dyDescent="0.25">
      <c r="A5086" s="4">
        <v>40823</v>
      </c>
      <c r="B5086">
        <v>2</v>
      </c>
      <c r="C5086">
        <v>2</v>
      </c>
      <c r="D5086" s="5" t="s">
        <v>43</v>
      </c>
      <c r="E5086" s="6">
        <v>620.08799999999997</v>
      </c>
      <c r="F5086" s="6">
        <v>1225.854</v>
      </c>
      <c r="G5086" s="6">
        <v>1845.942</v>
      </c>
    </row>
    <row r="5087" spans="1:7" customFormat="1" x14ac:dyDescent="0.25">
      <c r="A5087" s="4">
        <v>40823</v>
      </c>
      <c r="B5087">
        <v>3</v>
      </c>
      <c r="C5087">
        <v>1</v>
      </c>
      <c r="D5087" s="5" t="s">
        <v>47</v>
      </c>
      <c r="E5087" s="6">
        <v>536.36099999999999</v>
      </c>
      <c r="F5087" s="6">
        <v>1345.701</v>
      </c>
      <c r="G5087" s="6">
        <v>1882.0619999999999</v>
      </c>
    </row>
    <row r="5088" spans="1:7" customFormat="1" x14ac:dyDescent="0.25">
      <c r="A5088" s="4">
        <v>40823</v>
      </c>
      <c r="B5088">
        <v>3</v>
      </c>
      <c r="C5088">
        <v>2</v>
      </c>
      <c r="D5088" s="5" t="s">
        <v>24</v>
      </c>
      <c r="E5088" s="6">
        <v>563.66099999999994</v>
      </c>
      <c r="F5088" s="6">
        <v>1345.6590000000001</v>
      </c>
      <c r="G5088" s="6">
        <v>1909.32</v>
      </c>
    </row>
    <row r="5089" spans="1:7" customFormat="1" x14ac:dyDescent="0.25">
      <c r="A5089" s="4">
        <v>40823</v>
      </c>
      <c r="B5089">
        <v>4</v>
      </c>
      <c r="C5089">
        <v>1</v>
      </c>
      <c r="D5089" s="5" t="s">
        <v>30</v>
      </c>
      <c r="E5089" s="6">
        <v>406.29750000000001</v>
      </c>
      <c r="F5089" s="6">
        <v>1180.9559999999999</v>
      </c>
      <c r="G5089" s="6">
        <v>1587.2535</v>
      </c>
    </row>
    <row r="5090" spans="1:7" customFormat="1" x14ac:dyDescent="0.25">
      <c r="A5090" s="4">
        <v>40823</v>
      </c>
      <c r="B5090">
        <v>4</v>
      </c>
      <c r="C5090">
        <v>2</v>
      </c>
      <c r="D5090" s="5" t="s">
        <v>16</v>
      </c>
      <c r="E5090" s="6">
        <v>555.43949999999995</v>
      </c>
      <c r="F5090" s="6">
        <v>1392.825</v>
      </c>
      <c r="G5090" s="6">
        <v>1948.2645</v>
      </c>
    </row>
    <row r="5091" spans="1:7" customFormat="1" x14ac:dyDescent="0.25">
      <c r="A5091" s="4">
        <v>40824</v>
      </c>
      <c r="B5091">
        <v>1</v>
      </c>
      <c r="C5091">
        <v>1</v>
      </c>
      <c r="D5091" s="5" t="s">
        <v>22</v>
      </c>
      <c r="E5091" s="6">
        <v>634.80899999999997</v>
      </c>
      <c r="F5091" s="6">
        <v>990.67499999999995</v>
      </c>
      <c r="G5091" s="6">
        <v>1625.4839999999999</v>
      </c>
    </row>
    <row r="5092" spans="1:7" customFormat="1" x14ac:dyDescent="0.25">
      <c r="A5092" s="4">
        <v>40824</v>
      </c>
      <c r="B5092">
        <v>1</v>
      </c>
      <c r="C5092">
        <v>2</v>
      </c>
      <c r="D5092" s="5" t="s">
        <v>27</v>
      </c>
      <c r="E5092" s="6">
        <v>500.01</v>
      </c>
      <c r="F5092" s="6">
        <v>1355.088</v>
      </c>
      <c r="G5092" s="6">
        <v>1855.098</v>
      </c>
    </row>
    <row r="5093" spans="1:7" customFormat="1" x14ac:dyDescent="0.25">
      <c r="A5093" s="4">
        <v>40824</v>
      </c>
      <c r="B5093">
        <v>2</v>
      </c>
      <c r="C5093">
        <v>1</v>
      </c>
      <c r="D5093" s="5" t="s">
        <v>32</v>
      </c>
      <c r="E5093" s="6">
        <v>665.17499999999995</v>
      </c>
      <c r="F5093" s="6">
        <v>1069.7085</v>
      </c>
      <c r="G5093" s="6">
        <v>1734.8834999999999</v>
      </c>
    </row>
    <row r="5094" spans="1:7" customFormat="1" x14ac:dyDescent="0.25">
      <c r="A5094" s="4">
        <v>40824</v>
      </c>
      <c r="B5094">
        <v>2</v>
      </c>
      <c r="C5094">
        <v>2</v>
      </c>
      <c r="D5094" s="5" t="s">
        <v>37</v>
      </c>
      <c r="E5094" s="6">
        <v>605.26199999999994</v>
      </c>
      <c r="F5094" s="6">
        <v>1204.4970000000001</v>
      </c>
      <c r="G5094" s="6">
        <v>1809.759</v>
      </c>
    </row>
    <row r="5095" spans="1:7" customFormat="1" x14ac:dyDescent="0.25">
      <c r="A5095" s="4">
        <v>40824</v>
      </c>
      <c r="B5095">
        <v>3</v>
      </c>
      <c r="C5095">
        <v>1</v>
      </c>
      <c r="D5095" s="5" t="s">
        <v>40</v>
      </c>
      <c r="E5095" s="6">
        <v>606.92100000000005</v>
      </c>
      <c r="F5095" s="6">
        <v>1007.5694999999999</v>
      </c>
      <c r="G5095" s="6">
        <v>1614.4905000000001</v>
      </c>
    </row>
    <row r="5096" spans="1:7" customFormat="1" x14ac:dyDescent="0.25">
      <c r="A5096" s="4">
        <v>40824</v>
      </c>
      <c r="B5096">
        <v>3</v>
      </c>
      <c r="C5096">
        <v>2</v>
      </c>
      <c r="D5096" s="5" t="s">
        <v>41</v>
      </c>
      <c r="E5096" s="6">
        <v>754.19399999999996</v>
      </c>
      <c r="F5096" s="6">
        <v>1350.384</v>
      </c>
      <c r="G5096" s="6">
        <v>2104.578</v>
      </c>
    </row>
    <row r="5097" spans="1:7" customFormat="1" x14ac:dyDescent="0.25">
      <c r="A5097" s="4">
        <v>40824</v>
      </c>
      <c r="B5097">
        <v>4</v>
      </c>
      <c r="C5097">
        <v>1</v>
      </c>
      <c r="D5097" s="5" t="s">
        <v>43</v>
      </c>
      <c r="E5097" s="6">
        <v>576.57600000000002</v>
      </c>
      <c r="F5097" s="6">
        <v>1157.0999999999999</v>
      </c>
      <c r="G5097" s="6">
        <v>1733.6759999999999</v>
      </c>
    </row>
    <row r="5098" spans="1:7" customFormat="1" x14ac:dyDescent="0.25">
      <c r="A5098" s="4">
        <v>40824</v>
      </c>
      <c r="B5098">
        <v>4</v>
      </c>
      <c r="C5098">
        <v>2</v>
      </c>
      <c r="D5098" s="5" t="s">
        <v>47</v>
      </c>
      <c r="E5098" s="6">
        <v>583.62149999999997</v>
      </c>
      <c r="F5098" s="6">
        <v>1005.5955</v>
      </c>
      <c r="G5098" s="6">
        <v>1589.2170000000001</v>
      </c>
    </row>
    <row r="5099" spans="1:7" customFormat="1" x14ac:dyDescent="0.25">
      <c r="A5099" s="4">
        <v>40825</v>
      </c>
      <c r="B5099">
        <v>1</v>
      </c>
      <c r="C5099">
        <v>1</v>
      </c>
      <c r="D5099" s="5" t="s">
        <v>24</v>
      </c>
      <c r="E5099" s="6">
        <v>687.17250000000001</v>
      </c>
      <c r="F5099" s="6">
        <v>1062.9675</v>
      </c>
      <c r="G5099" s="6">
        <v>1750.14</v>
      </c>
    </row>
    <row r="5100" spans="1:7" customFormat="1" x14ac:dyDescent="0.25">
      <c r="A5100" s="4">
        <v>40825</v>
      </c>
      <c r="B5100">
        <v>1</v>
      </c>
      <c r="C5100">
        <v>2</v>
      </c>
      <c r="D5100" s="5" t="s">
        <v>30</v>
      </c>
      <c r="E5100" s="6">
        <v>632.19449999999995</v>
      </c>
      <c r="F5100" s="6">
        <v>1250.3715</v>
      </c>
      <c r="G5100" s="6">
        <v>1882.566</v>
      </c>
    </row>
    <row r="5101" spans="1:7" customFormat="1" x14ac:dyDescent="0.25">
      <c r="A5101" s="4">
        <v>40825</v>
      </c>
      <c r="B5101">
        <v>2</v>
      </c>
      <c r="C5101">
        <v>1</v>
      </c>
      <c r="D5101" s="5" t="s">
        <v>16</v>
      </c>
      <c r="E5101" s="6">
        <v>430.32150000000001</v>
      </c>
      <c r="F5101" s="6">
        <v>1250.3610000000001</v>
      </c>
      <c r="G5101" s="6">
        <v>1680.6824999999999</v>
      </c>
    </row>
    <row r="5102" spans="1:7" customFormat="1" x14ac:dyDescent="0.25">
      <c r="A5102" s="4">
        <v>40825</v>
      </c>
      <c r="B5102">
        <v>2</v>
      </c>
      <c r="C5102">
        <v>2</v>
      </c>
      <c r="D5102" s="5" t="s">
        <v>22</v>
      </c>
      <c r="E5102" s="6">
        <v>580.58699999999999</v>
      </c>
      <c r="F5102" s="6">
        <v>1442.3430000000001</v>
      </c>
      <c r="G5102" s="6">
        <v>2022.93</v>
      </c>
    </row>
    <row r="5103" spans="1:7" customFormat="1" x14ac:dyDescent="0.25">
      <c r="A5103" s="4">
        <v>40825</v>
      </c>
      <c r="B5103">
        <v>3</v>
      </c>
      <c r="C5103">
        <v>1</v>
      </c>
      <c r="D5103" s="5" t="s">
        <v>27</v>
      </c>
      <c r="E5103" s="6">
        <v>481.66649999999998</v>
      </c>
      <c r="F5103" s="6">
        <v>1254.7815000000001</v>
      </c>
      <c r="G5103" s="6">
        <v>1736.4480000000001</v>
      </c>
    </row>
    <row r="5104" spans="1:7" customFormat="1" x14ac:dyDescent="0.25">
      <c r="A5104" s="4">
        <v>40825</v>
      </c>
      <c r="B5104">
        <v>3</v>
      </c>
      <c r="C5104">
        <v>2</v>
      </c>
      <c r="D5104" s="5" t="s">
        <v>32</v>
      </c>
      <c r="E5104" s="6">
        <v>795.61649999999997</v>
      </c>
      <c r="F5104" s="6">
        <v>1233.2985000000001</v>
      </c>
      <c r="G5104" s="6">
        <v>2028.915</v>
      </c>
    </row>
    <row r="5105" spans="1:7" customFormat="1" x14ac:dyDescent="0.25">
      <c r="A5105" s="4">
        <v>40825</v>
      </c>
      <c r="B5105">
        <v>4</v>
      </c>
      <c r="C5105">
        <v>1</v>
      </c>
      <c r="D5105" s="5" t="s">
        <v>37</v>
      </c>
      <c r="E5105" s="6">
        <v>550.01099999999997</v>
      </c>
      <c r="F5105" s="6">
        <v>1231.2719999999999</v>
      </c>
      <c r="G5105" s="6">
        <v>1781.2829999999999</v>
      </c>
    </row>
    <row r="5106" spans="1:7" customFormat="1" x14ac:dyDescent="0.25">
      <c r="A5106" s="4">
        <v>40825</v>
      </c>
      <c r="B5106">
        <v>4</v>
      </c>
      <c r="C5106">
        <v>2</v>
      </c>
      <c r="D5106" s="5" t="s">
        <v>40</v>
      </c>
      <c r="E5106" s="6">
        <v>624.82349999999997</v>
      </c>
      <c r="F5106" s="6">
        <v>1265.712</v>
      </c>
      <c r="G5106" s="6">
        <v>1890.5355</v>
      </c>
    </row>
    <row r="5107" spans="1:7" customFormat="1" x14ac:dyDescent="0.25">
      <c r="A5107" s="4">
        <v>40826</v>
      </c>
      <c r="B5107">
        <v>1</v>
      </c>
      <c r="C5107">
        <v>1</v>
      </c>
      <c r="D5107" s="5" t="s">
        <v>41</v>
      </c>
      <c r="E5107" s="6">
        <v>659.93550000000005</v>
      </c>
      <c r="F5107" s="6">
        <v>1000.776</v>
      </c>
      <c r="G5107" s="6">
        <v>1660.7114999999999</v>
      </c>
    </row>
    <row r="5108" spans="1:7" customFormat="1" x14ac:dyDescent="0.25">
      <c r="A5108" s="4">
        <v>40826</v>
      </c>
      <c r="B5108">
        <v>1</v>
      </c>
      <c r="C5108">
        <v>2</v>
      </c>
      <c r="D5108" s="5" t="s">
        <v>43</v>
      </c>
      <c r="E5108" s="6">
        <v>759.07650000000001</v>
      </c>
      <c r="F5108" s="6">
        <v>1152.1545000000001</v>
      </c>
      <c r="G5108" s="6">
        <v>1911.231</v>
      </c>
    </row>
    <row r="5109" spans="1:7" customFormat="1" x14ac:dyDescent="0.25">
      <c r="A5109" s="4">
        <v>40826</v>
      </c>
      <c r="B5109">
        <v>2</v>
      </c>
      <c r="C5109">
        <v>1</v>
      </c>
      <c r="D5109" s="5" t="s">
        <v>47</v>
      </c>
      <c r="E5109" s="6">
        <v>635.65949999999998</v>
      </c>
      <c r="F5109" s="6">
        <v>961.01250000000005</v>
      </c>
      <c r="G5109" s="6">
        <v>1596.672</v>
      </c>
    </row>
    <row r="5110" spans="1:7" customFormat="1" x14ac:dyDescent="0.25">
      <c r="A5110" s="4">
        <v>40826</v>
      </c>
      <c r="B5110">
        <v>2</v>
      </c>
      <c r="C5110">
        <v>2</v>
      </c>
      <c r="D5110" s="5" t="s">
        <v>24</v>
      </c>
      <c r="E5110" s="6">
        <v>730.83150000000001</v>
      </c>
      <c r="F5110" s="6">
        <v>1099.7384999999999</v>
      </c>
      <c r="G5110" s="6">
        <v>1830.57</v>
      </c>
    </row>
    <row r="5111" spans="1:7" customFormat="1" x14ac:dyDescent="0.25">
      <c r="A5111" s="4">
        <v>40826</v>
      </c>
      <c r="B5111">
        <v>3</v>
      </c>
      <c r="C5111">
        <v>1</v>
      </c>
      <c r="D5111" s="5" t="s">
        <v>30</v>
      </c>
      <c r="E5111" s="6">
        <v>631.54349999999999</v>
      </c>
      <c r="F5111" s="6">
        <v>965.8845</v>
      </c>
      <c r="G5111" s="6">
        <v>1597.4280000000001</v>
      </c>
    </row>
    <row r="5112" spans="1:7" customFormat="1" x14ac:dyDescent="0.25">
      <c r="A5112" s="4">
        <v>40826</v>
      </c>
      <c r="B5112">
        <v>3</v>
      </c>
      <c r="C5112">
        <v>2</v>
      </c>
      <c r="D5112" s="5" t="s">
        <v>16</v>
      </c>
      <c r="E5112" s="6">
        <v>626.96550000000002</v>
      </c>
      <c r="F5112" s="6">
        <v>960.49800000000005</v>
      </c>
      <c r="G5112" s="6">
        <v>1587.4635000000001</v>
      </c>
    </row>
    <row r="5113" spans="1:7" customFormat="1" x14ac:dyDescent="0.25">
      <c r="A5113" s="4">
        <v>40826</v>
      </c>
      <c r="B5113">
        <v>4</v>
      </c>
      <c r="C5113">
        <v>1</v>
      </c>
      <c r="D5113" s="5" t="s">
        <v>22</v>
      </c>
      <c r="E5113" s="6">
        <v>675.26549999999997</v>
      </c>
      <c r="F5113" s="6">
        <v>1033.2735</v>
      </c>
      <c r="G5113" s="6">
        <v>1708.539</v>
      </c>
    </row>
    <row r="5114" spans="1:7" customFormat="1" x14ac:dyDescent="0.25">
      <c r="A5114" s="4">
        <v>40826</v>
      </c>
      <c r="B5114">
        <v>4</v>
      </c>
      <c r="C5114">
        <v>2</v>
      </c>
      <c r="D5114" s="5" t="s">
        <v>27</v>
      </c>
      <c r="E5114" s="6">
        <v>685.94399999999996</v>
      </c>
      <c r="F5114" s="6">
        <v>1029.8505</v>
      </c>
      <c r="G5114" s="6">
        <v>1715.7945</v>
      </c>
    </row>
    <row r="5115" spans="1:7" customFormat="1" x14ac:dyDescent="0.25">
      <c r="A5115" s="4">
        <v>40827</v>
      </c>
      <c r="B5115">
        <v>1</v>
      </c>
      <c r="C5115">
        <v>1</v>
      </c>
      <c r="D5115" s="5" t="s">
        <v>32</v>
      </c>
      <c r="E5115" s="6">
        <v>716.49900000000002</v>
      </c>
      <c r="F5115" s="6">
        <v>1111.6769999999999</v>
      </c>
      <c r="G5115" s="6">
        <v>1828.1759999999999</v>
      </c>
    </row>
    <row r="5116" spans="1:7" customFormat="1" x14ac:dyDescent="0.25">
      <c r="A5116" s="4">
        <v>40827</v>
      </c>
      <c r="B5116">
        <v>1</v>
      </c>
      <c r="C5116">
        <v>2</v>
      </c>
      <c r="D5116" s="5" t="s">
        <v>37</v>
      </c>
      <c r="E5116" s="6">
        <v>798.52499999999998</v>
      </c>
      <c r="F5116" s="6">
        <v>1227.2819999999999</v>
      </c>
      <c r="G5116" s="6">
        <v>2025.807</v>
      </c>
    </row>
    <row r="5117" spans="1:7" customFormat="1" x14ac:dyDescent="0.25">
      <c r="A5117" s="4">
        <v>40827</v>
      </c>
      <c r="B5117">
        <v>2</v>
      </c>
      <c r="C5117">
        <v>1</v>
      </c>
      <c r="D5117" s="5" t="s">
        <v>40</v>
      </c>
      <c r="E5117" s="6">
        <v>687.57150000000001</v>
      </c>
      <c r="F5117" s="6">
        <v>1059.6389999999999</v>
      </c>
      <c r="G5117" s="6">
        <v>1747.2104999999999</v>
      </c>
    </row>
    <row r="5118" spans="1:7" customFormat="1" x14ac:dyDescent="0.25">
      <c r="A5118" s="4">
        <v>40827</v>
      </c>
      <c r="B5118">
        <v>2</v>
      </c>
      <c r="C5118">
        <v>2</v>
      </c>
      <c r="D5118" s="5" t="s">
        <v>41</v>
      </c>
      <c r="E5118" s="6">
        <v>725.39250000000004</v>
      </c>
      <c r="F5118" s="6">
        <v>1099.7805000000001</v>
      </c>
      <c r="G5118" s="6">
        <v>1825.173</v>
      </c>
    </row>
    <row r="5119" spans="1:7" customFormat="1" x14ac:dyDescent="0.25">
      <c r="A5119" s="4">
        <v>40827</v>
      </c>
      <c r="B5119">
        <v>3</v>
      </c>
      <c r="C5119">
        <v>1</v>
      </c>
      <c r="D5119" s="5" t="s">
        <v>43</v>
      </c>
      <c r="E5119" s="6">
        <v>628.02599999999995</v>
      </c>
      <c r="F5119" s="6">
        <v>976.92</v>
      </c>
      <c r="G5119" s="6">
        <v>1604.9459999999999</v>
      </c>
    </row>
    <row r="5120" spans="1:7" customFormat="1" x14ac:dyDescent="0.25">
      <c r="A5120" s="4">
        <v>40827</v>
      </c>
      <c r="B5120">
        <v>3</v>
      </c>
      <c r="C5120">
        <v>2</v>
      </c>
      <c r="D5120" s="5" t="s">
        <v>47</v>
      </c>
      <c r="E5120" s="6">
        <v>873.76800000000003</v>
      </c>
      <c r="F5120" s="6">
        <v>1330.4024999999999</v>
      </c>
      <c r="G5120" s="6">
        <v>2204.1705000000002</v>
      </c>
    </row>
    <row r="5121" spans="1:7" customFormat="1" x14ac:dyDescent="0.25">
      <c r="A5121" s="4">
        <v>40827</v>
      </c>
      <c r="B5121">
        <v>4</v>
      </c>
      <c r="C5121">
        <v>1</v>
      </c>
      <c r="D5121" s="5" t="s">
        <v>24</v>
      </c>
      <c r="E5121" s="6">
        <v>723.303</v>
      </c>
      <c r="F5121" s="6">
        <v>1112.8320000000001</v>
      </c>
      <c r="G5121" s="6">
        <v>1836.135</v>
      </c>
    </row>
    <row r="5122" spans="1:7" customFormat="1" x14ac:dyDescent="0.25">
      <c r="A5122" s="4">
        <v>40827</v>
      </c>
      <c r="B5122">
        <v>4</v>
      </c>
      <c r="C5122">
        <v>2</v>
      </c>
      <c r="D5122" s="5" t="s">
        <v>30</v>
      </c>
      <c r="E5122" s="6">
        <v>676.053</v>
      </c>
      <c r="F5122" s="6">
        <v>1047.7425000000001</v>
      </c>
      <c r="G5122" s="6">
        <v>1723.7954999999999</v>
      </c>
    </row>
    <row r="5123" spans="1:7" customFormat="1" x14ac:dyDescent="0.25">
      <c r="A5123" s="4">
        <v>40828</v>
      </c>
      <c r="B5123">
        <v>1</v>
      </c>
      <c r="C5123">
        <v>1</v>
      </c>
      <c r="D5123" s="5" t="s">
        <v>16</v>
      </c>
      <c r="E5123" s="6">
        <v>685.21950000000004</v>
      </c>
      <c r="F5123" s="6">
        <v>1061.4659999999999</v>
      </c>
      <c r="G5123" s="6">
        <v>1746.6855</v>
      </c>
    </row>
    <row r="5124" spans="1:7" customFormat="1" x14ac:dyDescent="0.25">
      <c r="A5124" s="4">
        <v>40828</v>
      </c>
      <c r="B5124">
        <v>1</v>
      </c>
      <c r="C5124">
        <v>2</v>
      </c>
      <c r="D5124" s="5" t="s">
        <v>22</v>
      </c>
      <c r="E5124" s="6">
        <v>636.13199999999995</v>
      </c>
      <c r="F5124" s="6">
        <v>1013.1555</v>
      </c>
      <c r="G5124" s="6">
        <v>1649.2874999999999</v>
      </c>
    </row>
    <row r="5125" spans="1:7" customFormat="1" x14ac:dyDescent="0.25">
      <c r="A5125" s="4">
        <v>40828</v>
      </c>
      <c r="B5125">
        <v>2</v>
      </c>
      <c r="C5125">
        <v>1</v>
      </c>
      <c r="D5125" s="5" t="s">
        <v>27</v>
      </c>
      <c r="E5125" s="6">
        <v>698.38649999999996</v>
      </c>
      <c r="F5125" s="6">
        <v>1091.8109999999999</v>
      </c>
      <c r="G5125" s="6">
        <v>1790.1975</v>
      </c>
    </row>
    <row r="5126" spans="1:7" customFormat="1" x14ac:dyDescent="0.25">
      <c r="A5126" s="4">
        <v>40828</v>
      </c>
      <c r="B5126">
        <v>2</v>
      </c>
      <c r="C5126">
        <v>2</v>
      </c>
      <c r="D5126" s="5" t="s">
        <v>32</v>
      </c>
      <c r="E5126" s="6">
        <v>840.35699999999997</v>
      </c>
      <c r="F5126" s="6">
        <v>1263.6645000000001</v>
      </c>
      <c r="G5126" s="6">
        <v>2104.0214999999998</v>
      </c>
    </row>
    <row r="5127" spans="1:7" customFormat="1" x14ac:dyDescent="0.25">
      <c r="A5127" s="4">
        <v>40828</v>
      </c>
      <c r="B5127">
        <v>3</v>
      </c>
      <c r="C5127">
        <v>1</v>
      </c>
      <c r="D5127" s="5" t="s">
        <v>37</v>
      </c>
      <c r="E5127" s="6">
        <v>630.25199999999995</v>
      </c>
      <c r="F5127" s="6">
        <v>967.13400000000001</v>
      </c>
      <c r="G5127" s="6">
        <v>1597.386</v>
      </c>
    </row>
    <row r="5128" spans="1:7" customFormat="1" x14ac:dyDescent="0.25">
      <c r="A5128" s="4">
        <v>40828</v>
      </c>
      <c r="B5128">
        <v>3</v>
      </c>
      <c r="C5128">
        <v>2</v>
      </c>
      <c r="D5128" s="5" t="s">
        <v>40</v>
      </c>
      <c r="E5128" s="6">
        <v>846.3</v>
      </c>
      <c r="F5128" s="6">
        <v>1275.7919999999999</v>
      </c>
      <c r="G5128" s="6">
        <v>2122.0920000000001</v>
      </c>
    </row>
    <row r="5129" spans="1:7" customFormat="1" x14ac:dyDescent="0.25">
      <c r="A5129" s="4">
        <v>40828</v>
      </c>
      <c r="B5129">
        <v>4</v>
      </c>
      <c r="C5129">
        <v>1</v>
      </c>
      <c r="D5129" s="5" t="s">
        <v>41</v>
      </c>
      <c r="E5129" s="6">
        <v>640.31100000000004</v>
      </c>
      <c r="F5129" s="6">
        <v>977.66549999999995</v>
      </c>
      <c r="G5129" s="6">
        <v>1617.9765</v>
      </c>
    </row>
    <row r="5130" spans="1:7" customFormat="1" x14ac:dyDescent="0.25">
      <c r="A5130" s="4">
        <v>40828</v>
      </c>
      <c r="B5130">
        <v>4</v>
      </c>
      <c r="C5130">
        <v>2</v>
      </c>
      <c r="D5130" s="5" t="s">
        <v>43</v>
      </c>
      <c r="E5130" s="6">
        <v>819.74549999999999</v>
      </c>
      <c r="F5130" s="6">
        <v>1233.9075</v>
      </c>
      <c r="G5130" s="6">
        <v>2053.6529999999998</v>
      </c>
    </row>
    <row r="5131" spans="1:7" customFormat="1" x14ac:dyDescent="0.25">
      <c r="A5131" s="4">
        <v>40829</v>
      </c>
      <c r="B5131">
        <v>1</v>
      </c>
      <c r="C5131">
        <v>1</v>
      </c>
      <c r="D5131" s="5" t="s">
        <v>47</v>
      </c>
      <c r="E5131" s="6">
        <v>711.4905</v>
      </c>
      <c r="F5131" s="6">
        <v>1137.9794999999999</v>
      </c>
      <c r="G5131" s="6">
        <v>1849.47</v>
      </c>
    </row>
    <row r="5132" spans="1:7" customFormat="1" x14ac:dyDescent="0.25">
      <c r="A5132" s="4">
        <v>40829</v>
      </c>
      <c r="B5132">
        <v>1</v>
      </c>
      <c r="C5132">
        <v>2</v>
      </c>
      <c r="D5132" s="5" t="s">
        <v>24</v>
      </c>
      <c r="E5132" s="6">
        <v>671.17049999999995</v>
      </c>
      <c r="F5132" s="6">
        <v>1074.5385000000001</v>
      </c>
      <c r="G5132" s="6">
        <v>1745.7090000000001</v>
      </c>
    </row>
    <row r="5133" spans="1:7" customFormat="1" x14ac:dyDescent="0.25">
      <c r="A5133" s="4">
        <v>40829</v>
      </c>
      <c r="B5133">
        <v>2</v>
      </c>
      <c r="C5133">
        <v>1</v>
      </c>
      <c r="D5133" s="5" t="s">
        <v>30</v>
      </c>
      <c r="E5133" s="6">
        <v>650.79</v>
      </c>
      <c r="F5133" s="6">
        <v>1003.779</v>
      </c>
      <c r="G5133" s="6">
        <v>1654.569</v>
      </c>
    </row>
    <row r="5134" spans="1:7" customFormat="1" x14ac:dyDescent="0.25">
      <c r="A5134" s="4">
        <v>40829</v>
      </c>
      <c r="B5134">
        <v>2</v>
      </c>
      <c r="C5134">
        <v>2</v>
      </c>
      <c r="D5134" s="5" t="s">
        <v>16</v>
      </c>
      <c r="E5134" s="6">
        <v>781.37850000000003</v>
      </c>
      <c r="F5134" s="6">
        <v>1201.8720000000001</v>
      </c>
      <c r="G5134" s="6">
        <v>1983.2505000000001</v>
      </c>
    </row>
    <row r="5135" spans="1:7" customFormat="1" x14ac:dyDescent="0.25">
      <c r="A5135" s="4">
        <v>40829</v>
      </c>
      <c r="B5135">
        <v>3</v>
      </c>
      <c r="C5135">
        <v>1</v>
      </c>
      <c r="D5135" s="5" t="s">
        <v>22</v>
      </c>
      <c r="E5135" s="6">
        <v>708.93899999999996</v>
      </c>
      <c r="F5135" s="6">
        <v>1064.4690000000001</v>
      </c>
      <c r="G5135" s="6">
        <v>1773.4079999999999</v>
      </c>
    </row>
    <row r="5136" spans="1:7" customFormat="1" x14ac:dyDescent="0.25">
      <c r="A5136" s="4">
        <v>40829</v>
      </c>
      <c r="B5136">
        <v>3</v>
      </c>
      <c r="C5136">
        <v>2</v>
      </c>
      <c r="D5136" s="5" t="s">
        <v>27</v>
      </c>
      <c r="E5136" s="6">
        <v>673.62750000000005</v>
      </c>
      <c r="F5136" s="6">
        <v>1069.0050000000001</v>
      </c>
      <c r="G5136" s="6">
        <v>1742.6324999999999</v>
      </c>
    </row>
    <row r="5137" spans="1:7" customFormat="1" x14ac:dyDescent="0.25">
      <c r="A5137" s="4">
        <v>40829</v>
      </c>
      <c r="B5137">
        <v>4</v>
      </c>
      <c r="C5137">
        <v>1</v>
      </c>
      <c r="D5137" s="5" t="s">
        <v>32</v>
      </c>
      <c r="E5137" s="6">
        <v>740.79600000000005</v>
      </c>
      <c r="F5137" s="6">
        <v>1120.644</v>
      </c>
      <c r="G5137" s="6">
        <v>1861.44</v>
      </c>
    </row>
    <row r="5138" spans="1:7" customFormat="1" x14ac:dyDescent="0.25">
      <c r="A5138" s="4">
        <v>40829</v>
      </c>
      <c r="B5138">
        <v>4</v>
      </c>
      <c r="C5138">
        <v>2</v>
      </c>
      <c r="D5138" s="5" t="s">
        <v>37</v>
      </c>
      <c r="E5138" s="6">
        <v>794.8605</v>
      </c>
      <c r="F5138" s="6">
        <v>1224.951</v>
      </c>
      <c r="G5138" s="6">
        <v>2019.8115</v>
      </c>
    </row>
    <row r="5139" spans="1:7" customFormat="1" x14ac:dyDescent="0.25">
      <c r="A5139" s="4">
        <v>40830</v>
      </c>
      <c r="B5139">
        <v>1</v>
      </c>
      <c r="C5139">
        <v>1</v>
      </c>
      <c r="D5139" s="5" t="s">
        <v>40</v>
      </c>
      <c r="E5139" s="6">
        <v>733.78200000000004</v>
      </c>
      <c r="F5139" s="6">
        <v>1143.4395</v>
      </c>
      <c r="G5139" s="6">
        <v>1877.2215000000001</v>
      </c>
    </row>
    <row r="5140" spans="1:7" customFormat="1" x14ac:dyDescent="0.25">
      <c r="A5140" s="4">
        <v>40830</v>
      </c>
      <c r="B5140">
        <v>1</v>
      </c>
      <c r="C5140">
        <v>2</v>
      </c>
      <c r="D5140" s="5" t="s">
        <v>41</v>
      </c>
      <c r="E5140" s="6">
        <v>760.34699999999998</v>
      </c>
      <c r="F5140" s="6">
        <v>1168.3454999999999</v>
      </c>
      <c r="G5140" s="6">
        <v>1928.6925000000001</v>
      </c>
    </row>
    <row r="5141" spans="1:7" customFormat="1" x14ac:dyDescent="0.25">
      <c r="A5141" s="4">
        <v>40830</v>
      </c>
      <c r="B5141">
        <v>2</v>
      </c>
      <c r="C5141">
        <v>1</v>
      </c>
      <c r="D5141" s="5" t="s">
        <v>43</v>
      </c>
      <c r="E5141" s="6">
        <v>613.87199999999996</v>
      </c>
      <c r="F5141" s="6">
        <v>999.62099999999998</v>
      </c>
      <c r="G5141" s="6">
        <v>1613.4929999999999</v>
      </c>
    </row>
    <row r="5142" spans="1:7" customFormat="1" x14ac:dyDescent="0.25">
      <c r="A5142" s="4">
        <v>40830</v>
      </c>
      <c r="B5142">
        <v>2</v>
      </c>
      <c r="C5142">
        <v>2</v>
      </c>
      <c r="D5142" s="5" t="s">
        <v>47</v>
      </c>
      <c r="E5142" s="6">
        <v>708.38250000000005</v>
      </c>
      <c r="F5142" s="6">
        <v>1115.8979999999999</v>
      </c>
      <c r="G5142" s="6">
        <v>1824.2805000000001</v>
      </c>
    </row>
    <row r="5143" spans="1:7" customFormat="1" x14ac:dyDescent="0.25">
      <c r="A5143" s="4">
        <v>40830</v>
      </c>
      <c r="B5143">
        <v>3</v>
      </c>
      <c r="C5143">
        <v>1</v>
      </c>
      <c r="D5143" s="5" t="s">
        <v>24</v>
      </c>
      <c r="E5143" s="6">
        <v>657.55200000000002</v>
      </c>
      <c r="F5143" s="6">
        <v>1013.1555</v>
      </c>
      <c r="G5143" s="6">
        <v>1670.7075</v>
      </c>
    </row>
    <row r="5144" spans="1:7" customFormat="1" x14ac:dyDescent="0.25">
      <c r="A5144" s="4">
        <v>40830</v>
      </c>
      <c r="B5144">
        <v>3</v>
      </c>
      <c r="C5144">
        <v>2</v>
      </c>
      <c r="D5144" s="5" t="s">
        <v>30</v>
      </c>
      <c r="E5144" s="6">
        <v>736.52250000000004</v>
      </c>
      <c r="F5144" s="6">
        <v>1123.731</v>
      </c>
      <c r="G5144" s="6">
        <v>1860.2535</v>
      </c>
    </row>
    <row r="5145" spans="1:7" customFormat="1" x14ac:dyDescent="0.25">
      <c r="A5145" s="4">
        <v>40830</v>
      </c>
      <c r="B5145">
        <v>4</v>
      </c>
      <c r="C5145">
        <v>1</v>
      </c>
      <c r="D5145" s="5" t="s">
        <v>16</v>
      </c>
      <c r="E5145" s="6">
        <v>676.70399999999995</v>
      </c>
      <c r="F5145" s="6">
        <v>1103.529</v>
      </c>
      <c r="G5145" s="6">
        <v>1780.2329999999999</v>
      </c>
    </row>
    <row r="5146" spans="1:7" customFormat="1" x14ac:dyDescent="0.25">
      <c r="A5146" s="4">
        <v>40830</v>
      </c>
      <c r="B5146">
        <v>4</v>
      </c>
      <c r="C5146">
        <v>2</v>
      </c>
      <c r="D5146" s="5" t="s">
        <v>22</v>
      </c>
      <c r="E5146" s="6">
        <v>779.69849999999997</v>
      </c>
      <c r="F5146" s="6">
        <v>1174.992</v>
      </c>
      <c r="G5146" s="6">
        <v>1954.6904999999999</v>
      </c>
    </row>
    <row r="5147" spans="1:7" customFormat="1" x14ac:dyDescent="0.25">
      <c r="A5147" s="4">
        <v>40831</v>
      </c>
      <c r="B5147">
        <v>1</v>
      </c>
      <c r="C5147">
        <v>1</v>
      </c>
      <c r="D5147" s="5" t="s">
        <v>27</v>
      </c>
      <c r="E5147" s="6">
        <v>647.15700000000004</v>
      </c>
      <c r="F5147" s="6">
        <v>996.38699999999994</v>
      </c>
      <c r="G5147" s="6">
        <v>1643.5440000000001</v>
      </c>
    </row>
    <row r="5148" spans="1:7" customFormat="1" x14ac:dyDescent="0.25">
      <c r="A5148" s="4">
        <v>40831</v>
      </c>
      <c r="B5148">
        <v>1</v>
      </c>
      <c r="C5148">
        <v>2</v>
      </c>
      <c r="D5148" s="5" t="s">
        <v>32</v>
      </c>
      <c r="E5148" s="6">
        <v>767.298</v>
      </c>
      <c r="F5148" s="6">
        <v>1223.9955</v>
      </c>
      <c r="G5148" s="6">
        <v>1991.2935</v>
      </c>
    </row>
    <row r="5149" spans="1:7" customFormat="1" x14ac:dyDescent="0.25">
      <c r="A5149" s="4">
        <v>40831</v>
      </c>
      <c r="B5149">
        <v>2</v>
      </c>
      <c r="C5149">
        <v>1</v>
      </c>
      <c r="D5149" s="5" t="s">
        <v>37</v>
      </c>
      <c r="E5149" s="6">
        <v>695.63549999999998</v>
      </c>
      <c r="F5149" s="6">
        <v>1096.578</v>
      </c>
      <c r="G5149" s="6">
        <v>1792.2135000000001</v>
      </c>
    </row>
    <row r="5150" spans="1:7" customFormat="1" x14ac:dyDescent="0.25">
      <c r="A5150" s="4">
        <v>40831</v>
      </c>
      <c r="B5150">
        <v>2</v>
      </c>
      <c r="C5150">
        <v>2</v>
      </c>
      <c r="D5150" s="5" t="s">
        <v>40</v>
      </c>
      <c r="E5150" s="6">
        <v>686.80499999999995</v>
      </c>
      <c r="F5150" s="6">
        <v>1154.223</v>
      </c>
      <c r="G5150" s="6">
        <v>1841.028</v>
      </c>
    </row>
    <row r="5151" spans="1:7" customFormat="1" x14ac:dyDescent="0.25">
      <c r="A5151" s="4">
        <v>40831</v>
      </c>
      <c r="B5151">
        <v>3</v>
      </c>
      <c r="C5151">
        <v>1</v>
      </c>
      <c r="D5151" s="5" t="s">
        <v>41</v>
      </c>
      <c r="E5151" s="6">
        <v>717.61199999999997</v>
      </c>
      <c r="F5151" s="6">
        <v>1077.5730000000001</v>
      </c>
      <c r="G5151" s="6">
        <v>1795.1849999999999</v>
      </c>
    </row>
    <row r="5152" spans="1:7" customFormat="1" x14ac:dyDescent="0.25">
      <c r="A5152" s="4">
        <v>40831</v>
      </c>
      <c r="B5152">
        <v>3</v>
      </c>
      <c r="C5152">
        <v>2</v>
      </c>
      <c r="D5152" s="5" t="s">
        <v>43</v>
      </c>
      <c r="E5152" s="6">
        <v>681.89099999999996</v>
      </c>
      <c r="F5152" s="6">
        <v>1099.6755000000001</v>
      </c>
      <c r="G5152" s="6">
        <v>1781.5664999999999</v>
      </c>
    </row>
    <row r="5153" spans="1:7" customFormat="1" x14ac:dyDescent="0.25">
      <c r="A5153" s="4">
        <v>40831</v>
      </c>
      <c r="B5153">
        <v>4</v>
      </c>
      <c r="C5153">
        <v>1</v>
      </c>
      <c r="D5153" s="5" t="s">
        <v>47</v>
      </c>
      <c r="E5153" s="6">
        <v>721.01400000000001</v>
      </c>
      <c r="F5153" s="6">
        <v>1092.5564999999999</v>
      </c>
      <c r="G5153" s="6">
        <v>1813.5705</v>
      </c>
    </row>
    <row r="5154" spans="1:7" customFormat="1" x14ac:dyDescent="0.25">
      <c r="A5154" s="4">
        <v>40831</v>
      </c>
      <c r="B5154">
        <v>4</v>
      </c>
      <c r="C5154">
        <v>2</v>
      </c>
      <c r="D5154" s="5" t="s">
        <v>24</v>
      </c>
      <c r="E5154" s="6">
        <v>719.38649999999996</v>
      </c>
      <c r="F5154" s="6">
        <v>1149.8130000000001</v>
      </c>
      <c r="G5154" s="6">
        <v>1869.1994999999999</v>
      </c>
    </row>
    <row r="5155" spans="1:7" customFormat="1" x14ac:dyDescent="0.25">
      <c r="A5155" s="4">
        <v>40832</v>
      </c>
      <c r="B5155">
        <v>1</v>
      </c>
      <c r="C5155">
        <v>1</v>
      </c>
      <c r="D5155" s="5" t="s">
        <v>30</v>
      </c>
      <c r="E5155" s="6">
        <v>610.38599999999997</v>
      </c>
      <c r="F5155" s="6">
        <v>1020.81</v>
      </c>
      <c r="G5155" s="6">
        <v>1631.1959999999999</v>
      </c>
    </row>
    <row r="5156" spans="1:7" customFormat="1" x14ac:dyDescent="0.25">
      <c r="A5156" s="4">
        <v>40832</v>
      </c>
      <c r="B5156">
        <v>1</v>
      </c>
      <c r="C5156">
        <v>2</v>
      </c>
      <c r="D5156" s="5" t="s">
        <v>16</v>
      </c>
      <c r="E5156" s="6">
        <v>705.78899999999999</v>
      </c>
      <c r="F5156" s="6">
        <v>1180.3995</v>
      </c>
      <c r="G5156" s="6">
        <v>1886.1885</v>
      </c>
    </row>
    <row r="5157" spans="1:7" customFormat="1" x14ac:dyDescent="0.25">
      <c r="A5157" s="4">
        <v>40832</v>
      </c>
      <c r="B5157">
        <v>2</v>
      </c>
      <c r="C5157">
        <v>1</v>
      </c>
      <c r="D5157" s="5" t="s">
        <v>22</v>
      </c>
      <c r="E5157" s="6">
        <v>627.48</v>
      </c>
      <c r="F5157" s="6">
        <v>1068.8475000000001</v>
      </c>
      <c r="G5157" s="6">
        <v>1696.3275000000001</v>
      </c>
    </row>
    <row r="5158" spans="1:7" customFormat="1" x14ac:dyDescent="0.25">
      <c r="A5158" s="4">
        <v>40832</v>
      </c>
      <c r="B5158">
        <v>2</v>
      </c>
      <c r="C5158">
        <v>2</v>
      </c>
      <c r="D5158" s="5" t="s">
        <v>27</v>
      </c>
      <c r="E5158" s="6">
        <v>697.9665</v>
      </c>
      <c r="F5158" s="6">
        <v>1128.9494999999999</v>
      </c>
      <c r="G5158" s="6">
        <v>1826.9159999999999</v>
      </c>
    </row>
    <row r="5159" spans="1:7" customFormat="1" x14ac:dyDescent="0.25">
      <c r="A5159" s="4">
        <v>40832</v>
      </c>
      <c r="B5159">
        <v>3</v>
      </c>
      <c r="C5159">
        <v>1</v>
      </c>
      <c r="D5159" s="5" t="s">
        <v>32</v>
      </c>
      <c r="E5159" s="6">
        <v>620.72850000000005</v>
      </c>
      <c r="F5159" s="6">
        <v>1006.6035000000001</v>
      </c>
      <c r="G5159" s="6">
        <v>1627.3320000000001</v>
      </c>
    </row>
    <row r="5160" spans="1:7" customFormat="1" x14ac:dyDescent="0.25">
      <c r="A5160" s="4">
        <v>40832</v>
      </c>
      <c r="B5160">
        <v>3</v>
      </c>
      <c r="C5160">
        <v>2</v>
      </c>
      <c r="D5160" s="5" t="s">
        <v>37</v>
      </c>
      <c r="E5160" s="6">
        <v>634.32600000000002</v>
      </c>
      <c r="F5160" s="6">
        <v>1077.5940000000001</v>
      </c>
      <c r="G5160" s="6">
        <v>1711.92</v>
      </c>
    </row>
    <row r="5161" spans="1:7" customFormat="1" x14ac:dyDescent="0.25">
      <c r="A5161" s="4">
        <v>40832</v>
      </c>
      <c r="B5161">
        <v>4</v>
      </c>
      <c r="C5161">
        <v>1</v>
      </c>
      <c r="D5161" s="5" t="s">
        <v>40</v>
      </c>
      <c r="E5161" s="6">
        <v>574.33950000000004</v>
      </c>
      <c r="F5161" s="6">
        <v>1005.5115</v>
      </c>
      <c r="G5161" s="6">
        <v>1579.8510000000001</v>
      </c>
    </row>
    <row r="5162" spans="1:7" customFormat="1" x14ac:dyDescent="0.25">
      <c r="A5162" s="4">
        <v>40832</v>
      </c>
      <c r="B5162">
        <v>4</v>
      </c>
      <c r="C5162">
        <v>2</v>
      </c>
      <c r="D5162" s="5" t="s">
        <v>41</v>
      </c>
      <c r="E5162" s="6">
        <v>677.71199999999999</v>
      </c>
      <c r="F5162" s="6">
        <v>1077.4259999999999</v>
      </c>
      <c r="G5162" s="6">
        <v>1755.1379999999999</v>
      </c>
    </row>
    <row r="5163" spans="1:7" customFormat="1" x14ac:dyDescent="0.25">
      <c r="A5163" s="4">
        <v>40833</v>
      </c>
      <c r="B5163">
        <v>1</v>
      </c>
      <c r="C5163">
        <v>1</v>
      </c>
      <c r="D5163" s="5" t="s">
        <v>43</v>
      </c>
      <c r="E5163" s="6">
        <v>641.88599999999997</v>
      </c>
      <c r="F5163" s="6">
        <v>1088.8395</v>
      </c>
      <c r="G5163" s="6">
        <v>1730.7255</v>
      </c>
    </row>
    <row r="5164" spans="1:7" customFormat="1" x14ac:dyDescent="0.25">
      <c r="A5164" s="4">
        <v>40833</v>
      </c>
      <c r="B5164">
        <v>1</v>
      </c>
      <c r="C5164">
        <v>2</v>
      </c>
      <c r="D5164" s="5" t="s">
        <v>47</v>
      </c>
      <c r="E5164" s="6">
        <v>715.827</v>
      </c>
      <c r="F5164" s="6">
        <v>1075.5989999999999</v>
      </c>
      <c r="G5164" s="6">
        <v>1791.4259999999999</v>
      </c>
    </row>
    <row r="5165" spans="1:7" customFormat="1" x14ac:dyDescent="0.25">
      <c r="A5165" s="4">
        <v>40833</v>
      </c>
      <c r="B5165">
        <v>2</v>
      </c>
      <c r="C5165">
        <v>1</v>
      </c>
      <c r="D5165" s="5" t="s">
        <v>24</v>
      </c>
      <c r="E5165" s="6">
        <v>694.428</v>
      </c>
      <c r="F5165" s="6">
        <v>1071.777</v>
      </c>
      <c r="G5165" s="6">
        <v>1766.2049999999999</v>
      </c>
    </row>
    <row r="5166" spans="1:7" customFormat="1" x14ac:dyDescent="0.25">
      <c r="A5166" s="4">
        <v>40833</v>
      </c>
      <c r="B5166">
        <v>2</v>
      </c>
      <c r="C5166">
        <v>2</v>
      </c>
      <c r="D5166" s="5" t="s">
        <v>30</v>
      </c>
      <c r="E5166" s="6">
        <v>745.82550000000003</v>
      </c>
      <c r="F5166" s="6">
        <v>1284.9480000000001</v>
      </c>
      <c r="G5166" s="6">
        <v>2030.7735</v>
      </c>
    </row>
    <row r="5167" spans="1:7" customFormat="1" x14ac:dyDescent="0.25">
      <c r="A5167" s="4">
        <v>40833</v>
      </c>
      <c r="B5167">
        <v>3</v>
      </c>
      <c r="C5167">
        <v>1</v>
      </c>
      <c r="D5167" s="5" t="s">
        <v>16</v>
      </c>
      <c r="E5167" s="6">
        <v>707.12249999999995</v>
      </c>
      <c r="F5167" s="6">
        <v>1149.5084999999999</v>
      </c>
      <c r="G5167" s="6">
        <v>1856.6310000000001</v>
      </c>
    </row>
    <row r="5168" spans="1:7" customFormat="1" x14ac:dyDescent="0.25">
      <c r="A5168" s="4">
        <v>40833</v>
      </c>
      <c r="B5168">
        <v>3</v>
      </c>
      <c r="C5168">
        <v>2</v>
      </c>
      <c r="D5168" s="5" t="s">
        <v>22</v>
      </c>
      <c r="E5168" s="6">
        <v>609.96600000000001</v>
      </c>
      <c r="F5168" s="6">
        <v>983.44050000000004</v>
      </c>
      <c r="G5168" s="6">
        <v>1593.4065000000001</v>
      </c>
    </row>
    <row r="5169" spans="1:7" customFormat="1" x14ac:dyDescent="0.25">
      <c r="A5169" s="4">
        <v>40833</v>
      </c>
      <c r="B5169">
        <v>4</v>
      </c>
      <c r="C5169">
        <v>1</v>
      </c>
      <c r="D5169" s="5" t="s">
        <v>27</v>
      </c>
      <c r="E5169" s="6">
        <v>618.82799999999997</v>
      </c>
      <c r="F5169" s="6">
        <v>984.91049999999996</v>
      </c>
      <c r="G5169" s="6">
        <v>1603.7384999999999</v>
      </c>
    </row>
    <row r="5170" spans="1:7" customFormat="1" x14ac:dyDescent="0.25">
      <c r="A5170" s="4">
        <v>40833</v>
      </c>
      <c r="B5170">
        <v>4</v>
      </c>
      <c r="C5170">
        <v>2</v>
      </c>
      <c r="D5170" s="5" t="s">
        <v>32</v>
      </c>
      <c r="E5170" s="6">
        <v>717.57</v>
      </c>
      <c r="F5170" s="6">
        <v>1220.5409999999999</v>
      </c>
      <c r="G5170" s="6">
        <v>1938.1110000000001</v>
      </c>
    </row>
    <row r="5171" spans="1:7" customFormat="1" x14ac:dyDescent="0.25">
      <c r="A5171" s="4">
        <v>40834</v>
      </c>
      <c r="B5171">
        <v>1</v>
      </c>
      <c r="C5171">
        <v>1</v>
      </c>
      <c r="D5171" s="5" t="s">
        <v>37</v>
      </c>
      <c r="E5171" s="6">
        <v>674.82449999999994</v>
      </c>
      <c r="F5171" s="6">
        <v>1066.7895000000001</v>
      </c>
      <c r="G5171" s="6">
        <v>1741.614</v>
      </c>
    </row>
    <row r="5172" spans="1:7" customFormat="1" x14ac:dyDescent="0.25">
      <c r="A5172" s="4">
        <v>40834</v>
      </c>
      <c r="B5172">
        <v>1</v>
      </c>
      <c r="C5172">
        <v>2</v>
      </c>
      <c r="D5172" s="5" t="s">
        <v>40</v>
      </c>
      <c r="E5172" s="6">
        <v>643.14599999999996</v>
      </c>
      <c r="F5172" s="6">
        <v>1069.6034999999999</v>
      </c>
      <c r="G5172" s="6">
        <v>1712.7494999999999</v>
      </c>
    </row>
    <row r="5173" spans="1:7" customFormat="1" x14ac:dyDescent="0.25">
      <c r="A5173" s="4">
        <v>40834</v>
      </c>
      <c r="B5173">
        <v>2</v>
      </c>
      <c r="C5173">
        <v>1</v>
      </c>
      <c r="D5173" s="5" t="s">
        <v>41</v>
      </c>
      <c r="E5173" s="6">
        <v>625.97850000000005</v>
      </c>
      <c r="F5173" s="6">
        <v>1044.1724999999999</v>
      </c>
      <c r="G5173" s="6">
        <v>1670.1510000000001</v>
      </c>
    </row>
    <row r="5174" spans="1:7" customFormat="1" x14ac:dyDescent="0.25">
      <c r="A5174" s="4">
        <v>40834</v>
      </c>
      <c r="B5174">
        <v>2</v>
      </c>
      <c r="C5174">
        <v>2</v>
      </c>
      <c r="D5174" s="5" t="s">
        <v>43</v>
      </c>
      <c r="E5174" s="6">
        <v>682.66800000000001</v>
      </c>
      <c r="F5174" s="6">
        <v>1076.124</v>
      </c>
      <c r="G5174" s="6">
        <v>1758.7919999999999</v>
      </c>
    </row>
    <row r="5175" spans="1:7" customFormat="1" x14ac:dyDescent="0.25">
      <c r="A5175" s="4">
        <v>40834</v>
      </c>
      <c r="B5175">
        <v>3</v>
      </c>
      <c r="C5175">
        <v>1</v>
      </c>
      <c r="D5175" s="5" t="s">
        <v>47</v>
      </c>
      <c r="E5175" s="6">
        <v>639.25049999999999</v>
      </c>
      <c r="F5175" s="6">
        <v>1144.9095</v>
      </c>
      <c r="G5175" s="6">
        <v>1784.16</v>
      </c>
    </row>
    <row r="5176" spans="1:7" customFormat="1" x14ac:dyDescent="0.25">
      <c r="A5176" s="4">
        <v>40834</v>
      </c>
      <c r="B5176">
        <v>3</v>
      </c>
      <c r="C5176">
        <v>2</v>
      </c>
      <c r="D5176" s="5" t="s">
        <v>24</v>
      </c>
      <c r="E5176" s="6">
        <v>725.94899999999996</v>
      </c>
      <c r="F5176" s="6">
        <v>1119.1949999999999</v>
      </c>
      <c r="G5176" s="6">
        <v>1845.144</v>
      </c>
    </row>
    <row r="5177" spans="1:7" customFormat="1" x14ac:dyDescent="0.25">
      <c r="A5177" s="4">
        <v>40834</v>
      </c>
      <c r="B5177">
        <v>4</v>
      </c>
      <c r="C5177">
        <v>1</v>
      </c>
      <c r="D5177" s="5" t="s">
        <v>30</v>
      </c>
      <c r="E5177" s="6">
        <v>635.42849999999999</v>
      </c>
      <c r="F5177" s="6">
        <v>1046.136</v>
      </c>
      <c r="G5177" s="6">
        <v>1681.5645</v>
      </c>
    </row>
    <row r="5178" spans="1:7" customFormat="1" x14ac:dyDescent="0.25">
      <c r="A5178" s="4">
        <v>40834</v>
      </c>
      <c r="B5178">
        <v>4</v>
      </c>
      <c r="C5178">
        <v>2</v>
      </c>
      <c r="D5178" s="5" t="s">
        <v>16</v>
      </c>
      <c r="E5178" s="6">
        <v>667.91549999999995</v>
      </c>
      <c r="F5178" s="6">
        <v>1126.1144999999999</v>
      </c>
      <c r="G5178" s="6">
        <v>1794.03</v>
      </c>
    </row>
    <row r="5179" spans="1:7" customFormat="1" x14ac:dyDescent="0.25">
      <c r="A5179" s="4">
        <v>40835</v>
      </c>
      <c r="B5179">
        <v>1</v>
      </c>
      <c r="C5179">
        <v>1</v>
      </c>
      <c r="D5179" s="5" t="s">
        <v>22</v>
      </c>
      <c r="E5179" s="6">
        <v>670.48800000000006</v>
      </c>
      <c r="F5179" s="6">
        <v>1096.5989999999999</v>
      </c>
      <c r="G5179" s="6">
        <v>1767.087</v>
      </c>
    </row>
    <row r="5180" spans="1:7" customFormat="1" x14ac:dyDescent="0.25">
      <c r="A5180" s="4">
        <v>40835</v>
      </c>
      <c r="B5180">
        <v>1</v>
      </c>
      <c r="C5180">
        <v>2</v>
      </c>
      <c r="D5180" s="5" t="s">
        <v>27</v>
      </c>
      <c r="E5180" s="6">
        <v>807.74400000000003</v>
      </c>
      <c r="F5180" s="6">
        <v>1310.8409999999999</v>
      </c>
      <c r="G5180" s="6">
        <v>2118.585</v>
      </c>
    </row>
    <row r="5181" spans="1:7" customFormat="1" x14ac:dyDescent="0.25">
      <c r="A5181" s="4">
        <v>40835</v>
      </c>
      <c r="B5181">
        <v>2</v>
      </c>
      <c r="C5181">
        <v>1</v>
      </c>
      <c r="D5181" s="5" t="s">
        <v>32</v>
      </c>
      <c r="E5181" s="6">
        <v>695.68799999999999</v>
      </c>
      <c r="F5181" s="6">
        <v>1056.2265</v>
      </c>
      <c r="G5181" s="6">
        <v>1751.9145000000001</v>
      </c>
    </row>
    <row r="5182" spans="1:7" customFormat="1" x14ac:dyDescent="0.25">
      <c r="A5182" s="4">
        <v>40835</v>
      </c>
      <c r="B5182">
        <v>2</v>
      </c>
      <c r="C5182">
        <v>2</v>
      </c>
      <c r="D5182" s="5" t="s">
        <v>37</v>
      </c>
      <c r="E5182" s="6">
        <v>687.36149999999998</v>
      </c>
      <c r="F5182" s="6">
        <v>1096.8720000000001</v>
      </c>
      <c r="G5182" s="6">
        <v>1784.2335</v>
      </c>
    </row>
    <row r="5183" spans="1:7" customFormat="1" x14ac:dyDescent="0.25">
      <c r="A5183" s="4">
        <v>40835</v>
      </c>
      <c r="B5183">
        <v>3</v>
      </c>
      <c r="C5183">
        <v>1</v>
      </c>
      <c r="D5183" s="5" t="s">
        <v>40</v>
      </c>
      <c r="E5183" s="6">
        <v>585.23850000000004</v>
      </c>
      <c r="F5183" s="6">
        <v>1035.0060000000001</v>
      </c>
      <c r="G5183" s="6">
        <v>1620.2445</v>
      </c>
    </row>
    <row r="5184" spans="1:7" customFormat="1" x14ac:dyDescent="0.25">
      <c r="A5184" s="4">
        <v>40835</v>
      </c>
      <c r="B5184">
        <v>3</v>
      </c>
      <c r="C5184">
        <v>2</v>
      </c>
      <c r="D5184" s="5" t="s">
        <v>41</v>
      </c>
      <c r="E5184" s="6">
        <v>626.36699999999996</v>
      </c>
      <c r="F5184" s="6">
        <v>1114.2809999999999</v>
      </c>
      <c r="G5184" s="6">
        <v>1740.6479999999999</v>
      </c>
    </row>
    <row r="5185" spans="1:7" customFormat="1" x14ac:dyDescent="0.25">
      <c r="A5185" s="4">
        <v>40835</v>
      </c>
      <c r="B5185">
        <v>4</v>
      </c>
      <c r="C5185">
        <v>1</v>
      </c>
      <c r="D5185" s="5" t="s">
        <v>43</v>
      </c>
      <c r="E5185" s="6">
        <v>610.84799999999996</v>
      </c>
      <c r="F5185" s="6">
        <v>971.81700000000001</v>
      </c>
      <c r="G5185" s="6">
        <v>1582.665</v>
      </c>
    </row>
    <row r="5186" spans="1:7" customFormat="1" x14ac:dyDescent="0.25">
      <c r="A5186" s="4">
        <v>40835</v>
      </c>
      <c r="B5186">
        <v>4</v>
      </c>
      <c r="C5186">
        <v>2</v>
      </c>
      <c r="D5186" s="5" t="s">
        <v>47</v>
      </c>
      <c r="E5186" s="6">
        <v>705.35850000000005</v>
      </c>
      <c r="F5186" s="6">
        <v>1204.4655</v>
      </c>
      <c r="G5186" s="6">
        <v>1909.8240000000001</v>
      </c>
    </row>
    <row r="5187" spans="1:7" customFormat="1" x14ac:dyDescent="0.25">
      <c r="A5187" s="4">
        <v>40836</v>
      </c>
      <c r="B5187">
        <v>1</v>
      </c>
      <c r="C5187">
        <v>1</v>
      </c>
      <c r="D5187" s="5" t="s">
        <v>24</v>
      </c>
      <c r="E5187" s="6">
        <v>731.65049999999997</v>
      </c>
      <c r="F5187" s="6">
        <v>1109.9970000000001</v>
      </c>
      <c r="G5187" s="6">
        <v>1841.6475</v>
      </c>
    </row>
    <row r="5188" spans="1:7" customFormat="1" x14ac:dyDescent="0.25">
      <c r="A5188" s="4">
        <v>40836</v>
      </c>
      <c r="B5188">
        <v>1</v>
      </c>
      <c r="C5188">
        <v>2</v>
      </c>
      <c r="D5188" s="5" t="s">
        <v>30</v>
      </c>
      <c r="E5188" s="6">
        <v>799.79549999999995</v>
      </c>
      <c r="F5188" s="6">
        <v>1269.681</v>
      </c>
      <c r="G5188" s="6">
        <v>2069.4765000000002</v>
      </c>
    </row>
    <row r="5189" spans="1:7" customFormat="1" x14ac:dyDescent="0.25">
      <c r="A5189" s="4">
        <v>40836</v>
      </c>
      <c r="B5189">
        <v>2</v>
      </c>
      <c r="C5189">
        <v>1</v>
      </c>
      <c r="D5189" s="5" t="s">
        <v>16</v>
      </c>
      <c r="E5189" s="6">
        <v>592.30499999999995</v>
      </c>
      <c r="F5189" s="6">
        <v>1067.9655</v>
      </c>
      <c r="G5189" s="6">
        <v>1660.2705000000001</v>
      </c>
    </row>
    <row r="5190" spans="1:7" customFormat="1" x14ac:dyDescent="0.25">
      <c r="A5190" s="4">
        <v>40836</v>
      </c>
      <c r="B5190">
        <v>2</v>
      </c>
      <c r="C5190">
        <v>2</v>
      </c>
      <c r="D5190" s="5" t="s">
        <v>22</v>
      </c>
      <c r="E5190" s="6">
        <v>598.05899999999997</v>
      </c>
      <c r="F5190" s="6">
        <v>1024.7895000000001</v>
      </c>
      <c r="G5190" s="6">
        <v>1622.8485000000001</v>
      </c>
    </row>
    <row r="5191" spans="1:7" customFormat="1" x14ac:dyDescent="0.25">
      <c r="A5191" s="4">
        <v>40836</v>
      </c>
      <c r="B5191">
        <v>3</v>
      </c>
      <c r="C5191">
        <v>1</v>
      </c>
      <c r="D5191" s="5" t="s">
        <v>27</v>
      </c>
      <c r="E5191" s="6">
        <v>663.08550000000002</v>
      </c>
      <c r="F5191" s="6">
        <v>1055.9849999999999</v>
      </c>
      <c r="G5191" s="6">
        <v>1719.0705</v>
      </c>
    </row>
    <row r="5192" spans="1:7" customFormat="1" x14ac:dyDescent="0.25">
      <c r="A5192" s="4">
        <v>40836</v>
      </c>
      <c r="B5192">
        <v>3</v>
      </c>
      <c r="C5192">
        <v>2</v>
      </c>
      <c r="D5192" s="5" t="s">
        <v>32</v>
      </c>
      <c r="E5192" s="6">
        <v>661.84649999999999</v>
      </c>
      <c r="F5192" s="6">
        <v>1105.3140000000001</v>
      </c>
      <c r="G5192" s="6">
        <v>1767.1605</v>
      </c>
    </row>
    <row r="5193" spans="1:7" customFormat="1" x14ac:dyDescent="0.25">
      <c r="A5193" s="4">
        <v>40836</v>
      </c>
      <c r="B5193">
        <v>4</v>
      </c>
      <c r="C5193">
        <v>1</v>
      </c>
      <c r="D5193" s="5" t="s">
        <v>37</v>
      </c>
      <c r="E5193" s="6">
        <v>714.92399999999998</v>
      </c>
      <c r="F5193" s="6">
        <v>1138.4835</v>
      </c>
      <c r="G5193" s="6">
        <v>1853.4075</v>
      </c>
    </row>
    <row r="5194" spans="1:7" customFormat="1" x14ac:dyDescent="0.25">
      <c r="A5194" s="4">
        <v>40836</v>
      </c>
      <c r="B5194">
        <v>4</v>
      </c>
      <c r="C5194">
        <v>2</v>
      </c>
      <c r="D5194" s="5" t="s">
        <v>40</v>
      </c>
      <c r="E5194" s="6">
        <v>760.65150000000006</v>
      </c>
      <c r="F5194" s="6">
        <v>1235.7135000000001</v>
      </c>
      <c r="G5194" s="6">
        <v>1996.365</v>
      </c>
    </row>
    <row r="5195" spans="1:7" customFormat="1" x14ac:dyDescent="0.25">
      <c r="A5195" s="4">
        <v>40837</v>
      </c>
      <c r="B5195">
        <v>1</v>
      </c>
      <c r="C5195">
        <v>1</v>
      </c>
      <c r="D5195" s="5" t="s">
        <v>41</v>
      </c>
      <c r="E5195" s="6">
        <v>740.10299999999995</v>
      </c>
      <c r="F5195" s="6">
        <v>1137.3599999999999</v>
      </c>
      <c r="G5195" s="6">
        <v>1877.463</v>
      </c>
    </row>
    <row r="5196" spans="1:7" customFormat="1" x14ac:dyDescent="0.25">
      <c r="A5196" s="4">
        <v>40837</v>
      </c>
      <c r="B5196">
        <v>1</v>
      </c>
      <c r="C5196">
        <v>2</v>
      </c>
      <c r="D5196" s="5" t="s">
        <v>43</v>
      </c>
      <c r="E5196" s="6">
        <v>851.4135</v>
      </c>
      <c r="F5196" s="6">
        <v>1335.7784999999999</v>
      </c>
      <c r="G5196" s="6">
        <v>2187.192</v>
      </c>
    </row>
    <row r="5197" spans="1:7" customFormat="1" x14ac:dyDescent="0.25">
      <c r="A5197" s="4">
        <v>40837</v>
      </c>
      <c r="B5197">
        <v>2</v>
      </c>
      <c r="C5197">
        <v>1</v>
      </c>
      <c r="D5197" s="5" t="s">
        <v>47</v>
      </c>
      <c r="E5197" s="6">
        <v>659.56799999999998</v>
      </c>
      <c r="F5197" s="6">
        <v>1043.8050000000001</v>
      </c>
      <c r="G5197" s="6">
        <v>1703.373</v>
      </c>
    </row>
    <row r="5198" spans="1:7" customFormat="1" x14ac:dyDescent="0.25">
      <c r="A5198" s="4">
        <v>40837</v>
      </c>
      <c r="B5198">
        <v>2</v>
      </c>
      <c r="C5198">
        <v>2</v>
      </c>
      <c r="D5198" s="5" t="s">
        <v>24</v>
      </c>
      <c r="E5198" s="6">
        <v>685.77599999999995</v>
      </c>
      <c r="F5198" s="6">
        <v>1237.1624999999999</v>
      </c>
      <c r="G5198" s="6">
        <v>1922.9385</v>
      </c>
    </row>
    <row r="5199" spans="1:7" customFormat="1" x14ac:dyDescent="0.25">
      <c r="A5199" s="4">
        <v>40837</v>
      </c>
      <c r="B5199">
        <v>3</v>
      </c>
      <c r="C5199">
        <v>1</v>
      </c>
      <c r="D5199" s="5" t="s">
        <v>30</v>
      </c>
      <c r="E5199" s="6">
        <v>559.54499999999996</v>
      </c>
      <c r="F5199" s="6">
        <v>1053.0450000000001</v>
      </c>
      <c r="G5199" s="6">
        <v>1612.59</v>
      </c>
    </row>
    <row r="5200" spans="1:7" customFormat="1" x14ac:dyDescent="0.25">
      <c r="A5200" s="4">
        <v>40837</v>
      </c>
      <c r="B5200">
        <v>3</v>
      </c>
      <c r="C5200">
        <v>2</v>
      </c>
      <c r="D5200" s="5" t="s">
        <v>16</v>
      </c>
      <c r="E5200" s="6">
        <v>843.04499999999996</v>
      </c>
      <c r="F5200" s="6">
        <v>1270.3634999999999</v>
      </c>
      <c r="G5200" s="6">
        <v>2113.4085</v>
      </c>
    </row>
    <row r="5201" spans="1:7" customFormat="1" x14ac:dyDescent="0.25">
      <c r="A5201" s="4">
        <v>40837</v>
      </c>
      <c r="B5201">
        <v>4</v>
      </c>
      <c r="C5201">
        <v>1</v>
      </c>
      <c r="D5201" s="5" t="s">
        <v>22</v>
      </c>
      <c r="E5201" s="6">
        <v>671.33849999999995</v>
      </c>
      <c r="F5201" s="6">
        <v>1089.837</v>
      </c>
      <c r="G5201" s="6">
        <v>1761.1755000000001</v>
      </c>
    </row>
    <row r="5202" spans="1:7" customFormat="1" x14ac:dyDescent="0.25">
      <c r="A5202" s="4">
        <v>40837</v>
      </c>
      <c r="B5202">
        <v>4</v>
      </c>
      <c r="C5202">
        <v>2</v>
      </c>
      <c r="D5202" s="5" t="s">
        <v>27</v>
      </c>
      <c r="E5202" s="6">
        <v>661.43700000000001</v>
      </c>
      <c r="F5202" s="6">
        <v>1158.8115</v>
      </c>
      <c r="G5202" s="6">
        <v>1820.2484999999999</v>
      </c>
    </row>
    <row r="5203" spans="1:7" customFormat="1" x14ac:dyDescent="0.25">
      <c r="A5203" s="4">
        <v>40838</v>
      </c>
      <c r="B5203">
        <v>1</v>
      </c>
      <c r="C5203">
        <v>1</v>
      </c>
      <c r="D5203" s="5" t="s">
        <v>32</v>
      </c>
      <c r="E5203" s="6">
        <v>577.72050000000002</v>
      </c>
      <c r="F5203" s="6">
        <v>1037.5050000000001</v>
      </c>
      <c r="G5203" s="6">
        <v>1615.2255</v>
      </c>
    </row>
    <row r="5204" spans="1:7" customFormat="1" x14ac:dyDescent="0.25">
      <c r="A5204" s="4">
        <v>40838</v>
      </c>
      <c r="B5204">
        <v>1</v>
      </c>
      <c r="C5204">
        <v>2</v>
      </c>
      <c r="D5204" s="5" t="s">
        <v>37</v>
      </c>
      <c r="E5204" s="6">
        <v>768.37950000000001</v>
      </c>
      <c r="F5204" s="6">
        <v>1314.9359999999999</v>
      </c>
      <c r="G5204" s="6">
        <v>2083.3155000000002</v>
      </c>
    </row>
    <row r="5205" spans="1:7" customFormat="1" x14ac:dyDescent="0.25">
      <c r="A5205" s="4">
        <v>40838</v>
      </c>
      <c r="B5205">
        <v>2</v>
      </c>
      <c r="C5205">
        <v>1</v>
      </c>
      <c r="D5205" s="5" t="s">
        <v>40</v>
      </c>
      <c r="E5205" s="6">
        <v>637.41300000000001</v>
      </c>
      <c r="F5205" s="6">
        <v>1147.9335000000001</v>
      </c>
      <c r="G5205" s="6">
        <v>1785.3465000000001</v>
      </c>
    </row>
    <row r="5206" spans="1:7" customFormat="1" x14ac:dyDescent="0.25">
      <c r="A5206" s="4">
        <v>40838</v>
      </c>
      <c r="B5206">
        <v>2</v>
      </c>
      <c r="C5206">
        <v>2</v>
      </c>
      <c r="D5206" s="5" t="s">
        <v>41</v>
      </c>
      <c r="E5206" s="6">
        <v>820.197</v>
      </c>
      <c r="F5206" s="6">
        <v>1337.0595000000001</v>
      </c>
      <c r="G5206" s="6">
        <v>2157.2565</v>
      </c>
    </row>
    <row r="5207" spans="1:7" customFormat="1" x14ac:dyDescent="0.25">
      <c r="A5207" s="4">
        <v>40838</v>
      </c>
      <c r="B5207">
        <v>3</v>
      </c>
      <c r="C5207">
        <v>1</v>
      </c>
      <c r="D5207" s="5" t="s">
        <v>43</v>
      </c>
      <c r="E5207" s="6">
        <v>642.35850000000005</v>
      </c>
      <c r="F5207" s="6">
        <v>1194.8475000000001</v>
      </c>
      <c r="G5207" s="6">
        <v>1837.2059999999999</v>
      </c>
    </row>
    <row r="5208" spans="1:7" customFormat="1" x14ac:dyDescent="0.25">
      <c r="A5208" s="4">
        <v>40838</v>
      </c>
      <c r="B5208">
        <v>3</v>
      </c>
      <c r="C5208">
        <v>2</v>
      </c>
      <c r="D5208" s="5" t="s">
        <v>47</v>
      </c>
      <c r="E5208" s="6">
        <v>677.80650000000003</v>
      </c>
      <c r="F5208" s="6">
        <v>1196.9894999999999</v>
      </c>
      <c r="G5208" s="6">
        <v>1874.796</v>
      </c>
    </row>
    <row r="5209" spans="1:7" customFormat="1" x14ac:dyDescent="0.25">
      <c r="A5209" s="4">
        <v>40838</v>
      </c>
      <c r="B5209">
        <v>4</v>
      </c>
      <c r="C5209">
        <v>1</v>
      </c>
      <c r="D5209" s="5" t="s">
        <v>24</v>
      </c>
      <c r="E5209" s="6">
        <v>632.07899999999995</v>
      </c>
      <c r="F5209" s="6">
        <v>1214.5454999999999</v>
      </c>
      <c r="G5209" s="6">
        <v>1846.6244999999999</v>
      </c>
    </row>
    <row r="5210" spans="1:7" customFormat="1" x14ac:dyDescent="0.25">
      <c r="A5210" s="4">
        <v>40838</v>
      </c>
      <c r="B5210">
        <v>4</v>
      </c>
      <c r="C5210">
        <v>2</v>
      </c>
      <c r="D5210" s="5" t="s">
        <v>30</v>
      </c>
      <c r="E5210" s="6">
        <v>736.995</v>
      </c>
      <c r="F5210" s="6">
        <v>1120.8644999999999</v>
      </c>
      <c r="G5210" s="6">
        <v>1857.8595</v>
      </c>
    </row>
    <row r="5211" spans="1:7" customFormat="1" x14ac:dyDescent="0.25">
      <c r="A5211" s="4">
        <v>40839</v>
      </c>
      <c r="B5211">
        <v>1</v>
      </c>
      <c r="C5211">
        <v>1</v>
      </c>
      <c r="D5211" s="5" t="s">
        <v>16</v>
      </c>
      <c r="E5211" s="6">
        <v>603.25649999999996</v>
      </c>
      <c r="F5211" s="6">
        <v>1142.0219999999999</v>
      </c>
      <c r="G5211" s="6">
        <v>1745.2784999999999</v>
      </c>
    </row>
    <row r="5212" spans="1:7" customFormat="1" x14ac:dyDescent="0.25">
      <c r="A5212" s="4">
        <v>40839</v>
      </c>
      <c r="B5212">
        <v>1</v>
      </c>
      <c r="C5212">
        <v>2</v>
      </c>
      <c r="D5212" s="5" t="s">
        <v>22</v>
      </c>
      <c r="E5212" s="6">
        <v>664.19849999999997</v>
      </c>
      <c r="F5212" s="6">
        <v>1086.6975</v>
      </c>
      <c r="G5212" s="6">
        <v>1750.896</v>
      </c>
    </row>
    <row r="5213" spans="1:7" customFormat="1" x14ac:dyDescent="0.25">
      <c r="A5213" s="4">
        <v>40839</v>
      </c>
      <c r="B5213">
        <v>2</v>
      </c>
      <c r="C5213">
        <v>1</v>
      </c>
      <c r="D5213" s="5" t="s">
        <v>27</v>
      </c>
      <c r="E5213" s="6">
        <v>662.32950000000005</v>
      </c>
      <c r="F5213" s="6">
        <v>1007.6849999999999</v>
      </c>
      <c r="G5213" s="6">
        <v>1670.0145</v>
      </c>
    </row>
    <row r="5214" spans="1:7" customFormat="1" x14ac:dyDescent="0.25">
      <c r="A5214" s="4">
        <v>40839</v>
      </c>
      <c r="B5214">
        <v>2</v>
      </c>
      <c r="C5214">
        <v>2</v>
      </c>
      <c r="D5214" s="5" t="s">
        <v>32</v>
      </c>
      <c r="E5214" s="6">
        <v>687.03599999999994</v>
      </c>
      <c r="F5214" s="6">
        <v>1248.24</v>
      </c>
      <c r="G5214" s="6">
        <v>1935.2760000000001</v>
      </c>
    </row>
    <row r="5215" spans="1:7" customFormat="1" x14ac:dyDescent="0.25">
      <c r="A5215" s="4">
        <v>40839</v>
      </c>
      <c r="B5215">
        <v>3</v>
      </c>
      <c r="C5215">
        <v>1</v>
      </c>
      <c r="D5215" s="5" t="s">
        <v>37</v>
      </c>
      <c r="E5215" s="6">
        <v>601.59749999999997</v>
      </c>
      <c r="F5215" s="6">
        <v>979.755</v>
      </c>
      <c r="G5215" s="6">
        <v>1581.3525</v>
      </c>
    </row>
    <row r="5216" spans="1:7" customFormat="1" x14ac:dyDescent="0.25">
      <c r="A5216" s="4">
        <v>40839</v>
      </c>
      <c r="B5216">
        <v>3</v>
      </c>
      <c r="C5216">
        <v>2</v>
      </c>
      <c r="D5216" s="5" t="s">
        <v>40</v>
      </c>
      <c r="E5216" s="6">
        <v>764.47349999999994</v>
      </c>
      <c r="F5216" s="6">
        <v>1365.567</v>
      </c>
      <c r="G5216" s="6">
        <v>2130.0405000000001</v>
      </c>
    </row>
    <row r="5217" spans="1:7" customFormat="1" x14ac:dyDescent="0.25">
      <c r="A5217" s="4">
        <v>40839</v>
      </c>
      <c r="B5217">
        <v>4</v>
      </c>
      <c r="C5217">
        <v>1</v>
      </c>
      <c r="D5217" s="5" t="s">
        <v>41</v>
      </c>
      <c r="E5217" s="6">
        <v>672.49350000000004</v>
      </c>
      <c r="F5217" s="6">
        <v>1122.828</v>
      </c>
      <c r="G5217" s="6">
        <v>1795.3215</v>
      </c>
    </row>
    <row r="5218" spans="1:7" customFormat="1" x14ac:dyDescent="0.25">
      <c r="A5218" s="4">
        <v>40839</v>
      </c>
      <c r="B5218">
        <v>4</v>
      </c>
      <c r="C5218">
        <v>2</v>
      </c>
      <c r="D5218" s="5" t="s">
        <v>43</v>
      </c>
      <c r="E5218" s="6">
        <v>744.82799999999997</v>
      </c>
      <c r="F5218" s="6">
        <v>1263.7380000000001</v>
      </c>
      <c r="G5218" s="6">
        <v>2008.566</v>
      </c>
    </row>
    <row r="5219" spans="1:7" customFormat="1" x14ac:dyDescent="0.25">
      <c r="A5219" s="4">
        <v>40840</v>
      </c>
      <c r="B5219">
        <v>1</v>
      </c>
      <c r="C5219">
        <v>1</v>
      </c>
      <c r="D5219" s="5" t="s">
        <v>47</v>
      </c>
      <c r="E5219" s="6">
        <v>673.36500000000001</v>
      </c>
      <c r="F5219" s="6">
        <v>1081.9514999999999</v>
      </c>
      <c r="G5219" s="6">
        <v>1755.3164999999999</v>
      </c>
    </row>
    <row r="5220" spans="1:7" customFormat="1" x14ac:dyDescent="0.25">
      <c r="A5220" s="4">
        <v>40840</v>
      </c>
      <c r="B5220">
        <v>1</v>
      </c>
      <c r="C5220">
        <v>2</v>
      </c>
      <c r="D5220" s="5" t="s">
        <v>24</v>
      </c>
      <c r="E5220" s="6">
        <v>519.80250000000001</v>
      </c>
      <c r="F5220" s="6">
        <v>1083.663</v>
      </c>
      <c r="G5220" s="6">
        <v>1603.4655</v>
      </c>
    </row>
    <row r="5221" spans="1:7" customFormat="1" x14ac:dyDescent="0.25">
      <c r="A5221" s="4">
        <v>40840</v>
      </c>
      <c r="B5221">
        <v>2</v>
      </c>
      <c r="C5221">
        <v>1</v>
      </c>
      <c r="D5221" s="5" t="s">
        <v>30</v>
      </c>
      <c r="E5221" s="6">
        <v>656.44949999999994</v>
      </c>
      <c r="F5221" s="6">
        <v>1199.6775</v>
      </c>
      <c r="G5221" s="6">
        <v>1856.127</v>
      </c>
    </row>
    <row r="5222" spans="1:7" customFormat="1" x14ac:dyDescent="0.25">
      <c r="A5222" s="4">
        <v>40840</v>
      </c>
      <c r="B5222">
        <v>2</v>
      </c>
      <c r="C5222">
        <v>2</v>
      </c>
      <c r="D5222" s="5" t="s">
        <v>16</v>
      </c>
      <c r="E5222" s="6">
        <v>579.36900000000003</v>
      </c>
      <c r="F5222" s="6">
        <v>1080.1034999999999</v>
      </c>
      <c r="G5222" s="6">
        <v>1659.4725000000001</v>
      </c>
    </row>
    <row r="5223" spans="1:7" customFormat="1" x14ac:dyDescent="0.25">
      <c r="A5223" s="4">
        <v>40840</v>
      </c>
      <c r="B5223">
        <v>3</v>
      </c>
      <c r="C5223">
        <v>1</v>
      </c>
      <c r="D5223" s="5" t="s">
        <v>22</v>
      </c>
      <c r="E5223" s="6">
        <v>721.63350000000003</v>
      </c>
      <c r="F5223" s="6">
        <v>1146.9359999999999</v>
      </c>
      <c r="G5223" s="6">
        <v>1868.5695000000001</v>
      </c>
    </row>
    <row r="5224" spans="1:7" customFormat="1" x14ac:dyDescent="0.25">
      <c r="A5224" s="4">
        <v>40840</v>
      </c>
      <c r="B5224">
        <v>3</v>
      </c>
      <c r="C5224">
        <v>2</v>
      </c>
      <c r="D5224" s="5" t="s">
        <v>27</v>
      </c>
      <c r="E5224" s="6">
        <v>633.50699999999995</v>
      </c>
      <c r="F5224" s="6">
        <v>1259.8109999999999</v>
      </c>
      <c r="G5224" s="6">
        <v>1893.318</v>
      </c>
    </row>
    <row r="5225" spans="1:7" customFormat="1" x14ac:dyDescent="0.25">
      <c r="A5225" s="4">
        <v>40840</v>
      </c>
      <c r="B5225">
        <v>4</v>
      </c>
      <c r="C5225">
        <v>1</v>
      </c>
      <c r="D5225" s="5" t="s">
        <v>32</v>
      </c>
      <c r="E5225" s="6">
        <v>700.20299999999997</v>
      </c>
      <c r="F5225" s="6">
        <v>1123.9725000000001</v>
      </c>
      <c r="G5225" s="6">
        <v>1824.1755000000001</v>
      </c>
    </row>
    <row r="5226" spans="1:7" customFormat="1" x14ac:dyDescent="0.25">
      <c r="A5226" s="4">
        <v>40840</v>
      </c>
      <c r="B5226">
        <v>4</v>
      </c>
      <c r="C5226">
        <v>2</v>
      </c>
      <c r="D5226" s="5" t="s">
        <v>37</v>
      </c>
      <c r="E5226" s="6">
        <v>687.45600000000002</v>
      </c>
      <c r="F5226" s="6">
        <v>1043.3744999999999</v>
      </c>
      <c r="G5226" s="6">
        <v>1730.8305</v>
      </c>
    </row>
    <row r="5227" spans="1:7" customFormat="1" x14ac:dyDescent="0.25">
      <c r="A5227" s="4">
        <v>40841</v>
      </c>
      <c r="B5227">
        <v>1</v>
      </c>
      <c r="C5227">
        <v>1</v>
      </c>
      <c r="D5227" s="5" t="s">
        <v>40</v>
      </c>
      <c r="E5227" s="6">
        <v>667.74749999999995</v>
      </c>
      <c r="F5227" s="6">
        <v>1119.4469999999999</v>
      </c>
      <c r="G5227" s="6">
        <v>1787.1945000000001</v>
      </c>
    </row>
    <row r="5228" spans="1:7" customFormat="1" x14ac:dyDescent="0.25">
      <c r="A5228" s="4">
        <v>40841</v>
      </c>
      <c r="B5228">
        <v>1</v>
      </c>
      <c r="C5228">
        <v>2</v>
      </c>
      <c r="D5228" s="5" t="s">
        <v>41</v>
      </c>
      <c r="E5228" s="6">
        <v>847.65449999999998</v>
      </c>
      <c r="F5228" s="6">
        <v>1332.471</v>
      </c>
      <c r="G5228" s="6">
        <v>2180.1255000000001</v>
      </c>
    </row>
    <row r="5229" spans="1:7" customFormat="1" x14ac:dyDescent="0.25">
      <c r="A5229" s="4">
        <v>40841</v>
      </c>
      <c r="B5229">
        <v>2</v>
      </c>
      <c r="C5229">
        <v>1</v>
      </c>
      <c r="D5229" s="5" t="s">
        <v>43</v>
      </c>
      <c r="E5229" s="6">
        <v>601.26149999999996</v>
      </c>
      <c r="F5229" s="6">
        <v>986.47500000000002</v>
      </c>
      <c r="G5229" s="6">
        <v>1587.7365</v>
      </c>
    </row>
    <row r="5230" spans="1:7" customFormat="1" x14ac:dyDescent="0.25">
      <c r="A5230" s="4">
        <v>40841</v>
      </c>
      <c r="B5230">
        <v>2</v>
      </c>
      <c r="C5230">
        <v>2</v>
      </c>
      <c r="D5230" s="5" t="s">
        <v>47</v>
      </c>
      <c r="E5230" s="6">
        <v>624.4665</v>
      </c>
      <c r="F5230" s="6">
        <v>993.279</v>
      </c>
      <c r="G5230" s="6">
        <v>1617.7455</v>
      </c>
    </row>
    <row r="5231" spans="1:7" customFormat="1" x14ac:dyDescent="0.25">
      <c r="A5231" s="4">
        <v>40841</v>
      </c>
      <c r="B5231">
        <v>3</v>
      </c>
      <c r="C5231">
        <v>1</v>
      </c>
      <c r="D5231" s="5" t="s">
        <v>24</v>
      </c>
      <c r="E5231" s="6">
        <v>618.73350000000005</v>
      </c>
      <c r="F5231" s="6">
        <v>975.41849999999999</v>
      </c>
      <c r="G5231" s="6">
        <v>1594.152</v>
      </c>
    </row>
    <row r="5232" spans="1:7" customFormat="1" x14ac:dyDescent="0.25">
      <c r="A5232" s="4">
        <v>40841</v>
      </c>
      <c r="B5232">
        <v>3</v>
      </c>
      <c r="C5232">
        <v>2</v>
      </c>
      <c r="D5232" s="5" t="s">
        <v>30</v>
      </c>
      <c r="E5232" s="6">
        <v>743.46299999999997</v>
      </c>
      <c r="F5232" s="6">
        <v>1384.194</v>
      </c>
      <c r="G5232" s="6">
        <v>2127.6570000000002</v>
      </c>
    </row>
    <row r="5233" spans="1:7" customFormat="1" x14ac:dyDescent="0.25">
      <c r="A5233" s="4">
        <v>40841</v>
      </c>
      <c r="B5233">
        <v>4</v>
      </c>
      <c r="C5233">
        <v>1</v>
      </c>
      <c r="D5233" s="5" t="s">
        <v>16</v>
      </c>
      <c r="E5233" s="6">
        <v>569.99249999999995</v>
      </c>
      <c r="F5233" s="6">
        <v>1115.1105</v>
      </c>
      <c r="G5233" s="6">
        <v>1685.1030000000001</v>
      </c>
    </row>
    <row r="5234" spans="1:7" customFormat="1" x14ac:dyDescent="0.25">
      <c r="A5234" s="4">
        <v>40841</v>
      </c>
      <c r="B5234">
        <v>4</v>
      </c>
      <c r="C5234">
        <v>2</v>
      </c>
      <c r="D5234" s="5" t="s">
        <v>22</v>
      </c>
      <c r="E5234" s="6">
        <v>640.83600000000001</v>
      </c>
      <c r="F5234" s="6">
        <v>1182.8879999999999</v>
      </c>
      <c r="G5234" s="6">
        <v>1823.7239999999999</v>
      </c>
    </row>
    <row r="5235" spans="1:7" customFormat="1" x14ac:dyDescent="0.25">
      <c r="A5235" s="4">
        <v>40842</v>
      </c>
      <c r="B5235">
        <v>1</v>
      </c>
      <c r="C5235">
        <v>1</v>
      </c>
      <c r="D5235" s="5" t="s">
        <v>27</v>
      </c>
      <c r="E5235" s="6">
        <v>520.63199999999995</v>
      </c>
      <c r="F5235" s="6">
        <v>1106.7104999999999</v>
      </c>
      <c r="G5235" s="6">
        <v>1627.3425</v>
      </c>
    </row>
    <row r="5236" spans="1:7" customFormat="1" x14ac:dyDescent="0.25">
      <c r="A5236" s="4">
        <v>40842</v>
      </c>
      <c r="B5236">
        <v>1</v>
      </c>
      <c r="C5236">
        <v>2</v>
      </c>
      <c r="D5236" s="5" t="s">
        <v>32</v>
      </c>
      <c r="E5236" s="6">
        <v>690.375</v>
      </c>
      <c r="F5236" s="6">
        <v>1373.0429999999999</v>
      </c>
      <c r="G5236" s="6">
        <v>2063.4180000000001</v>
      </c>
    </row>
    <row r="5237" spans="1:7" customFormat="1" x14ac:dyDescent="0.25">
      <c r="A5237" s="4">
        <v>40842</v>
      </c>
      <c r="B5237">
        <v>2</v>
      </c>
      <c r="C5237">
        <v>1</v>
      </c>
      <c r="D5237" s="5" t="s">
        <v>37</v>
      </c>
      <c r="E5237" s="6">
        <v>704.4135</v>
      </c>
      <c r="F5237" s="6">
        <v>1145.1089999999999</v>
      </c>
      <c r="G5237" s="6">
        <v>1849.5225</v>
      </c>
    </row>
    <row r="5238" spans="1:7" customFormat="1" x14ac:dyDescent="0.25">
      <c r="A5238" s="4">
        <v>40842</v>
      </c>
      <c r="B5238">
        <v>2</v>
      </c>
      <c r="C5238">
        <v>2</v>
      </c>
      <c r="D5238" s="5" t="s">
        <v>40</v>
      </c>
      <c r="E5238" s="6">
        <v>588.99749999999995</v>
      </c>
      <c r="F5238" s="6">
        <v>1128.1724999999999</v>
      </c>
      <c r="G5238" s="6">
        <v>1717.17</v>
      </c>
    </row>
    <row r="5239" spans="1:7" customFormat="1" x14ac:dyDescent="0.25">
      <c r="A5239" s="4">
        <v>40842</v>
      </c>
      <c r="B5239">
        <v>3</v>
      </c>
      <c r="C5239">
        <v>1</v>
      </c>
      <c r="D5239" s="5" t="s">
        <v>41</v>
      </c>
      <c r="E5239" s="6">
        <v>700.96950000000004</v>
      </c>
      <c r="F5239" s="6">
        <v>1098.615</v>
      </c>
      <c r="G5239" s="6">
        <v>1799.5844999999999</v>
      </c>
    </row>
    <row r="5240" spans="1:7" customFormat="1" x14ac:dyDescent="0.25">
      <c r="A5240" s="4">
        <v>40842</v>
      </c>
      <c r="B5240">
        <v>3</v>
      </c>
      <c r="C5240">
        <v>2</v>
      </c>
      <c r="D5240" s="5" t="s">
        <v>43</v>
      </c>
      <c r="E5240" s="6">
        <v>631.38599999999997</v>
      </c>
      <c r="F5240" s="6">
        <v>1256.0835</v>
      </c>
      <c r="G5240" s="6">
        <v>1887.4694999999999</v>
      </c>
    </row>
    <row r="5241" spans="1:7" customFormat="1" x14ac:dyDescent="0.25">
      <c r="A5241" s="4">
        <v>40842</v>
      </c>
      <c r="B5241">
        <v>4</v>
      </c>
      <c r="C5241">
        <v>1</v>
      </c>
      <c r="D5241" s="5" t="s">
        <v>47</v>
      </c>
      <c r="E5241" s="6">
        <v>611.03700000000003</v>
      </c>
      <c r="F5241" s="6">
        <v>1028.2125000000001</v>
      </c>
      <c r="G5241" s="6">
        <v>1639.2494999999999</v>
      </c>
    </row>
    <row r="5242" spans="1:7" customFormat="1" x14ac:dyDescent="0.25">
      <c r="A5242" s="4">
        <v>40842</v>
      </c>
      <c r="B5242">
        <v>4</v>
      </c>
      <c r="C5242">
        <v>2</v>
      </c>
      <c r="D5242" s="5" t="s">
        <v>24</v>
      </c>
      <c r="E5242" s="6">
        <v>826.00350000000003</v>
      </c>
      <c r="F5242" s="6">
        <v>1250.8440000000001</v>
      </c>
      <c r="G5242" s="6">
        <v>2076.8474999999999</v>
      </c>
    </row>
    <row r="5243" spans="1:7" customFormat="1" x14ac:dyDescent="0.25">
      <c r="A5243" s="4">
        <v>40843</v>
      </c>
      <c r="B5243">
        <v>1</v>
      </c>
      <c r="C5243">
        <v>1</v>
      </c>
      <c r="D5243" s="5" t="s">
        <v>30</v>
      </c>
      <c r="E5243" s="6">
        <v>551.40750000000003</v>
      </c>
      <c r="F5243" s="6">
        <v>1152.1755000000001</v>
      </c>
      <c r="G5243" s="6">
        <v>1703.5830000000001</v>
      </c>
    </row>
    <row r="5244" spans="1:7" customFormat="1" x14ac:dyDescent="0.25">
      <c r="A5244" s="4">
        <v>40843</v>
      </c>
      <c r="B5244">
        <v>1</v>
      </c>
      <c r="C5244">
        <v>2</v>
      </c>
      <c r="D5244" s="5" t="s">
        <v>16</v>
      </c>
      <c r="E5244" s="6">
        <v>709.33799999999997</v>
      </c>
      <c r="F5244" s="6">
        <v>1376.1089999999999</v>
      </c>
      <c r="G5244" s="6">
        <v>2085.4470000000001</v>
      </c>
    </row>
    <row r="5245" spans="1:7" customFormat="1" x14ac:dyDescent="0.25">
      <c r="A5245" s="4">
        <v>40843</v>
      </c>
      <c r="B5245">
        <v>2</v>
      </c>
      <c r="C5245">
        <v>1</v>
      </c>
      <c r="D5245" s="5" t="s">
        <v>22</v>
      </c>
      <c r="E5245" s="6">
        <v>588.96600000000001</v>
      </c>
      <c r="F5245" s="6">
        <v>1066.6635000000001</v>
      </c>
      <c r="G5245" s="6">
        <v>1655.6295</v>
      </c>
    </row>
    <row r="5246" spans="1:7" customFormat="1" x14ac:dyDescent="0.25">
      <c r="A5246" s="4">
        <v>40843</v>
      </c>
      <c r="B5246">
        <v>2</v>
      </c>
      <c r="C5246">
        <v>2</v>
      </c>
      <c r="D5246" s="5" t="s">
        <v>27</v>
      </c>
      <c r="E5246" s="6">
        <v>708.38250000000005</v>
      </c>
      <c r="F5246" s="6">
        <v>1108.422</v>
      </c>
      <c r="G5246" s="6">
        <v>1816.8045</v>
      </c>
    </row>
    <row r="5247" spans="1:7" customFormat="1" x14ac:dyDescent="0.25">
      <c r="A5247" s="4">
        <v>40843</v>
      </c>
      <c r="B5247">
        <v>3</v>
      </c>
      <c r="C5247">
        <v>1</v>
      </c>
      <c r="D5247" s="5" t="s">
        <v>32</v>
      </c>
      <c r="E5247" s="6">
        <v>646.149</v>
      </c>
      <c r="F5247" s="6">
        <v>1238.3385000000001</v>
      </c>
      <c r="G5247" s="6">
        <v>1884.4875</v>
      </c>
    </row>
    <row r="5248" spans="1:7" customFormat="1" x14ac:dyDescent="0.25">
      <c r="A5248" s="4">
        <v>40843</v>
      </c>
      <c r="B5248">
        <v>3</v>
      </c>
      <c r="C5248">
        <v>2</v>
      </c>
      <c r="D5248" s="5" t="s">
        <v>37</v>
      </c>
      <c r="E5248" s="6">
        <v>685.19849999999997</v>
      </c>
      <c r="F5248" s="6">
        <v>1050.126</v>
      </c>
      <c r="G5248" s="6">
        <v>1735.3244999999999</v>
      </c>
    </row>
    <row r="5249" spans="1:7" customFormat="1" x14ac:dyDescent="0.25">
      <c r="A5249" s="4">
        <v>40843</v>
      </c>
      <c r="B5249">
        <v>4</v>
      </c>
      <c r="C5249">
        <v>1</v>
      </c>
      <c r="D5249" s="5" t="s">
        <v>40</v>
      </c>
      <c r="E5249" s="6">
        <v>521.09400000000005</v>
      </c>
      <c r="F5249" s="6">
        <v>1143.9014999999999</v>
      </c>
      <c r="G5249" s="6">
        <v>1664.9955</v>
      </c>
    </row>
    <row r="5250" spans="1:7" customFormat="1" x14ac:dyDescent="0.25">
      <c r="A5250" s="4">
        <v>40843</v>
      </c>
      <c r="B5250">
        <v>4</v>
      </c>
      <c r="C5250">
        <v>2</v>
      </c>
      <c r="D5250" s="5" t="s">
        <v>41</v>
      </c>
      <c r="E5250" s="6">
        <v>713.11800000000005</v>
      </c>
      <c r="F5250" s="6">
        <v>1088.6505</v>
      </c>
      <c r="G5250" s="6">
        <v>1801.7684999999999</v>
      </c>
    </row>
    <row r="5251" spans="1:7" customFormat="1" x14ac:dyDescent="0.25">
      <c r="A5251" s="4">
        <v>40844</v>
      </c>
      <c r="B5251">
        <v>1</v>
      </c>
      <c r="C5251">
        <v>1</v>
      </c>
      <c r="D5251" s="5" t="s">
        <v>43</v>
      </c>
      <c r="E5251" s="6">
        <v>678.59400000000005</v>
      </c>
      <c r="F5251" s="6">
        <v>1207.2375</v>
      </c>
      <c r="G5251" s="6">
        <v>1885.8315</v>
      </c>
    </row>
    <row r="5252" spans="1:7" customFormat="1" x14ac:dyDescent="0.25">
      <c r="A5252" s="4">
        <v>40844</v>
      </c>
      <c r="B5252">
        <v>1</v>
      </c>
      <c r="C5252">
        <v>2</v>
      </c>
      <c r="D5252" s="5" t="s">
        <v>47</v>
      </c>
      <c r="E5252" s="6">
        <v>577.34249999999997</v>
      </c>
      <c r="F5252" s="6">
        <v>1061.6865</v>
      </c>
      <c r="G5252" s="6">
        <v>1639.029</v>
      </c>
    </row>
    <row r="5253" spans="1:7" customFormat="1" x14ac:dyDescent="0.25">
      <c r="A5253" s="4">
        <v>40844</v>
      </c>
      <c r="B5253">
        <v>2</v>
      </c>
      <c r="C5253">
        <v>1</v>
      </c>
      <c r="D5253" s="5" t="s">
        <v>24</v>
      </c>
      <c r="E5253" s="6">
        <v>536.74950000000001</v>
      </c>
      <c r="F5253" s="6">
        <v>1083.579</v>
      </c>
      <c r="G5253" s="6">
        <v>1620.3285000000001</v>
      </c>
    </row>
    <row r="5254" spans="1:7" customFormat="1" x14ac:dyDescent="0.25">
      <c r="A5254" s="4">
        <v>40844</v>
      </c>
      <c r="B5254">
        <v>2</v>
      </c>
      <c r="C5254">
        <v>2</v>
      </c>
      <c r="D5254" s="5" t="s">
        <v>30</v>
      </c>
      <c r="E5254" s="6">
        <v>635.83799999999997</v>
      </c>
      <c r="F5254" s="6">
        <v>1273.671</v>
      </c>
      <c r="G5254" s="6">
        <v>1909.509</v>
      </c>
    </row>
    <row r="5255" spans="1:7" customFormat="1" x14ac:dyDescent="0.25">
      <c r="A5255" s="4">
        <v>40844</v>
      </c>
      <c r="B5255">
        <v>3</v>
      </c>
      <c r="C5255">
        <v>1</v>
      </c>
      <c r="D5255" s="5" t="s">
        <v>16</v>
      </c>
      <c r="E5255" s="6">
        <v>595.9905</v>
      </c>
      <c r="F5255" s="6">
        <v>1070.5695000000001</v>
      </c>
      <c r="G5255" s="6">
        <v>1666.56</v>
      </c>
    </row>
    <row r="5256" spans="1:7" customFormat="1" x14ac:dyDescent="0.25">
      <c r="A5256" s="4">
        <v>40844</v>
      </c>
      <c r="B5256">
        <v>3</v>
      </c>
      <c r="C5256">
        <v>2</v>
      </c>
      <c r="D5256" s="5" t="s">
        <v>22</v>
      </c>
      <c r="E5256" s="6">
        <v>577.42650000000003</v>
      </c>
      <c r="F5256" s="6">
        <v>1169.6475</v>
      </c>
      <c r="G5256" s="6">
        <v>1747.0740000000001</v>
      </c>
    </row>
    <row r="5257" spans="1:7" customFormat="1" x14ac:dyDescent="0.25">
      <c r="A5257" s="4">
        <v>40844</v>
      </c>
      <c r="B5257">
        <v>4</v>
      </c>
      <c r="C5257">
        <v>1</v>
      </c>
      <c r="D5257" s="5" t="s">
        <v>27</v>
      </c>
      <c r="E5257" s="6">
        <v>537.56849999999997</v>
      </c>
      <c r="F5257" s="6">
        <v>1123.08</v>
      </c>
      <c r="G5257" s="6">
        <v>1660.6485</v>
      </c>
    </row>
    <row r="5258" spans="1:7" customFormat="1" x14ac:dyDescent="0.25">
      <c r="A5258" s="4">
        <v>40844</v>
      </c>
      <c r="B5258">
        <v>4</v>
      </c>
      <c r="C5258">
        <v>2</v>
      </c>
      <c r="D5258" s="5" t="s">
        <v>32</v>
      </c>
      <c r="E5258" s="6">
        <v>768.03300000000002</v>
      </c>
      <c r="F5258" s="6">
        <v>1427.223</v>
      </c>
      <c r="G5258" s="6">
        <v>2195.2559999999999</v>
      </c>
    </row>
    <row r="5259" spans="1:7" customFormat="1" x14ac:dyDescent="0.25">
      <c r="A5259" s="4">
        <v>40845</v>
      </c>
      <c r="B5259">
        <v>1</v>
      </c>
      <c r="C5259">
        <v>1</v>
      </c>
      <c r="D5259" s="5" t="s">
        <v>37</v>
      </c>
      <c r="E5259" s="6">
        <v>491.82</v>
      </c>
      <c r="F5259" s="6">
        <v>1097.124</v>
      </c>
      <c r="G5259" s="6">
        <v>1588.944</v>
      </c>
    </row>
    <row r="5260" spans="1:7" customFormat="1" x14ac:dyDescent="0.25">
      <c r="A5260" s="4">
        <v>40845</v>
      </c>
      <c r="B5260">
        <v>1</v>
      </c>
      <c r="C5260">
        <v>2</v>
      </c>
      <c r="D5260" s="5" t="s">
        <v>40</v>
      </c>
      <c r="E5260" s="6">
        <v>797.27549999999997</v>
      </c>
      <c r="F5260" s="6">
        <v>1286.9745</v>
      </c>
      <c r="G5260" s="6">
        <v>2084.25</v>
      </c>
    </row>
    <row r="5261" spans="1:7" customFormat="1" x14ac:dyDescent="0.25">
      <c r="A5261" s="4">
        <v>40845</v>
      </c>
      <c r="B5261">
        <v>2</v>
      </c>
      <c r="C5261">
        <v>1</v>
      </c>
      <c r="D5261" s="5" t="s">
        <v>41</v>
      </c>
      <c r="E5261" s="6">
        <v>628.13099999999997</v>
      </c>
      <c r="F5261" s="6">
        <v>1235.1780000000001</v>
      </c>
      <c r="G5261" s="6">
        <v>1863.309</v>
      </c>
    </row>
    <row r="5262" spans="1:7" customFormat="1" x14ac:dyDescent="0.25">
      <c r="A5262" s="4">
        <v>40845</v>
      </c>
      <c r="B5262">
        <v>2</v>
      </c>
      <c r="C5262">
        <v>2</v>
      </c>
      <c r="D5262" s="5" t="s">
        <v>43</v>
      </c>
      <c r="E5262" s="6">
        <v>630.16800000000001</v>
      </c>
      <c r="F5262" s="6">
        <v>1209.4214999999999</v>
      </c>
      <c r="G5262" s="6">
        <v>1839.5895</v>
      </c>
    </row>
    <row r="5263" spans="1:7" customFormat="1" x14ac:dyDescent="0.25">
      <c r="A5263" s="4">
        <v>40845</v>
      </c>
      <c r="B5263">
        <v>3</v>
      </c>
      <c r="C5263">
        <v>1</v>
      </c>
      <c r="D5263" s="5" t="s">
        <v>47</v>
      </c>
      <c r="E5263" s="6">
        <v>732.01800000000003</v>
      </c>
      <c r="F5263" s="6">
        <v>1153.5509999999999</v>
      </c>
      <c r="G5263" s="6">
        <v>1885.569</v>
      </c>
    </row>
    <row r="5264" spans="1:7" customFormat="1" x14ac:dyDescent="0.25">
      <c r="A5264" s="4">
        <v>40845</v>
      </c>
      <c r="B5264">
        <v>3</v>
      </c>
      <c r="C5264">
        <v>2</v>
      </c>
      <c r="D5264" s="5" t="s">
        <v>24</v>
      </c>
      <c r="E5264" s="6">
        <v>688.35900000000004</v>
      </c>
      <c r="F5264" s="6">
        <v>1139.5125</v>
      </c>
      <c r="G5264" s="6">
        <v>1827.8715</v>
      </c>
    </row>
    <row r="5265" spans="1:7" customFormat="1" x14ac:dyDescent="0.25">
      <c r="A5265" s="4">
        <v>40845</v>
      </c>
      <c r="B5265">
        <v>4</v>
      </c>
      <c r="C5265">
        <v>1</v>
      </c>
      <c r="D5265" s="5" t="s">
        <v>30</v>
      </c>
      <c r="E5265" s="6">
        <v>554.87249999999995</v>
      </c>
      <c r="F5265" s="6">
        <v>1091.5065</v>
      </c>
      <c r="G5265" s="6">
        <v>1646.3789999999999</v>
      </c>
    </row>
    <row r="5266" spans="1:7" customFormat="1" x14ac:dyDescent="0.25">
      <c r="A5266" s="4">
        <v>40845</v>
      </c>
      <c r="B5266">
        <v>4</v>
      </c>
      <c r="C5266">
        <v>2</v>
      </c>
      <c r="D5266" s="5" t="s">
        <v>16</v>
      </c>
      <c r="E5266" s="6">
        <v>851.4135</v>
      </c>
      <c r="F5266" s="6">
        <v>1306.5360000000001</v>
      </c>
      <c r="G5266" s="6">
        <v>2157.9495000000002</v>
      </c>
    </row>
    <row r="5267" spans="1:7" customFormat="1" x14ac:dyDescent="0.25">
      <c r="A5267" s="4">
        <v>40846</v>
      </c>
      <c r="B5267">
        <v>1</v>
      </c>
      <c r="C5267">
        <v>1</v>
      </c>
      <c r="D5267" s="5" t="s">
        <v>22</v>
      </c>
      <c r="E5267" s="6">
        <v>583.81050000000005</v>
      </c>
      <c r="F5267" s="6">
        <v>1259.0864999999999</v>
      </c>
      <c r="G5267" s="6">
        <v>1842.8969999999999</v>
      </c>
    </row>
    <row r="5268" spans="1:7" customFormat="1" x14ac:dyDescent="0.25">
      <c r="A5268" s="4">
        <v>40846</v>
      </c>
      <c r="B5268">
        <v>1</v>
      </c>
      <c r="C5268">
        <v>2</v>
      </c>
      <c r="D5268" s="5" t="s">
        <v>27</v>
      </c>
      <c r="E5268" s="6">
        <v>667.82100000000003</v>
      </c>
      <c r="F5268" s="6">
        <v>1144.752</v>
      </c>
      <c r="G5268" s="6">
        <v>1812.5730000000001</v>
      </c>
    </row>
    <row r="5269" spans="1:7" customFormat="1" x14ac:dyDescent="0.25">
      <c r="A5269" s="4">
        <v>40846</v>
      </c>
      <c r="B5269">
        <v>2</v>
      </c>
      <c r="C5269">
        <v>1</v>
      </c>
      <c r="D5269" s="5" t="s">
        <v>32</v>
      </c>
      <c r="E5269" s="6">
        <v>598.54200000000003</v>
      </c>
      <c r="F5269" s="6">
        <v>1261.827</v>
      </c>
      <c r="G5269" s="6">
        <v>1860.3689999999999</v>
      </c>
    </row>
    <row r="5270" spans="1:7" customFormat="1" x14ac:dyDescent="0.25">
      <c r="A5270" s="4">
        <v>40846</v>
      </c>
      <c r="B5270">
        <v>2</v>
      </c>
      <c r="C5270">
        <v>2</v>
      </c>
      <c r="D5270" s="5" t="s">
        <v>37</v>
      </c>
      <c r="E5270" s="6">
        <v>760.41</v>
      </c>
      <c r="F5270" s="6">
        <v>1392.615</v>
      </c>
      <c r="G5270" s="6">
        <v>2153.0250000000001</v>
      </c>
    </row>
    <row r="5271" spans="1:7" customFormat="1" x14ac:dyDescent="0.25">
      <c r="A5271" s="4">
        <v>40846</v>
      </c>
      <c r="B5271">
        <v>3</v>
      </c>
      <c r="C5271">
        <v>1</v>
      </c>
      <c r="D5271" s="5" t="s">
        <v>40</v>
      </c>
      <c r="E5271" s="6">
        <v>681.49199999999996</v>
      </c>
      <c r="F5271" s="6">
        <v>1053.297</v>
      </c>
      <c r="G5271" s="6">
        <v>1734.789</v>
      </c>
    </row>
    <row r="5272" spans="1:7" customFormat="1" x14ac:dyDescent="0.25">
      <c r="A5272" s="4">
        <v>40846</v>
      </c>
      <c r="B5272">
        <v>3</v>
      </c>
      <c r="C5272">
        <v>2</v>
      </c>
      <c r="D5272" s="5" t="s">
        <v>41</v>
      </c>
      <c r="E5272" s="6">
        <v>668.02049999999997</v>
      </c>
      <c r="F5272" s="6">
        <v>1318.527</v>
      </c>
      <c r="G5272" s="6">
        <v>1986.5474999999999</v>
      </c>
    </row>
    <row r="5273" spans="1:7" customFormat="1" x14ac:dyDescent="0.25">
      <c r="A5273" s="4">
        <v>40846</v>
      </c>
      <c r="B5273">
        <v>4</v>
      </c>
      <c r="C5273">
        <v>1</v>
      </c>
      <c r="D5273" s="5" t="s">
        <v>43</v>
      </c>
      <c r="E5273" s="6">
        <v>634.39949999999999</v>
      </c>
      <c r="F5273" s="6">
        <v>1082.5920000000001</v>
      </c>
      <c r="G5273" s="6">
        <v>1716.9915000000001</v>
      </c>
    </row>
    <row r="5274" spans="1:7" customFormat="1" x14ac:dyDescent="0.25">
      <c r="A5274" s="4">
        <v>40846</v>
      </c>
      <c r="B5274">
        <v>4</v>
      </c>
      <c r="C5274">
        <v>2</v>
      </c>
      <c r="D5274" s="5" t="s">
        <v>47</v>
      </c>
      <c r="E5274" s="6">
        <v>791.33249999999998</v>
      </c>
      <c r="F5274" s="6">
        <v>1194.0809999999999</v>
      </c>
      <c r="G5274" s="6">
        <v>1985.4135000000001</v>
      </c>
    </row>
    <row r="5275" spans="1:7" customFormat="1" x14ac:dyDescent="0.25">
      <c r="A5275" s="4">
        <v>40847</v>
      </c>
      <c r="B5275">
        <v>1</v>
      </c>
      <c r="C5275">
        <v>1</v>
      </c>
      <c r="D5275" s="5" t="s">
        <v>24</v>
      </c>
      <c r="E5275" s="6">
        <v>723.01949999999999</v>
      </c>
      <c r="F5275" s="6">
        <v>1116.759</v>
      </c>
      <c r="G5275" s="6">
        <v>1839.7784999999999</v>
      </c>
    </row>
    <row r="5276" spans="1:7" customFormat="1" x14ac:dyDescent="0.25">
      <c r="A5276" s="4">
        <v>40847</v>
      </c>
      <c r="B5276">
        <v>1</v>
      </c>
      <c r="C5276">
        <v>2</v>
      </c>
      <c r="D5276" s="5" t="s">
        <v>30</v>
      </c>
      <c r="E5276" s="6">
        <v>647.27250000000004</v>
      </c>
      <c r="F5276" s="6">
        <v>1066.8</v>
      </c>
      <c r="G5276" s="6">
        <v>1714.0725</v>
      </c>
    </row>
    <row r="5277" spans="1:7" customFormat="1" x14ac:dyDescent="0.25">
      <c r="A5277" s="4">
        <v>40847</v>
      </c>
      <c r="B5277">
        <v>2</v>
      </c>
      <c r="C5277">
        <v>1</v>
      </c>
      <c r="D5277" s="5" t="s">
        <v>16</v>
      </c>
      <c r="E5277" s="6">
        <v>648.21749999999997</v>
      </c>
      <c r="F5277" s="6">
        <v>1050.21</v>
      </c>
      <c r="G5277" s="6">
        <v>1698.4275</v>
      </c>
    </row>
    <row r="5278" spans="1:7" customFormat="1" x14ac:dyDescent="0.25">
      <c r="A5278" s="4">
        <v>40847</v>
      </c>
      <c r="B5278">
        <v>2</v>
      </c>
      <c r="C5278">
        <v>2</v>
      </c>
      <c r="D5278" s="5" t="s">
        <v>22</v>
      </c>
      <c r="E5278" s="6">
        <v>623.78399999999999</v>
      </c>
      <c r="F5278" s="6">
        <v>966.13649999999996</v>
      </c>
      <c r="G5278" s="6">
        <v>1589.9204999999999</v>
      </c>
    </row>
    <row r="5279" spans="1:7" customFormat="1" x14ac:dyDescent="0.25">
      <c r="A5279" s="4">
        <v>40847</v>
      </c>
      <c r="B5279">
        <v>3</v>
      </c>
      <c r="C5279">
        <v>1</v>
      </c>
      <c r="D5279" s="5" t="s">
        <v>27</v>
      </c>
      <c r="E5279" s="6">
        <v>678.93</v>
      </c>
      <c r="F5279" s="6">
        <v>1101.5129999999999</v>
      </c>
      <c r="G5279" s="6">
        <v>1780.443</v>
      </c>
    </row>
    <row r="5280" spans="1:7" customFormat="1" x14ac:dyDescent="0.25">
      <c r="A5280" s="4">
        <v>40847</v>
      </c>
      <c r="B5280">
        <v>3</v>
      </c>
      <c r="C5280">
        <v>2</v>
      </c>
      <c r="D5280" s="5" t="s">
        <v>32</v>
      </c>
      <c r="E5280" s="6">
        <v>676.57799999999997</v>
      </c>
      <c r="F5280" s="6">
        <v>1061.319</v>
      </c>
      <c r="G5280" s="6">
        <v>1737.8969999999999</v>
      </c>
    </row>
    <row r="5281" spans="1:7" customFormat="1" x14ac:dyDescent="0.25">
      <c r="A5281" s="4">
        <v>40847</v>
      </c>
      <c r="B5281">
        <v>4</v>
      </c>
      <c r="C5281">
        <v>1</v>
      </c>
      <c r="D5281" s="5" t="s">
        <v>37</v>
      </c>
      <c r="E5281" s="6">
        <v>629.85299999999995</v>
      </c>
      <c r="F5281" s="6">
        <v>1186.8989999999999</v>
      </c>
      <c r="G5281" s="6">
        <v>1816.752</v>
      </c>
    </row>
    <row r="5282" spans="1:7" customFormat="1" x14ac:dyDescent="0.25">
      <c r="A5282" s="4">
        <v>40847</v>
      </c>
      <c r="B5282">
        <v>4</v>
      </c>
      <c r="C5282">
        <v>2</v>
      </c>
      <c r="D5282" s="5" t="s">
        <v>40</v>
      </c>
      <c r="E5282" s="6">
        <v>647.51400000000001</v>
      </c>
      <c r="F5282" s="6">
        <v>1100.9984999999999</v>
      </c>
      <c r="G5282" s="6">
        <v>1748.5125</v>
      </c>
    </row>
    <row r="5283" spans="1:7" customFormat="1" x14ac:dyDescent="0.25">
      <c r="A5283" s="4">
        <v>40848</v>
      </c>
      <c r="B5283">
        <v>1</v>
      </c>
      <c r="C5283">
        <v>1</v>
      </c>
      <c r="D5283" s="5" t="s">
        <v>41</v>
      </c>
      <c r="E5283" s="6">
        <v>505.58550000000002</v>
      </c>
      <c r="F5283" s="6">
        <v>1116.2025000000001</v>
      </c>
      <c r="G5283" s="6">
        <v>1621.788</v>
      </c>
    </row>
    <row r="5284" spans="1:7" customFormat="1" x14ac:dyDescent="0.25">
      <c r="A5284" s="4">
        <v>40848</v>
      </c>
      <c r="B5284">
        <v>1</v>
      </c>
      <c r="C5284">
        <v>2</v>
      </c>
      <c r="D5284" s="5" t="s">
        <v>43</v>
      </c>
      <c r="E5284" s="6">
        <v>802.62</v>
      </c>
      <c r="F5284" s="6">
        <v>1300.1415</v>
      </c>
      <c r="G5284" s="6">
        <v>2102.7615000000001</v>
      </c>
    </row>
    <row r="5285" spans="1:7" customFormat="1" x14ac:dyDescent="0.25">
      <c r="A5285" s="4">
        <v>40848</v>
      </c>
      <c r="B5285">
        <v>2</v>
      </c>
      <c r="C5285">
        <v>1</v>
      </c>
      <c r="D5285" s="5" t="s">
        <v>47</v>
      </c>
      <c r="E5285" s="6">
        <v>515.30849999999998</v>
      </c>
      <c r="F5285" s="6">
        <v>1140.846</v>
      </c>
      <c r="G5285" s="6">
        <v>1656.1545000000001</v>
      </c>
    </row>
    <row r="5286" spans="1:7" customFormat="1" x14ac:dyDescent="0.25">
      <c r="A5286" s="4">
        <v>40848</v>
      </c>
      <c r="B5286">
        <v>2</v>
      </c>
      <c r="C5286">
        <v>2</v>
      </c>
      <c r="D5286" s="5" t="s">
        <v>24</v>
      </c>
      <c r="E5286" s="6">
        <v>793.08600000000001</v>
      </c>
      <c r="F5286" s="6">
        <v>1389.6120000000001</v>
      </c>
      <c r="G5286" s="6">
        <v>2182.6979999999999</v>
      </c>
    </row>
    <row r="5287" spans="1:7" customFormat="1" x14ac:dyDescent="0.25">
      <c r="A5287" s="4">
        <v>40848</v>
      </c>
      <c r="B5287">
        <v>3</v>
      </c>
      <c r="C5287">
        <v>1</v>
      </c>
      <c r="D5287" s="5" t="s">
        <v>30</v>
      </c>
      <c r="E5287" s="6">
        <v>648.86850000000004</v>
      </c>
      <c r="F5287" s="6">
        <v>1147.6185</v>
      </c>
      <c r="G5287" s="6">
        <v>1796.4870000000001</v>
      </c>
    </row>
    <row r="5288" spans="1:7" customFormat="1" x14ac:dyDescent="0.25">
      <c r="A5288" s="4">
        <v>40848</v>
      </c>
      <c r="B5288">
        <v>3</v>
      </c>
      <c r="C5288">
        <v>2</v>
      </c>
      <c r="D5288" s="5" t="s">
        <v>16</v>
      </c>
      <c r="E5288" s="6">
        <v>639.94349999999997</v>
      </c>
      <c r="F5288" s="6">
        <v>1398.7995000000001</v>
      </c>
      <c r="G5288" s="6">
        <v>2038.7429999999999</v>
      </c>
    </row>
    <row r="5289" spans="1:7" customFormat="1" x14ac:dyDescent="0.25">
      <c r="A5289" s="4">
        <v>40848</v>
      </c>
      <c r="B5289">
        <v>4</v>
      </c>
      <c r="C5289">
        <v>1</v>
      </c>
      <c r="D5289" s="5" t="s">
        <v>22</v>
      </c>
      <c r="E5289" s="6">
        <v>727.54499999999996</v>
      </c>
      <c r="F5289" s="6">
        <v>1154.0025000000001</v>
      </c>
      <c r="G5289" s="6">
        <v>1881.5474999999999</v>
      </c>
    </row>
    <row r="5290" spans="1:7" customFormat="1" x14ac:dyDescent="0.25">
      <c r="A5290" s="4">
        <v>40848</v>
      </c>
      <c r="B5290">
        <v>4</v>
      </c>
      <c r="C5290">
        <v>2</v>
      </c>
      <c r="D5290" s="5" t="s">
        <v>27</v>
      </c>
      <c r="E5290" s="6">
        <v>580.923</v>
      </c>
      <c r="F5290" s="6">
        <v>1293.9570000000001</v>
      </c>
      <c r="G5290" s="6">
        <v>1874.88</v>
      </c>
    </row>
    <row r="5291" spans="1:7" customFormat="1" x14ac:dyDescent="0.25">
      <c r="A5291" s="4">
        <v>40849</v>
      </c>
      <c r="B5291">
        <v>1</v>
      </c>
      <c r="C5291">
        <v>1</v>
      </c>
      <c r="D5291" s="5" t="s">
        <v>32</v>
      </c>
      <c r="E5291" s="6">
        <v>609.49350000000004</v>
      </c>
      <c r="F5291" s="6">
        <v>1247.652</v>
      </c>
      <c r="G5291" s="6">
        <v>1857.1455000000001</v>
      </c>
    </row>
    <row r="5292" spans="1:7" customFormat="1" x14ac:dyDescent="0.25">
      <c r="A5292" s="4">
        <v>40849</v>
      </c>
      <c r="B5292">
        <v>1</v>
      </c>
      <c r="C5292">
        <v>2</v>
      </c>
      <c r="D5292" s="5" t="s">
        <v>37</v>
      </c>
      <c r="E5292" s="6">
        <v>577.79399999999998</v>
      </c>
      <c r="F5292" s="6">
        <v>1094.9085</v>
      </c>
      <c r="G5292" s="6">
        <v>1672.7025000000001</v>
      </c>
    </row>
    <row r="5293" spans="1:7" customFormat="1" x14ac:dyDescent="0.25">
      <c r="A5293" s="4">
        <v>40849</v>
      </c>
      <c r="B5293">
        <v>2</v>
      </c>
      <c r="C5293">
        <v>1</v>
      </c>
      <c r="D5293" s="5" t="s">
        <v>40</v>
      </c>
      <c r="E5293" s="6">
        <v>607.26750000000004</v>
      </c>
      <c r="F5293" s="6">
        <v>1157.4780000000001</v>
      </c>
      <c r="G5293" s="6">
        <v>1764.7455</v>
      </c>
    </row>
    <row r="5294" spans="1:7" customFormat="1" x14ac:dyDescent="0.25">
      <c r="A5294" s="4">
        <v>40849</v>
      </c>
      <c r="B5294">
        <v>2</v>
      </c>
      <c r="C5294">
        <v>2</v>
      </c>
      <c r="D5294" s="5" t="s">
        <v>41</v>
      </c>
      <c r="E5294" s="6">
        <v>833.65800000000002</v>
      </c>
      <c r="F5294" s="6">
        <v>1281.4829999999999</v>
      </c>
      <c r="G5294" s="6">
        <v>2115.1410000000001</v>
      </c>
    </row>
    <row r="5295" spans="1:7" customFormat="1" x14ac:dyDescent="0.25">
      <c r="A5295" s="4">
        <v>40849</v>
      </c>
      <c r="B5295">
        <v>3</v>
      </c>
      <c r="C5295">
        <v>1</v>
      </c>
      <c r="D5295" s="5" t="s">
        <v>43</v>
      </c>
      <c r="E5295" s="6">
        <v>539.62649999999996</v>
      </c>
      <c r="F5295" s="6">
        <v>1136.4465</v>
      </c>
      <c r="G5295" s="6">
        <v>1676.0730000000001</v>
      </c>
    </row>
    <row r="5296" spans="1:7" customFormat="1" x14ac:dyDescent="0.25">
      <c r="A5296" s="4">
        <v>40849</v>
      </c>
      <c r="B5296">
        <v>3</v>
      </c>
      <c r="C5296">
        <v>2</v>
      </c>
      <c r="D5296" s="5" t="s">
        <v>47</v>
      </c>
      <c r="E5296" s="6">
        <v>597.57600000000002</v>
      </c>
      <c r="F5296" s="6">
        <v>1224.0899999999999</v>
      </c>
      <c r="G5296" s="6">
        <v>1821.6659999999999</v>
      </c>
    </row>
    <row r="5297" spans="1:7" customFormat="1" x14ac:dyDescent="0.25">
      <c r="A5297" s="4">
        <v>40849</v>
      </c>
      <c r="B5297">
        <v>4</v>
      </c>
      <c r="C5297">
        <v>1</v>
      </c>
      <c r="D5297" s="5" t="s">
        <v>24</v>
      </c>
      <c r="E5297" s="6">
        <v>530.32349999999997</v>
      </c>
      <c r="F5297" s="6">
        <v>1165.1324999999999</v>
      </c>
      <c r="G5297" s="6">
        <v>1695.4559999999999</v>
      </c>
    </row>
    <row r="5298" spans="1:7" customFormat="1" x14ac:dyDescent="0.25">
      <c r="A5298" s="4">
        <v>40849</v>
      </c>
      <c r="B5298">
        <v>4</v>
      </c>
      <c r="C5298">
        <v>2</v>
      </c>
      <c r="D5298" s="5" t="s">
        <v>30</v>
      </c>
      <c r="E5298" s="6">
        <v>479.0625</v>
      </c>
      <c r="F5298" s="6">
        <v>1178.1210000000001</v>
      </c>
      <c r="G5298" s="6">
        <v>1657.1835000000001</v>
      </c>
    </row>
    <row r="5299" spans="1:7" customFormat="1" x14ac:dyDescent="0.25">
      <c r="A5299" s="4">
        <v>40850</v>
      </c>
      <c r="B5299">
        <v>1</v>
      </c>
      <c r="C5299">
        <v>1</v>
      </c>
      <c r="D5299" s="5" t="s">
        <v>16</v>
      </c>
      <c r="E5299" s="6">
        <v>627.81600000000003</v>
      </c>
      <c r="F5299" s="6">
        <v>1191.645</v>
      </c>
      <c r="G5299" s="6">
        <v>1819.461</v>
      </c>
    </row>
    <row r="5300" spans="1:7" customFormat="1" x14ac:dyDescent="0.25">
      <c r="A5300" s="4">
        <v>40850</v>
      </c>
      <c r="B5300">
        <v>1</v>
      </c>
      <c r="C5300">
        <v>2</v>
      </c>
      <c r="D5300" s="5" t="s">
        <v>22</v>
      </c>
      <c r="E5300" s="6">
        <v>581.05949999999996</v>
      </c>
      <c r="F5300" s="6">
        <v>1351.2660000000001</v>
      </c>
      <c r="G5300" s="6">
        <v>1932.3254999999999</v>
      </c>
    </row>
    <row r="5301" spans="1:7" customFormat="1" x14ac:dyDescent="0.25">
      <c r="A5301" s="4">
        <v>40850</v>
      </c>
      <c r="B5301">
        <v>2</v>
      </c>
      <c r="C5301">
        <v>1</v>
      </c>
      <c r="D5301" s="5" t="s">
        <v>27</v>
      </c>
      <c r="E5301" s="6">
        <v>715.60649999999998</v>
      </c>
      <c r="F5301" s="6">
        <v>1161.153</v>
      </c>
      <c r="G5301" s="6">
        <v>1876.7594999999999</v>
      </c>
    </row>
    <row r="5302" spans="1:7" customFormat="1" x14ac:dyDescent="0.25">
      <c r="A5302" s="4">
        <v>40850</v>
      </c>
      <c r="B5302">
        <v>2</v>
      </c>
      <c r="C5302">
        <v>2</v>
      </c>
      <c r="D5302" s="5" t="s">
        <v>32</v>
      </c>
      <c r="E5302" s="6">
        <v>730.01250000000005</v>
      </c>
      <c r="F5302" s="6">
        <v>1320.06</v>
      </c>
      <c r="G5302" s="6">
        <v>2050.0725000000002</v>
      </c>
    </row>
    <row r="5303" spans="1:7" customFormat="1" x14ac:dyDescent="0.25">
      <c r="A5303" s="4">
        <v>40850</v>
      </c>
      <c r="B5303">
        <v>3</v>
      </c>
      <c r="C5303">
        <v>1</v>
      </c>
      <c r="D5303" s="5" t="s">
        <v>37</v>
      </c>
      <c r="E5303" s="6">
        <v>697.76700000000005</v>
      </c>
      <c r="F5303" s="6">
        <v>1150.443</v>
      </c>
      <c r="G5303" s="6">
        <v>1848.21</v>
      </c>
    </row>
    <row r="5304" spans="1:7" customFormat="1" x14ac:dyDescent="0.25">
      <c r="A5304" s="4">
        <v>40850</v>
      </c>
      <c r="B5304">
        <v>3</v>
      </c>
      <c r="C5304">
        <v>2</v>
      </c>
      <c r="D5304" s="5" t="s">
        <v>40</v>
      </c>
      <c r="E5304" s="6">
        <v>616.60199999999998</v>
      </c>
      <c r="F5304" s="6">
        <v>1254.6659999999999</v>
      </c>
      <c r="G5304" s="6">
        <v>1871.268</v>
      </c>
    </row>
    <row r="5305" spans="1:7" customFormat="1" x14ac:dyDescent="0.25">
      <c r="A5305" s="4">
        <v>40850</v>
      </c>
      <c r="B5305">
        <v>4</v>
      </c>
      <c r="C5305">
        <v>1</v>
      </c>
      <c r="D5305" s="5" t="s">
        <v>41</v>
      </c>
      <c r="E5305" s="6">
        <v>678.57299999999998</v>
      </c>
      <c r="F5305" s="6">
        <v>1073.1524999999999</v>
      </c>
      <c r="G5305" s="6">
        <v>1751.7255</v>
      </c>
    </row>
    <row r="5306" spans="1:7" customFormat="1" x14ac:dyDescent="0.25">
      <c r="A5306" s="4">
        <v>40850</v>
      </c>
      <c r="B5306">
        <v>4</v>
      </c>
      <c r="C5306">
        <v>2</v>
      </c>
      <c r="D5306" s="5" t="s">
        <v>43</v>
      </c>
      <c r="E5306" s="6">
        <v>603.56100000000004</v>
      </c>
      <c r="F5306" s="6">
        <v>1409.73</v>
      </c>
      <c r="G5306" s="6">
        <v>2013.2909999999999</v>
      </c>
    </row>
    <row r="5307" spans="1:7" customFormat="1" x14ac:dyDescent="0.25">
      <c r="A5307" s="4">
        <v>40851</v>
      </c>
      <c r="B5307">
        <v>1</v>
      </c>
      <c r="C5307">
        <v>1</v>
      </c>
      <c r="D5307" s="5" t="s">
        <v>47</v>
      </c>
      <c r="E5307" s="6">
        <v>608.32799999999997</v>
      </c>
      <c r="F5307" s="6">
        <v>1190.4059999999999</v>
      </c>
      <c r="G5307" s="6">
        <v>1798.7339999999999</v>
      </c>
    </row>
    <row r="5308" spans="1:7" customFormat="1" x14ac:dyDescent="0.25">
      <c r="A5308" s="4">
        <v>40851</v>
      </c>
      <c r="B5308">
        <v>1</v>
      </c>
      <c r="C5308">
        <v>2</v>
      </c>
      <c r="D5308" s="5" t="s">
        <v>24</v>
      </c>
      <c r="E5308" s="6">
        <v>626.23050000000001</v>
      </c>
      <c r="F5308" s="6">
        <v>1420.2090000000001</v>
      </c>
      <c r="G5308" s="6">
        <v>2046.4395</v>
      </c>
    </row>
    <row r="5309" spans="1:7" customFormat="1" x14ac:dyDescent="0.25">
      <c r="A5309" s="4">
        <v>40851</v>
      </c>
      <c r="B5309">
        <v>2</v>
      </c>
      <c r="C5309">
        <v>1</v>
      </c>
      <c r="D5309" s="5" t="s">
        <v>30</v>
      </c>
      <c r="E5309" s="6">
        <v>574.476</v>
      </c>
      <c r="F5309" s="6">
        <v>1043.049</v>
      </c>
      <c r="G5309" s="6">
        <v>1617.5250000000001</v>
      </c>
    </row>
    <row r="5310" spans="1:7" customFormat="1" x14ac:dyDescent="0.25">
      <c r="A5310" s="4">
        <v>40851</v>
      </c>
      <c r="B5310">
        <v>2</v>
      </c>
      <c r="C5310">
        <v>2</v>
      </c>
      <c r="D5310" s="5" t="s">
        <v>16</v>
      </c>
      <c r="E5310" s="6">
        <v>565.55100000000004</v>
      </c>
      <c r="F5310" s="6">
        <v>1371.0165</v>
      </c>
      <c r="G5310" s="6">
        <v>1936.5675000000001</v>
      </c>
    </row>
    <row r="5311" spans="1:7" customFormat="1" x14ac:dyDescent="0.25">
      <c r="A5311" s="4">
        <v>40851</v>
      </c>
      <c r="B5311">
        <v>3</v>
      </c>
      <c r="C5311">
        <v>1</v>
      </c>
      <c r="D5311" s="5" t="s">
        <v>22</v>
      </c>
      <c r="E5311" s="6">
        <v>437.87099999999998</v>
      </c>
      <c r="F5311" s="6">
        <v>1182.4680000000001</v>
      </c>
      <c r="G5311" s="6">
        <v>1620.3389999999999</v>
      </c>
    </row>
    <row r="5312" spans="1:7" customFormat="1" x14ac:dyDescent="0.25">
      <c r="A5312" s="4">
        <v>40851</v>
      </c>
      <c r="B5312">
        <v>3</v>
      </c>
      <c r="C5312">
        <v>2</v>
      </c>
      <c r="D5312" s="5" t="s">
        <v>27</v>
      </c>
      <c r="E5312" s="6">
        <v>718.52549999999997</v>
      </c>
      <c r="F5312" s="6">
        <v>1187.088</v>
      </c>
      <c r="G5312" s="6">
        <v>1905.6134999999999</v>
      </c>
    </row>
    <row r="5313" spans="1:7" customFormat="1" x14ac:dyDescent="0.25">
      <c r="A5313" s="4">
        <v>40851</v>
      </c>
      <c r="B5313">
        <v>4</v>
      </c>
      <c r="C5313">
        <v>1</v>
      </c>
      <c r="D5313" s="5" t="s">
        <v>32</v>
      </c>
      <c r="E5313" s="6">
        <v>681.64949999999999</v>
      </c>
      <c r="F5313" s="6">
        <v>1130.0205000000001</v>
      </c>
      <c r="G5313" s="6">
        <v>1811.67</v>
      </c>
    </row>
    <row r="5314" spans="1:7" customFormat="1" x14ac:dyDescent="0.25">
      <c r="A5314" s="4">
        <v>40851</v>
      </c>
      <c r="B5314">
        <v>4</v>
      </c>
      <c r="C5314">
        <v>2</v>
      </c>
      <c r="D5314" s="5" t="s">
        <v>37</v>
      </c>
      <c r="E5314" s="6">
        <v>742.82249999999999</v>
      </c>
      <c r="F5314" s="6">
        <v>1178.7825</v>
      </c>
      <c r="G5314" s="6">
        <v>1921.605</v>
      </c>
    </row>
    <row r="5315" spans="1:7" customFormat="1" x14ac:dyDescent="0.25">
      <c r="A5315" s="4">
        <v>40852</v>
      </c>
      <c r="B5315">
        <v>1</v>
      </c>
      <c r="C5315">
        <v>1</v>
      </c>
      <c r="D5315" s="5" t="s">
        <v>40</v>
      </c>
      <c r="E5315" s="6">
        <v>533.4</v>
      </c>
      <c r="F5315" s="6">
        <v>1098.6255000000001</v>
      </c>
      <c r="G5315" s="6">
        <v>1632.0255</v>
      </c>
    </row>
    <row r="5316" spans="1:7" customFormat="1" x14ac:dyDescent="0.25">
      <c r="A5316" s="4">
        <v>40852</v>
      </c>
      <c r="B5316">
        <v>1</v>
      </c>
      <c r="C5316">
        <v>2</v>
      </c>
      <c r="D5316" s="5" t="s">
        <v>41</v>
      </c>
      <c r="E5316" s="6">
        <v>672.65099999999995</v>
      </c>
      <c r="F5316" s="6">
        <v>1105.923</v>
      </c>
      <c r="G5316" s="6">
        <v>1778.5740000000001</v>
      </c>
    </row>
    <row r="5317" spans="1:7" customFormat="1" x14ac:dyDescent="0.25">
      <c r="A5317" s="4">
        <v>40852</v>
      </c>
      <c r="B5317">
        <v>2</v>
      </c>
      <c r="C5317">
        <v>1</v>
      </c>
      <c r="D5317" s="5" t="s">
        <v>43</v>
      </c>
      <c r="E5317" s="6">
        <v>678.5625</v>
      </c>
      <c r="F5317" s="6">
        <v>1040.1195</v>
      </c>
      <c r="G5317" s="6">
        <v>1718.682</v>
      </c>
    </row>
    <row r="5318" spans="1:7" customFormat="1" x14ac:dyDescent="0.25">
      <c r="A5318" s="4">
        <v>40852</v>
      </c>
      <c r="B5318">
        <v>2</v>
      </c>
      <c r="C5318">
        <v>2</v>
      </c>
      <c r="D5318" s="5" t="s">
        <v>47</v>
      </c>
      <c r="E5318" s="6">
        <v>642.74699999999996</v>
      </c>
      <c r="F5318" s="6">
        <v>1182.489</v>
      </c>
      <c r="G5318" s="6">
        <v>1825.2360000000001</v>
      </c>
    </row>
    <row r="5319" spans="1:7" customFormat="1" x14ac:dyDescent="0.25">
      <c r="A5319" s="4">
        <v>40852</v>
      </c>
      <c r="B5319">
        <v>3</v>
      </c>
      <c r="C5319">
        <v>1</v>
      </c>
      <c r="D5319" s="5" t="s">
        <v>24</v>
      </c>
      <c r="E5319" s="6">
        <v>537.11699999999996</v>
      </c>
      <c r="F5319" s="6">
        <v>1079.3789999999999</v>
      </c>
      <c r="G5319" s="6">
        <v>1616.4960000000001</v>
      </c>
    </row>
    <row r="5320" spans="1:7" customFormat="1" x14ac:dyDescent="0.25">
      <c r="A5320" s="4">
        <v>40852</v>
      </c>
      <c r="B5320">
        <v>3</v>
      </c>
      <c r="C5320">
        <v>2</v>
      </c>
      <c r="D5320" s="5" t="s">
        <v>30</v>
      </c>
      <c r="E5320" s="6">
        <v>473.34</v>
      </c>
      <c r="F5320" s="6">
        <v>1178.6880000000001</v>
      </c>
      <c r="G5320" s="6">
        <v>1652.028</v>
      </c>
    </row>
    <row r="5321" spans="1:7" customFormat="1" x14ac:dyDescent="0.25">
      <c r="A5321" s="4">
        <v>40852</v>
      </c>
      <c r="B5321">
        <v>4</v>
      </c>
      <c r="C5321">
        <v>1</v>
      </c>
      <c r="D5321" s="5" t="s">
        <v>16</v>
      </c>
      <c r="E5321" s="6">
        <v>606.78449999999998</v>
      </c>
      <c r="F5321" s="6">
        <v>1110.2070000000001</v>
      </c>
      <c r="G5321" s="6">
        <v>1716.9915000000001</v>
      </c>
    </row>
    <row r="5322" spans="1:7" customFormat="1" x14ac:dyDescent="0.25">
      <c r="A5322" s="4">
        <v>40852</v>
      </c>
      <c r="B5322">
        <v>4</v>
      </c>
      <c r="C5322">
        <v>2</v>
      </c>
      <c r="D5322" s="5" t="s">
        <v>22</v>
      </c>
      <c r="E5322" s="6">
        <v>528.60149999999999</v>
      </c>
      <c r="F5322" s="6">
        <v>1148.7945</v>
      </c>
      <c r="G5322" s="6">
        <v>1677.396</v>
      </c>
    </row>
    <row r="5323" spans="1:7" customFormat="1" x14ac:dyDescent="0.25">
      <c r="A5323" s="4">
        <v>40853</v>
      </c>
      <c r="B5323">
        <v>1</v>
      </c>
      <c r="C5323">
        <v>1</v>
      </c>
      <c r="D5323" s="5" t="s">
        <v>27</v>
      </c>
      <c r="E5323" s="6">
        <v>494.78100000000001</v>
      </c>
      <c r="F5323" s="6">
        <v>1168.482</v>
      </c>
      <c r="G5323" s="6">
        <v>1663.2629999999999</v>
      </c>
    </row>
    <row r="5324" spans="1:7" customFormat="1" x14ac:dyDescent="0.25">
      <c r="A5324" s="4">
        <v>40853</v>
      </c>
      <c r="B5324">
        <v>1</v>
      </c>
      <c r="C5324">
        <v>2</v>
      </c>
      <c r="D5324" s="5" t="s">
        <v>32</v>
      </c>
      <c r="E5324" s="6">
        <v>681.28200000000004</v>
      </c>
      <c r="F5324" s="6">
        <v>1328.1869999999999</v>
      </c>
      <c r="G5324" s="6">
        <v>2009.4690000000001</v>
      </c>
    </row>
    <row r="5325" spans="1:7" customFormat="1" x14ac:dyDescent="0.25">
      <c r="A5325" s="4">
        <v>40853</v>
      </c>
      <c r="B5325">
        <v>2</v>
      </c>
      <c r="C5325">
        <v>1</v>
      </c>
      <c r="D5325" s="5" t="s">
        <v>37</v>
      </c>
      <c r="E5325" s="6">
        <v>623.54250000000002</v>
      </c>
      <c r="F5325" s="6">
        <v>969.85350000000005</v>
      </c>
      <c r="G5325" s="6">
        <v>1593.396</v>
      </c>
    </row>
    <row r="5326" spans="1:7" customFormat="1" x14ac:dyDescent="0.25">
      <c r="A5326" s="4">
        <v>40853</v>
      </c>
      <c r="B5326">
        <v>2</v>
      </c>
      <c r="C5326">
        <v>2</v>
      </c>
      <c r="D5326" s="5" t="s">
        <v>40</v>
      </c>
      <c r="E5326" s="6">
        <v>475.78649999999999</v>
      </c>
      <c r="F5326" s="6">
        <v>1128.2355</v>
      </c>
      <c r="G5326" s="6">
        <v>1604.0219999999999</v>
      </c>
    </row>
    <row r="5327" spans="1:7" customFormat="1" x14ac:dyDescent="0.25">
      <c r="A5327" s="4">
        <v>40853</v>
      </c>
      <c r="B5327">
        <v>3</v>
      </c>
      <c r="C5327">
        <v>1</v>
      </c>
      <c r="D5327" s="5" t="s">
        <v>41</v>
      </c>
      <c r="E5327" s="6">
        <v>715.21799999999996</v>
      </c>
      <c r="F5327" s="6">
        <v>1097.0609999999999</v>
      </c>
      <c r="G5327" s="6">
        <v>1812.279</v>
      </c>
    </row>
    <row r="5328" spans="1:7" customFormat="1" x14ac:dyDescent="0.25">
      <c r="A5328" s="4">
        <v>40853</v>
      </c>
      <c r="B5328">
        <v>3</v>
      </c>
      <c r="C5328">
        <v>2</v>
      </c>
      <c r="D5328" s="5" t="s">
        <v>43</v>
      </c>
      <c r="E5328" s="6">
        <v>637.69650000000001</v>
      </c>
      <c r="F5328" s="6">
        <v>1247.3685</v>
      </c>
      <c r="G5328" s="6">
        <v>1885.0650000000001</v>
      </c>
    </row>
    <row r="5329" spans="1:7" customFormat="1" x14ac:dyDescent="0.25">
      <c r="A5329" s="4">
        <v>40853</v>
      </c>
      <c r="B5329">
        <v>4</v>
      </c>
      <c r="C5329">
        <v>1</v>
      </c>
      <c r="D5329" s="5" t="s">
        <v>47</v>
      </c>
      <c r="E5329" s="6">
        <v>519.45600000000002</v>
      </c>
      <c r="F5329" s="6">
        <v>1204.1085</v>
      </c>
      <c r="G5329" s="6">
        <v>1723.5645</v>
      </c>
    </row>
    <row r="5330" spans="1:7" customFormat="1" x14ac:dyDescent="0.25">
      <c r="A5330" s="4">
        <v>40853</v>
      </c>
      <c r="B5330">
        <v>4</v>
      </c>
      <c r="C5330">
        <v>2</v>
      </c>
      <c r="D5330" s="5" t="s">
        <v>24</v>
      </c>
      <c r="E5330" s="6">
        <v>659.33699999999999</v>
      </c>
      <c r="F5330" s="6">
        <v>1290.6285</v>
      </c>
      <c r="G5330" s="6">
        <v>1949.9655</v>
      </c>
    </row>
    <row r="5331" spans="1:7" customFormat="1" x14ac:dyDescent="0.25">
      <c r="A5331" s="4">
        <v>40854</v>
      </c>
      <c r="B5331">
        <v>1</v>
      </c>
      <c r="C5331">
        <v>1</v>
      </c>
      <c r="D5331" s="5" t="s">
        <v>30</v>
      </c>
      <c r="E5331" s="6">
        <v>602.58450000000005</v>
      </c>
      <c r="F5331" s="6">
        <v>1108.0754999999999</v>
      </c>
      <c r="G5331" s="6">
        <v>1710.66</v>
      </c>
    </row>
    <row r="5332" spans="1:7" customFormat="1" x14ac:dyDescent="0.25">
      <c r="A5332" s="4">
        <v>40854</v>
      </c>
      <c r="B5332">
        <v>1</v>
      </c>
      <c r="C5332">
        <v>2</v>
      </c>
      <c r="D5332" s="5" t="s">
        <v>16</v>
      </c>
      <c r="E5332" s="6">
        <v>563.91300000000001</v>
      </c>
      <c r="F5332" s="6">
        <v>1328.502</v>
      </c>
      <c r="G5332" s="6">
        <v>1892.415</v>
      </c>
    </row>
    <row r="5333" spans="1:7" customFormat="1" x14ac:dyDescent="0.25">
      <c r="A5333" s="4">
        <v>40854</v>
      </c>
      <c r="B5333">
        <v>2</v>
      </c>
      <c r="C5333">
        <v>1</v>
      </c>
      <c r="D5333" s="5" t="s">
        <v>22</v>
      </c>
      <c r="E5333" s="6">
        <v>458.44049999999999</v>
      </c>
      <c r="F5333" s="6">
        <v>1232.3219999999999</v>
      </c>
      <c r="G5333" s="6">
        <v>1690.7625</v>
      </c>
    </row>
    <row r="5334" spans="1:7" customFormat="1" x14ac:dyDescent="0.25">
      <c r="A5334" s="4">
        <v>40854</v>
      </c>
      <c r="B5334">
        <v>2</v>
      </c>
      <c r="C5334">
        <v>2</v>
      </c>
      <c r="D5334" s="5" t="s">
        <v>27</v>
      </c>
      <c r="E5334" s="6">
        <v>755.19150000000002</v>
      </c>
      <c r="F5334" s="6">
        <v>1265.9639999999999</v>
      </c>
      <c r="G5334" s="6">
        <v>2021.1555000000001</v>
      </c>
    </row>
    <row r="5335" spans="1:7" customFormat="1" x14ac:dyDescent="0.25">
      <c r="A5335" s="4">
        <v>40854</v>
      </c>
      <c r="B5335">
        <v>3</v>
      </c>
      <c r="C5335">
        <v>1</v>
      </c>
      <c r="D5335" s="5" t="s">
        <v>32</v>
      </c>
      <c r="E5335" s="6">
        <v>659.35799999999995</v>
      </c>
      <c r="F5335" s="6">
        <v>1018.5945</v>
      </c>
      <c r="G5335" s="6">
        <v>1677.9525000000001</v>
      </c>
    </row>
    <row r="5336" spans="1:7" customFormat="1" x14ac:dyDescent="0.25">
      <c r="A5336" s="4">
        <v>40854</v>
      </c>
      <c r="B5336">
        <v>3</v>
      </c>
      <c r="C5336">
        <v>2</v>
      </c>
      <c r="D5336" s="5" t="s">
        <v>37</v>
      </c>
      <c r="E5336" s="6">
        <v>519.01499999999999</v>
      </c>
      <c r="F5336" s="6">
        <v>1164.492</v>
      </c>
      <c r="G5336" s="6">
        <v>1683.5070000000001</v>
      </c>
    </row>
    <row r="5337" spans="1:7" customFormat="1" x14ac:dyDescent="0.25">
      <c r="A5337" s="4">
        <v>40854</v>
      </c>
      <c r="B5337">
        <v>4</v>
      </c>
      <c r="C5337">
        <v>1</v>
      </c>
      <c r="D5337" s="5" t="s">
        <v>40</v>
      </c>
      <c r="E5337" s="6">
        <v>538.73400000000004</v>
      </c>
      <c r="F5337" s="6">
        <v>1076.124</v>
      </c>
      <c r="G5337" s="6">
        <v>1614.8579999999999</v>
      </c>
    </row>
    <row r="5338" spans="1:7" customFormat="1" x14ac:dyDescent="0.25">
      <c r="A5338" s="4">
        <v>40854</v>
      </c>
      <c r="B5338">
        <v>4</v>
      </c>
      <c r="C5338">
        <v>2</v>
      </c>
      <c r="D5338" s="5" t="s">
        <v>41</v>
      </c>
      <c r="E5338" s="6">
        <v>540.17250000000001</v>
      </c>
      <c r="F5338" s="6">
        <v>1126.6079999999999</v>
      </c>
      <c r="G5338" s="6">
        <v>1666.7805000000001</v>
      </c>
    </row>
    <row r="5339" spans="1:7" customFormat="1" x14ac:dyDescent="0.25">
      <c r="A5339" s="4">
        <v>40855</v>
      </c>
      <c r="B5339">
        <v>1</v>
      </c>
      <c r="C5339">
        <v>1</v>
      </c>
      <c r="D5339" s="5" t="s">
        <v>43</v>
      </c>
      <c r="E5339" s="6">
        <v>522.99450000000002</v>
      </c>
      <c r="F5339" s="6">
        <v>1086.0464999999999</v>
      </c>
      <c r="G5339" s="6">
        <v>1609.0409999999999</v>
      </c>
    </row>
    <row r="5340" spans="1:7" customFormat="1" x14ac:dyDescent="0.25">
      <c r="A5340" s="4">
        <v>40855</v>
      </c>
      <c r="B5340">
        <v>1</v>
      </c>
      <c r="C5340">
        <v>2</v>
      </c>
      <c r="D5340" s="5" t="s">
        <v>47</v>
      </c>
      <c r="E5340" s="6">
        <v>664.8075</v>
      </c>
      <c r="F5340" s="6">
        <v>1537.8405</v>
      </c>
      <c r="G5340" s="6">
        <v>2202.6480000000001</v>
      </c>
    </row>
    <row r="5341" spans="1:7" customFormat="1" x14ac:dyDescent="0.25">
      <c r="A5341" s="4">
        <v>40855</v>
      </c>
      <c r="B5341">
        <v>2</v>
      </c>
      <c r="C5341">
        <v>1</v>
      </c>
      <c r="D5341" s="5" t="s">
        <v>24</v>
      </c>
      <c r="E5341" s="6">
        <v>680.79899999999998</v>
      </c>
      <c r="F5341" s="6">
        <v>1145.7494999999999</v>
      </c>
      <c r="G5341" s="6">
        <v>1826.5485000000001</v>
      </c>
    </row>
    <row r="5342" spans="1:7" customFormat="1" x14ac:dyDescent="0.25">
      <c r="A5342" s="4">
        <v>40855</v>
      </c>
      <c r="B5342">
        <v>2</v>
      </c>
      <c r="C5342">
        <v>2</v>
      </c>
      <c r="D5342" s="5" t="s">
        <v>30</v>
      </c>
      <c r="E5342" s="6">
        <v>502.803</v>
      </c>
      <c r="F5342" s="6">
        <v>1271.7705000000001</v>
      </c>
      <c r="G5342" s="6">
        <v>1774.5735</v>
      </c>
    </row>
    <row r="5343" spans="1:7" customFormat="1" x14ac:dyDescent="0.25">
      <c r="A5343" s="4">
        <v>40855</v>
      </c>
      <c r="B5343">
        <v>3</v>
      </c>
      <c r="C5343">
        <v>1</v>
      </c>
      <c r="D5343" s="5" t="s">
        <v>16</v>
      </c>
      <c r="E5343" s="6">
        <v>612.16049999999996</v>
      </c>
      <c r="F5343" s="6">
        <v>1190.9100000000001</v>
      </c>
      <c r="G5343" s="6">
        <v>1803.0705</v>
      </c>
    </row>
    <row r="5344" spans="1:7" customFormat="1" x14ac:dyDescent="0.25">
      <c r="A5344" s="4">
        <v>40855</v>
      </c>
      <c r="B5344">
        <v>3</v>
      </c>
      <c r="C5344">
        <v>2</v>
      </c>
      <c r="D5344" s="5" t="s">
        <v>22</v>
      </c>
      <c r="E5344" s="6">
        <v>739.36800000000005</v>
      </c>
      <c r="F5344" s="6">
        <v>1329.72</v>
      </c>
      <c r="G5344" s="6">
        <v>2069.0880000000002</v>
      </c>
    </row>
    <row r="5345" spans="1:7" customFormat="1" x14ac:dyDescent="0.25">
      <c r="A5345" s="4">
        <v>40855</v>
      </c>
      <c r="B5345">
        <v>4</v>
      </c>
      <c r="C5345">
        <v>1</v>
      </c>
      <c r="D5345" s="5" t="s">
        <v>27</v>
      </c>
      <c r="E5345" s="6">
        <v>607.803</v>
      </c>
      <c r="F5345" s="6">
        <v>1046.7660000000001</v>
      </c>
      <c r="G5345" s="6">
        <v>1654.569</v>
      </c>
    </row>
    <row r="5346" spans="1:7" customFormat="1" x14ac:dyDescent="0.25">
      <c r="A5346" s="4">
        <v>40855</v>
      </c>
      <c r="B5346">
        <v>4</v>
      </c>
      <c r="C5346">
        <v>2</v>
      </c>
      <c r="D5346" s="5" t="s">
        <v>32</v>
      </c>
      <c r="E5346" s="6">
        <v>660.36599999999999</v>
      </c>
      <c r="F5346" s="6">
        <v>1020.663</v>
      </c>
      <c r="G5346" s="6">
        <v>1681.029</v>
      </c>
    </row>
    <row r="5347" spans="1:7" customFormat="1" x14ac:dyDescent="0.25">
      <c r="A5347" s="4">
        <v>40856</v>
      </c>
      <c r="B5347">
        <v>1</v>
      </c>
      <c r="C5347">
        <v>1</v>
      </c>
      <c r="D5347" s="5" t="s">
        <v>37</v>
      </c>
      <c r="E5347" s="6">
        <v>577.52099999999996</v>
      </c>
      <c r="F5347" s="6">
        <v>1273.1669999999999</v>
      </c>
      <c r="G5347" s="6">
        <v>1850.6880000000001</v>
      </c>
    </row>
    <row r="5348" spans="1:7" customFormat="1" x14ac:dyDescent="0.25">
      <c r="A5348" s="4">
        <v>40856</v>
      </c>
      <c r="B5348">
        <v>1</v>
      </c>
      <c r="C5348">
        <v>2</v>
      </c>
      <c r="D5348" s="5" t="s">
        <v>40</v>
      </c>
      <c r="E5348" s="6">
        <v>605.48249999999996</v>
      </c>
      <c r="F5348" s="6">
        <v>977.298</v>
      </c>
      <c r="G5348" s="6">
        <v>1582.7805000000001</v>
      </c>
    </row>
    <row r="5349" spans="1:7" customFormat="1" x14ac:dyDescent="0.25">
      <c r="A5349" s="4">
        <v>40856</v>
      </c>
      <c r="B5349">
        <v>2</v>
      </c>
      <c r="C5349">
        <v>1</v>
      </c>
      <c r="D5349" s="5" t="s">
        <v>41</v>
      </c>
      <c r="E5349" s="6">
        <v>666.54</v>
      </c>
      <c r="F5349" s="6">
        <v>1077.3105</v>
      </c>
      <c r="G5349" s="6">
        <v>1743.8505</v>
      </c>
    </row>
    <row r="5350" spans="1:7" customFormat="1" x14ac:dyDescent="0.25">
      <c r="A5350" s="4">
        <v>40856</v>
      </c>
      <c r="B5350">
        <v>2</v>
      </c>
      <c r="C5350">
        <v>2</v>
      </c>
      <c r="D5350" s="5" t="s">
        <v>43</v>
      </c>
      <c r="E5350" s="6">
        <v>543.05999999999995</v>
      </c>
      <c r="F5350" s="6">
        <v>1378.7339999999999</v>
      </c>
      <c r="G5350" s="6">
        <v>1921.7940000000001</v>
      </c>
    </row>
    <row r="5351" spans="1:7" customFormat="1" x14ac:dyDescent="0.25">
      <c r="A5351" s="4">
        <v>40856</v>
      </c>
      <c r="B5351">
        <v>3</v>
      </c>
      <c r="C5351">
        <v>1</v>
      </c>
      <c r="D5351" s="5" t="s">
        <v>47</v>
      </c>
      <c r="E5351" s="6">
        <v>554.87249999999995</v>
      </c>
      <c r="F5351" s="6">
        <v>1236.3119999999999</v>
      </c>
      <c r="G5351" s="6">
        <v>1791.1845000000001</v>
      </c>
    </row>
    <row r="5352" spans="1:7" customFormat="1" x14ac:dyDescent="0.25">
      <c r="A5352" s="4">
        <v>40856</v>
      </c>
      <c r="B5352">
        <v>3</v>
      </c>
      <c r="C5352">
        <v>2</v>
      </c>
      <c r="D5352" s="5" t="s">
        <v>24</v>
      </c>
      <c r="E5352" s="6">
        <v>803.80650000000003</v>
      </c>
      <c r="F5352" s="6">
        <v>1321.8240000000001</v>
      </c>
      <c r="G5352" s="6">
        <v>2125.6305000000002</v>
      </c>
    </row>
    <row r="5353" spans="1:7" customFormat="1" x14ac:dyDescent="0.25">
      <c r="A5353" s="4">
        <v>40856</v>
      </c>
      <c r="B5353">
        <v>4</v>
      </c>
      <c r="C5353">
        <v>1</v>
      </c>
      <c r="D5353" s="5" t="s">
        <v>30</v>
      </c>
      <c r="E5353" s="6">
        <v>507.89550000000003</v>
      </c>
      <c r="F5353" s="6">
        <v>1097.6595</v>
      </c>
      <c r="G5353" s="6">
        <v>1605.5550000000001</v>
      </c>
    </row>
    <row r="5354" spans="1:7" customFormat="1" x14ac:dyDescent="0.25">
      <c r="A5354" s="4">
        <v>40856</v>
      </c>
      <c r="B5354">
        <v>4</v>
      </c>
      <c r="C5354">
        <v>2</v>
      </c>
      <c r="D5354" s="5" t="s">
        <v>16</v>
      </c>
      <c r="E5354" s="6">
        <v>651.26250000000005</v>
      </c>
      <c r="F5354" s="6">
        <v>1442.973</v>
      </c>
      <c r="G5354" s="6">
        <v>2094.2354999999998</v>
      </c>
    </row>
    <row r="5355" spans="1:7" customFormat="1" x14ac:dyDescent="0.25">
      <c r="A5355" s="4">
        <v>40857</v>
      </c>
      <c r="B5355">
        <v>1</v>
      </c>
      <c r="C5355">
        <v>1</v>
      </c>
      <c r="D5355" s="5" t="s">
        <v>22</v>
      </c>
      <c r="E5355" s="6">
        <v>716.00549999999998</v>
      </c>
      <c r="F5355" s="6">
        <v>1085.721</v>
      </c>
      <c r="G5355" s="6">
        <v>1801.7265</v>
      </c>
    </row>
    <row r="5356" spans="1:7" customFormat="1" x14ac:dyDescent="0.25">
      <c r="A5356" s="4">
        <v>40857</v>
      </c>
      <c r="B5356">
        <v>1</v>
      </c>
      <c r="C5356">
        <v>2</v>
      </c>
      <c r="D5356" s="5" t="s">
        <v>27</v>
      </c>
      <c r="E5356" s="6">
        <v>850.81500000000005</v>
      </c>
      <c r="F5356" s="6">
        <v>1293.0329999999999</v>
      </c>
      <c r="G5356" s="6">
        <v>2143.848</v>
      </c>
    </row>
    <row r="5357" spans="1:7" customFormat="1" x14ac:dyDescent="0.25">
      <c r="A5357" s="4">
        <v>40857</v>
      </c>
      <c r="B5357">
        <v>2</v>
      </c>
      <c r="C5357">
        <v>1</v>
      </c>
      <c r="D5357" s="5" t="s">
        <v>32</v>
      </c>
      <c r="E5357" s="6">
        <v>715.11300000000006</v>
      </c>
      <c r="F5357" s="6">
        <v>1082.2665</v>
      </c>
      <c r="G5357" s="6">
        <v>1797.3795</v>
      </c>
    </row>
    <row r="5358" spans="1:7" customFormat="1" x14ac:dyDescent="0.25">
      <c r="A5358" s="4">
        <v>40857</v>
      </c>
      <c r="B5358">
        <v>2</v>
      </c>
      <c r="C5358">
        <v>2</v>
      </c>
      <c r="D5358" s="5" t="s">
        <v>37</v>
      </c>
      <c r="E5358" s="6">
        <v>748.74450000000002</v>
      </c>
      <c r="F5358" s="6">
        <v>1132.6559999999999</v>
      </c>
      <c r="G5358" s="6">
        <v>1881.4005</v>
      </c>
    </row>
    <row r="5359" spans="1:7" customFormat="1" x14ac:dyDescent="0.25">
      <c r="A5359" s="4">
        <v>40857</v>
      </c>
      <c r="B5359">
        <v>3</v>
      </c>
      <c r="C5359">
        <v>1</v>
      </c>
      <c r="D5359" s="5" t="s">
        <v>40</v>
      </c>
      <c r="E5359" s="6">
        <v>684.22199999999998</v>
      </c>
      <c r="F5359" s="6">
        <v>1035.93</v>
      </c>
      <c r="G5359" s="6">
        <v>1720.152</v>
      </c>
    </row>
    <row r="5360" spans="1:7" customFormat="1" x14ac:dyDescent="0.25">
      <c r="A5360" s="4">
        <v>40857</v>
      </c>
      <c r="B5360">
        <v>3</v>
      </c>
      <c r="C5360">
        <v>2</v>
      </c>
      <c r="D5360" s="5" t="s">
        <v>41</v>
      </c>
      <c r="E5360" s="6">
        <v>690.29100000000005</v>
      </c>
      <c r="F5360" s="6">
        <v>1046.2935</v>
      </c>
      <c r="G5360" s="6">
        <v>1736.5844999999999</v>
      </c>
    </row>
    <row r="5361" spans="1:7" customFormat="1" x14ac:dyDescent="0.25">
      <c r="A5361" s="4">
        <v>40857</v>
      </c>
      <c r="B5361">
        <v>4</v>
      </c>
      <c r="C5361">
        <v>1</v>
      </c>
      <c r="D5361" s="5" t="s">
        <v>43</v>
      </c>
      <c r="E5361" s="6">
        <v>641.44500000000005</v>
      </c>
      <c r="F5361" s="6">
        <v>963.60599999999999</v>
      </c>
      <c r="G5361" s="6">
        <v>1605.0509999999999</v>
      </c>
    </row>
    <row r="5362" spans="1:7" customFormat="1" x14ac:dyDescent="0.25">
      <c r="A5362" s="4">
        <v>40857</v>
      </c>
      <c r="B5362">
        <v>4</v>
      </c>
      <c r="C5362">
        <v>2</v>
      </c>
      <c r="D5362" s="5" t="s">
        <v>47</v>
      </c>
      <c r="E5362" s="6">
        <v>756.37800000000004</v>
      </c>
      <c r="F5362" s="6">
        <v>1150.6215</v>
      </c>
      <c r="G5362" s="6">
        <v>1906.9994999999999</v>
      </c>
    </row>
    <row r="5363" spans="1:7" customFormat="1" x14ac:dyDescent="0.25">
      <c r="A5363" s="4">
        <v>40858</v>
      </c>
      <c r="B5363">
        <v>1</v>
      </c>
      <c r="C5363">
        <v>1</v>
      </c>
      <c r="D5363" s="5" t="s">
        <v>24</v>
      </c>
      <c r="E5363" s="6">
        <v>691.29899999999998</v>
      </c>
      <c r="F5363" s="6">
        <v>1073.8454999999999</v>
      </c>
      <c r="G5363" s="6">
        <v>1765.1445000000001</v>
      </c>
    </row>
    <row r="5364" spans="1:7" customFormat="1" x14ac:dyDescent="0.25">
      <c r="A5364" s="4">
        <v>40858</v>
      </c>
      <c r="B5364">
        <v>1</v>
      </c>
      <c r="C5364">
        <v>2</v>
      </c>
      <c r="D5364" s="5" t="s">
        <v>30</v>
      </c>
      <c r="E5364" s="6">
        <v>793.39049999999997</v>
      </c>
      <c r="F5364" s="6">
        <v>1196.202</v>
      </c>
      <c r="G5364" s="6">
        <v>1989.5925</v>
      </c>
    </row>
    <row r="5365" spans="1:7" customFormat="1" x14ac:dyDescent="0.25">
      <c r="A5365" s="4">
        <v>40858</v>
      </c>
      <c r="B5365">
        <v>2</v>
      </c>
      <c r="C5365">
        <v>1</v>
      </c>
      <c r="D5365" s="5" t="s">
        <v>16</v>
      </c>
      <c r="E5365" s="6">
        <v>662.21400000000006</v>
      </c>
      <c r="F5365" s="6">
        <v>1014.111</v>
      </c>
      <c r="G5365" s="6">
        <v>1676.325</v>
      </c>
    </row>
    <row r="5366" spans="1:7" customFormat="1" x14ac:dyDescent="0.25">
      <c r="A5366" s="4">
        <v>40858</v>
      </c>
      <c r="B5366">
        <v>2</v>
      </c>
      <c r="C5366">
        <v>2</v>
      </c>
      <c r="D5366" s="5" t="s">
        <v>22</v>
      </c>
      <c r="E5366" s="6">
        <v>843.31799999999998</v>
      </c>
      <c r="F5366" s="6">
        <v>1296.414</v>
      </c>
      <c r="G5366" s="6">
        <v>2139.732</v>
      </c>
    </row>
    <row r="5367" spans="1:7" customFormat="1" x14ac:dyDescent="0.25">
      <c r="A5367" s="4">
        <v>40858</v>
      </c>
      <c r="B5367">
        <v>3</v>
      </c>
      <c r="C5367">
        <v>1</v>
      </c>
      <c r="D5367" s="5" t="s">
        <v>27</v>
      </c>
      <c r="E5367" s="6">
        <v>705.74699999999996</v>
      </c>
      <c r="F5367" s="6">
        <v>1069.7925</v>
      </c>
      <c r="G5367" s="6">
        <v>1775.5395000000001</v>
      </c>
    </row>
    <row r="5368" spans="1:7" customFormat="1" x14ac:dyDescent="0.25">
      <c r="A5368" s="4">
        <v>40858</v>
      </c>
      <c r="B5368">
        <v>3</v>
      </c>
      <c r="C5368">
        <v>2</v>
      </c>
      <c r="D5368" s="5" t="s">
        <v>32</v>
      </c>
      <c r="E5368" s="6">
        <v>779.9085</v>
      </c>
      <c r="F5368" s="6">
        <v>1195.0574999999999</v>
      </c>
      <c r="G5368" s="6">
        <v>1974.9659999999999</v>
      </c>
    </row>
    <row r="5369" spans="1:7" customFormat="1" x14ac:dyDescent="0.25">
      <c r="A5369" s="4">
        <v>40858</v>
      </c>
      <c r="B5369">
        <v>4</v>
      </c>
      <c r="C5369">
        <v>1</v>
      </c>
      <c r="D5369" s="5" t="s">
        <v>37</v>
      </c>
      <c r="E5369" s="6">
        <v>695.61450000000002</v>
      </c>
      <c r="F5369" s="6">
        <v>1057.1400000000001</v>
      </c>
      <c r="G5369" s="6">
        <v>1752.7545</v>
      </c>
    </row>
    <row r="5370" spans="1:7" customFormat="1" x14ac:dyDescent="0.25">
      <c r="A5370" s="4">
        <v>40858</v>
      </c>
      <c r="B5370">
        <v>4</v>
      </c>
      <c r="C5370">
        <v>2</v>
      </c>
      <c r="D5370" s="5" t="s">
        <v>40</v>
      </c>
      <c r="E5370" s="6">
        <v>864.24450000000002</v>
      </c>
      <c r="F5370" s="6">
        <v>1311.7755</v>
      </c>
      <c r="G5370" s="6">
        <v>2176.02</v>
      </c>
    </row>
    <row r="5371" spans="1:7" customFormat="1" x14ac:dyDescent="0.25">
      <c r="A5371" s="4">
        <v>40859</v>
      </c>
      <c r="B5371">
        <v>1</v>
      </c>
      <c r="C5371">
        <v>1</v>
      </c>
      <c r="D5371" s="5" t="s">
        <v>41</v>
      </c>
      <c r="E5371" s="6">
        <v>633.39149999999995</v>
      </c>
      <c r="F5371" s="6">
        <v>951.86699999999996</v>
      </c>
      <c r="G5371" s="6">
        <v>1585.2584999999999</v>
      </c>
    </row>
    <row r="5372" spans="1:7" customFormat="1" x14ac:dyDescent="0.25">
      <c r="A5372" s="4">
        <v>40859</v>
      </c>
      <c r="B5372">
        <v>1</v>
      </c>
      <c r="C5372">
        <v>2</v>
      </c>
      <c r="D5372" s="5" t="s">
        <v>43</v>
      </c>
      <c r="E5372" s="6">
        <v>642.33749999999998</v>
      </c>
      <c r="F5372" s="6">
        <v>975.40800000000002</v>
      </c>
      <c r="G5372" s="6">
        <v>1617.7455</v>
      </c>
    </row>
    <row r="5373" spans="1:7" customFormat="1" x14ac:dyDescent="0.25">
      <c r="A5373" s="4">
        <v>40859</v>
      </c>
      <c r="B5373">
        <v>2</v>
      </c>
      <c r="C5373">
        <v>1</v>
      </c>
      <c r="D5373" s="5" t="s">
        <v>47</v>
      </c>
      <c r="E5373" s="6">
        <v>647.36699999999996</v>
      </c>
      <c r="F5373" s="6">
        <v>1030.029</v>
      </c>
      <c r="G5373" s="6">
        <v>1677.396</v>
      </c>
    </row>
    <row r="5374" spans="1:7" customFormat="1" x14ac:dyDescent="0.25">
      <c r="A5374" s="4">
        <v>40859</v>
      </c>
      <c r="B5374">
        <v>2</v>
      </c>
      <c r="C5374">
        <v>2</v>
      </c>
      <c r="D5374" s="5" t="s">
        <v>24</v>
      </c>
      <c r="E5374" s="6">
        <v>810.327</v>
      </c>
      <c r="F5374" s="6">
        <v>1264.011</v>
      </c>
      <c r="G5374" s="6">
        <v>2074.3380000000002</v>
      </c>
    </row>
    <row r="5375" spans="1:7" customFormat="1" x14ac:dyDescent="0.25">
      <c r="A5375" s="4">
        <v>40859</v>
      </c>
      <c r="B5375">
        <v>3</v>
      </c>
      <c r="C5375">
        <v>1</v>
      </c>
      <c r="D5375" s="5" t="s">
        <v>30</v>
      </c>
      <c r="E5375" s="6">
        <v>694.54349999999999</v>
      </c>
      <c r="F5375" s="6">
        <v>1042.356</v>
      </c>
      <c r="G5375" s="6">
        <v>1736.8995</v>
      </c>
    </row>
    <row r="5376" spans="1:7" customFormat="1" x14ac:dyDescent="0.25">
      <c r="A5376" s="4">
        <v>40859</v>
      </c>
      <c r="B5376">
        <v>3</v>
      </c>
      <c r="C5376">
        <v>2</v>
      </c>
      <c r="D5376" s="5" t="s">
        <v>16</v>
      </c>
      <c r="E5376" s="6">
        <v>607.6875</v>
      </c>
      <c r="F5376" s="6">
        <v>974.25300000000004</v>
      </c>
      <c r="G5376" s="6">
        <v>1581.9404999999999</v>
      </c>
    </row>
    <row r="5377" spans="1:7" customFormat="1" x14ac:dyDescent="0.25">
      <c r="A5377" s="4">
        <v>40859</v>
      </c>
      <c r="B5377">
        <v>4</v>
      </c>
      <c r="C5377">
        <v>1</v>
      </c>
      <c r="D5377" s="5" t="s">
        <v>22</v>
      </c>
      <c r="E5377" s="6">
        <v>657.57299999999998</v>
      </c>
      <c r="F5377" s="6">
        <v>1019.6235</v>
      </c>
      <c r="G5377" s="6">
        <v>1677.1965</v>
      </c>
    </row>
    <row r="5378" spans="1:7" customFormat="1" x14ac:dyDescent="0.25">
      <c r="A5378" s="4">
        <v>40859</v>
      </c>
      <c r="B5378">
        <v>4</v>
      </c>
      <c r="C5378">
        <v>2</v>
      </c>
      <c r="D5378" s="5" t="s">
        <v>27</v>
      </c>
      <c r="E5378" s="6">
        <v>727.14599999999996</v>
      </c>
      <c r="F5378" s="6">
        <v>1120.518</v>
      </c>
      <c r="G5378" s="6">
        <v>1847.664</v>
      </c>
    </row>
    <row r="5379" spans="1:7" customFormat="1" x14ac:dyDescent="0.25">
      <c r="A5379" s="4">
        <v>40860</v>
      </c>
      <c r="B5379">
        <v>1</v>
      </c>
      <c r="C5379">
        <v>1</v>
      </c>
      <c r="D5379" s="5" t="s">
        <v>32</v>
      </c>
      <c r="E5379" s="6">
        <v>666.26700000000005</v>
      </c>
      <c r="F5379" s="6">
        <v>1024.0335</v>
      </c>
      <c r="G5379" s="6">
        <v>1690.3005000000001</v>
      </c>
    </row>
    <row r="5380" spans="1:7" customFormat="1" x14ac:dyDescent="0.25">
      <c r="A5380" s="4">
        <v>40860</v>
      </c>
      <c r="B5380">
        <v>1</v>
      </c>
      <c r="C5380">
        <v>2</v>
      </c>
      <c r="D5380" s="5" t="s">
        <v>37</v>
      </c>
      <c r="E5380" s="6">
        <v>781.53599999999994</v>
      </c>
      <c r="F5380" s="6">
        <v>1253.9204999999999</v>
      </c>
      <c r="G5380" s="6">
        <v>2035.4565</v>
      </c>
    </row>
    <row r="5381" spans="1:7" customFormat="1" x14ac:dyDescent="0.25">
      <c r="A5381" s="4">
        <v>40860</v>
      </c>
      <c r="B5381">
        <v>2</v>
      </c>
      <c r="C5381">
        <v>1</v>
      </c>
      <c r="D5381" s="5" t="s">
        <v>40</v>
      </c>
      <c r="E5381" s="6">
        <v>651.10500000000002</v>
      </c>
      <c r="F5381" s="6">
        <v>1000.5345</v>
      </c>
      <c r="G5381" s="6">
        <v>1651.6395</v>
      </c>
    </row>
    <row r="5382" spans="1:7" customFormat="1" x14ac:dyDescent="0.25">
      <c r="A5382" s="4">
        <v>40860</v>
      </c>
      <c r="B5382">
        <v>2</v>
      </c>
      <c r="C5382">
        <v>2</v>
      </c>
      <c r="D5382" s="5" t="s">
        <v>41</v>
      </c>
      <c r="E5382" s="6">
        <v>802.99800000000005</v>
      </c>
      <c r="F5382" s="6">
        <v>1260.588</v>
      </c>
      <c r="G5382" s="6">
        <v>2063.5859999999998</v>
      </c>
    </row>
    <row r="5383" spans="1:7" customFormat="1" x14ac:dyDescent="0.25">
      <c r="A5383" s="4">
        <v>40860</v>
      </c>
      <c r="B5383">
        <v>3</v>
      </c>
      <c r="C5383">
        <v>1</v>
      </c>
      <c r="D5383" s="5" t="s">
        <v>43</v>
      </c>
      <c r="E5383" s="6">
        <v>650.30700000000002</v>
      </c>
      <c r="F5383" s="6">
        <v>1049.4855</v>
      </c>
      <c r="G5383" s="6">
        <v>1699.7925</v>
      </c>
    </row>
    <row r="5384" spans="1:7" customFormat="1" x14ac:dyDescent="0.25">
      <c r="A5384" s="4">
        <v>40860</v>
      </c>
      <c r="B5384">
        <v>3</v>
      </c>
      <c r="C5384">
        <v>2</v>
      </c>
      <c r="D5384" s="5" t="s">
        <v>47</v>
      </c>
      <c r="E5384" s="6">
        <v>870.62850000000003</v>
      </c>
      <c r="F5384" s="6">
        <v>1330.308</v>
      </c>
      <c r="G5384" s="6">
        <v>2200.9364999999998</v>
      </c>
    </row>
    <row r="5385" spans="1:7" customFormat="1" x14ac:dyDescent="0.25">
      <c r="A5385" s="4">
        <v>40860</v>
      </c>
      <c r="B5385">
        <v>4</v>
      </c>
      <c r="C5385">
        <v>1</v>
      </c>
      <c r="D5385" s="5" t="s">
        <v>24</v>
      </c>
      <c r="E5385" s="6">
        <v>609.43050000000005</v>
      </c>
      <c r="F5385" s="6">
        <v>983.346</v>
      </c>
      <c r="G5385" s="6">
        <v>1592.7764999999999</v>
      </c>
    </row>
    <row r="5386" spans="1:7" customFormat="1" x14ac:dyDescent="0.25">
      <c r="A5386" s="4">
        <v>40860</v>
      </c>
      <c r="B5386">
        <v>4</v>
      </c>
      <c r="C5386">
        <v>2</v>
      </c>
      <c r="D5386" s="5" t="s">
        <v>30</v>
      </c>
      <c r="E5386" s="6">
        <v>773.19899999999996</v>
      </c>
      <c r="F5386" s="6">
        <v>1172.8920000000001</v>
      </c>
      <c r="G5386" s="6">
        <v>1946.0909999999999</v>
      </c>
    </row>
    <row r="5387" spans="1:7" customFormat="1" x14ac:dyDescent="0.25">
      <c r="A5387" s="4">
        <v>40861</v>
      </c>
      <c r="B5387">
        <v>1</v>
      </c>
      <c r="C5387">
        <v>1</v>
      </c>
      <c r="D5387" s="5" t="s">
        <v>16</v>
      </c>
      <c r="E5387" s="6">
        <v>675.95849999999996</v>
      </c>
      <c r="F5387" s="6">
        <v>1050.0525</v>
      </c>
      <c r="G5387" s="6">
        <v>1726.011</v>
      </c>
    </row>
    <row r="5388" spans="1:7" customFormat="1" x14ac:dyDescent="0.25">
      <c r="A5388" s="4">
        <v>40861</v>
      </c>
      <c r="B5388">
        <v>1</v>
      </c>
      <c r="C5388">
        <v>2</v>
      </c>
      <c r="D5388" s="5" t="s">
        <v>22</v>
      </c>
      <c r="E5388" s="6">
        <v>670.23599999999999</v>
      </c>
      <c r="F5388" s="6">
        <v>1086.0885000000001</v>
      </c>
      <c r="G5388" s="6">
        <v>1756.3244999999999</v>
      </c>
    </row>
    <row r="5389" spans="1:7" customFormat="1" x14ac:dyDescent="0.25">
      <c r="A5389" s="4">
        <v>40861</v>
      </c>
      <c r="B5389">
        <v>2</v>
      </c>
      <c r="C5389">
        <v>1</v>
      </c>
      <c r="D5389" s="5" t="s">
        <v>27</v>
      </c>
      <c r="E5389" s="6">
        <v>689.38800000000003</v>
      </c>
      <c r="F5389" s="6">
        <v>1042.8285000000001</v>
      </c>
      <c r="G5389" s="6">
        <v>1732.2165</v>
      </c>
    </row>
    <row r="5390" spans="1:7" customFormat="1" x14ac:dyDescent="0.25">
      <c r="A5390" s="4">
        <v>40861</v>
      </c>
      <c r="B5390">
        <v>2</v>
      </c>
      <c r="C5390">
        <v>2</v>
      </c>
      <c r="D5390" s="5" t="s">
        <v>32</v>
      </c>
      <c r="E5390" s="6">
        <v>787.93050000000005</v>
      </c>
      <c r="F5390" s="6">
        <v>1217.223</v>
      </c>
      <c r="G5390" s="6">
        <v>2005.1534999999999</v>
      </c>
    </row>
    <row r="5391" spans="1:7" customFormat="1" x14ac:dyDescent="0.25">
      <c r="A5391" s="4">
        <v>40861</v>
      </c>
      <c r="B5391">
        <v>3</v>
      </c>
      <c r="C5391">
        <v>1</v>
      </c>
      <c r="D5391" s="5" t="s">
        <v>37</v>
      </c>
      <c r="E5391" s="6">
        <v>655.52549999999997</v>
      </c>
      <c r="F5391" s="6">
        <v>1058.9775</v>
      </c>
      <c r="G5391" s="6">
        <v>1714.5029999999999</v>
      </c>
    </row>
    <row r="5392" spans="1:7" customFormat="1" x14ac:dyDescent="0.25">
      <c r="A5392" s="4">
        <v>40861</v>
      </c>
      <c r="B5392">
        <v>3</v>
      </c>
      <c r="C5392">
        <v>2</v>
      </c>
      <c r="D5392" s="5" t="s">
        <v>40</v>
      </c>
      <c r="E5392" s="6">
        <v>735.69299999999998</v>
      </c>
      <c r="F5392" s="6">
        <v>1135.2915</v>
      </c>
      <c r="G5392" s="6">
        <v>1870.9845</v>
      </c>
    </row>
    <row r="5393" spans="1:7" customFormat="1" x14ac:dyDescent="0.25">
      <c r="A5393" s="4">
        <v>40861</v>
      </c>
      <c r="B5393">
        <v>4</v>
      </c>
      <c r="C5393">
        <v>1</v>
      </c>
      <c r="D5393" s="5" t="s">
        <v>41</v>
      </c>
      <c r="E5393" s="6">
        <v>679.35</v>
      </c>
      <c r="F5393" s="6">
        <v>1030.596</v>
      </c>
      <c r="G5393" s="6">
        <v>1709.9459999999999</v>
      </c>
    </row>
    <row r="5394" spans="1:7" customFormat="1" x14ac:dyDescent="0.25">
      <c r="A5394" s="4">
        <v>40861</v>
      </c>
      <c r="B5394">
        <v>4</v>
      </c>
      <c r="C5394">
        <v>2</v>
      </c>
      <c r="D5394" s="5" t="s">
        <v>43</v>
      </c>
      <c r="E5394" s="6">
        <v>772.19100000000003</v>
      </c>
      <c r="F5394" s="6">
        <v>1172.934</v>
      </c>
      <c r="G5394" s="6">
        <v>1945.125</v>
      </c>
    </row>
    <row r="5395" spans="1:7" customFormat="1" x14ac:dyDescent="0.25">
      <c r="A5395" s="4">
        <v>40862</v>
      </c>
      <c r="B5395">
        <v>1</v>
      </c>
      <c r="C5395">
        <v>1</v>
      </c>
      <c r="D5395" s="5" t="s">
        <v>47</v>
      </c>
      <c r="E5395" s="6">
        <v>681.78599999999994</v>
      </c>
      <c r="F5395" s="6">
        <v>1112.748</v>
      </c>
      <c r="G5395" s="6">
        <v>1794.5340000000001</v>
      </c>
    </row>
    <row r="5396" spans="1:7" customFormat="1" x14ac:dyDescent="0.25">
      <c r="A5396" s="4">
        <v>40862</v>
      </c>
      <c r="B5396">
        <v>1</v>
      </c>
      <c r="C5396">
        <v>2</v>
      </c>
      <c r="D5396" s="5" t="s">
        <v>24</v>
      </c>
      <c r="E5396" s="6">
        <v>784.93799999999999</v>
      </c>
      <c r="F5396" s="6">
        <v>1214.0415</v>
      </c>
      <c r="G5396" s="6">
        <v>1998.9794999999999</v>
      </c>
    </row>
    <row r="5397" spans="1:7" customFormat="1" x14ac:dyDescent="0.25">
      <c r="A5397" s="4">
        <v>40862</v>
      </c>
      <c r="B5397">
        <v>2</v>
      </c>
      <c r="C5397">
        <v>1</v>
      </c>
      <c r="D5397" s="5" t="s">
        <v>30</v>
      </c>
      <c r="E5397" s="6">
        <v>611.19449999999995</v>
      </c>
      <c r="F5397" s="6">
        <v>980.93100000000004</v>
      </c>
      <c r="G5397" s="6">
        <v>1592.1255000000001</v>
      </c>
    </row>
    <row r="5398" spans="1:7" customFormat="1" x14ac:dyDescent="0.25">
      <c r="A5398" s="4">
        <v>40862</v>
      </c>
      <c r="B5398">
        <v>2</v>
      </c>
      <c r="C5398">
        <v>2</v>
      </c>
      <c r="D5398" s="5" t="s">
        <v>16</v>
      </c>
      <c r="E5398" s="6">
        <v>758.92949999999996</v>
      </c>
      <c r="F5398" s="6">
        <v>1238.3489999999999</v>
      </c>
      <c r="G5398" s="6">
        <v>1997.2784999999999</v>
      </c>
    </row>
    <row r="5399" spans="1:7" customFormat="1" x14ac:dyDescent="0.25">
      <c r="A5399" s="4">
        <v>40862</v>
      </c>
      <c r="B5399">
        <v>3</v>
      </c>
      <c r="C5399">
        <v>1</v>
      </c>
      <c r="D5399" s="5" t="s">
        <v>22</v>
      </c>
      <c r="E5399" s="6">
        <v>618.29250000000002</v>
      </c>
      <c r="F5399" s="6">
        <v>1033.4625000000001</v>
      </c>
      <c r="G5399" s="6">
        <v>1651.7550000000001</v>
      </c>
    </row>
    <row r="5400" spans="1:7" customFormat="1" x14ac:dyDescent="0.25">
      <c r="A5400" s="4">
        <v>40862</v>
      </c>
      <c r="B5400">
        <v>3</v>
      </c>
      <c r="C5400">
        <v>2</v>
      </c>
      <c r="D5400" s="5" t="s">
        <v>27</v>
      </c>
      <c r="E5400" s="6">
        <v>649.173</v>
      </c>
      <c r="F5400" s="6">
        <v>1041.2639999999999</v>
      </c>
      <c r="G5400" s="6">
        <v>1690.4369999999999</v>
      </c>
    </row>
    <row r="5401" spans="1:7" customFormat="1" x14ac:dyDescent="0.25">
      <c r="A5401" s="4">
        <v>40862</v>
      </c>
      <c r="B5401">
        <v>4</v>
      </c>
      <c r="C5401">
        <v>1</v>
      </c>
      <c r="D5401" s="5" t="s">
        <v>32</v>
      </c>
      <c r="E5401" s="6">
        <v>684.53700000000003</v>
      </c>
      <c r="F5401" s="6">
        <v>1037.9880000000001</v>
      </c>
      <c r="G5401" s="6">
        <v>1722.5250000000001</v>
      </c>
    </row>
    <row r="5402" spans="1:7" customFormat="1" x14ac:dyDescent="0.25">
      <c r="A5402" s="4">
        <v>40862</v>
      </c>
      <c r="B5402">
        <v>4</v>
      </c>
      <c r="C5402">
        <v>2</v>
      </c>
      <c r="D5402" s="5" t="s">
        <v>37</v>
      </c>
      <c r="E5402" s="6">
        <v>770.59500000000003</v>
      </c>
      <c r="F5402" s="6">
        <v>1241.8454999999999</v>
      </c>
      <c r="G5402" s="6">
        <v>2012.4404999999999</v>
      </c>
    </row>
    <row r="5403" spans="1:7" customFormat="1" x14ac:dyDescent="0.25">
      <c r="A5403" s="4">
        <v>40863</v>
      </c>
      <c r="B5403">
        <v>1</v>
      </c>
      <c r="C5403">
        <v>1</v>
      </c>
      <c r="D5403" s="5" t="s">
        <v>40</v>
      </c>
      <c r="E5403" s="6">
        <v>685.47149999999999</v>
      </c>
      <c r="F5403" s="6">
        <v>1096.9349999999999</v>
      </c>
      <c r="G5403" s="6">
        <v>1782.4065000000001</v>
      </c>
    </row>
    <row r="5404" spans="1:7" customFormat="1" x14ac:dyDescent="0.25">
      <c r="A5404" s="4">
        <v>40863</v>
      </c>
      <c r="B5404">
        <v>1</v>
      </c>
      <c r="C5404">
        <v>2</v>
      </c>
      <c r="D5404" s="5" t="s">
        <v>41</v>
      </c>
      <c r="E5404" s="6">
        <v>829.23749999999995</v>
      </c>
      <c r="F5404" s="6">
        <v>1320.7739999999999</v>
      </c>
      <c r="G5404" s="6">
        <v>2150.0115000000001</v>
      </c>
    </row>
    <row r="5405" spans="1:7" customFormat="1" x14ac:dyDescent="0.25">
      <c r="A5405" s="4">
        <v>40863</v>
      </c>
      <c r="B5405">
        <v>2</v>
      </c>
      <c r="C5405">
        <v>1</v>
      </c>
      <c r="D5405" s="5" t="s">
        <v>43</v>
      </c>
      <c r="E5405" s="6">
        <v>621.12750000000005</v>
      </c>
      <c r="F5405" s="6">
        <v>1035.4994999999999</v>
      </c>
      <c r="G5405" s="6">
        <v>1656.627</v>
      </c>
    </row>
    <row r="5406" spans="1:7" customFormat="1" x14ac:dyDescent="0.25">
      <c r="A5406" s="4">
        <v>40863</v>
      </c>
      <c r="B5406">
        <v>2</v>
      </c>
      <c r="C5406">
        <v>2</v>
      </c>
      <c r="D5406" s="5" t="s">
        <v>47</v>
      </c>
      <c r="E5406" s="6">
        <v>759.75900000000001</v>
      </c>
      <c r="F5406" s="6">
        <v>1230.6945000000001</v>
      </c>
      <c r="G5406" s="6">
        <v>1990.4535000000001</v>
      </c>
    </row>
    <row r="5407" spans="1:7" customFormat="1" x14ac:dyDescent="0.25">
      <c r="A5407" s="4">
        <v>40863</v>
      </c>
      <c r="B5407">
        <v>3</v>
      </c>
      <c r="C5407">
        <v>1</v>
      </c>
      <c r="D5407" s="5" t="s">
        <v>24</v>
      </c>
      <c r="E5407" s="6">
        <v>640.90949999999998</v>
      </c>
      <c r="F5407" s="6">
        <v>1010.2575000000001</v>
      </c>
      <c r="G5407" s="6">
        <v>1651.1669999999999</v>
      </c>
    </row>
    <row r="5408" spans="1:7" customFormat="1" x14ac:dyDescent="0.25">
      <c r="A5408" s="4">
        <v>40863</v>
      </c>
      <c r="B5408">
        <v>3</v>
      </c>
      <c r="C5408">
        <v>2</v>
      </c>
      <c r="D5408" s="5" t="s">
        <v>30</v>
      </c>
      <c r="E5408" s="6">
        <v>655.29449999999997</v>
      </c>
      <c r="F5408" s="6">
        <v>997.01700000000005</v>
      </c>
      <c r="G5408" s="6">
        <v>1652.3115</v>
      </c>
    </row>
    <row r="5409" spans="1:7" customFormat="1" x14ac:dyDescent="0.25">
      <c r="A5409" s="4">
        <v>40863</v>
      </c>
      <c r="B5409">
        <v>4</v>
      </c>
      <c r="C5409">
        <v>1</v>
      </c>
      <c r="D5409" s="5" t="s">
        <v>16</v>
      </c>
      <c r="E5409" s="6">
        <v>672.23099999999999</v>
      </c>
      <c r="F5409" s="6">
        <v>1077.5415</v>
      </c>
      <c r="G5409" s="6">
        <v>1749.7725</v>
      </c>
    </row>
    <row r="5410" spans="1:7" customFormat="1" x14ac:dyDescent="0.25">
      <c r="A5410" s="4">
        <v>40863</v>
      </c>
      <c r="B5410">
        <v>4</v>
      </c>
      <c r="C5410">
        <v>2</v>
      </c>
      <c r="D5410" s="5" t="s">
        <v>22</v>
      </c>
      <c r="E5410" s="6">
        <v>750.76049999999998</v>
      </c>
      <c r="F5410" s="6">
        <v>1243.6935000000001</v>
      </c>
      <c r="G5410" s="6">
        <v>1994.454</v>
      </c>
    </row>
    <row r="5411" spans="1:7" customFormat="1" x14ac:dyDescent="0.25">
      <c r="A5411" s="4">
        <v>40864</v>
      </c>
      <c r="B5411">
        <v>1</v>
      </c>
      <c r="C5411">
        <v>1</v>
      </c>
      <c r="D5411" s="5" t="s">
        <v>27</v>
      </c>
      <c r="E5411" s="6">
        <v>666.40350000000001</v>
      </c>
      <c r="F5411" s="6">
        <v>1136.8454999999999</v>
      </c>
      <c r="G5411" s="6">
        <v>1803.249</v>
      </c>
    </row>
    <row r="5412" spans="1:7" customFormat="1" x14ac:dyDescent="0.25">
      <c r="A5412" s="4">
        <v>40864</v>
      </c>
      <c r="B5412">
        <v>1</v>
      </c>
      <c r="C5412">
        <v>2</v>
      </c>
      <c r="D5412" s="5" t="s">
        <v>32</v>
      </c>
      <c r="E5412" s="6">
        <v>762.846</v>
      </c>
      <c r="F5412" s="6">
        <v>1241.037</v>
      </c>
      <c r="G5412" s="6">
        <v>2003.883</v>
      </c>
    </row>
    <row r="5413" spans="1:7" customFormat="1" x14ac:dyDescent="0.25">
      <c r="A5413" s="4">
        <v>40864</v>
      </c>
      <c r="B5413">
        <v>2</v>
      </c>
      <c r="C5413">
        <v>1</v>
      </c>
      <c r="D5413" s="5" t="s">
        <v>37</v>
      </c>
      <c r="E5413" s="6">
        <v>582.41399999999999</v>
      </c>
      <c r="F5413" s="6">
        <v>1037.1585</v>
      </c>
      <c r="G5413" s="6">
        <v>1619.5725</v>
      </c>
    </row>
    <row r="5414" spans="1:7" customFormat="1" x14ac:dyDescent="0.25">
      <c r="A5414" s="4">
        <v>40864</v>
      </c>
      <c r="B5414">
        <v>2</v>
      </c>
      <c r="C5414">
        <v>2</v>
      </c>
      <c r="D5414" s="5" t="s">
        <v>40</v>
      </c>
      <c r="E5414" s="6">
        <v>655.70399999999995</v>
      </c>
      <c r="F5414" s="6">
        <v>1136.8140000000001</v>
      </c>
      <c r="G5414" s="6">
        <v>1792.518</v>
      </c>
    </row>
    <row r="5415" spans="1:7" customFormat="1" x14ac:dyDescent="0.25">
      <c r="A5415" s="4">
        <v>40864</v>
      </c>
      <c r="B5415">
        <v>3</v>
      </c>
      <c r="C5415">
        <v>1</v>
      </c>
      <c r="D5415" s="5" t="s">
        <v>41</v>
      </c>
      <c r="E5415" s="6">
        <v>686.12249999999995</v>
      </c>
      <c r="F5415" s="6">
        <v>1053.423</v>
      </c>
      <c r="G5415" s="6">
        <v>1739.5454999999999</v>
      </c>
    </row>
    <row r="5416" spans="1:7" customFormat="1" x14ac:dyDescent="0.25">
      <c r="A5416" s="4">
        <v>40864</v>
      </c>
      <c r="B5416">
        <v>3</v>
      </c>
      <c r="C5416">
        <v>2</v>
      </c>
      <c r="D5416" s="5" t="s">
        <v>43</v>
      </c>
      <c r="E5416" s="6">
        <v>754.30949999999996</v>
      </c>
      <c r="F5416" s="6">
        <v>1246.1189999999999</v>
      </c>
      <c r="G5416" s="6">
        <v>2000.4285</v>
      </c>
    </row>
    <row r="5417" spans="1:7" customFormat="1" x14ac:dyDescent="0.25">
      <c r="A5417" s="4">
        <v>40864</v>
      </c>
      <c r="B5417">
        <v>4</v>
      </c>
      <c r="C5417">
        <v>1</v>
      </c>
      <c r="D5417" s="5" t="s">
        <v>47</v>
      </c>
      <c r="E5417" s="6">
        <v>690.79499999999996</v>
      </c>
      <c r="F5417" s="6">
        <v>1132.2570000000001</v>
      </c>
      <c r="G5417" s="6">
        <v>1823.0519999999999</v>
      </c>
    </row>
    <row r="5418" spans="1:7" customFormat="1" x14ac:dyDescent="0.25">
      <c r="A5418" s="4">
        <v>40864</v>
      </c>
      <c r="B5418">
        <v>4</v>
      </c>
      <c r="C5418">
        <v>2</v>
      </c>
      <c r="D5418" s="5" t="s">
        <v>24</v>
      </c>
      <c r="E5418" s="6">
        <v>873.86249999999995</v>
      </c>
      <c r="F5418" s="6">
        <v>1326.6855</v>
      </c>
      <c r="G5418" s="6">
        <v>2200.5479999999998</v>
      </c>
    </row>
    <row r="5419" spans="1:7" customFormat="1" x14ac:dyDescent="0.25">
      <c r="A5419" s="4">
        <v>40865</v>
      </c>
      <c r="B5419">
        <v>1</v>
      </c>
      <c r="C5419">
        <v>1</v>
      </c>
      <c r="D5419" s="5" t="s">
        <v>30</v>
      </c>
      <c r="E5419" s="6">
        <v>646.02300000000002</v>
      </c>
      <c r="F5419" s="6">
        <v>1035.2159999999999</v>
      </c>
      <c r="G5419" s="6">
        <v>1681.239</v>
      </c>
    </row>
    <row r="5420" spans="1:7" customFormat="1" x14ac:dyDescent="0.25">
      <c r="A5420" s="4">
        <v>40865</v>
      </c>
      <c r="B5420">
        <v>1</v>
      </c>
      <c r="C5420">
        <v>2</v>
      </c>
      <c r="D5420" s="5" t="s">
        <v>16</v>
      </c>
      <c r="E5420" s="6">
        <v>631.97400000000005</v>
      </c>
      <c r="F5420" s="6">
        <v>1020.7365</v>
      </c>
      <c r="G5420" s="6">
        <v>1652.7104999999999</v>
      </c>
    </row>
    <row r="5421" spans="1:7" customFormat="1" x14ac:dyDescent="0.25">
      <c r="A5421" s="4">
        <v>40865</v>
      </c>
      <c r="B5421">
        <v>2</v>
      </c>
      <c r="C5421">
        <v>1</v>
      </c>
      <c r="D5421" s="5" t="s">
        <v>22</v>
      </c>
      <c r="E5421" s="6">
        <v>706.58699999999999</v>
      </c>
      <c r="F5421" s="6">
        <v>1075.4939999999999</v>
      </c>
      <c r="G5421" s="6">
        <v>1782.0809999999999</v>
      </c>
    </row>
    <row r="5422" spans="1:7" customFormat="1" x14ac:dyDescent="0.25">
      <c r="A5422" s="4">
        <v>40865</v>
      </c>
      <c r="B5422">
        <v>2</v>
      </c>
      <c r="C5422">
        <v>2</v>
      </c>
      <c r="D5422" s="5" t="s">
        <v>27</v>
      </c>
      <c r="E5422" s="6">
        <v>759.31799999999998</v>
      </c>
      <c r="F5422" s="6">
        <v>1250.6759999999999</v>
      </c>
      <c r="G5422" s="6">
        <v>2009.9939999999999</v>
      </c>
    </row>
    <row r="5423" spans="1:7" customFormat="1" x14ac:dyDescent="0.25">
      <c r="A5423" s="4">
        <v>40865</v>
      </c>
      <c r="B5423">
        <v>3</v>
      </c>
      <c r="C5423">
        <v>1</v>
      </c>
      <c r="D5423" s="5" t="s">
        <v>32</v>
      </c>
      <c r="E5423" s="6">
        <v>612.39149999999995</v>
      </c>
      <c r="F5423" s="6">
        <v>1098.615</v>
      </c>
      <c r="G5423" s="6">
        <v>1711.0065</v>
      </c>
    </row>
    <row r="5424" spans="1:7" customFormat="1" x14ac:dyDescent="0.25">
      <c r="A5424" s="4">
        <v>40865</v>
      </c>
      <c r="B5424">
        <v>3</v>
      </c>
      <c r="C5424">
        <v>2</v>
      </c>
      <c r="D5424" s="5" t="s">
        <v>37</v>
      </c>
      <c r="E5424" s="6">
        <v>822.90599999999995</v>
      </c>
      <c r="F5424" s="6">
        <v>1279.2674999999999</v>
      </c>
      <c r="G5424" s="6">
        <v>2102.1734999999999</v>
      </c>
    </row>
    <row r="5425" spans="1:7" customFormat="1" x14ac:dyDescent="0.25">
      <c r="A5425" s="4">
        <v>40865</v>
      </c>
      <c r="B5425">
        <v>4</v>
      </c>
      <c r="C5425">
        <v>1</v>
      </c>
      <c r="D5425" s="5" t="s">
        <v>40</v>
      </c>
      <c r="E5425" s="6">
        <v>690.74249999999995</v>
      </c>
      <c r="F5425" s="6">
        <v>1177.9739999999999</v>
      </c>
      <c r="G5425" s="6">
        <v>1868.7165</v>
      </c>
    </row>
    <row r="5426" spans="1:7" customFormat="1" x14ac:dyDescent="0.25">
      <c r="A5426" s="4">
        <v>40865</v>
      </c>
      <c r="B5426">
        <v>4</v>
      </c>
      <c r="C5426">
        <v>2</v>
      </c>
      <c r="D5426" s="5" t="s">
        <v>41</v>
      </c>
      <c r="E5426" s="6">
        <v>591.63300000000004</v>
      </c>
      <c r="F5426" s="6">
        <v>1057.3920000000001</v>
      </c>
      <c r="G5426" s="6">
        <v>1649.0250000000001</v>
      </c>
    </row>
  </sheetData>
  <pageMargins left="0.7" right="0.7" top="0.75" bottom="0.75" header="0.3" footer="0.3"/>
  <ignoredErrors>
    <ignoredError sqref="M3:M13 D3:D54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5"/>
  <sheetViews>
    <sheetView topLeftCell="A5385" workbookViewId="0">
      <selection activeCell="C5423" sqref="C5423"/>
    </sheetView>
  </sheetViews>
  <sheetFormatPr baseColWidth="10" defaultRowHeight="15" x14ac:dyDescent="0.25"/>
  <cols>
    <col min="2" max="2" width="7" bestFit="1" customWidth="1"/>
    <col min="3" max="3" width="7.5703125" customWidth="1"/>
    <col min="4" max="4" width="18.5703125" customWidth="1"/>
    <col min="5" max="5" width="11" customWidth="1"/>
    <col min="6" max="6" width="10.5703125" customWidth="1"/>
    <col min="8" max="8" width="16.5703125" customWidth="1"/>
    <col min="12" max="12" width="7.85546875" customWidth="1"/>
    <col min="15" max="15" width="12.85546875" customWidth="1"/>
  </cols>
  <sheetData>
    <row r="1" spans="1:15" x14ac:dyDescent="0.2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s="7" t="s">
        <v>55</v>
      </c>
      <c r="I1" s="7" t="s">
        <v>11</v>
      </c>
      <c r="J1" s="7" t="s">
        <v>56</v>
      </c>
      <c r="K1" s="8" t="s">
        <v>57</v>
      </c>
      <c r="L1" s="8" t="s">
        <v>58</v>
      </c>
      <c r="M1" s="8" t="s">
        <v>59</v>
      </c>
      <c r="N1" s="8" t="s">
        <v>60</v>
      </c>
      <c r="O1" s="8" t="s">
        <v>61</v>
      </c>
    </row>
    <row r="2" spans="1:15" x14ac:dyDescent="0.25">
      <c r="A2" s="4">
        <v>40544</v>
      </c>
      <c r="B2">
        <v>1</v>
      </c>
      <c r="C2">
        <v>1</v>
      </c>
      <c r="D2" s="5" t="s">
        <v>30</v>
      </c>
      <c r="E2" s="6">
        <v>468.36</v>
      </c>
      <c r="F2" s="6">
        <v>1043.3900000000001</v>
      </c>
      <c r="G2" s="6">
        <v>1511.75</v>
      </c>
      <c r="H2" s="6" t="str">
        <f>VLOOKUP(Tabla1[[#This Row],[Caja]],Originales!$I$3:$K$6,2,FALSE)</f>
        <v>Tenerife Norte</v>
      </c>
      <c r="I2" s="6" t="str">
        <f>VLOOKUP(Tabla1[[#This Row],[Caja]],Originales!$I$3:$K$6,3,FALSE)</f>
        <v>Tenerife</v>
      </c>
      <c r="J2" s="9" t="str">
        <f>VLOOKUP(Tabla1[[#This Row],[CodigoEmpleado]],Originales!$M$3:$P$13,2,FALSE)</f>
        <v>Juan</v>
      </c>
      <c r="K2" s="10">
        <f>YEAR(Tabla1[[#This Row],[Fecha]])</f>
        <v>2011</v>
      </c>
      <c r="L2" s="11">
        <f>MONTH(Tabla1[[#This Row],[Fecha]])</f>
        <v>1</v>
      </c>
      <c r="M2" s="11">
        <f>DAY(Tabla1[[#This Row],[Fecha]])</f>
        <v>1</v>
      </c>
      <c r="N2" s="11">
        <f>WEEKDAY(Tabla1[[#This Row],[Fecha]],2)</f>
        <v>6</v>
      </c>
      <c r="O2" s="11" t="str">
        <f t="shared" ref="O2:O65" si="0">IF(N2=1,"Lunes",IF(N2=2,"Martes",IF(N2=3,"Miércoles",IF(N2=4,"Jueves",IF(N2=5,"Viernes",IF(N2=6,"Sábado","Domingo"))))))</f>
        <v>Sábado</v>
      </c>
    </row>
    <row r="3" spans="1:15" x14ac:dyDescent="0.25">
      <c r="A3" s="4">
        <v>40544</v>
      </c>
      <c r="B3">
        <v>1</v>
      </c>
      <c r="C3">
        <v>2</v>
      </c>
      <c r="D3" s="5" t="s">
        <v>16</v>
      </c>
      <c r="E3" s="6">
        <v>512</v>
      </c>
      <c r="F3" s="6">
        <v>1198.69</v>
      </c>
      <c r="G3" s="6">
        <v>1710.69</v>
      </c>
      <c r="H3" s="6" t="str">
        <f>VLOOKUP(Tabla1[[#This Row],[Caja]],Originales!$I$3:$K$6,2,FALSE)</f>
        <v>Tenerife Norte</v>
      </c>
      <c r="I3" s="6" t="str">
        <f>VLOOKUP(Tabla1[[#This Row],[Caja]],Originales!$I$3:$K$6,3,FALSE)</f>
        <v>Tenerife</v>
      </c>
      <c r="J3" s="9" t="str">
        <f>VLOOKUP(Tabla1[[#This Row],[CodigoEmpleado]],Originales!$M$3:$P$13,2,FALSE)</f>
        <v>Jorge</v>
      </c>
      <c r="K3" s="10">
        <f>YEAR(Tabla1[[#This Row],[Fecha]])</f>
        <v>2011</v>
      </c>
      <c r="L3" s="11">
        <f>MONTH(Tabla1[[#This Row],[Fecha]])</f>
        <v>1</v>
      </c>
      <c r="M3" s="11">
        <f>DAY(Tabla1[[#This Row],[Fecha]])</f>
        <v>1</v>
      </c>
      <c r="N3" s="11">
        <f>WEEKDAY(Tabla1[[#This Row],[Fecha]],2)</f>
        <v>6</v>
      </c>
      <c r="O3" s="11" t="str">
        <f t="shared" si="0"/>
        <v>Sábado</v>
      </c>
    </row>
    <row r="4" spans="1:15" x14ac:dyDescent="0.25">
      <c r="A4" s="4">
        <v>40544</v>
      </c>
      <c r="B4">
        <v>2</v>
      </c>
      <c r="C4">
        <v>1</v>
      </c>
      <c r="D4" s="5" t="s">
        <v>22</v>
      </c>
      <c r="E4" s="6">
        <v>577.87</v>
      </c>
      <c r="F4" s="6">
        <v>1210.03</v>
      </c>
      <c r="G4" s="6">
        <v>1787.9</v>
      </c>
      <c r="H4" s="6" t="str">
        <f>VLOOKUP(Tabla1[[#This Row],[Caja]],Originales!$I$3:$K$6,2,FALSE)</f>
        <v>Tenerife Sur</v>
      </c>
      <c r="I4" s="6" t="str">
        <f>VLOOKUP(Tabla1[[#This Row],[Caja]],Originales!$I$3:$K$6,3,FALSE)</f>
        <v>Tenerife</v>
      </c>
      <c r="J4" s="9" t="str">
        <f>VLOOKUP(Tabla1[[#This Row],[CodigoEmpleado]],Originales!$M$3:$P$13,2,FALSE)</f>
        <v>Paco</v>
      </c>
      <c r="K4" s="10">
        <f>YEAR(Tabla1[[#This Row],[Fecha]])</f>
        <v>2011</v>
      </c>
      <c r="L4" s="11">
        <f>MONTH(Tabla1[[#This Row],[Fecha]])</f>
        <v>1</v>
      </c>
      <c r="M4" s="11">
        <f>DAY(Tabla1[[#This Row],[Fecha]])</f>
        <v>1</v>
      </c>
      <c r="N4" s="11">
        <f>WEEKDAY(Tabla1[[#This Row],[Fecha]],2)</f>
        <v>6</v>
      </c>
      <c r="O4" s="11" t="str">
        <f t="shared" si="0"/>
        <v>Sábado</v>
      </c>
    </row>
    <row r="5" spans="1:15" x14ac:dyDescent="0.25">
      <c r="A5" s="4">
        <v>40544</v>
      </c>
      <c r="B5">
        <v>2</v>
      </c>
      <c r="C5">
        <v>2</v>
      </c>
      <c r="D5" s="5" t="s">
        <v>27</v>
      </c>
      <c r="E5" s="6">
        <v>766.42</v>
      </c>
      <c r="F5" s="6">
        <v>1163.1199999999999</v>
      </c>
      <c r="G5" s="6">
        <v>1929.54</v>
      </c>
      <c r="H5" s="6" t="str">
        <f>VLOOKUP(Tabla1[[#This Row],[Caja]],Originales!$I$3:$K$6,2,FALSE)</f>
        <v>Tenerife Sur</v>
      </c>
      <c r="I5" s="6" t="str">
        <f>VLOOKUP(Tabla1[[#This Row],[Caja]],Originales!$I$3:$K$6,3,FALSE)</f>
        <v>Tenerife</v>
      </c>
      <c r="J5" s="9" t="str">
        <f>VLOOKUP(Tabla1[[#This Row],[CodigoEmpleado]],Originales!$M$3:$P$13,2,FALSE)</f>
        <v>Bea</v>
      </c>
      <c r="K5" s="10">
        <f>YEAR(Tabla1[[#This Row],[Fecha]])</f>
        <v>2011</v>
      </c>
      <c r="L5" s="11">
        <f>MONTH(Tabla1[[#This Row],[Fecha]])</f>
        <v>1</v>
      </c>
      <c r="M5" s="11">
        <f>DAY(Tabla1[[#This Row],[Fecha]])</f>
        <v>1</v>
      </c>
      <c r="N5" s="11">
        <f>WEEKDAY(Tabla1[[#This Row],[Fecha]],2)</f>
        <v>6</v>
      </c>
      <c r="O5" s="11" t="str">
        <f t="shared" si="0"/>
        <v>Sábado</v>
      </c>
    </row>
    <row r="6" spans="1:15" x14ac:dyDescent="0.25">
      <c r="A6" s="4">
        <v>40544</v>
      </c>
      <c r="B6">
        <v>3</v>
      </c>
      <c r="C6">
        <v>1</v>
      </c>
      <c r="D6" s="5" t="s">
        <v>32</v>
      </c>
      <c r="E6" s="6">
        <v>677.93</v>
      </c>
      <c r="F6" s="6">
        <v>1056.04</v>
      </c>
      <c r="G6" s="6">
        <v>1733.97</v>
      </c>
      <c r="H6" s="6" t="str">
        <f>VLOOKUP(Tabla1[[#This Row],[Caja]],Originales!$I$3:$K$6,2,FALSE)</f>
        <v>Las Canteras</v>
      </c>
      <c r="I6" s="6" t="str">
        <f>VLOOKUP(Tabla1[[#This Row],[Caja]],Originales!$I$3:$K$6,3,FALSE)</f>
        <v>Las Palmas</v>
      </c>
      <c r="J6" s="9" t="str">
        <f>VLOOKUP(Tabla1[[#This Row],[CodigoEmpleado]],Originales!$M$3:$P$13,2,FALSE)</f>
        <v>Ana</v>
      </c>
      <c r="K6" s="10">
        <f>YEAR(Tabla1[[#This Row],[Fecha]])</f>
        <v>2011</v>
      </c>
      <c r="L6" s="11">
        <f>MONTH(Tabla1[[#This Row],[Fecha]])</f>
        <v>1</v>
      </c>
      <c r="M6" s="11">
        <f>DAY(Tabla1[[#This Row],[Fecha]])</f>
        <v>1</v>
      </c>
      <c r="N6" s="11">
        <f>WEEKDAY(Tabla1[[#This Row],[Fecha]],2)</f>
        <v>6</v>
      </c>
      <c r="O6" s="11" t="str">
        <f t="shared" si="0"/>
        <v>Sábado</v>
      </c>
    </row>
    <row r="7" spans="1:15" x14ac:dyDescent="0.25">
      <c r="A7" s="4">
        <v>40544</v>
      </c>
      <c r="B7">
        <v>3</v>
      </c>
      <c r="C7">
        <v>2</v>
      </c>
      <c r="D7" s="5" t="s">
        <v>37</v>
      </c>
      <c r="E7" s="6">
        <v>703.23</v>
      </c>
      <c r="F7" s="6">
        <v>1084.27</v>
      </c>
      <c r="G7" s="6">
        <v>1787.5</v>
      </c>
      <c r="H7" s="6" t="str">
        <f>VLOOKUP(Tabla1[[#This Row],[Caja]],Originales!$I$3:$K$6,2,FALSE)</f>
        <v>Las Canteras</v>
      </c>
      <c r="I7" s="6" t="str">
        <f>VLOOKUP(Tabla1[[#This Row],[Caja]],Originales!$I$3:$K$6,3,FALSE)</f>
        <v>Las Palmas</v>
      </c>
      <c r="J7" s="9" t="str">
        <f>VLOOKUP(Tabla1[[#This Row],[CodigoEmpleado]],Originales!$M$3:$P$13,2,FALSE)</f>
        <v>Luis</v>
      </c>
      <c r="K7" s="10">
        <f>YEAR(Tabla1[[#This Row],[Fecha]])</f>
        <v>2011</v>
      </c>
      <c r="L7" s="11">
        <f>MONTH(Tabla1[[#This Row],[Fecha]])</f>
        <v>1</v>
      </c>
      <c r="M7" s="11">
        <f>DAY(Tabla1[[#This Row],[Fecha]])</f>
        <v>1</v>
      </c>
      <c r="N7" s="11">
        <f>WEEKDAY(Tabla1[[#This Row],[Fecha]],2)</f>
        <v>6</v>
      </c>
      <c r="O7" s="11" t="str">
        <f t="shared" si="0"/>
        <v>Sábado</v>
      </c>
    </row>
    <row r="8" spans="1:15" x14ac:dyDescent="0.25">
      <c r="A8" s="4">
        <v>40544</v>
      </c>
      <c r="B8">
        <v>4</v>
      </c>
      <c r="C8">
        <v>1</v>
      </c>
      <c r="D8" s="5" t="s">
        <v>40</v>
      </c>
      <c r="E8" s="6">
        <v>579.86</v>
      </c>
      <c r="F8" s="6">
        <v>1014.98</v>
      </c>
      <c r="G8" s="6">
        <v>1594.84</v>
      </c>
      <c r="H8" s="6" t="str">
        <f>VLOOKUP(Tabla1[[#This Row],[Caja]],Originales!$I$3:$K$6,2,FALSE)</f>
        <v>Telde</v>
      </c>
      <c r="I8" s="6" t="str">
        <f>VLOOKUP(Tabla1[[#This Row],[Caja]],Originales!$I$3:$K$6,3,FALSE)</f>
        <v>Las Palmas</v>
      </c>
      <c r="J8" s="9" t="str">
        <f>VLOOKUP(Tabla1[[#This Row],[CodigoEmpleado]],Originales!$M$3:$P$13,2,FALSE)</f>
        <v>Pepe</v>
      </c>
      <c r="K8" s="10">
        <f>YEAR(Tabla1[[#This Row],[Fecha]])</f>
        <v>2011</v>
      </c>
      <c r="L8" s="11">
        <f>MONTH(Tabla1[[#This Row],[Fecha]])</f>
        <v>1</v>
      </c>
      <c r="M8" s="11">
        <f>DAY(Tabla1[[#This Row],[Fecha]])</f>
        <v>1</v>
      </c>
      <c r="N8" s="11">
        <f>WEEKDAY(Tabla1[[#This Row],[Fecha]],2)</f>
        <v>6</v>
      </c>
      <c r="O8" s="11" t="str">
        <f t="shared" si="0"/>
        <v>Sábado</v>
      </c>
    </row>
    <row r="9" spans="1:15" x14ac:dyDescent="0.25">
      <c r="A9" s="4">
        <v>40544</v>
      </c>
      <c r="B9">
        <v>4</v>
      </c>
      <c r="C9">
        <v>2</v>
      </c>
      <c r="D9" s="5" t="s">
        <v>41</v>
      </c>
      <c r="E9" s="6">
        <v>701.75</v>
      </c>
      <c r="F9" s="6">
        <v>1331.19</v>
      </c>
      <c r="G9" s="6">
        <v>2032.94</v>
      </c>
      <c r="H9" s="6" t="str">
        <f>VLOOKUP(Tabla1[[#This Row],[Caja]],Originales!$I$3:$K$6,2,FALSE)</f>
        <v>Telde</v>
      </c>
      <c r="I9" s="6" t="str">
        <f>VLOOKUP(Tabla1[[#This Row],[Caja]],Originales!$I$3:$K$6,3,FALSE)</f>
        <v>Las Palmas</v>
      </c>
      <c r="J9" s="9" t="str">
        <f>VLOOKUP(Tabla1[[#This Row],[CodigoEmpleado]],Originales!$M$3:$P$13,2,FALSE)</f>
        <v>Javi</v>
      </c>
      <c r="K9" s="10">
        <f>YEAR(Tabla1[[#This Row],[Fecha]])</f>
        <v>2011</v>
      </c>
      <c r="L9" s="11">
        <f>MONTH(Tabla1[[#This Row],[Fecha]])</f>
        <v>1</v>
      </c>
      <c r="M9" s="11">
        <f>DAY(Tabla1[[#This Row],[Fecha]])</f>
        <v>1</v>
      </c>
      <c r="N9" s="11">
        <f>WEEKDAY(Tabla1[[#This Row],[Fecha]],2)</f>
        <v>6</v>
      </c>
      <c r="O9" s="11" t="str">
        <f t="shared" si="0"/>
        <v>Sábado</v>
      </c>
    </row>
    <row r="10" spans="1:15" x14ac:dyDescent="0.25">
      <c r="A10" s="4">
        <v>40545</v>
      </c>
      <c r="B10">
        <v>1</v>
      </c>
      <c r="C10">
        <v>1</v>
      </c>
      <c r="D10" s="5" t="s">
        <v>43</v>
      </c>
      <c r="E10" s="6">
        <v>648.77</v>
      </c>
      <c r="F10" s="6">
        <v>1071.24</v>
      </c>
      <c r="G10" s="6">
        <v>1720.01</v>
      </c>
      <c r="H10" s="6" t="str">
        <f>VLOOKUP(Tabla1[[#This Row],[Caja]],Originales!$I$3:$K$6,2,FALSE)</f>
        <v>Tenerife Norte</v>
      </c>
      <c r="I10" s="6" t="str">
        <f>VLOOKUP(Tabla1[[#This Row],[Caja]],Originales!$I$3:$K$6,3,FALSE)</f>
        <v>Tenerife</v>
      </c>
      <c r="J10" s="9" t="str">
        <f>VLOOKUP(Tabla1[[#This Row],[CodigoEmpleado]],Originales!$M$3:$P$13,2,FALSE)</f>
        <v>Jose</v>
      </c>
      <c r="K10" s="10">
        <f>YEAR(Tabla1[[#This Row],[Fecha]])</f>
        <v>2011</v>
      </c>
      <c r="L10" s="11">
        <f>MONTH(Tabla1[[#This Row],[Fecha]])</f>
        <v>1</v>
      </c>
      <c r="M10" s="11">
        <f>DAY(Tabla1[[#This Row],[Fecha]])</f>
        <v>2</v>
      </c>
      <c r="N10" s="11">
        <f>WEEKDAY(Tabla1[[#This Row],[Fecha]],2)</f>
        <v>7</v>
      </c>
      <c r="O10" s="11" t="str">
        <f t="shared" si="0"/>
        <v>Domingo</v>
      </c>
    </row>
    <row r="11" spans="1:15" x14ac:dyDescent="0.25">
      <c r="A11" s="4">
        <v>40545</v>
      </c>
      <c r="B11">
        <v>1</v>
      </c>
      <c r="C11">
        <v>2</v>
      </c>
      <c r="D11" s="5" t="s">
        <v>47</v>
      </c>
      <c r="E11" s="6">
        <v>665.22</v>
      </c>
      <c r="F11" s="6">
        <v>1163.19</v>
      </c>
      <c r="G11" s="6">
        <v>1828.41</v>
      </c>
      <c r="H11" s="6" t="str">
        <f>VLOOKUP(Tabla1[[#This Row],[Caja]],Originales!$I$3:$K$6,2,FALSE)</f>
        <v>Tenerife Norte</v>
      </c>
      <c r="I11" s="6" t="str">
        <f>VLOOKUP(Tabla1[[#This Row],[Caja]],Originales!$I$3:$K$6,3,FALSE)</f>
        <v>Tenerife</v>
      </c>
      <c r="J11" s="9" t="str">
        <f>VLOOKUP(Tabla1[[#This Row],[CodigoEmpleado]],Originales!$M$3:$P$13,2,FALSE)</f>
        <v>Toño</v>
      </c>
      <c r="K11" s="10">
        <f>YEAR(Tabla1[[#This Row],[Fecha]])</f>
        <v>2011</v>
      </c>
      <c r="L11" s="11">
        <f>MONTH(Tabla1[[#This Row],[Fecha]])</f>
        <v>1</v>
      </c>
      <c r="M11" s="11">
        <f>DAY(Tabla1[[#This Row],[Fecha]])</f>
        <v>2</v>
      </c>
      <c r="N11" s="11">
        <f>WEEKDAY(Tabla1[[#This Row],[Fecha]],2)</f>
        <v>7</v>
      </c>
      <c r="O11" s="11" t="str">
        <f t="shared" si="0"/>
        <v>Domingo</v>
      </c>
    </row>
    <row r="12" spans="1:15" x14ac:dyDescent="0.25">
      <c r="A12" s="4">
        <v>40545</v>
      </c>
      <c r="B12">
        <v>2</v>
      </c>
      <c r="C12">
        <v>1</v>
      </c>
      <c r="D12" s="5" t="s">
        <v>24</v>
      </c>
      <c r="E12" s="6">
        <v>637.96</v>
      </c>
      <c r="F12" s="6">
        <v>1118.26</v>
      </c>
      <c r="G12" s="6">
        <v>1756.22</v>
      </c>
      <c r="H12" s="6" t="str">
        <f>VLOOKUP(Tabla1[[#This Row],[Caja]],Originales!$I$3:$K$6,2,FALSE)</f>
        <v>Tenerife Sur</v>
      </c>
      <c r="I12" s="6" t="str">
        <f>VLOOKUP(Tabla1[[#This Row],[Caja]],Originales!$I$3:$K$6,3,FALSE)</f>
        <v>Tenerife</v>
      </c>
      <c r="J12" s="9" t="str">
        <f>VLOOKUP(Tabla1[[#This Row],[CodigoEmpleado]],Originales!$M$3:$P$13,2,FALSE)</f>
        <v>Ana</v>
      </c>
      <c r="K12" s="10">
        <f>YEAR(Tabla1[[#This Row],[Fecha]])</f>
        <v>2011</v>
      </c>
      <c r="L12" s="11">
        <f>MONTH(Tabla1[[#This Row],[Fecha]])</f>
        <v>1</v>
      </c>
      <c r="M12" s="11">
        <f>DAY(Tabla1[[#This Row],[Fecha]])</f>
        <v>2</v>
      </c>
      <c r="N12" s="11">
        <f>WEEKDAY(Tabla1[[#This Row],[Fecha]],2)</f>
        <v>7</v>
      </c>
      <c r="O12" s="11" t="str">
        <f t="shared" si="0"/>
        <v>Domingo</v>
      </c>
    </row>
    <row r="13" spans="1:15" x14ac:dyDescent="0.25">
      <c r="A13" s="4">
        <v>40545</v>
      </c>
      <c r="B13">
        <v>2</v>
      </c>
      <c r="C13">
        <v>2</v>
      </c>
      <c r="D13" s="5" t="s">
        <v>30</v>
      </c>
      <c r="E13" s="6">
        <v>569.16</v>
      </c>
      <c r="F13" s="6">
        <v>1149.05</v>
      </c>
      <c r="G13" s="6">
        <v>1718.21</v>
      </c>
      <c r="H13" s="6" t="str">
        <f>VLOOKUP(Tabla1[[#This Row],[Caja]],Originales!$I$3:$K$6,2,FALSE)</f>
        <v>Tenerife Sur</v>
      </c>
      <c r="I13" s="6" t="str">
        <f>VLOOKUP(Tabla1[[#This Row],[Caja]],Originales!$I$3:$K$6,3,FALSE)</f>
        <v>Tenerife</v>
      </c>
      <c r="J13" s="9" t="str">
        <f>VLOOKUP(Tabla1[[#This Row],[CodigoEmpleado]],Originales!$M$3:$P$13,2,FALSE)</f>
        <v>Juan</v>
      </c>
      <c r="K13" s="10">
        <f>YEAR(Tabla1[[#This Row],[Fecha]])</f>
        <v>2011</v>
      </c>
      <c r="L13" s="11">
        <f>MONTH(Tabla1[[#This Row],[Fecha]])</f>
        <v>1</v>
      </c>
      <c r="M13" s="11">
        <f>DAY(Tabla1[[#This Row],[Fecha]])</f>
        <v>2</v>
      </c>
      <c r="N13" s="11">
        <f>WEEKDAY(Tabla1[[#This Row],[Fecha]],2)</f>
        <v>7</v>
      </c>
      <c r="O13" s="11" t="str">
        <f t="shared" si="0"/>
        <v>Domingo</v>
      </c>
    </row>
    <row r="14" spans="1:15" x14ac:dyDescent="0.25">
      <c r="A14" s="4">
        <v>40545</v>
      </c>
      <c r="B14">
        <v>3</v>
      </c>
      <c r="C14">
        <v>1</v>
      </c>
      <c r="D14" s="5" t="s">
        <v>16</v>
      </c>
      <c r="E14" s="6">
        <v>599.97</v>
      </c>
      <c r="F14" s="6">
        <v>997.22</v>
      </c>
      <c r="G14" s="6">
        <v>1597.19</v>
      </c>
      <c r="H14" s="6" t="str">
        <f>VLOOKUP(Tabla1[[#This Row],[Caja]],Originales!$I$3:$K$6,2,FALSE)</f>
        <v>Las Canteras</v>
      </c>
      <c r="I14" s="6" t="str">
        <f>VLOOKUP(Tabla1[[#This Row],[Caja]],Originales!$I$3:$K$6,3,FALSE)</f>
        <v>Las Palmas</v>
      </c>
      <c r="J14" s="9" t="str">
        <f>VLOOKUP(Tabla1[[#This Row],[CodigoEmpleado]],Originales!$M$3:$P$13,2,FALSE)</f>
        <v>Jorge</v>
      </c>
      <c r="K14" s="10">
        <f>YEAR(Tabla1[[#This Row],[Fecha]])</f>
        <v>2011</v>
      </c>
      <c r="L14" s="11">
        <f>MONTH(Tabla1[[#This Row],[Fecha]])</f>
        <v>1</v>
      </c>
      <c r="M14" s="11">
        <f>DAY(Tabla1[[#This Row],[Fecha]])</f>
        <v>2</v>
      </c>
      <c r="N14" s="11">
        <f>WEEKDAY(Tabla1[[#This Row],[Fecha]],2)</f>
        <v>7</v>
      </c>
      <c r="O14" s="11" t="str">
        <f t="shared" si="0"/>
        <v>Domingo</v>
      </c>
    </row>
    <row r="15" spans="1:15" x14ac:dyDescent="0.25">
      <c r="A15" s="4">
        <v>40545</v>
      </c>
      <c r="B15">
        <v>3</v>
      </c>
      <c r="C15">
        <v>2</v>
      </c>
      <c r="D15" s="5" t="s">
        <v>22</v>
      </c>
      <c r="E15" s="6">
        <v>568.26</v>
      </c>
      <c r="F15" s="6">
        <v>935.79</v>
      </c>
      <c r="G15" s="6">
        <v>1504.05</v>
      </c>
      <c r="H15" s="6" t="str">
        <f>VLOOKUP(Tabla1[[#This Row],[Caja]],Originales!$I$3:$K$6,2,FALSE)</f>
        <v>Las Canteras</v>
      </c>
      <c r="I15" s="6" t="str">
        <f>VLOOKUP(Tabla1[[#This Row],[Caja]],Originales!$I$3:$K$6,3,FALSE)</f>
        <v>Las Palmas</v>
      </c>
      <c r="J15" s="9" t="str">
        <f>VLOOKUP(Tabla1[[#This Row],[CodigoEmpleado]],Originales!$M$3:$P$13,2,FALSE)</f>
        <v>Paco</v>
      </c>
      <c r="K15" s="10">
        <f>YEAR(Tabla1[[#This Row],[Fecha]])</f>
        <v>2011</v>
      </c>
      <c r="L15" s="11">
        <f>MONTH(Tabla1[[#This Row],[Fecha]])</f>
        <v>1</v>
      </c>
      <c r="M15" s="11">
        <f>DAY(Tabla1[[#This Row],[Fecha]])</f>
        <v>2</v>
      </c>
      <c r="N15" s="11">
        <f>WEEKDAY(Tabla1[[#This Row],[Fecha]],2)</f>
        <v>7</v>
      </c>
      <c r="O15" s="11" t="str">
        <f t="shared" si="0"/>
        <v>Domingo</v>
      </c>
    </row>
    <row r="16" spans="1:15" x14ac:dyDescent="0.25">
      <c r="A16" s="4">
        <v>40545</v>
      </c>
      <c r="B16">
        <v>4</v>
      </c>
      <c r="C16">
        <v>1</v>
      </c>
      <c r="D16" s="5" t="s">
        <v>27</v>
      </c>
      <c r="E16" s="6">
        <v>543.64</v>
      </c>
      <c r="F16" s="6">
        <v>1151.94</v>
      </c>
      <c r="G16" s="6">
        <v>1695.58</v>
      </c>
      <c r="H16" s="6" t="str">
        <f>VLOOKUP(Tabla1[[#This Row],[Caja]],Originales!$I$3:$K$6,2,FALSE)</f>
        <v>Telde</v>
      </c>
      <c r="I16" s="6" t="str">
        <f>VLOOKUP(Tabla1[[#This Row],[Caja]],Originales!$I$3:$K$6,3,FALSE)</f>
        <v>Las Palmas</v>
      </c>
      <c r="J16" s="9" t="str">
        <f>VLOOKUP(Tabla1[[#This Row],[CodigoEmpleado]],Originales!$M$3:$P$13,2,FALSE)</f>
        <v>Bea</v>
      </c>
      <c r="K16" s="10">
        <f>YEAR(Tabla1[[#This Row],[Fecha]])</f>
        <v>2011</v>
      </c>
      <c r="L16" s="11">
        <f>MONTH(Tabla1[[#This Row],[Fecha]])</f>
        <v>1</v>
      </c>
      <c r="M16" s="11">
        <f>DAY(Tabla1[[#This Row],[Fecha]])</f>
        <v>2</v>
      </c>
      <c r="N16" s="11">
        <f>WEEKDAY(Tabla1[[#This Row],[Fecha]],2)</f>
        <v>7</v>
      </c>
      <c r="O16" s="11" t="str">
        <f t="shared" si="0"/>
        <v>Domingo</v>
      </c>
    </row>
    <row r="17" spans="1:15" x14ac:dyDescent="0.25">
      <c r="A17" s="4">
        <v>40545</v>
      </c>
      <c r="B17">
        <v>4</v>
      </c>
      <c r="C17">
        <v>2</v>
      </c>
      <c r="D17" s="5" t="s">
        <v>32</v>
      </c>
      <c r="E17" s="6">
        <v>651.19000000000005</v>
      </c>
      <c r="F17" s="6">
        <v>987.85</v>
      </c>
      <c r="G17" s="6">
        <v>1639.04</v>
      </c>
      <c r="H17" s="6" t="str">
        <f>VLOOKUP(Tabla1[[#This Row],[Caja]],Originales!$I$3:$K$6,2,FALSE)</f>
        <v>Telde</v>
      </c>
      <c r="I17" s="6" t="str">
        <f>VLOOKUP(Tabla1[[#This Row],[Caja]],Originales!$I$3:$K$6,3,FALSE)</f>
        <v>Las Palmas</v>
      </c>
      <c r="J17" s="9" t="str">
        <f>VLOOKUP(Tabla1[[#This Row],[CodigoEmpleado]],Originales!$M$3:$P$13,2,FALSE)</f>
        <v>Ana</v>
      </c>
      <c r="K17" s="10">
        <f>YEAR(Tabla1[[#This Row],[Fecha]])</f>
        <v>2011</v>
      </c>
      <c r="L17" s="11">
        <f>MONTH(Tabla1[[#This Row],[Fecha]])</f>
        <v>1</v>
      </c>
      <c r="M17" s="11">
        <f>DAY(Tabla1[[#This Row],[Fecha]])</f>
        <v>2</v>
      </c>
      <c r="N17" s="11">
        <f>WEEKDAY(Tabla1[[#This Row],[Fecha]],2)</f>
        <v>7</v>
      </c>
      <c r="O17" s="11" t="str">
        <f t="shared" si="0"/>
        <v>Domingo</v>
      </c>
    </row>
    <row r="18" spans="1:15" x14ac:dyDescent="0.25">
      <c r="A18" s="4">
        <v>40546</v>
      </c>
      <c r="B18">
        <v>1</v>
      </c>
      <c r="C18">
        <v>1</v>
      </c>
      <c r="D18" s="5" t="s">
        <v>37</v>
      </c>
      <c r="E18" s="6">
        <v>570.66999999999996</v>
      </c>
      <c r="F18" s="6">
        <v>996.3</v>
      </c>
      <c r="G18" s="6">
        <v>1566.97</v>
      </c>
      <c r="H18" s="6" t="str">
        <f>VLOOKUP(Tabla1[[#This Row],[Caja]],Originales!$I$3:$K$6,2,FALSE)</f>
        <v>Tenerife Norte</v>
      </c>
      <c r="I18" s="6" t="str">
        <f>VLOOKUP(Tabla1[[#This Row],[Caja]],Originales!$I$3:$K$6,3,FALSE)</f>
        <v>Tenerife</v>
      </c>
      <c r="J18" s="9" t="str">
        <f>VLOOKUP(Tabla1[[#This Row],[CodigoEmpleado]],Originales!$M$3:$P$13,2,FALSE)</f>
        <v>Luis</v>
      </c>
      <c r="K18" s="10">
        <f>YEAR(Tabla1[[#This Row],[Fecha]])</f>
        <v>2011</v>
      </c>
      <c r="L18" s="11">
        <f>MONTH(Tabla1[[#This Row],[Fecha]])</f>
        <v>1</v>
      </c>
      <c r="M18" s="11">
        <f>DAY(Tabla1[[#This Row],[Fecha]])</f>
        <v>3</v>
      </c>
      <c r="N18" s="11">
        <f>WEEKDAY(Tabla1[[#This Row],[Fecha]],2)</f>
        <v>1</v>
      </c>
      <c r="O18" s="11" t="str">
        <f t="shared" si="0"/>
        <v>Lunes</v>
      </c>
    </row>
    <row r="19" spans="1:15" x14ac:dyDescent="0.25">
      <c r="A19" s="4">
        <v>40546</v>
      </c>
      <c r="B19">
        <v>1</v>
      </c>
      <c r="C19">
        <v>2</v>
      </c>
      <c r="D19" s="5" t="s">
        <v>40</v>
      </c>
      <c r="E19" s="6">
        <v>564.64</v>
      </c>
      <c r="F19" s="6">
        <v>1119.4100000000001</v>
      </c>
      <c r="G19" s="6">
        <v>1684.05</v>
      </c>
      <c r="H19" s="6" t="str">
        <f>VLOOKUP(Tabla1[[#This Row],[Caja]],Originales!$I$3:$K$6,2,FALSE)</f>
        <v>Tenerife Norte</v>
      </c>
      <c r="I19" s="6" t="str">
        <f>VLOOKUP(Tabla1[[#This Row],[Caja]],Originales!$I$3:$K$6,3,FALSE)</f>
        <v>Tenerife</v>
      </c>
      <c r="J19" s="9" t="str">
        <f>VLOOKUP(Tabla1[[#This Row],[CodigoEmpleado]],Originales!$M$3:$P$13,2,FALSE)</f>
        <v>Pepe</v>
      </c>
      <c r="K19" s="10">
        <f>YEAR(Tabla1[[#This Row],[Fecha]])</f>
        <v>2011</v>
      </c>
      <c r="L19" s="11">
        <f>MONTH(Tabla1[[#This Row],[Fecha]])</f>
        <v>1</v>
      </c>
      <c r="M19" s="11">
        <f>DAY(Tabla1[[#This Row],[Fecha]])</f>
        <v>3</v>
      </c>
      <c r="N19" s="11">
        <f>WEEKDAY(Tabla1[[#This Row],[Fecha]],2)</f>
        <v>1</v>
      </c>
      <c r="O19" s="11" t="str">
        <f t="shared" si="0"/>
        <v>Lunes</v>
      </c>
    </row>
    <row r="20" spans="1:15" x14ac:dyDescent="0.25">
      <c r="A20" s="4">
        <v>40546</v>
      </c>
      <c r="B20">
        <v>2</v>
      </c>
      <c r="C20">
        <v>1</v>
      </c>
      <c r="D20" s="5" t="s">
        <v>41</v>
      </c>
      <c r="E20" s="6">
        <v>495.16</v>
      </c>
      <c r="F20" s="6">
        <v>1157.53</v>
      </c>
      <c r="G20" s="6">
        <v>1652.69</v>
      </c>
      <c r="H20" s="6" t="str">
        <f>VLOOKUP(Tabla1[[#This Row],[Caja]],Originales!$I$3:$K$6,2,FALSE)</f>
        <v>Tenerife Sur</v>
      </c>
      <c r="I20" s="6" t="str">
        <f>VLOOKUP(Tabla1[[#This Row],[Caja]],Originales!$I$3:$K$6,3,FALSE)</f>
        <v>Tenerife</v>
      </c>
      <c r="J20" s="9" t="str">
        <f>VLOOKUP(Tabla1[[#This Row],[CodigoEmpleado]],Originales!$M$3:$P$13,2,FALSE)</f>
        <v>Javi</v>
      </c>
      <c r="K20" s="10">
        <f>YEAR(Tabla1[[#This Row],[Fecha]])</f>
        <v>2011</v>
      </c>
      <c r="L20" s="11">
        <f>MONTH(Tabla1[[#This Row],[Fecha]])</f>
        <v>1</v>
      </c>
      <c r="M20" s="11">
        <f>DAY(Tabla1[[#This Row],[Fecha]])</f>
        <v>3</v>
      </c>
      <c r="N20" s="11">
        <f>WEEKDAY(Tabla1[[#This Row],[Fecha]],2)</f>
        <v>1</v>
      </c>
      <c r="O20" s="11" t="str">
        <f t="shared" si="0"/>
        <v>Lunes</v>
      </c>
    </row>
    <row r="21" spans="1:15" x14ac:dyDescent="0.25">
      <c r="A21" s="4">
        <v>40546</v>
      </c>
      <c r="B21">
        <v>2</v>
      </c>
      <c r="C21">
        <v>2</v>
      </c>
      <c r="D21" s="5" t="s">
        <v>43</v>
      </c>
      <c r="E21" s="6">
        <v>730.27</v>
      </c>
      <c r="F21" s="6">
        <v>1284.17</v>
      </c>
      <c r="G21" s="6">
        <v>2014.44</v>
      </c>
      <c r="H21" s="6" t="str">
        <f>VLOOKUP(Tabla1[[#This Row],[Caja]],Originales!$I$3:$K$6,2,FALSE)</f>
        <v>Tenerife Sur</v>
      </c>
      <c r="I21" s="6" t="str">
        <f>VLOOKUP(Tabla1[[#This Row],[Caja]],Originales!$I$3:$K$6,3,FALSE)</f>
        <v>Tenerife</v>
      </c>
      <c r="J21" s="9" t="str">
        <f>VLOOKUP(Tabla1[[#This Row],[CodigoEmpleado]],Originales!$M$3:$P$13,2,FALSE)</f>
        <v>Jose</v>
      </c>
      <c r="K21" s="10">
        <f>YEAR(Tabla1[[#This Row],[Fecha]])</f>
        <v>2011</v>
      </c>
      <c r="L21" s="11">
        <f>MONTH(Tabla1[[#This Row],[Fecha]])</f>
        <v>1</v>
      </c>
      <c r="M21" s="11">
        <f>DAY(Tabla1[[#This Row],[Fecha]])</f>
        <v>3</v>
      </c>
      <c r="N21" s="11">
        <f>WEEKDAY(Tabla1[[#This Row],[Fecha]],2)</f>
        <v>1</v>
      </c>
      <c r="O21" s="11" t="str">
        <f t="shared" si="0"/>
        <v>Lunes</v>
      </c>
    </row>
    <row r="22" spans="1:15" x14ac:dyDescent="0.25">
      <c r="A22" s="4">
        <v>40546</v>
      </c>
      <c r="B22">
        <v>3</v>
      </c>
      <c r="C22">
        <v>1</v>
      </c>
      <c r="D22" s="5" t="s">
        <v>47</v>
      </c>
      <c r="E22" s="6">
        <v>570.08000000000004</v>
      </c>
      <c r="F22" s="6">
        <v>1135.44</v>
      </c>
      <c r="G22" s="6">
        <v>1705.52</v>
      </c>
      <c r="H22" s="6" t="str">
        <f>VLOOKUP(Tabla1[[#This Row],[Caja]],Originales!$I$3:$K$6,2,FALSE)</f>
        <v>Las Canteras</v>
      </c>
      <c r="I22" s="6" t="str">
        <f>VLOOKUP(Tabla1[[#This Row],[Caja]],Originales!$I$3:$K$6,3,FALSE)</f>
        <v>Las Palmas</v>
      </c>
      <c r="J22" s="9" t="str">
        <f>VLOOKUP(Tabla1[[#This Row],[CodigoEmpleado]],Originales!$M$3:$P$13,2,FALSE)</f>
        <v>Toño</v>
      </c>
      <c r="K22" s="10">
        <f>YEAR(Tabla1[[#This Row],[Fecha]])</f>
        <v>2011</v>
      </c>
      <c r="L22" s="11">
        <f>MONTH(Tabla1[[#This Row],[Fecha]])</f>
        <v>1</v>
      </c>
      <c r="M22" s="11">
        <f>DAY(Tabla1[[#This Row],[Fecha]])</f>
        <v>3</v>
      </c>
      <c r="N22" s="11">
        <f>WEEKDAY(Tabla1[[#This Row],[Fecha]],2)</f>
        <v>1</v>
      </c>
      <c r="O22" s="11" t="str">
        <f t="shared" si="0"/>
        <v>Lunes</v>
      </c>
    </row>
    <row r="23" spans="1:15" x14ac:dyDescent="0.25">
      <c r="A23" s="4">
        <v>40546</v>
      </c>
      <c r="B23">
        <v>3</v>
      </c>
      <c r="C23">
        <v>2</v>
      </c>
      <c r="D23" s="5" t="s">
        <v>24</v>
      </c>
      <c r="E23" s="6">
        <v>692.5</v>
      </c>
      <c r="F23" s="6">
        <v>1227.94</v>
      </c>
      <c r="G23" s="6">
        <v>1920.44</v>
      </c>
      <c r="H23" s="6" t="str">
        <f>VLOOKUP(Tabla1[[#This Row],[Caja]],Originales!$I$3:$K$6,2,FALSE)</f>
        <v>Las Canteras</v>
      </c>
      <c r="I23" s="6" t="str">
        <f>VLOOKUP(Tabla1[[#This Row],[Caja]],Originales!$I$3:$K$6,3,FALSE)</f>
        <v>Las Palmas</v>
      </c>
      <c r="J23" s="9" t="str">
        <f>VLOOKUP(Tabla1[[#This Row],[CodigoEmpleado]],Originales!$M$3:$P$13,2,FALSE)</f>
        <v>Ana</v>
      </c>
      <c r="K23" s="10">
        <f>YEAR(Tabla1[[#This Row],[Fecha]])</f>
        <v>2011</v>
      </c>
      <c r="L23" s="11">
        <f>MONTH(Tabla1[[#This Row],[Fecha]])</f>
        <v>1</v>
      </c>
      <c r="M23" s="11">
        <f>DAY(Tabla1[[#This Row],[Fecha]])</f>
        <v>3</v>
      </c>
      <c r="N23" s="11">
        <f>WEEKDAY(Tabla1[[#This Row],[Fecha]],2)</f>
        <v>1</v>
      </c>
      <c r="O23" s="11" t="str">
        <f t="shared" si="0"/>
        <v>Lunes</v>
      </c>
    </row>
    <row r="24" spans="1:15" x14ac:dyDescent="0.25">
      <c r="A24" s="4">
        <v>40546</v>
      </c>
      <c r="B24">
        <v>4</v>
      </c>
      <c r="C24">
        <v>1</v>
      </c>
      <c r="D24" s="5" t="s">
        <v>30</v>
      </c>
      <c r="E24" s="6">
        <v>548.82000000000005</v>
      </c>
      <c r="F24" s="6">
        <v>1238.19</v>
      </c>
      <c r="G24" s="6">
        <v>1787.01</v>
      </c>
      <c r="H24" s="6" t="str">
        <f>VLOOKUP(Tabla1[[#This Row],[Caja]],Originales!$I$3:$K$6,2,FALSE)</f>
        <v>Telde</v>
      </c>
      <c r="I24" s="6" t="str">
        <f>VLOOKUP(Tabla1[[#This Row],[Caja]],Originales!$I$3:$K$6,3,FALSE)</f>
        <v>Las Palmas</v>
      </c>
      <c r="J24" s="9" t="str">
        <f>VLOOKUP(Tabla1[[#This Row],[CodigoEmpleado]],Originales!$M$3:$P$13,2,FALSE)</f>
        <v>Juan</v>
      </c>
      <c r="K24" s="10">
        <f>YEAR(Tabla1[[#This Row],[Fecha]])</f>
        <v>2011</v>
      </c>
      <c r="L24" s="11">
        <f>MONTH(Tabla1[[#This Row],[Fecha]])</f>
        <v>1</v>
      </c>
      <c r="M24" s="11">
        <f>DAY(Tabla1[[#This Row],[Fecha]])</f>
        <v>3</v>
      </c>
      <c r="N24" s="11">
        <f>WEEKDAY(Tabla1[[#This Row],[Fecha]],2)</f>
        <v>1</v>
      </c>
      <c r="O24" s="11" t="str">
        <f t="shared" si="0"/>
        <v>Lunes</v>
      </c>
    </row>
    <row r="25" spans="1:15" x14ac:dyDescent="0.25">
      <c r="A25" s="4">
        <v>40546</v>
      </c>
      <c r="B25">
        <v>4</v>
      </c>
      <c r="C25">
        <v>2</v>
      </c>
      <c r="D25" s="5" t="s">
        <v>16</v>
      </c>
      <c r="E25" s="6">
        <v>613.22</v>
      </c>
      <c r="F25" s="6">
        <v>969.22</v>
      </c>
      <c r="G25" s="6">
        <v>1582.44</v>
      </c>
      <c r="H25" s="6" t="str">
        <f>VLOOKUP(Tabla1[[#This Row],[Caja]],Originales!$I$3:$K$6,2,FALSE)</f>
        <v>Telde</v>
      </c>
      <c r="I25" s="6" t="str">
        <f>VLOOKUP(Tabla1[[#This Row],[Caja]],Originales!$I$3:$K$6,3,FALSE)</f>
        <v>Las Palmas</v>
      </c>
      <c r="J25" s="9" t="str">
        <f>VLOOKUP(Tabla1[[#This Row],[CodigoEmpleado]],Originales!$M$3:$P$13,2,FALSE)</f>
        <v>Jorge</v>
      </c>
      <c r="K25" s="10">
        <f>YEAR(Tabla1[[#This Row],[Fecha]])</f>
        <v>2011</v>
      </c>
      <c r="L25" s="11">
        <f>MONTH(Tabla1[[#This Row],[Fecha]])</f>
        <v>1</v>
      </c>
      <c r="M25" s="11">
        <f>DAY(Tabla1[[#This Row],[Fecha]])</f>
        <v>3</v>
      </c>
      <c r="N25" s="11">
        <f>WEEKDAY(Tabla1[[#This Row],[Fecha]],2)</f>
        <v>1</v>
      </c>
      <c r="O25" s="11" t="str">
        <f t="shared" si="0"/>
        <v>Lunes</v>
      </c>
    </row>
    <row r="26" spans="1:15" x14ac:dyDescent="0.25">
      <c r="A26" s="4">
        <v>40547</v>
      </c>
      <c r="B26">
        <v>1</v>
      </c>
      <c r="C26">
        <v>1</v>
      </c>
      <c r="D26" s="5" t="s">
        <v>22</v>
      </c>
      <c r="E26" s="6">
        <v>578.71</v>
      </c>
      <c r="F26" s="6">
        <v>1174.8</v>
      </c>
      <c r="G26" s="6">
        <v>1753.51</v>
      </c>
      <c r="H26" s="6" t="str">
        <f>VLOOKUP(Tabla1[[#This Row],[Caja]],Originales!$I$3:$K$6,2,FALSE)</f>
        <v>Tenerife Norte</v>
      </c>
      <c r="I26" s="6" t="str">
        <f>VLOOKUP(Tabla1[[#This Row],[Caja]],Originales!$I$3:$K$6,3,FALSE)</f>
        <v>Tenerife</v>
      </c>
      <c r="J26" s="9" t="str">
        <f>VLOOKUP(Tabla1[[#This Row],[CodigoEmpleado]],Originales!$M$3:$P$13,2,FALSE)</f>
        <v>Paco</v>
      </c>
      <c r="K26" s="10">
        <f>YEAR(Tabla1[[#This Row],[Fecha]])</f>
        <v>2011</v>
      </c>
      <c r="L26" s="11">
        <f>MONTH(Tabla1[[#This Row],[Fecha]])</f>
        <v>1</v>
      </c>
      <c r="M26" s="11">
        <f>DAY(Tabla1[[#This Row],[Fecha]])</f>
        <v>4</v>
      </c>
      <c r="N26" s="11">
        <f>WEEKDAY(Tabla1[[#This Row],[Fecha]],2)</f>
        <v>2</v>
      </c>
      <c r="O26" s="11" t="str">
        <f t="shared" si="0"/>
        <v>Martes</v>
      </c>
    </row>
    <row r="27" spans="1:15" x14ac:dyDescent="0.25">
      <c r="A27" s="4">
        <v>40547</v>
      </c>
      <c r="B27">
        <v>1</v>
      </c>
      <c r="C27">
        <v>2</v>
      </c>
      <c r="D27" s="5" t="s">
        <v>27</v>
      </c>
      <c r="E27" s="6">
        <v>664.01</v>
      </c>
      <c r="F27" s="6">
        <v>1202.04</v>
      </c>
      <c r="G27" s="6">
        <v>1866.05</v>
      </c>
      <c r="H27" s="6" t="str">
        <f>VLOOKUP(Tabla1[[#This Row],[Caja]],Originales!$I$3:$K$6,2,FALSE)</f>
        <v>Tenerife Norte</v>
      </c>
      <c r="I27" s="6" t="str">
        <f>VLOOKUP(Tabla1[[#This Row],[Caja]],Originales!$I$3:$K$6,3,FALSE)</f>
        <v>Tenerife</v>
      </c>
      <c r="J27" s="9" t="str">
        <f>VLOOKUP(Tabla1[[#This Row],[CodigoEmpleado]],Originales!$M$3:$P$13,2,FALSE)</f>
        <v>Bea</v>
      </c>
      <c r="K27" s="10">
        <f>YEAR(Tabla1[[#This Row],[Fecha]])</f>
        <v>2011</v>
      </c>
      <c r="L27" s="11">
        <f>MONTH(Tabla1[[#This Row],[Fecha]])</f>
        <v>1</v>
      </c>
      <c r="M27" s="11">
        <f>DAY(Tabla1[[#This Row],[Fecha]])</f>
        <v>4</v>
      </c>
      <c r="N27" s="11">
        <f>WEEKDAY(Tabla1[[#This Row],[Fecha]],2)</f>
        <v>2</v>
      </c>
      <c r="O27" s="11" t="str">
        <f t="shared" si="0"/>
        <v>Martes</v>
      </c>
    </row>
    <row r="28" spans="1:15" x14ac:dyDescent="0.25">
      <c r="A28" s="4">
        <v>40547</v>
      </c>
      <c r="B28">
        <v>2</v>
      </c>
      <c r="C28">
        <v>1</v>
      </c>
      <c r="D28" s="5" t="s">
        <v>32</v>
      </c>
      <c r="E28" s="6">
        <v>630.41999999999996</v>
      </c>
      <c r="F28" s="6">
        <v>1068.7</v>
      </c>
      <c r="G28" s="6">
        <v>1699.12</v>
      </c>
      <c r="H28" s="6" t="str">
        <f>VLOOKUP(Tabla1[[#This Row],[Caja]],Originales!$I$3:$K$6,2,FALSE)</f>
        <v>Tenerife Sur</v>
      </c>
      <c r="I28" s="6" t="str">
        <f>VLOOKUP(Tabla1[[#This Row],[Caja]],Originales!$I$3:$K$6,3,FALSE)</f>
        <v>Tenerife</v>
      </c>
      <c r="J28" s="9" t="str">
        <f>VLOOKUP(Tabla1[[#This Row],[CodigoEmpleado]],Originales!$M$3:$P$13,2,FALSE)</f>
        <v>Ana</v>
      </c>
      <c r="K28" s="10">
        <f>YEAR(Tabla1[[#This Row],[Fecha]])</f>
        <v>2011</v>
      </c>
      <c r="L28" s="11">
        <f>MONTH(Tabla1[[#This Row],[Fecha]])</f>
        <v>1</v>
      </c>
      <c r="M28" s="11">
        <f>DAY(Tabla1[[#This Row],[Fecha]])</f>
        <v>4</v>
      </c>
      <c r="N28" s="11">
        <f>WEEKDAY(Tabla1[[#This Row],[Fecha]],2)</f>
        <v>2</v>
      </c>
      <c r="O28" s="11" t="str">
        <f t="shared" si="0"/>
        <v>Martes</v>
      </c>
    </row>
    <row r="29" spans="1:15" x14ac:dyDescent="0.25">
      <c r="A29" s="4">
        <v>40547</v>
      </c>
      <c r="B29">
        <v>2</v>
      </c>
      <c r="C29">
        <v>2</v>
      </c>
      <c r="D29" s="5" t="s">
        <v>37</v>
      </c>
      <c r="E29" s="6">
        <v>593.63</v>
      </c>
      <c r="F29" s="6">
        <v>1233.27</v>
      </c>
      <c r="G29" s="6">
        <v>1826.9</v>
      </c>
      <c r="H29" s="6" t="str">
        <f>VLOOKUP(Tabla1[[#This Row],[Caja]],Originales!$I$3:$K$6,2,FALSE)</f>
        <v>Tenerife Sur</v>
      </c>
      <c r="I29" s="6" t="str">
        <f>VLOOKUP(Tabla1[[#This Row],[Caja]],Originales!$I$3:$K$6,3,FALSE)</f>
        <v>Tenerife</v>
      </c>
      <c r="J29" s="9" t="str">
        <f>VLOOKUP(Tabla1[[#This Row],[CodigoEmpleado]],Originales!$M$3:$P$13,2,FALSE)</f>
        <v>Luis</v>
      </c>
      <c r="K29" s="10">
        <f>YEAR(Tabla1[[#This Row],[Fecha]])</f>
        <v>2011</v>
      </c>
      <c r="L29" s="11">
        <f>MONTH(Tabla1[[#This Row],[Fecha]])</f>
        <v>1</v>
      </c>
      <c r="M29" s="11">
        <f>DAY(Tabla1[[#This Row],[Fecha]])</f>
        <v>4</v>
      </c>
      <c r="N29" s="11">
        <f>WEEKDAY(Tabla1[[#This Row],[Fecha]],2)</f>
        <v>2</v>
      </c>
      <c r="O29" s="11" t="str">
        <f t="shared" si="0"/>
        <v>Martes</v>
      </c>
    </row>
    <row r="30" spans="1:15" x14ac:dyDescent="0.25">
      <c r="A30" s="4">
        <v>40547</v>
      </c>
      <c r="B30">
        <v>3</v>
      </c>
      <c r="C30">
        <v>1</v>
      </c>
      <c r="D30" s="5" t="s">
        <v>40</v>
      </c>
      <c r="E30" s="6">
        <v>549.39</v>
      </c>
      <c r="F30" s="6">
        <v>1038.1099999999999</v>
      </c>
      <c r="G30" s="6">
        <v>1587.5</v>
      </c>
      <c r="H30" s="6" t="str">
        <f>VLOOKUP(Tabla1[[#This Row],[Caja]],Originales!$I$3:$K$6,2,FALSE)</f>
        <v>Las Canteras</v>
      </c>
      <c r="I30" s="6" t="str">
        <f>VLOOKUP(Tabla1[[#This Row],[Caja]],Originales!$I$3:$K$6,3,FALSE)</f>
        <v>Las Palmas</v>
      </c>
      <c r="J30" s="9" t="str">
        <f>VLOOKUP(Tabla1[[#This Row],[CodigoEmpleado]],Originales!$M$3:$P$13,2,FALSE)</f>
        <v>Pepe</v>
      </c>
      <c r="K30" s="10">
        <f>YEAR(Tabla1[[#This Row],[Fecha]])</f>
        <v>2011</v>
      </c>
      <c r="L30" s="11">
        <f>MONTH(Tabla1[[#This Row],[Fecha]])</f>
        <v>1</v>
      </c>
      <c r="M30" s="11">
        <f>DAY(Tabla1[[#This Row],[Fecha]])</f>
        <v>4</v>
      </c>
      <c r="N30" s="11">
        <f>WEEKDAY(Tabla1[[#This Row],[Fecha]],2)</f>
        <v>2</v>
      </c>
      <c r="O30" s="11" t="str">
        <f t="shared" si="0"/>
        <v>Martes</v>
      </c>
    </row>
    <row r="31" spans="1:15" x14ac:dyDescent="0.25">
      <c r="A31" s="4">
        <v>40547</v>
      </c>
      <c r="B31">
        <v>3</v>
      </c>
      <c r="C31">
        <v>2</v>
      </c>
      <c r="D31" s="5" t="s">
        <v>41</v>
      </c>
      <c r="E31" s="6">
        <v>591.88</v>
      </c>
      <c r="F31" s="6">
        <v>1246.0899999999999</v>
      </c>
      <c r="G31" s="6">
        <v>1837.97</v>
      </c>
      <c r="H31" s="6" t="str">
        <f>VLOOKUP(Tabla1[[#This Row],[Caja]],Originales!$I$3:$K$6,2,FALSE)</f>
        <v>Las Canteras</v>
      </c>
      <c r="I31" s="6" t="str">
        <f>VLOOKUP(Tabla1[[#This Row],[Caja]],Originales!$I$3:$K$6,3,FALSE)</f>
        <v>Las Palmas</v>
      </c>
      <c r="J31" s="9" t="str">
        <f>VLOOKUP(Tabla1[[#This Row],[CodigoEmpleado]],Originales!$M$3:$P$13,2,FALSE)</f>
        <v>Javi</v>
      </c>
      <c r="K31" s="10">
        <f>YEAR(Tabla1[[#This Row],[Fecha]])</f>
        <v>2011</v>
      </c>
      <c r="L31" s="11">
        <f>MONTH(Tabla1[[#This Row],[Fecha]])</f>
        <v>1</v>
      </c>
      <c r="M31" s="11">
        <f>DAY(Tabla1[[#This Row],[Fecha]])</f>
        <v>4</v>
      </c>
      <c r="N31" s="11">
        <f>WEEKDAY(Tabla1[[#This Row],[Fecha]],2)</f>
        <v>2</v>
      </c>
      <c r="O31" s="11" t="str">
        <f t="shared" si="0"/>
        <v>Martes</v>
      </c>
    </row>
    <row r="32" spans="1:15" x14ac:dyDescent="0.25">
      <c r="A32" s="4">
        <v>40547</v>
      </c>
      <c r="B32">
        <v>4</v>
      </c>
      <c r="C32">
        <v>1</v>
      </c>
      <c r="D32" s="5" t="s">
        <v>43</v>
      </c>
      <c r="E32" s="6">
        <v>535.15</v>
      </c>
      <c r="F32" s="6">
        <v>1074.08</v>
      </c>
      <c r="G32" s="6">
        <v>1609.23</v>
      </c>
      <c r="H32" s="6" t="str">
        <f>VLOOKUP(Tabla1[[#This Row],[Caja]],Originales!$I$3:$K$6,2,FALSE)</f>
        <v>Telde</v>
      </c>
      <c r="I32" s="6" t="str">
        <f>VLOOKUP(Tabla1[[#This Row],[Caja]],Originales!$I$3:$K$6,3,FALSE)</f>
        <v>Las Palmas</v>
      </c>
      <c r="J32" s="9" t="str">
        <f>VLOOKUP(Tabla1[[#This Row],[CodigoEmpleado]],Originales!$M$3:$P$13,2,FALSE)</f>
        <v>Jose</v>
      </c>
      <c r="K32" s="10">
        <f>YEAR(Tabla1[[#This Row],[Fecha]])</f>
        <v>2011</v>
      </c>
      <c r="L32" s="11">
        <f>MONTH(Tabla1[[#This Row],[Fecha]])</f>
        <v>1</v>
      </c>
      <c r="M32" s="11">
        <f>DAY(Tabla1[[#This Row],[Fecha]])</f>
        <v>4</v>
      </c>
      <c r="N32" s="11">
        <f>WEEKDAY(Tabla1[[#This Row],[Fecha]],2)</f>
        <v>2</v>
      </c>
      <c r="O32" s="11" t="str">
        <f t="shared" si="0"/>
        <v>Martes</v>
      </c>
    </row>
    <row r="33" spans="1:15" x14ac:dyDescent="0.25">
      <c r="A33" s="4">
        <v>40547</v>
      </c>
      <c r="B33">
        <v>4</v>
      </c>
      <c r="C33">
        <v>2</v>
      </c>
      <c r="D33" s="5" t="s">
        <v>47</v>
      </c>
      <c r="E33" s="6">
        <v>603.98</v>
      </c>
      <c r="F33" s="6">
        <v>1164.83</v>
      </c>
      <c r="G33" s="6">
        <v>1768.81</v>
      </c>
      <c r="H33" s="6" t="str">
        <f>VLOOKUP(Tabla1[[#This Row],[Caja]],Originales!$I$3:$K$6,2,FALSE)</f>
        <v>Telde</v>
      </c>
      <c r="I33" s="6" t="str">
        <f>VLOOKUP(Tabla1[[#This Row],[Caja]],Originales!$I$3:$K$6,3,FALSE)</f>
        <v>Las Palmas</v>
      </c>
      <c r="J33" s="9" t="str">
        <f>VLOOKUP(Tabla1[[#This Row],[CodigoEmpleado]],Originales!$M$3:$P$13,2,FALSE)</f>
        <v>Toño</v>
      </c>
      <c r="K33" s="10">
        <f>YEAR(Tabla1[[#This Row],[Fecha]])</f>
        <v>2011</v>
      </c>
      <c r="L33" s="11">
        <f>MONTH(Tabla1[[#This Row],[Fecha]])</f>
        <v>1</v>
      </c>
      <c r="M33" s="11">
        <f>DAY(Tabla1[[#This Row],[Fecha]])</f>
        <v>4</v>
      </c>
      <c r="N33" s="11">
        <f>WEEKDAY(Tabla1[[#This Row],[Fecha]],2)</f>
        <v>2</v>
      </c>
      <c r="O33" s="11" t="str">
        <f t="shared" si="0"/>
        <v>Martes</v>
      </c>
    </row>
    <row r="34" spans="1:15" x14ac:dyDescent="0.25">
      <c r="A34" s="4">
        <v>40548</v>
      </c>
      <c r="B34">
        <v>1</v>
      </c>
      <c r="C34">
        <v>1</v>
      </c>
      <c r="D34" s="5" t="s">
        <v>24</v>
      </c>
      <c r="E34" s="6">
        <v>516.61</v>
      </c>
      <c r="F34" s="6">
        <v>1255.08</v>
      </c>
      <c r="G34" s="6">
        <v>1771.69</v>
      </c>
      <c r="H34" s="6" t="str">
        <f>VLOOKUP(Tabla1[[#This Row],[Caja]],Originales!$I$3:$K$6,2,FALSE)</f>
        <v>Tenerife Norte</v>
      </c>
      <c r="I34" s="6" t="str">
        <f>VLOOKUP(Tabla1[[#This Row],[Caja]],Originales!$I$3:$K$6,3,FALSE)</f>
        <v>Tenerife</v>
      </c>
      <c r="J34" s="9" t="str">
        <f>VLOOKUP(Tabla1[[#This Row],[CodigoEmpleado]],Originales!$M$3:$P$13,2,FALSE)</f>
        <v>Ana</v>
      </c>
      <c r="K34" s="10">
        <f>YEAR(Tabla1[[#This Row],[Fecha]])</f>
        <v>2011</v>
      </c>
      <c r="L34" s="11">
        <f>MONTH(Tabla1[[#This Row],[Fecha]])</f>
        <v>1</v>
      </c>
      <c r="M34" s="11">
        <f>DAY(Tabla1[[#This Row],[Fecha]])</f>
        <v>5</v>
      </c>
      <c r="N34" s="11">
        <f>WEEKDAY(Tabla1[[#This Row],[Fecha]],2)</f>
        <v>3</v>
      </c>
      <c r="O34" s="11" t="str">
        <f t="shared" si="0"/>
        <v>Miércoles</v>
      </c>
    </row>
    <row r="35" spans="1:15" x14ac:dyDescent="0.25">
      <c r="A35" s="4">
        <v>40548</v>
      </c>
      <c r="B35">
        <v>1</v>
      </c>
      <c r="C35">
        <v>2</v>
      </c>
      <c r="D35" s="5" t="s">
        <v>30</v>
      </c>
      <c r="E35" s="6">
        <v>600.76</v>
      </c>
      <c r="F35" s="6">
        <v>918.59</v>
      </c>
      <c r="G35" s="6">
        <v>1519.35</v>
      </c>
      <c r="H35" s="6" t="str">
        <f>VLOOKUP(Tabla1[[#This Row],[Caja]],Originales!$I$3:$K$6,2,FALSE)</f>
        <v>Tenerife Norte</v>
      </c>
      <c r="I35" s="6" t="str">
        <f>VLOOKUP(Tabla1[[#This Row],[Caja]],Originales!$I$3:$K$6,3,FALSE)</f>
        <v>Tenerife</v>
      </c>
      <c r="J35" s="9" t="str">
        <f>VLOOKUP(Tabla1[[#This Row],[CodigoEmpleado]],Originales!$M$3:$P$13,2,FALSE)</f>
        <v>Juan</v>
      </c>
      <c r="K35" s="10">
        <f>YEAR(Tabla1[[#This Row],[Fecha]])</f>
        <v>2011</v>
      </c>
      <c r="L35" s="11">
        <f>MONTH(Tabla1[[#This Row],[Fecha]])</f>
        <v>1</v>
      </c>
      <c r="M35" s="11">
        <f>DAY(Tabla1[[#This Row],[Fecha]])</f>
        <v>5</v>
      </c>
      <c r="N35" s="11">
        <f>WEEKDAY(Tabla1[[#This Row],[Fecha]],2)</f>
        <v>3</v>
      </c>
      <c r="O35" s="11" t="str">
        <f t="shared" si="0"/>
        <v>Miércoles</v>
      </c>
    </row>
    <row r="36" spans="1:15" x14ac:dyDescent="0.25">
      <c r="A36" s="4">
        <v>40548</v>
      </c>
      <c r="B36">
        <v>2</v>
      </c>
      <c r="C36">
        <v>1</v>
      </c>
      <c r="D36" s="5" t="s">
        <v>16</v>
      </c>
      <c r="E36" s="6">
        <v>630.1</v>
      </c>
      <c r="F36" s="6">
        <v>1164.5</v>
      </c>
      <c r="G36" s="6">
        <v>1794.6</v>
      </c>
      <c r="H36" s="6" t="str">
        <f>VLOOKUP(Tabla1[[#This Row],[Caja]],Originales!$I$3:$K$6,2,FALSE)</f>
        <v>Tenerife Sur</v>
      </c>
      <c r="I36" s="6" t="str">
        <f>VLOOKUP(Tabla1[[#This Row],[Caja]],Originales!$I$3:$K$6,3,FALSE)</f>
        <v>Tenerife</v>
      </c>
      <c r="J36" s="9" t="str">
        <f>VLOOKUP(Tabla1[[#This Row],[CodigoEmpleado]],Originales!$M$3:$P$13,2,FALSE)</f>
        <v>Jorge</v>
      </c>
      <c r="K36" s="10">
        <f>YEAR(Tabla1[[#This Row],[Fecha]])</f>
        <v>2011</v>
      </c>
      <c r="L36" s="11">
        <f>MONTH(Tabla1[[#This Row],[Fecha]])</f>
        <v>1</v>
      </c>
      <c r="M36" s="11">
        <f>DAY(Tabla1[[#This Row],[Fecha]])</f>
        <v>5</v>
      </c>
      <c r="N36" s="11">
        <f>WEEKDAY(Tabla1[[#This Row],[Fecha]],2)</f>
        <v>3</v>
      </c>
      <c r="O36" s="11" t="str">
        <f t="shared" si="0"/>
        <v>Miércoles</v>
      </c>
    </row>
    <row r="37" spans="1:15" x14ac:dyDescent="0.25">
      <c r="A37" s="4">
        <v>40548</v>
      </c>
      <c r="B37">
        <v>2</v>
      </c>
      <c r="C37">
        <v>2</v>
      </c>
      <c r="D37" s="5" t="s">
        <v>22</v>
      </c>
      <c r="E37" s="6">
        <v>672.17</v>
      </c>
      <c r="F37" s="6">
        <v>1386.17</v>
      </c>
      <c r="G37" s="6">
        <v>2058.34</v>
      </c>
      <c r="H37" s="6" t="str">
        <f>VLOOKUP(Tabla1[[#This Row],[Caja]],Originales!$I$3:$K$6,2,FALSE)</f>
        <v>Tenerife Sur</v>
      </c>
      <c r="I37" s="6" t="str">
        <f>VLOOKUP(Tabla1[[#This Row],[Caja]],Originales!$I$3:$K$6,3,FALSE)</f>
        <v>Tenerife</v>
      </c>
      <c r="J37" s="9" t="str">
        <f>VLOOKUP(Tabla1[[#This Row],[CodigoEmpleado]],Originales!$M$3:$P$13,2,FALSE)</f>
        <v>Paco</v>
      </c>
      <c r="K37" s="10">
        <f>YEAR(Tabla1[[#This Row],[Fecha]])</f>
        <v>2011</v>
      </c>
      <c r="L37" s="11">
        <f>MONTH(Tabla1[[#This Row],[Fecha]])</f>
        <v>1</v>
      </c>
      <c r="M37" s="11">
        <f>DAY(Tabla1[[#This Row],[Fecha]])</f>
        <v>5</v>
      </c>
      <c r="N37" s="11">
        <f>WEEKDAY(Tabla1[[#This Row],[Fecha]],2)</f>
        <v>3</v>
      </c>
      <c r="O37" s="11" t="str">
        <f t="shared" si="0"/>
        <v>Miércoles</v>
      </c>
    </row>
    <row r="38" spans="1:15" x14ac:dyDescent="0.25">
      <c r="A38" s="4">
        <v>40548</v>
      </c>
      <c r="B38">
        <v>3</v>
      </c>
      <c r="C38">
        <v>1</v>
      </c>
      <c r="D38" s="5" t="s">
        <v>27</v>
      </c>
      <c r="E38" s="6">
        <v>434.01</v>
      </c>
      <c r="F38" s="6">
        <v>1078.44</v>
      </c>
      <c r="G38" s="6">
        <v>1512.45</v>
      </c>
      <c r="H38" s="6" t="str">
        <f>VLOOKUP(Tabla1[[#This Row],[Caja]],Originales!$I$3:$K$6,2,FALSE)</f>
        <v>Las Canteras</v>
      </c>
      <c r="I38" s="6" t="str">
        <f>VLOOKUP(Tabla1[[#This Row],[Caja]],Originales!$I$3:$K$6,3,FALSE)</f>
        <v>Las Palmas</v>
      </c>
      <c r="J38" s="9" t="str">
        <f>VLOOKUP(Tabla1[[#This Row],[CodigoEmpleado]],Originales!$M$3:$P$13,2,FALSE)</f>
        <v>Bea</v>
      </c>
      <c r="K38" s="10">
        <f>YEAR(Tabla1[[#This Row],[Fecha]])</f>
        <v>2011</v>
      </c>
      <c r="L38" s="11">
        <f>MONTH(Tabla1[[#This Row],[Fecha]])</f>
        <v>1</v>
      </c>
      <c r="M38" s="11">
        <f>DAY(Tabla1[[#This Row],[Fecha]])</f>
        <v>5</v>
      </c>
      <c r="N38" s="11">
        <f>WEEKDAY(Tabla1[[#This Row],[Fecha]],2)</f>
        <v>3</v>
      </c>
      <c r="O38" s="11" t="str">
        <f t="shared" si="0"/>
        <v>Miércoles</v>
      </c>
    </row>
    <row r="39" spans="1:15" x14ac:dyDescent="0.25">
      <c r="A39" s="4">
        <v>40548</v>
      </c>
      <c r="B39">
        <v>3</v>
      </c>
      <c r="C39">
        <v>2</v>
      </c>
      <c r="D39" s="5" t="s">
        <v>32</v>
      </c>
      <c r="E39" s="6">
        <v>688.12</v>
      </c>
      <c r="F39" s="6">
        <v>1133.54</v>
      </c>
      <c r="G39" s="6">
        <v>1821.66</v>
      </c>
      <c r="H39" s="6" t="str">
        <f>VLOOKUP(Tabla1[[#This Row],[Caja]],Originales!$I$3:$K$6,2,FALSE)</f>
        <v>Las Canteras</v>
      </c>
      <c r="I39" s="6" t="str">
        <f>VLOOKUP(Tabla1[[#This Row],[Caja]],Originales!$I$3:$K$6,3,FALSE)</f>
        <v>Las Palmas</v>
      </c>
      <c r="J39" s="9" t="str">
        <f>VLOOKUP(Tabla1[[#This Row],[CodigoEmpleado]],Originales!$M$3:$P$13,2,FALSE)</f>
        <v>Ana</v>
      </c>
      <c r="K39" s="10">
        <f>YEAR(Tabla1[[#This Row],[Fecha]])</f>
        <v>2011</v>
      </c>
      <c r="L39" s="11">
        <f>MONTH(Tabla1[[#This Row],[Fecha]])</f>
        <v>1</v>
      </c>
      <c r="M39" s="11">
        <f>DAY(Tabla1[[#This Row],[Fecha]])</f>
        <v>5</v>
      </c>
      <c r="N39" s="11">
        <f>WEEKDAY(Tabla1[[#This Row],[Fecha]],2)</f>
        <v>3</v>
      </c>
      <c r="O39" s="11" t="str">
        <f t="shared" si="0"/>
        <v>Miércoles</v>
      </c>
    </row>
    <row r="40" spans="1:15" x14ac:dyDescent="0.25">
      <c r="A40" s="4">
        <v>40548</v>
      </c>
      <c r="B40">
        <v>4</v>
      </c>
      <c r="C40">
        <v>1</v>
      </c>
      <c r="D40" s="5" t="s">
        <v>37</v>
      </c>
      <c r="E40" s="6">
        <v>500.77</v>
      </c>
      <c r="F40" s="6">
        <v>1172.54</v>
      </c>
      <c r="G40" s="6">
        <v>1673.31</v>
      </c>
      <c r="H40" s="6" t="str">
        <f>VLOOKUP(Tabla1[[#This Row],[Caja]],Originales!$I$3:$K$6,2,FALSE)</f>
        <v>Telde</v>
      </c>
      <c r="I40" s="6" t="str">
        <f>VLOOKUP(Tabla1[[#This Row],[Caja]],Originales!$I$3:$K$6,3,FALSE)</f>
        <v>Las Palmas</v>
      </c>
      <c r="J40" s="9" t="str">
        <f>VLOOKUP(Tabla1[[#This Row],[CodigoEmpleado]],Originales!$M$3:$P$13,2,FALSE)</f>
        <v>Luis</v>
      </c>
      <c r="K40" s="10">
        <f>YEAR(Tabla1[[#This Row],[Fecha]])</f>
        <v>2011</v>
      </c>
      <c r="L40" s="11">
        <f>MONTH(Tabla1[[#This Row],[Fecha]])</f>
        <v>1</v>
      </c>
      <c r="M40" s="11">
        <f>DAY(Tabla1[[#This Row],[Fecha]])</f>
        <v>5</v>
      </c>
      <c r="N40" s="11">
        <f>WEEKDAY(Tabla1[[#This Row],[Fecha]],2)</f>
        <v>3</v>
      </c>
      <c r="O40" s="11" t="str">
        <f t="shared" si="0"/>
        <v>Miércoles</v>
      </c>
    </row>
    <row r="41" spans="1:15" x14ac:dyDescent="0.25">
      <c r="A41" s="4">
        <v>40548</v>
      </c>
      <c r="B41">
        <v>4</v>
      </c>
      <c r="C41">
        <v>2</v>
      </c>
      <c r="D41" s="5" t="s">
        <v>40</v>
      </c>
      <c r="E41" s="6">
        <v>490.63</v>
      </c>
      <c r="F41" s="6">
        <v>1113.81</v>
      </c>
      <c r="G41" s="6">
        <v>1604.44</v>
      </c>
      <c r="H41" s="6" t="str">
        <f>VLOOKUP(Tabla1[[#This Row],[Caja]],Originales!$I$3:$K$6,2,FALSE)</f>
        <v>Telde</v>
      </c>
      <c r="I41" s="6" t="str">
        <f>VLOOKUP(Tabla1[[#This Row],[Caja]],Originales!$I$3:$K$6,3,FALSE)</f>
        <v>Las Palmas</v>
      </c>
      <c r="J41" s="9" t="str">
        <f>VLOOKUP(Tabla1[[#This Row],[CodigoEmpleado]],Originales!$M$3:$P$13,2,FALSE)</f>
        <v>Pepe</v>
      </c>
      <c r="K41" s="10">
        <f>YEAR(Tabla1[[#This Row],[Fecha]])</f>
        <v>2011</v>
      </c>
      <c r="L41" s="11">
        <f>MONTH(Tabla1[[#This Row],[Fecha]])</f>
        <v>1</v>
      </c>
      <c r="M41" s="11">
        <f>DAY(Tabla1[[#This Row],[Fecha]])</f>
        <v>5</v>
      </c>
      <c r="N41" s="11">
        <f>WEEKDAY(Tabla1[[#This Row],[Fecha]],2)</f>
        <v>3</v>
      </c>
      <c r="O41" s="11" t="str">
        <f t="shared" si="0"/>
        <v>Miércoles</v>
      </c>
    </row>
    <row r="42" spans="1:15" x14ac:dyDescent="0.25">
      <c r="A42" s="4">
        <v>40549</v>
      </c>
      <c r="B42">
        <v>1</v>
      </c>
      <c r="C42">
        <v>1</v>
      </c>
      <c r="D42" s="5" t="s">
        <v>41</v>
      </c>
      <c r="E42" s="6">
        <v>575.29</v>
      </c>
      <c r="F42" s="6">
        <v>1206.46</v>
      </c>
      <c r="G42" s="6">
        <v>1781.75</v>
      </c>
      <c r="H42" s="6" t="str">
        <f>VLOOKUP(Tabla1[[#This Row],[Caja]],Originales!$I$3:$K$6,2,FALSE)</f>
        <v>Tenerife Norte</v>
      </c>
      <c r="I42" s="6" t="str">
        <f>VLOOKUP(Tabla1[[#This Row],[Caja]],Originales!$I$3:$K$6,3,FALSE)</f>
        <v>Tenerife</v>
      </c>
      <c r="J42" s="9" t="str">
        <f>VLOOKUP(Tabla1[[#This Row],[CodigoEmpleado]],Originales!$M$3:$P$13,2,FALSE)</f>
        <v>Javi</v>
      </c>
      <c r="K42" s="10">
        <f>YEAR(Tabla1[[#This Row],[Fecha]])</f>
        <v>2011</v>
      </c>
      <c r="L42" s="11">
        <f>MONTH(Tabla1[[#This Row],[Fecha]])</f>
        <v>1</v>
      </c>
      <c r="M42" s="11">
        <f>DAY(Tabla1[[#This Row],[Fecha]])</f>
        <v>6</v>
      </c>
      <c r="N42" s="11">
        <f>WEEKDAY(Tabla1[[#This Row],[Fecha]],2)</f>
        <v>4</v>
      </c>
      <c r="O42" s="11" t="str">
        <f t="shared" si="0"/>
        <v>Jueves</v>
      </c>
    </row>
    <row r="43" spans="1:15" x14ac:dyDescent="0.25">
      <c r="A43" s="4">
        <v>40549</v>
      </c>
      <c r="B43">
        <v>1</v>
      </c>
      <c r="C43">
        <v>2</v>
      </c>
      <c r="D43" s="5" t="s">
        <v>43</v>
      </c>
      <c r="E43" s="6">
        <v>593.78</v>
      </c>
      <c r="F43" s="6">
        <v>1277.92</v>
      </c>
      <c r="G43" s="6">
        <v>1871.7</v>
      </c>
      <c r="H43" s="6" t="str">
        <f>VLOOKUP(Tabla1[[#This Row],[Caja]],Originales!$I$3:$K$6,2,FALSE)</f>
        <v>Tenerife Norte</v>
      </c>
      <c r="I43" s="6" t="str">
        <f>VLOOKUP(Tabla1[[#This Row],[Caja]],Originales!$I$3:$K$6,3,FALSE)</f>
        <v>Tenerife</v>
      </c>
      <c r="J43" s="9" t="str">
        <f>VLOOKUP(Tabla1[[#This Row],[CodigoEmpleado]],Originales!$M$3:$P$13,2,FALSE)</f>
        <v>Jose</v>
      </c>
      <c r="K43" s="10">
        <f>YEAR(Tabla1[[#This Row],[Fecha]])</f>
        <v>2011</v>
      </c>
      <c r="L43" s="11">
        <f>MONTH(Tabla1[[#This Row],[Fecha]])</f>
        <v>1</v>
      </c>
      <c r="M43" s="11">
        <f>DAY(Tabla1[[#This Row],[Fecha]])</f>
        <v>6</v>
      </c>
      <c r="N43" s="11">
        <f>WEEKDAY(Tabla1[[#This Row],[Fecha]],2)</f>
        <v>4</v>
      </c>
      <c r="O43" s="11" t="str">
        <f t="shared" si="0"/>
        <v>Jueves</v>
      </c>
    </row>
    <row r="44" spans="1:15" x14ac:dyDescent="0.25">
      <c r="A44" s="4">
        <v>40549</v>
      </c>
      <c r="B44">
        <v>2</v>
      </c>
      <c r="C44">
        <v>1</v>
      </c>
      <c r="D44" s="5" t="s">
        <v>47</v>
      </c>
      <c r="E44" s="6">
        <v>626.41</v>
      </c>
      <c r="F44" s="6">
        <v>965.64</v>
      </c>
      <c r="G44" s="6">
        <v>1592.05</v>
      </c>
      <c r="H44" s="6" t="str">
        <f>VLOOKUP(Tabla1[[#This Row],[Caja]],Originales!$I$3:$K$6,2,FALSE)</f>
        <v>Tenerife Sur</v>
      </c>
      <c r="I44" s="6" t="str">
        <f>VLOOKUP(Tabla1[[#This Row],[Caja]],Originales!$I$3:$K$6,3,FALSE)</f>
        <v>Tenerife</v>
      </c>
      <c r="J44" s="9" t="str">
        <f>VLOOKUP(Tabla1[[#This Row],[CodigoEmpleado]],Originales!$M$3:$P$13,2,FALSE)</f>
        <v>Toño</v>
      </c>
      <c r="K44" s="10">
        <f>YEAR(Tabla1[[#This Row],[Fecha]])</f>
        <v>2011</v>
      </c>
      <c r="L44" s="11">
        <f>MONTH(Tabla1[[#This Row],[Fecha]])</f>
        <v>1</v>
      </c>
      <c r="M44" s="11">
        <f>DAY(Tabla1[[#This Row],[Fecha]])</f>
        <v>6</v>
      </c>
      <c r="N44" s="11">
        <f>WEEKDAY(Tabla1[[#This Row],[Fecha]],2)</f>
        <v>4</v>
      </c>
      <c r="O44" s="11" t="str">
        <f t="shared" si="0"/>
        <v>Jueves</v>
      </c>
    </row>
    <row r="45" spans="1:15" x14ac:dyDescent="0.25">
      <c r="A45" s="4">
        <v>40549</v>
      </c>
      <c r="B45">
        <v>2</v>
      </c>
      <c r="C45">
        <v>2</v>
      </c>
      <c r="D45" s="5" t="s">
        <v>24</v>
      </c>
      <c r="E45" s="6">
        <v>762.74</v>
      </c>
      <c r="F45" s="6">
        <v>1244.28</v>
      </c>
      <c r="G45" s="6">
        <v>2007.02</v>
      </c>
      <c r="H45" s="6" t="str">
        <f>VLOOKUP(Tabla1[[#This Row],[Caja]],Originales!$I$3:$K$6,2,FALSE)</f>
        <v>Tenerife Sur</v>
      </c>
      <c r="I45" s="6" t="str">
        <f>VLOOKUP(Tabla1[[#This Row],[Caja]],Originales!$I$3:$K$6,3,FALSE)</f>
        <v>Tenerife</v>
      </c>
      <c r="J45" s="9" t="str">
        <f>VLOOKUP(Tabla1[[#This Row],[CodigoEmpleado]],Originales!$M$3:$P$13,2,FALSE)</f>
        <v>Ana</v>
      </c>
      <c r="K45" s="10">
        <f>YEAR(Tabla1[[#This Row],[Fecha]])</f>
        <v>2011</v>
      </c>
      <c r="L45" s="11">
        <f>MONTH(Tabla1[[#This Row],[Fecha]])</f>
        <v>1</v>
      </c>
      <c r="M45" s="11">
        <f>DAY(Tabla1[[#This Row],[Fecha]])</f>
        <v>6</v>
      </c>
      <c r="N45" s="11">
        <f>WEEKDAY(Tabla1[[#This Row],[Fecha]],2)</f>
        <v>4</v>
      </c>
      <c r="O45" s="11" t="str">
        <f t="shared" si="0"/>
        <v>Jueves</v>
      </c>
    </row>
    <row r="46" spans="1:15" x14ac:dyDescent="0.25">
      <c r="A46" s="4">
        <v>40549</v>
      </c>
      <c r="B46">
        <v>3</v>
      </c>
      <c r="C46">
        <v>1</v>
      </c>
      <c r="D46" s="5" t="s">
        <v>30</v>
      </c>
      <c r="E46" s="6">
        <v>521.85</v>
      </c>
      <c r="F46" s="6">
        <v>1235.02</v>
      </c>
      <c r="G46" s="6">
        <v>1756.87</v>
      </c>
      <c r="H46" s="6" t="str">
        <f>VLOOKUP(Tabla1[[#This Row],[Caja]],Originales!$I$3:$K$6,2,FALSE)</f>
        <v>Las Canteras</v>
      </c>
      <c r="I46" s="6" t="str">
        <f>VLOOKUP(Tabla1[[#This Row],[Caja]],Originales!$I$3:$K$6,3,FALSE)</f>
        <v>Las Palmas</v>
      </c>
      <c r="J46" s="9" t="str">
        <f>VLOOKUP(Tabla1[[#This Row],[CodigoEmpleado]],Originales!$M$3:$P$13,2,FALSE)</f>
        <v>Juan</v>
      </c>
      <c r="K46" s="10">
        <f>YEAR(Tabla1[[#This Row],[Fecha]])</f>
        <v>2011</v>
      </c>
      <c r="L46" s="11">
        <f>MONTH(Tabla1[[#This Row],[Fecha]])</f>
        <v>1</v>
      </c>
      <c r="M46" s="11">
        <f>DAY(Tabla1[[#This Row],[Fecha]])</f>
        <v>6</v>
      </c>
      <c r="N46" s="11">
        <f>WEEKDAY(Tabla1[[#This Row],[Fecha]],2)</f>
        <v>4</v>
      </c>
      <c r="O46" s="11" t="str">
        <f t="shared" si="0"/>
        <v>Jueves</v>
      </c>
    </row>
    <row r="47" spans="1:15" x14ac:dyDescent="0.25">
      <c r="A47" s="4">
        <v>40549</v>
      </c>
      <c r="B47">
        <v>3</v>
      </c>
      <c r="C47">
        <v>2</v>
      </c>
      <c r="D47" s="5" t="s">
        <v>16</v>
      </c>
      <c r="E47" s="6">
        <v>446.78</v>
      </c>
      <c r="F47" s="6">
        <v>1062.57</v>
      </c>
      <c r="G47" s="6">
        <v>1509.35</v>
      </c>
      <c r="H47" s="6" t="str">
        <f>VLOOKUP(Tabla1[[#This Row],[Caja]],Originales!$I$3:$K$6,2,FALSE)</f>
        <v>Las Canteras</v>
      </c>
      <c r="I47" s="6" t="str">
        <f>VLOOKUP(Tabla1[[#This Row],[Caja]],Originales!$I$3:$K$6,3,FALSE)</f>
        <v>Las Palmas</v>
      </c>
      <c r="J47" s="9" t="str">
        <f>VLOOKUP(Tabla1[[#This Row],[CodigoEmpleado]],Originales!$M$3:$P$13,2,FALSE)</f>
        <v>Jorge</v>
      </c>
      <c r="K47" s="10">
        <f>YEAR(Tabla1[[#This Row],[Fecha]])</f>
        <v>2011</v>
      </c>
      <c r="L47" s="11">
        <f>MONTH(Tabla1[[#This Row],[Fecha]])</f>
        <v>1</v>
      </c>
      <c r="M47" s="11">
        <f>DAY(Tabla1[[#This Row],[Fecha]])</f>
        <v>6</v>
      </c>
      <c r="N47" s="11">
        <f>WEEKDAY(Tabla1[[#This Row],[Fecha]],2)</f>
        <v>4</v>
      </c>
      <c r="O47" s="11" t="str">
        <f t="shared" si="0"/>
        <v>Jueves</v>
      </c>
    </row>
    <row r="48" spans="1:15" x14ac:dyDescent="0.25">
      <c r="A48" s="4">
        <v>40549</v>
      </c>
      <c r="B48">
        <v>4</v>
      </c>
      <c r="C48">
        <v>1</v>
      </c>
      <c r="D48" s="5" t="s">
        <v>22</v>
      </c>
      <c r="E48" s="6">
        <v>518.57000000000005</v>
      </c>
      <c r="F48" s="6">
        <v>1038.25</v>
      </c>
      <c r="G48" s="6">
        <v>1556.82</v>
      </c>
      <c r="H48" s="6" t="str">
        <f>VLOOKUP(Tabla1[[#This Row],[Caja]],Originales!$I$3:$K$6,2,FALSE)</f>
        <v>Telde</v>
      </c>
      <c r="I48" s="6" t="str">
        <f>VLOOKUP(Tabla1[[#This Row],[Caja]],Originales!$I$3:$K$6,3,FALSE)</f>
        <v>Las Palmas</v>
      </c>
      <c r="J48" s="9" t="str">
        <f>VLOOKUP(Tabla1[[#This Row],[CodigoEmpleado]],Originales!$M$3:$P$13,2,FALSE)</f>
        <v>Paco</v>
      </c>
      <c r="K48" s="10">
        <f>YEAR(Tabla1[[#This Row],[Fecha]])</f>
        <v>2011</v>
      </c>
      <c r="L48" s="11">
        <f>MONTH(Tabla1[[#This Row],[Fecha]])</f>
        <v>1</v>
      </c>
      <c r="M48" s="11">
        <f>DAY(Tabla1[[#This Row],[Fecha]])</f>
        <v>6</v>
      </c>
      <c r="N48" s="11">
        <f>WEEKDAY(Tabla1[[#This Row],[Fecha]],2)</f>
        <v>4</v>
      </c>
      <c r="O48" s="11" t="str">
        <f t="shared" si="0"/>
        <v>Jueves</v>
      </c>
    </row>
    <row r="49" spans="1:15" x14ac:dyDescent="0.25">
      <c r="A49" s="4">
        <v>40549</v>
      </c>
      <c r="B49">
        <v>4</v>
      </c>
      <c r="C49">
        <v>2</v>
      </c>
      <c r="D49" s="5" t="s">
        <v>27</v>
      </c>
      <c r="E49" s="6">
        <v>440.55</v>
      </c>
      <c r="F49" s="6">
        <v>1149.83</v>
      </c>
      <c r="G49" s="6">
        <v>1590.38</v>
      </c>
      <c r="H49" s="6" t="str">
        <f>VLOOKUP(Tabla1[[#This Row],[Caja]],Originales!$I$3:$K$6,2,FALSE)</f>
        <v>Telde</v>
      </c>
      <c r="I49" s="6" t="str">
        <f>VLOOKUP(Tabla1[[#This Row],[Caja]],Originales!$I$3:$K$6,3,FALSE)</f>
        <v>Las Palmas</v>
      </c>
      <c r="J49" s="9" t="str">
        <f>VLOOKUP(Tabla1[[#This Row],[CodigoEmpleado]],Originales!$M$3:$P$13,2,FALSE)</f>
        <v>Bea</v>
      </c>
      <c r="K49" s="10">
        <f>YEAR(Tabla1[[#This Row],[Fecha]])</f>
        <v>2011</v>
      </c>
      <c r="L49" s="11">
        <f>MONTH(Tabla1[[#This Row],[Fecha]])</f>
        <v>1</v>
      </c>
      <c r="M49" s="11">
        <f>DAY(Tabla1[[#This Row],[Fecha]])</f>
        <v>6</v>
      </c>
      <c r="N49" s="11">
        <f>WEEKDAY(Tabla1[[#This Row],[Fecha]],2)</f>
        <v>4</v>
      </c>
      <c r="O49" s="11" t="str">
        <f t="shared" si="0"/>
        <v>Jueves</v>
      </c>
    </row>
    <row r="50" spans="1:15" x14ac:dyDescent="0.25">
      <c r="A50" s="4">
        <v>40550</v>
      </c>
      <c r="B50">
        <v>1</v>
      </c>
      <c r="C50">
        <v>1</v>
      </c>
      <c r="D50" s="5" t="s">
        <v>32</v>
      </c>
      <c r="E50" s="6">
        <v>624.24</v>
      </c>
      <c r="F50" s="6">
        <v>1077.21</v>
      </c>
      <c r="G50" s="6">
        <v>1701.45</v>
      </c>
      <c r="H50" s="6" t="str">
        <f>VLOOKUP(Tabla1[[#This Row],[Caja]],Originales!$I$3:$K$6,2,FALSE)</f>
        <v>Tenerife Norte</v>
      </c>
      <c r="I50" s="6" t="str">
        <f>VLOOKUP(Tabla1[[#This Row],[Caja]],Originales!$I$3:$K$6,3,FALSE)</f>
        <v>Tenerife</v>
      </c>
      <c r="J50" s="9" t="str">
        <f>VLOOKUP(Tabla1[[#This Row],[CodigoEmpleado]],Originales!$M$3:$P$13,2,FALSE)</f>
        <v>Ana</v>
      </c>
      <c r="K50" s="10">
        <f>YEAR(Tabla1[[#This Row],[Fecha]])</f>
        <v>2011</v>
      </c>
      <c r="L50" s="11">
        <f>MONTH(Tabla1[[#This Row],[Fecha]])</f>
        <v>1</v>
      </c>
      <c r="M50" s="11">
        <f>DAY(Tabla1[[#This Row],[Fecha]])</f>
        <v>7</v>
      </c>
      <c r="N50" s="11">
        <f>WEEKDAY(Tabla1[[#This Row],[Fecha]],2)</f>
        <v>5</v>
      </c>
      <c r="O50" s="11" t="str">
        <f t="shared" si="0"/>
        <v>Viernes</v>
      </c>
    </row>
    <row r="51" spans="1:15" x14ac:dyDescent="0.25">
      <c r="A51" s="4">
        <v>40550</v>
      </c>
      <c r="B51">
        <v>1</v>
      </c>
      <c r="C51">
        <v>2</v>
      </c>
      <c r="D51" s="5" t="s">
        <v>37</v>
      </c>
      <c r="E51" s="6">
        <v>566.46</v>
      </c>
      <c r="F51" s="6">
        <v>1134.54</v>
      </c>
      <c r="G51" s="6">
        <v>1701</v>
      </c>
      <c r="H51" s="6" t="str">
        <f>VLOOKUP(Tabla1[[#This Row],[Caja]],Originales!$I$3:$K$6,2,FALSE)</f>
        <v>Tenerife Norte</v>
      </c>
      <c r="I51" s="6" t="str">
        <f>VLOOKUP(Tabla1[[#This Row],[Caja]],Originales!$I$3:$K$6,3,FALSE)</f>
        <v>Tenerife</v>
      </c>
      <c r="J51" s="9" t="str">
        <f>VLOOKUP(Tabla1[[#This Row],[CodigoEmpleado]],Originales!$M$3:$P$13,2,FALSE)</f>
        <v>Luis</v>
      </c>
      <c r="K51" s="10">
        <f>YEAR(Tabla1[[#This Row],[Fecha]])</f>
        <v>2011</v>
      </c>
      <c r="L51" s="11">
        <f>MONTH(Tabla1[[#This Row],[Fecha]])</f>
        <v>1</v>
      </c>
      <c r="M51" s="11">
        <f>DAY(Tabla1[[#This Row],[Fecha]])</f>
        <v>7</v>
      </c>
      <c r="N51" s="11">
        <f>WEEKDAY(Tabla1[[#This Row],[Fecha]],2)</f>
        <v>5</v>
      </c>
      <c r="O51" s="11" t="str">
        <f t="shared" si="0"/>
        <v>Viernes</v>
      </c>
    </row>
    <row r="52" spans="1:15" x14ac:dyDescent="0.25">
      <c r="A52" s="4">
        <v>40550</v>
      </c>
      <c r="B52">
        <v>2</v>
      </c>
      <c r="C52">
        <v>1</v>
      </c>
      <c r="D52" s="5" t="s">
        <v>40</v>
      </c>
      <c r="E52" s="6">
        <v>476.61</v>
      </c>
      <c r="F52" s="6">
        <v>1140.58</v>
      </c>
      <c r="G52" s="6">
        <v>1617.19</v>
      </c>
      <c r="H52" s="6" t="str">
        <f>VLOOKUP(Tabla1[[#This Row],[Caja]],Originales!$I$3:$K$6,2,FALSE)</f>
        <v>Tenerife Sur</v>
      </c>
      <c r="I52" s="6" t="str">
        <f>VLOOKUP(Tabla1[[#This Row],[Caja]],Originales!$I$3:$K$6,3,FALSE)</f>
        <v>Tenerife</v>
      </c>
      <c r="J52" s="9" t="str">
        <f>VLOOKUP(Tabla1[[#This Row],[CodigoEmpleado]],Originales!$M$3:$P$13,2,FALSE)</f>
        <v>Pepe</v>
      </c>
      <c r="K52" s="10">
        <f>YEAR(Tabla1[[#This Row],[Fecha]])</f>
        <v>2011</v>
      </c>
      <c r="L52" s="11">
        <f>MONTH(Tabla1[[#This Row],[Fecha]])</f>
        <v>1</v>
      </c>
      <c r="M52" s="11">
        <f>DAY(Tabla1[[#This Row],[Fecha]])</f>
        <v>7</v>
      </c>
      <c r="N52" s="11">
        <f>WEEKDAY(Tabla1[[#This Row],[Fecha]],2)</f>
        <v>5</v>
      </c>
      <c r="O52" s="11" t="str">
        <f t="shared" si="0"/>
        <v>Viernes</v>
      </c>
    </row>
    <row r="53" spans="1:15" x14ac:dyDescent="0.25">
      <c r="A53" s="4">
        <v>40550</v>
      </c>
      <c r="B53">
        <v>2</v>
      </c>
      <c r="C53">
        <v>2</v>
      </c>
      <c r="D53" s="5" t="s">
        <v>41</v>
      </c>
      <c r="E53" s="6">
        <v>492.9</v>
      </c>
      <c r="F53" s="6">
        <v>1320.06</v>
      </c>
      <c r="G53" s="6">
        <v>1812.96</v>
      </c>
      <c r="H53" s="6" t="str">
        <f>VLOOKUP(Tabla1[[#This Row],[Caja]],Originales!$I$3:$K$6,2,FALSE)</f>
        <v>Tenerife Sur</v>
      </c>
      <c r="I53" s="6" t="str">
        <f>VLOOKUP(Tabla1[[#This Row],[Caja]],Originales!$I$3:$K$6,3,FALSE)</f>
        <v>Tenerife</v>
      </c>
      <c r="J53" s="9" t="str">
        <f>VLOOKUP(Tabla1[[#This Row],[CodigoEmpleado]],Originales!$M$3:$P$13,2,FALSE)</f>
        <v>Javi</v>
      </c>
      <c r="K53" s="10">
        <f>YEAR(Tabla1[[#This Row],[Fecha]])</f>
        <v>2011</v>
      </c>
      <c r="L53" s="11">
        <f>MONTH(Tabla1[[#This Row],[Fecha]])</f>
        <v>1</v>
      </c>
      <c r="M53" s="11">
        <f>DAY(Tabla1[[#This Row],[Fecha]])</f>
        <v>7</v>
      </c>
      <c r="N53" s="11">
        <f>WEEKDAY(Tabla1[[#This Row],[Fecha]],2)</f>
        <v>5</v>
      </c>
      <c r="O53" s="11" t="str">
        <f t="shared" si="0"/>
        <v>Viernes</v>
      </c>
    </row>
    <row r="54" spans="1:15" x14ac:dyDescent="0.25">
      <c r="A54" s="4">
        <v>40550</v>
      </c>
      <c r="B54">
        <v>3</v>
      </c>
      <c r="C54">
        <v>1</v>
      </c>
      <c r="D54" s="5" t="s">
        <v>43</v>
      </c>
      <c r="E54" s="6">
        <v>673.86</v>
      </c>
      <c r="F54" s="6">
        <v>1074.45</v>
      </c>
      <c r="G54" s="6">
        <v>1748.31</v>
      </c>
      <c r="H54" s="6" t="str">
        <f>VLOOKUP(Tabla1[[#This Row],[Caja]],Originales!$I$3:$K$6,2,FALSE)</f>
        <v>Las Canteras</v>
      </c>
      <c r="I54" s="6" t="str">
        <f>VLOOKUP(Tabla1[[#This Row],[Caja]],Originales!$I$3:$K$6,3,FALSE)</f>
        <v>Las Palmas</v>
      </c>
      <c r="J54" s="9" t="str">
        <f>VLOOKUP(Tabla1[[#This Row],[CodigoEmpleado]],Originales!$M$3:$P$13,2,FALSE)</f>
        <v>Jose</v>
      </c>
      <c r="K54" s="10">
        <f>YEAR(Tabla1[[#This Row],[Fecha]])</f>
        <v>2011</v>
      </c>
      <c r="L54" s="11">
        <f>MONTH(Tabla1[[#This Row],[Fecha]])</f>
        <v>1</v>
      </c>
      <c r="M54" s="11">
        <f>DAY(Tabla1[[#This Row],[Fecha]])</f>
        <v>7</v>
      </c>
      <c r="N54" s="11">
        <f>WEEKDAY(Tabla1[[#This Row],[Fecha]],2)</f>
        <v>5</v>
      </c>
      <c r="O54" s="11" t="str">
        <f t="shared" si="0"/>
        <v>Viernes</v>
      </c>
    </row>
    <row r="55" spans="1:15" x14ac:dyDescent="0.25">
      <c r="A55" s="4">
        <v>40550</v>
      </c>
      <c r="B55">
        <v>3</v>
      </c>
      <c r="C55">
        <v>2</v>
      </c>
      <c r="D55" s="5" t="s">
        <v>47</v>
      </c>
      <c r="E55" s="6">
        <v>644.12</v>
      </c>
      <c r="F55" s="6">
        <v>1079.1400000000001</v>
      </c>
      <c r="G55" s="6">
        <v>1723.26</v>
      </c>
      <c r="H55" s="6" t="str">
        <f>VLOOKUP(Tabla1[[#This Row],[Caja]],Originales!$I$3:$K$6,2,FALSE)</f>
        <v>Las Canteras</v>
      </c>
      <c r="I55" s="6" t="str">
        <f>VLOOKUP(Tabla1[[#This Row],[Caja]],Originales!$I$3:$K$6,3,FALSE)</f>
        <v>Las Palmas</v>
      </c>
      <c r="J55" s="9" t="str">
        <f>VLOOKUP(Tabla1[[#This Row],[CodigoEmpleado]],Originales!$M$3:$P$13,2,FALSE)</f>
        <v>Toño</v>
      </c>
      <c r="K55" s="10">
        <f>YEAR(Tabla1[[#This Row],[Fecha]])</f>
        <v>2011</v>
      </c>
      <c r="L55" s="11">
        <f>MONTH(Tabla1[[#This Row],[Fecha]])</f>
        <v>1</v>
      </c>
      <c r="M55" s="11">
        <f>DAY(Tabla1[[#This Row],[Fecha]])</f>
        <v>7</v>
      </c>
      <c r="N55" s="11">
        <f>WEEKDAY(Tabla1[[#This Row],[Fecha]],2)</f>
        <v>5</v>
      </c>
      <c r="O55" s="11" t="str">
        <f t="shared" si="0"/>
        <v>Viernes</v>
      </c>
    </row>
    <row r="56" spans="1:15" x14ac:dyDescent="0.25">
      <c r="A56" s="4">
        <v>40550</v>
      </c>
      <c r="B56">
        <v>4</v>
      </c>
      <c r="C56">
        <v>1</v>
      </c>
      <c r="D56" s="5" t="s">
        <v>24</v>
      </c>
      <c r="E56" s="6">
        <v>675.12</v>
      </c>
      <c r="F56" s="6">
        <v>1021.7</v>
      </c>
      <c r="G56" s="6">
        <v>1696.82</v>
      </c>
      <c r="H56" s="6" t="str">
        <f>VLOOKUP(Tabla1[[#This Row],[Caja]],Originales!$I$3:$K$6,2,FALSE)</f>
        <v>Telde</v>
      </c>
      <c r="I56" s="6" t="str">
        <f>VLOOKUP(Tabla1[[#This Row],[Caja]],Originales!$I$3:$K$6,3,FALSE)</f>
        <v>Las Palmas</v>
      </c>
      <c r="J56" s="9" t="str">
        <f>VLOOKUP(Tabla1[[#This Row],[CodigoEmpleado]],Originales!$M$3:$P$13,2,FALSE)</f>
        <v>Ana</v>
      </c>
      <c r="K56" s="10">
        <f>YEAR(Tabla1[[#This Row],[Fecha]])</f>
        <v>2011</v>
      </c>
      <c r="L56" s="11">
        <f>MONTH(Tabla1[[#This Row],[Fecha]])</f>
        <v>1</v>
      </c>
      <c r="M56" s="11">
        <f>DAY(Tabla1[[#This Row],[Fecha]])</f>
        <v>7</v>
      </c>
      <c r="N56" s="11">
        <f>WEEKDAY(Tabla1[[#This Row],[Fecha]],2)</f>
        <v>5</v>
      </c>
      <c r="O56" s="11" t="str">
        <f t="shared" si="0"/>
        <v>Viernes</v>
      </c>
    </row>
    <row r="57" spans="1:15" x14ac:dyDescent="0.25">
      <c r="A57" s="4">
        <v>40550</v>
      </c>
      <c r="B57">
        <v>4</v>
      </c>
      <c r="C57">
        <v>2</v>
      </c>
      <c r="D57" s="5" t="s">
        <v>30</v>
      </c>
      <c r="E57" s="6">
        <v>629.76</v>
      </c>
      <c r="F57" s="6">
        <v>1163.1400000000001</v>
      </c>
      <c r="G57" s="6">
        <v>1792.9</v>
      </c>
      <c r="H57" s="6" t="str">
        <f>VLOOKUP(Tabla1[[#This Row],[Caja]],Originales!$I$3:$K$6,2,FALSE)</f>
        <v>Telde</v>
      </c>
      <c r="I57" s="6" t="str">
        <f>VLOOKUP(Tabla1[[#This Row],[Caja]],Originales!$I$3:$K$6,3,FALSE)</f>
        <v>Las Palmas</v>
      </c>
      <c r="J57" s="9" t="str">
        <f>VLOOKUP(Tabla1[[#This Row],[CodigoEmpleado]],Originales!$M$3:$P$13,2,FALSE)</f>
        <v>Juan</v>
      </c>
      <c r="K57" s="10">
        <f>YEAR(Tabla1[[#This Row],[Fecha]])</f>
        <v>2011</v>
      </c>
      <c r="L57" s="11">
        <f>MONTH(Tabla1[[#This Row],[Fecha]])</f>
        <v>1</v>
      </c>
      <c r="M57" s="11">
        <f>DAY(Tabla1[[#This Row],[Fecha]])</f>
        <v>7</v>
      </c>
      <c r="N57" s="11">
        <f>WEEKDAY(Tabla1[[#This Row],[Fecha]],2)</f>
        <v>5</v>
      </c>
      <c r="O57" s="11" t="str">
        <f t="shared" si="0"/>
        <v>Viernes</v>
      </c>
    </row>
    <row r="58" spans="1:15" x14ac:dyDescent="0.25">
      <c r="A58" s="4">
        <v>40551</v>
      </c>
      <c r="B58">
        <v>1</v>
      </c>
      <c r="C58">
        <v>1</v>
      </c>
      <c r="D58" s="5" t="s">
        <v>16</v>
      </c>
      <c r="E58" s="6">
        <v>559.05999999999995</v>
      </c>
      <c r="F58" s="6">
        <v>1153.0999999999999</v>
      </c>
      <c r="G58" s="6">
        <v>1712.16</v>
      </c>
      <c r="H58" s="6" t="str">
        <f>VLOOKUP(Tabla1[[#This Row],[Caja]],Originales!$I$3:$K$6,2,FALSE)</f>
        <v>Tenerife Norte</v>
      </c>
      <c r="I58" s="6" t="str">
        <f>VLOOKUP(Tabla1[[#This Row],[Caja]],Originales!$I$3:$K$6,3,FALSE)</f>
        <v>Tenerife</v>
      </c>
      <c r="J58" s="9" t="str">
        <f>VLOOKUP(Tabla1[[#This Row],[CodigoEmpleado]],Originales!$M$3:$P$13,2,FALSE)</f>
        <v>Jorge</v>
      </c>
      <c r="K58" s="10">
        <f>YEAR(Tabla1[[#This Row],[Fecha]])</f>
        <v>2011</v>
      </c>
      <c r="L58" s="11">
        <f>MONTH(Tabla1[[#This Row],[Fecha]])</f>
        <v>1</v>
      </c>
      <c r="M58" s="11">
        <f>DAY(Tabla1[[#This Row],[Fecha]])</f>
        <v>8</v>
      </c>
      <c r="N58" s="11">
        <f>WEEKDAY(Tabla1[[#This Row],[Fecha]],2)</f>
        <v>6</v>
      </c>
      <c r="O58" s="11" t="str">
        <f t="shared" si="0"/>
        <v>Sábado</v>
      </c>
    </row>
    <row r="59" spans="1:15" x14ac:dyDescent="0.25">
      <c r="A59" s="4">
        <v>40551</v>
      </c>
      <c r="B59">
        <v>1</v>
      </c>
      <c r="C59">
        <v>2</v>
      </c>
      <c r="D59" s="5" t="s">
        <v>22</v>
      </c>
      <c r="E59" s="6">
        <v>534.91</v>
      </c>
      <c r="F59" s="6">
        <v>1317.76</v>
      </c>
      <c r="G59" s="6">
        <v>1852.67</v>
      </c>
      <c r="H59" s="6" t="str">
        <f>VLOOKUP(Tabla1[[#This Row],[Caja]],Originales!$I$3:$K$6,2,FALSE)</f>
        <v>Tenerife Norte</v>
      </c>
      <c r="I59" s="6" t="str">
        <f>VLOOKUP(Tabla1[[#This Row],[Caja]],Originales!$I$3:$K$6,3,FALSE)</f>
        <v>Tenerife</v>
      </c>
      <c r="J59" s="9" t="str">
        <f>VLOOKUP(Tabla1[[#This Row],[CodigoEmpleado]],Originales!$M$3:$P$13,2,FALSE)</f>
        <v>Paco</v>
      </c>
      <c r="K59" s="10">
        <f>YEAR(Tabla1[[#This Row],[Fecha]])</f>
        <v>2011</v>
      </c>
      <c r="L59" s="11">
        <f>MONTH(Tabla1[[#This Row],[Fecha]])</f>
        <v>1</v>
      </c>
      <c r="M59" s="11">
        <f>DAY(Tabla1[[#This Row],[Fecha]])</f>
        <v>8</v>
      </c>
      <c r="N59" s="11">
        <f>WEEKDAY(Tabla1[[#This Row],[Fecha]],2)</f>
        <v>6</v>
      </c>
      <c r="O59" s="11" t="str">
        <f t="shared" si="0"/>
        <v>Sábado</v>
      </c>
    </row>
    <row r="60" spans="1:15" x14ac:dyDescent="0.25">
      <c r="A60" s="4">
        <v>40551</v>
      </c>
      <c r="B60">
        <v>2</v>
      </c>
      <c r="C60">
        <v>1</v>
      </c>
      <c r="D60" s="5" t="s">
        <v>27</v>
      </c>
      <c r="E60" s="6">
        <v>593.39</v>
      </c>
      <c r="F60" s="6">
        <v>933.07</v>
      </c>
      <c r="G60" s="6">
        <v>1526.46</v>
      </c>
      <c r="H60" s="6" t="str">
        <f>VLOOKUP(Tabla1[[#This Row],[Caja]],Originales!$I$3:$K$6,2,FALSE)</f>
        <v>Tenerife Sur</v>
      </c>
      <c r="I60" s="6" t="str">
        <f>VLOOKUP(Tabla1[[#This Row],[Caja]],Originales!$I$3:$K$6,3,FALSE)</f>
        <v>Tenerife</v>
      </c>
      <c r="J60" s="9" t="str">
        <f>VLOOKUP(Tabla1[[#This Row],[CodigoEmpleado]],Originales!$M$3:$P$13,2,FALSE)</f>
        <v>Bea</v>
      </c>
      <c r="K60" s="10">
        <f>YEAR(Tabla1[[#This Row],[Fecha]])</f>
        <v>2011</v>
      </c>
      <c r="L60" s="11">
        <f>MONTH(Tabla1[[#This Row],[Fecha]])</f>
        <v>1</v>
      </c>
      <c r="M60" s="11">
        <f>DAY(Tabla1[[#This Row],[Fecha]])</f>
        <v>8</v>
      </c>
      <c r="N60" s="11">
        <f>WEEKDAY(Tabla1[[#This Row],[Fecha]],2)</f>
        <v>6</v>
      </c>
      <c r="O60" s="11" t="str">
        <f t="shared" si="0"/>
        <v>Sábado</v>
      </c>
    </row>
    <row r="61" spans="1:15" x14ac:dyDescent="0.25">
      <c r="A61" s="4">
        <v>40551</v>
      </c>
      <c r="B61">
        <v>2</v>
      </c>
      <c r="C61">
        <v>2</v>
      </c>
      <c r="D61" s="5" t="s">
        <v>32</v>
      </c>
      <c r="E61" s="6">
        <v>584.49</v>
      </c>
      <c r="F61" s="6">
        <v>1298.46</v>
      </c>
      <c r="G61" s="6">
        <v>1882.95</v>
      </c>
      <c r="H61" s="6" t="str">
        <f>VLOOKUP(Tabla1[[#This Row],[Caja]],Originales!$I$3:$K$6,2,FALSE)</f>
        <v>Tenerife Sur</v>
      </c>
      <c r="I61" s="6" t="str">
        <f>VLOOKUP(Tabla1[[#This Row],[Caja]],Originales!$I$3:$K$6,3,FALSE)</f>
        <v>Tenerife</v>
      </c>
      <c r="J61" s="9" t="str">
        <f>VLOOKUP(Tabla1[[#This Row],[CodigoEmpleado]],Originales!$M$3:$P$13,2,FALSE)</f>
        <v>Ana</v>
      </c>
      <c r="K61" s="10">
        <f>YEAR(Tabla1[[#This Row],[Fecha]])</f>
        <v>2011</v>
      </c>
      <c r="L61" s="11">
        <f>MONTH(Tabla1[[#This Row],[Fecha]])</f>
        <v>1</v>
      </c>
      <c r="M61" s="11">
        <f>DAY(Tabla1[[#This Row],[Fecha]])</f>
        <v>8</v>
      </c>
      <c r="N61" s="11">
        <f>WEEKDAY(Tabla1[[#This Row],[Fecha]],2)</f>
        <v>6</v>
      </c>
      <c r="O61" s="11" t="str">
        <f t="shared" si="0"/>
        <v>Sábado</v>
      </c>
    </row>
    <row r="62" spans="1:15" x14ac:dyDescent="0.25">
      <c r="A62" s="4">
        <v>40551</v>
      </c>
      <c r="B62">
        <v>3</v>
      </c>
      <c r="C62">
        <v>1</v>
      </c>
      <c r="D62" s="5" t="s">
        <v>37</v>
      </c>
      <c r="E62" s="6">
        <v>501</v>
      </c>
      <c r="F62" s="6">
        <v>1134.82</v>
      </c>
      <c r="G62" s="6">
        <v>1635.82</v>
      </c>
      <c r="H62" s="6" t="str">
        <f>VLOOKUP(Tabla1[[#This Row],[Caja]],Originales!$I$3:$K$6,2,FALSE)</f>
        <v>Las Canteras</v>
      </c>
      <c r="I62" s="6" t="str">
        <f>VLOOKUP(Tabla1[[#This Row],[Caja]],Originales!$I$3:$K$6,3,FALSE)</f>
        <v>Las Palmas</v>
      </c>
      <c r="J62" s="9" t="str">
        <f>VLOOKUP(Tabla1[[#This Row],[CodigoEmpleado]],Originales!$M$3:$P$13,2,FALSE)</f>
        <v>Luis</v>
      </c>
      <c r="K62" s="10">
        <f>YEAR(Tabla1[[#This Row],[Fecha]])</f>
        <v>2011</v>
      </c>
      <c r="L62" s="11">
        <f>MONTH(Tabla1[[#This Row],[Fecha]])</f>
        <v>1</v>
      </c>
      <c r="M62" s="11">
        <f>DAY(Tabla1[[#This Row],[Fecha]])</f>
        <v>8</v>
      </c>
      <c r="N62" s="11">
        <f>WEEKDAY(Tabla1[[#This Row],[Fecha]],2)</f>
        <v>6</v>
      </c>
      <c r="O62" s="11" t="str">
        <f t="shared" si="0"/>
        <v>Sábado</v>
      </c>
    </row>
    <row r="63" spans="1:15" x14ac:dyDescent="0.25">
      <c r="A63" s="4">
        <v>40551</v>
      </c>
      <c r="B63">
        <v>3</v>
      </c>
      <c r="C63">
        <v>2</v>
      </c>
      <c r="D63" s="5" t="s">
        <v>40</v>
      </c>
      <c r="E63" s="6">
        <v>495.01</v>
      </c>
      <c r="F63" s="6">
        <v>1034.52</v>
      </c>
      <c r="G63" s="6">
        <v>1529.53</v>
      </c>
      <c r="H63" s="6" t="str">
        <f>VLOOKUP(Tabla1[[#This Row],[Caja]],Originales!$I$3:$K$6,2,FALSE)</f>
        <v>Las Canteras</v>
      </c>
      <c r="I63" s="6" t="str">
        <f>VLOOKUP(Tabla1[[#This Row],[Caja]],Originales!$I$3:$K$6,3,FALSE)</f>
        <v>Las Palmas</v>
      </c>
      <c r="J63" s="9" t="str">
        <f>VLOOKUP(Tabla1[[#This Row],[CodigoEmpleado]],Originales!$M$3:$P$13,2,FALSE)</f>
        <v>Pepe</v>
      </c>
      <c r="K63" s="10">
        <f>YEAR(Tabla1[[#This Row],[Fecha]])</f>
        <v>2011</v>
      </c>
      <c r="L63" s="11">
        <f>MONTH(Tabla1[[#This Row],[Fecha]])</f>
        <v>1</v>
      </c>
      <c r="M63" s="11">
        <f>DAY(Tabla1[[#This Row],[Fecha]])</f>
        <v>8</v>
      </c>
      <c r="N63" s="11">
        <f>WEEKDAY(Tabla1[[#This Row],[Fecha]],2)</f>
        <v>6</v>
      </c>
      <c r="O63" s="11" t="str">
        <f t="shared" si="0"/>
        <v>Sábado</v>
      </c>
    </row>
    <row r="64" spans="1:15" x14ac:dyDescent="0.25">
      <c r="A64" s="4">
        <v>40551</v>
      </c>
      <c r="B64">
        <v>4</v>
      </c>
      <c r="C64">
        <v>1</v>
      </c>
      <c r="D64" s="5" t="s">
        <v>41</v>
      </c>
      <c r="E64" s="6">
        <v>466.01</v>
      </c>
      <c r="F64" s="6">
        <v>1224.74</v>
      </c>
      <c r="G64" s="6">
        <v>1690.75</v>
      </c>
      <c r="H64" s="6" t="str">
        <f>VLOOKUP(Tabla1[[#This Row],[Caja]],Originales!$I$3:$K$6,2,FALSE)</f>
        <v>Telde</v>
      </c>
      <c r="I64" s="6" t="str">
        <f>VLOOKUP(Tabla1[[#This Row],[Caja]],Originales!$I$3:$K$6,3,FALSE)</f>
        <v>Las Palmas</v>
      </c>
      <c r="J64" s="9" t="str">
        <f>VLOOKUP(Tabla1[[#This Row],[CodigoEmpleado]],Originales!$M$3:$P$13,2,FALSE)</f>
        <v>Javi</v>
      </c>
      <c r="K64" s="10">
        <f>YEAR(Tabla1[[#This Row],[Fecha]])</f>
        <v>2011</v>
      </c>
      <c r="L64" s="11">
        <f>MONTH(Tabla1[[#This Row],[Fecha]])</f>
        <v>1</v>
      </c>
      <c r="M64" s="11">
        <f>DAY(Tabla1[[#This Row],[Fecha]])</f>
        <v>8</v>
      </c>
      <c r="N64" s="11">
        <f>WEEKDAY(Tabla1[[#This Row],[Fecha]],2)</f>
        <v>6</v>
      </c>
      <c r="O64" s="11" t="str">
        <f t="shared" si="0"/>
        <v>Sábado</v>
      </c>
    </row>
    <row r="65" spans="1:15" x14ac:dyDescent="0.25">
      <c r="A65" s="4">
        <v>40551</v>
      </c>
      <c r="B65">
        <v>4</v>
      </c>
      <c r="C65">
        <v>2</v>
      </c>
      <c r="D65" s="5" t="s">
        <v>43</v>
      </c>
      <c r="E65" s="6">
        <v>419.54</v>
      </c>
      <c r="F65" s="6">
        <v>1103.0899999999999</v>
      </c>
      <c r="G65" s="6">
        <v>1522.63</v>
      </c>
      <c r="H65" s="6" t="str">
        <f>VLOOKUP(Tabla1[[#This Row],[Caja]],Originales!$I$3:$K$6,2,FALSE)</f>
        <v>Telde</v>
      </c>
      <c r="I65" s="6" t="str">
        <f>VLOOKUP(Tabla1[[#This Row],[Caja]],Originales!$I$3:$K$6,3,FALSE)</f>
        <v>Las Palmas</v>
      </c>
      <c r="J65" s="9" t="str">
        <f>VLOOKUP(Tabla1[[#This Row],[CodigoEmpleado]],Originales!$M$3:$P$13,2,FALSE)</f>
        <v>Jose</v>
      </c>
      <c r="K65" s="10">
        <f>YEAR(Tabla1[[#This Row],[Fecha]])</f>
        <v>2011</v>
      </c>
      <c r="L65" s="11">
        <f>MONTH(Tabla1[[#This Row],[Fecha]])</f>
        <v>1</v>
      </c>
      <c r="M65" s="11">
        <f>DAY(Tabla1[[#This Row],[Fecha]])</f>
        <v>8</v>
      </c>
      <c r="N65" s="11">
        <f>WEEKDAY(Tabla1[[#This Row],[Fecha]],2)</f>
        <v>6</v>
      </c>
      <c r="O65" s="11" t="str">
        <f t="shared" si="0"/>
        <v>Sábado</v>
      </c>
    </row>
    <row r="66" spans="1:15" x14ac:dyDescent="0.25">
      <c r="A66" s="4">
        <v>40552</v>
      </c>
      <c r="B66">
        <v>1</v>
      </c>
      <c r="C66">
        <v>1</v>
      </c>
      <c r="D66" s="5" t="s">
        <v>47</v>
      </c>
      <c r="E66" s="6">
        <v>579.52</v>
      </c>
      <c r="F66" s="6">
        <v>1216.18</v>
      </c>
      <c r="G66" s="6">
        <v>1795.7</v>
      </c>
      <c r="H66" s="6" t="str">
        <f>VLOOKUP(Tabla1[[#This Row],[Caja]],Originales!$I$3:$K$6,2,FALSE)</f>
        <v>Tenerife Norte</v>
      </c>
      <c r="I66" s="6" t="str">
        <f>VLOOKUP(Tabla1[[#This Row],[Caja]],Originales!$I$3:$K$6,3,FALSE)</f>
        <v>Tenerife</v>
      </c>
      <c r="J66" s="9" t="str">
        <f>VLOOKUP(Tabla1[[#This Row],[CodigoEmpleado]],Originales!$M$3:$P$13,2,FALSE)</f>
        <v>Toño</v>
      </c>
      <c r="K66" s="10">
        <f>YEAR(Tabla1[[#This Row],[Fecha]])</f>
        <v>2011</v>
      </c>
      <c r="L66" s="11">
        <f>MONTH(Tabla1[[#This Row],[Fecha]])</f>
        <v>1</v>
      </c>
      <c r="M66" s="11">
        <f>DAY(Tabla1[[#This Row],[Fecha]])</f>
        <v>9</v>
      </c>
      <c r="N66" s="11">
        <f>WEEKDAY(Tabla1[[#This Row],[Fecha]],2)</f>
        <v>7</v>
      </c>
      <c r="O66" s="11" t="str">
        <f t="shared" ref="O66:O129" si="1">IF(N66=1,"Lunes",IF(N66=2,"Martes",IF(N66=3,"Miércoles",IF(N66=4,"Jueves",IF(N66=5,"Viernes",IF(N66=6,"Sábado","Domingo"))))))</f>
        <v>Domingo</v>
      </c>
    </row>
    <row r="67" spans="1:15" x14ac:dyDescent="0.25">
      <c r="A67" s="4">
        <v>40552</v>
      </c>
      <c r="B67">
        <v>1</v>
      </c>
      <c r="C67">
        <v>2</v>
      </c>
      <c r="D67" s="5" t="s">
        <v>24</v>
      </c>
      <c r="E67" s="6">
        <v>609.74</v>
      </c>
      <c r="F67" s="6">
        <v>1422.23</v>
      </c>
      <c r="G67" s="6">
        <v>2031.97</v>
      </c>
      <c r="H67" s="6" t="str">
        <f>VLOOKUP(Tabla1[[#This Row],[Caja]],Originales!$I$3:$K$6,2,FALSE)</f>
        <v>Tenerife Norte</v>
      </c>
      <c r="I67" s="6" t="str">
        <f>VLOOKUP(Tabla1[[#This Row],[Caja]],Originales!$I$3:$K$6,3,FALSE)</f>
        <v>Tenerife</v>
      </c>
      <c r="J67" s="9" t="str">
        <f>VLOOKUP(Tabla1[[#This Row],[CodigoEmpleado]],Originales!$M$3:$P$13,2,FALSE)</f>
        <v>Ana</v>
      </c>
      <c r="K67" s="10">
        <f>YEAR(Tabla1[[#This Row],[Fecha]])</f>
        <v>2011</v>
      </c>
      <c r="L67" s="11">
        <f>MONTH(Tabla1[[#This Row],[Fecha]])</f>
        <v>1</v>
      </c>
      <c r="M67" s="11">
        <f>DAY(Tabla1[[#This Row],[Fecha]])</f>
        <v>9</v>
      </c>
      <c r="N67" s="11">
        <f>WEEKDAY(Tabla1[[#This Row],[Fecha]],2)</f>
        <v>7</v>
      </c>
      <c r="O67" s="11" t="str">
        <f t="shared" si="1"/>
        <v>Domingo</v>
      </c>
    </row>
    <row r="68" spans="1:15" x14ac:dyDescent="0.25">
      <c r="A68" s="4">
        <v>40552</v>
      </c>
      <c r="B68">
        <v>2</v>
      </c>
      <c r="C68">
        <v>1</v>
      </c>
      <c r="D68" s="5" t="s">
        <v>30</v>
      </c>
      <c r="E68" s="6">
        <v>585.37</v>
      </c>
      <c r="F68" s="6">
        <v>1034.8</v>
      </c>
      <c r="G68" s="6">
        <v>1620.17</v>
      </c>
      <c r="H68" s="6" t="str">
        <f>VLOOKUP(Tabla1[[#This Row],[Caja]],Originales!$I$3:$K$6,2,FALSE)</f>
        <v>Tenerife Sur</v>
      </c>
      <c r="I68" s="6" t="str">
        <f>VLOOKUP(Tabla1[[#This Row],[Caja]],Originales!$I$3:$K$6,3,FALSE)</f>
        <v>Tenerife</v>
      </c>
      <c r="J68" s="9" t="str">
        <f>VLOOKUP(Tabla1[[#This Row],[CodigoEmpleado]],Originales!$M$3:$P$13,2,FALSE)</f>
        <v>Juan</v>
      </c>
      <c r="K68" s="10">
        <f>YEAR(Tabla1[[#This Row],[Fecha]])</f>
        <v>2011</v>
      </c>
      <c r="L68" s="11">
        <f>MONTH(Tabla1[[#This Row],[Fecha]])</f>
        <v>1</v>
      </c>
      <c r="M68" s="11">
        <f>DAY(Tabla1[[#This Row],[Fecha]])</f>
        <v>9</v>
      </c>
      <c r="N68" s="11">
        <f>WEEKDAY(Tabla1[[#This Row],[Fecha]],2)</f>
        <v>7</v>
      </c>
      <c r="O68" s="11" t="str">
        <f t="shared" si="1"/>
        <v>Domingo</v>
      </c>
    </row>
    <row r="69" spans="1:15" x14ac:dyDescent="0.25">
      <c r="A69" s="4">
        <v>40552</v>
      </c>
      <c r="B69">
        <v>2</v>
      </c>
      <c r="C69">
        <v>2</v>
      </c>
      <c r="D69" s="5" t="s">
        <v>16</v>
      </c>
      <c r="E69" s="6">
        <v>676.82</v>
      </c>
      <c r="F69" s="6">
        <v>1303.42</v>
      </c>
      <c r="G69" s="6">
        <v>1980.24</v>
      </c>
      <c r="H69" s="6" t="str">
        <f>VLOOKUP(Tabla1[[#This Row],[Caja]],Originales!$I$3:$K$6,2,FALSE)</f>
        <v>Tenerife Sur</v>
      </c>
      <c r="I69" s="6" t="str">
        <f>VLOOKUP(Tabla1[[#This Row],[Caja]],Originales!$I$3:$K$6,3,FALSE)</f>
        <v>Tenerife</v>
      </c>
      <c r="J69" s="9" t="str">
        <f>VLOOKUP(Tabla1[[#This Row],[CodigoEmpleado]],Originales!$M$3:$P$13,2,FALSE)</f>
        <v>Jorge</v>
      </c>
      <c r="K69" s="10">
        <f>YEAR(Tabla1[[#This Row],[Fecha]])</f>
        <v>2011</v>
      </c>
      <c r="L69" s="11">
        <f>MONTH(Tabla1[[#This Row],[Fecha]])</f>
        <v>1</v>
      </c>
      <c r="M69" s="11">
        <f>DAY(Tabla1[[#This Row],[Fecha]])</f>
        <v>9</v>
      </c>
      <c r="N69" s="11">
        <f>WEEKDAY(Tabla1[[#This Row],[Fecha]],2)</f>
        <v>7</v>
      </c>
      <c r="O69" s="11" t="str">
        <f t="shared" si="1"/>
        <v>Domingo</v>
      </c>
    </row>
    <row r="70" spans="1:15" x14ac:dyDescent="0.25">
      <c r="A70" s="4">
        <v>40552</v>
      </c>
      <c r="B70">
        <v>3</v>
      </c>
      <c r="C70">
        <v>1</v>
      </c>
      <c r="D70" s="5" t="s">
        <v>22</v>
      </c>
      <c r="E70" s="6">
        <v>612.83000000000004</v>
      </c>
      <c r="F70" s="6">
        <v>1045.07</v>
      </c>
      <c r="G70" s="6">
        <v>1657.9</v>
      </c>
      <c r="H70" s="6" t="str">
        <f>VLOOKUP(Tabla1[[#This Row],[Caja]],Originales!$I$3:$K$6,2,FALSE)</f>
        <v>Las Canteras</v>
      </c>
      <c r="I70" s="6" t="str">
        <f>VLOOKUP(Tabla1[[#This Row],[Caja]],Originales!$I$3:$K$6,3,FALSE)</f>
        <v>Las Palmas</v>
      </c>
      <c r="J70" s="9" t="str">
        <f>VLOOKUP(Tabla1[[#This Row],[CodigoEmpleado]],Originales!$M$3:$P$13,2,FALSE)</f>
        <v>Paco</v>
      </c>
      <c r="K70" s="10">
        <f>YEAR(Tabla1[[#This Row],[Fecha]])</f>
        <v>2011</v>
      </c>
      <c r="L70" s="11">
        <f>MONTH(Tabla1[[#This Row],[Fecha]])</f>
        <v>1</v>
      </c>
      <c r="M70" s="11">
        <f>DAY(Tabla1[[#This Row],[Fecha]])</f>
        <v>9</v>
      </c>
      <c r="N70" s="11">
        <f>WEEKDAY(Tabla1[[#This Row],[Fecha]],2)</f>
        <v>7</v>
      </c>
      <c r="O70" s="11" t="str">
        <f t="shared" si="1"/>
        <v>Domingo</v>
      </c>
    </row>
    <row r="71" spans="1:15" x14ac:dyDescent="0.25">
      <c r="A71" s="4">
        <v>40552</v>
      </c>
      <c r="B71">
        <v>3</v>
      </c>
      <c r="C71">
        <v>2</v>
      </c>
      <c r="D71" s="5" t="s">
        <v>27</v>
      </c>
      <c r="E71" s="6">
        <v>683.89</v>
      </c>
      <c r="F71" s="6">
        <v>1306.1400000000001</v>
      </c>
      <c r="G71" s="6">
        <v>1990.03</v>
      </c>
      <c r="H71" s="6" t="str">
        <f>VLOOKUP(Tabla1[[#This Row],[Caja]],Originales!$I$3:$K$6,2,FALSE)</f>
        <v>Las Canteras</v>
      </c>
      <c r="I71" s="6" t="str">
        <f>VLOOKUP(Tabla1[[#This Row],[Caja]],Originales!$I$3:$K$6,3,FALSE)</f>
        <v>Las Palmas</v>
      </c>
      <c r="J71" s="9" t="str">
        <f>VLOOKUP(Tabla1[[#This Row],[CodigoEmpleado]],Originales!$M$3:$P$13,2,FALSE)</f>
        <v>Bea</v>
      </c>
      <c r="K71" s="10">
        <f>YEAR(Tabla1[[#This Row],[Fecha]])</f>
        <v>2011</v>
      </c>
      <c r="L71" s="11">
        <f>MONTH(Tabla1[[#This Row],[Fecha]])</f>
        <v>1</v>
      </c>
      <c r="M71" s="11">
        <f>DAY(Tabla1[[#This Row],[Fecha]])</f>
        <v>9</v>
      </c>
      <c r="N71" s="11">
        <f>WEEKDAY(Tabla1[[#This Row],[Fecha]],2)</f>
        <v>7</v>
      </c>
      <c r="O71" s="11" t="str">
        <f t="shared" si="1"/>
        <v>Domingo</v>
      </c>
    </row>
    <row r="72" spans="1:15" x14ac:dyDescent="0.25">
      <c r="A72" s="4">
        <v>40552</v>
      </c>
      <c r="B72">
        <v>4</v>
      </c>
      <c r="C72">
        <v>1</v>
      </c>
      <c r="D72" s="5" t="s">
        <v>32</v>
      </c>
      <c r="E72" s="6">
        <v>466.34</v>
      </c>
      <c r="F72" s="6">
        <v>1286.53</v>
      </c>
      <c r="G72" s="6">
        <v>1752.87</v>
      </c>
      <c r="H72" s="6" t="str">
        <f>VLOOKUP(Tabla1[[#This Row],[Caja]],Originales!$I$3:$K$6,2,FALSE)</f>
        <v>Telde</v>
      </c>
      <c r="I72" s="6" t="str">
        <f>VLOOKUP(Tabla1[[#This Row],[Caja]],Originales!$I$3:$K$6,3,FALSE)</f>
        <v>Las Palmas</v>
      </c>
      <c r="J72" s="9" t="str">
        <f>VLOOKUP(Tabla1[[#This Row],[CodigoEmpleado]],Originales!$M$3:$P$13,2,FALSE)</f>
        <v>Ana</v>
      </c>
      <c r="K72" s="10">
        <f>YEAR(Tabla1[[#This Row],[Fecha]])</f>
        <v>2011</v>
      </c>
      <c r="L72" s="11">
        <f>MONTH(Tabla1[[#This Row],[Fecha]])</f>
        <v>1</v>
      </c>
      <c r="M72" s="11">
        <f>DAY(Tabla1[[#This Row],[Fecha]])</f>
        <v>9</v>
      </c>
      <c r="N72" s="11">
        <f>WEEKDAY(Tabla1[[#This Row],[Fecha]],2)</f>
        <v>7</v>
      </c>
      <c r="O72" s="11" t="str">
        <f t="shared" si="1"/>
        <v>Domingo</v>
      </c>
    </row>
    <row r="73" spans="1:15" x14ac:dyDescent="0.25">
      <c r="A73" s="4">
        <v>40552</v>
      </c>
      <c r="B73">
        <v>4</v>
      </c>
      <c r="C73">
        <v>2</v>
      </c>
      <c r="D73" s="5" t="s">
        <v>37</v>
      </c>
      <c r="E73" s="6">
        <v>469.9</v>
      </c>
      <c r="F73" s="6">
        <v>1158.3</v>
      </c>
      <c r="G73" s="6">
        <v>1628.2</v>
      </c>
      <c r="H73" s="6" t="str">
        <f>VLOOKUP(Tabla1[[#This Row],[Caja]],Originales!$I$3:$K$6,2,FALSE)</f>
        <v>Telde</v>
      </c>
      <c r="I73" s="6" t="str">
        <f>VLOOKUP(Tabla1[[#This Row],[Caja]],Originales!$I$3:$K$6,3,FALSE)</f>
        <v>Las Palmas</v>
      </c>
      <c r="J73" s="9" t="str">
        <f>VLOOKUP(Tabla1[[#This Row],[CodigoEmpleado]],Originales!$M$3:$P$13,2,FALSE)</f>
        <v>Luis</v>
      </c>
      <c r="K73" s="10">
        <f>YEAR(Tabla1[[#This Row],[Fecha]])</f>
        <v>2011</v>
      </c>
      <c r="L73" s="11">
        <f>MONTH(Tabla1[[#This Row],[Fecha]])</f>
        <v>1</v>
      </c>
      <c r="M73" s="11">
        <f>DAY(Tabla1[[#This Row],[Fecha]])</f>
        <v>9</v>
      </c>
      <c r="N73" s="11">
        <f>WEEKDAY(Tabla1[[#This Row],[Fecha]],2)</f>
        <v>7</v>
      </c>
      <c r="O73" s="11" t="str">
        <f t="shared" si="1"/>
        <v>Domingo</v>
      </c>
    </row>
    <row r="74" spans="1:15" x14ac:dyDescent="0.25">
      <c r="A74" s="4">
        <v>40553</v>
      </c>
      <c r="B74">
        <v>1</v>
      </c>
      <c r="C74">
        <v>1</v>
      </c>
      <c r="D74" s="5" t="s">
        <v>16</v>
      </c>
      <c r="E74" s="6">
        <v>753.4905</v>
      </c>
      <c r="F74" s="6">
        <v>1130.367</v>
      </c>
      <c r="G74" s="6">
        <v>1883.8575000000001</v>
      </c>
      <c r="H74" s="6" t="str">
        <f>VLOOKUP(Tabla1[[#This Row],[Caja]],Originales!$I$3:$K$6,2,FALSE)</f>
        <v>Tenerife Norte</v>
      </c>
      <c r="I74" s="6" t="str">
        <f>VLOOKUP(Tabla1[[#This Row],[Caja]],Originales!$I$3:$K$6,3,FALSE)</f>
        <v>Tenerife</v>
      </c>
      <c r="J74" s="9" t="str">
        <f>VLOOKUP(Tabla1[[#This Row],[CodigoEmpleado]],Originales!$M$3:$P$13,2,FALSE)</f>
        <v>Jorge</v>
      </c>
      <c r="K74" s="10">
        <f>YEAR(Tabla1[[#This Row],[Fecha]])</f>
        <v>2011</v>
      </c>
      <c r="L74" s="11">
        <f>MONTH(Tabla1[[#This Row],[Fecha]])</f>
        <v>1</v>
      </c>
      <c r="M74" s="11">
        <f>DAY(Tabla1[[#This Row],[Fecha]])</f>
        <v>10</v>
      </c>
      <c r="N74" s="11">
        <f>WEEKDAY(Tabla1[[#This Row],[Fecha]],2)</f>
        <v>1</v>
      </c>
      <c r="O74" s="11" t="str">
        <f t="shared" si="1"/>
        <v>Lunes</v>
      </c>
    </row>
    <row r="75" spans="1:15" x14ac:dyDescent="0.25">
      <c r="A75" s="4">
        <v>40553</v>
      </c>
      <c r="B75">
        <v>1</v>
      </c>
      <c r="C75">
        <v>2</v>
      </c>
      <c r="D75" s="5" t="s">
        <v>22</v>
      </c>
      <c r="E75" s="6">
        <v>767.23500000000001</v>
      </c>
      <c r="F75" s="6">
        <v>1168.1144999999999</v>
      </c>
      <c r="G75" s="6">
        <v>1935.3495</v>
      </c>
      <c r="H75" s="6" t="str">
        <f>VLOOKUP(Tabla1[[#This Row],[Caja]],Originales!$I$3:$K$6,2,FALSE)</f>
        <v>Tenerife Norte</v>
      </c>
      <c r="I75" s="6" t="str">
        <f>VLOOKUP(Tabla1[[#This Row],[Caja]],Originales!$I$3:$K$6,3,FALSE)</f>
        <v>Tenerife</v>
      </c>
      <c r="J75" s="9" t="str">
        <f>VLOOKUP(Tabla1[[#This Row],[CodigoEmpleado]],Originales!$M$3:$P$13,2,FALSE)</f>
        <v>Paco</v>
      </c>
      <c r="K75" s="10">
        <f>YEAR(Tabla1[[#This Row],[Fecha]])</f>
        <v>2011</v>
      </c>
      <c r="L75" s="11">
        <f>MONTH(Tabla1[[#This Row],[Fecha]])</f>
        <v>1</v>
      </c>
      <c r="M75" s="11">
        <f>DAY(Tabla1[[#This Row],[Fecha]])</f>
        <v>10</v>
      </c>
      <c r="N75" s="11">
        <f>WEEKDAY(Tabla1[[#This Row],[Fecha]],2)</f>
        <v>1</v>
      </c>
      <c r="O75" s="11" t="str">
        <f t="shared" si="1"/>
        <v>Lunes</v>
      </c>
    </row>
    <row r="76" spans="1:15" x14ac:dyDescent="0.25">
      <c r="A76" s="4">
        <v>40553</v>
      </c>
      <c r="B76">
        <v>2</v>
      </c>
      <c r="C76">
        <v>1</v>
      </c>
      <c r="D76" s="5" t="s">
        <v>27</v>
      </c>
      <c r="E76" s="6">
        <v>706.72349999999994</v>
      </c>
      <c r="F76" s="6">
        <v>1076.0505000000001</v>
      </c>
      <c r="G76" s="6">
        <v>1782.7739999999999</v>
      </c>
      <c r="H76" s="6" t="str">
        <f>VLOOKUP(Tabla1[[#This Row],[Caja]],Originales!$I$3:$K$6,2,FALSE)</f>
        <v>Tenerife Sur</v>
      </c>
      <c r="I76" s="6" t="str">
        <f>VLOOKUP(Tabla1[[#This Row],[Caja]],Originales!$I$3:$K$6,3,FALSE)</f>
        <v>Tenerife</v>
      </c>
      <c r="J76" s="9" t="str">
        <f>VLOOKUP(Tabla1[[#This Row],[CodigoEmpleado]],Originales!$M$3:$P$13,2,FALSE)</f>
        <v>Bea</v>
      </c>
      <c r="K76" s="10">
        <f>YEAR(Tabla1[[#This Row],[Fecha]])</f>
        <v>2011</v>
      </c>
      <c r="L76" s="11">
        <f>MONTH(Tabla1[[#This Row],[Fecha]])</f>
        <v>1</v>
      </c>
      <c r="M76" s="11">
        <f>DAY(Tabla1[[#This Row],[Fecha]])</f>
        <v>10</v>
      </c>
      <c r="N76" s="11">
        <f>WEEKDAY(Tabla1[[#This Row],[Fecha]],2)</f>
        <v>1</v>
      </c>
      <c r="O76" s="11" t="str">
        <f t="shared" si="1"/>
        <v>Lunes</v>
      </c>
    </row>
    <row r="77" spans="1:15" x14ac:dyDescent="0.25">
      <c r="A77" s="4">
        <v>40553</v>
      </c>
      <c r="B77">
        <v>2</v>
      </c>
      <c r="C77">
        <v>2</v>
      </c>
      <c r="D77" s="5" t="s">
        <v>32</v>
      </c>
      <c r="E77" s="6">
        <v>756.98699999999997</v>
      </c>
      <c r="F77" s="6">
        <v>1146.3375000000001</v>
      </c>
      <c r="G77" s="6">
        <v>1903.3244999999999</v>
      </c>
      <c r="H77" s="6" t="str">
        <f>VLOOKUP(Tabla1[[#This Row],[Caja]],Originales!$I$3:$K$6,2,FALSE)</f>
        <v>Tenerife Sur</v>
      </c>
      <c r="I77" s="6" t="str">
        <f>VLOOKUP(Tabla1[[#This Row],[Caja]],Originales!$I$3:$K$6,3,FALSE)</f>
        <v>Tenerife</v>
      </c>
      <c r="J77" s="9" t="str">
        <f>VLOOKUP(Tabla1[[#This Row],[CodigoEmpleado]],Originales!$M$3:$P$13,2,FALSE)</f>
        <v>Ana</v>
      </c>
      <c r="K77" s="10">
        <f>YEAR(Tabla1[[#This Row],[Fecha]])</f>
        <v>2011</v>
      </c>
      <c r="L77" s="11">
        <f>MONTH(Tabla1[[#This Row],[Fecha]])</f>
        <v>1</v>
      </c>
      <c r="M77" s="11">
        <f>DAY(Tabla1[[#This Row],[Fecha]])</f>
        <v>10</v>
      </c>
      <c r="N77" s="11">
        <f>WEEKDAY(Tabla1[[#This Row],[Fecha]],2)</f>
        <v>1</v>
      </c>
      <c r="O77" s="11" t="str">
        <f t="shared" si="1"/>
        <v>Lunes</v>
      </c>
    </row>
    <row r="78" spans="1:15" x14ac:dyDescent="0.25">
      <c r="A78" s="4">
        <v>40553</v>
      </c>
      <c r="B78">
        <v>3</v>
      </c>
      <c r="C78">
        <v>1</v>
      </c>
      <c r="D78" s="5" t="s">
        <v>37</v>
      </c>
      <c r="E78" s="6">
        <v>649.78200000000004</v>
      </c>
      <c r="F78" s="6">
        <v>992.81700000000001</v>
      </c>
      <c r="G78" s="6">
        <v>1642.5989999999999</v>
      </c>
      <c r="H78" s="6" t="str">
        <f>VLOOKUP(Tabla1[[#This Row],[Caja]],Originales!$I$3:$K$6,2,FALSE)</f>
        <v>Las Canteras</v>
      </c>
      <c r="I78" s="6" t="str">
        <f>VLOOKUP(Tabla1[[#This Row],[Caja]],Originales!$I$3:$K$6,3,FALSE)</f>
        <v>Las Palmas</v>
      </c>
      <c r="J78" s="9" t="str">
        <f>VLOOKUP(Tabla1[[#This Row],[CodigoEmpleado]],Originales!$M$3:$P$13,2,FALSE)</f>
        <v>Luis</v>
      </c>
      <c r="K78" s="10">
        <f>YEAR(Tabla1[[#This Row],[Fecha]])</f>
        <v>2011</v>
      </c>
      <c r="L78" s="11">
        <f>MONTH(Tabla1[[#This Row],[Fecha]])</f>
        <v>1</v>
      </c>
      <c r="M78" s="11">
        <f>DAY(Tabla1[[#This Row],[Fecha]])</f>
        <v>10</v>
      </c>
      <c r="N78" s="11">
        <f>WEEKDAY(Tabla1[[#This Row],[Fecha]],2)</f>
        <v>1</v>
      </c>
      <c r="O78" s="11" t="str">
        <f t="shared" si="1"/>
        <v>Lunes</v>
      </c>
    </row>
    <row r="79" spans="1:15" x14ac:dyDescent="0.25">
      <c r="A79" s="4">
        <v>40553</v>
      </c>
      <c r="B79">
        <v>3</v>
      </c>
      <c r="C79">
        <v>2</v>
      </c>
      <c r="D79" s="5" t="s">
        <v>40</v>
      </c>
      <c r="E79" s="6">
        <v>711.97349999999994</v>
      </c>
      <c r="F79" s="6">
        <v>1087.338</v>
      </c>
      <c r="G79" s="6">
        <v>1799.3115</v>
      </c>
      <c r="H79" s="6" t="str">
        <f>VLOOKUP(Tabla1[[#This Row],[Caja]],Originales!$I$3:$K$6,2,FALSE)</f>
        <v>Las Canteras</v>
      </c>
      <c r="I79" s="6" t="str">
        <f>VLOOKUP(Tabla1[[#This Row],[Caja]],Originales!$I$3:$K$6,3,FALSE)</f>
        <v>Las Palmas</v>
      </c>
      <c r="J79" s="9" t="str">
        <f>VLOOKUP(Tabla1[[#This Row],[CodigoEmpleado]],Originales!$M$3:$P$13,2,FALSE)</f>
        <v>Pepe</v>
      </c>
      <c r="K79" s="10">
        <f>YEAR(Tabla1[[#This Row],[Fecha]])</f>
        <v>2011</v>
      </c>
      <c r="L79" s="11">
        <f>MONTH(Tabla1[[#This Row],[Fecha]])</f>
        <v>1</v>
      </c>
      <c r="M79" s="11">
        <f>DAY(Tabla1[[#This Row],[Fecha]])</f>
        <v>10</v>
      </c>
      <c r="N79" s="11">
        <f>WEEKDAY(Tabla1[[#This Row],[Fecha]],2)</f>
        <v>1</v>
      </c>
      <c r="O79" s="11" t="str">
        <f t="shared" si="1"/>
        <v>Lunes</v>
      </c>
    </row>
    <row r="80" spans="1:15" x14ac:dyDescent="0.25">
      <c r="A80" s="4">
        <v>40553</v>
      </c>
      <c r="B80">
        <v>4</v>
      </c>
      <c r="C80">
        <v>1</v>
      </c>
      <c r="D80" s="5" t="s">
        <v>41</v>
      </c>
      <c r="E80" s="6">
        <v>723.93299999999999</v>
      </c>
      <c r="F80" s="6">
        <v>1089.5640000000001</v>
      </c>
      <c r="G80" s="6">
        <v>1813.4970000000001</v>
      </c>
      <c r="H80" s="6" t="str">
        <f>VLOOKUP(Tabla1[[#This Row],[Caja]],Originales!$I$3:$K$6,2,FALSE)</f>
        <v>Telde</v>
      </c>
      <c r="I80" s="6" t="str">
        <f>VLOOKUP(Tabla1[[#This Row],[Caja]],Originales!$I$3:$K$6,3,FALSE)</f>
        <v>Las Palmas</v>
      </c>
      <c r="J80" s="9" t="str">
        <f>VLOOKUP(Tabla1[[#This Row],[CodigoEmpleado]],Originales!$M$3:$P$13,2,FALSE)</f>
        <v>Javi</v>
      </c>
      <c r="K80" s="10">
        <f>YEAR(Tabla1[[#This Row],[Fecha]])</f>
        <v>2011</v>
      </c>
      <c r="L80" s="11">
        <f>MONTH(Tabla1[[#This Row],[Fecha]])</f>
        <v>1</v>
      </c>
      <c r="M80" s="11">
        <f>DAY(Tabla1[[#This Row],[Fecha]])</f>
        <v>10</v>
      </c>
      <c r="N80" s="11">
        <f>WEEKDAY(Tabla1[[#This Row],[Fecha]],2)</f>
        <v>1</v>
      </c>
      <c r="O80" s="11" t="str">
        <f t="shared" si="1"/>
        <v>Lunes</v>
      </c>
    </row>
    <row r="81" spans="1:15" x14ac:dyDescent="0.25">
      <c r="A81" s="4">
        <v>40553</v>
      </c>
      <c r="B81">
        <v>4</v>
      </c>
      <c r="C81">
        <v>2</v>
      </c>
      <c r="D81" s="5" t="s">
        <v>43</v>
      </c>
      <c r="E81" s="6">
        <v>842.16300000000001</v>
      </c>
      <c r="F81" s="6">
        <v>1274.49</v>
      </c>
      <c r="G81" s="6">
        <v>2116.6529999999998</v>
      </c>
      <c r="H81" s="6" t="str">
        <f>VLOOKUP(Tabla1[[#This Row],[Caja]],Originales!$I$3:$K$6,2,FALSE)</f>
        <v>Telde</v>
      </c>
      <c r="I81" s="6" t="str">
        <f>VLOOKUP(Tabla1[[#This Row],[Caja]],Originales!$I$3:$K$6,3,FALSE)</f>
        <v>Las Palmas</v>
      </c>
      <c r="J81" s="9" t="str">
        <f>VLOOKUP(Tabla1[[#This Row],[CodigoEmpleado]],Originales!$M$3:$P$13,2,FALSE)</f>
        <v>Jose</v>
      </c>
      <c r="K81" s="10">
        <f>YEAR(Tabla1[[#This Row],[Fecha]])</f>
        <v>2011</v>
      </c>
      <c r="L81" s="11">
        <f>MONTH(Tabla1[[#This Row],[Fecha]])</f>
        <v>1</v>
      </c>
      <c r="M81" s="11">
        <f>DAY(Tabla1[[#This Row],[Fecha]])</f>
        <v>10</v>
      </c>
      <c r="N81" s="11">
        <f>WEEKDAY(Tabla1[[#This Row],[Fecha]],2)</f>
        <v>1</v>
      </c>
      <c r="O81" s="11" t="str">
        <f t="shared" si="1"/>
        <v>Lunes</v>
      </c>
    </row>
    <row r="82" spans="1:15" x14ac:dyDescent="0.25">
      <c r="A82" s="4">
        <v>40554</v>
      </c>
      <c r="B82">
        <v>1</v>
      </c>
      <c r="C82">
        <v>1</v>
      </c>
      <c r="D82" s="5" t="s">
        <v>47</v>
      </c>
      <c r="E82" s="6">
        <v>651.6825</v>
      </c>
      <c r="F82" s="6">
        <v>996.08249999999998</v>
      </c>
      <c r="G82" s="6">
        <v>1647.7650000000001</v>
      </c>
      <c r="H82" s="6" t="str">
        <f>VLOOKUP(Tabla1[[#This Row],[Caja]],Originales!$I$3:$K$6,2,FALSE)</f>
        <v>Tenerife Norte</v>
      </c>
      <c r="I82" s="6" t="str">
        <f>VLOOKUP(Tabla1[[#This Row],[Caja]],Originales!$I$3:$K$6,3,FALSE)</f>
        <v>Tenerife</v>
      </c>
      <c r="J82" s="9" t="str">
        <f>VLOOKUP(Tabla1[[#This Row],[CodigoEmpleado]],Originales!$M$3:$P$13,2,FALSE)</f>
        <v>Toño</v>
      </c>
      <c r="K82" s="10">
        <f>YEAR(Tabla1[[#This Row],[Fecha]])</f>
        <v>2011</v>
      </c>
      <c r="L82" s="11">
        <f>MONTH(Tabla1[[#This Row],[Fecha]])</f>
        <v>1</v>
      </c>
      <c r="M82" s="11">
        <f>DAY(Tabla1[[#This Row],[Fecha]])</f>
        <v>11</v>
      </c>
      <c r="N82" s="11">
        <f>WEEKDAY(Tabla1[[#This Row],[Fecha]],2)</f>
        <v>2</v>
      </c>
      <c r="O82" s="11" t="str">
        <f t="shared" si="1"/>
        <v>Martes</v>
      </c>
    </row>
    <row r="83" spans="1:15" x14ac:dyDescent="0.25">
      <c r="A83" s="4">
        <v>40554</v>
      </c>
      <c r="B83">
        <v>1</v>
      </c>
      <c r="C83">
        <v>2</v>
      </c>
      <c r="D83" s="5" t="s">
        <v>24</v>
      </c>
      <c r="E83" s="6">
        <v>777.49350000000004</v>
      </c>
      <c r="F83" s="6">
        <v>1181.7855</v>
      </c>
      <c r="G83" s="6">
        <v>1959.279</v>
      </c>
      <c r="H83" s="6" t="str">
        <f>VLOOKUP(Tabla1[[#This Row],[Caja]],Originales!$I$3:$K$6,2,FALSE)</f>
        <v>Tenerife Norte</v>
      </c>
      <c r="I83" s="6" t="str">
        <f>VLOOKUP(Tabla1[[#This Row],[Caja]],Originales!$I$3:$K$6,3,FALSE)</f>
        <v>Tenerife</v>
      </c>
      <c r="J83" s="9" t="str">
        <f>VLOOKUP(Tabla1[[#This Row],[CodigoEmpleado]],Originales!$M$3:$P$13,2,FALSE)</f>
        <v>Ana</v>
      </c>
      <c r="K83" s="10">
        <f>YEAR(Tabla1[[#This Row],[Fecha]])</f>
        <v>2011</v>
      </c>
      <c r="L83" s="11">
        <f>MONTH(Tabla1[[#This Row],[Fecha]])</f>
        <v>1</v>
      </c>
      <c r="M83" s="11">
        <f>DAY(Tabla1[[#This Row],[Fecha]])</f>
        <v>11</v>
      </c>
      <c r="N83" s="11">
        <f>WEEKDAY(Tabla1[[#This Row],[Fecha]],2)</f>
        <v>2</v>
      </c>
      <c r="O83" s="11" t="str">
        <f t="shared" si="1"/>
        <v>Martes</v>
      </c>
    </row>
    <row r="84" spans="1:15" x14ac:dyDescent="0.25">
      <c r="A84" s="4">
        <v>40554</v>
      </c>
      <c r="B84">
        <v>2</v>
      </c>
      <c r="C84">
        <v>1</v>
      </c>
      <c r="D84" s="5" t="s">
        <v>30</v>
      </c>
      <c r="E84" s="6">
        <v>689.24099999999999</v>
      </c>
      <c r="F84" s="6">
        <v>1040.3085000000001</v>
      </c>
      <c r="G84" s="6">
        <v>1729.5495000000001</v>
      </c>
      <c r="H84" s="6" t="str">
        <f>VLOOKUP(Tabla1[[#This Row],[Caja]],Originales!$I$3:$K$6,2,FALSE)</f>
        <v>Tenerife Sur</v>
      </c>
      <c r="I84" s="6" t="str">
        <f>VLOOKUP(Tabla1[[#This Row],[Caja]],Originales!$I$3:$K$6,3,FALSE)</f>
        <v>Tenerife</v>
      </c>
      <c r="J84" s="9" t="str">
        <f>VLOOKUP(Tabla1[[#This Row],[CodigoEmpleado]],Originales!$M$3:$P$13,2,FALSE)</f>
        <v>Juan</v>
      </c>
      <c r="K84" s="10">
        <f>YEAR(Tabla1[[#This Row],[Fecha]])</f>
        <v>2011</v>
      </c>
      <c r="L84" s="11">
        <f>MONTH(Tabla1[[#This Row],[Fecha]])</f>
        <v>1</v>
      </c>
      <c r="M84" s="11">
        <f>DAY(Tabla1[[#This Row],[Fecha]])</f>
        <v>11</v>
      </c>
      <c r="N84" s="11">
        <f>WEEKDAY(Tabla1[[#This Row],[Fecha]],2)</f>
        <v>2</v>
      </c>
      <c r="O84" s="11" t="str">
        <f t="shared" si="1"/>
        <v>Martes</v>
      </c>
    </row>
    <row r="85" spans="1:15" x14ac:dyDescent="0.25">
      <c r="A85" s="4">
        <v>40554</v>
      </c>
      <c r="B85">
        <v>2</v>
      </c>
      <c r="C85">
        <v>2</v>
      </c>
      <c r="D85" s="5" t="s">
        <v>16</v>
      </c>
      <c r="E85" s="6">
        <v>830.95950000000005</v>
      </c>
      <c r="F85" s="6">
        <v>1256.3775000000001</v>
      </c>
      <c r="G85" s="6">
        <v>2087.337</v>
      </c>
      <c r="H85" s="6" t="str">
        <f>VLOOKUP(Tabla1[[#This Row],[Caja]],Originales!$I$3:$K$6,2,FALSE)</f>
        <v>Tenerife Sur</v>
      </c>
      <c r="I85" s="6" t="str">
        <f>VLOOKUP(Tabla1[[#This Row],[Caja]],Originales!$I$3:$K$6,3,FALSE)</f>
        <v>Tenerife</v>
      </c>
      <c r="J85" s="9" t="str">
        <f>VLOOKUP(Tabla1[[#This Row],[CodigoEmpleado]],Originales!$M$3:$P$13,2,FALSE)</f>
        <v>Jorge</v>
      </c>
      <c r="K85" s="10">
        <f>YEAR(Tabla1[[#This Row],[Fecha]])</f>
        <v>2011</v>
      </c>
      <c r="L85" s="11">
        <f>MONTH(Tabla1[[#This Row],[Fecha]])</f>
        <v>1</v>
      </c>
      <c r="M85" s="11">
        <f>DAY(Tabla1[[#This Row],[Fecha]])</f>
        <v>11</v>
      </c>
      <c r="N85" s="11">
        <f>WEEKDAY(Tabla1[[#This Row],[Fecha]],2)</f>
        <v>2</v>
      </c>
      <c r="O85" s="11" t="str">
        <f t="shared" si="1"/>
        <v>Martes</v>
      </c>
    </row>
    <row r="86" spans="1:15" x14ac:dyDescent="0.25">
      <c r="A86" s="4">
        <v>40554</v>
      </c>
      <c r="B86">
        <v>3</v>
      </c>
      <c r="C86">
        <v>1</v>
      </c>
      <c r="D86" s="5" t="s">
        <v>22</v>
      </c>
      <c r="E86" s="6">
        <v>690.07050000000004</v>
      </c>
      <c r="F86" s="6">
        <v>1052.2574999999999</v>
      </c>
      <c r="G86" s="6">
        <v>1742.328</v>
      </c>
      <c r="H86" s="6" t="str">
        <f>VLOOKUP(Tabla1[[#This Row],[Caja]],Originales!$I$3:$K$6,2,FALSE)</f>
        <v>Las Canteras</v>
      </c>
      <c r="I86" s="6" t="str">
        <f>VLOOKUP(Tabla1[[#This Row],[Caja]],Originales!$I$3:$K$6,3,FALSE)</f>
        <v>Las Palmas</v>
      </c>
      <c r="J86" s="9" t="str">
        <f>VLOOKUP(Tabla1[[#This Row],[CodigoEmpleado]],Originales!$M$3:$P$13,2,FALSE)</f>
        <v>Paco</v>
      </c>
      <c r="K86" s="10">
        <f>YEAR(Tabla1[[#This Row],[Fecha]])</f>
        <v>2011</v>
      </c>
      <c r="L86" s="11">
        <f>MONTH(Tabla1[[#This Row],[Fecha]])</f>
        <v>1</v>
      </c>
      <c r="M86" s="11">
        <f>DAY(Tabla1[[#This Row],[Fecha]])</f>
        <v>11</v>
      </c>
      <c r="N86" s="11">
        <f>WEEKDAY(Tabla1[[#This Row],[Fecha]],2)</f>
        <v>2</v>
      </c>
      <c r="O86" s="11" t="str">
        <f t="shared" si="1"/>
        <v>Martes</v>
      </c>
    </row>
    <row r="87" spans="1:15" x14ac:dyDescent="0.25">
      <c r="A87" s="4">
        <v>40554</v>
      </c>
      <c r="B87">
        <v>3</v>
      </c>
      <c r="C87">
        <v>2</v>
      </c>
      <c r="D87" s="5" t="s">
        <v>27</v>
      </c>
      <c r="E87" s="6">
        <v>682.35299999999995</v>
      </c>
      <c r="F87" s="6">
        <v>1051.596</v>
      </c>
      <c r="G87" s="6">
        <v>1733.9490000000001</v>
      </c>
      <c r="H87" s="6" t="str">
        <f>VLOOKUP(Tabla1[[#This Row],[Caja]],Originales!$I$3:$K$6,2,FALSE)</f>
        <v>Las Canteras</v>
      </c>
      <c r="I87" s="6" t="str">
        <f>VLOOKUP(Tabla1[[#This Row],[Caja]],Originales!$I$3:$K$6,3,FALSE)</f>
        <v>Las Palmas</v>
      </c>
      <c r="J87" s="9" t="str">
        <f>VLOOKUP(Tabla1[[#This Row],[CodigoEmpleado]],Originales!$M$3:$P$13,2,FALSE)</f>
        <v>Bea</v>
      </c>
      <c r="K87" s="10">
        <f>YEAR(Tabla1[[#This Row],[Fecha]])</f>
        <v>2011</v>
      </c>
      <c r="L87" s="11">
        <f>MONTH(Tabla1[[#This Row],[Fecha]])</f>
        <v>1</v>
      </c>
      <c r="M87" s="11">
        <f>DAY(Tabla1[[#This Row],[Fecha]])</f>
        <v>11</v>
      </c>
      <c r="N87" s="11">
        <f>WEEKDAY(Tabla1[[#This Row],[Fecha]],2)</f>
        <v>2</v>
      </c>
      <c r="O87" s="11" t="str">
        <f t="shared" si="1"/>
        <v>Martes</v>
      </c>
    </row>
    <row r="88" spans="1:15" x14ac:dyDescent="0.25">
      <c r="A88" s="4">
        <v>40554</v>
      </c>
      <c r="B88">
        <v>4</v>
      </c>
      <c r="C88">
        <v>1</v>
      </c>
      <c r="D88" s="5" t="s">
        <v>32</v>
      </c>
      <c r="E88" s="6">
        <v>670.50900000000001</v>
      </c>
      <c r="F88" s="6">
        <v>1030.1025</v>
      </c>
      <c r="G88" s="6">
        <v>1700.6115</v>
      </c>
      <c r="H88" s="6" t="str">
        <f>VLOOKUP(Tabla1[[#This Row],[Caja]],Originales!$I$3:$K$6,2,FALSE)</f>
        <v>Telde</v>
      </c>
      <c r="I88" s="6" t="str">
        <f>VLOOKUP(Tabla1[[#This Row],[Caja]],Originales!$I$3:$K$6,3,FALSE)</f>
        <v>Las Palmas</v>
      </c>
      <c r="J88" s="9" t="str">
        <f>VLOOKUP(Tabla1[[#This Row],[CodigoEmpleado]],Originales!$M$3:$P$13,2,FALSE)</f>
        <v>Ana</v>
      </c>
      <c r="K88" s="10">
        <f>YEAR(Tabla1[[#This Row],[Fecha]])</f>
        <v>2011</v>
      </c>
      <c r="L88" s="11">
        <f>MONTH(Tabla1[[#This Row],[Fecha]])</f>
        <v>1</v>
      </c>
      <c r="M88" s="11">
        <f>DAY(Tabla1[[#This Row],[Fecha]])</f>
        <v>11</v>
      </c>
      <c r="N88" s="11">
        <f>WEEKDAY(Tabla1[[#This Row],[Fecha]],2)</f>
        <v>2</v>
      </c>
      <c r="O88" s="11" t="str">
        <f t="shared" si="1"/>
        <v>Martes</v>
      </c>
    </row>
    <row r="89" spans="1:15" x14ac:dyDescent="0.25">
      <c r="A89" s="4">
        <v>40554</v>
      </c>
      <c r="B89">
        <v>4</v>
      </c>
      <c r="C89">
        <v>2</v>
      </c>
      <c r="D89" s="5" t="s">
        <v>37</v>
      </c>
      <c r="E89" s="6">
        <v>857.94449999999995</v>
      </c>
      <c r="F89" s="6">
        <v>1298.787</v>
      </c>
      <c r="G89" s="6">
        <v>2156.7314999999999</v>
      </c>
      <c r="H89" s="6" t="str">
        <f>VLOOKUP(Tabla1[[#This Row],[Caja]],Originales!$I$3:$K$6,2,FALSE)</f>
        <v>Telde</v>
      </c>
      <c r="I89" s="6" t="str">
        <f>VLOOKUP(Tabla1[[#This Row],[Caja]],Originales!$I$3:$K$6,3,FALSE)</f>
        <v>Las Palmas</v>
      </c>
      <c r="J89" s="9" t="str">
        <f>VLOOKUP(Tabla1[[#This Row],[CodigoEmpleado]],Originales!$M$3:$P$13,2,FALSE)</f>
        <v>Luis</v>
      </c>
      <c r="K89" s="10">
        <f>YEAR(Tabla1[[#This Row],[Fecha]])</f>
        <v>2011</v>
      </c>
      <c r="L89" s="11">
        <f>MONTH(Tabla1[[#This Row],[Fecha]])</f>
        <v>1</v>
      </c>
      <c r="M89" s="11">
        <f>DAY(Tabla1[[#This Row],[Fecha]])</f>
        <v>11</v>
      </c>
      <c r="N89" s="11">
        <f>WEEKDAY(Tabla1[[#This Row],[Fecha]],2)</f>
        <v>2</v>
      </c>
      <c r="O89" s="11" t="str">
        <f t="shared" si="1"/>
        <v>Martes</v>
      </c>
    </row>
    <row r="90" spans="1:15" x14ac:dyDescent="0.25">
      <c r="A90" s="4">
        <v>40555</v>
      </c>
      <c r="B90">
        <v>1</v>
      </c>
      <c r="C90">
        <v>1</v>
      </c>
      <c r="D90" s="5" t="s">
        <v>40</v>
      </c>
      <c r="E90" s="6">
        <v>683.928</v>
      </c>
      <c r="F90" s="6">
        <v>1029.0735</v>
      </c>
      <c r="G90" s="6">
        <v>1713.0015000000001</v>
      </c>
      <c r="H90" s="6" t="str">
        <f>VLOOKUP(Tabla1[[#This Row],[Caja]],Originales!$I$3:$K$6,2,FALSE)</f>
        <v>Tenerife Norte</v>
      </c>
      <c r="I90" s="6" t="str">
        <f>VLOOKUP(Tabla1[[#This Row],[Caja]],Originales!$I$3:$K$6,3,FALSE)</f>
        <v>Tenerife</v>
      </c>
      <c r="J90" s="9" t="str">
        <f>VLOOKUP(Tabla1[[#This Row],[CodigoEmpleado]],Originales!$M$3:$P$13,2,FALSE)</f>
        <v>Pepe</v>
      </c>
      <c r="K90" s="10">
        <f>YEAR(Tabla1[[#This Row],[Fecha]])</f>
        <v>2011</v>
      </c>
      <c r="L90" s="11">
        <f>MONTH(Tabla1[[#This Row],[Fecha]])</f>
        <v>1</v>
      </c>
      <c r="M90" s="11">
        <f>DAY(Tabla1[[#This Row],[Fecha]])</f>
        <v>12</v>
      </c>
      <c r="N90" s="11">
        <f>WEEKDAY(Tabla1[[#This Row],[Fecha]],2)</f>
        <v>3</v>
      </c>
      <c r="O90" s="11" t="str">
        <f t="shared" si="1"/>
        <v>Miércoles</v>
      </c>
    </row>
    <row r="91" spans="1:15" x14ac:dyDescent="0.25">
      <c r="A91" s="4">
        <v>40555</v>
      </c>
      <c r="B91">
        <v>1</v>
      </c>
      <c r="C91">
        <v>2</v>
      </c>
      <c r="D91" s="5" t="s">
        <v>41</v>
      </c>
      <c r="E91" s="6">
        <v>825.048</v>
      </c>
      <c r="F91" s="6">
        <v>1254.057</v>
      </c>
      <c r="G91" s="6">
        <v>2079.105</v>
      </c>
      <c r="H91" s="6" t="str">
        <f>VLOOKUP(Tabla1[[#This Row],[Caja]],Originales!$I$3:$K$6,2,FALSE)</f>
        <v>Tenerife Norte</v>
      </c>
      <c r="I91" s="6" t="str">
        <f>VLOOKUP(Tabla1[[#This Row],[Caja]],Originales!$I$3:$K$6,3,FALSE)</f>
        <v>Tenerife</v>
      </c>
      <c r="J91" s="9" t="str">
        <f>VLOOKUP(Tabla1[[#This Row],[CodigoEmpleado]],Originales!$M$3:$P$13,2,FALSE)</f>
        <v>Javi</v>
      </c>
      <c r="K91" s="10">
        <f>YEAR(Tabla1[[#This Row],[Fecha]])</f>
        <v>2011</v>
      </c>
      <c r="L91" s="11">
        <f>MONTH(Tabla1[[#This Row],[Fecha]])</f>
        <v>1</v>
      </c>
      <c r="M91" s="11">
        <f>DAY(Tabla1[[#This Row],[Fecha]])</f>
        <v>12</v>
      </c>
      <c r="N91" s="11">
        <f>WEEKDAY(Tabla1[[#This Row],[Fecha]],2)</f>
        <v>3</v>
      </c>
      <c r="O91" s="11" t="str">
        <f t="shared" si="1"/>
        <v>Miércoles</v>
      </c>
    </row>
    <row r="92" spans="1:15" x14ac:dyDescent="0.25">
      <c r="A92" s="4">
        <v>40555</v>
      </c>
      <c r="B92">
        <v>2</v>
      </c>
      <c r="C92">
        <v>1</v>
      </c>
      <c r="D92" s="5" t="s">
        <v>43</v>
      </c>
      <c r="E92" s="6">
        <v>713.82150000000001</v>
      </c>
      <c r="F92" s="6">
        <v>1075.326</v>
      </c>
      <c r="G92" s="6">
        <v>1789.1475</v>
      </c>
      <c r="H92" s="6" t="str">
        <f>VLOOKUP(Tabla1[[#This Row],[Caja]],Originales!$I$3:$K$6,2,FALSE)</f>
        <v>Tenerife Sur</v>
      </c>
      <c r="I92" s="6" t="str">
        <f>VLOOKUP(Tabla1[[#This Row],[Caja]],Originales!$I$3:$K$6,3,FALSE)</f>
        <v>Tenerife</v>
      </c>
      <c r="J92" s="9" t="str">
        <f>VLOOKUP(Tabla1[[#This Row],[CodigoEmpleado]],Originales!$M$3:$P$13,2,FALSE)</f>
        <v>Jose</v>
      </c>
      <c r="K92" s="10">
        <f>YEAR(Tabla1[[#This Row],[Fecha]])</f>
        <v>2011</v>
      </c>
      <c r="L92" s="11">
        <f>MONTH(Tabla1[[#This Row],[Fecha]])</f>
        <v>1</v>
      </c>
      <c r="M92" s="11">
        <f>DAY(Tabla1[[#This Row],[Fecha]])</f>
        <v>12</v>
      </c>
      <c r="N92" s="11">
        <f>WEEKDAY(Tabla1[[#This Row],[Fecha]],2)</f>
        <v>3</v>
      </c>
      <c r="O92" s="11" t="str">
        <f t="shared" si="1"/>
        <v>Miércoles</v>
      </c>
    </row>
    <row r="93" spans="1:15" x14ac:dyDescent="0.25">
      <c r="A93" s="4">
        <v>40555</v>
      </c>
      <c r="B93">
        <v>2</v>
      </c>
      <c r="C93">
        <v>2</v>
      </c>
      <c r="D93" s="5" t="s">
        <v>47</v>
      </c>
      <c r="E93" s="6">
        <v>810.77850000000001</v>
      </c>
      <c r="F93" s="6">
        <v>1231.7760000000001</v>
      </c>
      <c r="G93" s="6">
        <v>2042.5545</v>
      </c>
      <c r="H93" s="6" t="str">
        <f>VLOOKUP(Tabla1[[#This Row],[Caja]],Originales!$I$3:$K$6,2,FALSE)</f>
        <v>Tenerife Sur</v>
      </c>
      <c r="I93" s="6" t="str">
        <f>VLOOKUP(Tabla1[[#This Row],[Caja]],Originales!$I$3:$K$6,3,FALSE)</f>
        <v>Tenerife</v>
      </c>
      <c r="J93" s="9" t="str">
        <f>VLOOKUP(Tabla1[[#This Row],[CodigoEmpleado]],Originales!$M$3:$P$13,2,FALSE)</f>
        <v>Toño</v>
      </c>
      <c r="K93" s="10">
        <f>YEAR(Tabla1[[#This Row],[Fecha]])</f>
        <v>2011</v>
      </c>
      <c r="L93" s="11">
        <f>MONTH(Tabla1[[#This Row],[Fecha]])</f>
        <v>1</v>
      </c>
      <c r="M93" s="11">
        <f>DAY(Tabla1[[#This Row],[Fecha]])</f>
        <v>12</v>
      </c>
      <c r="N93" s="11">
        <f>WEEKDAY(Tabla1[[#This Row],[Fecha]],2)</f>
        <v>3</v>
      </c>
      <c r="O93" s="11" t="str">
        <f t="shared" si="1"/>
        <v>Miércoles</v>
      </c>
    </row>
    <row r="94" spans="1:15" x14ac:dyDescent="0.25">
      <c r="A94" s="4">
        <v>40555</v>
      </c>
      <c r="B94">
        <v>3</v>
      </c>
      <c r="C94">
        <v>1</v>
      </c>
      <c r="D94" s="5" t="s">
        <v>24</v>
      </c>
      <c r="E94" s="6">
        <v>703.24800000000005</v>
      </c>
      <c r="F94" s="6">
        <v>1107.645</v>
      </c>
      <c r="G94" s="6">
        <v>1810.893</v>
      </c>
      <c r="H94" s="6" t="str">
        <f>VLOOKUP(Tabla1[[#This Row],[Caja]],Originales!$I$3:$K$6,2,FALSE)</f>
        <v>Las Canteras</v>
      </c>
      <c r="I94" s="6" t="str">
        <f>VLOOKUP(Tabla1[[#This Row],[Caja]],Originales!$I$3:$K$6,3,FALSE)</f>
        <v>Las Palmas</v>
      </c>
      <c r="J94" s="9" t="str">
        <f>VLOOKUP(Tabla1[[#This Row],[CodigoEmpleado]],Originales!$M$3:$P$13,2,FALSE)</f>
        <v>Ana</v>
      </c>
      <c r="K94" s="10">
        <f>YEAR(Tabla1[[#This Row],[Fecha]])</f>
        <v>2011</v>
      </c>
      <c r="L94" s="11">
        <f>MONTH(Tabla1[[#This Row],[Fecha]])</f>
        <v>1</v>
      </c>
      <c r="M94" s="11">
        <f>DAY(Tabla1[[#This Row],[Fecha]])</f>
        <v>12</v>
      </c>
      <c r="N94" s="11">
        <f>WEEKDAY(Tabla1[[#This Row],[Fecha]],2)</f>
        <v>3</v>
      </c>
      <c r="O94" s="11" t="str">
        <f t="shared" si="1"/>
        <v>Miércoles</v>
      </c>
    </row>
    <row r="95" spans="1:15" x14ac:dyDescent="0.25">
      <c r="A95" s="4">
        <v>40555</v>
      </c>
      <c r="B95">
        <v>3</v>
      </c>
      <c r="C95">
        <v>2</v>
      </c>
      <c r="D95" s="5" t="s">
        <v>30</v>
      </c>
      <c r="E95" s="6">
        <v>730.64250000000004</v>
      </c>
      <c r="F95" s="6">
        <v>1136.6355000000001</v>
      </c>
      <c r="G95" s="6">
        <v>1867.278</v>
      </c>
      <c r="H95" s="6" t="str">
        <f>VLOOKUP(Tabla1[[#This Row],[Caja]],Originales!$I$3:$K$6,2,FALSE)</f>
        <v>Las Canteras</v>
      </c>
      <c r="I95" s="6" t="str">
        <f>VLOOKUP(Tabla1[[#This Row],[Caja]],Originales!$I$3:$K$6,3,FALSE)</f>
        <v>Las Palmas</v>
      </c>
      <c r="J95" s="9" t="str">
        <f>VLOOKUP(Tabla1[[#This Row],[CodigoEmpleado]],Originales!$M$3:$P$13,2,FALSE)</f>
        <v>Juan</v>
      </c>
      <c r="K95" s="10">
        <f>YEAR(Tabla1[[#This Row],[Fecha]])</f>
        <v>2011</v>
      </c>
      <c r="L95" s="11">
        <f>MONTH(Tabla1[[#This Row],[Fecha]])</f>
        <v>1</v>
      </c>
      <c r="M95" s="11">
        <f>DAY(Tabla1[[#This Row],[Fecha]])</f>
        <v>12</v>
      </c>
      <c r="N95" s="11">
        <f>WEEKDAY(Tabla1[[#This Row],[Fecha]],2)</f>
        <v>3</v>
      </c>
      <c r="O95" s="11" t="str">
        <f t="shared" si="1"/>
        <v>Miércoles</v>
      </c>
    </row>
    <row r="96" spans="1:15" x14ac:dyDescent="0.25">
      <c r="A96" s="4">
        <v>40555</v>
      </c>
      <c r="B96">
        <v>4</v>
      </c>
      <c r="C96">
        <v>1</v>
      </c>
      <c r="D96" s="5" t="s">
        <v>16</v>
      </c>
      <c r="E96" s="6">
        <v>612.01350000000002</v>
      </c>
      <c r="F96" s="6">
        <v>966.84</v>
      </c>
      <c r="G96" s="6">
        <v>1578.8534999999999</v>
      </c>
      <c r="H96" s="6" t="str">
        <f>VLOOKUP(Tabla1[[#This Row],[Caja]],Originales!$I$3:$K$6,2,FALSE)</f>
        <v>Telde</v>
      </c>
      <c r="I96" s="6" t="str">
        <f>VLOOKUP(Tabla1[[#This Row],[Caja]],Originales!$I$3:$K$6,3,FALSE)</f>
        <v>Las Palmas</v>
      </c>
      <c r="J96" s="9" t="str">
        <f>VLOOKUP(Tabla1[[#This Row],[CodigoEmpleado]],Originales!$M$3:$P$13,2,FALSE)</f>
        <v>Jorge</v>
      </c>
      <c r="K96" s="10">
        <f>YEAR(Tabla1[[#This Row],[Fecha]])</f>
        <v>2011</v>
      </c>
      <c r="L96" s="11">
        <f>MONTH(Tabla1[[#This Row],[Fecha]])</f>
        <v>1</v>
      </c>
      <c r="M96" s="11">
        <f>DAY(Tabla1[[#This Row],[Fecha]])</f>
        <v>12</v>
      </c>
      <c r="N96" s="11">
        <f>WEEKDAY(Tabla1[[#This Row],[Fecha]],2)</f>
        <v>3</v>
      </c>
      <c r="O96" s="11" t="str">
        <f t="shared" si="1"/>
        <v>Miércoles</v>
      </c>
    </row>
    <row r="97" spans="1:15" x14ac:dyDescent="0.25">
      <c r="A97" s="4">
        <v>40555</v>
      </c>
      <c r="B97">
        <v>4</v>
      </c>
      <c r="C97">
        <v>2</v>
      </c>
      <c r="D97" s="5" t="s">
        <v>22</v>
      </c>
      <c r="E97" s="6">
        <v>779.84550000000002</v>
      </c>
      <c r="F97" s="6">
        <v>1177.9425000000001</v>
      </c>
      <c r="G97" s="6">
        <v>1957.788</v>
      </c>
      <c r="H97" s="6" t="str">
        <f>VLOOKUP(Tabla1[[#This Row],[Caja]],Originales!$I$3:$K$6,2,FALSE)</f>
        <v>Telde</v>
      </c>
      <c r="I97" s="6" t="str">
        <f>VLOOKUP(Tabla1[[#This Row],[Caja]],Originales!$I$3:$K$6,3,FALSE)</f>
        <v>Las Palmas</v>
      </c>
      <c r="J97" s="9" t="str">
        <f>VLOOKUP(Tabla1[[#This Row],[CodigoEmpleado]],Originales!$M$3:$P$13,2,FALSE)</f>
        <v>Paco</v>
      </c>
      <c r="K97" s="10">
        <f>YEAR(Tabla1[[#This Row],[Fecha]])</f>
        <v>2011</v>
      </c>
      <c r="L97" s="11">
        <f>MONTH(Tabla1[[#This Row],[Fecha]])</f>
        <v>1</v>
      </c>
      <c r="M97" s="11">
        <f>DAY(Tabla1[[#This Row],[Fecha]])</f>
        <v>12</v>
      </c>
      <c r="N97" s="11">
        <f>WEEKDAY(Tabla1[[#This Row],[Fecha]],2)</f>
        <v>3</v>
      </c>
      <c r="O97" s="11" t="str">
        <f t="shared" si="1"/>
        <v>Miércoles</v>
      </c>
    </row>
    <row r="98" spans="1:15" x14ac:dyDescent="0.25">
      <c r="A98" s="4">
        <v>40556</v>
      </c>
      <c r="B98">
        <v>1</v>
      </c>
      <c r="C98">
        <v>1</v>
      </c>
      <c r="D98" s="5" t="s">
        <v>27</v>
      </c>
      <c r="E98" s="6">
        <v>633.38099999999997</v>
      </c>
      <c r="F98" s="6">
        <v>966.08399999999995</v>
      </c>
      <c r="G98" s="6">
        <v>1599.4649999999999</v>
      </c>
      <c r="H98" s="6" t="str">
        <f>VLOOKUP(Tabla1[[#This Row],[Caja]],Originales!$I$3:$K$6,2,FALSE)</f>
        <v>Tenerife Norte</v>
      </c>
      <c r="I98" s="6" t="str">
        <f>VLOOKUP(Tabla1[[#This Row],[Caja]],Originales!$I$3:$K$6,3,FALSE)</f>
        <v>Tenerife</v>
      </c>
      <c r="J98" s="9" t="str">
        <f>VLOOKUP(Tabla1[[#This Row],[CodigoEmpleado]],Originales!$M$3:$P$13,2,FALSE)</f>
        <v>Bea</v>
      </c>
      <c r="K98" s="10">
        <f>YEAR(Tabla1[[#This Row],[Fecha]])</f>
        <v>2011</v>
      </c>
      <c r="L98" s="11">
        <f>MONTH(Tabla1[[#This Row],[Fecha]])</f>
        <v>1</v>
      </c>
      <c r="M98" s="11">
        <f>DAY(Tabla1[[#This Row],[Fecha]])</f>
        <v>13</v>
      </c>
      <c r="N98" s="11">
        <f>WEEKDAY(Tabla1[[#This Row],[Fecha]],2)</f>
        <v>4</v>
      </c>
      <c r="O98" s="11" t="str">
        <f t="shared" si="1"/>
        <v>Jueves</v>
      </c>
    </row>
    <row r="99" spans="1:15" x14ac:dyDescent="0.25">
      <c r="A99" s="4">
        <v>40556</v>
      </c>
      <c r="B99">
        <v>1</v>
      </c>
      <c r="C99">
        <v>2</v>
      </c>
      <c r="D99" s="5" t="s">
        <v>32</v>
      </c>
      <c r="E99" s="6">
        <v>649.48800000000006</v>
      </c>
      <c r="F99" s="6">
        <v>1026.2384999999999</v>
      </c>
      <c r="G99" s="6">
        <v>1675.7265</v>
      </c>
      <c r="H99" s="6" t="str">
        <f>VLOOKUP(Tabla1[[#This Row],[Caja]],Originales!$I$3:$K$6,2,FALSE)</f>
        <v>Tenerife Norte</v>
      </c>
      <c r="I99" s="6" t="str">
        <f>VLOOKUP(Tabla1[[#This Row],[Caja]],Originales!$I$3:$K$6,3,FALSE)</f>
        <v>Tenerife</v>
      </c>
      <c r="J99" s="9" t="str">
        <f>VLOOKUP(Tabla1[[#This Row],[CodigoEmpleado]],Originales!$M$3:$P$13,2,FALSE)</f>
        <v>Ana</v>
      </c>
      <c r="K99" s="10">
        <f>YEAR(Tabla1[[#This Row],[Fecha]])</f>
        <v>2011</v>
      </c>
      <c r="L99" s="11">
        <f>MONTH(Tabla1[[#This Row],[Fecha]])</f>
        <v>1</v>
      </c>
      <c r="M99" s="11">
        <f>DAY(Tabla1[[#This Row],[Fecha]])</f>
        <v>13</v>
      </c>
      <c r="N99" s="11">
        <f>WEEKDAY(Tabla1[[#This Row],[Fecha]],2)</f>
        <v>4</v>
      </c>
      <c r="O99" s="11" t="str">
        <f t="shared" si="1"/>
        <v>Jueves</v>
      </c>
    </row>
    <row r="100" spans="1:15" x14ac:dyDescent="0.25">
      <c r="A100" s="4">
        <v>40556</v>
      </c>
      <c r="B100">
        <v>2</v>
      </c>
      <c r="C100">
        <v>1</v>
      </c>
      <c r="D100" s="5" t="s">
        <v>37</v>
      </c>
      <c r="E100" s="6">
        <v>613.04250000000002</v>
      </c>
      <c r="F100" s="6">
        <v>996.50250000000005</v>
      </c>
      <c r="G100" s="6">
        <v>1609.5450000000001</v>
      </c>
      <c r="H100" s="6" t="str">
        <f>VLOOKUP(Tabla1[[#This Row],[Caja]],Originales!$I$3:$K$6,2,FALSE)</f>
        <v>Tenerife Sur</v>
      </c>
      <c r="I100" s="6" t="str">
        <f>VLOOKUP(Tabla1[[#This Row],[Caja]],Originales!$I$3:$K$6,3,FALSE)</f>
        <v>Tenerife</v>
      </c>
      <c r="J100" s="9" t="str">
        <f>VLOOKUP(Tabla1[[#This Row],[CodigoEmpleado]],Originales!$M$3:$P$13,2,FALSE)</f>
        <v>Luis</v>
      </c>
      <c r="K100" s="10">
        <f>YEAR(Tabla1[[#This Row],[Fecha]])</f>
        <v>2011</v>
      </c>
      <c r="L100" s="11">
        <f>MONTH(Tabla1[[#This Row],[Fecha]])</f>
        <v>1</v>
      </c>
      <c r="M100" s="11">
        <f>DAY(Tabla1[[#This Row],[Fecha]])</f>
        <v>13</v>
      </c>
      <c r="N100" s="11">
        <f>WEEKDAY(Tabla1[[#This Row],[Fecha]],2)</f>
        <v>4</v>
      </c>
      <c r="O100" s="11" t="str">
        <f t="shared" si="1"/>
        <v>Jueves</v>
      </c>
    </row>
    <row r="101" spans="1:15" x14ac:dyDescent="0.25">
      <c r="A101" s="4">
        <v>40556</v>
      </c>
      <c r="B101">
        <v>2</v>
      </c>
      <c r="C101">
        <v>2</v>
      </c>
      <c r="D101" s="5" t="s">
        <v>40</v>
      </c>
      <c r="E101" s="6">
        <v>748.39800000000002</v>
      </c>
      <c r="F101" s="6">
        <v>1161.7935</v>
      </c>
      <c r="G101" s="6">
        <v>1910.1914999999999</v>
      </c>
      <c r="H101" s="6" t="str">
        <f>VLOOKUP(Tabla1[[#This Row],[Caja]],Originales!$I$3:$K$6,2,FALSE)</f>
        <v>Tenerife Sur</v>
      </c>
      <c r="I101" s="6" t="str">
        <f>VLOOKUP(Tabla1[[#This Row],[Caja]],Originales!$I$3:$K$6,3,FALSE)</f>
        <v>Tenerife</v>
      </c>
      <c r="J101" s="9" t="str">
        <f>VLOOKUP(Tabla1[[#This Row],[CodigoEmpleado]],Originales!$M$3:$P$13,2,FALSE)</f>
        <v>Pepe</v>
      </c>
      <c r="K101" s="10">
        <f>YEAR(Tabla1[[#This Row],[Fecha]])</f>
        <v>2011</v>
      </c>
      <c r="L101" s="11">
        <f>MONTH(Tabla1[[#This Row],[Fecha]])</f>
        <v>1</v>
      </c>
      <c r="M101" s="11">
        <f>DAY(Tabla1[[#This Row],[Fecha]])</f>
        <v>13</v>
      </c>
      <c r="N101" s="11">
        <f>WEEKDAY(Tabla1[[#This Row],[Fecha]],2)</f>
        <v>4</v>
      </c>
      <c r="O101" s="11" t="str">
        <f t="shared" si="1"/>
        <v>Jueves</v>
      </c>
    </row>
    <row r="102" spans="1:15" x14ac:dyDescent="0.25">
      <c r="A102" s="4">
        <v>40556</v>
      </c>
      <c r="B102">
        <v>3</v>
      </c>
      <c r="C102">
        <v>1</v>
      </c>
      <c r="D102" s="5" t="s">
        <v>41</v>
      </c>
      <c r="E102" s="6">
        <v>623.40599999999995</v>
      </c>
      <c r="F102" s="6">
        <v>954.40800000000002</v>
      </c>
      <c r="G102" s="6">
        <v>1577.8140000000001</v>
      </c>
      <c r="H102" s="6" t="str">
        <f>VLOOKUP(Tabla1[[#This Row],[Caja]],Originales!$I$3:$K$6,2,FALSE)</f>
        <v>Las Canteras</v>
      </c>
      <c r="I102" s="6" t="str">
        <f>VLOOKUP(Tabla1[[#This Row],[Caja]],Originales!$I$3:$K$6,3,FALSE)</f>
        <v>Las Palmas</v>
      </c>
      <c r="J102" s="9" t="str">
        <f>VLOOKUP(Tabla1[[#This Row],[CodigoEmpleado]],Originales!$M$3:$P$13,2,FALSE)</f>
        <v>Javi</v>
      </c>
      <c r="K102" s="10">
        <f>YEAR(Tabla1[[#This Row],[Fecha]])</f>
        <v>2011</v>
      </c>
      <c r="L102" s="11">
        <f>MONTH(Tabla1[[#This Row],[Fecha]])</f>
        <v>1</v>
      </c>
      <c r="M102" s="11">
        <f>DAY(Tabla1[[#This Row],[Fecha]])</f>
        <v>13</v>
      </c>
      <c r="N102" s="11">
        <f>WEEKDAY(Tabla1[[#This Row],[Fecha]],2)</f>
        <v>4</v>
      </c>
      <c r="O102" s="11" t="str">
        <f t="shared" si="1"/>
        <v>Jueves</v>
      </c>
    </row>
    <row r="103" spans="1:15" x14ac:dyDescent="0.25">
      <c r="A103" s="4">
        <v>40556</v>
      </c>
      <c r="B103">
        <v>3</v>
      </c>
      <c r="C103">
        <v>2</v>
      </c>
      <c r="D103" s="5" t="s">
        <v>43</v>
      </c>
      <c r="E103" s="6">
        <v>662.24549999999999</v>
      </c>
      <c r="F103" s="6">
        <v>1008.1155</v>
      </c>
      <c r="G103" s="6">
        <v>1670.3610000000001</v>
      </c>
      <c r="H103" s="6" t="str">
        <f>VLOOKUP(Tabla1[[#This Row],[Caja]],Originales!$I$3:$K$6,2,FALSE)</f>
        <v>Las Canteras</v>
      </c>
      <c r="I103" s="6" t="str">
        <f>VLOOKUP(Tabla1[[#This Row],[Caja]],Originales!$I$3:$K$6,3,FALSE)</f>
        <v>Las Palmas</v>
      </c>
      <c r="J103" s="9" t="str">
        <f>VLOOKUP(Tabla1[[#This Row],[CodigoEmpleado]],Originales!$M$3:$P$13,2,FALSE)</f>
        <v>Jose</v>
      </c>
      <c r="K103" s="10">
        <f>YEAR(Tabla1[[#This Row],[Fecha]])</f>
        <v>2011</v>
      </c>
      <c r="L103" s="11">
        <f>MONTH(Tabla1[[#This Row],[Fecha]])</f>
        <v>1</v>
      </c>
      <c r="M103" s="11">
        <f>DAY(Tabla1[[#This Row],[Fecha]])</f>
        <v>13</v>
      </c>
      <c r="N103" s="11">
        <f>WEEKDAY(Tabla1[[#This Row],[Fecha]],2)</f>
        <v>4</v>
      </c>
      <c r="O103" s="11" t="str">
        <f t="shared" si="1"/>
        <v>Jueves</v>
      </c>
    </row>
    <row r="104" spans="1:15" x14ac:dyDescent="0.25">
      <c r="A104" s="4">
        <v>40556</v>
      </c>
      <c r="B104">
        <v>4</v>
      </c>
      <c r="C104">
        <v>1</v>
      </c>
      <c r="D104" s="5" t="s">
        <v>47</v>
      </c>
      <c r="E104" s="6">
        <v>662.46600000000001</v>
      </c>
      <c r="F104" s="6">
        <v>1005.942</v>
      </c>
      <c r="G104" s="6">
        <v>1668.4079999999999</v>
      </c>
      <c r="H104" s="6" t="str">
        <f>VLOOKUP(Tabla1[[#This Row],[Caja]],Originales!$I$3:$K$6,2,FALSE)</f>
        <v>Telde</v>
      </c>
      <c r="I104" s="6" t="str">
        <f>VLOOKUP(Tabla1[[#This Row],[Caja]],Originales!$I$3:$K$6,3,FALSE)</f>
        <v>Las Palmas</v>
      </c>
      <c r="J104" s="9" t="str">
        <f>VLOOKUP(Tabla1[[#This Row],[CodigoEmpleado]],Originales!$M$3:$P$13,2,FALSE)</f>
        <v>Toño</v>
      </c>
      <c r="K104" s="10">
        <f>YEAR(Tabla1[[#This Row],[Fecha]])</f>
        <v>2011</v>
      </c>
      <c r="L104" s="11">
        <f>MONTH(Tabla1[[#This Row],[Fecha]])</f>
        <v>1</v>
      </c>
      <c r="M104" s="11">
        <f>DAY(Tabla1[[#This Row],[Fecha]])</f>
        <v>13</v>
      </c>
      <c r="N104" s="11">
        <f>WEEKDAY(Tabla1[[#This Row],[Fecha]],2)</f>
        <v>4</v>
      </c>
      <c r="O104" s="11" t="str">
        <f t="shared" si="1"/>
        <v>Jueves</v>
      </c>
    </row>
    <row r="105" spans="1:15" x14ac:dyDescent="0.25">
      <c r="A105" s="4">
        <v>40556</v>
      </c>
      <c r="B105">
        <v>4</v>
      </c>
      <c r="C105">
        <v>2</v>
      </c>
      <c r="D105" s="5" t="s">
        <v>24</v>
      </c>
      <c r="E105" s="6">
        <v>685.57650000000001</v>
      </c>
      <c r="F105" s="6">
        <v>1042.6185</v>
      </c>
      <c r="G105" s="6">
        <v>1728.1949999999999</v>
      </c>
      <c r="H105" s="6" t="str">
        <f>VLOOKUP(Tabla1[[#This Row],[Caja]],Originales!$I$3:$K$6,2,FALSE)</f>
        <v>Telde</v>
      </c>
      <c r="I105" s="6" t="str">
        <f>VLOOKUP(Tabla1[[#This Row],[Caja]],Originales!$I$3:$K$6,3,FALSE)</f>
        <v>Las Palmas</v>
      </c>
      <c r="J105" s="9" t="str">
        <f>VLOOKUP(Tabla1[[#This Row],[CodigoEmpleado]],Originales!$M$3:$P$13,2,FALSE)</f>
        <v>Ana</v>
      </c>
      <c r="K105" s="10">
        <f>YEAR(Tabla1[[#This Row],[Fecha]])</f>
        <v>2011</v>
      </c>
      <c r="L105" s="11">
        <f>MONTH(Tabla1[[#This Row],[Fecha]])</f>
        <v>1</v>
      </c>
      <c r="M105" s="11">
        <f>DAY(Tabla1[[#This Row],[Fecha]])</f>
        <v>13</v>
      </c>
      <c r="N105" s="11">
        <f>WEEKDAY(Tabla1[[#This Row],[Fecha]],2)</f>
        <v>4</v>
      </c>
      <c r="O105" s="11" t="str">
        <f t="shared" si="1"/>
        <v>Jueves</v>
      </c>
    </row>
    <row r="106" spans="1:15" x14ac:dyDescent="0.25">
      <c r="A106" s="4">
        <v>40557</v>
      </c>
      <c r="B106">
        <v>1</v>
      </c>
      <c r="C106">
        <v>1</v>
      </c>
      <c r="D106" s="5" t="s">
        <v>30</v>
      </c>
      <c r="E106" s="6">
        <v>699.3</v>
      </c>
      <c r="F106" s="6">
        <v>1118.3025</v>
      </c>
      <c r="G106" s="6">
        <v>1817.6025</v>
      </c>
      <c r="H106" s="6" t="str">
        <f>VLOOKUP(Tabla1[[#This Row],[Caja]],Originales!$I$3:$K$6,2,FALSE)</f>
        <v>Tenerife Norte</v>
      </c>
      <c r="I106" s="6" t="str">
        <f>VLOOKUP(Tabla1[[#This Row],[Caja]],Originales!$I$3:$K$6,3,FALSE)</f>
        <v>Tenerife</v>
      </c>
      <c r="J106" s="9" t="str">
        <f>VLOOKUP(Tabla1[[#This Row],[CodigoEmpleado]],Originales!$M$3:$P$13,2,FALSE)</f>
        <v>Juan</v>
      </c>
      <c r="K106" s="10">
        <f>YEAR(Tabla1[[#This Row],[Fecha]])</f>
        <v>2011</v>
      </c>
      <c r="L106" s="11">
        <f>MONTH(Tabla1[[#This Row],[Fecha]])</f>
        <v>1</v>
      </c>
      <c r="M106" s="11">
        <f>DAY(Tabla1[[#This Row],[Fecha]])</f>
        <v>14</v>
      </c>
      <c r="N106" s="11">
        <f>WEEKDAY(Tabla1[[#This Row],[Fecha]],2)</f>
        <v>5</v>
      </c>
      <c r="O106" s="11" t="str">
        <f t="shared" si="1"/>
        <v>Viernes</v>
      </c>
    </row>
    <row r="107" spans="1:15" x14ac:dyDescent="0.25">
      <c r="A107" s="4">
        <v>40557</v>
      </c>
      <c r="B107">
        <v>1</v>
      </c>
      <c r="C107">
        <v>2</v>
      </c>
      <c r="D107" s="5" t="s">
        <v>16</v>
      </c>
      <c r="E107" s="6">
        <v>664.94399999999996</v>
      </c>
      <c r="F107" s="6">
        <v>1081.9935</v>
      </c>
      <c r="G107" s="6">
        <v>1746.9375</v>
      </c>
      <c r="H107" s="6" t="str">
        <f>VLOOKUP(Tabla1[[#This Row],[Caja]],Originales!$I$3:$K$6,2,FALSE)</f>
        <v>Tenerife Norte</v>
      </c>
      <c r="I107" s="6" t="str">
        <f>VLOOKUP(Tabla1[[#This Row],[Caja]],Originales!$I$3:$K$6,3,FALSE)</f>
        <v>Tenerife</v>
      </c>
      <c r="J107" s="9" t="str">
        <f>VLOOKUP(Tabla1[[#This Row],[CodigoEmpleado]],Originales!$M$3:$P$13,2,FALSE)</f>
        <v>Jorge</v>
      </c>
      <c r="K107" s="10">
        <f>YEAR(Tabla1[[#This Row],[Fecha]])</f>
        <v>2011</v>
      </c>
      <c r="L107" s="11">
        <f>MONTH(Tabla1[[#This Row],[Fecha]])</f>
        <v>1</v>
      </c>
      <c r="M107" s="11">
        <f>DAY(Tabla1[[#This Row],[Fecha]])</f>
        <v>14</v>
      </c>
      <c r="N107" s="11">
        <f>WEEKDAY(Tabla1[[#This Row],[Fecha]],2)</f>
        <v>5</v>
      </c>
      <c r="O107" s="11" t="str">
        <f t="shared" si="1"/>
        <v>Viernes</v>
      </c>
    </row>
    <row r="108" spans="1:15" x14ac:dyDescent="0.25">
      <c r="A108" s="4">
        <v>40557</v>
      </c>
      <c r="B108">
        <v>2</v>
      </c>
      <c r="C108">
        <v>1</v>
      </c>
      <c r="D108" s="5" t="s">
        <v>22</v>
      </c>
      <c r="E108" s="6">
        <v>705.2115</v>
      </c>
      <c r="F108" s="6">
        <v>1090.7505000000001</v>
      </c>
      <c r="G108" s="6">
        <v>1795.962</v>
      </c>
      <c r="H108" s="6" t="str">
        <f>VLOOKUP(Tabla1[[#This Row],[Caja]],Originales!$I$3:$K$6,2,FALSE)</f>
        <v>Tenerife Sur</v>
      </c>
      <c r="I108" s="6" t="str">
        <f>VLOOKUP(Tabla1[[#This Row],[Caja]],Originales!$I$3:$K$6,3,FALSE)</f>
        <v>Tenerife</v>
      </c>
      <c r="J108" s="9" t="str">
        <f>VLOOKUP(Tabla1[[#This Row],[CodigoEmpleado]],Originales!$M$3:$P$13,2,FALSE)</f>
        <v>Paco</v>
      </c>
      <c r="K108" s="10">
        <f>YEAR(Tabla1[[#This Row],[Fecha]])</f>
        <v>2011</v>
      </c>
      <c r="L108" s="11">
        <f>MONTH(Tabla1[[#This Row],[Fecha]])</f>
        <v>1</v>
      </c>
      <c r="M108" s="11">
        <f>DAY(Tabla1[[#This Row],[Fecha]])</f>
        <v>14</v>
      </c>
      <c r="N108" s="11">
        <f>WEEKDAY(Tabla1[[#This Row],[Fecha]],2)</f>
        <v>5</v>
      </c>
      <c r="O108" s="11" t="str">
        <f t="shared" si="1"/>
        <v>Viernes</v>
      </c>
    </row>
    <row r="109" spans="1:15" x14ac:dyDescent="0.25">
      <c r="A109" s="4">
        <v>40557</v>
      </c>
      <c r="B109">
        <v>2</v>
      </c>
      <c r="C109">
        <v>2</v>
      </c>
      <c r="D109" s="5" t="s">
        <v>27</v>
      </c>
      <c r="E109" s="6">
        <v>787.03800000000001</v>
      </c>
      <c r="F109" s="6">
        <v>1276.5060000000001</v>
      </c>
      <c r="G109" s="6">
        <v>2063.5439999999999</v>
      </c>
      <c r="H109" s="6" t="str">
        <f>VLOOKUP(Tabla1[[#This Row],[Caja]],Originales!$I$3:$K$6,2,FALSE)</f>
        <v>Tenerife Sur</v>
      </c>
      <c r="I109" s="6" t="str">
        <f>VLOOKUP(Tabla1[[#This Row],[Caja]],Originales!$I$3:$K$6,3,FALSE)</f>
        <v>Tenerife</v>
      </c>
      <c r="J109" s="9" t="str">
        <f>VLOOKUP(Tabla1[[#This Row],[CodigoEmpleado]],Originales!$M$3:$P$13,2,FALSE)</f>
        <v>Bea</v>
      </c>
      <c r="K109" s="10">
        <f>YEAR(Tabla1[[#This Row],[Fecha]])</f>
        <v>2011</v>
      </c>
      <c r="L109" s="11">
        <f>MONTH(Tabla1[[#This Row],[Fecha]])</f>
        <v>1</v>
      </c>
      <c r="M109" s="11">
        <f>DAY(Tabla1[[#This Row],[Fecha]])</f>
        <v>14</v>
      </c>
      <c r="N109" s="11">
        <f>WEEKDAY(Tabla1[[#This Row],[Fecha]],2)</f>
        <v>5</v>
      </c>
      <c r="O109" s="11" t="str">
        <f t="shared" si="1"/>
        <v>Viernes</v>
      </c>
    </row>
    <row r="110" spans="1:15" x14ac:dyDescent="0.25">
      <c r="A110" s="4">
        <v>40557</v>
      </c>
      <c r="B110">
        <v>3</v>
      </c>
      <c r="C110">
        <v>1</v>
      </c>
      <c r="D110" s="5" t="s">
        <v>32</v>
      </c>
      <c r="E110" s="6">
        <v>692.44349999999997</v>
      </c>
      <c r="F110" s="6">
        <v>1136.0160000000001</v>
      </c>
      <c r="G110" s="6">
        <v>1828.4594999999999</v>
      </c>
      <c r="H110" s="6" t="str">
        <f>VLOOKUP(Tabla1[[#This Row],[Caja]],Originales!$I$3:$K$6,2,FALSE)</f>
        <v>Las Canteras</v>
      </c>
      <c r="I110" s="6" t="str">
        <f>VLOOKUP(Tabla1[[#This Row],[Caja]],Originales!$I$3:$K$6,3,FALSE)</f>
        <v>Las Palmas</v>
      </c>
      <c r="J110" s="9" t="str">
        <f>VLOOKUP(Tabla1[[#This Row],[CodigoEmpleado]],Originales!$M$3:$P$13,2,FALSE)</f>
        <v>Ana</v>
      </c>
      <c r="K110" s="10">
        <f>YEAR(Tabla1[[#This Row],[Fecha]])</f>
        <v>2011</v>
      </c>
      <c r="L110" s="11">
        <f>MONTH(Tabla1[[#This Row],[Fecha]])</f>
        <v>1</v>
      </c>
      <c r="M110" s="11">
        <f>DAY(Tabla1[[#This Row],[Fecha]])</f>
        <v>14</v>
      </c>
      <c r="N110" s="11">
        <f>WEEKDAY(Tabla1[[#This Row],[Fecha]],2)</f>
        <v>5</v>
      </c>
      <c r="O110" s="11" t="str">
        <f t="shared" si="1"/>
        <v>Viernes</v>
      </c>
    </row>
    <row r="111" spans="1:15" x14ac:dyDescent="0.25">
      <c r="A111" s="4">
        <v>40557</v>
      </c>
      <c r="B111">
        <v>3</v>
      </c>
      <c r="C111">
        <v>2</v>
      </c>
      <c r="D111" s="5" t="s">
        <v>37</v>
      </c>
      <c r="E111" s="6">
        <v>729.97050000000002</v>
      </c>
      <c r="F111" s="6">
        <v>1174.845</v>
      </c>
      <c r="G111" s="6">
        <v>1904.8154999999999</v>
      </c>
      <c r="H111" s="6" t="str">
        <f>VLOOKUP(Tabla1[[#This Row],[Caja]],Originales!$I$3:$K$6,2,FALSE)</f>
        <v>Las Canteras</v>
      </c>
      <c r="I111" s="6" t="str">
        <f>VLOOKUP(Tabla1[[#This Row],[Caja]],Originales!$I$3:$K$6,3,FALSE)</f>
        <v>Las Palmas</v>
      </c>
      <c r="J111" s="9" t="str">
        <f>VLOOKUP(Tabla1[[#This Row],[CodigoEmpleado]],Originales!$M$3:$P$13,2,FALSE)</f>
        <v>Luis</v>
      </c>
      <c r="K111" s="10">
        <f>YEAR(Tabla1[[#This Row],[Fecha]])</f>
        <v>2011</v>
      </c>
      <c r="L111" s="11">
        <f>MONTH(Tabla1[[#This Row],[Fecha]])</f>
        <v>1</v>
      </c>
      <c r="M111" s="11">
        <f>DAY(Tabla1[[#This Row],[Fecha]])</f>
        <v>14</v>
      </c>
      <c r="N111" s="11">
        <f>WEEKDAY(Tabla1[[#This Row],[Fecha]],2)</f>
        <v>5</v>
      </c>
      <c r="O111" s="11" t="str">
        <f t="shared" si="1"/>
        <v>Viernes</v>
      </c>
    </row>
    <row r="112" spans="1:15" x14ac:dyDescent="0.25">
      <c r="A112" s="4">
        <v>40557</v>
      </c>
      <c r="B112">
        <v>4</v>
      </c>
      <c r="C112">
        <v>1</v>
      </c>
      <c r="D112" s="5" t="s">
        <v>40</v>
      </c>
      <c r="E112" s="6">
        <v>607.62450000000001</v>
      </c>
      <c r="F112" s="6">
        <v>980.16449999999998</v>
      </c>
      <c r="G112" s="6">
        <v>1587.789</v>
      </c>
      <c r="H112" s="6" t="str">
        <f>VLOOKUP(Tabla1[[#This Row],[Caja]],Originales!$I$3:$K$6,2,FALSE)</f>
        <v>Telde</v>
      </c>
      <c r="I112" s="6" t="str">
        <f>VLOOKUP(Tabla1[[#This Row],[Caja]],Originales!$I$3:$K$6,3,FALSE)</f>
        <v>Las Palmas</v>
      </c>
      <c r="J112" s="9" t="str">
        <f>VLOOKUP(Tabla1[[#This Row],[CodigoEmpleado]],Originales!$M$3:$P$13,2,FALSE)</f>
        <v>Pepe</v>
      </c>
      <c r="K112" s="10">
        <f>YEAR(Tabla1[[#This Row],[Fecha]])</f>
        <v>2011</v>
      </c>
      <c r="L112" s="11">
        <f>MONTH(Tabla1[[#This Row],[Fecha]])</f>
        <v>1</v>
      </c>
      <c r="M112" s="11">
        <f>DAY(Tabla1[[#This Row],[Fecha]])</f>
        <v>14</v>
      </c>
      <c r="N112" s="11">
        <f>WEEKDAY(Tabla1[[#This Row],[Fecha]],2)</f>
        <v>5</v>
      </c>
      <c r="O112" s="11" t="str">
        <f t="shared" si="1"/>
        <v>Viernes</v>
      </c>
    </row>
    <row r="113" spans="1:15" x14ac:dyDescent="0.25">
      <c r="A113" s="4">
        <v>40557</v>
      </c>
      <c r="B113">
        <v>4</v>
      </c>
      <c r="C113">
        <v>2</v>
      </c>
      <c r="D113" s="5" t="s">
        <v>41</v>
      </c>
      <c r="E113" s="6">
        <v>649.63499999999999</v>
      </c>
      <c r="F113" s="6">
        <v>983.33550000000002</v>
      </c>
      <c r="G113" s="6">
        <v>1632.9704999999999</v>
      </c>
      <c r="H113" s="6" t="str">
        <f>VLOOKUP(Tabla1[[#This Row],[Caja]],Originales!$I$3:$K$6,2,FALSE)</f>
        <v>Telde</v>
      </c>
      <c r="I113" s="6" t="str">
        <f>VLOOKUP(Tabla1[[#This Row],[Caja]],Originales!$I$3:$K$6,3,FALSE)</f>
        <v>Las Palmas</v>
      </c>
      <c r="J113" s="9" t="str">
        <f>VLOOKUP(Tabla1[[#This Row],[CodigoEmpleado]],Originales!$M$3:$P$13,2,FALSE)</f>
        <v>Javi</v>
      </c>
      <c r="K113" s="10">
        <f>YEAR(Tabla1[[#This Row],[Fecha]])</f>
        <v>2011</v>
      </c>
      <c r="L113" s="11">
        <f>MONTH(Tabla1[[#This Row],[Fecha]])</f>
        <v>1</v>
      </c>
      <c r="M113" s="11">
        <f>DAY(Tabla1[[#This Row],[Fecha]])</f>
        <v>14</v>
      </c>
      <c r="N113" s="11">
        <f>WEEKDAY(Tabla1[[#This Row],[Fecha]],2)</f>
        <v>5</v>
      </c>
      <c r="O113" s="11" t="str">
        <f t="shared" si="1"/>
        <v>Viernes</v>
      </c>
    </row>
    <row r="114" spans="1:15" x14ac:dyDescent="0.25">
      <c r="A114" s="4">
        <v>40558</v>
      </c>
      <c r="B114">
        <v>1</v>
      </c>
      <c r="C114">
        <v>1</v>
      </c>
      <c r="D114" s="5" t="s">
        <v>43</v>
      </c>
      <c r="E114" s="6">
        <v>662.94899999999996</v>
      </c>
      <c r="F114" s="6">
        <v>1093.8689999999999</v>
      </c>
      <c r="G114" s="6">
        <v>1756.818</v>
      </c>
      <c r="H114" s="6" t="str">
        <f>VLOOKUP(Tabla1[[#This Row],[Caja]],Originales!$I$3:$K$6,2,FALSE)</f>
        <v>Tenerife Norte</v>
      </c>
      <c r="I114" s="6" t="str">
        <f>VLOOKUP(Tabla1[[#This Row],[Caja]],Originales!$I$3:$K$6,3,FALSE)</f>
        <v>Tenerife</v>
      </c>
      <c r="J114" s="9" t="str">
        <f>VLOOKUP(Tabla1[[#This Row],[CodigoEmpleado]],Originales!$M$3:$P$13,2,FALSE)</f>
        <v>Jose</v>
      </c>
      <c r="K114" s="10">
        <f>YEAR(Tabla1[[#This Row],[Fecha]])</f>
        <v>2011</v>
      </c>
      <c r="L114" s="11">
        <f>MONTH(Tabla1[[#This Row],[Fecha]])</f>
        <v>1</v>
      </c>
      <c r="M114" s="11">
        <f>DAY(Tabla1[[#This Row],[Fecha]])</f>
        <v>15</v>
      </c>
      <c r="N114" s="11">
        <f>WEEKDAY(Tabla1[[#This Row],[Fecha]],2)</f>
        <v>6</v>
      </c>
      <c r="O114" s="11" t="str">
        <f t="shared" si="1"/>
        <v>Sábado</v>
      </c>
    </row>
    <row r="115" spans="1:15" x14ac:dyDescent="0.25">
      <c r="A115" s="4">
        <v>40558</v>
      </c>
      <c r="B115">
        <v>1</v>
      </c>
      <c r="C115">
        <v>2</v>
      </c>
      <c r="D115" s="5" t="s">
        <v>47</v>
      </c>
      <c r="E115" s="6">
        <v>775.04700000000003</v>
      </c>
      <c r="F115" s="6">
        <v>1168.2719999999999</v>
      </c>
      <c r="G115" s="6">
        <v>1943.319</v>
      </c>
      <c r="H115" s="6" t="str">
        <f>VLOOKUP(Tabla1[[#This Row],[Caja]],Originales!$I$3:$K$6,2,FALSE)</f>
        <v>Tenerife Norte</v>
      </c>
      <c r="I115" s="6" t="str">
        <f>VLOOKUP(Tabla1[[#This Row],[Caja]],Originales!$I$3:$K$6,3,FALSE)</f>
        <v>Tenerife</v>
      </c>
      <c r="J115" s="9" t="str">
        <f>VLOOKUP(Tabla1[[#This Row],[CodigoEmpleado]],Originales!$M$3:$P$13,2,FALSE)</f>
        <v>Toño</v>
      </c>
      <c r="K115" s="10">
        <f>YEAR(Tabla1[[#This Row],[Fecha]])</f>
        <v>2011</v>
      </c>
      <c r="L115" s="11">
        <f>MONTH(Tabla1[[#This Row],[Fecha]])</f>
        <v>1</v>
      </c>
      <c r="M115" s="11">
        <f>DAY(Tabla1[[#This Row],[Fecha]])</f>
        <v>15</v>
      </c>
      <c r="N115" s="11">
        <f>WEEKDAY(Tabla1[[#This Row],[Fecha]],2)</f>
        <v>6</v>
      </c>
      <c r="O115" s="11" t="str">
        <f t="shared" si="1"/>
        <v>Sábado</v>
      </c>
    </row>
    <row r="116" spans="1:15" x14ac:dyDescent="0.25">
      <c r="A116" s="4">
        <v>40558</v>
      </c>
      <c r="B116">
        <v>2</v>
      </c>
      <c r="C116">
        <v>1</v>
      </c>
      <c r="D116" s="5" t="s">
        <v>24</v>
      </c>
      <c r="E116" s="6">
        <v>602.77350000000001</v>
      </c>
      <c r="F116" s="6">
        <v>977.48699999999997</v>
      </c>
      <c r="G116" s="6">
        <v>1580.2605000000001</v>
      </c>
      <c r="H116" s="6" t="str">
        <f>VLOOKUP(Tabla1[[#This Row],[Caja]],Originales!$I$3:$K$6,2,FALSE)</f>
        <v>Tenerife Sur</v>
      </c>
      <c r="I116" s="6" t="str">
        <f>VLOOKUP(Tabla1[[#This Row],[Caja]],Originales!$I$3:$K$6,3,FALSE)</f>
        <v>Tenerife</v>
      </c>
      <c r="J116" s="9" t="str">
        <f>VLOOKUP(Tabla1[[#This Row],[CodigoEmpleado]],Originales!$M$3:$P$13,2,FALSE)</f>
        <v>Ana</v>
      </c>
      <c r="K116" s="10">
        <f>YEAR(Tabla1[[#This Row],[Fecha]])</f>
        <v>2011</v>
      </c>
      <c r="L116" s="11">
        <f>MONTH(Tabla1[[#This Row],[Fecha]])</f>
        <v>1</v>
      </c>
      <c r="M116" s="11">
        <f>DAY(Tabla1[[#This Row],[Fecha]])</f>
        <v>15</v>
      </c>
      <c r="N116" s="11">
        <f>WEEKDAY(Tabla1[[#This Row],[Fecha]],2)</f>
        <v>6</v>
      </c>
      <c r="O116" s="11" t="str">
        <f t="shared" si="1"/>
        <v>Sábado</v>
      </c>
    </row>
    <row r="117" spans="1:15" x14ac:dyDescent="0.25">
      <c r="A117" s="4">
        <v>40558</v>
      </c>
      <c r="B117">
        <v>2</v>
      </c>
      <c r="C117">
        <v>2</v>
      </c>
      <c r="D117" s="5" t="s">
        <v>30</v>
      </c>
      <c r="E117" s="6">
        <v>660.40800000000002</v>
      </c>
      <c r="F117" s="6">
        <v>1044.6134999999999</v>
      </c>
      <c r="G117" s="6">
        <v>1705.0215000000001</v>
      </c>
      <c r="H117" s="6" t="str">
        <f>VLOOKUP(Tabla1[[#This Row],[Caja]],Originales!$I$3:$K$6,2,FALSE)</f>
        <v>Tenerife Sur</v>
      </c>
      <c r="I117" s="6" t="str">
        <f>VLOOKUP(Tabla1[[#This Row],[Caja]],Originales!$I$3:$K$6,3,FALSE)</f>
        <v>Tenerife</v>
      </c>
      <c r="J117" s="9" t="str">
        <f>VLOOKUP(Tabla1[[#This Row],[CodigoEmpleado]],Originales!$M$3:$P$13,2,FALSE)</f>
        <v>Juan</v>
      </c>
      <c r="K117" s="10">
        <f>YEAR(Tabla1[[#This Row],[Fecha]])</f>
        <v>2011</v>
      </c>
      <c r="L117" s="11">
        <f>MONTH(Tabla1[[#This Row],[Fecha]])</f>
        <v>1</v>
      </c>
      <c r="M117" s="11">
        <f>DAY(Tabla1[[#This Row],[Fecha]])</f>
        <v>15</v>
      </c>
      <c r="N117" s="11">
        <f>WEEKDAY(Tabla1[[#This Row],[Fecha]],2)</f>
        <v>6</v>
      </c>
      <c r="O117" s="11" t="str">
        <f t="shared" si="1"/>
        <v>Sábado</v>
      </c>
    </row>
    <row r="118" spans="1:15" x14ac:dyDescent="0.25">
      <c r="A118" s="4">
        <v>40558</v>
      </c>
      <c r="B118">
        <v>3</v>
      </c>
      <c r="C118">
        <v>1</v>
      </c>
      <c r="D118" s="5" t="s">
        <v>16</v>
      </c>
      <c r="E118" s="6">
        <v>629.62199999999996</v>
      </c>
      <c r="F118" s="6">
        <v>1037.5260000000001</v>
      </c>
      <c r="G118" s="6">
        <v>1667.1479999999999</v>
      </c>
      <c r="H118" s="6" t="str">
        <f>VLOOKUP(Tabla1[[#This Row],[Caja]],Originales!$I$3:$K$6,2,FALSE)</f>
        <v>Las Canteras</v>
      </c>
      <c r="I118" s="6" t="str">
        <f>VLOOKUP(Tabla1[[#This Row],[Caja]],Originales!$I$3:$K$6,3,FALSE)</f>
        <v>Las Palmas</v>
      </c>
      <c r="J118" s="9" t="str">
        <f>VLOOKUP(Tabla1[[#This Row],[CodigoEmpleado]],Originales!$M$3:$P$13,2,FALSE)</f>
        <v>Jorge</v>
      </c>
      <c r="K118" s="10">
        <f>YEAR(Tabla1[[#This Row],[Fecha]])</f>
        <v>2011</v>
      </c>
      <c r="L118" s="11">
        <f>MONTH(Tabla1[[#This Row],[Fecha]])</f>
        <v>1</v>
      </c>
      <c r="M118" s="11">
        <f>DAY(Tabla1[[#This Row],[Fecha]])</f>
        <v>15</v>
      </c>
      <c r="N118" s="11">
        <f>WEEKDAY(Tabla1[[#This Row],[Fecha]],2)</f>
        <v>6</v>
      </c>
      <c r="O118" s="11" t="str">
        <f t="shared" si="1"/>
        <v>Sábado</v>
      </c>
    </row>
    <row r="119" spans="1:15" x14ac:dyDescent="0.25">
      <c r="A119" s="4">
        <v>40558</v>
      </c>
      <c r="B119">
        <v>3</v>
      </c>
      <c r="C119">
        <v>2</v>
      </c>
      <c r="D119" s="5" t="s">
        <v>22</v>
      </c>
      <c r="E119" s="6">
        <v>680.05349999999999</v>
      </c>
      <c r="F119" s="6">
        <v>1118.355</v>
      </c>
      <c r="G119" s="6">
        <v>1798.4085</v>
      </c>
      <c r="H119" s="6" t="str">
        <f>VLOOKUP(Tabla1[[#This Row],[Caja]],Originales!$I$3:$K$6,2,FALSE)</f>
        <v>Las Canteras</v>
      </c>
      <c r="I119" s="6" t="str">
        <f>VLOOKUP(Tabla1[[#This Row],[Caja]],Originales!$I$3:$K$6,3,FALSE)</f>
        <v>Las Palmas</v>
      </c>
      <c r="J119" s="9" t="str">
        <f>VLOOKUP(Tabla1[[#This Row],[CodigoEmpleado]],Originales!$M$3:$P$13,2,FALSE)</f>
        <v>Paco</v>
      </c>
      <c r="K119" s="10">
        <f>YEAR(Tabla1[[#This Row],[Fecha]])</f>
        <v>2011</v>
      </c>
      <c r="L119" s="11">
        <f>MONTH(Tabla1[[#This Row],[Fecha]])</f>
        <v>1</v>
      </c>
      <c r="M119" s="11">
        <f>DAY(Tabla1[[#This Row],[Fecha]])</f>
        <v>15</v>
      </c>
      <c r="N119" s="11">
        <f>WEEKDAY(Tabla1[[#This Row],[Fecha]],2)</f>
        <v>6</v>
      </c>
      <c r="O119" s="11" t="str">
        <f t="shared" si="1"/>
        <v>Sábado</v>
      </c>
    </row>
    <row r="120" spans="1:15" x14ac:dyDescent="0.25">
      <c r="A120" s="4">
        <v>40558</v>
      </c>
      <c r="B120">
        <v>4</v>
      </c>
      <c r="C120">
        <v>1</v>
      </c>
      <c r="D120" s="5" t="s">
        <v>27</v>
      </c>
      <c r="E120" s="6">
        <v>650.94749999999999</v>
      </c>
      <c r="F120" s="6">
        <v>994.10850000000005</v>
      </c>
      <c r="G120" s="6">
        <v>1645.056</v>
      </c>
      <c r="H120" s="6" t="str">
        <f>VLOOKUP(Tabla1[[#This Row],[Caja]],Originales!$I$3:$K$6,2,FALSE)</f>
        <v>Telde</v>
      </c>
      <c r="I120" s="6" t="str">
        <f>VLOOKUP(Tabla1[[#This Row],[Caja]],Originales!$I$3:$K$6,3,FALSE)</f>
        <v>Las Palmas</v>
      </c>
      <c r="J120" s="9" t="str">
        <f>VLOOKUP(Tabla1[[#This Row],[CodigoEmpleado]],Originales!$M$3:$P$13,2,FALSE)</f>
        <v>Bea</v>
      </c>
      <c r="K120" s="10">
        <f>YEAR(Tabla1[[#This Row],[Fecha]])</f>
        <v>2011</v>
      </c>
      <c r="L120" s="11">
        <f>MONTH(Tabla1[[#This Row],[Fecha]])</f>
        <v>1</v>
      </c>
      <c r="M120" s="11">
        <f>DAY(Tabla1[[#This Row],[Fecha]])</f>
        <v>15</v>
      </c>
      <c r="N120" s="11">
        <f>WEEKDAY(Tabla1[[#This Row],[Fecha]],2)</f>
        <v>6</v>
      </c>
      <c r="O120" s="11" t="str">
        <f t="shared" si="1"/>
        <v>Sábado</v>
      </c>
    </row>
    <row r="121" spans="1:15" x14ac:dyDescent="0.25">
      <c r="A121" s="4">
        <v>40558</v>
      </c>
      <c r="B121">
        <v>4</v>
      </c>
      <c r="C121">
        <v>2</v>
      </c>
      <c r="D121" s="5" t="s">
        <v>32</v>
      </c>
      <c r="E121" s="6">
        <v>636.51</v>
      </c>
      <c r="F121" s="6">
        <v>970.50450000000001</v>
      </c>
      <c r="G121" s="6">
        <v>1607.0145</v>
      </c>
      <c r="H121" s="6" t="str">
        <f>VLOOKUP(Tabla1[[#This Row],[Caja]],Originales!$I$3:$K$6,2,FALSE)</f>
        <v>Telde</v>
      </c>
      <c r="I121" s="6" t="str">
        <f>VLOOKUP(Tabla1[[#This Row],[Caja]],Originales!$I$3:$K$6,3,FALSE)</f>
        <v>Las Palmas</v>
      </c>
      <c r="J121" s="9" t="str">
        <f>VLOOKUP(Tabla1[[#This Row],[CodigoEmpleado]],Originales!$M$3:$P$13,2,FALSE)</f>
        <v>Ana</v>
      </c>
      <c r="K121" s="10">
        <f>YEAR(Tabla1[[#This Row],[Fecha]])</f>
        <v>2011</v>
      </c>
      <c r="L121" s="11">
        <f>MONTH(Tabla1[[#This Row],[Fecha]])</f>
        <v>1</v>
      </c>
      <c r="M121" s="11">
        <f>DAY(Tabla1[[#This Row],[Fecha]])</f>
        <v>15</v>
      </c>
      <c r="N121" s="11">
        <f>WEEKDAY(Tabla1[[#This Row],[Fecha]],2)</f>
        <v>6</v>
      </c>
      <c r="O121" s="11" t="str">
        <f t="shared" si="1"/>
        <v>Sábado</v>
      </c>
    </row>
    <row r="122" spans="1:15" x14ac:dyDescent="0.25">
      <c r="A122" s="4">
        <v>40559</v>
      </c>
      <c r="B122">
        <v>1</v>
      </c>
      <c r="C122">
        <v>1</v>
      </c>
      <c r="D122" s="5" t="s">
        <v>37</v>
      </c>
      <c r="E122" s="6">
        <v>662.38199999999995</v>
      </c>
      <c r="F122" s="6">
        <v>1016.085</v>
      </c>
      <c r="G122" s="6">
        <v>1678.4670000000001</v>
      </c>
      <c r="H122" s="6" t="str">
        <f>VLOOKUP(Tabla1[[#This Row],[Caja]],Originales!$I$3:$K$6,2,FALSE)</f>
        <v>Tenerife Norte</v>
      </c>
      <c r="I122" s="6" t="str">
        <f>VLOOKUP(Tabla1[[#This Row],[Caja]],Originales!$I$3:$K$6,3,FALSE)</f>
        <v>Tenerife</v>
      </c>
      <c r="J122" s="9" t="str">
        <f>VLOOKUP(Tabla1[[#This Row],[CodigoEmpleado]],Originales!$M$3:$P$13,2,FALSE)</f>
        <v>Luis</v>
      </c>
      <c r="K122" s="10">
        <f>YEAR(Tabla1[[#This Row],[Fecha]])</f>
        <v>2011</v>
      </c>
      <c r="L122" s="11">
        <f>MONTH(Tabla1[[#This Row],[Fecha]])</f>
        <v>1</v>
      </c>
      <c r="M122" s="11">
        <f>DAY(Tabla1[[#This Row],[Fecha]])</f>
        <v>16</v>
      </c>
      <c r="N122" s="11">
        <f>WEEKDAY(Tabla1[[#This Row],[Fecha]],2)</f>
        <v>7</v>
      </c>
      <c r="O122" s="11" t="str">
        <f t="shared" si="1"/>
        <v>Domingo</v>
      </c>
    </row>
    <row r="123" spans="1:15" x14ac:dyDescent="0.25">
      <c r="A123" s="4">
        <v>40559</v>
      </c>
      <c r="B123">
        <v>1</v>
      </c>
      <c r="C123">
        <v>2</v>
      </c>
      <c r="D123" s="5" t="s">
        <v>40</v>
      </c>
      <c r="E123" s="6">
        <v>678.19500000000005</v>
      </c>
      <c r="F123" s="6">
        <v>1143.2190000000001</v>
      </c>
      <c r="G123" s="6">
        <v>1821.414</v>
      </c>
      <c r="H123" s="6" t="str">
        <f>VLOOKUP(Tabla1[[#This Row],[Caja]],Originales!$I$3:$K$6,2,FALSE)</f>
        <v>Tenerife Norte</v>
      </c>
      <c r="I123" s="6" t="str">
        <f>VLOOKUP(Tabla1[[#This Row],[Caja]],Originales!$I$3:$K$6,3,FALSE)</f>
        <v>Tenerife</v>
      </c>
      <c r="J123" s="9" t="str">
        <f>VLOOKUP(Tabla1[[#This Row],[CodigoEmpleado]],Originales!$M$3:$P$13,2,FALSE)</f>
        <v>Pepe</v>
      </c>
      <c r="K123" s="10">
        <f>YEAR(Tabla1[[#This Row],[Fecha]])</f>
        <v>2011</v>
      </c>
      <c r="L123" s="11">
        <f>MONTH(Tabla1[[#This Row],[Fecha]])</f>
        <v>1</v>
      </c>
      <c r="M123" s="11">
        <f>DAY(Tabla1[[#This Row],[Fecha]])</f>
        <v>16</v>
      </c>
      <c r="N123" s="11">
        <f>WEEKDAY(Tabla1[[#This Row],[Fecha]],2)</f>
        <v>7</v>
      </c>
      <c r="O123" s="11" t="str">
        <f t="shared" si="1"/>
        <v>Domingo</v>
      </c>
    </row>
    <row r="124" spans="1:15" x14ac:dyDescent="0.25">
      <c r="A124" s="4">
        <v>40559</v>
      </c>
      <c r="B124">
        <v>2</v>
      </c>
      <c r="C124">
        <v>1</v>
      </c>
      <c r="D124" s="5" t="s">
        <v>41</v>
      </c>
      <c r="E124" s="6">
        <v>587.07600000000002</v>
      </c>
      <c r="F124" s="6">
        <v>1006.761</v>
      </c>
      <c r="G124" s="6">
        <v>1593.837</v>
      </c>
      <c r="H124" s="6" t="str">
        <f>VLOOKUP(Tabla1[[#This Row],[Caja]],Originales!$I$3:$K$6,2,FALSE)</f>
        <v>Tenerife Sur</v>
      </c>
      <c r="I124" s="6" t="str">
        <f>VLOOKUP(Tabla1[[#This Row],[Caja]],Originales!$I$3:$K$6,3,FALSE)</f>
        <v>Tenerife</v>
      </c>
      <c r="J124" s="9" t="str">
        <f>VLOOKUP(Tabla1[[#This Row],[CodigoEmpleado]],Originales!$M$3:$P$13,2,FALSE)</f>
        <v>Javi</v>
      </c>
      <c r="K124" s="10">
        <f>YEAR(Tabla1[[#This Row],[Fecha]])</f>
        <v>2011</v>
      </c>
      <c r="L124" s="11">
        <f>MONTH(Tabla1[[#This Row],[Fecha]])</f>
        <v>1</v>
      </c>
      <c r="M124" s="11">
        <f>DAY(Tabla1[[#This Row],[Fecha]])</f>
        <v>16</v>
      </c>
      <c r="N124" s="11">
        <f>WEEKDAY(Tabla1[[#This Row],[Fecha]],2)</f>
        <v>7</v>
      </c>
      <c r="O124" s="11" t="str">
        <f t="shared" si="1"/>
        <v>Domingo</v>
      </c>
    </row>
    <row r="125" spans="1:15" x14ac:dyDescent="0.25">
      <c r="A125" s="4">
        <v>40559</v>
      </c>
      <c r="B125">
        <v>2</v>
      </c>
      <c r="C125">
        <v>2</v>
      </c>
      <c r="D125" s="5" t="s">
        <v>43</v>
      </c>
      <c r="E125" s="6">
        <v>598.97249999999997</v>
      </c>
      <c r="F125" s="6">
        <v>1021.188</v>
      </c>
      <c r="G125" s="6">
        <v>1620.1605</v>
      </c>
      <c r="H125" s="6" t="str">
        <f>VLOOKUP(Tabla1[[#This Row],[Caja]],Originales!$I$3:$K$6,2,FALSE)</f>
        <v>Tenerife Sur</v>
      </c>
      <c r="I125" s="6" t="str">
        <f>VLOOKUP(Tabla1[[#This Row],[Caja]],Originales!$I$3:$K$6,3,FALSE)</f>
        <v>Tenerife</v>
      </c>
      <c r="J125" s="9" t="str">
        <f>VLOOKUP(Tabla1[[#This Row],[CodigoEmpleado]],Originales!$M$3:$P$13,2,FALSE)</f>
        <v>Jose</v>
      </c>
      <c r="K125" s="10">
        <f>YEAR(Tabla1[[#This Row],[Fecha]])</f>
        <v>2011</v>
      </c>
      <c r="L125" s="11">
        <f>MONTH(Tabla1[[#This Row],[Fecha]])</f>
        <v>1</v>
      </c>
      <c r="M125" s="11">
        <f>DAY(Tabla1[[#This Row],[Fecha]])</f>
        <v>16</v>
      </c>
      <c r="N125" s="11">
        <f>WEEKDAY(Tabla1[[#This Row],[Fecha]],2)</f>
        <v>7</v>
      </c>
      <c r="O125" s="11" t="str">
        <f t="shared" si="1"/>
        <v>Domingo</v>
      </c>
    </row>
    <row r="126" spans="1:15" x14ac:dyDescent="0.25">
      <c r="A126" s="4">
        <v>40559</v>
      </c>
      <c r="B126">
        <v>3</v>
      </c>
      <c r="C126">
        <v>1</v>
      </c>
      <c r="D126" s="5" t="s">
        <v>47</v>
      </c>
      <c r="E126" s="6">
        <v>681.97500000000002</v>
      </c>
      <c r="F126" s="6">
        <v>1133.2545</v>
      </c>
      <c r="G126" s="6">
        <v>1815.2294999999999</v>
      </c>
      <c r="H126" s="6" t="str">
        <f>VLOOKUP(Tabla1[[#This Row],[Caja]],Originales!$I$3:$K$6,2,FALSE)</f>
        <v>Las Canteras</v>
      </c>
      <c r="I126" s="6" t="str">
        <f>VLOOKUP(Tabla1[[#This Row],[Caja]],Originales!$I$3:$K$6,3,FALSE)</f>
        <v>Las Palmas</v>
      </c>
      <c r="J126" s="9" t="str">
        <f>VLOOKUP(Tabla1[[#This Row],[CodigoEmpleado]],Originales!$M$3:$P$13,2,FALSE)</f>
        <v>Toño</v>
      </c>
      <c r="K126" s="10">
        <f>YEAR(Tabla1[[#This Row],[Fecha]])</f>
        <v>2011</v>
      </c>
      <c r="L126" s="11">
        <f>MONTH(Tabla1[[#This Row],[Fecha]])</f>
        <v>1</v>
      </c>
      <c r="M126" s="11">
        <f>DAY(Tabla1[[#This Row],[Fecha]])</f>
        <v>16</v>
      </c>
      <c r="N126" s="11">
        <f>WEEKDAY(Tabla1[[#This Row],[Fecha]],2)</f>
        <v>7</v>
      </c>
      <c r="O126" s="11" t="str">
        <f t="shared" si="1"/>
        <v>Domingo</v>
      </c>
    </row>
    <row r="127" spans="1:15" x14ac:dyDescent="0.25">
      <c r="A127" s="4">
        <v>40559</v>
      </c>
      <c r="B127">
        <v>3</v>
      </c>
      <c r="C127">
        <v>2</v>
      </c>
      <c r="D127" s="5" t="s">
        <v>24</v>
      </c>
      <c r="E127" s="6">
        <v>772.25400000000002</v>
      </c>
      <c r="F127" s="6">
        <v>1251.096</v>
      </c>
      <c r="G127" s="6">
        <v>2023.35</v>
      </c>
      <c r="H127" s="6" t="str">
        <f>VLOOKUP(Tabla1[[#This Row],[Caja]],Originales!$I$3:$K$6,2,FALSE)</f>
        <v>Las Canteras</v>
      </c>
      <c r="I127" s="6" t="str">
        <f>VLOOKUP(Tabla1[[#This Row],[Caja]],Originales!$I$3:$K$6,3,FALSE)</f>
        <v>Las Palmas</v>
      </c>
      <c r="J127" s="9" t="str">
        <f>VLOOKUP(Tabla1[[#This Row],[CodigoEmpleado]],Originales!$M$3:$P$13,2,FALSE)</f>
        <v>Ana</v>
      </c>
      <c r="K127" s="10">
        <f>YEAR(Tabla1[[#This Row],[Fecha]])</f>
        <v>2011</v>
      </c>
      <c r="L127" s="11">
        <f>MONTH(Tabla1[[#This Row],[Fecha]])</f>
        <v>1</v>
      </c>
      <c r="M127" s="11">
        <f>DAY(Tabla1[[#This Row],[Fecha]])</f>
        <v>16</v>
      </c>
      <c r="N127" s="11">
        <f>WEEKDAY(Tabla1[[#This Row],[Fecha]],2)</f>
        <v>7</v>
      </c>
      <c r="O127" s="11" t="str">
        <f t="shared" si="1"/>
        <v>Domingo</v>
      </c>
    </row>
    <row r="128" spans="1:15" x14ac:dyDescent="0.25">
      <c r="A128" s="4">
        <v>40559</v>
      </c>
      <c r="B128">
        <v>4</v>
      </c>
      <c r="C128">
        <v>1</v>
      </c>
      <c r="D128" s="5" t="s">
        <v>30</v>
      </c>
      <c r="E128" s="6">
        <v>687.36149999999998</v>
      </c>
      <c r="F128" s="6">
        <v>1156.1969999999999</v>
      </c>
      <c r="G128" s="6">
        <v>1843.5585000000001</v>
      </c>
      <c r="H128" s="6" t="str">
        <f>VLOOKUP(Tabla1[[#This Row],[Caja]],Originales!$I$3:$K$6,2,FALSE)</f>
        <v>Telde</v>
      </c>
      <c r="I128" s="6" t="str">
        <f>VLOOKUP(Tabla1[[#This Row],[Caja]],Originales!$I$3:$K$6,3,FALSE)</f>
        <v>Las Palmas</v>
      </c>
      <c r="J128" s="9" t="str">
        <f>VLOOKUP(Tabla1[[#This Row],[CodigoEmpleado]],Originales!$M$3:$P$13,2,FALSE)</f>
        <v>Juan</v>
      </c>
      <c r="K128" s="10">
        <f>YEAR(Tabla1[[#This Row],[Fecha]])</f>
        <v>2011</v>
      </c>
      <c r="L128" s="11">
        <f>MONTH(Tabla1[[#This Row],[Fecha]])</f>
        <v>1</v>
      </c>
      <c r="M128" s="11">
        <f>DAY(Tabla1[[#This Row],[Fecha]])</f>
        <v>16</v>
      </c>
      <c r="N128" s="11">
        <f>WEEKDAY(Tabla1[[#This Row],[Fecha]],2)</f>
        <v>7</v>
      </c>
      <c r="O128" s="11" t="str">
        <f t="shared" si="1"/>
        <v>Domingo</v>
      </c>
    </row>
    <row r="129" spans="1:15" x14ac:dyDescent="0.25">
      <c r="A129" s="4">
        <v>40559</v>
      </c>
      <c r="B129">
        <v>4</v>
      </c>
      <c r="C129">
        <v>2</v>
      </c>
      <c r="D129" s="5" t="s">
        <v>16</v>
      </c>
      <c r="E129" s="6">
        <v>805.08749999999998</v>
      </c>
      <c r="F129" s="6">
        <v>1320.06</v>
      </c>
      <c r="G129" s="6">
        <v>2125.1475</v>
      </c>
      <c r="H129" s="6" t="str">
        <f>VLOOKUP(Tabla1[[#This Row],[Caja]],Originales!$I$3:$K$6,2,FALSE)</f>
        <v>Telde</v>
      </c>
      <c r="I129" s="6" t="str">
        <f>VLOOKUP(Tabla1[[#This Row],[Caja]],Originales!$I$3:$K$6,3,FALSE)</f>
        <v>Las Palmas</v>
      </c>
      <c r="J129" s="9" t="str">
        <f>VLOOKUP(Tabla1[[#This Row],[CodigoEmpleado]],Originales!$M$3:$P$13,2,FALSE)</f>
        <v>Jorge</v>
      </c>
      <c r="K129" s="10">
        <f>YEAR(Tabla1[[#This Row],[Fecha]])</f>
        <v>2011</v>
      </c>
      <c r="L129" s="11">
        <f>MONTH(Tabla1[[#This Row],[Fecha]])</f>
        <v>1</v>
      </c>
      <c r="M129" s="11">
        <f>DAY(Tabla1[[#This Row],[Fecha]])</f>
        <v>16</v>
      </c>
      <c r="N129" s="11">
        <f>WEEKDAY(Tabla1[[#This Row],[Fecha]],2)</f>
        <v>7</v>
      </c>
      <c r="O129" s="11" t="str">
        <f t="shared" si="1"/>
        <v>Domingo</v>
      </c>
    </row>
    <row r="130" spans="1:15" x14ac:dyDescent="0.25">
      <c r="A130" s="4">
        <v>40560</v>
      </c>
      <c r="B130">
        <v>1</v>
      </c>
      <c r="C130">
        <v>1</v>
      </c>
      <c r="D130" s="5" t="s">
        <v>22</v>
      </c>
      <c r="E130" s="6">
        <v>696.59100000000001</v>
      </c>
      <c r="F130" s="6">
        <v>1056.5730000000001</v>
      </c>
      <c r="G130" s="6">
        <v>1753.164</v>
      </c>
      <c r="H130" s="6" t="str">
        <f>VLOOKUP(Tabla1[[#This Row],[Caja]],Originales!$I$3:$K$6,2,FALSE)</f>
        <v>Tenerife Norte</v>
      </c>
      <c r="I130" s="6" t="str">
        <f>VLOOKUP(Tabla1[[#This Row],[Caja]],Originales!$I$3:$K$6,3,FALSE)</f>
        <v>Tenerife</v>
      </c>
      <c r="J130" s="9" t="str">
        <f>VLOOKUP(Tabla1[[#This Row],[CodigoEmpleado]],Originales!$M$3:$P$13,2,FALSE)</f>
        <v>Paco</v>
      </c>
      <c r="K130" s="10">
        <f>YEAR(Tabla1[[#This Row],[Fecha]])</f>
        <v>2011</v>
      </c>
      <c r="L130" s="11">
        <f>MONTH(Tabla1[[#This Row],[Fecha]])</f>
        <v>1</v>
      </c>
      <c r="M130" s="11">
        <f>DAY(Tabla1[[#This Row],[Fecha]])</f>
        <v>17</v>
      </c>
      <c r="N130" s="11">
        <f>WEEKDAY(Tabla1[[#This Row],[Fecha]],2)</f>
        <v>1</v>
      </c>
      <c r="O130" s="11" t="str">
        <f t="shared" ref="O130:O193" si="2">IF(N130=1,"Lunes",IF(N130=2,"Martes",IF(N130=3,"Miércoles",IF(N130=4,"Jueves",IF(N130=5,"Viernes",IF(N130=6,"Sábado","Domingo"))))))</f>
        <v>Lunes</v>
      </c>
    </row>
    <row r="131" spans="1:15" x14ac:dyDescent="0.25">
      <c r="A131" s="4">
        <v>40560</v>
      </c>
      <c r="B131">
        <v>1</v>
      </c>
      <c r="C131">
        <v>2</v>
      </c>
      <c r="D131" s="5" t="s">
        <v>27</v>
      </c>
      <c r="E131" s="6">
        <v>730.29600000000005</v>
      </c>
      <c r="F131" s="6">
        <v>1126.818</v>
      </c>
      <c r="G131" s="6">
        <v>1857.114</v>
      </c>
      <c r="H131" s="6" t="str">
        <f>VLOOKUP(Tabla1[[#This Row],[Caja]],Originales!$I$3:$K$6,2,FALSE)</f>
        <v>Tenerife Norte</v>
      </c>
      <c r="I131" s="6" t="str">
        <f>VLOOKUP(Tabla1[[#This Row],[Caja]],Originales!$I$3:$K$6,3,FALSE)</f>
        <v>Tenerife</v>
      </c>
      <c r="J131" s="9" t="str">
        <f>VLOOKUP(Tabla1[[#This Row],[CodigoEmpleado]],Originales!$M$3:$P$13,2,FALSE)</f>
        <v>Bea</v>
      </c>
      <c r="K131" s="10">
        <f>YEAR(Tabla1[[#This Row],[Fecha]])</f>
        <v>2011</v>
      </c>
      <c r="L131" s="11">
        <f>MONTH(Tabla1[[#This Row],[Fecha]])</f>
        <v>1</v>
      </c>
      <c r="M131" s="11">
        <f>DAY(Tabla1[[#This Row],[Fecha]])</f>
        <v>17</v>
      </c>
      <c r="N131" s="11">
        <f>WEEKDAY(Tabla1[[#This Row],[Fecha]],2)</f>
        <v>1</v>
      </c>
      <c r="O131" s="11" t="str">
        <f t="shared" si="2"/>
        <v>Lunes</v>
      </c>
    </row>
    <row r="132" spans="1:15" x14ac:dyDescent="0.25">
      <c r="A132" s="4">
        <v>40560</v>
      </c>
      <c r="B132">
        <v>2</v>
      </c>
      <c r="C132">
        <v>1</v>
      </c>
      <c r="D132" s="5" t="s">
        <v>32</v>
      </c>
      <c r="E132" s="6">
        <v>618.21900000000005</v>
      </c>
      <c r="F132" s="6">
        <v>997.41600000000005</v>
      </c>
      <c r="G132" s="6">
        <v>1615.635</v>
      </c>
      <c r="H132" s="6" t="str">
        <f>VLOOKUP(Tabla1[[#This Row],[Caja]],Originales!$I$3:$K$6,2,FALSE)</f>
        <v>Tenerife Sur</v>
      </c>
      <c r="I132" s="6" t="str">
        <f>VLOOKUP(Tabla1[[#This Row],[Caja]],Originales!$I$3:$K$6,3,FALSE)</f>
        <v>Tenerife</v>
      </c>
      <c r="J132" s="9" t="str">
        <f>VLOOKUP(Tabla1[[#This Row],[CodigoEmpleado]],Originales!$M$3:$P$13,2,FALSE)</f>
        <v>Ana</v>
      </c>
      <c r="K132" s="10">
        <f>YEAR(Tabla1[[#This Row],[Fecha]])</f>
        <v>2011</v>
      </c>
      <c r="L132" s="11">
        <f>MONTH(Tabla1[[#This Row],[Fecha]])</f>
        <v>1</v>
      </c>
      <c r="M132" s="11">
        <f>DAY(Tabla1[[#This Row],[Fecha]])</f>
        <v>17</v>
      </c>
      <c r="N132" s="11">
        <f>WEEKDAY(Tabla1[[#This Row],[Fecha]],2)</f>
        <v>1</v>
      </c>
      <c r="O132" s="11" t="str">
        <f t="shared" si="2"/>
        <v>Lunes</v>
      </c>
    </row>
    <row r="133" spans="1:15" x14ac:dyDescent="0.25">
      <c r="A133" s="4">
        <v>40560</v>
      </c>
      <c r="B133">
        <v>2</v>
      </c>
      <c r="C133">
        <v>2</v>
      </c>
      <c r="D133" s="5" t="s">
        <v>37</v>
      </c>
      <c r="E133" s="6">
        <v>639.91200000000003</v>
      </c>
      <c r="F133" s="6">
        <v>1029.441</v>
      </c>
      <c r="G133" s="6">
        <v>1669.3530000000001</v>
      </c>
      <c r="H133" s="6" t="str">
        <f>VLOOKUP(Tabla1[[#This Row],[Caja]],Originales!$I$3:$K$6,2,FALSE)</f>
        <v>Tenerife Sur</v>
      </c>
      <c r="I133" s="6" t="str">
        <f>VLOOKUP(Tabla1[[#This Row],[Caja]],Originales!$I$3:$K$6,3,FALSE)</f>
        <v>Tenerife</v>
      </c>
      <c r="J133" s="9" t="str">
        <f>VLOOKUP(Tabla1[[#This Row],[CodigoEmpleado]],Originales!$M$3:$P$13,2,FALSE)</f>
        <v>Luis</v>
      </c>
      <c r="K133" s="10">
        <f>YEAR(Tabla1[[#This Row],[Fecha]])</f>
        <v>2011</v>
      </c>
      <c r="L133" s="11">
        <f>MONTH(Tabla1[[#This Row],[Fecha]])</f>
        <v>1</v>
      </c>
      <c r="M133" s="11">
        <f>DAY(Tabla1[[#This Row],[Fecha]])</f>
        <v>17</v>
      </c>
      <c r="N133" s="11">
        <f>WEEKDAY(Tabla1[[#This Row],[Fecha]],2)</f>
        <v>1</v>
      </c>
      <c r="O133" s="11" t="str">
        <f t="shared" si="2"/>
        <v>Lunes</v>
      </c>
    </row>
    <row r="134" spans="1:15" x14ac:dyDescent="0.25">
      <c r="A134" s="4">
        <v>40560</v>
      </c>
      <c r="B134">
        <v>3</v>
      </c>
      <c r="C134">
        <v>1</v>
      </c>
      <c r="D134" s="5" t="s">
        <v>40</v>
      </c>
      <c r="E134" s="6">
        <v>644.65800000000002</v>
      </c>
      <c r="F134" s="6">
        <v>1119.8040000000001</v>
      </c>
      <c r="G134" s="6">
        <v>1764.462</v>
      </c>
      <c r="H134" s="6" t="str">
        <f>VLOOKUP(Tabla1[[#This Row],[Caja]],Originales!$I$3:$K$6,2,FALSE)</f>
        <v>Las Canteras</v>
      </c>
      <c r="I134" s="6" t="str">
        <f>VLOOKUP(Tabla1[[#This Row],[Caja]],Originales!$I$3:$K$6,3,FALSE)</f>
        <v>Las Palmas</v>
      </c>
      <c r="J134" s="9" t="str">
        <f>VLOOKUP(Tabla1[[#This Row],[CodigoEmpleado]],Originales!$M$3:$P$13,2,FALSE)</f>
        <v>Pepe</v>
      </c>
      <c r="K134" s="10">
        <f>YEAR(Tabla1[[#This Row],[Fecha]])</f>
        <v>2011</v>
      </c>
      <c r="L134" s="11">
        <f>MONTH(Tabla1[[#This Row],[Fecha]])</f>
        <v>1</v>
      </c>
      <c r="M134" s="11">
        <f>DAY(Tabla1[[#This Row],[Fecha]])</f>
        <v>17</v>
      </c>
      <c r="N134" s="11">
        <f>WEEKDAY(Tabla1[[#This Row],[Fecha]],2)</f>
        <v>1</v>
      </c>
      <c r="O134" s="11" t="str">
        <f t="shared" si="2"/>
        <v>Lunes</v>
      </c>
    </row>
    <row r="135" spans="1:15" x14ac:dyDescent="0.25">
      <c r="A135" s="4">
        <v>40560</v>
      </c>
      <c r="B135">
        <v>3</v>
      </c>
      <c r="C135">
        <v>2</v>
      </c>
      <c r="D135" s="5" t="s">
        <v>41</v>
      </c>
      <c r="E135" s="6">
        <v>767.39250000000004</v>
      </c>
      <c r="F135" s="6">
        <v>1265.2919999999999</v>
      </c>
      <c r="G135" s="6">
        <v>2032.6845000000001</v>
      </c>
      <c r="H135" s="6" t="str">
        <f>VLOOKUP(Tabla1[[#This Row],[Caja]],Originales!$I$3:$K$6,2,FALSE)</f>
        <v>Las Canteras</v>
      </c>
      <c r="I135" s="6" t="str">
        <f>VLOOKUP(Tabla1[[#This Row],[Caja]],Originales!$I$3:$K$6,3,FALSE)</f>
        <v>Las Palmas</v>
      </c>
      <c r="J135" s="9" t="str">
        <f>VLOOKUP(Tabla1[[#This Row],[CodigoEmpleado]],Originales!$M$3:$P$13,2,FALSE)</f>
        <v>Javi</v>
      </c>
      <c r="K135" s="10">
        <f>YEAR(Tabla1[[#This Row],[Fecha]])</f>
        <v>2011</v>
      </c>
      <c r="L135" s="11">
        <f>MONTH(Tabla1[[#This Row],[Fecha]])</f>
        <v>1</v>
      </c>
      <c r="M135" s="11">
        <f>DAY(Tabla1[[#This Row],[Fecha]])</f>
        <v>17</v>
      </c>
      <c r="N135" s="11">
        <f>WEEKDAY(Tabla1[[#This Row],[Fecha]],2)</f>
        <v>1</v>
      </c>
      <c r="O135" s="11" t="str">
        <f t="shared" si="2"/>
        <v>Lunes</v>
      </c>
    </row>
    <row r="136" spans="1:15" x14ac:dyDescent="0.25">
      <c r="A136" s="4">
        <v>40560</v>
      </c>
      <c r="B136">
        <v>4</v>
      </c>
      <c r="C136">
        <v>1</v>
      </c>
      <c r="D136" s="5" t="s">
        <v>43</v>
      </c>
      <c r="E136" s="6">
        <v>711.57449999999994</v>
      </c>
      <c r="F136" s="6">
        <v>1075.9034999999999</v>
      </c>
      <c r="G136" s="6">
        <v>1787.4780000000001</v>
      </c>
      <c r="H136" s="6" t="str">
        <f>VLOOKUP(Tabla1[[#This Row],[Caja]],Originales!$I$3:$K$6,2,FALSE)</f>
        <v>Telde</v>
      </c>
      <c r="I136" s="6" t="str">
        <f>VLOOKUP(Tabla1[[#This Row],[Caja]],Originales!$I$3:$K$6,3,FALSE)</f>
        <v>Las Palmas</v>
      </c>
      <c r="J136" s="9" t="str">
        <f>VLOOKUP(Tabla1[[#This Row],[CodigoEmpleado]],Originales!$M$3:$P$13,2,FALSE)</f>
        <v>Jose</v>
      </c>
      <c r="K136" s="10">
        <f>YEAR(Tabla1[[#This Row],[Fecha]])</f>
        <v>2011</v>
      </c>
      <c r="L136" s="11">
        <f>MONTH(Tabla1[[#This Row],[Fecha]])</f>
        <v>1</v>
      </c>
      <c r="M136" s="11">
        <f>DAY(Tabla1[[#This Row],[Fecha]])</f>
        <v>17</v>
      </c>
      <c r="N136" s="11">
        <f>WEEKDAY(Tabla1[[#This Row],[Fecha]],2)</f>
        <v>1</v>
      </c>
      <c r="O136" s="11" t="str">
        <f t="shared" si="2"/>
        <v>Lunes</v>
      </c>
    </row>
    <row r="137" spans="1:15" x14ac:dyDescent="0.25">
      <c r="A137" s="4">
        <v>40560</v>
      </c>
      <c r="B137">
        <v>4</v>
      </c>
      <c r="C137">
        <v>2</v>
      </c>
      <c r="D137" s="5" t="s">
        <v>47</v>
      </c>
      <c r="E137" s="6">
        <v>617.17949999999996</v>
      </c>
      <c r="F137" s="6">
        <v>1082.991</v>
      </c>
      <c r="G137" s="6">
        <v>1700.1704999999999</v>
      </c>
      <c r="H137" s="6" t="str">
        <f>VLOOKUP(Tabla1[[#This Row],[Caja]],Originales!$I$3:$K$6,2,FALSE)</f>
        <v>Telde</v>
      </c>
      <c r="I137" s="6" t="str">
        <f>VLOOKUP(Tabla1[[#This Row],[Caja]],Originales!$I$3:$K$6,3,FALSE)</f>
        <v>Las Palmas</v>
      </c>
      <c r="J137" s="9" t="str">
        <f>VLOOKUP(Tabla1[[#This Row],[CodigoEmpleado]],Originales!$M$3:$P$13,2,FALSE)</f>
        <v>Toño</v>
      </c>
      <c r="K137" s="10">
        <f>YEAR(Tabla1[[#This Row],[Fecha]])</f>
        <v>2011</v>
      </c>
      <c r="L137" s="11">
        <f>MONTH(Tabla1[[#This Row],[Fecha]])</f>
        <v>1</v>
      </c>
      <c r="M137" s="11">
        <f>DAY(Tabla1[[#This Row],[Fecha]])</f>
        <v>17</v>
      </c>
      <c r="N137" s="11">
        <f>WEEKDAY(Tabla1[[#This Row],[Fecha]],2)</f>
        <v>1</v>
      </c>
      <c r="O137" s="11" t="str">
        <f t="shared" si="2"/>
        <v>Lunes</v>
      </c>
    </row>
    <row r="138" spans="1:15" x14ac:dyDescent="0.25">
      <c r="A138" s="4">
        <v>40561</v>
      </c>
      <c r="B138">
        <v>1</v>
      </c>
      <c r="C138">
        <v>1</v>
      </c>
      <c r="D138" s="5" t="s">
        <v>24</v>
      </c>
      <c r="E138" s="6">
        <v>671.27549999999997</v>
      </c>
      <c r="F138" s="6">
        <v>1040.4659999999999</v>
      </c>
      <c r="G138" s="6">
        <v>1711.7415000000001</v>
      </c>
      <c r="H138" s="6" t="str">
        <f>VLOOKUP(Tabla1[[#This Row],[Caja]],Originales!$I$3:$K$6,2,FALSE)</f>
        <v>Tenerife Norte</v>
      </c>
      <c r="I138" s="6" t="str">
        <f>VLOOKUP(Tabla1[[#This Row],[Caja]],Originales!$I$3:$K$6,3,FALSE)</f>
        <v>Tenerife</v>
      </c>
      <c r="J138" s="9" t="str">
        <f>VLOOKUP(Tabla1[[#This Row],[CodigoEmpleado]],Originales!$M$3:$P$13,2,FALSE)</f>
        <v>Ana</v>
      </c>
      <c r="K138" s="10">
        <f>YEAR(Tabla1[[#This Row],[Fecha]])</f>
        <v>2011</v>
      </c>
      <c r="L138" s="11">
        <f>MONTH(Tabla1[[#This Row],[Fecha]])</f>
        <v>1</v>
      </c>
      <c r="M138" s="11">
        <f>DAY(Tabla1[[#This Row],[Fecha]])</f>
        <v>18</v>
      </c>
      <c r="N138" s="11">
        <f>WEEKDAY(Tabla1[[#This Row],[Fecha]],2)</f>
        <v>2</v>
      </c>
      <c r="O138" s="11" t="str">
        <f t="shared" si="2"/>
        <v>Martes</v>
      </c>
    </row>
    <row r="139" spans="1:15" x14ac:dyDescent="0.25">
      <c r="A139" s="4">
        <v>40561</v>
      </c>
      <c r="B139">
        <v>1</v>
      </c>
      <c r="C139">
        <v>2</v>
      </c>
      <c r="D139" s="5" t="s">
        <v>30</v>
      </c>
      <c r="E139" s="6">
        <v>740.1345</v>
      </c>
      <c r="F139" s="6">
        <v>1269.4185</v>
      </c>
      <c r="G139" s="6">
        <v>2009.5530000000001</v>
      </c>
      <c r="H139" s="6" t="str">
        <f>VLOOKUP(Tabla1[[#This Row],[Caja]],Originales!$I$3:$K$6,2,FALSE)</f>
        <v>Tenerife Norte</v>
      </c>
      <c r="I139" s="6" t="str">
        <f>VLOOKUP(Tabla1[[#This Row],[Caja]],Originales!$I$3:$K$6,3,FALSE)</f>
        <v>Tenerife</v>
      </c>
      <c r="J139" s="9" t="str">
        <f>VLOOKUP(Tabla1[[#This Row],[CodigoEmpleado]],Originales!$M$3:$P$13,2,FALSE)</f>
        <v>Juan</v>
      </c>
      <c r="K139" s="10">
        <f>YEAR(Tabla1[[#This Row],[Fecha]])</f>
        <v>2011</v>
      </c>
      <c r="L139" s="11">
        <f>MONTH(Tabla1[[#This Row],[Fecha]])</f>
        <v>1</v>
      </c>
      <c r="M139" s="11">
        <f>DAY(Tabla1[[#This Row],[Fecha]])</f>
        <v>18</v>
      </c>
      <c r="N139" s="11">
        <f>WEEKDAY(Tabla1[[#This Row],[Fecha]],2)</f>
        <v>2</v>
      </c>
      <c r="O139" s="11" t="str">
        <f t="shared" si="2"/>
        <v>Martes</v>
      </c>
    </row>
    <row r="140" spans="1:15" x14ac:dyDescent="0.25">
      <c r="A140" s="4">
        <v>40561</v>
      </c>
      <c r="B140">
        <v>2</v>
      </c>
      <c r="C140">
        <v>1</v>
      </c>
      <c r="D140" s="5" t="s">
        <v>16</v>
      </c>
      <c r="E140" s="6">
        <v>681.99599999999998</v>
      </c>
      <c r="F140" s="6">
        <v>1058.0535</v>
      </c>
      <c r="G140" s="6">
        <v>1740.0495000000001</v>
      </c>
      <c r="H140" s="6" t="str">
        <f>VLOOKUP(Tabla1[[#This Row],[Caja]],Originales!$I$3:$K$6,2,FALSE)</f>
        <v>Tenerife Sur</v>
      </c>
      <c r="I140" s="6" t="str">
        <f>VLOOKUP(Tabla1[[#This Row],[Caja]],Originales!$I$3:$K$6,3,FALSE)</f>
        <v>Tenerife</v>
      </c>
      <c r="J140" s="9" t="str">
        <f>VLOOKUP(Tabla1[[#This Row],[CodigoEmpleado]],Originales!$M$3:$P$13,2,FALSE)</f>
        <v>Jorge</v>
      </c>
      <c r="K140" s="10">
        <f>YEAR(Tabla1[[#This Row],[Fecha]])</f>
        <v>2011</v>
      </c>
      <c r="L140" s="11">
        <f>MONTH(Tabla1[[#This Row],[Fecha]])</f>
        <v>1</v>
      </c>
      <c r="M140" s="11">
        <f>DAY(Tabla1[[#This Row],[Fecha]])</f>
        <v>18</v>
      </c>
      <c r="N140" s="11">
        <f>WEEKDAY(Tabla1[[#This Row],[Fecha]],2)</f>
        <v>2</v>
      </c>
      <c r="O140" s="11" t="str">
        <f t="shared" si="2"/>
        <v>Martes</v>
      </c>
    </row>
    <row r="141" spans="1:15" x14ac:dyDescent="0.25">
      <c r="A141" s="4">
        <v>40561</v>
      </c>
      <c r="B141">
        <v>2</v>
      </c>
      <c r="C141">
        <v>2</v>
      </c>
      <c r="D141" s="5" t="s">
        <v>22</v>
      </c>
      <c r="E141" s="6">
        <v>583.11749999999995</v>
      </c>
      <c r="F141" s="6">
        <v>1061.3505</v>
      </c>
      <c r="G141" s="6">
        <v>1644.4680000000001</v>
      </c>
      <c r="H141" s="6" t="str">
        <f>VLOOKUP(Tabla1[[#This Row],[Caja]],Originales!$I$3:$K$6,2,FALSE)</f>
        <v>Tenerife Sur</v>
      </c>
      <c r="I141" s="6" t="str">
        <f>VLOOKUP(Tabla1[[#This Row],[Caja]],Originales!$I$3:$K$6,3,FALSE)</f>
        <v>Tenerife</v>
      </c>
      <c r="J141" s="9" t="str">
        <f>VLOOKUP(Tabla1[[#This Row],[CodigoEmpleado]],Originales!$M$3:$P$13,2,FALSE)</f>
        <v>Paco</v>
      </c>
      <c r="K141" s="10">
        <f>YEAR(Tabla1[[#This Row],[Fecha]])</f>
        <v>2011</v>
      </c>
      <c r="L141" s="11">
        <f>MONTH(Tabla1[[#This Row],[Fecha]])</f>
        <v>1</v>
      </c>
      <c r="M141" s="11">
        <f>DAY(Tabla1[[#This Row],[Fecha]])</f>
        <v>18</v>
      </c>
      <c r="N141" s="11">
        <f>WEEKDAY(Tabla1[[#This Row],[Fecha]],2)</f>
        <v>2</v>
      </c>
      <c r="O141" s="11" t="str">
        <f t="shared" si="2"/>
        <v>Martes</v>
      </c>
    </row>
    <row r="142" spans="1:15" x14ac:dyDescent="0.25">
      <c r="A142" s="4">
        <v>40561</v>
      </c>
      <c r="B142">
        <v>3</v>
      </c>
      <c r="C142">
        <v>1</v>
      </c>
      <c r="D142" s="5" t="s">
        <v>27</v>
      </c>
      <c r="E142" s="6">
        <v>718.27350000000001</v>
      </c>
      <c r="F142" s="6">
        <v>1089.3119999999999</v>
      </c>
      <c r="G142" s="6">
        <v>1807.5854999999999</v>
      </c>
      <c r="H142" s="6" t="str">
        <f>VLOOKUP(Tabla1[[#This Row],[Caja]],Originales!$I$3:$K$6,2,FALSE)</f>
        <v>Las Canteras</v>
      </c>
      <c r="I142" s="6" t="str">
        <f>VLOOKUP(Tabla1[[#This Row],[Caja]],Originales!$I$3:$K$6,3,FALSE)</f>
        <v>Las Palmas</v>
      </c>
      <c r="J142" s="9" t="str">
        <f>VLOOKUP(Tabla1[[#This Row],[CodigoEmpleado]],Originales!$M$3:$P$13,2,FALSE)</f>
        <v>Bea</v>
      </c>
      <c r="K142" s="10">
        <f>YEAR(Tabla1[[#This Row],[Fecha]])</f>
        <v>2011</v>
      </c>
      <c r="L142" s="11">
        <f>MONTH(Tabla1[[#This Row],[Fecha]])</f>
        <v>1</v>
      </c>
      <c r="M142" s="11">
        <f>DAY(Tabla1[[#This Row],[Fecha]])</f>
        <v>18</v>
      </c>
      <c r="N142" s="11">
        <f>WEEKDAY(Tabla1[[#This Row],[Fecha]],2)</f>
        <v>2</v>
      </c>
      <c r="O142" s="11" t="str">
        <f t="shared" si="2"/>
        <v>Martes</v>
      </c>
    </row>
    <row r="143" spans="1:15" x14ac:dyDescent="0.25">
      <c r="A143" s="4">
        <v>40561</v>
      </c>
      <c r="B143">
        <v>3</v>
      </c>
      <c r="C143">
        <v>2</v>
      </c>
      <c r="D143" s="5" t="s">
        <v>32</v>
      </c>
      <c r="E143" s="6">
        <v>678.94050000000004</v>
      </c>
      <c r="F143" s="6">
        <v>1144.9095</v>
      </c>
      <c r="G143" s="6">
        <v>1823.85</v>
      </c>
      <c r="H143" s="6" t="str">
        <f>VLOOKUP(Tabla1[[#This Row],[Caja]],Originales!$I$3:$K$6,2,FALSE)</f>
        <v>Las Canteras</v>
      </c>
      <c r="I143" s="6" t="str">
        <f>VLOOKUP(Tabla1[[#This Row],[Caja]],Originales!$I$3:$K$6,3,FALSE)</f>
        <v>Las Palmas</v>
      </c>
      <c r="J143" s="9" t="str">
        <f>VLOOKUP(Tabla1[[#This Row],[CodigoEmpleado]],Originales!$M$3:$P$13,2,FALSE)</f>
        <v>Ana</v>
      </c>
      <c r="K143" s="10">
        <f>YEAR(Tabla1[[#This Row],[Fecha]])</f>
        <v>2011</v>
      </c>
      <c r="L143" s="11">
        <f>MONTH(Tabla1[[#This Row],[Fecha]])</f>
        <v>1</v>
      </c>
      <c r="M143" s="11">
        <f>DAY(Tabla1[[#This Row],[Fecha]])</f>
        <v>18</v>
      </c>
      <c r="N143" s="11">
        <f>WEEKDAY(Tabla1[[#This Row],[Fecha]],2)</f>
        <v>2</v>
      </c>
      <c r="O143" s="11" t="str">
        <f t="shared" si="2"/>
        <v>Martes</v>
      </c>
    </row>
    <row r="144" spans="1:15" x14ac:dyDescent="0.25">
      <c r="A144" s="4">
        <v>40561</v>
      </c>
      <c r="B144">
        <v>4</v>
      </c>
      <c r="C144">
        <v>1</v>
      </c>
      <c r="D144" s="5" t="s">
        <v>37</v>
      </c>
      <c r="E144" s="6">
        <v>701.94600000000003</v>
      </c>
      <c r="F144" s="6">
        <v>1109.9549999999999</v>
      </c>
      <c r="G144" s="6">
        <v>1811.9010000000001</v>
      </c>
      <c r="H144" s="6" t="str">
        <f>VLOOKUP(Tabla1[[#This Row],[Caja]],Originales!$I$3:$K$6,2,FALSE)</f>
        <v>Telde</v>
      </c>
      <c r="I144" s="6" t="str">
        <f>VLOOKUP(Tabla1[[#This Row],[Caja]],Originales!$I$3:$K$6,3,FALSE)</f>
        <v>Las Palmas</v>
      </c>
      <c r="J144" s="9" t="str">
        <f>VLOOKUP(Tabla1[[#This Row],[CodigoEmpleado]],Originales!$M$3:$P$13,2,FALSE)</f>
        <v>Luis</v>
      </c>
      <c r="K144" s="10">
        <f>YEAR(Tabla1[[#This Row],[Fecha]])</f>
        <v>2011</v>
      </c>
      <c r="L144" s="11">
        <f>MONTH(Tabla1[[#This Row],[Fecha]])</f>
        <v>1</v>
      </c>
      <c r="M144" s="11">
        <f>DAY(Tabla1[[#This Row],[Fecha]])</f>
        <v>18</v>
      </c>
      <c r="N144" s="11">
        <f>WEEKDAY(Tabla1[[#This Row],[Fecha]],2)</f>
        <v>2</v>
      </c>
      <c r="O144" s="11" t="str">
        <f t="shared" si="2"/>
        <v>Martes</v>
      </c>
    </row>
    <row r="145" spans="1:15" x14ac:dyDescent="0.25">
      <c r="A145" s="4">
        <v>40561</v>
      </c>
      <c r="B145">
        <v>4</v>
      </c>
      <c r="C145">
        <v>2</v>
      </c>
      <c r="D145" s="5" t="s">
        <v>40</v>
      </c>
      <c r="E145" s="6">
        <v>673.53300000000002</v>
      </c>
      <c r="F145" s="6">
        <v>1173.711</v>
      </c>
      <c r="G145" s="6">
        <v>1847.2439999999999</v>
      </c>
      <c r="H145" s="6" t="str">
        <f>VLOOKUP(Tabla1[[#This Row],[Caja]],Originales!$I$3:$K$6,2,FALSE)</f>
        <v>Telde</v>
      </c>
      <c r="I145" s="6" t="str">
        <f>VLOOKUP(Tabla1[[#This Row],[Caja]],Originales!$I$3:$K$6,3,FALSE)</f>
        <v>Las Palmas</v>
      </c>
      <c r="J145" s="9" t="str">
        <f>VLOOKUP(Tabla1[[#This Row],[CodigoEmpleado]],Originales!$M$3:$P$13,2,FALSE)</f>
        <v>Pepe</v>
      </c>
      <c r="K145" s="10">
        <f>YEAR(Tabla1[[#This Row],[Fecha]])</f>
        <v>2011</v>
      </c>
      <c r="L145" s="11">
        <f>MONTH(Tabla1[[#This Row],[Fecha]])</f>
        <v>1</v>
      </c>
      <c r="M145" s="11">
        <f>DAY(Tabla1[[#This Row],[Fecha]])</f>
        <v>18</v>
      </c>
      <c r="N145" s="11">
        <f>WEEKDAY(Tabla1[[#This Row],[Fecha]],2)</f>
        <v>2</v>
      </c>
      <c r="O145" s="11" t="str">
        <f t="shared" si="2"/>
        <v>Martes</v>
      </c>
    </row>
    <row r="146" spans="1:15" x14ac:dyDescent="0.25">
      <c r="A146" s="4">
        <v>40562</v>
      </c>
      <c r="B146">
        <v>1</v>
      </c>
      <c r="C146">
        <v>1</v>
      </c>
      <c r="D146" s="5" t="s">
        <v>41</v>
      </c>
      <c r="E146" s="6">
        <v>624.03599999999994</v>
      </c>
      <c r="F146" s="6">
        <v>1070.1600000000001</v>
      </c>
      <c r="G146" s="6">
        <v>1694.1959999999999</v>
      </c>
      <c r="H146" s="6" t="str">
        <f>VLOOKUP(Tabla1[[#This Row],[Caja]],Originales!$I$3:$K$6,2,FALSE)</f>
        <v>Tenerife Norte</v>
      </c>
      <c r="I146" s="6" t="str">
        <f>VLOOKUP(Tabla1[[#This Row],[Caja]],Originales!$I$3:$K$6,3,FALSE)</f>
        <v>Tenerife</v>
      </c>
      <c r="J146" s="9" t="str">
        <f>VLOOKUP(Tabla1[[#This Row],[CodigoEmpleado]],Originales!$M$3:$P$13,2,FALSE)</f>
        <v>Javi</v>
      </c>
      <c r="K146" s="10">
        <f>YEAR(Tabla1[[#This Row],[Fecha]])</f>
        <v>2011</v>
      </c>
      <c r="L146" s="11">
        <f>MONTH(Tabla1[[#This Row],[Fecha]])</f>
        <v>1</v>
      </c>
      <c r="M146" s="11">
        <f>DAY(Tabla1[[#This Row],[Fecha]])</f>
        <v>19</v>
      </c>
      <c r="N146" s="11">
        <f>WEEKDAY(Tabla1[[#This Row],[Fecha]],2)</f>
        <v>3</v>
      </c>
      <c r="O146" s="11" t="str">
        <f t="shared" si="2"/>
        <v>Miércoles</v>
      </c>
    </row>
    <row r="147" spans="1:15" x14ac:dyDescent="0.25">
      <c r="A147" s="4">
        <v>40562</v>
      </c>
      <c r="B147">
        <v>1</v>
      </c>
      <c r="C147">
        <v>2</v>
      </c>
      <c r="D147" s="5" t="s">
        <v>43</v>
      </c>
      <c r="E147" s="6">
        <v>620.36099999999999</v>
      </c>
      <c r="F147" s="6">
        <v>1070.412</v>
      </c>
      <c r="G147" s="6">
        <v>1690.7729999999999</v>
      </c>
      <c r="H147" s="6" t="str">
        <f>VLOOKUP(Tabla1[[#This Row],[Caja]],Originales!$I$3:$K$6,2,FALSE)</f>
        <v>Tenerife Norte</v>
      </c>
      <c r="I147" s="6" t="str">
        <f>VLOOKUP(Tabla1[[#This Row],[Caja]],Originales!$I$3:$K$6,3,FALSE)</f>
        <v>Tenerife</v>
      </c>
      <c r="J147" s="9" t="str">
        <f>VLOOKUP(Tabla1[[#This Row],[CodigoEmpleado]],Originales!$M$3:$P$13,2,FALSE)</f>
        <v>Jose</v>
      </c>
      <c r="K147" s="10">
        <f>YEAR(Tabla1[[#This Row],[Fecha]])</f>
        <v>2011</v>
      </c>
      <c r="L147" s="11">
        <f>MONTH(Tabla1[[#This Row],[Fecha]])</f>
        <v>1</v>
      </c>
      <c r="M147" s="11">
        <f>DAY(Tabla1[[#This Row],[Fecha]])</f>
        <v>19</v>
      </c>
      <c r="N147" s="11">
        <f>WEEKDAY(Tabla1[[#This Row],[Fecha]],2)</f>
        <v>3</v>
      </c>
      <c r="O147" s="11" t="str">
        <f t="shared" si="2"/>
        <v>Miércoles</v>
      </c>
    </row>
    <row r="148" spans="1:15" x14ac:dyDescent="0.25">
      <c r="A148" s="4">
        <v>40562</v>
      </c>
      <c r="B148">
        <v>2</v>
      </c>
      <c r="C148">
        <v>1</v>
      </c>
      <c r="D148" s="5" t="s">
        <v>47</v>
      </c>
      <c r="E148" s="6">
        <v>642.14850000000001</v>
      </c>
      <c r="F148" s="6">
        <v>1171.2855</v>
      </c>
      <c r="G148" s="6">
        <v>1813.434</v>
      </c>
      <c r="H148" s="6" t="str">
        <f>VLOOKUP(Tabla1[[#This Row],[Caja]],Originales!$I$3:$K$6,2,FALSE)</f>
        <v>Tenerife Sur</v>
      </c>
      <c r="I148" s="6" t="str">
        <f>VLOOKUP(Tabla1[[#This Row],[Caja]],Originales!$I$3:$K$6,3,FALSE)</f>
        <v>Tenerife</v>
      </c>
      <c r="J148" s="9" t="str">
        <f>VLOOKUP(Tabla1[[#This Row],[CodigoEmpleado]],Originales!$M$3:$P$13,2,FALSE)</f>
        <v>Toño</v>
      </c>
      <c r="K148" s="10">
        <f>YEAR(Tabla1[[#This Row],[Fecha]])</f>
        <v>2011</v>
      </c>
      <c r="L148" s="11">
        <f>MONTH(Tabla1[[#This Row],[Fecha]])</f>
        <v>1</v>
      </c>
      <c r="M148" s="11">
        <f>DAY(Tabla1[[#This Row],[Fecha]])</f>
        <v>19</v>
      </c>
      <c r="N148" s="11">
        <f>WEEKDAY(Tabla1[[#This Row],[Fecha]],2)</f>
        <v>3</v>
      </c>
      <c r="O148" s="11" t="str">
        <f t="shared" si="2"/>
        <v>Miércoles</v>
      </c>
    </row>
    <row r="149" spans="1:15" x14ac:dyDescent="0.25">
      <c r="A149" s="4">
        <v>40562</v>
      </c>
      <c r="B149">
        <v>2</v>
      </c>
      <c r="C149">
        <v>2</v>
      </c>
      <c r="D149" s="5" t="s">
        <v>24</v>
      </c>
      <c r="E149" s="6">
        <v>780.47550000000001</v>
      </c>
      <c r="F149" s="6">
        <v>1343.7795000000001</v>
      </c>
      <c r="G149" s="6">
        <v>2124.2550000000001</v>
      </c>
      <c r="H149" s="6" t="str">
        <f>VLOOKUP(Tabla1[[#This Row],[Caja]],Originales!$I$3:$K$6,2,FALSE)</f>
        <v>Tenerife Sur</v>
      </c>
      <c r="I149" s="6" t="str">
        <f>VLOOKUP(Tabla1[[#This Row],[Caja]],Originales!$I$3:$K$6,3,FALSE)</f>
        <v>Tenerife</v>
      </c>
      <c r="J149" s="9" t="str">
        <f>VLOOKUP(Tabla1[[#This Row],[CodigoEmpleado]],Originales!$M$3:$P$13,2,FALSE)</f>
        <v>Ana</v>
      </c>
      <c r="K149" s="10">
        <f>YEAR(Tabla1[[#This Row],[Fecha]])</f>
        <v>2011</v>
      </c>
      <c r="L149" s="11">
        <f>MONTH(Tabla1[[#This Row],[Fecha]])</f>
        <v>1</v>
      </c>
      <c r="M149" s="11">
        <f>DAY(Tabla1[[#This Row],[Fecha]])</f>
        <v>19</v>
      </c>
      <c r="N149" s="11">
        <f>WEEKDAY(Tabla1[[#This Row],[Fecha]],2)</f>
        <v>3</v>
      </c>
      <c r="O149" s="11" t="str">
        <f t="shared" si="2"/>
        <v>Miércoles</v>
      </c>
    </row>
    <row r="150" spans="1:15" x14ac:dyDescent="0.25">
      <c r="A150" s="4">
        <v>40562</v>
      </c>
      <c r="B150">
        <v>3</v>
      </c>
      <c r="C150">
        <v>1</v>
      </c>
      <c r="D150" s="5" t="s">
        <v>30</v>
      </c>
      <c r="E150" s="6">
        <v>701.96699999999998</v>
      </c>
      <c r="F150" s="6">
        <v>1182.0165</v>
      </c>
      <c r="G150" s="6">
        <v>1883.9835</v>
      </c>
      <c r="H150" s="6" t="str">
        <f>VLOOKUP(Tabla1[[#This Row],[Caja]],Originales!$I$3:$K$6,2,FALSE)</f>
        <v>Las Canteras</v>
      </c>
      <c r="I150" s="6" t="str">
        <f>VLOOKUP(Tabla1[[#This Row],[Caja]],Originales!$I$3:$K$6,3,FALSE)</f>
        <v>Las Palmas</v>
      </c>
      <c r="J150" s="9" t="str">
        <f>VLOOKUP(Tabla1[[#This Row],[CodigoEmpleado]],Originales!$M$3:$P$13,2,FALSE)</f>
        <v>Juan</v>
      </c>
      <c r="K150" s="10">
        <f>YEAR(Tabla1[[#This Row],[Fecha]])</f>
        <v>2011</v>
      </c>
      <c r="L150" s="11">
        <f>MONTH(Tabla1[[#This Row],[Fecha]])</f>
        <v>1</v>
      </c>
      <c r="M150" s="11">
        <f>DAY(Tabla1[[#This Row],[Fecha]])</f>
        <v>19</v>
      </c>
      <c r="N150" s="11">
        <f>WEEKDAY(Tabla1[[#This Row],[Fecha]],2)</f>
        <v>3</v>
      </c>
      <c r="O150" s="11" t="str">
        <f t="shared" si="2"/>
        <v>Miércoles</v>
      </c>
    </row>
    <row r="151" spans="1:15" x14ac:dyDescent="0.25">
      <c r="A151" s="4">
        <v>40562</v>
      </c>
      <c r="B151">
        <v>3</v>
      </c>
      <c r="C151">
        <v>2</v>
      </c>
      <c r="D151" s="5" t="s">
        <v>16</v>
      </c>
      <c r="E151" s="6">
        <v>680.20050000000003</v>
      </c>
      <c r="F151" s="6">
        <v>1033.662</v>
      </c>
      <c r="G151" s="6">
        <v>1713.8625</v>
      </c>
      <c r="H151" s="6" t="str">
        <f>VLOOKUP(Tabla1[[#This Row],[Caja]],Originales!$I$3:$K$6,2,FALSE)</f>
        <v>Las Canteras</v>
      </c>
      <c r="I151" s="6" t="str">
        <f>VLOOKUP(Tabla1[[#This Row],[Caja]],Originales!$I$3:$K$6,3,FALSE)</f>
        <v>Las Palmas</v>
      </c>
      <c r="J151" s="9" t="str">
        <f>VLOOKUP(Tabla1[[#This Row],[CodigoEmpleado]],Originales!$M$3:$P$13,2,FALSE)</f>
        <v>Jorge</v>
      </c>
      <c r="K151" s="10">
        <f>YEAR(Tabla1[[#This Row],[Fecha]])</f>
        <v>2011</v>
      </c>
      <c r="L151" s="11">
        <f>MONTH(Tabla1[[#This Row],[Fecha]])</f>
        <v>1</v>
      </c>
      <c r="M151" s="11">
        <f>DAY(Tabla1[[#This Row],[Fecha]])</f>
        <v>19</v>
      </c>
      <c r="N151" s="11">
        <f>WEEKDAY(Tabla1[[#This Row],[Fecha]],2)</f>
        <v>3</v>
      </c>
      <c r="O151" s="11" t="str">
        <f t="shared" si="2"/>
        <v>Miércoles</v>
      </c>
    </row>
    <row r="152" spans="1:15" x14ac:dyDescent="0.25">
      <c r="A152" s="4">
        <v>40562</v>
      </c>
      <c r="B152">
        <v>4</v>
      </c>
      <c r="C152">
        <v>1</v>
      </c>
      <c r="D152" s="5" t="s">
        <v>22</v>
      </c>
      <c r="E152" s="6">
        <v>710.25149999999996</v>
      </c>
      <c r="F152" s="6">
        <v>1152.7425000000001</v>
      </c>
      <c r="G152" s="6">
        <v>1862.9939999999999</v>
      </c>
      <c r="H152" s="6" t="str">
        <f>VLOOKUP(Tabla1[[#This Row],[Caja]],Originales!$I$3:$K$6,2,FALSE)</f>
        <v>Telde</v>
      </c>
      <c r="I152" s="6" t="str">
        <f>VLOOKUP(Tabla1[[#This Row],[Caja]],Originales!$I$3:$K$6,3,FALSE)</f>
        <v>Las Palmas</v>
      </c>
      <c r="J152" s="9" t="str">
        <f>VLOOKUP(Tabla1[[#This Row],[CodigoEmpleado]],Originales!$M$3:$P$13,2,FALSE)</f>
        <v>Paco</v>
      </c>
      <c r="K152" s="10">
        <f>YEAR(Tabla1[[#This Row],[Fecha]])</f>
        <v>2011</v>
      </c>
      <c r="L152" s="11">
        <f>MONTH(Tabla1[[#This Row],[Fecha]])</f>
        <v>1</v>
      </c>
      <c r="M152" s="11">
        <f>DAY(Tabla1[[#This Row],[Fecha]])</f>
        <v>19</v>
      </c>
      <c r="N152" s="11">
        <f>WEEKDAY(Tabla1[[#This Row],[Fecha]],2)</f>
        <v>3</v>
      </c>
      <c r="O152" s="11" t="str">
        <f t="shared" si="2"/>
        <v>Miércoles</v>
      </c>
    </row>
    <row r="153" spans="1:15" x14ac:dyDescent="0.25">
      <c r="A153" s="4">
        <v>40562</v>
      </c>
      <c r="B153">
        <v>4</v>
      </c>
      <c r="C153">
        <v>2</v>
      </c>
      <c r="D153" s="5" t="s">
        <v>27</v>
      </c>
      <c r="E153" s="6">
        <v>678.85649999999998</v>
      </c>
      <c r="F153" s="6">
        <v>1116.8325</v>
      </c>
      <c r="G153" s="6">
        <v>1795.6890000000001</v>
      </c>
      <c r="H153" s="6" t="str">
        <f>VLOOKUP(Tabla1[[#This Row],[Caja]],Originales!$I$3:$K$6,2,FALSE)</f>
        <v>Telde</v>
      </c>
      <c r="I153" s="6" t="str">
        <f>VLOOKUP(Tabla1[[#This Row],[Caja]],Originales!$I$3:$K$6,3,FALSE)</f>
        <v>Las Palmas</v>
      </c>
      <c r="J153" s="9" t="str">
        <f>VLOOKUP(Tabla1[[#This Row],[CodigoEmpleado]],Originales!$M$3:$P$13,2,FALSE)</f>
        <v>Bea</v>
      </c>
      <c r="K153" s="10">
        <f>YEAR(Tabla1[[#This Row],[Fecha]])</f>
        <v>2011</v>
      </c>
      <c r="L153" s="11">
        <f>MONTH(Tabla1[[#This Row],[Fecha]])</f>
        <v>1</v>
      </c>
      <c r="M153" s="11">
        <f>DAY(Tabla1[[#This Row],[Fecha]])</f>
        <v>19</v>
      </c>
      <c r="N153" s="11">
        <f>WEEKDAY(Tabla1[[#This Row],[Fecha]],2)</f>
        <v>3</v>
      </c>
      <c r="O153" s="11" t="str">
        <f t="shared" si="2"/>
        <v>Miércoles</v>
      </c>
    </row>
    <row r="154" spans="1:15" x14ac:dyDescent="0.25">
      <c r="A154" s="4">
        <v>40563</v>
      </c>
      <c r="B154">
        <v>1</v>
      </c>
      <c r="C154">
        <v>1</v>
      </c>
      <c r="D154" s="5" t="s">
        <v>32</v>
      </c>
      <c r="E154" s="6">
        <v>667.38</v>
      </c>
      <c r="F154" s="6">
        <v>1179.2339999999999</v>
      </c>
      <c r="G154" s="6">
        <v>1846.614</v>
      </c>
      <c r="H154" s="6" t="str">
        <f>VLOOKUP(Tabla1[[#This Row],[Caja]],Originales!$I$3:$K$6,2,FALSE)</f>
        <v>Tenerife Norte</v>
      </c>
      <c r="I154" s="6" t="str">
        <f>VLOOKUP(Tabla1[[#This Row],[Caja]],Originales!$I$3:$K$6,3,FALSE)</f>
        <v>Tenerife</v>
      </c>
      <c r="J154" s="9" t="str">
        <f>VLOOKUP(Tabla1[[#This Row],[CodigoEmpleado]],Originales!$M$3:$P$13,2,FALSE)</f>
        <v>Ana</v>
      </c>
      <c r="K154" s="10">
        <f>YEAR(Tabla1[[#This Row],[Fecha]])</f>
        <v>2011</v>
      </c>
      <c r="L154" s="11">
        <f>MONTH(Tabla1[[#This Row],[Fecha]])</f>
        <v>1</v>
      </c>
      <c r="M154" s="11">
        <f>DAY(Tabla1[[#This Row],[Fecha]])</f>
        <v>20</v>
      </c>
      <c r="N154" s="11">
        <f>WEEKDAY(Tabla1[[#This Row],[Fecha]],2)</f>
        <v>4</v>
      </c>
      <c r="O154" s="11" t="str">
        <f t="shared" si="2"/>
        <v>Jueves</v>
      </c>
    </row>
    <row r="155" spans="1:15" x14ac:dyDescent="0.25">
      <c r="A155" s="4">
        <v>40563</v>
      </c>
      <c r="B155">
        <v>1</v>
      </c>
      <c r="C155">
        <v>2</v>
      </c>
      <c r="D155" s="5" t="s">
        <v>37</v>
      </c>
      <c r="E155" s="6">
        <v>618.00900000000001</v>
      </c>
      <c r="F155" s="6">
        <v>991.26300000000003</v>
      </c>
      <c r="G155" s="6">
        <v>1609.2719999999999</v>
      </c>
      <c r="H155" s="6" t="str">
        <f>VLOOKUP(Tabla1[[#This Row],[Caja]],Originales!$I$3:$K$6,2,FALSE)</f>
        <v>Tenerife Norte</v>
      </c>
      <c r="I155" s="6" t="str">
        <f>VLOOKUP(Tabla1[[#This Row],[Caja]],Originales!$I$3:$K$6,3,FALSE)</f>
        <v>Tenerife</v>
      </c>
      <c r="J155" s="9" t="str">
        <f>VLOOKUP(Tabla1[[#This Row],[CodigoEmpleado]],Originales!$M$3:$P$13,2,FALSE)</f>
        <v>Luis</v>
      </c>
      <c r="K155" s="10">
        <f>YEAR(Tabla1[[#This Row],[Fecha]])</f>
        <v>2011</v>
      </c>
      <c r="L155" s="11">
        <f>MONTH(Tabla1[[#This Row],[Fecha]])</f>
        <v>1</v>
      </c>
      <c r="M155" s="11">
        <f>DAY(Tabla1[[#This Row],[Fecha]])</f>
        <v>20</v>
      </c>
      <c r="N155" s="11">
        <f>WEEKDAY(Tabla1[[#This Row],[Fecha]],2)</f>
        <v>4</v>
      </c>
      <c r="O155" s="11" t="str">
        <f t="shared" si="2"/>
        <v>Jueves</v>
      </c>
    </row>
    <row r="156" spans="1:15" x14ac:dyDescent="0.25">
      <c r="A156" s="4">
        <v>40563</v>
      </c>
      <c r="B156">
        <v>2</v>
      </c>
      <c r="C156">
        <v>1</v>
      </c>
      <c r="D156" s="5" t="s">
        <v>40</v>
      </c>
      <c r="E156" s="6">
        <v>696.423</v>
      </c>
      <c r="F156" s="6">
        <v>1154.6220000000001</v>
      </c>
      <c r="G156" s="6">
        <v>1851.0450000000001</v>
      </c>
      <c r="H156" s="6" t="str">
        <f>VLOOKUP(Tabla1[[#This Row],[Caja]],Originales!$I$3:$K$6,2,FALSE)</f>
        <v>Tenerife Sur</v>
      </c>
      <c r="I156" s="6" t="str">
        <f>VLOOKUP(Tabla1[[#This Row],[Caja]],Originales!$I$3:$K$6,3,FALSE)</f>
        <v>Tenerife</v>
      </c>
      <c r="J156" s="9" t="str">
        <f>VLOOKUP(Tabla1[[#This Row],[CodigoEmpleado]],Originales!$M$3:$P$13,2,FALSE)</f>
        <v>Pepe</v>
      </c>
      <c r="K156" s="10">
        <f>YEAR(Tabla1[[#This Row],[Fecha]])</f>
        <v>2011</v>
      </c>
      <c r="L156" s="11">
        <f>MONTH(Tabla1[[#This Row],[Fecha]])</f>
        <v>1</v>
      </c>
      <c r="M156" s="11">
        <f>DAY(Tabla1[[#This Row],[Fecha]])</f>
        <v>20</v>
      </c>
      <c r="N156" s="11">
        <f>WEEKDAY(Tabla1[[#This Row],[Fecha]],2)</f>
        <v>4</v>
      </c>
      <c r="O156" s="11" t="str">
        <f t="shared" si="2"/>
        <v>Jueves</v>
      </c>
    </row>
    <row r="157" spans="1:15" x14ac:dyDescent="0.25">
      <c r="A157" s="4">
        <v>40563</v>
      </c>
      <c r="B157">
        <v>2</v>
      </c>
      <c r="C157">
        <v>2</v>
      </c>
      <c r="D157" s="5" t="s">
        <v>41</v>
      </c>
      <c r="E157" s="6">
        <v>689.60850000000005</v>
      </c>
      <c r="F157" s="6">
        <v>1182.2370000000001</v>
      </c>
      <c r="G157" s="6">
        <v>1871.8454999999999</v>
      </c>
      <c r="H157" s="6" t="str">
        <f>VLOOKUP(Tabla1[[#This Row],[Caja]],Originales!$I$3:$K$6,2,FALSE)</f>
        <v>Tenerife Sur</v>
      </c>
      <c r="I157" s="6" t="str">
        <f>VLOOKUP(Tabla1[[#This Row],[Caja]],Originales!$I$3:$K$6,3,FALSE)</f>
        <v>Tenerife</v>
      </c>
      <c r="J157" s="9" t="str">
        <f>VLOOKUP(Tabla1[[#This Row],[CodigoEmpleado]],Originales!$M$3:$P$13,2,FALSE)</f>
        <v>Javi</v>
      </c>
      <c r="K157" s="10">
        <f>YEAR(Tabla1[[#This Row],[Fecha]])</f>
        <v>2011</v>
      </c>
      <c r="L157" s="11">
        <f>MONTH(Tabla1[[#This Row],[Fecha]])</f>
        <v>1</v>
      </c>
      <c r="M157" s="11">
        <f>DAY(Tabla1[[#This Row],[Fecha]])</f>
        <v>20</v>
      </c>
      <c r="N157" s="11">
        <f>WEEKDAY(Tabla1[[#This Row],[Fecha]],2)</f>
        <v>4</v>
      </c>
      <c r="O157" s="11" t="str">
        <f t="shared" si="2"/>
        <v>Jueves</v>
      </c>
    </row>
    <row r="158" spans="1:15" x14ac:dyDescent="0.25">
      <c r="A158" s="4">
        <v>40563</v>
      </c>
      <c r="B158">
        <v>3</v>
      </c>
      <c r="C158">
        <v>1</v>
      </c>
      <c r="D158" s="5" t="s">
        <v>43</v>
      </c>
      <c r="E158" s="6">
        <v>663.52650000000006</v>
      </c>
      <c r="F158" s="6">
        <v>1049.8634999999999</v>
      </c>
      <c r="G158" s="6">
        <v>1713.39</v>
      </c>
      <c r="H158" s="6" t="str">
        <f>VLOOKUP(Tabla1[[#This Row],[Caja]],Originales!$I$3:$K$6,2,FALSE)</f>
        <v>Las Canteras</v>
      </c>
      <c r="I158" s="6" t="str">
        <f>VLOOKUP(Tabla1[[#This Row],[Caja]],Originales!$I$3:$K$6,3,FALSE)</f>
        <v>Las Palmas</v>
      </c>
      <c r="J158" s="9" t="str">
        <f>VLOOKUP(Tabla1[[#This Row],[CodigoEmpleado]],Originales!$M$3:$P$13,2,FALSE)</f>
        <v>Jose</v>
      </c>
      <c r="K158" s="10">
        <f>YEAR(Tabla1[[#This Row],[Fecha]])</f>
        <v>2011</v>
      </c>
      <c r="L158" s="11">
        <f>MONTH(Tabla1[[#This Row],[Fecha]])</f>
        <v>1</v>
      </c>
      <c r="M158" s="11">
        <f>DAY(Tabla1[[#This Row],[Fecha]])</f>
        <v>20</v>
      </c>
      <c r="N158" s="11">
        <f>WEEKDAY(Tabla1[[#This Row],[Fecha]],2)</f>
        <v>4</v>
      </c>
      <c r="O158" s="11" t="str">
        <f t="shared" si="2"/>
        <v>Jueves</v>
      </c>
    </row>
    <row r="159" spans="1:15" x14ac:dyDescent="0.25">
      <c r="A159" s="4">
        <v>40563</v>
      </c>
      <c r="B159">
        <v>3</v>
      </c>
      <c r="C159">
        <v>2</v>
      </c>
      <c r="D159" s="5" t="s">
        <v>47</v>
      </c>
      <c r="E159" s="6">
        <v>657.279</v>
      </c>
      <c r="F159" s="6">
        <v>1180.9665</v>
      </c>
      <c r="G159" s="6">
        <v>1838.2455</v>
      </c>
      <c r="H159" s="6" t="str">
        <f>VLOOKUP(Tabla1[[#This Row],[Caja]],Originales!$I$3:$K$6,2,FALSE)</f>
        <v>Las Canteras</v>
      </c>
      <c r="I159" s="6" t="str">
        <f>VLOOKUP(Tabla1[[#This Row],[Caja]],Originales!$I$3:$K$6,3,FALSE)</f>
        <v>Las Palmas</v>
      </c>
      <c r="J159" s="9" t="str">
        <f>VLOOKUP(Tabla1[[#This Row],[CodigoEmpleado]],Originales!$M$3:$P$13,2,FALSE)</f>
        <v>Toño</v>
      </c>
      <c r="K159" s="10">
        <f>YEAR(Tabla1[[#This Row],[Fecha]])</f>
        <v>2011</v>
      </c>
      <c r="L159" s="11">
        <f>MONTH(Tabla1[[#This Row],[Fecha]])</f>
        <v>1</v>
      </c>
      <c r="M159" s="11">
        <f>DAY(Tabla1[[#This Row],[Fecha]])</f>
        <v>20</v>
      </c>
      <c r="N159" s="11">
        <f>WEEKDAY(Tabla1[[#This Row],[Fecha]],2)</f>
        <v>4</v>
      </c>
      <c r="O159" s="11" t="str">
        <f t="shared" si="2"/>
        <v>Jueves</v>
      </c>
    </row>
    <row r="160" spans="1:15" x14ac:dyDescent="0.25">
      <c r="A160" s="4">
        <v>40563</v>
      </c>
      <c r="B160">
        <v>4</v>
      </c>
      <c r="C160">
        <v>1</v>
      </c>
      <c r="D160" s="5" t="s">
        <v>24</v>
      </c>
      <c r="E160" s="6">
        <v>682.88850000000002</v>
      </c>
      <c r="F160" s="6">
        <v>1039.4265</v>
      </c>
      <c r="G160" s="6">
        <v>1722.3150000000001</v>
      </c>
      <c r="H160" s="6" t="str">
        <f>VLOOKUP(Tabla1[[#This Row],[Caja]],Originales!$I$3:$K$6,2,FALSE)</f>
        <v>Telde</v>
      </c>
      <c r="I160" s="6" t="str">
        <f>VLOOKUP(Tabla1[[#This Row],[Caja]],Originales!$I$3:$K$6,3,FALSE)</f>
        <v>Las Palmas</v>
      </c>
      <c r="J160" s="9" t="str">
        <f>VLOOKUP(Tabla1[[#This Row],[CodigoEmpleado]],Originales!$M$3:$P$13,2,FALSE)</f>
        <v>Ana</v>
      </c>
      <c r="K160" s="10">
        <f>YEAR(Tabla1[[#This Row],[Fecha]])</f>
        <v>2011</v>
      </c>
      <c r="L160" s="11">
        <f>MONTH(Tabla1[[#This Row],[Fecha]])</f>
        <v>1</v>
      </c>
      <c r="M160" s="11">
        <f>DAY(Tabla1[[#This Row],[Fecha]])</f>
        <v>20</v>
      </c>
      <c r="N160" s="11">
        <f>WEEKDAY(Tabla1[[#This Row],[Fecha]],2)</f>
        <v>4</v>
      </c>
      <c r="O160" s="11" t="str">
        <f t="shared" si="2"/>
        <v>Jueves</v>
      </c>
    </row>
    <row r="161" spans="1:15" x14ac:dyDescent="0.25">
      <c r="A161" s="4">
        <v>40563</v>
      </c>
      <c r="B161">
        <v>4</v>
      </c>
      <c r="C161">
        <v>2</v>
      </c>
      <c r="D161" s="5" t="s">
        <v>30</v>
      </c>
      <c r="E161" s="6">
        <v>724.84649999999999</v>
      </c>
      <c r="F161" s="6">
        <v>1093.6275000000001</v>
      </c>
      <c r="G161" s="6">
        <v>1818.4739999999999</v>
      </c>
      <c r="H161" s="6" t="str">
        <f>VLOOKUP(Tabla1[[#This Row],[Caja]],Originales!$I$3:$K$6,2,FALSE)</f>
        <v>Telde</v>
      </c>
      <c r="I161" s="6" t="str">
        <f>VLOOKUP(Tabla1[[#This Row],[Caja]],Originales!$I$3:$K$6,3,FALSE)</f>
        <v>Las Palmas</v>
      </c>
      <c r="J161" s="9" t="str">
        <f>VLOOKUP(Tabla1[[#This Row],[CodigoEmpleado]],Originales!$M$3:$P$13,2,FALSE)</f>
        <v>Juan</v>
      </c>
      <c r="K161" s="10">
        <f>YEAR(Tabla1[[#This Row],[Fecha]])</f>
        <v>2011</v>
      </c>
      <c r="L161" s="11">
        <f>MONTH(Tabla1[[#This Row],[Fecha]])</f>
        <v>1</v>
      </c>
      <c r="M161" s="11">
        <f>DAY(Tabla1[[#This Row],[Fecha]])</f>
        <v>20</v>
      </c>
      <c r="N161" s="11">
        <f>WEEKDAY(Tabla1[[#This Row],[Fecha]],2)</f>
        <v>4</v>
      </c>
      <c r="O161" s="11" t="str">
        <f t="shared" si="2"/>
        <v>Jueves</v>
      </c>
    </row>
    <row r="162" spans="1:15" x14ac:dyDescent="0.25">
      <c r="A162" s="4">
        <v>40564</v>
      </c>
      <c r="B162">
        <v>1</v>
      </c>
      <c r="C162">
        <v>1</v>
      </c>
      <c r="D162" s="5" t="s">
        <v>16</v>
      </c>
      <c r="E162" s="6">
        <v>670.35149999999999</v>
      </c>
      <c r="F162" s="6">
        <v>1110.837</v>
      </c>
      <c r="G162" s="6">
        <v>1781.1885</v>
      </c>
      <c r="H162" s="6" t="str">
        <f>VLOOKUP(Tabla1[[#This Row],[Caja]],Originales!$I$3:$K$6,2,FALSE)</f>
        <v>Tenerife Norte</v>
      </c>
      <c r="I162" s="6" t="str">
        <f>VLOOKUP(Tabla1[[#This Row],[Caja]],Originales!$I$3:$K$6,3,FALSE)</f>
        <v>Tenerife</v>
      </c>
      <c r="J162" s="9" t="str">
        <f>VLOOKUP(Tabla1[[#This Row],[CodigoEmpleado]],Originales!$M$3:$P$13,2,FALSE)</f>
        <v>Jorge</v>
      </c>
      <c r="K162" s="10">
        <f>YEAR(Tabla1[[#This Row],[Fecha]])</f>
        <v>2011</v>
      </c>
      <c r="L162" s="11">
        <f>MONTH(Tabla1[[#This Row],[Fecha]])</f>
        <v>1</v>
      </c>
      <c r="M162" s="11">
        <f>DAY(Tabla1[[#This Row],[Fecha]])</f>
        <v>21</v>
      </c>
      <c r="N162" s="11">
        <f>WEEKDAY(Tabla1[[#This Row],[Fecha]],2)</f>
        <v>5</v>
      </c>
      <c r="O162" s="11" t="str">
        <f t="shared" si="2"/>
        <v>Viernes</v>
      </c>
    </row>
    <row r="163" spans="1:15" x14ac:dyDescent="0.25">
      <c r="A163" s="4">
        <v>40564</v>
      </c>
      <c r="B163">
        <v>1</v>
      </c>
      <c r="C163">
        <v>2</v>
      </c>
      <c r="D163" s="5" t="s">
        <v>22</v>
      </c>
      <c r="E163" s="6">
        <v>718.27350000000001</v>
      </c>
      <c r="F163" s="6">
        <v>1152.0074999999999</v>
      </c>
      <c r="G163" s="6">
        <v>1870.2809999999999</v>
      </c>
      <c r="H163" s="6" t="str">
        <f>VLOOKUP(Tabla1[[#This Row],[Caja]],Originales!$I$3:$K$6,2,FALSE)</f>
        <v>Tenerife Norte</v>
      </c>
      <c r="I163" s="6" t="str">
        <f>VLOOKUP(Tabla1[[#This Row],[Caja]],Originales!$I$3:$K$6,3,FALSE)</f>
        <v>Tenerife</v>
      </c>
      <c r="J163" s="9" t="str">
        <f>VLOOKUP(Tabla1[[#This Row],[CodigoEmpleado]],Originales!$M$3:$P$13,2,FALSE)</f>
        <v>Paco</v>
      </c>
      <c r="K163" s="10">
        <f>YEAR(Tabla1[[#This Row],[Fecha]])</f>
        <v>2011</v>
      </c>
      <c r="L163" s="11">
        <f>MONTH(Tabla1[[#This Row],[Fecha]])</f>
        <v>1</v>
      </c>
      <c r="M163" s="11">
        <f>DAY(Tabla1[[#This Row],[Fecha]])</f>
        <v>21</v>
      </c>
      <c r="N163" s="11">
        <f>WEEKDAY(Tabla1[[#This Row],[Fecha]],2)</f>
        <v>5</v>
      </c>
      <c r="O163" s="11" t="str">
        <f t="shared" si="2"/>
        <v>Viernes</v>
      </c>
    </row>
    <row r="164" spans="1:15" x14ac:dyDescent="0.25">
      <c r="A164" s="4">
        <v>40564</v>
      </c>
      <c r="B164">
        <v>2</v>
      </c>
      <c r="C164">
        <v>1</v>
      </c>
      <c r="D164" s="5" t="s">
        <v>27</v>
      </c>
      <c r="E164" s="6">
        <v>604.01250000000005</v>
      </c>
      <c r="F164" s="6">
        <v>1112.874</v>
      </c>
      <c r="G164" s="6">
        <v>1716.8865000000001</v>
      </c>
      <c r="H164" s="6" t="str">
        <f>VLOOKUP(Tabla1[[#This Row],[Caja]],Originales!$I$3:$K$6,2,FALSE)</f>
        <v>Tenerife Sur</v>
      </c>
      <c r="I164" s="6" t="str">
        <f>VLOOKUP(Tabla1[[#This Row],[Caja]],Originales!$I$3:$K$6,3,FALSE)</f>
        <v>Tenerife</v>
      </c>
      <c r="J164" s="9" t="str">
        <f>VLOOKUP(Tabla1[[#This Row],[CodigoEmpleado]],Originales!$M$3:$P$13,2,FALSE)</f>
        <v>Bea</v>
      </c>
      <c r="K164" s="10">
        <f>YEAR(Tabla1[[#This Row],[Fecha]])</f>
        <v>2011</v>
      </c>
      <c r="L164" s="11">
        <f>MONTH(Tabla1[[#This Row],[Fecha]])</f>
        <v>1</v>
      </c>
      <c r="M164" s="11">
        <f>DAY(Tabla1[[#This Row],[Fecha]])</f>
        <v>21</v>
      </c>
      <c r="N164" s="11">
        <f>WEEKDAY(Tabla1[[#This Row],[Fecha]],2)</f>
        <v>5</v>
      </c>
      <c r="O164" s="11" t="str">
        <f t="shared" si="2"/>
        <v>Viernes</v>
      </c>
    </row>
    <row r="165" spans="1:15" x14ac:dyDescent="0.25">
      <c r="A165" s="4">
        <v>40564</v>
      </c>
      <c r="B165">
        <v>2</v>
      </c>
      <c r="C165">
        <v>2</v>
      </c>
      <c r="D165" s="5" t="s">
        <v>32</v>
      </c>
      <c r="E165" s="6">
        <v>700.31849999999997</v>
      </c>
      <c r="F165" s="6">
        <v>1208.088</v>
      </c>
      <c r="G165" s="6">
        <v>1908.4065000000001</v>
      </c>
      <c r="H165" s="6" t="str">
        <f>VLOOKUP(Tabla1[[#This Row],[Caja]],Originales!$I$3:$K$6,2,FALSE)</f>
        <v>Tenerife Sur</v>
      </c>
      <c r="I165" s="6" t="str">
        <f>VLOOKUP(Tabla1[[#This Row],[Caja]],Originales!$I$3:$K$6,3,FALSE)</f>
        <v>Tenerife</v>
      </c>
      <c r="J165" s="9" t="str">
        <f>VLOOKUP(Tabla1[[#This Row],[CodigoEmpleado]],Originales!$M$3:$P$13,2,FALSE)</f>
        <v>Ana</v>
      </c>
      <c r="K165" s="10">
        <f>YEAR(Tabla1[[#This Row],[Fecha]])</f>
        <v>2011</v>
      </c>
      <c r="L165" s="11">
        <f>MONTH(Tabla1[[#This Row],[Fecha]])</f>
        <v>1</v>
      </c>
      <c r="M165" s="11">
        <f>DAY(Tabla1[[#This Row],[Fecha]])</f>
        <v>21</v>
      </c>
      <c r="N165" s="11">
        <f>WEEKDAY(Tabla1[[#This Row],[Fecha]],2)</f>
        <v>5</v>
      </c>
      <c r="O165" s="11" t="str">
        <f t="shared" si="2"/>
        <v>Viernes</v>
      </c>
    </row>
    <row r="166" spans="1:15" x14ac:dyDescent="0.25">
      <c r="A166" s="4">
        <v>40564</v>
      </c>
      <c r="B166">
        <v>3</v>
      </c>
      <c r="C166">
        <v>1</v>
      </c>
      <c r="D166" s="5" t="s">
        <v>37</v>
      </c>
      <c r="E166" s="6">
        <v>616.48649999999998</v>
      </c>
      <c r="F166" s="6">
        <v>1074.9165</v>
      </c>
      <c r="G166" s="6">
        <v>1691.403</v>
      </c>
      <c r="H166" s="6" t="str">
        <f>VLOOKUP(Tabla1[[#This Row],[Caja]],Originales!$I$3:$K$6,2,FALSE)</f>
        <v>Las Canteras</v>
      </c>
      <c r="I166" s="6" t="str">
        <f>VLOOKUP(Tabla1[[#This Row],[Caja]],Originales!$I$3:$K$6,3,FALSE)</f>
        <v>Las Palmas</v>
      </c>
      <c r="J166" s="9" t="str">
        <f>VLOOKUP(Tabla1[[#This Row],[CodigoEmpleado]],Originales!$M$3:$P$13,2,FALSE)</f>
        <v>Luis</v>
      </c>
      <c r="K166" s="10">
        <f>YEAR(Tabla1[[#This Row],[Fecha]])</f>
        <v>2011</v>
      </c>
      <c r="L166" s="11">
        <f>MONTH(Tabla1[[#This Row],[Fecha]])</f>
        <v>1</v>
      </c>
      <c r="M166" s="11">
        <f>DAY(Tabla1[[#This Row],[Fecha]])</f>
        <v>21</v>
      </c>
      <c r="N166" s="11">
        <f>WEEKDAY(Tabla1[[#This Row],[Fecha]],2)</f>
        <v>5</v>
      </c>
      <c r="O166" s="11" t="str">
        <f t="shared" si="2"/>
        <v>Viernes</v>
      </c>
    </row>
    <row r="167" spans="1:15" x14ac:dyDescent="0.25">
      <c r="A167" s="4">
        <v>40564</v>
      </c>
      <c r="B167">
        <v>3</v>
      </c>
      <c r="C167">
        <v>2</v>
      </c>
      <c r="D167" s="5" t="s">
        <v>40</v>
      </c>
      <c r="E167" s="6">
        <v>671.80050000000006</v>
      </c>
      <c r="F167" s="6">
        <v>1097.2184999999999</v>
      </c>
      <c r="G167" s="6">
        <v>1769.019</v>
      </c>
      <c r="H167" s="6" t="str">
        <f>VLOOKUP(Tabla1[[#This Row],[Caja]],Originales!$I$3:$K$6,2,FALSE)</f>
        <v>Las Canteras</v>
      </c>
      <c r="I167" s="6" t="str">
        <f>VLOOKUP(Tabla1[[#This Row],[Caja]],Originales!$I$3:$K$6,3,FALSE)</f>
        <v>Las Palmas</v>
      </c>
      <c r="J167" s="9" t="str">
        <f>VLOOKUP(Tabla1[[#This Row],[CodigoEmpleado]],Originales!$M$3:$P$13,2,FALSE)</f>
        <v>Pepe</v>
      </c>
      <c r="K167" s="10">
        <f>YEAR(Tabla1[[#This Row],[Fecha]])</f>
        <v>2011</v>
      </c>
      <c r="L167" s="11">
        <f>MONTH(Tabla1[[#This Row],[Fecha]])</f>
        <v>1</v>
      </c>
      <c r="M167" s="11">
        <f>DAY(Tabla1[[#This Row],[Fecha]])</f>
        <v>21</v>
      </c>
      <c r="N167" s="11">
        <f>WEEKDAY(Tabla1[[#This Row],[Fecha]],2)</f>
        <v>5</v>
      </c>
      <c r="O167" s="11" t="str">
        <f t="shared" si="2"/>
        <v>Viernes</v>
      </c>
    </row>
    <row r="168" spans="1:15" x14ac:dyDescent="0.25">
      <c r="A168" s="4">
        <v>40564</v>
      </c>
      <c r="B168">
        <v>4</v>
      </c>
      <c r="C168">
        <v>1</v>
      </c>
      <c r="D168" s="5" t="s">
        <v>41</v>
      </c>
      <c r="E168" s="6">
        <v>557.65499999999997</v>
      </c>
      <c r="F168" s="6">
        <v>1034.1555000000001</v>
      </c>
      <c r="G168" s="6">
        <v>1591.8105</v>
      </c>
      <c r="H168" s="6" t="str">
        <f>VLOOKUP(Tabla1[[#This Row],[Caja]],Originales!$I$3:$K$6,2,FALSE)</f>
        <v>Telde</v>
      </c>
      <c r="I168" s="6" t="str">
        <f>VLOOKUP(Tabla1[[#This Row],[Caja]],Originales!$I$3:$K$6,3,FALSE)</f>
        <v>Las Palmas</v>
      </c>
      <c r="J168" s="9" t="str">
        <f>VLOOKUP(Tabla1[[#This Row],[CodigoEmpleado]],Originales!$M$3:$P$13,2,FALSE)</f>
        <v>Javi</v>
      </c>
      <c r="K168" s="10">
        <f>YEAR(Tabla1[[#This Row],[Fecha]])</f>
        <v>2011</v>
      </c>
      <c r="L168" s="11">
        <f>MONTH(Tabla1[[#This Row],[Fecha]])</f>
        <v>1</v>
      </c>
      <c r="M168" s="11">
        <f>DAY(Tabla1[[#This Row],[Fecha]])</f>
        <v>21</v>
      </c>
      <c r="N168" s="11">
        <f>WEEKDAY(Tabla1[[#This Row],[Fecha]],2)</f>
        <v>5</v>
      </c>
      <c r="O168" s="11" t="str">
        <f t="shared" si="2"/>
        <v>Viernes</v>
      </c>
    </row>
    <row r="169" spans="1:15" x14ac:dyDescent="0.25">
      <c r="A169" s="4">
        <v>40564</v>
      </c>
      <c r="B169">
        <v>4</v>
      </c>
      <c r="C169">
        <v>2</v>
      </c>
      <c r="D169" s="5" t="s">
        <v>43</v>
      </c>
      <c r="E169" s="6">
        <v>570.84299999999996</v>
      </c>
      <c r="F169" s="6">
        <v>1007.538</v>
      </c>
      <c r="G169" s="6">
        <v>1578.3810000000001</v>
      </c>
      <c r="H169" s="6" t="str">
        <f>VLOOKUP(Tabla1[[#This Row],[Caja]],Originales!$I$3:$K$6,2,FALSE)</f>
        <v>Telde</v>
      </c>
      <c r="I169" s="6" t="str">
        <f>VLOOKUP(Tabla1[[#This Row],[Caja]],Originales!$I$3:$K$6,3,FALSE)</f>
        <v>Las Palmas</v>
      </c>
      <c r="J169" s="9" t="str">
        <f>VLOOKUP(Tabla1[[#This Row],[CodigoEmpleado]],Originales!$M$3:$P$13,2,FALSE)</f>
        <v>Jose</v>
      </c>
      <c r="K169" s="10">
        <f>YEAR(Tabla1[[#This Row],[Fecha]])</f>
        <v>2011</v>
      </c>
      <c r="L169" s="11">
        <f>MONTH(Tabla1[[#This Row],[Fecha]])</f>
        <v>1</v>
      </c>
      <c r="M169" s="11">
        <f>DAY(Tabla1[[#This Row],[Fecha]])</f>
        <v>21</v>
      </c>
      <c r="N169" s="11">
        <f>WEEKDAY(Tabla1[[#This Row],[Fecha]],2)</f>
        <v>5</v>
      </c>
      <c r="O169" s="11" t="str">
        <f t="shared" si="2"/>
        <v>Viernes</v>
      </c>
    </row>
    <row r="170" spans="1:15" x14ac:dyDescent="0.25">
      <c r="A170" s="4">
        <v>40565</v>
      </c>
      <c r="B170">
        <v>1</v>
      </c>
      <c r="C170">
        <v>1</v>
      </c>
      <c r="D170" s="5" t="s">
        <v>47</v>
      </c>
      <c r="E170" s="6">
        <v>738.45450000000005</v>
      </c>
      <c r="F170" s="6">
        <v>1112.433</v>
      </c>
      <c r="G170" s="6">
        <v>1850.8875</v>
      </c>
      <c r="H170" s="6" t="str">
        <f>VLOOKUP(Tabla1[[#This Row],[Caja]],Originales!$I$3:$K$6,2,FALSE)</f>
        <v>Tenerife Norte</v>
      </c>
      <c r="I170" s="6" t="str">
        <f>VLOOKUP(Tabla1[[#This Row],[Caja]],Originales!$I$3:$K$6,3,FALSE)</f>
        <v>Tenerife</v>
      </c>
      <c r="J170" s="9" t="str">
        <f>VLOOKUP(Tabla1[[#This Row],[CodigoEmpleado]],Originales!$M$3:$P$13,2,FALSE)</f>
        <v>Toño</v>
      </c>
      <c r="K170" s="10">
        <f>YEAR(Tabla1[[#This Row],[Fecha]])</f>
        <v>2011</v>
      </c>
      <c r="L170" s="11">
        <f>MONTH(Tabla1[[#This Row],[Fecha]])</f>
        <v>1</v>
      </c>
      <c r="M170" s="11">
        <f>DAY(Tabla1[[#This Row],[Fecha]])</f>
        <v>22</v>
      </c>
      <c r="N170" s="11">
        <f>WEEKDAY(Tabla1[[#This Row],[Fecha]],2)</f>
        <v>6</v>
      </c>
      <c r="O170" s="11" t="str">
        <f t="shared" si="2"/>
        <v>Sábado</v>
      </c>
    </row>
    <row r="171" spans="1:15" x14ac:dyDescent="0.25">
      <c r="A171" s="4">
        <v>40565</v>
      </c>
      <c r="B171">
        <v>1</v>
      </c>
      <c r="C171">
        <v>2</v>
      </c>
      <c r="D171" s="5" t="s">
        <v>24</v>
      </c>
      <c r="E171" s="6">
        <v>637.05600000000004</v>
      </c>
      <c r="F171" s="6">
        <v>972.83550000000002</v>
      </c>
      <c r="G171" s="6">
        <v>1609.8915</v>
      </c>
      <c r="H171" s="6" t="str">
        <f>VLOOKUP(Tabla1[[#This Row],[Caja]],Originales!$I$3:$K$6,2,FALSE)</f>
        <v>Tenerife Norte</v>
      </c>
      <c r="I171" s="6" t="str">
        <f>VLOOKUP(Tabla1[[#This Row],[Caja]],Originales!$I$3:$K$6,3,FALSE)</f>
        <v>Tenerife</v>
      </c>
      <c r="J171" s="9" t="str">
        <f>VLOOKUP(Tabla1[[#This Row],[CodigoEmpleado]],Originales!$M$3:$P$13,2,FALSE)</f>
        <v>Ana</v>
      </c>
      <c r="K171" s="10">
        <f>YEAR(Tabla1[[#This Row],[Fecha]])</f>
        <v>2011</v>
      </c>
      <c r="L171" s="11">
        <f>MONTH(Tabla1[[#This Row],[Fecha]])</f>
        <v>1</v>
      </c>
      <c r="M171" s="11">
        <f>DAY(Tabla1[[#This Row],[Fecha]])</f>
        <v>22</v>
      </c>
      <c r="N171" s="11">
        <f>WEEKDAY(Tabla1[[#This Row],[Fecha]],2)</f>
        <v>6</v>
      </c>
      <c r="O171" s="11" t="str">
        <f t="shared" si="2"/>
        <v>Sábado</v>
      </c>
    </row>
    <row r="172" spans="1:15" x14ac:dyDescent="0.25">
      <c r="A172" s="4">
        <v>40565</v>
      </c>
      <c r="B172">
        <v>2</v>
      </c>
      <c r="C172">
        <v>1</v>
      </c>
      <c r="D172" s="5" t="s">
        <v>30</v>
      </c>
      <c r="E172" s="6">
        <v>529.62</v>
      </c>
      <c r="F172" s="6">
        <v>1058.7570000000001</v>
      </c>
      <c r="G172" s="6">
        <v>1588.377</v>
      </c>
      <c r="H172" s="6" t="str">
        <f>VLOOKUP(Tabla1[[#This Row],[Caja]],Originales!$I$3:$K$6,2,FALSE)</f>
        <v>Tenerife Sur</v>
      </c>
      <c r="I172" s="6" t="str">
        <f>VLOOKUP(Tabla1[[#This Row],[Caja]],Originales!$I$3:$K$6,3,FALSE)</f>
        <v>Tenerife</v>
      </c>
      <c r="J172" s="9" t="str">
        <f>VLOOKUP(Tabla1[[#This Row],[CodigoEmpleado]],Originales!$M$3:$P$13,2,FALSE)</f>
        <v>Juan</v>
      </c>
      <c r="K172" s="10">
        <f>YEAR(Tabla1[[#This Row],[Fecha]])</f>
        <v>2011</v>
      </c>
      <c r="L172" s="11">
        <f>MONTH(Tabla1[[#This Row],[Fecha]])</f>
        <v>1</v>
      </c>
      <c r="M172" s="11">
        <f>DAY(Tabla1[[#This Row],[Fecha]])</f>
        <v>22</v>
      </c>
      <c r="N172" s="11">
        <f>WEEKDAY(Tabla1[[#This Row],[Fecha]],2)</f>
        <v>6</v>
      </c>
      <c r="O172" s="11" t="str">
        <f t="shared" si="2"/>
        <v>Sábado</v>
      </c>
    </row>
    <row r="173" spans="1:15" x14ac:dyDescent="0.25">
      <c r="A173" s="4">
        <v>40565</v>
      </c>
      <c r="B173">
        <v>2</v>
      </c>
      <c r="C173">
        <v>2</v>
      </c>
      <c r="D173" s="5" t="s">
        <v>16</v>
      </c>
      <c r="E173" s="6">
        <v>685.51350000000002</v>
      </c>
      <c r="F173" s="6">
        <v>1103.1614999999999</v>
      </c>
      <c r="G173" s="6">
        <v>1788.675</v>
      </c>
      <c r="H173" s="6" t="str">
        <f>VLOOKUP(Tabla1[[#This Row],[Caja]],Originales!$I$3:$K$6,2,FALSE)</f>
        <v>Tenerife Sur</v>
      </c>
      <c r="I173" s="6" t="str">
        <f>VLOOKUP(Tabla1[[#This Row],[Caja]],Originales!$I$3:$K$6,3,FALSE)</f>
        <v>Tenerife</v>
      </c>
      <c r="J173" s="9" t="str">
        <f>VLOOKUP(Tabla1[[#This Row],[CodigoEmpleado]],Originales!$M$3:$P$13,2,FALSE)</f>
        <v>Jorge</v>
      </c>
      <c r="K173" s="10">
        <f>YEAR(Tabla1[[#This Row],[Fecha]])</f>
        <v>2011</v>
      </c>
      <c r="L173" s="11">
        <f>MONTH(Tabla1[[#This Row],[Fecha]])</f>
        <v>1</v>
      </c>
      <c r="M173" s="11">
        <f>DAY(Tabla1[[#This Row],[Fecha]])</f>
        <v>22</v>
      </c>
      <c r="N173" s="11">
        <f>WEEKDAY(Tabla1[[#This Row],[Fecha]],2)</f>
        <v>6</v>
      </c>
      <c r="O173" s="11" t="str">
        <f t="shared" si="2"/>
        <v>Sábado</v>
      </c>
    </row>
    <row r="174" spans="1:15" x14ac:dyDescent="0.25">
      <c r="A174" s="4">
        <v>40565</v>
      </c>
      <c r="B174">
        <v>3</v>
      </c>
      <c r="C174">
        <v>1</v>
      </c>
      <c r="D174" s="5" t="s">
        <v>22</v>
      </c>
      <c r="E174" s="6">
        <v>647.0625</v>
      </c>
      <c r="F174" s="6">
        <v>1146.2745</v>
      </c>
      <c r="G174" s="6">
        <v>1793.337</v>
      </c>
      <c r="H174" s="6" t="str">
        <f>VLOOKUP(Tabla1[[#This Row],[Caja]],Originales!$I$3:$K$6,2,FALSE)</f>
        <v>Las Canteras</v>
      </c>
      <c r="I174" s="6" t="str">
        <f>VLOOKUP(Tabla1[[#This Row],[Caja]],Originales!$I$3:$K$6,3,FALSE)</f>
        <v>Las Palmas</v>
      </c>
      <c r="J174" s="9" t="str">
        <f>VLOOKUP(Tabla1[[#This Row],[CodigoEmpleado]],Originales!$M$3:$P$13,2,FALSE)</f>
        <v>Paco</v>
      </c>
      <c r="K174" s="10">
        <f>YEAR(Tabla1[[#This Row],[Fecha]])</f>
        <v>2011</v>
      </c>
      <c r="L174" s="11">
        <f>MONTH(Tabla1[[#This Row],[Fecha]])</f>
        <v>1</v>
      </c>
      <c r="M174" s="11">
        <f>DAY(Tabla1[[#This Row],[Fecha]])</f>
        <v>22</v>
      </c>
      <c r="N174" s="11">
        <f>WEEKDAY(Tabla1[[#This Row],[Fecha]],2)</f>
        <v>6</v>
      </c>
      <c r="O174" s="11" t="str">
        <f t="shared" si="2"/>
        <v>Sábado</v>
      </c>
    </row>
    <row r="175" spans="1:15" x14ac:dyDescent="0.25">
      <c r="A175" s="4">
        <v>40565</v>
      </c>
      <c r="B175">
        <v>3</v>
      </c>
      <c r="C175">
        <v>2</v>
      </c>
      <c r="D175" s="5" t="s">
        <v>27</v>
      </c>
      <c r="E175" s="6">
        <v>608.29650000000004</v>
      </c>
      <c r="F175" s="6">
        <v>1056.174</v>
      </c>
      <c r="G175" s="6">
        <v>1664.4704999999999</v>
      </c>
      <c r="H175" s="6" t="str">
        <f>VLOOKUP(Tabla1[[#This Row],[Caja]],Originales!$I$3:$K$6,2,FALSE)</f>
        <v>Las Canteras</v>
      </c>
      <c r="I175" s="6" t="str">
        <f>VLOOKUP(Tabla1[[#This Row],[Caja]],Originales!$I$3:$K$6,3,FALSE)</f>
        <v>Las Palmas</v>
      </c>
      <c r="J175" s="9" t="str">
        <f>VLOOKUP(Tabla1[[#This Row],[CodigoEmpleado]],Originales!$M$3:$P$13,2,FALSE)</f>
        <v>Bea</v>
      </c>
      <c r="K175" s="10">
        <f>YEAR(Tabla1[[#This Row],[Fecha]])</f>
        <v>2011</v>
      </c>
      <c r="L175" s="11">
        <f>MONTH(Tabla1[[#This Row],[Fecha]])</f>
        <v>1</v>
      </c>
      <c r="M175" s="11">
        <f>DAY(Tabla1[[#This Row],[Fecha]])</f>
        <v>22</v>
      </c>
      <c r="N175" s="11">
        <f>WEEKDAY(Tabla1[[#This Row],[Fecha]],2)</f>
        <v>6</v>
      </c>
      <c r="O175" s="11" t="str">
        <f t="shared" si="2"/>
        <v>Sábado</v>
      </c>
    </row>
    <row r="176" spans="1:15" x14ac:dyDescent="0.25">
      <c r="A176" s="4">
        <v>40565</v>
      </c>
      <c r="B176">
        <v>4</v>
      </c>
      <c r="C176">
        <v>1</v>
      </c>
      <c r="D176" s="5" t="s">
        <v>32</v>
      </c>
      <c r="E176" s="6">
        <v>563.08349999999996</v>
      </c>
      <c r="F176" s="6">
        <v>1034.0925</v>
      </c>
      <c r="G176" s="6">
        <v>1597.1759999999999</v>
      </c>
      <c r="H176" s="6" t="str">
        <f>VLOOKUP(Tabla1[[#This Row],[Caja]],Originales!$I$3:$K$6,2,FALSE)</f>
        <v>Telde</v>
      </c>
      <c r="I176" s="6" t="str">
        <f>VLOOKUP(Tabla1[[#This Row],[Caja]],Originales!$I$3:$K$6,3,FALSE)</f>
        <v>Las Palmas</v>
      </c>
      <c r="J176" s="9" t="str">
        <f>VLOOKUP(Tabla1[[#This Row],[CodigoEmpleado]],Originales!$M$3:$P$13,2,FALSE)</f>
        <v>Ana</v>
      </c>
      <c r="K176" s="10">
        <f>YEAR(Tabla1[[#This Row],[Fecha]])</f>
        <v>2011</v>
      </c>
      <c r="L176" s="11">
        <f>MONTH(Tabla1[[#This Row],[Fecha]])</f>
        <v>1</v>
      </c>
      <c r="M176" s="11">
        <f>DAY(Tabla1[[#This Row],[Fecha]])</f>
        <v>22</v>
      </c>
      <c r="N176" s="11">
        <f>WEEKDAY(Tabla1[[#This Row],[Fecha]],2)</f>
        <v>6</v>
      </c>
      <c r="O176" s="11" t="str">
        <f t="shared" si="2"/>
        <v>Sábado</v>
      </c>
    </row>
    <row r="177" spans="1:15" x14ac:dyDescent="0.25">
      <c r="A177" s="4">
        <v>40565</v>
      </c>
      <c r="B177">
        <v>4</v>
      </c>
      <c r="C177">
        <v>2</v>
      </c>
      <c r="D177" s="5" t="s">
        <v>37</v>
      </c>
      <c r="E177" s="6">
        <v>795.24900000000002</v>
      </c>
      <c r="F177" s="6">
        <v>1371.4680000000001</v>
      </c>
      <c r="G177" s="6">
        <v>2166.7170000000001</v>
      </c>
      <c r="H177" s="6" t="str">
        <f>VLOOKUP(Tabla1[[#This Row],[Caja]],Originales!$I$3:$K$6,2,FALSE)</f>
        <v>Telde</v>
      </c>
      <c r="I177" s="6" t="str">
        <f>VLOOKUP(Tabla1[[#This Row],[Caja]],Originales!$I$3:$K$6,3,FALSE)</f>
        <v>Las Palmas</v>
      </c>
      <c r="J177" s="9" t="str">
        <f>VLOOKUP(Tabla1[[#This Row],[CodigoEmpleado]],Originales!$M$3:$P$13,2,FALSE)</f>
        <v>Luis</v>
      </c>
      <c r="K177" s="10">
        <f>YEAR(Tabla1[[#This Row],[Fecha]])</f>
        <v>2011</v>
      </c>
      <c r="L177" s="11">
        <f>MONTH(Tabla1[[#This Row],[Fecha]])</f>
        <v>1</v>
      </c>
      <c r="M177" s="11">
        <f>DAY(Tabla1[[#This Row],[Fecha]])</f>
        <v>22</v>
      </c>
      <c r="N177" s="11">
        <f>WEEKDAY(Tabla1[[#This Row],[Fecha]],2)</f>
        <v>6</v>
      </c>
      <c r="O177" s="11" t="str">
        <f t="shared" si="2"/>
        <v>Sábado</v>
      </c>
    </row>
    <row r="178" spans="1:15" x14ac:dyDescent="0.25">
      <c r="A178" s="4">
        <v>40566</v>
      </c>
      <c r="B178">
        <v>1</v>
      </c>
      <c r="C178">
        <v>1</v>
      </c>
      <c r="D178" s="5" t="s">
        <v>40</v>
      </c>
      <c r="E178" s="6">
        <v>563.90250000000003</v>
      </c>
      <c r="F178" s="6">
        <v>1061.9175</v>
      </c>
      <c r="G178" s="6">
        <v>1625.82</v>
      </c>
      <c r="H178" s="6" t="str">
        <f>VLOOKUP(Tabla1[[#This Row],[Caja]],Originales!$I$3:$K$6,2,FALSE)</f>
        <v>Tenerife Norte</v>
      </c>
      <c r="I178" s="6" t="str">
        <f>VLOOKUP(Tabla1[[#This Row],[Caja]],Originales!$I$3:$K$6,3,FALSE)</f>
        <v>Tenerife</v>
      </c>
      <c r="J178" s="9" t="str">
        <f>VLOOKUP(Tabla1[[#This Row],[CodigoEmpleado]],Originales!$M$3:$P$13,2,FALSE)</f>
        <v>Pepe</v>
      </c>
      <c r="K178" s="10">
        <f>YEAR(Tabla1[[#This Row],[Fecha]])</f>
        <v>2011</v>
      </c>
      <c r="L178" s="11">
        <f>MONTH(Tabla1[[#This Row],[Fecha]])</f>
        <v>1</v>
      </c>
      <c r="M178" s="11">
        <f>DAY(Tabla1[[#This Row],[Fecha]])</f>
        <v>23</v>
      </c>
      <c r="N178" s="11">
        <f>WEEKDAY(Tabla1[[#This Row],[Fecha]],2)</f>
        <v>7</v>
      </c>
      <c r="O178" s="11" t="str">
        <f t="shared" si="2"/>
        <v>Domingo</v>
      </c>
    </row>
    <row r="179" spans="1:15" x14ac:dyDescent="0.25">
      <c r="A179" s="4">
        <v>40566</v>
      </c>
      <c r="B179">
        <v>1</v>
      </c>
      <c r="C179">
        <v>2</v>
      </c>
      <c r="D179" s="5" t="s">
        <v>41</v>
      </c>
      <c r="E179" s="6">
        <v>713.92650000000003</v>
      </c>
      <c r="F179" s="6">
        <v>1167.4635000000001</v>
      </c>
      <c r="G179" s="6">
        <v>1881.39</v>
      </c>
      <c r="H179" s="6" t="str">
        <f>VLOOKUP(Tabla1[[#This Row],[Caja]],Originales!$I$3:$K$6,2,FALSE)</f>
        <v>Tenerife Norte</v>
      </c>
      <c r="I179" s="6" t="str">
        <f>VLOOKUP(Tabla1[[#This Row],[Caja]],Originales!$I$3:$K$6,3,FALSE)</f>
        <v>Tenerife</v>
      </c>
      <c r="J179" s="9" t="str">
        <f>VLOOKUP(Tabla1[[#This Row],[CodigoEmpleado]],Originales!$M$3:$P$13,2,FALSE)</f>
        <v>Javi</v>
      </c>
      <c r="K179" s="10">
        <f>YEAR(Tabla1[[#This Row],[Fecha]])</f>
        <v>2011</v>
      </c>
      <c r="L179" s="11">
        <f>MONTH(Tabla1[[#This Row],[Fecha]])</f>
        <v>1</v>
      </c>
      <c r="M179" s="11">
        <f>DAY(Tabla1[[#This Row],[Fecha]])</f>
        <v>23</v>
      </c>
      <c r="N179" s="11">
        <f>WEEKDAY(Tabla1[[#This Row],[Fecha]],2)</f>
        <v>7</v>
      </c>
      <c r="O179" s="11" t="str">
        <f t="shared" si="2"/>
        <v>Domingo</v>
      </c>
    </row>
    <row r="180" spans="1:15" x14ac:dyDescent="0.25">
      <c r="A180" s="4">
        <v>40566</v>
      </c>
      <c r="B180">
        <v>2</v>
      </c>
      <c r="C180">
        <v>1</v>
      </c>
      <c r="D180" s="5" t="s">
        <v>43</v>
      </c>
      <c r="E180" s="6">
        <v>634.9665</v>
      </c>
      <c r="F180" s="6">
        <v>1174.0889999999999</v>
      </c>
      <c r="G180" s="6">
        <v>1809.0554999999999</v>
      </c>
      <c r="H180" s="6" t="str">
        <f>VLOOKUP(Tabla1[[#This Row],[Caja]],Originales!$I$3:$K$6,2,FALSE)</f>
        <v>Tenerife Sur</v>
      </c>
      <c r="I180" s="6" t="str">
        <f>VLOOKUP(Tabla1[[#This Row],[Caja]],Originales!$I$3:$K$6,3,FALSE)</f>
        <v>Tenerife</v>
      </c>
      <c r="J180" s="9" t="str">
        <f>VLOOKUP(Tabla1[[#This Row],[CodigoEmpleado]],Originales!$M$3:$P$13,2,FALSE)</f>
        <v>Jose</v>
      </c>
      <c r="K180" s="10">
        <f>YEAR(Tabla1[[#This Row],[Fecha]])</f>
        <v>2011</v>
      </c>
      <c r="L180" s="11">
        <f>MONTH(Tabla1[[#This Row],[Fecha]])</f>
        <v>1</v>
      </c>
      <c r="M180" s="11">
        <f>DAY(Tabla1[[#This Row],[Fecha]])</f>
        <v>23</v>
      </c>
      <c r="N180" s="11">
        <f>WEEKDAY(Tabla1[[#This Row],[Fecha]],2)</f>
        <v>7</v>
      </c>
      <c r="O180" s="11" t="str">
        <f t="shared" si="2"/>
        <v>Domingo</v>
      </c>
    </row>
    <row r="181" spans="1:15" x14ac:dyDescent="0.25">
      <c r="A181" s="4">
        <v>40566</v>
      </c>
      <c r="B181">
        <v>2</v>
      </c>
      <c r="C181">
        <v>2</v>
      </c>
      <c r="D181" s="5" t="s">
        <v>47</v>
      </c>
      <c r="E181" s="6">
        <v>739.14750000000004</v>
      </c>
      <c r="F181" s="6">
        <v>1119.4259999999999</v>
      </c>
      <c r="G181" s="6">
        <v>1858.5735</v>
      </c>
      <c r="H181" s="6" t="str">
        <f>VLOOKUP(Tabla1[[#This Row],[Caja]],Originales!$I$3:$K$6,2,FALSE)</f>
        <v>Tenerife Sur</v>
      </c>
      <c r="I181" s="6" t="str">
        <f>VLOOKUP(Tabla1[[#This Row],[Caja]],Originales!$I$3:$K$6,3,FALSE)</f>
        <v>Tenerife</v>
      </c>
      <c r="J181" s="9" t="str">
        <f>VLOOKUP(Tabla1[[#This Row],[CodigoEmpleado]],Originales!$M$3:$P$13,2,FALSE)</f>
        <v>Toño</v>
      </c>
      <c r="K181" s="10">
        <f>YEAR(Tabla1[[#This Row],[Fecha]])</f>
        <v>2011</v>
      </c>
      <c r="L181" s="11">
        <f>MONTH(Tabla1[[#This Row],[Fecha]])</f>
        <v>1</v>
      </c>
      <c r="M181" s="11">
        <f>DAY(Tabla1[[#This Row],[Fecha]])</f>
        <v>23</v>
      </c>
      <c r="N181" s="11">
        <f>WEEKDAY(Tabla1[[#This Row],[Fecha]],2)</f>
        <v>7</v>
      </c>
      <c r="O181" s="11" t="str">
        <f t="shared" si="2"/>
        <v>Domingo</v>
      </c>
    </row>
    <row r="182" spans="1:15" x14ac:dyDescent="0.25">
      <c r="A182" s="4">
        <v>40566</v>
      </c>
      <c r="B182">
        <v>3</v>
      </c>
      <c r="C182">
        <v>1</v>
      </c>
      <c r="D182" s="5" t="s">
        <v>24</v>
      </c>
      <c r="E182" s="6">
        <v>661.47900000000004</v>
      </c>
      <c r="F182" s="6">
        <v>1035.4994999999999</v>
      </c>
      <c r="G182" s="6">
        <v>1696.9784999999999</v>
      </c>
      <c r="H182" s="6" t="str">
        <f>VLOOKUP(Tabla1[[#This Row],[Caja]],Originales!$I$3:$K$6,2,FALSE)</f>
        <v>Las Canteras</v>
      </c>
      <c r="I182" s="6" t="str">
        <f>VLOOKUP(Tabla1[[#This Row],[Caja]],Originales!$I$3:$K$6,3,FALSE)</f>
        <v>Las Palmas</v>
      </c>
      <c r="J182" s="9" t="str">
        <f>VLOOKUP(Tabla1[[#This Row],[CodigoEmpleado]],Originales!$M$3:$P$13,2,FALSE)</f>
        <v>Ana</v>
      </c>
      <c r="K182" s="10">
        <f>YEAR(Tabla1[[#This Row],[Fecha]])</f>
        <v>2011</v>
      </c>
      <c r="L182" s="11">
        <f>MONTH(Tabla1[[#This Row],[Fecha]])</f>
        <v>1</v>
      </c>
      <c r="M182" s="11">
        <f>DAY(Tabla1[[#This Row],[Fecha]])</f>
        <v>23</v>
      </c>
      <c r="N182" s="11">
        <f>WEEKDAY(Tabla1[[#This Row],[Fecha]],2)</f>
        <v>7</v>
      </c>
      <c r="O182" s="11" t="str">
        <f t="shared" si="2"/>
        <v>Domingo</v>
      </c>
    </row>
    <row r="183" spans="1:15" x14ac:dyDescent="0.25">
      <c r="A183" s="4">
        <v>40566</v>
      </c>
      <c r="B183">
        <v>3</v>
      </c>
      <c r="C183">
        <v>2</v>
      </c>
      <c r="D183" s="5" t="s">
        <v>30</v>
      </c>
      <c r="E183" s="6">
        <v>713.05499999999995</v>
      </c>
      <c r="F183" s="6">
        <v>1157.751</v>
      </c>
      <c r="G183" s="6">
        <v>1870.806</v>
      </c>
      <c r="H183" s="6" t="str">
        <f>VLOOKUP(Tabla1[[#This Row],[Caja]],Originales!$I$3:$K$6,2,FALSE)</f>
        <v>Las Canteras</v>
      </c>
      <c r="I183" s="6" t="str">
        <f>VLOOKUP(Tabla1[[#This Row],[Caja]],Originales!$I$3:$K$6,3,FALSE)</f>
        <v>Las Palmas</v>
      </c>
      <c r="J183" s="9" t="str">
        <f>VLOOKUP(Tabla1[[#This Row],[CodigoEmpleado]],Originales!$M$3:$P$13,2,FALSE)</f>
        <v>Juan</v>
      </c>
      <c r="K183" s="10">
        <f>YEAR(Tabla1[[#This Row],[Fecha]])</f>
        <v>2011</v>
      </c>
      <c r="L183" s="11">
        <f>MONTH(Tabla1[[#This Row],[Fecha]])</f>
        <v>1</v>
      </c>
      <c r="M183" s="11">
        <f>DAY(Tabla1[[#This Row],[Fecha]])</f>
        <v>23</v>
      </c>
      <c r="N183" s="11">
        <f>WEEKDAY(Tabla1[[#This Row],[Fecha]],2)</f>
        <v>7</v>
      </c>
      <c r="O183" s="11" t="str">
        <f t="shared" si="2"/>
        <v>Domingo</v>
      </c>
    </row>
    <row r="184" spans="1:15" x14ac:dyDescent="0.25">
      <c r="A184" s="4">
        <v>40566</v>
      </c>
      <c r="B184">
        <v>4</v>
      </c>
      <c r="C184">
        <v>1</v>
      </c>
      <c r="D184" s="5" t="s">
        <v>16</v>
      </c>
      <c r="E184" s="6">
        <v>674.226</v>
      </c>
      <c r="F184" s="6">
        <v>1070.9475</v>
      </c>
      <c r="G184" s="6">
        <v>1745.1735000000001</v>
      </c>
      <c r="H184" s="6" t="str">
        <f>VLOOKUP(Tabla1[[#This Row],[Caja]],Originales!$I$3:$K$6,2,FALSE)</f>
        <v>Telde</v>
      </c>
      <c r="I184" s="6" t="str">
        <f>VLOOKUP(Tabla1[[#This Row],[Caja]],Originales!$I$3:$K$6,3,FALSE)</f>
        <v>Las Palmas</v>
      </c>
      <c r="J184" s="9" t="str">
        <f>VLOOKUP(Tabla1[[#This Row],[CodigoEmpleado]],Originales!$M$3:$P$13,2,FALSE)</f>
        <v>Jorge</v>
      </c>
      <c r="K184" s="10">
        <f>YEAR(Tabla1[[#This Row],[Fecha]])</f>
        <v>2011</v>
      </c>
      <c r="L184" s="11">
        <f>MONTH(Tabla1[[#This Row],[Fecha]])</f>
        <v>1</v>
      </c>
      <c r="M184" s="11">
        <f>DAY(Tabla1[[#This Row],[Fecha]])</f>
        <v>23</v>
      </c>
      <c r="N184" s="11">
        <f>WEEKDAY(Tabla1[[#This Row],[Fecha]],2)</f>
        <v>7</v>
      </c>
      <c r="O184" s="11" t="str">
        <f t="shared" si="2"/>
        <v>Domingo</v>
      </c>
    </row>
    <row r="185" spans="1:15" x14ac:dyDescent="0.25">
      <c r="A185" s="4">
        <v>40566</v>
      </c>
      <c r="B185">
        <v>4</v>
      </c>
      <c r="C185">
        <v>2</v>
      </c>
      <c r="D185" s="5" t="s">
        <v>22</v>
      </c>
      <c r="E185" s="6">
        <v>780.43349999999998</v>
      </c>
      <c r="F185" s="6">
        <v>1381.086</v>
      </c>
      <c r="G185" s="6">
        <v>2161.5194999999999</v>
      </c>
      <c r="H185" s="6" t="str">
        <f>VLOOKUP(Tabla1[[#This Row],[Caja]],Originales!$I$3:$K$6,2,FALSE)</f>
        <v>Telde</v>
      </c>
      <c r="I185" s="6" t="str">
        <f>VLOOKUP(Tabla1[[#This Row],[Caja]],Originales!$I$3:$K$6,3,FALSE)</f>
        <v>Las Palmas</v>
      </c>
      <c r="J185" s="9" t="str">
        <f>VLOOKUP(Tabla1[[#This Row],[CodigoEmpleado]],Originales!$M$3:$P$13,2,FALSE)</f>
        <v>Paco</v>
      </c>
      <c r="K185" s="10">
        <f>YEAR(Tabla1[[#This Row],[Fecha]])</f>
        <v>2011</v>
      </c>
      <c r="L185" s="11">
        <f>MONTH(Tabla1[[#This Row],[Fecha]])</f>
        <v>1</v>
      </c>
      <c r="M185" s="11">
        <f>DAY(Tabla1[[#This Row],[Fecha]])</f>
        <v>23</v>
      </c>
      <c r="N185" s="11">
        <f>WEEKDAY(Tabla1[[#This Row],[Fecha]],2)</f>
        <v>7</v>
      </c>
      <c r="O185" s="11" t="str">
        <f t="shared" si="2"/>
        <v>Domingo</v>
      </c>
    </row>
    <row r="186" spans="1:15" x14ac:dyDescent="0.25">
      <c r="A186" s="4">
        <v>40567</v>
      </c>
      <c r="B186">
        <v>1</v>
      </c>
      <c r="C186">
        <v>1</v>
      </c>
      <c r="D186" s="5" t="s">
        <v>27</v>
      </c>
      <c r="E186" s="6">
        <v>695.85599999999999</v>
      </c>
      <c r="F186" s="6">
        <v>1088.598</v>
      </c>
      <c r="G186" s="6">
        <v>1784.454</v>
      </c>
      <c r="H186" s="6" t="str">
        <f>VLOOKUP(Tabla1[[#This Row],[Caja]],Originales!$I$3:$K$6,2,FALSE)</f>
        <v>Tenerife Norte</v>
      </c>
      <c r="I186" s="6" t="str">
        <f>VLOOKUP(Tabla1[[#This Row],[Caja]],Originales!$I$3:$K$6,3,FALSE)</f>
        <v>Tenerife</v>
      </c>
      <c r="J186" s="9" t="str">
        <f>VLOOKUP(Tabla1[[#This Row],[CodigoEmpleado]],Originales!$M$3:$P$13,2,FALSE)</f>
        <v>Bea</v>
      </c>
      <c r="K186" s="10">
        <f>YEAR(Tabla1[[#This Row],[Fecha]])</f>
        <v>2011</v>
      </c>
      <c r="L186" s="11">
        <f>MONTH(Tabla1[[#This Row],[Fecha]])</f>
        <v>1</v>
      </c>
      <c r="M186" s="11">
        <f>DAY(Tabla1[[#This Row],[Fecha]])</f>
        <v>24</v>
      </c>
      <c r="N186" s="11">
        <f>WEEKDAY(Tabla1[[#This Row],[Fecha]],2)</f>
        <v>1</v>
      </c>
      <c r="O186" s="11" t="str">
        <f t="shared" si="2"/>
        <v>Lunes</v>
      </c>
    </row>
    <row r="187" spans="1:15" x14ac:dyDescent="0.25">
      <c r="A187" s="4">
        <v>40567</v>
      </c>
      <c r="B187">
        <v>1</v>
      </c>
      <c r="C187">
        <v>2</v>
      </c>
      <c r="D187" s="5" t="s">
        <v>32</v>
      </c>
      <c r="E187" s="6">
        <v>636.83550000000002</v>
      </c>
      <c r="F187" s="6">
        <v>1012.914</v>
      </c>
      <c r="G187" s="6">
        <v>1649.7494999999999</v>
      </c>
      <c r="H187" s="6" t="str">
        <f>VLOOKUP(Tabla1[[#This Row],[Caja]],Originales!$I$3:$K$6,2,FALSE)</f>
        <v>Tenerife Norte</v>
      </c>
      <c r="I187" s="6" t="str">
        <f>VLOOKUP(Tabla1[[#This Row],[Caja]],Originales!$I$3:$K$6,3,FALSE)</f>
        <v>Tenerife</v>
      </c>
      <c r="J187" s="9" t="str">
        <f>VLOOKUP(Tabla1[[#This Row],[CodigoEmpleado]],Originales!$M$3:$P$13,2,FALSE)</f>
        <v>Ana</v>
      </c>
      <c r="K187" s="10">
        <f>YEAR(Tabla1[[#This Row],[Fecha]])</f>
        <v>2011</v>
      </c>
      <c r="L187" s="11">
        <f>MONTH(Tabla1[[#This Row],[Fecha]])</f>
        <v>1</v>
      </c>
      <c r="M187" s="11">
        <f>DAY(Tabla1[[#This Row],[Fecha]])</f>
        <v>24</v>
      </c>
      <c r="N187" s="11">
        <f>WEEKDAY(Tabla1[[#This Row],[Fecha]],2)</f>
        <v>1</v>
      </c>
      <c r="O187" s="11" t="str">
        <f t="shared" si="2"/>
        <v>Lunes</v>
      </c>
    </row>
    <row r="188" spans="1:15" x14ac:dyDescent="0.25">
      <c r="A188" s="4">
        <v>40567</v>
      </c>
      <c r="B188">
        <v>2</v>
      </c>
      <c r="C188">
        <v>1</v>
      </c>
      <c r="D188" s="5" t="s">
        <v>37</v>
      </c>
      <c r="E188" s="6">
        <v>715.22850000000005</v>
      </c>
      <c r="F188" s="6">
        <v>1172.2725</v>
      </c>
      <c r="G188" s="6">
        <v>1887.501</v>
      </c>
      <c r="H188" s="6" t="str">
        <f>VLOOKUP(Tabla1[[#This Row],[Caja]],Originales!$I$3:$K$6,2,FALSE)</f>
        <v>Tenerife Sur</v>
      </c>
      <c r="I188" s="6" t="str">
        <f>VLOOKUP(Tabla1[[#This Row],[Caja]],Originales!$I$3:$K$6,3,FALSE)</f>
        <v>Tenerife</v>
      </c>
      <c r="J188" s="9" t="str">
        <f>VLOOKUP(Tabla1[[#This Row],[CodigoEmpleado]],Originales!$M$3:$P$13,2,FALSE)</f>
        <v>Luis</v>
      </c>
      <c r="K188" s="10">
        <f>YEAR(Tabla1[[#This Row],[Fecha]])</f>
        <v>2011</v>
      </c>
      <c r="L188" s="11">
        <f>MONTH(Tabla1[[#This Row],[Fecha]])</f>
        <v>1</v>
      </c>
      <c r="M188" s="11">
        <f>DAY(Tabla1[[#This Row],[Fecha]])</f>
        <v>24</v>
      </c>
      <c r="N188" s="11">
        <f>WEEKDAY(Tabla1[[#This Row],[Fecha]],2)</f>
        <v>1</v>
      </c>
      <c r="O188" s="11" t="str">
        <f t="shared" si="2"/>
        <v>Lunes</v>
      </c>
    </row>
    <row r="189" spans="1:15" x14ac:dyDescent="0.25">
      <c r="A189" s="4">
        <v>40567</v>
      </c>
      <c r="B189">
        <v>2</v>
      </c>
      <c r="C189">
        <v>2</v>
      </c>
      <c r="D189" s="5" t="s">
        <v>40</v>
      </c>
      <c r="E189" s="6">
        <v>758.47799999999995</v>
      </c>
      <c r="F189" s="6">
        <v>1358.8889999999999</v>
      </c>
      <c r="G189" s="6">
        <v>2117.3670000000002</v>
      </c>
      <c r="H189" s="6" t="str">
        <f>VLOOKUP(Tabla1[[#This Row],[Caja]],Originales!$I$3:$K$6,2,FALSE)</f>
        <v>Tenerife Sur</v>
      </c>
      <c r="I189" s="6" t="str">
        <f>VLOOKUP(Tabla1[[#This Row],[Caja]],Originales!$I$3:$K$6,3,FALSE)</f>
        <v>Tenerife</v>
      </c>
      <c r="J189" s="9" t="str">
        <f>VLOOKUP(Tabla1[[#This Row],[CodigoEmpleado]],Originales!$M$3:$P$13,2,FALSE)</f>
        <v>Pepe</v>
      </c>
      <c r="K189" s="10">
        <f>YEAR(Tabla1[[#This Row],[Fecha]])</f>
        <v>2011</v>
      </c>
      <c r="L189" s="11">
        <f>MONTH(Tabla1[[#This Row],[Fecha]])</f>
        <v>1</v>
      </c>
      <c r="M189" s="11">
        <f>DAY(Tabla1[[#This Row],[Fecha]])</f>
        <v>24</v>
      </c>
      <c r="N189" s="11">
        <f>WEEKDAY(Tabla1[[#This Row],[Fecha]],2)</f>
        <v>1</v>
      </c>
      <c r="O189" s="11" t="str">
        <f t="shared" si="2"/>
        <v>Lunes</v>
      </c>
    </row>
    <row r="190" spans="1:15" x14ac:dyDescent="0.25">
      <c r="A190" s="4">
        <v>40567</v>
      </c>
      <c r="B190">
        <v>3</v>
      </c>
      <c r="C190">
        <v>1</v>
      </c>
      <c r="D190" s="5" t="s">
        <v>41</v>
      </c>
      <c r="E190" s="6">
        <v>608.96849999999995</v>
      </c>
      <c r="F190" s="6">
        <v>975.00900000000001</v>
      </c>
      <c r="G190" s="6">
        <v>1583.9775</v>
      </c>
      <c r="H190" s="6" t="str">
        <f>VLOOKUP(Tabla1[[#This Row],[Caja]],Originales!$I$3:$K$6,2,FALSE)</f>
        <v>Las Canteras</v>
      </c>
      <c r="I190" s="6" t="str">
        <f>VLOOKUP(Tabla1[[#This Row],[Caja]],Originales!$I$3:$K$6,3,FALSE)</f>
        <v>Las Palmas</v>
      </c>
      <c r="J190" s="9" t="str">
        <f>VLOOKUP(Tabla1[[#This Row],[CodigoEmpleado]],Originales!$M$3:$P$13,2,FALSE)</f>
        <v>Javi</v>
      </c>
      <c r="K190" s="10">
        <f>YEAR(Tabla1[[#This Row],[Fecha]])</f>
        <v>2011</v>
      </c>
      <c r="L190" s="11">
        <f>MONTH(Tabla1[[#This Row],[Fecha]])</f>
        <v>1</v>
      </c>
      <c r="M190" s="11">
        <f>DAY(Tabla1[[#This Row],[Fecha]])</f>
        <v>24</v>
      </c>
      <c r="N190" s="11">
        <f>WEEKDAY(Tabla1[[#This Row],[Fecha]],2)</f>
        <v>1</v>
      </c>
      <c r="O190" s="11" t="str">
        <f t="shared" si="2"/>
        <v>Lunes</v>
      </c>
    </row>
    <row r="191" spans="1:15" x14ac:dyDescent="0.25">
      <c r="A191" s="4">
        <v>40567</v>
      </c>
      <c r="B191">
        <v>3</v>
      </c>
      <c r="C191">
        <v>2</v>
      </c>
      <c r="D191" s="5" t="s">
        <v>43</v>
      </c>
      <c r="E191" s="6">
        <v>615.83550000000002</v>
      </c>
      <c r="F191" s="6">
        <v>1109.3040000000001</v>
      </c>
      <c r="G191" s="6">
        <v>1725.1395</v>
      </c>
      <c r="H191" s="6" t="str">
        <f>VLOOKUP(Tabla1[[#This Row],[Caja]],Originales!$I$3:$K$6,2,FALSE)</f>
        <v>Las Canteras</v>
      </c>
      <c r="I191" s="6" t="str">
        <f>VLOOKUP(Tabla1[[#This Row],[Caja]],Originales!$I$3:$K$6,3,FALSE)</f>
        <v>Las Palmas</v>
      </c>
      <c r="J191" s="9" t="str">
        <f>VLOOKUP(Tabla1[[#This Row],[CodigoEmpleado]],Originales!$M$3:$P$13,2,FALSE)</f>
        <v>Jose</v>
      </c>
      <c r="K191" s="10">
        <f>YEAR(Tabla1[[#This Row],[Fecha]])</f>
        <v>2011</v>
      </c>
      <c r="L191" s="11">
        <f>MONTH(Tabla1[[#This Row],[Fecha]])</f>
        <v>1</v>
      </c>
      <c r="M191" s="11">
        <f>DAY(Tabla1[[#This Row],[Fecha]])</f>
        <v>24</v>
      </c>
      <c r="N191" s="11">
        <f>WEEKDAY(Tabla1[[#This Row],[Fecha]],2)</f>
        <v>1</v>
      </c>
      <c r="O191" s="11" t="str">
        <f t="shared" si="2"/>
        <v>Lunes</v>
      </c>
    </row>
    <row r="192" spans="1:15" x14ac:dyDescent="0.25">
      <c r="A192" s="4">
        <v>40567</v>
      </c>
      <c r="B192">
        <v>4</v>
      </c>
      <c r="C192">
        <v>1</v>
      </c>
      <c r="D192" s="5" t="s">
        <v>47</v>
      </c>
      <c r="E192" s="6">
        <v>636.09</v>
      </c>
      <c r="F192" s="6">
        <v>1152.4590000000001</v>
      </c>
      <c r="G192" s="6">
        <v>1788.549</v>
      </c>
      <c r="H192" s="6" t="str">
        <f>VLOOKUP(Tabla1[[#This Row],[Caja]],Originales!$I$3:$K$6,2,FALSE)</f>
        <v>Telde</v>
      </c>
      <c r="I192" s="6" t="str">
        <f>VLOOKUP(Tabla1[[#This Row],[Caja]],Originales!$I$3:$K$6,3,FALSE)</f>
        <v>Las Palmas</v>
      </c>
      <c r="J192" s="9" t="str">
        <f>VLOOKUP(Tabla1[[#This Row],[CodigoEmpleado]],Originales!$M$3:$P$13,2,FALSE)</f>
        <v>Toño</v>
      </c>
      <c r="K192" s="10">
        <f>YEAR(Tabla1[[#This Row],[Fecha]])</f>
        <v>2011</v>
      </c>
      <c r="L192" s="11">
        <f>MONTH(Tabla1[[#This Row],[Fecha]])</f>
        <v>1</v>
      </c>
      <c r="M192" s="11">
        <f>DAY(Tabla1[[#This Row],[Fecha]])</f>
        <v>24</v>
      </c>
      <c r="N192" s="11">
        <f>WEEKDAY(Tabla1[[#This Row],[Fecha]],2)</f>
        <v>1</v>
      </c>
      <c r="O192" s="11" t="str">
        <f t="shared" si="2"/>
        <v>Lunes</v>
      </c>
    </row>
    <row r="193" spans="1:15" x14ac:dyDescent="0.25">
      <c r="A193" s="4">
        <v>40567</v>
      </c>
      <c r="B193">
        <v>4</v>
      </c>
      <c r="C193">
        <v>2</v>
      </c>
      <c r="D193" s="5" t="s">
        <v>24</v>
      </c>
      <c r="E193" s="6">
        <v>835.61099999999999</v>
      </c>
      <c r="F193" s="6">
        <v>1334.8755000000001</v>
      </c>
      <c r="G193" s="6">
        <v>2170.4865</v>
      </c>
      <c r="H193" s="6" t="str">
        <f>VLOOKUP(Tabla1[[#This Row],[Caja]],Originales!$I$3:$K$6,2,FALSE)</f>
        <v>Telde</v>
      </c>
      <c r="I193" s="6" t="str">
        <f>VLOOKUP(Tabla1[[#This Row],[Caja]],Originales!$I$3:$K$6,3,FALSE)</f>
        <v>Las Palmas</v>
      </c>
      <c r="J193" s="9" t="str">
        <f>VLOOKUP(Tabla1[[#This Row],[CodigoEmpleado]],Originales!$M$3:$P$13,2,FALSE)</f>
        <v>Ana</v>
      </c>
      <c r="K193" s="10">
        <f>YEAR(Tabla1[[#This Row],[Fecha]])</f>
        <v>2011</v>
      </c>
      <c r="L193" s="11">
        <f>MONTH(Tabla1[[#This Row],[Fecha]])</f>
        <v>1</v>
      </c>
      <c r="M193" s="11">
        <f>DAY(Tabla1[[#This Row],[Fecha]])</f>
        <v>24</v>
      </c>
      <c r="N193" s="11">
        <f>WEEKDAY(Tabla1[[#This Row],[Fecha]],2)</f>
        <v>1</v>
      </c>
      <c r="O193" s="11" t="str">
        <f t="shared" si="2"/>
        <v>Lunes</v>
      </c>
    </row>
    <row r="194" spans="1:15" x14ac:dyDescent="0.25">
      <c r="A194" s="4">
        <v>40568</v>
      </c>
      <c r="B194">
        <v>1</v>
      </c>
      <c r="C194">
        <v>1</v>
      </c>
      <c r="D194" s="5" t="s">
        <v>30</v>
      </c>
      <c r="E194" s="6">
        <v>618.64949999999999</v>
      </c>
      <c r="F194" s="6">
        <v>1171.002</v>
      </c>
      <c r="G194" s="6">
        <v>1789.6514999999999</v>
      </c>
      <c r="H194" s="6" t="str">
        <f>VLOOKUP(Tabla1[[#This Row],[Caja]],Originales!$I$3:$K$6,2,FALSE)</f>
        <v>Tenerife Norte</v>
      </c>
      <c r="I194" s="6" t="str">
        <f>VLOOKUP(Tabla1[[#This Row],[Caja]],Originales!$I$3:$K$6,3,FALSE)</f>
        <v>Tenerife</v>
      </c>
      <c r="J194" s="9" t="str">
        <f>VLOOKUP(Tabla1[[#This Row],[CodigoEmpleado]],Originales!$M$3:$P$13,2,FALSE)</f>
        <v>Juan</v>
      </c>
      <c r="K194" s="10">
        <f>YEAR(Tabla1[[#This Row],[Fecha]])</f>
        <v>2011</v>
      </c>
      <c r="L194" s="11">
        <f>MONTH(Tabla1[[#This Row],[Fecha]])</f>
        <v>1</v>
      </c>
      <c r="M194" s="11">
        <f>DAY(Tabla1[[#This Row],[Fecha]])</f>
        <v>25</v>
      </c>
      <c r="N194" s="11">
        <f>WEEKDAY(Tabla1[[#This Row],[Fecha]],2)</f>
        <v>2</v>
      </c>
      <c r="O194" s="11" t="str">
        <f t="shared" ref="O194:O257" si="3">IF(N194=1,"Lunes",IF(N194=2,"Martes",IF(N194=3,"Miércoles",IF(N194=4,"Jueves",IF(N194=5,"Viernes",IF(N194=6,"Sábado","Domingo"))))))</f>
        <v>Martes</v>
      </c>
    </row>
    <row r="195" spans="1:15" x14ac:dyDescent="0.25">
      <c r="A195" s="4">
        <v>40568</v>
      </c>
      <c r="B195">
        <v>1</v>
      </c>
      <c r="C195">
        <v>2</v>
      </c>
      <c r="D195" s="5" t="s">
        <v>16</v>
      </c>
      <c r="E195" s="6">
        <v>752.52449999999999</v>
      </c>
      <c r="F195" s="6">
        <v>1241.835</v>
      </c>
      <c r="G195" s="6">
        <v>1994.3595</v>
      </c>
      <c r="H195" s="6" t="str">
        <f>VLOOKUP(Tabla1[[#This Row],[Caja]],Originales!$I$3:$K$6,2,FALSE)</f>
        <v>Tenerife Norte</v>
      </c>
      <c r="I195" s="6" t="str">
        <f>VLOOKUP(Tabla1[[#This Row],[Caja]],Originales!$I$3:$K$6,3,FALSE)</f>
        <v>Tenerife</v>
      </c>
      <c r="J195" s="9" t="str">
        <f>VLOOKUP(Tabla1[[#This Row],[CodigoEmpleado]],Originales!$M$3:$P$13,2,FALSE)</f>
        <v>Jorge</v>
      </c>
      <c r="K195" s="10">
        <f>YEAR(Tabla1[[#This Row],[Fecha]])</f>
        <v>2011</v>
      </c>
      <c r="L195" s="11">
        <f>MONTH(Tabla1[[#This Row],[Fecha]])</f>
        <v>1</v>
      </c>
      <c r="M195" s="11">
        <f>DAY(Tabla1[[#This Row],[Fecha]])</f>
        <v>25</v>
      </c>
      <c r="N195" s="11">
        <f>WEEKDAY(Tabla1[[#This Row],[Fecha]],2)</f>
        <v>2</v>
      </c>
      <c r="O195" s="11" t="str">
        <f t="shared" si="3"/>
        <v>Martes</v>
      </c>
    </row>
    <row r="196" spans="1:15" x14ac:dyDescent="0.25">
      <c r="A196" s="4">
        <v>40568</v>
      </c>
      <c r="B196">
        <v>2</v>
      </c>
      <c r="C196">
        <v>1</v>
      </c>
      <c r="D196" s="5" t="s">
        <v>22</v>
      </c>
      <c r="E196" s="6">
        <v>687.43499999999995</v>
      </c>
      <c r="F196" s="6">
        <v>1041.558</v>
      </c>
      <c r="G196" s="6">
        <v>1728.9929999999999</v>
      </c>
      <c r="H196" s="6" t="str">
        <f>VLOOKUP(Tabla1[[#This Row],[Caja]],Originales!$I$3:$K$6,2,FALSE)</f>
        <v>Tenerife Sur</v>
      </c>
      <c r="I196" s="6" t="str">
        <f>VLOOKUP(Tabla1[[#This Row],[Caja]],Originales!$I$3:$K$6,3,FALSE)</f>
        <v>Tenerife</v>
      </c>
      <c r="J196" s="9" t="str">
        <f>VLOOKUP(Tabla1[[#This Row],[CodigoEmpleado]],Originales!$M$3:$P$13,2,FALSE)</f>
        <v>Paco</v>
      </c>
      <c r="K196" s="10">
        <f>YEAR(Tabla1[[#This Row],[Fecha]])</f>
        <v>2011</v>
      </c>
      <c r="L196" s="11">
        <f>MONTH(Tabla1[[#This Row],[Fecha]])</f>
        <v>1</v>
      </c>
      <c r="M196" s="11">
        <f>DAY(Tabla1[[#This Row],[Fecha]])</f>
        <v>25</v>
      </c>
      <c r="N196" s="11">
        <f>WEEKDAY(Tabla1[[#This Row],[Fecha]],2)</f>
        <v>2</v>
      </c>
      <c r="O196" s="11" t="str">
        <f t="shared" si="3"/>
        <v>Martes</v>
      </c>
    </row>
    <row r="197" spans="1:15" x14ac:dyDescent="0.25">
      <c r="A197" s="4">
        <v>40568</v>
      </c>
      <c r="B197">
        <v>2</v>
      </c>
      <c r="C197">
        <v>2</v>
      </c>
      <c r="D197" s="5" t="s">
        <v>27</v>
      </c>
      <c r="E197" s="6">
        <v>596.82000000000005</v>
      </c>
      <c r="F197" s="6">
        <v>999.08550000000002</v>
      </c>
      <c r="G197" s="6">
        <v>1595.9055000000001</v>
      </c>
      <c r="H197" s="6" t="str">
        <f>VLOOKUP(Tabla1[[#This Row],[Caja]],Originales!$I$3:$K$6,2,FALSE)</f>
        <v>Tenerife Sur</v>
      </c>
      <c r="I197" s="6" t="str">
        <f>VLOOKUP(Tabla1[[#This Row],[Caja]],Originales!$I$3:$K$6,3,FALSE)</f>
        <v>Tenerife</v>
      </c>
      <c r="J197" s="9" t="str">
        <f>VLOOKUP(Tabla1[[#This Row],[CodigoEmpleado]],Originales!$M$3:$P$13,2,FALSE)</f>
        <v>Bea</v>
      </c>
      <c r="K197" s="10">
        <f>YEAR(Tabla1[[#This Row],[Fecha]])</f>
        <v>2011</v>
      </c>
      <c r="L197" s="11">
        <f>MONTH(Tabla1[[#This Row],[Fecha]])</f>
        <v>1</v>
      </c>
      <c r="M197" s="11">
        <f>DAY(Tabla1[[#This Row],[Fecha]])</f>
        <v>25</v>
      </c>
      <c r="N197" s="11">
        <f>WEEKDAY(Tabla1[[#This Row],[Fecha]],2)</f>
        <v>2</v>
      </c>
      <c r="O197" s="11" t="str">
        <f t="shared" si="3"/>
        <v>Martes</v>
      </c>
    </row>
    <row r="198" spans="1:15" x14ac:dyDescent="0.25">
      <c r="A198" s="4">
        <v>40568</v>
      </c>
      <c r="B198">
        <v>3</v>
      </c>
      <c r="C198">
        <v>1</v>
      </c>
      <c r="D198" s="5" t="s">
        <v>32</v>
      </c>
      <c r="E198" s="6">
        <v>691.26750000000004</v>
      </c>
      <c r="F198" s="6">
        <v>1053.4124999999999</v>
      </c>
      <c r="G198" s="6">
        <v>1744.68</v>
      </c>
      <c r="H198" s="6" t="str">
        <f>VLOOKUP(Tabla1[[#This Row],[Caja]],Originales!$I$3:$K$6,2,FALSE)</f>
        <v>Las Canteras</v>
      </c>
      <c r="I198" s="6" t="str">
        <f>VLOOKUP(Tabla1[[#This Row],[Caja]],Originales!$I$3:$K$6,3,FALSE)</f>
        <v>Las Palmas</v>
      </c>
      <c r="J198" s="9" t="str">
        <f>VLOOKUP(Tabla1[[#This Row],[CodigoEmpleado]],Originales!$M$3:$P$13,2,FALSE)</f>
        <v>Ana</v>
      </c>
      <c r="K198" s="10">
        <f>YEAR(Tabla1[[#This Row],[Fecha]])</f>
        <v>2011</v>
      </c>
      <c r="L198" s="11">
        <f>MONTH(Tabla1[[#This Row],[Fecha]])</f>
        <v>1</v>
      </c>
      <c r="M198" s="11">
        <f>DAY(Tabla1[[#This Row],[Fecha]])</f>
        <v>25</v>
      </c>
      <c r="N198" s="11">
        <f>WEEKDAY(Tabla1[[#This Row],[Fecha]],2)</f>
        <v>2</v>
      </c>
      <c r="O198" s="11" t="str">
        <f t="shared" si="3"/>
        <v>Martes</v>
      </c>
    </row>
    <row r="199" spans="1:15" x14ac:dyDescent="0.25">
      <c r="A199" s="4">
        <v>40568</v>
      </c>
      <c r="B199">
        <v>3</v>
      </c>
      <c r="C199">
        <v>2</v>
      </c>
      <c r="D199" s="5" t="s">
        <v>37</v>
      </c>
      <c r="E199" s="6">
        <v>678.74099999999999</v>
      </c>
      <c r="F199" s="6">
        <v>1348.3050000000001</v>
      </c>
      <c r="G199" s="6">
        <v>2027.046</v>
      </c>
      <c r="H199" s="6" t="str">
        <f>VLOOKUP(Tabla1[[#This Row],[Caja]],Originales!$I$3:$K$6,2,FALSE)</f>
        <v>Las Canteras</v>
      </c>
      <c r="I199" s="6" t="str">
        <f>VLOOKUP(Tabla1[[#This Row],[Caja]],Originales!$I$3:$K$6,3,FALSE)</f>
        <v>Las Palmas</v>
      </c>
      <c r="J199" s="9" t="str">
        <f>VLOOKUP(Tabla1[[#This Row],[CodigoEmpleado]],Originales!$M$3:$P$13,2,FALSE)</f>
        <v>Luis</v>
      </c>
      <c r="K199" s="10">
        <f>YEAR(Tabla1[[#This Row],[Fecha]])</f>
        <v>2011</v>
      </c>
      <c r="L199" s="11">
        <f>MONTH(Tabla1[[#This Row],[Fecha]])</f>
        <v>1</v>
      </c>
      <c r="M199" s="11">
        <f>DAY(Tabla1[[#This Row],[Fecha]])</f>
        <v>25</v>
      </c>
      <c r="N199" s="11">
        <f>WEEKDAY(Tabla1[[#This Row],[Fecha]],2)</f>
        <v>2</v>
      </c>
      <c r="O199" s="11" t="str">
        <f t="shared" si="3"/>
        <v>Martes</v>
      </c>
    </row>
    <row r="200" spans="1:15" x14ac:dyDescent="0.25">
      <c r="A200" s="4">
        <v>40568</v>
      </c>
      <c r="B200">
        <v>4</v>
      </c>
      <c r="C200">
        <v>1</v>
      </c>
      <c r="D200" s="5" t="s">
        <v>40</v>
      </c>
      <c r="E200" s="6">
        <v>578.32950000000005</v>
      </c>
      <c r="F200" s="6">
        <v>1093.8795</v>
      </c>
      <c r="G200" s="6">
        <v>1672.2090000000001</v>
      </c>
      <c r="H200" s="6" t="str">
        <f>VLOOKUP(Tabla1[[#This Row],[Caja]],Originales!$I$3:$K$6,2,FALSE)</f>
        <v>Telde</v>
      </c>
      <c r="I200" s="6" t="str">
        <f>VLOOKUP(Tabla1[[#This Row],[Caja]],Originales!$I$3:$K$6,3,FALSE)</f>
        <v>Las Palmas</v>
      </c>
      <c r="J200" s="9" t="str">
        <f>VLOOKUP(Tabla1[[#This Row],[CodigoEmpleado]],Originales!$M$3:$P$13,2,FALSE)</f>
        <v>Pepe</v>
      </c>
      <c r="K200" s="10">
        <f>YEAR(Tabla1[[#This Row],[Fecha]])</f>
        <v>2011</v>
      </c>
      <c r="L200" s="11">
        <f>MONTH(Tabla1[[#This Row],[Fecha]])</f>
        <v>1</v>
      </c>
      <c r="M200" s="11">
        <f>DAY(Tabla1[[#This Row],[Fecha]])</f>
        <v>25</v>
      </c>
      <c r="N200" s="11">
        <f>WEEKDAY(Tabla1[[#This Row],[Fecha]],2)</f>
        <v>2</v>
      </c>
      <c r="O200" s="11" t="str">
        <f t="shared" si="3"/>
        <v>Martes</v>
      </c>
    </row>
    <row r="201" spans="1:15" x14ac:dyDescent="0.25">
      <c r="A201" s="4">
        <v>40568</v>
      </c>
      <c r="B201">
        <v>4</v>
      </c>
      <c r="C201">
        <v>2</v>
      </c>
      <c r="D201" s="5" t="s">
        <v>41</v>
      </c>
      <c r="E201" s="6">
        <v>529.53599999999994</v>
      </c>
      <c r="F201" s="6">
        <v>1118.5229999999999</v>
      </c>
      <c r="G201" s="6">
        <v>1648.059</v>
      </c>
      <c r="H201" s="6" t="str">
        <f>VLOOKUP(Tabla1[[#This Row],[Caja]],Originales!$I$3:$K$6,2,FALSE)</f>
        <v>Telde</v>
      </c>
      <c r="I201" s="6" t="str">
        <f>VLOOKUP(Tabla1[[#This Row],[Caja]],Originales!$I$3:$K$6,3,FALSE)</f>
        <v>Las Palmas</v>
      </c>
      <c r="J201" s="9" t="str">
        <f>VLOOKUP(Tabla1[[#This Row],[CodigoEmpleado]],Originales!$M$3:$P$13,2,FALSE)</f>
        <v>Javi</v>
      </c>
      <c r="K201" s="10">
        <f>YEAR(Tabla1[[#This Row],[Fecha]])</f>
        <v>2011</v>
      </c>
      <c r="L201" s="11">
        <f>MONTH(Tabla1[[#This Row],[Fecha]])</f>
        <v>1</v>
      </c>
      <c r="M201" s="11">
        <f>DAY(Tabla1[[#This Row],[Fecha]])</f>
        <v>25</v>
      </c>
      <c r="N201" s="11">
        <f>WEEKDAY(Tabla1[[#This Row],[Fecha]],2)</f>
        <v>2</v>
      </c>
      <c r="O201" s="11" t="str">
        <f t="shared" si="3"/>
        <v>Martes</v>
      </c>
    </row>
    <row r="202" spans="1:15" x14ac:dyDescent="0.25">
      <c r="A202" s="4">
        <v>40569</v>
      </c>
      <c r="B202">
        <v>1</v>
      </c>
      <c r="C202">
        <v>1</v>
      </c>
      <c r="D202" s="5" t="s">
        <v>43</v>
      </c>
      <c r="E202" s="6">
        <v>617.00099999999998</v>
      </c>
      <c r="F202" s="6">
        <v>1245.8040000000001</v>
      </c>
      <c r="G202" s="6">
        <v>1862.8050000000001</v>
      </c>
      <c r="H202" s="6" t="str">
        <f>VLOOKUP(Tabla1[[#This Row],[Caja]],Originales!$I$3:$K$6,2,FALSE)</f>
        <v>Tenerife Norte</v>
      </c>
      <c r="I202" s="6" t="str">
        <f>VLOOKUP(Tabla1[[#This Row],[Caja]],Originales!$I$3:$K$6,3,FALSE)</f>
        <v>Tenerife</v>
      </c>
      <c r="J202" s="9" t="str">
        <f>VLOOKUP(Tabla1[[#This Row],[CodigoEmpleado]],Originales!$M$3:$P$13,2,FALSE)</f>
        <v>Jose</v>
      </c>
      <c r="K202" s="10">
        <f>YEAR(Tabla1[[#This Row],[Fecha]])</f>
        <v>2011</v>
      </c>
      <c r="L202" s="11">
        <f>MONTH(Tabla1[[#This Row],[Fecha]])</f>
        <v>1</v>
      </c>
      <c r="M202" s="11">
        <f>DAY(Tabla1[[#This Row],[Fecha]])</f>
        <v>26</v>
      </c>
      <c r="N202" s="11">
        <f>WEEKDAY(Tabla1[[#This Row],[Fecha]],2)</f>
        <v>3</v>
      </c>
      <c r="O202" s="11" t="str">
        <f t="shared" si="3"/>
        <v>Miércoles</v>
      </c>
    </row>
    <row r="203" spans="1:15" x14ac:dyDescent="0.25">
      <c r="A203" s="4">
        <v>40569</v>
      </c>
      <c r="B203">
        <v>1</v>
      </c>
      <c r="C203">
        <v>2</v>
      </c>
      <c r="D203" s="5" t="s">
        <v>47</v>
      </c>
      <c r="E203" s="6">
        <v>724.43700000000001</v>
      </c>
      <c r="F203" s="6">
        <v>1385.559</v>
      </c>
      <c r="G203" s="6">
        <v>2109.9960000000001</v>
      </c>
      <c r="H203" s="6" t="str">
        <f>VLOOKUP(Tabla1[[#This Row],[Caja]],Originales!$I$3:$K$6,2,FALSE)</f>
        <v>Tenerife Norte</v>
      </c>
      <c r="I203" s="6" t="str">
        <f>VLOOKUP(Tabla1[[#This Row],[Caja]],Originales!$I$3:$K$6,3,FALSE)</f>
        <v>Tenerife</v>
      </c>
      <c r="J203" s="9" t="str">
        <f>VLOOKUP(Tabla1[[#This Row],[CodigoEmpleado]],Originales!$M$3:$P$13,2,FALSE)</f>
        <v>Toño</v>
      </c>
      <c r="K203" s="10">
        <f>YEAR(Tabla1[[#This Row],[Fecha]])</f>
        <v>2011</v>
      </c>
      <c r="L203" s="11">
        <f>MONTH(Tabla1[[#This Row],[Fecha]])</f>
        <v>1</v>
      </c>
      <c r="M203" s="11">
        <f>DAY(Tabla1[[#This Row],[Fecha]])</f>
        <v>26</v>
      </c>
      <c r="N203" s="11">
        <f>WEEKDAY(Tabla1[[#This Row],[Fecha]],2)</f>
        <v>3</v>
      </c>
      <c r="O203" s="11" t="str">
        <f t="shared" si="3"/>
        <v>Miércoles</v>
      </c>
    </row>
    <row r="204" spans="1:15" x14ac:dyDescent="0.25">
      <c r="A204" s="4">
        <v>40569</v>
      </c>
      <c r="B204">
        <v>2</v>
      </c>
      <c r="C204">
        <v>1</v>
      </c>
      <c r="D204" s="5" t="s">
        <v>24</v>
      </c>
      <c r="E204" s="6">
        <v>610.47</v>
      </c>
      <c r="F204" s="6">
        <v>1049.6010000000001</v>
      </c>
      <c r="G204" s="6">
        <v>1660.0709999999999</v>
      </c>
      <c r="H204" s="6" t="str">
        <f>VLOOKUP(Tabla1[[#This Row],[Caja]],Originales!$I$3:$K$6,2,FALSE)</f>
        <v>Tenerife Sur</v>
      </c>
      <c r="I204" s="6" t="str">
        <f>VLOOKUP(Tabla1[[#This Row],[Caja]],Originales!$I$3:$K$6,3,FALSE)</f>
        <v>Tenerife</v>
      </c>
      <c r="J204" s="9" t="str">
        <f>VLOOKUP(Tabla1[[#This Row],[CodigoEmpleado]],Originales!$M$3:$P$13,2,FALSE)</f>
        <v>Ana</v>
      </c>
      <c r="K204" s="10">
        <f>YEAR(Tabla1[[#This Row],[Fecha]])</f>
        <v>2011</v>
      </c>
      <c r="L204" s="11">
        <f>MONTH(Tabla1[[#This Row],[Fecha]])</f>
        <v>1</v>
      </c>
      <c r="M204" s="11">
        <f>DAY(Tabla1[[#This Row],[Fecha]])</f>
        <v>26</v>
      </c>
      <c r="N204" s="11">
        <f>WEEKDAY(Tabla1[[#This Row],[Fecha]],2)</f>
        <v>3</v>
      </c>
      <c r="O204" s="11" t="str">
        <f t="shared" si="3"/>
        <v>Miércoles</v>
      </c>
    </row>
    <row r="205" spans="1:15" x14ac:dyDescent="0.25">
      <c r="A205" s="4">
        <v>40569</v>
      </c>
      <c r="B205">
        <v>2</v>
      </c>
      <c r="C205">
        <v>2</v>
      </c>
      <c r="D205" s="5" t="s">
        <v>30</v>
      </c>
      <c r="E205" s="6">
        <v>624.65549999999996</v>
      </c>
      <c r="F205" s="6">
        <v>1256.4614999999999</v>
      </c>
      <c r="G205" s="6">
        <v>1881.117</v>
      </c>
      <c r="H205" s="6" t="str">
        <f>VLOOKUP(Tabla1[[#This Row],[Caja]],Originales!$I$3:$K$6,2,FALSE)</f>
        <v>Tenerife Sur</v>
      </c>
      <c r="I205" s="6" t="str">
        <f>VLOOKUP(Tabla1[[#This Row],[Caja]],Originales!$I$3:$K$6,3,FALSE)</f>
        <v>Tenerife</v>
      </c>
      <c r="J205" s="9" t="str">
        <f>VLOOKUP(Tabla1[[#This Row],[CodigoEmpleado]],Originales!$M$3:$P$13,2,FALSE)</f>
        <v>Juan</v>
      </c>
      <c r="K205" s="10">
        <f>YEAR(Tabla1[[#This Row],[Fecha]])</f>
        <v>2011</v>
      </c>
      <c r="L205" s="11">
        <f>MONTH(Tabla1[[#This Row],[Fecha]])</f>
        <v>1</v>
      </c>
      <c r="M205" s="11">
        <f>DAY(Tabla1[[#This Row],[Fecha]])</f>
        <v>26</v>
      </c>
      <c r="N205" s="11">
        <f>WEEKDAY(Tabla1[[#This Row],[Fecha]],2)</f>
        <v>3</v>
      </c>
      <c r="O205" s="11" t="str">
        <f t="shared" si="3"/>
        <v>Miércoles</v>
      </c>
    </row>
    <row r="206" spans="1:15" x14ac:dyDescent="0.25">
      <c r="A206" s="4">
        <v>40569</v>
      </c>
      <c r="B206">
        <v>3</v>
      </c>
      <c r="C206">
        <v>1</v>
      </c>
      <c r="D206" s="5" t="s">
        <v>16</v>
      </c>
      <c r="E206" s="6">
        <v>637.30799999999999</v>
      </c>
      <c r="F206" s="6">
        <v>964.43550000000005</v>
      </c>
      <c r="G206" s="6">
        <v>1601.7435</v>
      </c>
      <c r="H206" s="6" t="str">
        <f>VLOOKUP(Tabla1[[#This Row],[Caja]],Originales!$I$3:$K$6,2,FALSE)</f>
        <v>Las Canteras</v>
      </c>
      <c r="I206" s="6" t="str">
        <f>VLOOKUP(Tabla1[[#This Row],[Caja]],Originales!$I$3:$K$6,3,FALSE)</f>
        <v>Las Palmas</v>
      </c>
      <c r="J206" s="9" t="str">
        <f>VLOOKUP(Tabla1[[#This Row],[CodigoEmpleado]],Originales!$M$3:$P$13,2,FALSE)</f>
        <v>Jorge</v>
      </c>
      <c r="K206" s="10">
        <f>YEAR(Tabla1[[#This Row],[Fecha]])</f>
        <v>2011</v>
      </c>
      <c r="L206" s="11">
        <f>MONTH(Tabla1[[#This Row],[Fecha]])</f>
        <v>1</v>
      </c>
      <c r="M206" s="11">
        <f>DAY(Tabla1[[#This Row],[Fecha]])</f>
        <v>26</v>
      </c>
      <c r="N206" s="11">
        <f>WEEKDAY(Tabla1[[#This Row],[Fecha]],2)</f>
        <v>3</v>
      </c>
      <c r="O206" s="11" t="str">
        <f t="shared" si="3"/>
        <v>Miércoles</v>
      </c>
    </row>
    <row r="207" spans="1:15" x14ac:dyDescent="0.25">
      <c r="A207" s="4">
        <v>40569</v>
      </c>
      <c r="B207">
        <v>3</v>
      </c>
      <c r="C207">
        <v>2</v>
      </c>
      <c r="D207" s="5" t="s">
        <v>22</v>
      </c>
      <c r="E207" s="6">
        <v>732.11249999999995</v>
      </c>
      <c r="F207" s="6">
        <v>1379.0385000000001</v>
      </c>
      <c r="G207" s="6">
        <v>2111.1509999999998</v>
      </c>
      <c r="H207" s="6" t="str">
        <f>VLOOKUP(Tabla1[[#This Row],[Caja]],Originales!$I$3:$K$6,2,FALSE)</f>
        <v>Las Canteras</v>
      </c>
      <c r="I207" s="6" t="str">
        <f>VLOOKUP(Tabla1[[#This Row],[Caja]],Originales!$I$3:$K$6,3,FALSE)</f>
        <v>Las Palmas</v>
      </c>
      <c r="J207" s="9" t="str">
        <f>VLOOKUP(Tabla1[[#This Row],[CodigoEmpleado]],Originales!$M$3:$P$13,2,FALSE)</f>
        <v>Paco</v>
      </c>
      <c r="K207" s="10">
        <f>YEAR(Tabla1[[#This Row],[Fecha]])</f>
        <v>2011</v>
      </c>
      <c r="L207" s="11">
        <f>MONTH(Tabla1[[#This Row],[Fecha]])</f>
        <v>1</v>
      </c>
      <c r="M207" s="11">
        <f>DAY(Tabla1[[#This Row],[Fecha]])</f>
        <v>26</v>
      </c>
      <c r="N207" s="11">
        <f>WEEKDAY(Tabla1[[#This Row],[Fecha]],2)</f>
        <v>3</v>
      </c>
      <c r="O207" s="11" t="str">
        <f t="shared" si="3"/>
        <v>Miércoles</v>
      </c>
    </row>
    <row r="208" spans="1:15" x14ac:dyDescent="0.25">
      <c r="A208" s="4">
        <v>40569</v>
      </c>
      <c r="B208">
        <v>4</v>
      </c>
      <c r="C208">
        <v>1</v>
      </c>
      <c r="D208" s="5" t="s">
        <v>27</v>
      </c>
      <c r="E208" s="6">
        <v>644.92049999999995</v>
      </c>
      <c r="F208" s="6">
        <v>1183.182</v>
      </c>
      <c r="G208" s="6">
        <v>1828.1025</v>
      </c>
      <c r="H208" s="6" t="str">
        <f>VLOOKUP(Tabla1[[#This Row],[Caja]],Originales!$I$3:$K$6,2,FALSE)</f>
        <v>Telde</v>
      </c>
      <c r="I208" s="6" t="str">
        <f>VLOOKUP(Tabla1[[#This Row],[Caja]],Originales!$I$3:$K$6,3,FALSE)</f>
        <v>Las Palmas</v>
      </c>
      <c r="J208" s="9" t="str">
        <f>VLOOKUP(Tabla1[[#This Row],[CodigoEmpleado]],Originales!$M$3:$P$13,2,FALSE)</f>
        <v>Bea</v>
      </c>
      <c r="K208" s="10">
        <f>YEAR(Tabla1[[#This Row],[Fecha]])</f>
        <v>2011</v>
      </c>
      <c r="L208" s="11">
        <f>MONTH(Tabla1[[#This Row],[Fecha]])</f>
        <v>1</v>
      </c>
      <c r="M208" s="11">
        <f>DAY(Tabla1[[#This Row],[Fecha]])</f>
        <v>26</v>
      </c>
      <c r="N208" s="11">
        <f>WEEKDAY(Tabla1[[#This Row],[Fecha]],2)</f>
        <v>3</v>
      </c>
      <c r="O208" s="11" t="str">
        <f t="shared" si="3"/>
        <v>Miércoles</v>
      </c>
    </row>
    <row r="209" spans="1:15" x14ac:dyDescent="0.25">
      <c r="A209" s="4">
        <v>40569</v>
      </c>
      <c r="B209">
        <v>4</v>
      </c>
      <c r="C209">
        <v>2</v>
      </c>
      <c r="D209" s="5" t="s">
        <v>32</v>
      </c>
      <c r="E209" s="6">
        <v>796.49850000000004</v>
      </c>
      <c r="F209" s="6">
        <v>1283.4465</v>
      </c>
      <c r="G209" s="6">
        <v>2079.9450000000002</v>
      </c>
      <c r="H209" s="6" t="str">
        <f>VLOOKUP(Tabla1[[#This Row],[Caja]],Originales!$I$3:$K$6,2,FALSE)</f>
        <v>Telde</v>
      </c>
      <c r="I209" s="6" t="str">
        <f>VLOOKUP(Tabla1[[#This Row],[Caja]],Originales!$I$3:$K$6,3,FALSE)</f>
        <v>Las Palmas</v>
      </c>
      <c r="J209" s="9" t="str">
        <f>VLOOKUP(Tabla1[[#This Row],[CodigoEmpleado]],Originales!$M$3:$P$13,2,FALSE)</f>
        <v>Ana</v>
      </c>
      <c r="K209" s="10">
        <f>YEAR(Tabla1[[#This Row],[Fecha]])</f>
        <v>2011</v>
      </c>
      <c r="L209" s="11">
        <f>MONTH(Tabla1[[#This Row],[Fecha]])</f>
        <v>1</v>
      </c>
      <c r="M209" s="11">
        <f>DAY(Tabla1[[#This Row],[Fecha]])</f>
        <v>26</v>
      </c>
      <c r="N209" s="11">
        <f>WEEKDAY(Tabla1[[#This Row],[Fecha]],2)</f>
        <v>3</v>
      </c>
      <c r="O209" s="11" t="str">
        <f t="shared" si="3"/>
        <v>Miércoles</v>
      </c>
    </row>
    <row r="210" spans="1:15" x14ac:dyDescent="0.25">
      <c r="A210" s="4">
        <v>40570</v>
      </c>
      <c r="B210">
        <v>1</v>
      </c>
      <c r="C210">
        <v>1</v>
      </c>
      <c r="D210" s="5" t="s">
        <v>37</v>
      </c>
      <c r="E210" s="6">
        <v>559.49249999999995</v>
      </c>
      <c r="F210" s="6">
        <v>1066.2329999999999</v>
      </c>
      <c r="G210" s="6">
        <v>1625.7255</v>
      </c>
      <c r="H210" s="6" t="str">
        <f>VLOOKUP(Tabla1[[#This Row],[Caja]],Originales!$I$3:$K$6,2,FALSE)</f>
        <v>Tenerife Norte</v>
      </c>
      <c r="I210" s="6" t="str">
        <f>VLOOKUP(Tabla1[[#This Row],[Caja]],Originales!$I$3:$K$6,3,FALSE)</f>
        <v>Tenerife</v>
      </c>
      <c r="J210" s="9" t="str">
        <f>VLOOKUP(Tabla1[[#This Row],[CodigoEmpleado]],Originales!$M$3:$P$13,2,FALSE)</f>
        <v>Luis</v>
      </c>
      <c r="K210" s="10">
        <f>YEAR(Tabla1[[#This Row],[Fecha]])</f>
        <v>2011</v>
      </c>
      <c r="L210" s="11">
        <f>MONTH(Tabla1[[#This Row],[Fecha]])</f>
        <v>1</v>
      </c>
      <c r="M210" s="11">
        <f>DAY(Tabla1[[#This Row],[Fecha]])</f>
        <v>27</v>
      </c>
      <c r="N210" s="11">
        <f>WEEKDAY(Tabla1[[#This Row],[Fecha]],2)</f>
        <v>4</v>
      </c>
      <c r="O210" s="11" t="str">
        <f t="shared" si="3"/>
        <v>Jueves</v>
      </c>
    </row>
    <row r="211" spans="1:15" x14ac:dyDescent="0.25">
      <c r="A211" s="4">
        <v>40570</v>
      </c>
      <c r="B211">
        <v>1</v>
      </c>
      <c r="C211">
        <v>2</v>
      </c>
      <c r="D211" s="5" t="s">
        <v>40</v>
      </c>
      <c r="E211" s="6">
        <v>739.84050000000002</v>
      </c>
      <c r="F211" s="6">
        <v>1367.2470000000001</v>
      </c>
      <c r="G211" s="6">
        <v>2107.0875000000001</v>
      </c>
      <c r="H211" s="6" t="str">
        <f>VLOOKUP(Tabla1[[#This Row],[Caja]],Originales!$I$3:$K$6,2,FALSE)</f>
        <v>Tenerife Norte</v>
      </c>
      <c r="I211" s="6" t="str">
        <f>VLOOKUP(Tabla1[[#This Row],[Caja]],Originales!$I$3:$K$6,3,FALSE)</f>
        <v>Tenerife</v>
      </c>
      <c r="J211" s="9" t="str">
        <f>VLOOKUP(Tabla1[[#This Row],[CodigoEmpleado]],Originales!$M$3:$P$13,2,FALSE)</f>
        <v>Pepe</v>
      </c>
      <c r="K211" s="10">
        <f>YEAR(Tabla1[[#This Row],[Fecha]])</f>
        <v>2011</v>
      </c>
      <c r="L211" s="11">
        <f>MONTH(Tabla1[[#This Row],[Fecha]])</f>
        <v>1</v>
      </c>
      <c r="M211" s="11">
        <f>DAY(Tabla1[[#This Row],[Fecha]])</f>
        <v>27</v>
      </c>
      <c r="N211" s="11">
        <f>WEEKDAY(Tabla1[[#This Row],[Fecha]],2)</f>
        <v>4</v>
      </c>
      <c r="O211" s="11" t="str">
        <f t="shared" si="3"/>
        <v>Jueves</v>
      </c>
    </row>
    <row r="212" spans="1:15" x14ac:dyDescent="0.25">
      <c r="A212" s="4">
        <v>40570</v>
      </c>
      <c r="B212">
        <v>2</v>
      </c>
      <c r="C212">
        <v>1</v>
      </c>
      <c r="D212" s="5" t="s">
        <v>41</v>
      </c>
      <c r="E212" s="6">
        <v>677.23950000000002</v>
      </c>
      <c r="F212" s="6">
        <v>1173.4380000000001</v>
      </c>
      <c r="G212" s="6">
        <v>1850.6775</v>
      </c>
      <c r="H212" s="6" t="str">
        <f>VLOOKUP(Tabla1[[#This Row],[Caja]],Originales!$I$3:$K$6,2,FALSE)</f>
        <v>Tenerife Sur</v>
      </c>
      <c r="I212" s="6" t="str">
        <f>VLOOKUP(Tabla1[[#This Row],[Caja]],Originales!$I$3:$K$6,3,FALSE)</f>
        <v>Tenerife</v>
      </c>
      <c r="J212" s="9" t="str">
        <f>VLOOKUP(Tabla1[[#This Row],[CodigoEmpleado]],Originales!$M$3:$P$13,2,FALSE)</f>
        <v>Javi</v>
      </c>
      <c r="K212" s="10">
        <f>YEAR(Tabla1[[#This Row],[Fecha]])</f>
        <v>2011</v>
      </c>
      <c r="L212" s="11">
        <f>MONTH(Tabla1[[#This Row],[Fecha]])</f>
        <v>1</v>
      </c>
      <c r="M212" s="11">
        <f>DAY(Tabla1[[#This Row],[Fecha]])</f>
        <v>27</v>
      </c>
      <c r="N212" s="11">
        <f>WEEKDAY(Tabla1[[#This Row],[Fecha]],2)</f>
        <v>4</v>
      </c>
      <c r="O212" s="11" t="str">
        <f t="shared" si="3"/>
        <v>Jueves</v>
      </c>
    </row>
    <row r="213" spans="1:15" x14ac:dyDescent="0.25">
      <c r="A213" s="4">
        <v>40570</v>
      </c>
      <c r="B213">
        <v>2</v>
      </c>
      <c r="C213">
        <v>2</v>
      </c>
      <c r="D213" s="5" t="s">
        <v>43</v>
      </c>
      <c r="E213" s="6">
        <v>737.79300000000001</v>
      </c>
      <c r="F213" s="6">
        <v>1254.4455</v>
      </c>
      <c r="G213" s="6">
        <v>1992.2384999999999</v>
      </c>
      <c r="H213" s="6" t="str">
        <f>VLOOKUP(Tabla1[[#This Row],[Caja]],Originales!$I$3:$K$6,2,FALSE)</f>
        <v>Tenerife Sur</v>
      </c>
      <c r="I213" s="6" t="str">
        <f>VLOOKUP(Tabla1[[#This Row],[Caja]],Originales!$I$3:$K$6,3,FALSE)</f>
        <v>Tenerife</v>
      </c>
      <c r="J213" s="9" t="str">
        <f>VLOOKUP(Tabla1[[#This Row],[CodigoEmpleado]],Originales!$M$3:$P$13,2,FALSE)</f>
        <v>Jose</v>
      </c>
      <c r="K213" s="10">
        <f>YEAR(Tabla1[[#This Row],[Fecha]])</f>
        <v>2011</v>
      </c>
      <c r="L213" s="11">
        <f>MONTH(Tabla1[[#This Row],[Fecha]])</f>
        <v>1</v>
      </c>
      <c r="M213" s="11">
        <f>DAY(Tabla1[[#This Row],[Fecha]])</f>
        <v>27</v>
      </c>
      <c r="N213" s="11">
        <f>WEEKDAY(Tabla1[[#This Row],[Fecha]],2)</f>
        <v>4</v>
      </c>
      <c r="O213" s="11" t="str">
        <f t="shared" si="3"/>
        <v>Jueves</v>
      </c>
    </row>
    <row r="214" spans="1:15" x14ac:dyDescent="0.25">
      <c r="A214" s="4">
        <v>40570</v>
      </c>
      <c r="B214">
        <v>3</v>
      </c>
      <c r="C214">
        <v>1</v>
      </c>
      <c r="D214" s="5" t="s">
        <v>47</v>
      </c>
      <c r="E214" s="6">
        <v>617.57849999999996</v>
      </c>
      <c r="F214" s="6">
        <v>1136.2995000000001</v>
      </c>
      <c r="G214" s="6">
        <v>1753.8779999999999</v>
      </c>
      <c r="H214" s="6" t="str">
        <f>VLOOKUP(Tabla1[[#This Row],[Caja]],Originales!$I$3:$K$6,2,FALSE)</f>
        <v>Las Canteras</v>
      </c>
      <c r="I214" s="6" t="str">
        <f>VLOOKUP(Tabla1[[#This Row],[Caja]],Originales!$I$3:$K$6,3,FALSE)</f>
        <v>Las Palmas</v>
      </c>
      <c r="J214" s="9" t="str">
        <f>VLOOKUP(Tabla1[[#This Row],[CodigoEmpleado]],Originales!$M$3:$P$13,2,FALSE)</f>
        <v>Toño</v>
      </c>
      <c r="K214" s="10">
        <f>YEAR(Tabla1[[#This Row],[Fecha]])</f>
        <v>2011</v>
      </c>
      <c r="L214" s="11">
        <f>MONTH(Tabla1[[#This Row],[Fecha]])</f>
        <v>1</v>
      </c>
      <c r="M214" s="11">
        <f>DAY(Tabla1[[#This Row],[Fecha]])</f>
        <v>27</v>
      </c>
      <c r="N214" s="11">
        <f>WEEKDAY(Tabla1[[#This Row],[Fecha]],2)</f>
        <v>4</v>
      </c>
      <c r="O214" s="11" t="str">
        <f t="shared" si="3"/>
        <v>Jueves</v>
      </c>
    </row>
    <row r="215" spans="1:15" x14ac:dyDescent="0.25">
      <c r="A215" s="4">
        <v>40570</v>
      </c>
      <c r="B215">
        <v>3</v>
      </c>
      <c r="C215">
        <v>2</v>
      </c>
      <c r="D215" s="5" t="s">
        <v>24</v>
      </c>
      <c r="E215" s="6">
        <v>678.43650000000002</v>
      </c>
      <c r="F215" s="6">
        <v>1148.3430000000001</v>
      </c>
      <c r="G215" s="6">
        <v>1826.7795000000001</v>
      </c>
      <c r="H215" s="6" t="str">
        <f>VLOOKUP(Tabla1[[#This Row],[Caja]],Originales!$I$3:$K$6,2,FALSE)</f>
        <v>Las Canteras</v>
      </c>
      <c r="I215" s="6" t="str">
        <f>VLOOKUP(Tabla1[[#This Row],[Caja]],Originales!$I$3:$K$6,3,FALSE)</f>
        <v>Las Palmas</v>
      </c>
      <c r="J215" s="9" t="str">
        <f>VLOOKUP(Tabla1[[#This Row],[CodigoEmpleado]],Originales!$M$3:$P$13,2,FALSE)</f>
        <v>Ana</v>
      </c>
      <c r="K215" s="10">
        <f>YEAR(Tabla1[[#This Row],[Fecha]])</f>
        <v>2011</v>
      </c>
      <c r="L215" s="11">
        <f>MONTH(Tabla1[[#This Row],[Fecha]])</f>
        <v>1</v>
      </c>
      <c r="M215" s="11">
        <f>DAY(Tabla1[[#This Row],[Fecha]])</f>
        <v>27</v>
      </c>
      <c r="N215" s="11">
        <f>WEEKDAY(Tabla1[[#This Row],[Fecha]],2)</f>
        <v>4</v>
      </c>
      <c r="O215" s="11" t="str">
        <f t="shared" si="3"/>
        <v>Jueves</v>
      </c>
    </row>
    <row r="216" spans="1:15" x14ac:dyDescent="0.25">
      <c r="A216" s="4">
        <v>40570</v>
      </c>
      <c r="B216">
        <v>4</v>
      </c>
      <c r="C216">
        <v>1</v>
      </c>
      <c r="D216" s="5" t="s">
        <v>30</v>
      </c>
      <c r="E216" s="6">
        <v>680.57849999999996</v>
      </c>
      <c r="F216" s="6">
        <v>1189.5450000000001</v>
      </c>
      <c r="G216" s="6">
        <v>1870.1234999999999</v>
      </c>
      <c r="H216" s="6" t="str">
        <f>VLOOKUP(Tabla1[[#This Row],[Caja]],Originales!$I$3:$K$6,2,FALSE)</f>
        <v>Telde</v>
      </c>
      <c r="I216" s="6" t="str">
        <f>VLOOKUP(Tabla1[[#This Row],[Caja]],Originales!$I$3:$K$6,3,FALSE)</f>
        <v>Las Palmas</v>
      </c>
      <c r="J216" s="9" t="str">
        <f>VLOOKUP(Tabla1[[#This Row],[CodigoEmpleado]],Originales!$M$3:$P$13,2,FALSE)</f>
        <v>Juan</v>
      </c>
      <c r="K216" s="10">
        <f>YEAR(Tabla1[[#This Row],[Fecha]])</f>
        <v>2011</v>
      </c>
      <c r="L216" s="11">
        <f>MONTH(Tabla1[[#This Row],[Fecha]])</f>
        <v>1</v>
      </c>
      <c r="M216" s="11">
        <f>DAY(Tabla1[[#This Row],[Fecha]])</f>
        <v>27</v>
      </c>
      <c r="N216" s="11">
        <f>WEEKDAY(Tabla1[[#This Row],[Fecha]],2)</f>
        <v>4</v>
      </c>
      <c r="O216" s="11" t="str">
        <f t="shared" si="3"/>
        <v>Jueves</v>
      </c>
    </row>
    <row r="217" spans="1:15" x14ac:dyDescent="0.25">
      <c r="A217" s="4">
        <v>40570</v>
      </c>
      <c r="B217">
        <v>4</v>
      </c>
      <c r="C217">
        <v>2</v>
      </c>
      <c r="D217" s="5" t="s">
        <v>16</v>
      </c>
      <c r="E217" s="6">
        <v>636.279</v>
      </c>
      <c r="F217" s="6">
        <v>1140.7829999999999</v>
      </c>
      <c r="G217" s="6">
        <v>1777.0619999999999</v>
      </c>
      <c r="H217" s="6" t="str">
        <f>VLOOKUP(Tabla1[[#This Row],[Caja]],Originales!$I$3:$K$6,2,FALSE)</f>
        <v>Telde</v>
      </c>
      <c r="I217" s="6" t="str">
        <f>VLOOKUP(Tabla1[[#This Row],[Caja]],Originales!$I$3:$K$6,3,FALSE)</f>
        <v>Las Palmas</v>
      </c>
      <c r="J217" s="9" t="str">
        <f>VLOOKUP(Tabla1[[#This Row],[CodigoEmpleado]],Originales!$M$3:$P$13,2,FALSE)</f>
        <v>Jorge</v>
      </c>
      <c r="K217" s="10">
        <f>YEAR(Tabla1[[#This Row],[Fecha]])</f>
        <v>2011</v>
      </c>
      <c r="L217" s="11">
        <f>MONTH(Tabla1[[#This Row],[Fecha]])</f>
        <v>1</v>
      </c>
      <c r="M217" s="11">
        <f>DAY(Tabla1[[#This Row],[Fecha]])</f>
        <v>27</v>
      </c>
      <c r="N217" s="11">
        <f>WEEKDAY(Tabla1[[#This Row],[Fecha]],2)</f>
        <v>4</v>
      </c>
      <c r="O217" s="11" t="str">
        <f t="shared" si="3"/>
        <v>Jueves</v>
      </c>
    </row>
    <row r="218" spans="1:15" x14ac:dyDescent="0.25">
      <c r="A218" s="4">
        <v>40571</v>
      </c>
      <c r="B218">
        <v>1</v>
      </c>
      <c r="C218">
        <v>1</v>
      </c>
      <c r="D218" s="5" t="s">
        <v>22</v>
      </c>
      <c r="E218" s="6">
        <v>512.86199999999997</v>
      </c>
      <c r="F218" s="6">
        <v>1099.6755000000001</v>
      </c>
      <c r="G218" s="6">
        <v>1612.5374999999999</v>
      </c>
      <c r="H218" s="6" t="str">
        <f>VLOOKUP(Tabla1[[#This Row],[Caja]],Originales!$I$3:$K$6,2,FALSE)</f>
        <v>Tenerife Norte</v>
      </c>
      <c r="I218" s="6" t="str">
        <f>VLOOKUP(Tabla1[[#This Row],[Caja]],Originales!$I$3:$K$6,3,FALSE)</f>
        <v>Tenerife</v>
      </c>
      <c r="J218" s="9" t="str">
        <f>VLOOKUP(Tabla1[[#This Row],[CodigoEmpleado]],Originales!$M$3:$P$13,2,FALSE)</f>
        <v>Paco</v>
      </c>
      <c r="K218" s="10">
        <f>YEAR(Tabla1[[#This Row],[Fecha]])</f>
        <v>2011</v>
      </c>
      <c r="L218" s="11">
        <f>MONTH(Tabla1[[#This Row],[Fecha]])</f>
        <v>1</v>
      </c>
      <c r="M218" s="11">
        <f>DAY(Tabla1[[#This Row],[Fecha]])</f>
        <v>28</v>
      </c>
      <c r="N218" s="11">
        <f>WEEKDAY(Tabla1[[#This Row],[Fecha]],2)</f>
        <v>5</v>
      </c>
      <c r="O218" s="11" t="str">
        <f t="shared" si="3"/>
        <v>Viernes</v>
      </c>
    </row>
    <row r="219" spans="1:15" x14ac:dyDescent="0.25">
      <c r="A219" s="4">
        <v>40571</v>
      </c>
      <c r="B219">
        <v>1</v>
      </c>
      <c r="C219">
        <v>2</v>
      </c>
      <c r="D219" s="5" t="s">
        <v>27</v>
      </c>
      <c r="E219" s="6">
        <v>628.0575</v>
      </c>
      <c r="F219" s="6">
        <v>1339.0440000000001</v>
      </c>
      <c r="G219" s="6">
        <v>1967.1015</v>
      </c>
      <c r="H219" s="6" t="str">
        <f>VLOOKUP(Tabla1[[#This Row],[Caja]],Originales!$I$3:$K$6,2,FALSE)</f>
        <v>Tenerife Norte</v>
      </c>
      <c r="I219" s="6" t="str">
        <f>VLOOKUP(Tabla1[[#This Row],[Caja]],Originales!$I$3:$K$6,3,FALSE)</f>
        <v>Tenerife</v>
      </c>
      <c r="J219" s="9" t="str">
        <f>VLOOKUP(Tabla1[[#This Row],[CodigoEmpleado]],Originales!$M$3:$P$13,2,FALSE)</f>
        <v>Bea</v>
      </c>
      <c r="K219" s="10">
        <f>YEAR(Tabla1[[#This Row],[Fecha]])</f>
        <v>2011</v>
      </c>
      <c r="L219" s="11">
        <f>MONTH(Tabla1[[#This Row],[Fecha]])</f>
        <v>1</v>
      </c>
      <c r="M219" s="11">
        <f>DAY(Tabla1[[#This Row],[Fecha]])</f>
        <v>28</v>
      </c>
      <c r="N219" s="11">
        <f>WEEKDAY(Tabla1[[#This Row],[Fecha]],2)</f>
        <v>5</v>
      </c>
      <c r="O219" s="11" t="str">
        <f t="shared" si="3"/>
        <v>Viernes</v>
      </c>
    </row>
    <row r="220" spans="1:15" x14ac:dyDescent="0.25">
      <c r="A220" s="4">
        <v>40571</v>
      </c>
      <c r="B220">
        <v>2</v>
      </c>
      <c r="C220">
        <v>1</v>
      </c>
      <c r="D220" s="5" t="s">
        <v>32</v>
      </c>
      <c r="E220" s="6">
        <v>556.62599999999998</v>
      </c>
      <c r="F220" s="6">
        <v>1213.4849999999999</v>
      </c>
      <c r="G220" s="6">
        <v>1770.1110000000001</v>
      </c>
      <c r="H220" s="6" t="str">
        <f>VLOOKUP(Tabla1[[#This Row],[Caja]],Originales!$I$3:$K$6,2,FALSE)</f>
        <v>Tenerife Sur</v>
      </c>
      <c r="I220" s="6" t="str">
        <f>VLOOKUP(Tabla1[[#This Row],[Caja]],Originales!$I$3:$K$6,3,FALSE)</f>
        <v>Tenerife</v>
      </c>
      <c r="J220" s="9" t="str">
        <f>VLOOKUP(Tabla1[[#This Row],[CodigoEmpleado]],Originales!$M$3:$P$13,2,FALSE)</f>
        <v>Ana</v>
      </c>
      <c r="K220" s="10">
        <f>YEAR(Tabla1[[#This Row],[Fecha]])</f>
        <v>2011</v>
      </c>
      <c r="L220" s="11">
        <f>MONTH(Tabla1[[#This Row],[Fecha]])</f>
        <v>1</v>
      </c>
      <c r="M220" s="11">
        <f>DAY(Tabla1[[#This Row],[Fecha]])</f>
        <v>28</v>
      </c>
      <c r="N220" s="11">
        <f>WEEKDAY(Tabla1[[#This Row],[Fecha]],2)</f>
        <v>5</v>
      </c>
      <c r="O220" s="11" t="str">
        <f t="shared" si="3"/>
        <v>Viernes</v>
      </c>
    </row>
    <row r="221" spans="1:15" x14ac:dyDescent="0.25">
      <c r="A221" s="4">
        <v>40571</v>
      </c>
      <c r="B221">
        <v>2</v>
      </c>
      <c r="C221">
        <v>2</v>
      </c>
      <c r="D221" s="5" t="s">
        <v>37</v>
      </c>
      <c r="E221" s="6">
        <v>782.58600000000001</v>
      </c>
      <c r="F221" s="6">
        <v>1408.617</v>
      </c>
      <c r="G221" s="6">
        <v>2191.203</v>
      </c>
      <c r="H221" s="6" t="str">
        <f>VLOOKUP(Tabla1[[#This Row],[Caja]],Originales!$I$3:$K$6,2,FALSE)</f>
        <v>Tenerife Sur</v>
      </c>
      <c r="I221" s="6" t="str">
        <f>VLOOKUP(Tabla1[[#This Row],[Caja]],Originales!$I$3:$K$6,3,FALSE)</f>
        <v>Tenerife</v>
      </c>
      <c r="J221" s="9" t="str">
        <f>VLOOKUP(Tabla1[[#This Row],[CodigoEmpleado]],Originales!$M$3:$P$13,2,FALSE)</f>
        <v>Luis</v>
      </c>
      <c r="K221" s="10">
        <f>YEAR(Tabla1[[#This Row],[Fecha]])</f>
        <v>2011</v>
      </c>
      <c r="L221" s="11">
        <f>MONTH(Tabla1[[#This Row],[Fecha]])</f>
        <v>1</v>
      </c>
      <c r="M221" s="11">
        <f>DAY(Tabla1[[#This Row],[Fecha]])</f>
        <v>28</v>
      </c>
      <c r="N221" s="11">
        <f>WEEKDAY(Tabla1[[#This Row],[Fecha]],2)</f>
        <v>5</v>
      </c>
      <c r="O221" s="11" t="str">
        <f t="shared" si="3"/>
        <v>Viernes</v>
      </c>
    </row>
    <row r="222" spans="1:15" x14ac:dyDescent="0.25">
      <c r="A222" s="4">
        <v>40571</v>
      </c>
      <c r="B222">
        <v>3</v>
      </c>
      <c r="C222">
        <v>1</v>
      </c>
      <c r="D222" s="5" t="s">
        <v>40</v>
      </c>
      <c r="E222" s="6">
        <v>660.95399999999995</v>
      </c>
      <c r="F222" s="6">
        <v>1038.2085</v>
      </c>
      <c r="G222" s="6">
        <v>1699.1624999999999</v>
      </c>
      <c r="H222" s="6" t="str">
        <f>VLOOKUP(Tabla1[[#This Row],[Caja]],Originales!$I$3:$K$6,2,FALSE)</f>
        <v>Las Canteras</v>
      </c>
      <c r="I222" s="6" t="str">
        <f>VLOOKUP(Tabla1[[#This Row],[Caja]],Originales!$I$3:$K$6,3,FALSE)</f>
        <v>Las Palmas</v>
      </c>
      <c r="J222" s="9" t="str">
        <f>VLOOKUP(Tabla1[[#This Row],[CodigoEmpleado]],Originales!$M$3:$P$13,2,FALSE)</f>
        <v>Pepe</v>
      </c>
      <c r="K222" s="10">
        <f>YEAR(Tabla1[[#This Row],[Fecha]])</f>
        <v>2011</v>
      </c>
      <c r="L222" s="11">
        <f>MONTH(Tabla1[[#This Row],[Fecha]])</f>
        <v>1</v>
      </c>
      <c r="M222" s="11">
        <f>DAY(Tabla1[[#This Row],[Fecha]])</f>
        <v>28</v>
      </c>
      <c r="N222" s="11">
        <f>WEEKDAY(Tabla1[[#This Row],[Fecha]],2)</f>
        <v>5</v>
      </c>
      <c r="O222" s="11" t="str">
        <f t="shared" si="3"/>
        <v>Viernes</v>
      </c>
    </row>
    <row r="223" spans="1:15" x14ac:dyDescent="0.25">
      <c r="A223" s="4">
        <v>40571</v>
      </c>
      <c r="B223">
        <v>3</v>
      </c>
      <c r="C223">
        <v>2</v>
      </c>
      <c r="D223" s="5" t="s">
        <v>41</v>
      </c>
      <c r="E223" s="6">
        <v>718.58849999999995</v>
      </c>
      <c r="F223" s="6">
        <v>1264.5464999999999</v>
      </c>
      <c r="G223" s="6">
        <v>1983.135</v>
      </c>
      <c r="H223" s="6" t="str">
        <f>VLOOKUP(Tabla1[[#This Row],[Caja]],Originales!$I$3:$K$6,2,FALSE)</f>
        <v>Las Canteras</v>
      </c>
      <c r="I223" s="6" t="str">
        <f>VLOOKUP(Tabla1[[#This Row],[Caja]],Originales!$I$3:$K$6,3,FALSE)</f>
        <v>Las Palmas</v>
      </c>
      <c r="J223" s="9" t="str">
        <f>VLOOKUP(Tabla1[[#This Row],[CodigoEmpleado]],Originales!$M$3:$P$13,2,FALSE)</f>
        <v>Javi</v>
      </c>
      <c r="K223" s="10">
        <f>YEAR(Tabla1[[#This Row],[Fecha]])</f>
        <v>2011</v>
      </c>
      <c r="L223" s="11">
        <f>MONTH(Tabla1[[#This Row],[Fecha]])</f>
        <v>1</v>
      </c>
      <c r="M223" s="11">
        <f>DAY(Tabla1[[#This Row],[Fecha]])</f>
        <v>28</v>
      </c>
      <c r="N223" s="11">
        <f>WEEKDAY(Tabla1[[#This Row],[Fecha]],2)</f>
        <v>5</v>
      </c>
      <c r="O223" s="11" t="str">
        <f t="shared" si="3"/>
        <v>Viernes</v>
      </c>
    </row>
    <row r="224" spans="1:15" x14ac:dyDescent="0.25">
      <c r="A224" s="4">
        <v>40571</v>
      </c>
      <c r="B224">
        <v>4</v>
      </c>
      <c r="C224">
        <v>1</v>
      </c>
      <c r="D224" s="5" t="s">
        <v>43</v>
      </c>
      <c r="E224" s="6">
        <v>718.02149999999995</v>
      </c>
      <c r="F224" s="6">
        <v>1171.6320000000001</v>
      </c>
      <c r="G224" s="6">
        <v>1889.6534999999999</v>
      </c>
      <c r="H224" s="6" t="str">
        <f>VLOOKUP(Tabla1[[#This Row],[Caja]],Originales!$I$3:$K$6,2,FALSE)</f>
        <v>Telde</v>
      </c>
      <c r="I224" s="6" t="str">
        <f>VLOOKUP(Tabla1[[#This Row],[Caja]],Originales!$I$3:$K$6,3,FALSE)</f>
        <v>Las Palmas</v>
      </c>
      <c r="J224" s="9" t="str">
        <f>VLOOKUP(Tabla1[[#This Row],[CodigoEmpleado]],Originales!$M$3:$P$13,2,FALSE)</f>
        <v>Jose</v>
      </c>
      <c r="K224" s="10">
        <f>YEAR(Tabla1[[#This Row],[Fecha]])</f>
        <v>2011</v>
      </c>
      <c r="L224" s="11">
        <f>MONTH(Tabla1[[#This Row],[Fecha]])</f>
        <v>1</v>
      </c>
      <c r="M224" s="11">
        <f>DAY(Tabla1[[#This Row],[Fecha]])</f>
        <v>28</v>
      </c>
      <c r="N224" s="11">
        <f>WEEKDAY(Tabla1[[#This Row],[Fecha]],2)</f>
        <v>5</v>
      </c>
      <c r="O224" s="11" t="str">
        <f t="shared" si="3"/>
        <v>Viernes</v>
      </c>
    </row>
    <row r="225" spans="1:15" x14ac:dyDescent="0.25">
      <c r="A225" s="4">
        <v>40571</v>
      </c>
      <c r="B225">
        <v>4</v>
      </c>
      <c r="C225">
        <v>2</v>
      </c>
      <c r="D225" s="5" t="s">
        <v>47</v>
      </c>
      <c r="E225" s="6">
        <v>758.08950000000004</v>
      </c>
      <c r="F225" s="6">
        <v>1410.4335000000001</v>
      </c>
      <c r="G225" s="6">
        <v>2168.5230000000001</v>
      </c>
      <c r="H225" s="6" t="str">
        <f>VLOOKUP(Tabla1[[#This Row],[Caja]],Originales!$I$3:$K$6,2,FALSE)</f>
        <v>Telde</v>
      </c>
      <c r="I225" s="6" t="str">
        <f>VLOOKUP(Tabla1[[#This Row],[Caja]],Originales!$I$3:$K$6,3,FALSE)</f>
        <v>Las Palmas</v>
      </c>
      <c r="J225" s="9" t="str">
        <f>VLOOKUP(Tabla1[[#This Row],[CodigoEmpleado]],Originales!$M$3:$P$13,2,FALSE)</f>
        <v>Toño</v>
      </c>
      <c r="K225" s="10">
        <f>YEAR(Tabla1[[#This Row],[Fecha]])</f>
        <v>2011</v>
      </c>
      <c r="L225" s="11">
        <f>MONTH(Tabla1[[#This Row],[Fecha]])</f>
        <v>1</v>
      </c>
      <c r="M225" s="11">
        <f>DAY(Tabla1[[#This Row],[Fecha]])</f>
        <v>28</v>
      </c>
      <c r="N225" s="11">
        <f>WEEKDAY(Tabla1[[#This Row],[Fecha]],2)</f>
        <v>5</v>
      </c>
      <c r="O225" s="11" t="str">
        <f t="shared" si="3"/>
        <v>Viernes</v>
      </c>
    </row>
    <row r="226" spans="1:15" x14ac:dyDescent="0.25">
      <c r="A226" s="4">
        <v>40572</v>
      </c>
      <c r="B226">
        <v>1</v>
      </c>
      <c r="C226">
        <v>1</v>
      </c>
      <c r="D226" s="5" t="s">
        <v>24</v>
      </c>
      <c r="E226" s="6">
        <v>630.37800000000004</v>
      </c>
      <c r="F226" s="6">
        <v>1169.133</v>
      </c>
      <c r="G226" s="6">
        <v>1799.511</v>
      </c>
      <c r="H226" s="6" t="str">
        <f>VLOOKUP(Tabla1[[#This Row],[Caja]],Originales!$I$3:$K$6,2,FALSE)</f>
        <v>Tenerife Norte</v>
      </c>
      <c r="I226" s="6" t="str">
        <f>VLOOKUP(Tabla1[[#This Row],[Caja]],Originales!$I$3:$K$6,3,FALSE)</f>
        <v>Tenerife</v>
      </c>
      <c r="J226" s="9" t="str">
        <f>VLOOKUP(Tabla1[[#This Row],[CodigoEmpleado]],Originales!$M$3:$P$13,2,FALSE)</f>
        <v>Ana</v>
      </c>
      <c r="K226" s="10">
        <f>YEAR(Tabla1[[#This Row],[Fecha]])</f>
        <v>2011</v>
      </c>
      <c r="L226" s="11">
        <f>MONTH(Tabla1[[#This Row],[Fecha]])</f>
        <v>1</v>
      </c>
      <c r="M226" s="11">
        <f>DAY(Tabla1[[#This Row],[Fecha]])</f>
        <v>29</v>
      </c>
      <c r="N226" s="11">
        <f>WEEKDAY(Tabla1[[#This Row],[Fecha]],2)</f>
        <v>6</v>
      </c>
      <c r="O226" s="11" t="str">
        <f t="shared" si="3"/>
        <v>Sábado</v>
      </c>
    </row>
    <row r="227" spans="1:15" x14ac:dyDescent="0.25">
      <c r="A227" s="4">
        <v>40572</v>
      </c>
      <c r="B227">
        <v>1</v>
      </c>
      <c r="C227">
        <v>2</v>
      </c>
      <c r="D227" s="5" t="s">
        <v>30</v>
      </c>
      <c r="E227" s="6">
        <v>522.85799999999995</v>
      </c>
      <c r="F227" s="6">
        <v>1079.7570000000001</v>
      </c>
      <c r="G227" s="6">
        <v>1602.615</v>
      </c>
      <c r="H227" s="6" t="str">
        <f>VLOOKUP(Tabla1[[#This Row],[Caja]],Originales!$I$3:$K$6,2,FALSE)</f>
        <v>Tenerife Norte</v>
      </c>
      <c r="I227" s="6" t="str">
        <f>VLOOKUP(Tabla1[[#This Row],[Caja]],Originales!$I$3:$K$6,3,FALSE)</f>
        <v>Tenerife</v>
      </c>
      <c r="J227" s="9" t="str">
        <f>VLOOKUP(Tabla1[[#This Row],[CodigoEmpleado]],Originales!$M$3:$P$13,2,FALSE)</f>
        <v>Juan</v>
      </c>
      <c r="K227" s="10">
        <f>YEAR(Tabla1[[#This Row],[Fecha]])</f>
        <v>2011</v>
      </c>
      <c r="L227" s="11">
        <f>MONTH(Tabla1[[#This Row],[Fecha]])</f>
        <v>1</v>
      </c>
      <c r="M227" s="11">
        <f>DAY(Tabla1[[#This Row],[Fecha]])</f>
        <v>29</v>
      </c>
      <c r="N227" s="11">
        <f>WEEKDAY(Tabla1[[#This Row],[Fecha]],2)</f>
        <v>6</v>
      </c>
      <c r="O227" s="11" t="str">
        <f t="shared" si="3"/>
        <v>Sábado</v>
      </c>
    </row>
    <row r="228" spans="1:15" x14ac:dyDescent="0.25">
      <c r="A228" s="4">
        <v>40572</v>
      </c>
      <c r="B228">
        <v>2</v>
      </c>
      <c r="C228">
        <v>1</v>
      </c>
      <c r="D228" s="5" t="s">
        <v>16</v>
      </c>
      <c r="E228" s="6">
        <v>602.08050000000003</v>
      </c>
      <c r="F228" s="6">
        <v>1120.2135000000001</v>
      </c>
      <c r="G228" s="6">
        <v>1722.2940000000001</v>
      </c>
      <c r="H228" s="6" t="str">
        <f>VLOOKUP(Tabla1[[#This Row],[Caja]],Originales!$I$3:$K$6,2,FALSE)</f>
        <v>Tenerife Sur</v>
      </c>
      <c r="I228" s="6" t="str">
        <f>VLOOKUP(Tabla1[[#This Row],[Caja]],Originales!$I$3:$K$6,3,FALSE)</f>
        <v>Tenerife</v>
      </c>
      <c r="J228" s="9" t="str">
        <f>VLOOKUP(Tabla1[[#This Row],[CodigoEmpleado]],Originales!$M$3:$P$13,2,FALSE)</f>
        <v>Jorge</v>
      </c>
      <c r="K228" s="10">
        <f>YEAR(Tabla1[[#This Row],[Fecha]])</f>
        <v>2011</v>
      </c>
      <c r="L228" s="11">
        <f>MONTH(Tabla1[[#This Row],[Fecha]])</f>
        <v>1</v>
      </c>
      <c r="M228" s="11">
        <f>DAY(Tabla1[[#This Row],[Fecha]])</f>
        <v>29</v>
      </c>
      <c r="N228" s="11">
        <f>WEEKDAY(Tabla1[[#This Row],[Fecha]],2)</f>
        <v>6</v>
      </c>
      <c r="O228" s="11" t="str">
        <f t="shared" si="3"/>
        <v>Sábado</v>
      </c>
    </row>
    <row r="229" spans="1:15" x14ac:dyDescent="0.25">
      <c r="A229" s="4">
        <v>40572</v>
      </c>
      <c r="B229">
        <v>2</v>
      </c>
      <c r="C229">
        <v>2</v>
      </c>
      <c r="D229" s="5" t="s">
        <v>22</v>
      </c>
      <c r="E229" s="6">
        <v>699.87750000000005</v>
      </c>
      <c r="F229" s="6">
        <v>1416.03</v>
      </c>
      <c r="G229" s="6">
        <v>2115.9074999999998</v>
      </c>
      <c r="H229" s="6" t="str">
        <f>VLOOKUP(Tabla1[[#This Row],[Caja]],Originales!$I$3:$K$6,2,FALSE)</f>
        <v>Tenerife Sur</v>
      </c>
      <c r="I229" s="6" t="str">
        <f>VLOOKUP(Tabla1[[#This Row],[Caja]],Originales!$I$3:$K$6,3,FALSE)</f>
        <v>Tenerife</v>
      </c>
      <c r="J229" s="9" t="str">
        <f>VLOOKUP(Tabla1[[#This Row],[CodigoEmpleado]],Originales!$M$3:$P$13,2,FALSE)</f>
        <v>Paco</v>
      </c>
      <c r="K229" s="10">
        <f>YEAR(Tabla1[[#This Row],[Fecha]])</f>
        <v>2011</v>
      </c>
      <c r="L229" s="11">
        <f>MONTH(Tabla1[[#This Row],[Fecha]])</f>
        <v>1</v>
      </c>
      <c r="M229" s="11">
        <f>DAY(Tabla1[[#This Row],[Fecha]])</f>
        <v>29</v>
      </c>
      <c r="N229" s="11">
        <f>WEEKDAY(Tabla1[[#This Row],[Fecha]],2)</f>
        <v>6</v>
      </c>
      <c r="O229" s="11" t="str">
        <f t="shared" si="3"/>
        <v>Sábado</v>
      </c>
    </row>
    <row r="230" spans="1:15" x14ac:dyDescent="0.25">
      <c r="A230" s="4">
        <v>40572</v>
      </c>
      <c r="B230">
        <v>3</v>
      </c>
      <c r="C230">
        <v>1</v>
      </c>
      <c r="D230" s="5" t="s">
        <v>27</v>
      </c>
      <c r="E230" s="6">
        <v>504.76650000000001</v>
      </c>
      <c r="F230" s="6">
        <v>1098.93</v>
      </c>
      <c r="G230" s="6">
        <v>1603.6965</v>
      </c>
      <c r="H230" s="6" t="str">
        <f>VLOOKUP(Tabla1[[#This Row],[Caja]],Originales!$I$3:$K$6,2,FALSE)</f>
        <v>Las Canteras</v>
      </c>
      <c r="I230" s="6" t="str">
        <f>VLOOKUP(Tabla1[[#This Row],[Caja]],Originales!$I$3:$K$6,3,FALSE)</f>
        <v>Las Palmas</v>
      </c>
      <c r="J230" s="9" t="str">
        <f>VLOOKUP(Tabla1[[#This Row],[CodigoEmpleado]],Originales!$M$3:$P$13,2,FALSE)</f>
        <v>Bea</v>
      </c>
      <c r="K230" s="10">
        <f>YEAR(Tabla1[[#This Row],[Fecha]])</f>
        <v>2011</v>
      </c>
      <c r="L230" s="11">
        <f>MONTH(Tabla1[[#This Row],[Fecha]])</f>
        <v>1</v>
      </c>
      <c r="M230" s="11">
        <f>DAY(Tabla1[[#This Row],[Fecha]])</f>
        <v>29</v>
      </c>
      <c r="N230" s="11">
        <f>WEEKDAY(Tabla1[[#This Row],[Fecha]],2)</f>
        <v>6</v>
      </c>
      <c r="O230" s="11" t="str">
        <f t="shared" si="3"/>
        <v>Sábado</v>
      </c>
    </row>
    <row r="231" spans="1:15" x14ac:dyDescent="0.25">
      <c r="A231" s="4">
        <v>40572</v>
      </c>
      <c r="B231">
        <v>3</v>
      </c>
      <c r="C231">
        <v>2</v>
      </c>
      <c r="D231" s="5" t="s">
        <v>32</v>
      </c>
      <c r="E231" s="6">
        <v>584.52449999999999</v>
      </c>
      <c r="F231" s="6">
        <v>1254.6975</v>
      </c>
      <c r="G231" s="6">
        <v>1839.222</v>
      </c>
      <c r="H231" s="6" t="str">
        <f>VLOOKUP(Tabla1[[#This Row],[Caja]],Originales!$I$3:$K$6,2,FALSE)</f>
        <v>Las Canteras</v>
      </c>
      <c r="I231" s="6" t="str">
        <f>VLOOKUP(Tabla1[[#This Row],[Caja]],Originales!$I$3:$K$6,3,FALSE)</f>
        <v>Las Palmas</v>
      </c>
      <c r="J231" s="9" t="str">
        <f>VLOOKUP(Tabla1[[#This Row],[CodigoEmpleado]],Originales!$M$3:$P$13,2,FALSE)</f>
        <v>Ana</v>
      </c>
      <c r="K231" s="10">
        <f>YEAR(Tabla1[[#This Row],[Fecha]])</f>
        <v>2011</v>
      </c>
      <c r="L231" s="11">
        <f>MONTH(Tabla1[[#This Row],[Fecha]])</f>
        <v>1</v>
      </c>
      <c r="M231" s="11">
        <f>DAY(Tabla1[[#This Row],[Fecha]])</f>
        <v>29</v>
      </c>
      <c r="N231" s="11">
        <f>WEEKDAY(Tabla1[[#This Row],[Fecha]],2)</f>
        <v>6</v>
      </c>
      <c r="O231" s="11" t="str">
        <f t="shared" si="3"/>
        <v>Sábado</v>
      </c>
    </row>
    <row r="232" spans="1:15" x14ac:dyDescent="0.25">
      <c r="A232" s="4">
        <v>40572</v>
      </c>
      <c r="B232">
        <v>4</v>
      </c>
      <c r="C232">
        <v>1</v>
      </c>
      <c r="D232" s="5" t="s">
        <v>37</v>
      </c>
      <c r="E232" s="6">
        <v>575.52599999999995</v>
      </c>
      <c r="F232" s="6">
        <v>1079.9565</v>
      </c>
      <c r="G232" s="6">
        <v>1655.4825000000001</v>
      </c>
      <c r="H232" s="6" t="str">
        <f>VLOOKUP(Tabla1[[#This Row],[Caja]],Originales!$I$3:$K$6,2,FALSE)</f>
        <v>Telde</v>
      </c>
      <c r="I232" s="6" t="str">
        <f>VLOOKUP(Tabla1[[#This Row],[Caja]],Originales!$I$3:$K$6,3,FALSE)</f>
        <v>Las Palmas</v>
      </c>
      <c r="J232" s="9" t="str">
        <f>VLOOKUP(Tabla1[[#This Row],[CodigoEmpleado]],Originales!$M$3:$P$13,2,FALSE)</f>
        <v>Luis</v>
      </c>
      <c r="K232" s="10">
        <f>YEAR(Tabla1[[#This Row],[Fecha]])</f>
        <v>2011</v>
      </c>
      <c r="L232" s="11">
        <f>MONTH(Tabla1[[#This Row],[Fecha]])</f>
        <v>1</v>
      </c>
      <c r="M232" s="11">
        <f>DAY(Tabla1[[#This Row],[Fecha]])</f>
        <v>29</v>
      </c>
      <c r="N232" s="11">
        <f>WEEKDAY(Tabla1[[#This Row],[Fecha]],2)</f>
        <v>6</v>
      </c>
      <c r="O232" s="11" t="str">
        <f t="shared" si="3"/>
        <v>Sábado</v>
      </c>
    </row>
    <row r="233" spans="1:15" x14ac:dyDescent="0.25">
      <c r="A233" s="4">
        <v>40572</v>
      </c>
      <c r="B233">
        <v>4</v>
      </c>
      <c r="C233">
        <v>2</v>
      </c>
      <c r="D233" s="5" t="s">
        <v>40</v>
      </c>
      <c r="E233" s="6">
        <v>517.87049999999999</v>
      </c>
      <c r="F233" s="6">
        <v>1192.0754999999999</v>
      </c>
      <c r="G233" s="6">
        <v>1709.9459999999999</v>
      </c>
      <c r="H233" s="6" t="str">
        <f>VLOOKUP(Tabla1[[#This Row],[Caja]],Originales!$I$3:$K$6,2,FALSE)</f>
        <v>Telde</v>
      </c>
      <c r="I233" s="6" t="str">
        <f>VLOOKUP(Tabla1[[#This Row],[Caja]],Originales!$I$3:$K$6,3,FALSE)</f>
        <v>Las Palmas</v>
      </c>
      <c r="J233" s="9" t="str">
        <f>VLOOKUP(Tabla1[[#This Row],[CodigoEmpleado]],Originales!$M$3:$P$13,2,FALSE)</f>
        <v>Pepe</v>
      </c>
      <c r="K233" s="10">
        <f>YEAR(Tabla1[[#This Row],[Fecha]])</f>
        <v>2011</v>
      </c>
      <c r="L233" s="11">
        <f>MONTH(Tabla1[[#This Row],[Fecha]])</f>
        <v>1</v>
      </c>
      <c r="M233" s="11">
        <f>DAY(Tabla1[[#This Row],[Fecha]])</f>
        <v>29</v>
      </c>
      <c r="N233" s="11">
        <f>WEEKDAY(Tabla1[[#This Row],[Fecha]],2)</f>
        <v>6</v>
      </c>
      <c r="O233" s="11" t="str">
        <f t="shared" si="3"/>
        <v>Sábado</v>
      </c>
    </row>
    <row r="234" spans="1:15" x14ac:dyDescent="0.25">
      <c r="A234" s="4">
        <v>40573</v>
      </c>
      <c r="B234">
        <v>1</v>
      </c>
      <c r="C234">
        <v>1</v>
      </c>
      <c r="D234" s="5" t="s">
        <v>41</v>
      </c>
      <c r="E234" s="6">
        <v>551.9325</v>
      </c>
      <c r="F234" s="6">
        <v>1101.6285</v>
      </c>
      <c r="G234" s="6">
        <v>1653.5609999999999</v>
      </c>
      <c r="H234" s="6" t="str">
        <f>VLOOKUP(Tabla1[[#This Row],[Caja]],Originales!$I$3:$K$6,2,FALSE)</f>
        <v>Tenerife Norte</v>
      </c>
      <c r="I234" s="6" t="str">
        <f>VLOOKUP(Tabla1[[#This Row],[Caja]],Originales!$I$3:$K$6,3,FALSE)</f>
        <v>Tenerife</v>
      </c>
      <c r="J234" s="9" t="str">
        <f>VLOOKUP(Tabla1[[#This Row],[CodigoEmpleado]],Originales!$M$3:$P$13,2,FALSE)</f>
        <v>Javi</v>
      </c>
      <c r="K234" s="10">
        <f>YEAR(Tabla1[[#This Row],[Fecha]])</f>
        <v>2011</v>
      </c>
      <c r="L234" s="11">
        <f>MONTH(Tabla1[[#This Row],[Fecha]])</f>
        <v>1</v>
      </c>
      <c r="M234" s="11">
        <f>DAY(Tabla1[[#This Row],[Fecha]])</f>
        <v>30</v>
      </c>
      <c r="N234" s="11">
        <f>WEEKDAY(Tabla1[[#This Row],[Fecha]],2)</f>
        <v>7</v>
      </c>
      <c r="O234" s="11" t="str">
        <f t="shared" si="3"/>
        <v>Domingo</v>
      </c>
    </row>
    <row r="235" spans="1:15" x14ac:dyDescent="0.25">
      <c r="A235" s="4">
        <v>40573</v>
      </c>
      <c r="B235">
        <v>1</v>
      </c>
      <c r="C235">
        <v>2</v>
      </c>
      <c r="D235" s="5" t="s">
        <v>43</v>
      </c>
      <c r="E235" s="6">
        <v>464.57249999999999</v>
      </c>
      <c r="F235" s="6">
        <v>1125.537</v>
      </c>
      <c r="G235" s="6">
        <v>1590.1095</v>
      </c>
      <c r="H235" s="6" t="str">
        <f>VLOOKUP(Tabla1[[#This Row],[Caja]],Originales!$I$3:$K$6,2,FALSE)</f>
        <v>Tenerife Norte</v>
      </c>
      <c r="I235" s="6" t="str">
        <f>VLOOKUP(Tabla1[[#This Row],[Caja]],Originales!$I$3:$K$6,3,FALSE)</f>
        <v>Tenerife</v>
      </c>
      <c r="J235" s="9" t="str">
        <f>VLOOKUP(Tabla1[[#This Row],[CodigoEmpleado]],Originales!$M$3:$P$13,2,FALSE)</f>
        <v>Jose</v>
      </c>
      <c r="K235" s="10">
        <f>YEAR(Tabla1[[#This Row],[Fecha]])</f>
        <v>2011</v>
      </c>
      <c r="L235" s="11">
        <f>MONTH(Tabla1[[#This Row],[Fecha]])</f>
        <v>1</v>
      </c>
      <c r="M235" s="11">
        <f>DAY(Tabla1[[#This Row],[Fecha]])</f>
        <v>30</v>
      </c>
      <c r="N235" s="11">
        <f>WEEKDAY(Tabla1[[#This Row],[Fecha]],2)</f>
        <v>7</v>
      </c>
      <c r="O235" s="11" t="str">
        <f t="shared" si="3"/>
        <v>Domingo</v>
      </c>
    </row>
    <row r="236" spans="1:15" x14ac:dyDescent="0.25">
      <c r="A236" s="4">
        <v>40573</v>
      </c>
      <c r="B236">
        <v>2</v>
      </c>
      <c r="C236">
        <v>1</v>
      </c>
      <c r="D236" s="5" t="s">
        <v>47</v>
      </c>
      <c r="E236" s="6">
        <v>641.67600000000004</v>
      </c>
      <c r="F236" s="6">
        <v>1190.049</v>
      </c>
      <c r="G236" s="6">
        <v>1831.7249999999999</v>
      </c>
      <c r="H236" s="6" t="str">
        <f>VLOOKUP(Tabla1[[#This Row],[Caja]],Originales!$I$3:$K$6,2,FALSE)</f>
        <v>Tenerife Sur</v>
      </c>
      <c r="I236" s="6" t="str">
        <f>VLOOKUP(Tabla1[[#This Row],[Caja]],Originales!$I$3:$K$6,3,FALSE)</f>
        <v>Tenerife</v>
      </c>
      <c r="J236" s="9" t="str">
        <f>VLOOKUP(Tabla1[[#This Row],[CodigoEmpleado]],Originales!$M$3:$P$13,2,FALSE)</f>
        <v>Toño</v>
      </c>
      <c r="K236" s="10">
        <f>YEAR(Tabla1[[#This Row],[Fecha]])</f>
        <v>2011</v>
      </c>
      <c r="L236" s="11">
        <f>MONTH(Tabla1[[#This Row],[Fecha]])</f>
        <v>1</v>
      </c>
      <c r="M236" s="11">
        <f>DAY(Tabla1[[#This Row],[Fecha]])</f>
        <v>30</v>
      </c>
      <c r="N236" s="11">
        <f>WEEKDAY(Tabla1[[#This Row],[Fecha]],2)</f>
        <v>7</v>
      </c>
      <c r="O236" s="11" t="str">
        <f t="shared" si="3"/>
        <v>Domingo</v>
      </c>
    </row>
    <row r="237" spans="1:15" x14ac:dyDescent="0.25">
      <c r="A237" s="4">
        <v>40573</v>
      </c>
      <c r="B237">
        <v>2</v>
      </c>
      <c r="C237">
        <v>2</v>
      </c>
      <c r="D237" s="5" t="s">
        <v>24</v>
      </c>
      <c r="E237" s="6">
        <v>786.68100000000004</v>
      </c>
      <c r="F237" s="6">
        <v>1325.7194999999999</v>
      </c>
      <c r="G237" s="6">
        <v>2112.4005000000002</v>
      </c>
      <c r="H237" s="6" t="str">
        <f>VLOOKUP(Tabla1[[#This Row],[Caja]],Originales!$I$3:$K$6,2,FALSE)</f>
        <v>Tenerife Sur</v>
      </c>
      <c r="I237" s="6" t="str">
        <f>VLOOKUP(Tabla1[[#This Row],[Caja]],Originales!$I$3:$K$6,3,FALSE)</f>
        <v>Tenerife</v>
      </c>
      <c r="J237" s="9" t="str">
        <f>VLOOKUP(Tabla1[[#This Row],[CodigoEmpleado]],Originales!$M$3:$P$13,2,FALSE)</f>
        <v>Ana</v>
      </c>
      <c r="K237" s="10">
        <f>YEAR(Tabla1[[#This Row],[Fecha]])</f>
        <v>2011</v>
      </c>
      <c r="L237" s="11">
        <f>MONTH(Tabla1[[#This Row],[Fecha]])</f>
        <v>1</v>
      </c>
      <c r="M237" s="11">
        <f>DAY(Tabla1[[#This Row],[Fecha]])</f>
        <v>30</v>
      </c>
      <c r="N237" s="11">
        <f>WEEKDAY(Tabla1[[#This Row],[Fecha]],2)</f>
        <v>7</v>
      </c>
      <c r="O237" s="11" t="str">
        <f t="shared" si="3"/>
        <v>Domingo</v>
      </c>
    </row>
    <row r="238" spans="1:15" x14ac:dyDescent="0.25">
      <c r="A238" s="4">
        <v>40573</v>
      </c>
      <c r="B238">
        <v>3</v>
      </c>
      <c r="C238">
        <v>1</v>
      </c>
      <c r="D238" s="5" t="s">
        <v>30</v>
      </c>
      <c r="E238" s="6">
        <v>660.53399999999999</v>
      </c>
      <c r="F238" s="6">
        <v>1132.194</v>
      </c>
      <c r="G238" s="6">
        <v>1792.7280000000001</v>
      </c>
      <c r="H238" s="6" t="str">
        <f>VLOOKUP(Tabla1[[#This Row],[Caja]],Originales!$I$3:$K$6,2,FALSE)</f>
        <v>Las Canteras</v>
      </c>
      <c r="I238" s="6" t="str">
        <f>VLOOKUP(Tabla1[[#This Row],[Caja]],Originales!$I$3:$K$6,3,FALSE)</f>
        <v>Las Palmas</v>
      </c>
      <c r="J238" s="9" t="str">
        <f>VLOOKUP(Tabla1[[#This Row],[CodigoEmpleado]],Originales!$M$3:$P$13,2,FALSE)</f>
        <v>Juan</v>
      </c>
      <c r="K238" s="10">
        <f>YEAR(Tabla1[[#This Row],[Fecha]])</f>
        <v>2011</v>
      </c>
      <c r="L238" s="11">
        <f>MONTH(Tabla1[[#This Row],[Fecha]])</f>
        <v>1</v>
      </c>
      <c r="M238" s="11">
        <f>DAY(Tabla1[[#This Row],[Fecha]])</f>
        <v>30</v>
      </c>
      <c r="N238" s="11">
        <f>WEEKDAY(Tabla1[[#This Row],[Fecha]],2)</f>
        <v>7</v>
      </c>
      <c r="O238" s="11" t="str">
        <f t="shared" si="3"/>
        <v>Domingo</v>
      </c>
    </row>
    <row r="239" spans="1:15" x14ac:dyDescent="0.25">
      <c r="A239" s="4">
        <v>40573</v>
      </c>
      <c r="B239">
        <v>3</v>
      </c>
      <c r="C239">
        <v>2</v>
      </c>
      <c r="D239" s="5" t="s">
        <v>16</v>
      </c>
      <c r="E239" s="6">
        <v>636.01649999999995</v>
      </c>
      <c r="F239" s="6">
        <v>1334.088</v>
      </c>
      <c r="G239" s="6">
        <v>1970.1044999999999</v>
      </c>
      <c r="H239" s="6" t="str">
        <f>VLOOKUP(Tabla1[[#This Row],[Caja]],Originales!$I$3:$K$6,2,FALSE)</f>
        <v>Las Canteras</v>
      </c>
      <c r="I239" s="6" t="str">
        <f>VLOOKUP(Tabla1[[#This Row],[Caja]],Originales!$I$3:$K$6,3,FALSE)</f>
        <v>Las Palmas</v>
      </c>
      <c r="J239" s="9" t="str">
        <f>VLOOKUP(Tabla1[[#This Row],[CodigoEmpleado]],Originales!$M$3:$P$13,2,FALSE)</f>
        <v>Jorge</v>
      </c>
      <c r="K239" s="10">
        <f>YEAR(Tabla1[[#This Row],[Fecha]])</f>
        <v>2011</v>
      </c>
      <c r="L239" s="11">
        <f>MONTH(Tabla1[[#This Row],[Fecha]])</f>
        <v>1</v>
      </c>
      <c r="M239" s="11">
        <f>DAY(Tabla1[[#This Row],[Fecha]])</f>
        <v>30</v>
      </c>
      <c r="N239" s="11">
        <f>WEEKDAY(Tabla1[[#This Row],[Fecha]],2)</f>
        <v>7</v>
      </c>
      <c r="O239" s="11" t="str">
        <f t="shared" si="3"/>
        <v>Domingo</v>
      </c>
    </row>
    <row r="240" spans="1:15" x14ac:dyDescent="0.25">
      <c r="A240" s="4">
        <v>40573</v>
      </c>
      <c r="B240">
        <v>4</v>
      </c>
      <c r="C240">
        <v>1</v>
      </c>
      <c r="D240" s="5" t="s">
        <v>22</v>
      </c>
      <c r="E240" s="6">
        <v>649.45650000000001</v>
      </c>
      <c r="F240" s="6">
        <v>1239.6195</v>
      </c>
      <c r="G240" s="6">
        <v>1889.076</v>
      </c>
      <c r="H240" s="6" t="str">
        <f>VLOOKUP(Tabla1[[#This Row],[Caja]],Originales!$I$3:$K$6,2,FALSE)</f>
        <v>Telde</v>
      </c>
      <c r="I240" s="6" t="str">
        <f>VLOOKUP(Tabla1[[#This Row],[Caja]],Originales!$I$3:$K$6,3,FALSE)</f>
        <v>Las Palmas</v>
      </c>
      <c r="J240" s="9" t="str">
        <f>VLOOKUP(Tabla1[[#This Row],[CodigoEmpleado]],Originales!$M$3:$P$13,2,FALSE)</f>
        <v>Paco</v>
      </c>
      <c r="K240" s="10">
        <f>YEAR(Tabla1[[#This Row],[Fecha]])</f>
        <v>2011</v>
      </c>
      <c r="L240" s="11">
        <f>MONTH(Tabla1[[#This Row],[Fecha]])</f>
        <v>1</v>
      </c>
      <c r="M240" s="11">
        <f>DAY(Tabla1[[#This Row],[Fecha]])</f>
        <v>30</v>
      </c>
      <c r="N240" s="11">
        <f>WEEKDAY(Tabla1[[#This Row],[Fecha]],2)</f>
        <v>7</v>
      </c>
      <c r="O240" s="11" t="str">
        <f t="shared" si="3"/>
        <v>Domingo</v>
      </c>
    </row>
    <row r="241" spans="1:15" x14ac:dyDescent="0.25">
      <c r="A241" s="4">
        <v>40573</v>
      </c>
      <c r="B241">
        <v>4</v>
      </c>
      <c r="C241">
        <v>2</v>
      </c>
      <c r="D241" s="5" t="s">
        <v>27</v>
      </c>
      <c r="E241" s="6">
        <v>671.76900000000001</v>
      </c>
      <c r="F241" s="6">
        <v>1126.797</v>
      </c>
      <c r="G241" s="6">
        <v>1798.566</v>
      </c>
      <c r="H241" s="6" t="str">
        <f>VLOOKUP(Tabla1[[#This Row],[Caja]],Originales!$I$3:$K$6,2,FALSE)</f>
        <v>Telde</v>
      </c>
      <c r="I241" s="6" t="str">
        <f>VLOOKUP(Tabla1[[#This Row],[Caja]],Originales!$I$3:$K$6,3,FALSE)</f>
        <v>Las Palmas</v>
      </c>
      <c r="J241" s="9" t="str">
        <f>VLOOKUP(Tabla1[[#This Row],[CodigoEmpleado]],Originales!$M$3:$P$13,2,FALSE)</f>
        <v>Bea</v>
      </c>
      <c r="K241" s="10">
        <f>YEAR(Tabla1[[#This Row],[Fecha]])</f>
        <v>2011</v>
      </c>
      <c r="L241" s="11">
        <f>MONTH(Tabla1[[#This Row],[Fecha]])</f>
        <v>1</v>
      </c>
      <c r="M241" s="11">
        <f>DAY(Tabla1[[#This Row],[Fecha]])</f>
        <v>30</v>
      </c>
      <c r="N241" s="11">
        <f>WEEKDAY(Tabla1[[#This Row],[Fecha]],2)</f>
        <v>7</v>
      </c>
      <c r="O241" s="11" t="str">
        <f t="shared" si="3"/>
        <v>Domingo</v>
      </c>
    </row>
    <row r="242" spans="1:15" x14ac:dyDescent="0.25">
      <c r="A242" s="4">
        <v>40574</v>
      </c>
      <c r="B242">
        <v>1</v>
      </c>
      <c r="C242">
        <v>1</v>
      </c>
      <c r="D242" s="5" t="s">
        <v>32</v>
      </c>
      <c r="E242" s="6">
        <v>614.21849999999995</v>
      </c>
      <c r="F242" s="6">
        <v>1184.5889999999999</v>
      </c>
      <c r="G242" s="6">
        <v>1798.8074999999999</v>
      </c>
      <c r="H242" s="6" t="str">
        <f>VLOOKUP(Tabla1[[#This Row],[Caja]],Originales!$I$3:$K$6,2,FALSE)</f>
        <v>Tenerife Norte</v>
      </c>
      <c r="I242" s="6" t="str">
        <f>VLOOKUP(Tabla1[[#This Row],[Caja]],Originales!$I$3:$K$6,3,FALSE)</f>
        <v>Tenerife</v>
      </c>
      <c r="J242" s="9" t="str">
        <f>VLOOKUP(Tabla1[[#This Row],[CodigoEmpleado]],Originales!$M$3:$P$13,2,FALSE)</f>
        <v>Ana</v>
      </c>
      <c r="K242" s="10">
        <f>YEAR(Tabla1[[#This Row],[Fecha]])</f>
        <v>2011</v>
      </c>
      <c r="L242" s="11">
        <f>MONTH(Tabla1[[#This Row],[Fecha]])</f>
        <v>1</v>
      </c>
      <c r="M242" s="11">
        <f>DAY(Tabla1[[#This Row],[Fecha]])</f>
        <v>31</v>
      </c>
      <c r="N242" s="11">
        <f>WEEKDAY(Tabla1[[#This Row],[Fecha]],2)</f>
        <v>1</v>
      </c>
      <c r="O242" s="11" t="str">
        <f t="shared" si="3"/>
        <v>Lunes</v>
      </c>
    </row>
    <row r="243" spans="1:15" x14ac:dyDescent="0.25">
      <c r="A243" s="4">
        <v>40574</v>
      </c>
      <c r="B243">
        <v>1</v>
      </c>
      <c r="C243">
        <v>2</v>
      </c>
      <c r="D243" s="5" t="s">
        <v>37</v>
      </c>
      <c r="E243" s="6">
        <v>597.51300000000003</v>
      </c>
      <c r="F243" s="6">
        <v>1177.4280000000001</v>
      </c>
      <c r="G243" s="6">
        <v>1774.941</v>
      </c>
      <c r="H243" s="6" t="str">
        <f>VLOOKUP(Tabla1[[#This Row],[Caja]],Originales!$I$3:$K$6,2,FALSE)</f>
        <v>Tenerife Norte</v>
      </c>
      <c r="I243" s="6" t="str">
        <f>VLOOKUP(Tabla1[[#This Row],[Caja]],Originales!$I$3:$K$6,3,FALSE)</f>
        <v>Tenerife</v>
      </c>
      <c r="J243" s="9" t="str">
        <f>VLOOKUP(Tabla1[[#This Row],[CodigoEmpleado]],Originales!$M$3:$P$13,2,FALSE)</f>
        <v>Luis</v>
      </c>
      <c r="K243" s="10">
        <f>YEAR(Tabla1[[#This Row],[Fecha]])</f>
        <v>2011</v>
      </c>
      <c r="L243" s="11">
        <f>MONTH(Tabla1[[#This Row],[Fecha]])</f>
        <v>1</v>
      </c>
      <c r="M243" s="11">
        <f>DAY(Tabla1[[#This Row],[Fecha]])</f>
        <v>31</v>
      </c>
      <c r="N243" s="11">
        <f>WEEKDAY(Tabla1[[#This Row],[Fecha]],2)</f>
        <v>1</v>
      </c>
      <c r="O243" s="11" t="str">
        <f t="shared" si="3"/>
        <v>Lunes</v>
      </c>
    </row>
    <row r="244" spans="1:15" x14ac:dyDescent="0.25">
      <c r="A244" s="4">
        <v>40574</v>
      </c>
      <c r="B244">
        <v>2</v>
      </c>
      <c r="C244">
        <v>1</v>
      </c>
      <c r="D244" s="5" t="s">
        <v>40</v>
      </c>
      <c r="E244" s="6">
        <v>633.40200000000004</v>
      </c>
      <c r="F244" s="6">
        <v>1154.4014999999999</v>
      </c>
      <c r="G244" s="6">
        <v>1787.8035</v>
      </c>
      <c r="H244" s="6" t="str">
        <f>VLOOKUP(Tabla1[[#This Row],[Caja]],Originales!$I$3:$K$6,2,FALSE)</f>
        <v>Tenerife Sur</v>
      </c>
      <c r="I244" s="6" t="str">
        <f>VLOOKUP(Tabla1[[#This Row],[Caja]],Originales!$I$3:$K$6,3,FALSE)</f>
        <v>Tenerife</v>
      </c>
      <c r="J244" s="9" t="str">
        <f>VLOOKUP(Tabla1[[#This Row],[CodigoEmpleado]],Originales!$M$3:$P$13,2,FALSE)</f>
        <v>Pepe</v>
      </c>
      <c r="K244" s="10">
        <f>YEAR(Tabla1[[#This Row],[Fecha]])</f>
        <v>2011</v>
      </c>
      <c r="L244" s="11">
        <f>MONTH(Tabla1[[#This Row],[Fecha]])</f>
        <v>1</v>
      </c>
      <c r="M244" s="11">
        <f>DAY(Tabla1[[#This Row],[Fecha]])</f>
        <v>31</v>
      </c>
      <c r="N244" s="11">
        <f>WEEKDAY(Tabla1[[#This Row],[Fecha]],2)</f>
        <v>1</v>
      </c>
      <c r="O244" s="11" t="str">
        <f t="shared" si="3"/>
        <v>Lunes</v>
      </c>
    </row>
    <row r="245" spans="1:15" x14ac:dyDescent="0.25">
      <c r="A245" s="4">
        <v>40574</v>
      </c>
      <c r="B245">
        <v>2</v>
      </c>
      <c r="C245">
        <v>2</v>
      </c>
      <c r="D245" s="5" t="s">
        <v>41</v>
      </c>
      <c r="E245" s="6">
        <v>654.61199999999997</v>
      </c>
      <c r="F245" s="6">
        <v>1370.5545</v>
      </c>
      <c r="G245" s="6">
        <v>2025.1665</v>
      </c>
      <c r="H245" s="6" t="str">
        <f>VLOOKUP(Tabla1[[#This Row],[Caja]],Originales!$I$3:$K$6,2,FALSE)</f>
        <v>Tenerife Sur</v>
      </c>
      <c r="I245" s="6" t="str">
        <f>VLOOKUP(Tabla1[[#This Row],[Caja]],Originales!$I$3:$K$6,3,FALSE)</f>
        <v>Tenerife</v>
      </c>
      <c r="J245" s="9" t="str">
        <f>VLOOKUP(Tabla1[[#This Row],[CodigoEmpleado]],Originales!$M$3:$P$13,2,FALSE)</f>
        <v>Javi</v>
      </c>
      <c r="K245" s="10">
        <f>YEAR(Tabla1[[#This Row],[Fecha]])</f>
        <v>2011</v>
      </c>
      <c r="L245" s="11">
        <f>MONTH(Tabla1[[#This Row],[Fecha]])</f>
        <v>1</v>
      </c>
      <c r="M245" s="11">
        <f>DAY(Tabla1[[#This Row],[Fecha]])</f>
        <v>31</v>
      </c>
      <c r="N245" s="11">
        <f>WEEKDAY(Tabla1[[#This Row],[Fecha]],2)</f>
        <v>1</v>
      </c>
      <c r="O245" s="11" t="str">
        <f t="shared" si="3"/>
        <v>Lunes</v>
      </c>
    </row>
    <row r="246" spans="1:15" x14ac:dyDescent="0.25">
      <c r="A246" s="4">
        <v>40574</v>
      </c>
      <c r="B246">
        <v>3</v>
      </c>
      <c r="C246">
        <v>1</v>
      </c>
      <c r="D246" s="5" t="s">
        <v>43</v>
      </c>
      <c r="E246" s="6">
        <v>604.62149999999997</v>
      </c>
      <c r="F246" s="6">
        <v>1172.682</v>
      </c>
      <c r="G246" s="6">
        <v>1777.3035</v>
      </c>
      <c r="H246" s="6" t="str">
        <f>VLOOKUP(Tabla1[[#This Row],[Caja]],Originales!$I$3:$K$6,2,FALSE)</f>
        <v>Las Canteras</v>
      </c>
      <c r="I246" s="6" t="str">
        <f>VLOOKUP(Tabla1[[#This Row],[Caja]],Originales!$I$3:$K$6,3,FALSE)</f>
        <v>Las Palmas</v>
      </c>
      <c r="J246" s="9" t="str">
        <f>VLOOKUP(Tabla1[[#This Row],[CodigoEmpleado]],Originales!$M$3:$P$13,2,FALSE)</f>
        <v>Jose</v>
      </c>
      <c r="K246" s="10">
        <f>YEAR(Tabla1[[#This Row],[Fecha]])</f>
        <v>2011</v>
      </c>
      <c r="L246" s="11">
        <f>MONTH(Tabla1[[#This Row],[Fecha]])</f>
        <v>1</v>
      </c>
      <c r="M246" s="11">
        <f>DAY(Tabla1[[#This Row],[Fecha]])</f>
        <v>31</v>
      </c>
      <c r="N246" s="11">
        <f>WEEKDAY(Tabla1[[#This Row],[Fecha]],2)</f>
        <v>1</v>
      </c>
      <c r="O246" s="11" t="str">
        <f t="shared" si="3"/>
        <v>Lunes</v>
      </c>
    </row>
    <row r="247" spans="1:15" x14ac:dyDescent="0.25">
      <c r="A247" s="4">
        <v>40574</v>
      </c>
      <c r="B247">
        <v>3</v>
      </c>
      <c r="C247">
        <v>2</v>
      </c>
      <c r="D247" s="5" t="s">
        <v>47</v>
      </c>
      <c r="E247" s="6">
        <v>768.66300000000001</v>
      </c>
      <c r="F247" s="6">
        <v>1348.8824999999999</v>
      </c>
      <c r="G247" s="6">
        <v>2117.5455000000002</v>
      </c>
      <c r="H247" s="6" t="str">
        <f>VLOOKUP(Tabla1[[#This Row],[Caja]],Originales!$I$3:$K$6,2,FALSE)</f>
        <v>Las Canteras</v>
      </c>
      <c r="I247" s="6" t="str">
        <f>VLOOKUP(Tabla1[[#This Row],[Caja]],Originales!$I$3:$K$6,3,FALSE)</f>
        <v>Las Palmas</v>
      </c>
      <c r="J247" s="9" t="str">
        <f>VLOOKUP(Tabla1[[#This Row],[CodigoEmpleado]],Originales!$M$3:$P$13,2,FALSE)</f>
        <v>Toño</v>
      </c>
      <c r="K247" s="10">
        <f>YEAR(Tabla1[[#This Row],[Fecha]])</f>
        <v>2011</v>
      </c>
      <c r="L247" s="11">
        <f>MONTH(Tabla1[[#This Row],[Fecha]])</f>
        <v>1</v>
      </c>
      <c r="M247" s="11">
        <f>DAY(Tabla1[[#This Row],[Fecha]])</f>
        <v>31</v>
      </c>
      <c r="N247" s="11">
        <f>WEEKDAY(Tabla1[[#This Row],[Fecha]],2)</f>
        <v>1</v>
      </c>
      <c r="O247" s="11" t="str">
        <f t="shared" si="3"/>
        <v>Lunes</v>
      </c>
    </row>
    <row r="248" spans="1:15" x14ac:dyDescent="0.25">
      <c r="A248" s="4">
        <v>40574</v>
      </c>
      <c r="B248">
        <v>4</v>
      </c>
      <c r="C248">
        <v>1</v>
      </c>
      <c r="D248" s="5" t="s">
        <v>24</v>
      </c>
      <c r="E248" s="6">
        <v>481.82400000000001</v>
      </c>
      <c r="F248" s="6">
        <v>1136.8454999999999</v>
      </c>
      <c r="G248" s="6">
        <v>1618.6695</v>
      </c>
      <c r="H248" s="6" t="str">
        <f>VLOOKUP(Tabla1[[#This Row],[Caja]],Originales!$I$3:$K$6,2,FALSE)</f>
        <v>Telde</v>
      </c>
      <c r="I248" s="6" t="str">
        <f>VLOOKUP(Tabla1[[#This Row],[Caja]],Originales!$I$3:$K$6,3,FALSE)</f>
        <v>Las Palmas</v>
      </c>
      <c r="J248" s="9" t="str">
        <f>VLOOKUP(Tabla1[[#This Row],[CodigoEmpleado]],Originales!$M$3:$P$13,2,FALSE)</f>
        <v>Ana</v>
      </c>
      <c r="K248" s="10">
        <f>YEAR(Tabla1[[#This Row],[Fecha]])</f>
        <v>2011</v>
      </c>
      <c r="L248" s="11">
        <f>MONTH(Tabla1[[#This Row],[Fecha]])</f>
        <v>1</v>
      </c>
      <c r="M248" s="11">
        <f>DAY(Tabla1[[#This Row],[Fecha]])</f>
        <v>31</v>
      </c>
      <c r="N248" s="11">
        <f>WEEKDAY(Tabla1[[#This Row],[Fecha]],2)</f>
        <v>1</v>
      </c>
      <c r="O248" s="11" t="str">
        <f t="shared" si="3"/>
        <v>Lunes</v>
      </c>
    </row>
    <row r="249" spans="1:15" x14ac:dyDescent="0.25">
      <c r="A249" s="4">
        <v>40574</v>
      </c>
      <c r="B249">
        <v>4</v>
      </c>
      <c r="C249">
        <v>2</v>
      </c>
      <c r="D249" s="5" t="s">
        <v>30</v>
      </c>
      <c r="E249" s="6">
        <v>571.95600000000002</v>
      </c>
      <c r="F249" s="6">
        <v>1274.9835</v>
      </c>
      <c r="G249" s="6">
        <v>1846.9395</v>
      </c>
      <c r="H249" s="6" t="str">
        <f>VLOOKUP(Tabla1[[#This Row],[Caja]],Originales!$I$3:$K$6,2,FALSE)</f>
        <v>Telde</v>
      </c>
      <c r="I249" s="6" t="str">
        <f>VLOOKUP(Tabla1[[#This Row],[Caja]],Originales!$I$3:$K$6,3,FALSE)</f>
        <v>Las Palmas</v>
      </c>
      <c r="J249" s="9" t="str">
        <f>VLOOKUP(Tabla1[[#This Row],[CodigoEmpleado]],Originales!$M$3:$P$13,2,FALSE)</f>
        <v>Juan</v>
      </c>
      <c r="K249" s="10">
        <f>YEAR(Tabla1[[#This Row],[Fecha]])</f>
        <v>2011</v>
      </c>
      <c r="L249" s="11">
        <f>MONTH(Tabla1[[#This Row],[Fecha]])</f>
        <v>1</v>
      </c>
      <c r="M249" s="11">
        <f>DAY(Tabla1[[#This Row],[Fecha]])</f>
        <v>31</v>
      </c>
      <c r="N249" s="11">
        <f>WEEKDAY(Tabla1[[#This Row],[Fecha]],2)</f>
        <v>1</v>
      </c>
      <c r="O249" s="11" t="str">
        <f t="shared" si="3"/>
        <v>Lunes</v>
      </c>
    </row>
    <row r="250" spans="1:15" x14ac:dyDescent="0.25">
      <c r="A250" s="4">
        <v>40575</v>
      </c>
      <c r="B250">
        <v>1</v>
      </c>
      <c r="C250">
        <v>1</v>
      </c>
      <c r="D250" s="5" t="s">
        <v>16</v>
      </c>
      <c r="E250" s="6">
        <v>572.04</v>
      </c>
      <c r="F250" s="6">
        <v>1266.6044999999999</v>
      </c>
      <c r="G250" s="6">
        <v>1838.6445000000001</v>
      </c>
      <c r="H250" s="6" t="str">
        <f>VLOOKUP(Tabla1[[#This Row],[Caja]],Originales!$I$3:$K$6,2,FALSE)</f>
        <v>Tenerife Norte</v>
      </c>
      <c r="I250" s="6" t="str">
        <f>VLOOKUP(Tabla1[[#This Row],[Caja]],Originales!$I$3:$K$6,3,FALSE)</f>
        <v>Tenerife</v>
      </c>
      <c r="J250" s="9" t="str">
        <f>VLOOKUP(Tabla1[[#This Row],[CodigoEmpleado]],Originales!$M$3:$P$13,2,FALSE)</f>
        <v>Jorge</v>
      </c>
      <c r="K250" s="10">
        <f>YEAR(Tabla1[[#This Row],[Fecha]])</f>
        <v>2011</v>
      </c>
      <c r="L250" s="11">
        <f>MONTH(Tabla1[[#This Row],[Fecha]])</f>
        <v>2</v>
      </c>
      <c r="M250" s="11">
        <f>DAY(Tabla1[[#This Row],[Fecha]])</f>
        <v>1</v>
      </c>
      <c r="N250" s="11">
        <f>WEEKDAY(Tabla1[[#This Row],[Fecha]],2)</f>
        <v>2</v>
      </c>
      <c r="O250" s="11" t="str">
        <f t="shared" si="3"/>
        <v>Martes</v>
      </c>
    </row>
    <row r="251" spans="1:15" x14ac:dyDescent="0.25">
      <c r="A251" s="4">
        <v>40575</v>
      </c>
      <c r="B251">
        <v>1</v>
      </c>
      <c r="C251">
        <v>2</v>
      </c>
      <c r="D251" s="5" t="s">
        <v>22</v>
      </c>
      <c r="E251" s="6">
        <v>695.98199999999997</v>
      </c>
      <c r="F251" s="6">
        <v>1093.0709999999999</v>
      </c>
      <c r="G251" s="6">
        <v>1789.0530000000001</v>
      </c>
      <c r="H251" s="6" t="str">
        <f>VLOOKUP(Tabla1[[#This Row],[Caja]],Originales!$I$3:$K$6,2,FALSE)</f>
        <v>Tenerife Norte</v>
      </c>
      <c r="I251" s="6" t="str">
        <f>VLOOKUP(Tabla1[[#This Row],[Caja]],Originales!$I$3:$K$6,3,FALSE)</f>
        <v>Tenerife</v>
      </c>
      <c r="J251" s="9" t="str">
        <f>VLOOKUP(Tabla1[[#This Row],[CodigoEmpleado]],Originales!$M$3:$P$13,2,FALSE)</f>
        <v>Paco</v>
      </c>
      <c r="K251" s="10">
        <f>YEAR(Tabla1[[#This Row],[Fecha]])</f>
        <v>2011</v>
      </c>
      <c r="L251" s="11">
        <f>MONTH(Tabla1[[#This Row],[Fecha]])</f>
        <v>2</v>
      </c>
      <c r="M251" s="11">
        <f>DAY(Tabla1[[#This Row],[Fecha]])</f>
        <v>1</v>
      </c>
      <c r="N251" s="11">
        <f>WEEKDAY(Tabla1[[#This Row],[Fecha]],2)</f>
        <v>2</v>
      </c>
      <c r="O251" s="11" t="str">
        <f t="shared" si="3"/>
        <v>Martes</v>
      </c>
    </row>
    <row r="252" spans="1:15" x14ac:dyDescent="0.25">
      <c r="A252" s="4">
        <v>40575</v>
      </c>
      <c r="B252">
        <v>2</v>
      </c>
      <c r="C252">
        <v>1</v>
      </c>
      <c r="D252" s="5" t="s">
        <v>27</v>
      </c>
      <c r="E252" s="6">
        <v>601.755</v>
      </c>
      <c r="F252" s="6">
        <v>1255.0650000000001</v>
      </c>
      <c r="G252" s="6">
        <v>1856.82</v>
      </c>
      <c r="H252" s="6" t="str">
        <f>VLOOKUP(Tabla1[[#This Row],[Caja]],Originales!$I$3:$K$6,2,FALSE)</f>
        <v>Tenerife Sur</v>
      </c>
      <c r="I252" s="6" t="str">
        <f>VLOOKUP(Tabla1[[#This Row],[Caja]],Originales!$I$3:$K$6,3,FALSE)</f>
        <v>Tenerife</v>
      </c>
      <c r="J252" s="9" t="str">
        <f>VLOOKUP(Tabla1[[#This Row],[CodigoEmpleado]],Originales!$M$3:$P$13,2,FALSE)</f>
        <v>Bea</v>
      </c>
      <c r="K252" s="10">
        <f>YEAR(Tabla1[[#This Row],[Fecha]])</f>
        <v>2011</v>
      </c>
      <c r="L252" s="11">
        <f>MONTH(Tabla1[[#This Row],[Fecha]])</f>
        <v>2</v>
      </c>
      <c r="M252" s="11">
        <f>DAY(Tabla1[[#This Row],[Fecha]])</f>
        <v>1</v>
      </c>
      <c r="N252" s="11">
        <f>WEEKDAY(Tabla1[[#This Row],[Fecha]],2)</f>
        <v>2</v>
      </c>
      <c r="O252" s="11" t="str">
        <f t="shared" si="3"/>
        <v>Martes</v>
      </c>
    </row>
    <row r="253" spans="1:15" x14ac:dyDescent="0.25">
      <c r="A253" s="4">
        <v>40575</v>
      </c>
      <c r="B253">
        <v>2</v>
      </c>
      <c r="C253">
        <v>2</v>
      </c>
      <c r="D253" s="5" t="s">
        <v>32</v>
      </c>
      <c r="E253" s="6">
        <v>620.91750000000002</v>
      </c>
      <c r="F253" s="6">
        <v>1133.076</v>
      </c>
      <c r="G253" s="6">
        <v>1753.9935</v>
      </c>
      <c r="H253" s="6" t="str">
        <f>VLOOKUP(Tabla1[[#This Row],[Caja]],Originales!$I$3:$K$6,2,FALSE)</f>
        <v>Tenerife Sur</v>
      </c>
      <c r="I253" s="6" t="str">
        <f>VLOOKUP(Tabla1[[#This Row],[Caja]],Originales!$I$3:$K$6,3,FALSE)</f>
        <v>Tenerife</v>
      </c>
      <c r="J253" s="9" t="str">
        <f>VLOOKUP(Tabla1[[#This Row],[CodigoEmpleado]],Originales!$M$3:$P$13,2,FALSE)</f>
        <v>Ana</v>
      </c>
      <c r="K253" s="10">
        <f>YEAR(Tabla1[[#This Row],[Fecha]])</f>
        <v>2011</v>
      </c>
      <c r="L253" s="11">
        <f>MONTH(Tabla1[[#This Row],[Fecha]])</f>
        <v>2</v>
      </c>
      <c r="M253" s="11">
        <f>DAY(Tabla1[[#This Row],[Fecha]])</f>
        <v>1</v>
      </c>
      <c r="N253" s="11">
        <f>WEEKDAY(Tabla1[[#This Row],[Fecha]],2)</f>
        <v>2</v>
      </c>
      <c r="O253" s="11" t="str">
        <f t="shared" si="3"/>
        <v>Martes</v>
      </c>
    </row>
    <row r="254" spans="1:15" x14ac:dyDescent="0.25">
      <c r="A254" s="4">
        <v>40575</v>
      </c>
      <c r="B254">
        <v>3</v>
      </c>
      <c r="C254">
        <v>1</v>
      </c>
      <c r="D254" s="5" t="s">
        <v>37</v>
      </c>
      <c r="E254" s="6">
        <v>681.303</v>
      </c>
      <c r="F254" s="6">
        <v>1061.9069999999999</v>
      </c>
      <c r="G254" s="6">
        <v>1743.21</v>
      </c>
      <c r="H254" s="6" t="str">
        <f>VLOOKUP(Tabla1[[#This Row],[Caja]],Originales!$I$3:$K$6,2,FALSE)</f>
        <v>Las Canteras</v>
      </c>
      <c r="I254" s="6" t="str">
        <f>VLOOKUP(Tabla1[[#This Row],[Caja]],Originales!$I$3:$K$6,3,FALSE)</f>
        <v>Las Palmas</v>
      </c>
      <c r="J254" s="9" t="str">
        <f>VLOOKUP(Tabla1[[#This Row],[CodigoEmpleado]],Originales!$M$3:$P$13,2,FALSE)</f>
        <v>Luis</v>
      </c>
      <c r="K254" s="10">
        <f>YEAR(Tabla1[[#This Row],[Fecha]])</f>
        <v>2011</v>
      </c>
      <c r="L254" s="11">
        <f>MONTH(Tabla1[[#This Row],[Fecha]])</f>
        <v>2</v>
      </c>
      <c r="M254" s="11">
        <f>DAY(Tabla1[[#This Row],[Fecha]])</f>
        <v>1</v>
      </c>
      <c r="N254" s="11">
        <f>WEEKDAY(Tabla1[[#This Row],[Fecha]],2)</f>
        <v>2</v>
      </c>
      <c r="O254" s="11" t="str">
        <f t="shared" si="3"/>
        <v>Martes</v>
      </c>
    </row>
    <row r="255" spans="1:15" x14ac:dyDescent="0.25">
      <c r="A255" s="4">
        <v>40575</v>
      </c>
      <c r="B255">
        <v>3</v>
      </c>
      <c r="C255">
        <v>2</v>
      </c>
      <c r="D255" s="5" t="s">
        <v>40</v>
      </c>
      <c r="E255" s="6">
        <v>627.22799999999995</v>
      </c>
      <c r="F255" s="6">
        <v>971.22900000000004</v>
      </c>
      <c r="G255" s="6">
        <v>1598.4570000000001</v>
      </c>
      <c r="H255" s="6" t="str">
        <f>VLOOKUP(Tabla1[[#This Row],[Caja]],Originales!$I$3:$K$6,2,FALSE)</f>
        <v>Las Canteras</v>
      </c>
      <c r="I255" s="6" t="str">
        <f>VLOOKUP(Tabla1[[#This Row],[Caja]],Originales!$I$3:$K$6,3,FALSE)</f>
        <v>Las Palmas</v>
      </c>
      <c r="J255" s="9" t="str">
        <f>VLOOKUP(Tabla1[[#This Row],[CodigoEmpleado]],Originales!$M$3:$P$13,2,FALSE)</f>
        <v>Pepe</v>
      </c>
      <c r="K255" s="10">
        <f>YEAR(Tabla1[[#This Row],[Fecha]])</f>
        <v>2011</v>
      </c>
      <c r="L255" s="11">
        <f>MONTH(Tabla1[[#This Row],[Fecha]])</f>
        <v>2</v>
      </c>
      <c r="M255" s="11">
        <f>DAY(Tabla1[[#This Row],[Fecha]])</f>
        <v>1</v>
      </c>
      <c r="N255" s="11">
        <f>WEEKDAY(Tabla1[[#This Row],[Fecha]],2)</f>
        <v>2</v>
      </c>
      <c r="O255" s="11" t="str">
        <f t="shared" si="3"/>
        <v>Martes</v>
      </c>
    </row>
    <row r="256" spans="1:15" x14ac:dyDescent="0.25">
      <c r="A256" s="4">
        <v>40575</v>
      </c>
      <c r="B256">
        <v>4</v>
      </c>
      <c r="C256">
        <v>1</v>
      </c>
      <c r="D256" s="5" t="s">
        <v>41</v>
      </c>
      <c r="E256" s="6">
        <v>552.66750000000002</v>
      </c>
      <c r="F256" s="6">
        <v>1312.395</v>
      </c>
      <c r="G256" s="6">
        <v>1865.0625</v>
      </c>
      <c r="H256" s="6" t="str">
        <f>VLOOKUP(Tabla1[[#This Row],[Caja]],Originales!$I$3:$K$6,2,FALSE)</f>
        <v>Telde</v>
      </c>
      <c r="I256" s="6" t="str">
        <f>VLOOKUP(Tabla1[[#This Row],[Caja]],Originales!$I$3:$K$6,3,FALSE)</f>
        <v>Las Palmas</v>
      </c>
      <c r="J256" s="9" t="str">
        <f>VLOOKUP(Tabla1[[#This Row],[CodigoEmpleado]],Originales!$M$3:$P$13,2,FALSE)</f>
        <v>Javi</v>
      </c>
      <c r="K256" s="10">
        <f>YEAR(Tabla1[[#This Row],[Fecha]])</f>
        <v>2011</v>
      </c>
      <c r="L256" s="11">
        <f>MONTH(Tabla1[[#This Row],[Fecha]])</f>
        <v>2</v>
      </c>
      <c r="M256" s="11">
        <f>DAY(Tabla1[[#This Row],[Fecha]])</f>
        <v>1</v>
      </c>
      <c r="N256" s="11">
        <f>WEEKDAY(Tabla1[[#This Row],[Fecha]],2)</f>
        <v>2</v>
      </c>
      <c r="O256" s="11" t="str">
        <f t="shared" si="3"/>
        <v>Martes</v>
      </c>
    </row>
    <row r="257" spans="1:15" x14ac:dyDescent="0.25">
      <c r="A257" s="4">
        <v>40575</v>
      </c>
      <c r="B257">
        <v>4</v>
      </c>
      <c r="C257">
        <v>2</v>
      </c>
      <c r="D257" s="5" t="s">
        <v>43</v>
      </c>
      <c r="E257" s="6">
        <v>599.0145</v>
      </c>
      <c r="F257" s="6">
        <v>1303.1655000000001</v>
      </c>
      <c r="G257" s="6">
        <v>1902.18</v>
      </c>
      <c r="H257" s="6" t="str">
        <f>VLOOKUP(Tabla1[[#This Row],[Caja]],Originales!$I$3:$K$6,2,FALSE)</f>
        <v>Telde</v>
      </c>
      <c r="I257" s="6" t="str">
        <f>VLOOKUP(Tabla1[[#This Row],[Caja]],Originales!$I$3:$K$6,3,FALSE)</f>
        <v>Las Palmas</v>
      </c>
      <c r="J257" s="9" t="str">
        <f>VLOOKUP(Tabla1[[#This Row],[CodigoEmpleado]],Originales!$M$3:$P$13,2,FALSE)</f>
        <v>Jose</v>
      </c>
      <c r="K257" s="10">
        <f>YEAR(Tabla1[[#This Row],[Fecha]])</f>
        <v>2011</v>
      </c>
      <c r="L257" s="11">
        <f>MONTH(Tabla1[[#This Row],[Fecha]])</f>
        <v>2</v>
      </c>
      <c r="M257" s="11">
        <f>DAY(Tabla1[[#This Row],[Fecha]])</f>
        <v>1</v>
      </c>
      <c r="N257" s="11">
        <f>WEEKDAY(Tabla1[[#This Row],[Fecha]],2)</f>
        <v>2</v>
      </c>
      <c r="O257" s="11" t="str">
        <f t="shared" si="3"/>
        <v>Martes</v>
      </c>
    </row>
    <row r="258" spans="1:15" x14ac:dyDescent="0.25">
      <c r="A258" s="4">
        <v>40576</v>
      </c>
      <c r="B258">
        <v>1</v>
      </c>
      <c r="C258">
        <v>1</v>
      </c>
      <c r="D258" s="5" t="s">
        <v>47</v>
      </c>
      <c r="E258" s="6">
        <v>481.58249999999998</v>
      </c>
      <c r="F258" s="6">
        <v>1166.0355</v>
      </c>
      <c r="G258" s="6">
        <v>1647.6179999999999</v>
      </c>
      <c r="H258" s="6" t="str">
        <f>VLOOKUP(Tabla1[[#This Row],[Caja]],Originales!$I$3:$K$6,2,FALSE)</f>
        <v>Tenerife Norte</v>
      </c>
      <c r="I258" s="6" t="str">
        <f>VLOOKUP(Tabla1[[#This Row],[Caja]],Originales!$I$3:$K$6,3,FALSE)</f>
        <v>Tenerife</v>
      </c>
      <c r="J258" s="9" t="str">
        <f>VLOOKUP(Tabla1[[#This Row],[CodigoEmpleado]],Originales!$M$3:$P$13,2,FALSE)</f>
        <v>Toño</v>
      </c>
      <c r="K258" s="10">
        <f>YEAR(Tabla1[[#This Row],[Fecha]])</f>
        <v>2011</v>
      </c>
      <c r="L258" s="11">
        <f>MONTH(Tabla1[[#This Row],[Fecha]])</f>
        <v>2</v>
      </c>
      <c r="M258" s="11">
        <f>DAY(Tabla1[[#This Row],[Fecha]])</f>
        <v>2</v>
      </c>
      <c r="N258" s="11">
        <f>WEEKDAY(Tabla1[[#This Row],[Fecha]],2)</f>
        <v>3</v>
      </c>
      <c r="O258" s="11" t="str">
        <f t="shared" ref="O258:O321" si="4">IF(N258=1,"Lunes",IF(N258=2,"Martes",IF(N258=3,"Miércoles",IF(N258=4,"Jueves",IF(N258=5,"Viernes",IF(N258=6,"Sábado","Domingo"))))))</f>
        <v>Miércoles</v>
      </c>
    </row>
    <row r="259" spans="1:15" x14ac:dyDescent="0.25">
      <c r="A259" s="4">
        <v>40576</v>
      </c>
      <c r="B259">
        <v>1</v>
      </c>
      <c r="C259">
        <v>2</v>
      </c>
      <c r="D259" s="5" t="s">
        <v>24</v>
      </c>
      <c r="E259" s="6">
        <v>743.08500000000004</v>
      </c>
      <c r="F259" s="6">
        <v>1309.434</v>
      </c>
      <c r="G259" s="6">
        <v>2052.5189999999998</v>
      </c>
      <c r="H259" s="6" t="str">
        <f>VLOOKUP(Tabla1[[#This Row],[Caja]],Originales!$I$3:$K$6,2,FALSE)</f>
        <v>Tenerife Norte</v>
      </c>
      <c r="I259" s="6" t="str">
        <f>VLOOKUP(Tabla1[[#This Row],[Caja]],Originales!$I$3:$K$6,3,FALSE)</f>
        <v>Tenerife</v>
      </c>
      <c r="J259" s="9" t="str">
        <f>VLOOKUP(Tabla1[[#This Row],[CodigoEmpleado]],Originales!$M$3:$P$13,2,FALSE)</f>
        <v>Ana</v>
      </c>
      <c r="K259" s="10">
        <f>YEAR(Tabla1[[#This Row],[Fecha]])</f>
        <v>2011</v>
      </c>
      <c r="L259" s="11">
        <f>MONTH(Tabla1[[#This Row],[Fecha]])</f>
        <v>2</v>
      </c>
      <c r="M259" s="11">
        <f>DAY(Tabla1[[#This Row],[Fecha]])</f>
        <v>2</v>
      </c>
      <c r="N259" s="11">
        <f>WEEKDAY(Tabla1[[#This Row],[Fecha]],2)</f>
        <v>3</v>
      </c>
      <c r="O259" s="11" t="str">
        <f t="shared" si="4"/>
        <v>Miércoles</v>
      </c>
    </row>
    <row r="260" spans="1:15" x14ac:dyDescent="0.25">
      <c r="A260" s="4">
        <v>40576</v>
      </c>
      <c r="B260">
        <v>2</v>
      </c>
      <c r="C260">
        <v>1</v>
      </c>
      <c r="D260" s="5" t="s">
        <v>30</v>
      </c>
      <c r="E260" s="6">
        <v>566.69550000000004</v>
      </c>
      <c r="F260" s="6">
        <v>1265.6489999999999</v>
      </c>
      <c r="G260" s="6">
        <v>1832.3444999999999</v>
      </c>
      <c r="H260" s="6" t="str">
        <f>VLOOKUP(Tabla1[[#This Row],[Caja]],Originales!$I$3:$K$6,2,FALSE)</f>
        <v>Tenerife Sur</v>
      </c>
      <c r="I260" s="6" t="str">
        <f>VLOOKUP(Tabla1[[#This Row],[Caja]],Originales!$I$3:$K$6,3,FALSE)</f>
        <v>Tenerife</v>
      </c>
      <c r="J260" s="9" t="str">
        <f>VLOOKUP(Tabla1[[#This Row],[CodigoEmpleado]],Originales!$M$3:$P$13,2,FALSE)</f>
        <v>Juan</v>
      </c>
      <c r="K260" s="10">
        <f>YEAR(Tabla1[[#This Row],[Fecha]])</f>
        <v>2011</v>
      </c>
      <c r="L260" s="11">
        <f>MONTH(Tabla1[[#This Row],[Fecha]])</f>
        <v>2</v>
      </c>
      <c r="M260" s="11">
        <f>DAY(Tabla1[[#This Row],[Fecha]])</f>
        <v>2</v>
      </c>
      <c r="N260" s="11">
        <f>WEEKDAY(Tabla1[[#This Row],[Fecha]],2)</f>
        <v>3</v>
      </c>
      <c r="O260" s="11" t="str">
        <f t="shared" si="4"/>
        <v>Miércoles</v>
      </c>
    </row>
    <row r="261" spans="1:15" x14ac:dyDescent="0.25">
      <c r="A261" s="4">
        <v>40576</v>
      </c>
      <c r="B261">
        <v>2</v>
      </c>
      <c r="C261">
        <v>2</v>
      </c>
      <c r="D261" s="5" t="s">
        <v>16</v>
      </c>
      <c r="E261" s="6">
        <v>610.33349999999996</v>
      </c>
      <c r="F261" s="6">
        <v>1100.904</v>
      </c>
      <c r="G261" s="6">
        <v>1711.2375</v>
      </c>
      <c r="H261" s="6" t="str">
        <f>VLOOKUP(Tabla1[[#This Row],[Caja]],Originales!$I$3:$K$6,2,FALSE)</f>
        <v>Tenerife Sur</v>
      </c>
      <c r="I261" s="6" t="str">
        <f>VLOOKUP(Tabla1[[#This Row],[Caja]],Originales!$I$3:$K$6,3,FALSE)</f>
        <v>Tenerife</v>
      </c>
      <c r="J261" s="9" t="str">
        <f>VLOOKUP(Tabla1[[#This Row],[CodigoEmpleado]],Originales!$M$3:$P$13,2,FALSE)</f>
        <v>Jorge</v>
      </c>
      <c r="K261" s="10">
        <f>YEAR(Tabla1[[#This Row],[Fecha]])</f>
        <v>2011</v>
      </c>
      <c r="L261" s="11">
        <f>MONTH(Tabla1[[#This Row],[Fecha]])</f>
        <v>2</v>
      </c>
      <c r="M261" s="11">
        <f>DAY(Tabla1[[#This Row],[Fecha]])</f>
        <v>2</v>
      </c>
      <c r="N261" s="11">
        <f>WEEKDAY(Tabla1[[#This Row],[Fecha]],2)</f>
        <v>3</v>
      </c>
      <c r="O261" s="11" t="str">
        <f t="shared" si="4"/>
        <v>Miércoles</v>
      </c>
    </row>
    <row r="262" spans="1:15" x14ac:dyDescent="0.25">
      <c r="A262" s="4">
        <v>40576</v>
      </c>
      <c r="B262">
        <v>3</v>
      </c>
      <c r="C262">
        <v>1</v>
      </c>
      <c r="D262" s="5" t="s">
        <v>22</v>
      </c>
      <c r="E262" s="6">
        <v>532.58100000000002</v>
      </c>
      <c r="F262" s="6">
        <v>1275.7394999999999</v>
      </c>
      <c r="G262" s="6">
        <v>1808.3205</v>
      </c>
      <c r="H262" s="6" t="str">
        <f>VLOOKUP(Tabla1[[#This Row],[Caja]],Originales!$I$3:$K$6,2,FALSE)</f>
        <v>Las Canteras</v>
      </c>
      <c r="I262" s="6" t="str">
        <f>VLOOKUP(Tabla1[[#This Row],[Caja]],Originales!$I$3:$K$6,3,FALSE)</f>
        <v>Las Palmas</v>
      </c>
      <c r="J262" s="9" t="str">
        <f>VLOOKUP(Tabla1[[#This Row],[CodigoEmpleado]],Originales!$M$3:$P$13,2,FALSE)</f>
        <v>Paco</v>
      </c>
      <c r="K262" s="10">
        <f>YEAR(Tabla1[[#This Row],[Fecha]])</f>
        <v>2011</v>
      </c>
      <c r="L262" s="11">
        <f>MONTH(Tabla1[[#This Row],[Fecha]])</f>
        <v>2</v>
      </c>
      <c r="M262" s="11">
        <f>DAY(Tabla1[[#This Row],[Fecha]])</f>
        <v>2</v>
      </c>
      <c r="N262" s="11">
        <f>WEEKDAY(Tabla1[[#This Row],[Fecha]],2)</f>
        <v>3</v>
      </c>
      <c r="O262" s="11" t="str">
        <f t="shared" si="4"/>
        <v>Miércoles</v>
      </c>
    </row>
    <row r="263" spans="1:15" x14ac:dyDescent="0.25">
      <c r="A263" s="4">
        <v>40576</v>
      </c>
      <c r="B263">
        <v>3</v>
      </c>
      <c r="C263">
        <v>2</v>
      </c>
      <c r="D263" s="5" t="s">
        <v>27</v>
      </c>
      <c r="E263" s="6">
        <v>714.95550000000003</v>
      </c>
      <c r="F263" s="6">
        <v>1226.3895</v>
      </c>
      <c r="G263" s="6">
        <v>1941.345</v>
      </c>
      <c r="H263" s="6" t="str">
        <f>VLOOKUP(Tabla1[[#This Row],[Caja]],Originales!$I$3:$K$6,2,FALSE)</f>
        <v>Las Canteras</v>
      </c>
      <c r="I263" s="6" t="str">
        <f>VLOOKUP(Tabla1[[#This Row],[Caja]],Originales!$I$3:$K$6,3,FALSE)</f>
        <v>Las Palmas</v>
      </c>
      <c r="J263" s="9" t="str">
        <f>VLOOKUP(Tabla1[[#This Row],[CodigoEmpleado]],Originales!$M$3:$P$13,2,FALSE)</f>
        <v>Bea</v>
      </c>
      <c r="K263" s="10">
        <f>YEAR(Tabla1[[#This Row],[Fecha]])</f>
        <v>2011</v>
      </c>
      <c r="L263" s="11">
        <f>MONTH(Tabla1[[#This Row],[Fecha]])</f>
        <v>2</v>
      </c>
      <c r="M263" s="11">
        <f>DAY(Tabla1[[#This Row],[Fecha]])</f>
        <v>2</v>
      </c>
      <c r="N263" s="11">
        <f>WEEKDAY(Tabla1[[#This Row],[Fecha]],2)</f>
        <v>3</v>
      </c>
      <c r="O263" s="11" t="str">
        <f t="shared" si="4"/>
        <v>Miércoles</v>
      </c>
    </row>
    <row r="264" spans="1:15" x14ac:dyDescent="0.25">
      <c r="A264" s="4">
        <v>40576</v>
      </c>
      <c r="B264">
        <v>4</v>
      </c>
      <c r="C264">
        <v>1</v>
      </c>
      <c r="D264" s="5" t="s">
        <v>32</v>
      </c>
      <c r="E264" s="6">
        <v>475.66050000000001</v>
      </c>
      <c r="F264" s="6">
        <v>1107.183</v>
      </c>
      <c r="G264" s="6">
        <v>1582.8434999999999</v>
      </c>
      <c r="H264" s="6" t="str">
        <f>VLOOKUP(Tabla1[[#This Row],[Caja]],Originales!$I$3:$K$6,2,FALSE)</f>
        <v>Telde</v>
      </c>
      <c r="I264" s="6" t="str">
        <f>VLOOKUP(Tabla1[[#This Row],[Caja]],Originales!$I$3:$K$6,3,FALSE)</f>
        <v>Las Palmas</v>
      </c>
      <c r="J264" s="9" t="str">
        <f>VLOOKUP(Tabla1[[#This Row],[CodigoEmpleado]],Originales!$M$3:$P$13,2,FALSE)</f>
        <v>Ana</v>
      </c>
      <c r="K264" s="10">
        <f>YEAR(Tabla1[[#This Row],[Fecha]])</f>
        <v>2011</v>
      </c>
      <c r="L264" s="11">
        <f>MONTH(Tabla1[[#This Row],[Fecha]])</f>
        <v>2</v>
      </c>
      <c r="M264" s="11">
        <f>DAY(Tabla1[[#This Row],[Fecha]])</f>
        <v>2</v>
      </c>
      <c r="N264" s="11">
        <f>WEEKDAY(Tabla1[[#This Row],[Fecha]],2)</f>
        <v>3</v>
      </c>
      <c r="O264" s="11" t="str">
        <f t="shared" si="4"/>
        <v>Miércoles</v>
      </c>
    </row>
    <row r="265" spans="1:15" x14ac:dyDescent="0.25">
      <c r="A265" s="4">
        <v>40576</v>
      </c>
      <c r="B265">
        <v>4</v>
      </c>
      <c r="C265">
        <v>2</v>
      </c>
      <c r="D265" s="5" t="s">
        <v>37</v>
      </c>
      <c r="E265" s="6">
        <v>838.64549999999997</v>
      </c>
      <c r="F265" s="6">
        <v>1350.5309999999999</v>
      </c>
      <c r="G265" s="6">
        <v>2189.1765</v>
      </c>
      <c r="H265" s="6" t="str">
        <f>VLOOKUP(Tabla1[[#This Row],[Caja]],Originales!$I$3:$K$6,2,FALSE)</f>
        <v>Telde</v>
      </c>
      <c r="I265" s="6" t="str">
        <f>VLOOKUP(Tabla1[[#This Row],[Caja]],Originales!$I$3:$K$6,3,FALSE)</f>
        <v>Las Palmas</v>
      </c>
      <c r="J265" s="9" t="str">
        <f>VLOOKUP(Tabla1[[#This Row],[CodigoEmpleado]],Originales!$M$3:$P$13,2,FALSE)</f>
        <v>Luis</v>
      </c>
      <c r="K265" s="10">
        <f>YEAR(Tabla1[[#This Row],[Fecha]])</f>
        <v>2011</v>
      </c>
      <c r="L265" s="11">
        <f>MONTH(Tabla1[[#This Row],[Fecha]])</f>
        <v>2</v>
      </c>
      <c r="M265" s="11">
        <f>DAY(Tabla1[[#This Row],[Fecha]])</f>
        <v>2</v>
      </c>
      <c r="N265" s="11">
        <f>WEEKDAY(Tabla1[[#This Row],[Fecha]],2)</f>
        <v>3</v>
      </c>
      <c r="O265" s="11" t="str">
        <f t="shared" si="4"/>
        <v>Miércoles</v>
      </c>
    </row>
    <row r="266" spans="1:15" x14ac:dyDescent="0.25">
      <c r="A266" s="4">
        <v>40577</v>
      </c>
      <c r="B266">
        <v>1</v>
      </c>
      <c r="C266">
        <v>1</v>
      </c>
      <c r="D266" s="5" t="s">
        <v>40</v>
      </c>
      <c r="E266" s="6">
        <v>571.18949999999995</v>
      </c>
      <c r="F266" s="6">
        <v>1269.7335</v>
      </c>
      <c r="G266" s="6">
        <v>1840.923</v>
      </c>
      <c r="H266" s="6" t="str">
        <f>VLOOKUP(Tabla1[[#This Row],[Caja]],Originales!$I$3:$K$6,2,FALSE)</f>
        <v>Tenerife Norte</v>
      </c>
      <c r="I266" s="6" t="str">
        <f>VLOOKUP(Tabla1[[#This Row],[Caja]],Originales!$I$3:$K$6,3,FALSE)</f>
        <v>Tenerife</v>
      </c>
      <c r="J266" s="9" t="str">
        <f>VLOOKUP(Tabla1[[#This Row],[CodigoEmpleado]],Originales!$M$3:$P$13,2,FALSE)</f>
        <v>Pepe</v>
      </c>
      <c r="K266" s="10">
        <f>YEAR(Tabla1[[#This Row],[Fecha]])</f>
        <v>2011</v>
      </c>
      <c r="L266" s="11">
        <f>MONTH(Tabla1[[#This Row],[Fecha]])</f>
        <v>2</v>
      </c>
      <c r="M266" s="11">
        <f>DAY(Tabla1[[#This Row],[Fecha]])</f>
        <v>3</v>
      </c>
      <c r="N266" s="11">
        <f>WEEKDAY(Tabla1[[#This Row],[Fecha]],2)</f>
        <v>4</v>
      </c>
      <c r="O266" s="11" t="str">
        <f t="shared" si="4"/>
        <v>Jueves</v>
      </c>
    </row>
    <row r="267" spans="1:15" x14ac:dyDescent="0.25">
      <c r="A267" s="4">
        <v>40577</v>
      </c>
      <c r="B267">
        <v>1</v>
      </c>
      <c r="C267">
        <v>2</v>
      </c>
      <c r="D267" s="5" t="s">
        <v>41</v>
      </c>
      <c r="E267" s="6">
        <v>630.55650000000003</v>
      </c>
      <c r="F267" s="6">
        <v>1030.6904999999999</v>
      </c>
      <c r="G267" s="6">
        <v>1661.2470000000001</v>
      </c>
      <c r="H267" s="6" t="str">
        <f>VLOOKUP(Tabla1[[#This Row],[Caja]],Originales!$I$3:$K$6,2,FALSE)</f>
        <v>Tenerife Norte</v>
      </c>
      <c r="I267" s="6" t="str">
        <f>VLOOKUP(Tabla1[[#This Row],[Caja]],Originales!$I$3:$K$6,3,FALSE)</f>
        <v>Tenerife</v>
      </c>
      <c r="J267" s="9" t="str">
        <f>VLOOKUP(Tabla1[[#This Row],[CodigoEmpleado]],Originales!$M$3:$P$13,2,FALSE)</f>
        <v>Javi</v>
      </c>
      <c r="K267" s="10">
        <f>YEAR(Tabla1[[#This Row],[Fecha]])</f>
        <v>2011</v>
      </c>
      <c r="L267" s="11">
        <f>MONTH(Tabla1[[#This Row],[Fecha]])</f>
        <v>2</v>
      </c>
      <c r="M267" s="11">
        <f>DAY(Tabla1[[#This Row],[Fecha]])</f>
        <v>3</v>
      </c>
      <c r="N267" s="11">
        <f>WEEKDAY(Tabla1[[#This Row],[Fecha]],2)</f>
        <v>4</v>
      </c>
      <c r="O267" s="11" t="str">
        <f t="shared" si="4"/>
        <v>Jueves</v>
      </c>
    </row>
    <row r="268" spans="1:15" x14ac:dyDescent="0.25">
      <c r="A268" s="4">
        <v>40577</v>
      </c>
      <c r="B268">
        <v>2</v>
      </c>
      <c r="C268">
        <v>1</v>
      </c>
      <c r="D268" s="5" t="s">
        <v>43</v>
      </c>
      <c r="E268" s="6">
        <v>747.20100000000002</v>
      </c>
      <c r="F268" s="6">
        <v>1142.2215000000001</v>
      </c>
      <c r="G268" s="6">
        <v>1889.4224999999999</v>
      </c>
      <c r="H268" s="6" t="str">
        <f>VLOOKUP(Tabla1[[#This Row],[Caja]],Originales!$I$3:$K$6,2,FALSE)</f>
        <v>Tenerife Sur</v>
      </c>
      <c r="I268" s="6" t="str">
        <f>VLOOKUP(Tabla1[[#This Row],[Caja]],Originales!$I$3:$K$6,3,FALSE)</f>
        <v>Tenerife</v>
      </c>
      <c r="J268" s="9" t="str">
        <f>VLOOKUP(Tabla1[[#This Row],[CodigoEmpleado]],Originales!$M$3:$P$13,2,FALSE)</f>
        <v>Jose</v>
      </c>
      <c r="K268" s="10">
        <f>YEAR(Tabla1[[#This Row],[Fecha]])</f>
        <v>2011</v>
      </c>
      <c r="L268" s="11">
        <f>MONTH(Tabla1[[#This Row],[Fecha]])</f>
        <v>2</v>
      </c>
      <c r="M268" s="11">
        <f>DAY(Tabla1[[#This Row],[Fecha]])</f>
        <v>3</v>
      </c>
      <c r="N268" s="11">
        <f>WEEKDAY(Tabla1[[#This Row],[Fecha]],2)</f>
        <v>4</v>
      </c>
      <c r="O268" s="11" t="str">
        <f t="shared" si="4"/>
        <v>Jueves</v>
      </c>
    </row>
    <row r="269" spans="1:15" x14ac:dyDescent="0.25">
      <c r="A269" s="4">
        <v>40577</v>
      </c>
      <c r="B269">
        <v>2</v>
      </c>
      <c r="C269">
        <v>2</v>
      </c>
      <c r="D269" s="5" t="s">
        <v>47</v>
      </c>
      <c r="E269" s="6">
        <v>605.70299999999997</v>
      </c>
      <c r="F269" s="6">
        <v>1042.6289999999999</v>
      </c>
      <c r="G269" s="6">
        <v>1648.3320000000001</v>
      </c>
      <c r="H269" s="6" t="str">
        <f>VLOOKUP(Tabla1[[#This Row],[Caja]],Originales!$I$3:$K$6,2,FALSE)</f>
        <v>Tenerife Sur</v>
      </c>
      <c r="I269" s="6" t="str">
        <f>VLOOKUP(Tabla1[[#This Row],[Caja]],Originales!$I$3:$K$6,3,FALSE)</f>
        <v>Tenerife</v>
      </c>
      <c r="J269" s="9" t="str">
        <f>VLOOKUP(Tabla1[[#This Row],[CodigoEmpleado]],Originales!$M$3:$P$13,2,FALSE)</f>
        <v>Toño</v>
      </c>
      <c r="K269" s="10">
        <f>YEAR(Tabla1[[#This Row],[Fecha]])</f>
        <v>2011</v>
      </c>
      <c r="L269" s="11">
        <f>MONTH(Tabla1[[#This Row],[Fecha]])</f>
        <v>2</v>
      </c>
      <c r="M269" s="11">
        <f>DAY(Tabla1[[#This Row],[Fecha]])</f>
        <v>3</v>
      </c>
      <c r="N269" s="11">
        <f>WEEKDAY(Tabla1[[#This Row],[Fecha]],2)</f>
        <v>4</v>
      </c>
      <c r="O269" s="11" t="str">
        <f t="shared" si="4"/>
        <v>Jueves</v>
      </c>
    </row>
    <row r="270" spans="1:15" x14ac:dyDescent="0.25">
      <c r="A270" s="4">
        <v>40577</v>
      </c>
      <c r="B270">
        <v>3</v>
      </c>
      <c r="C270">
        <v>1</v>
      </c>
      <c r="D270" s="5" t="s">
        <v>24</v>
      </c>
      <c r="E270" s="6">
        <v>554.19000000000005</v>
      </c>
      <c r="F270" s="6">
        <v>1299.3015</v>
      </c>
      <c r="G270" s="6">
        <v>1853.4915000000001</v>
      </c>
      <c r="H270" s="6" t="str">
        <f>VLOOKUP(Tabla1[[#This Row],[Caja]],Originales!$I$3:$K$6,2,FALSE)</f>
        <v>Las Canteras</v>
      </c>
      <c r="I270" s="6" t="str">
        <f>VLOOKUP(Tabla1[[#This Row],[Caja]],Originales!$I$3:$K$6,3,FALSE)</f>
        <v>Las Palmas</v>
      </c>
      <c r="J270" s="9" t="str">
        <f>VLOOKUP(Tabla1[[#This Row],[CodigoEmpleado]],Originales!$M$3:$P$13,2,FALSE)</f>
        <v>Ana</v>
      </c>
      <c r="K270" s="10">
        <f>YEAR(Tabla1[[#This Row],[Fecha]])</f>
        <v>2011</v>
      </c>
      <c r="L270" s="11">
        <f>MONTH(Tabla1[[#This Row],[Fecha]])</f>
        <v>2</v>
      </c>
      <c r="M270" s="11">
        <f>DAY(Tabla1[[#This Row],[Fecha]])</f>
        <v>3</v>
      </c>
      <c r="N270" s="11">
        <f>WEEKDAY(Tabla1[[#This Row],[Fecha]],2)</f>
        <v>4</v>
      </c>
      <c r="O270" s="11" t="str">
        <f t="shared" si="4"/>
        <v>Jueves</v>
      </c>
    </row>
    <row r="271" spans="1:15" x14ac:dyDescent="0.25">
      <c r="A271" s="4">
        <v>40577</v>
      </c>
      <c r="B271">
        <v>3</v>
      </c>
      <c r="C271">
        <v>2</v>
      </c>
      <c r="D271" s="5" t="s">
        <v>30</v>
      </c>
      <c r="E271" s="6">
        <v>543.05999999999995</v>
      </c>
      <c r="F271" s="6">
        <v>1286.4704999999999</v>
      </c>
      <c r="G271" s="6">
        <v>1829.5305000000001</v>
      </c>
      <c r="H271" s="6" t="str">
        <f>VLOOKUP(Tabla1[[#This Row],[Caja]],Originales!$I$3:$K$6,2,FALSE)</f>
        <v>Las Canteras</v>
      </c>
      <c r="I271" s="6" t="str">
        <f>VLOOKUP(Tabla1[[#This Row],[Caja]],Originales!$I$3:$K$6,3,FALSE)</f>
        <v>Las Palmas</v>
      </c>
      <c r="J271" s="9" t="str">
        <f>VLOOKUP(Tabla1[[#This Row],[CodigoEmpleado]],Originales!$M$3:$P$13,2,FALSE)</f>
        <v>Juan</v>
      </c>
      <c r="K271" s="10">
        <f>YEAR(Tabla1[[#This Row],[Fecha]])</f>
        <v>2011</v>
      </c>
      <c r="L271" s="11">
        <f>MONTH(Tabla1[[#This Row],[Fecha]])</f>
        <v>2</v>
      </c>
      <c r="M271" s="11">
        <f>DAY(Tabla1[[#This Row],[Fecha]])</f>
        <v>3</v>
      </c>
      <c r="N271" s="11">
        <f>WEEKDAY(Tabla1[[#This Row],[Fecha]],2)</f>
        <v>4</v>
      </c>
      <c r="O271" s="11" t="str">
        <f t="shared" si="4"/>
        <v>Jueves</v>
      </c>
    </row>
    <row r="272" spans="1:15" x14ac:dyDescent="0.25">
      <c r="A272" s="4">
        <v>40577</v>
      </c>
      <c r="B272">
        <v>4</v>
      </c>
      <c r="C272">
        <v>1</v>
      </c>
      <c r="D272" s="5" t="s">
        <v>16</v>
      </c>
      <c r="E272" s="6">
        <v>617.42100000000005</v>
      </c>
      <c r="F272" s="6">
        <v>1181.6279999999999</v>
      </c>
      <c r="G272" s="6">
        <v>1799.049</v>
      </c>
      <c r="H272" s="6" t="str">
        <f>VLOOKUP(Tabla1[[#This Row],[Caja]],Originales!$I$3:$K$6,2,FALSE)</f>
        <v>Telde</v>
      </c>
      <c r="I272" s="6" t="str">
        <f>VLOOKUP(Tabla1[[#This Row],[Caja]],Originales!$I$3:$K$6,3,FALSE)</f>
        <v>Las Palmas</v>
      </c>
      <c r="J272" s="9" t="str">
        <f>VLOOKUP(Tabla1[[#This Row],[CodigoEmpleado]],Originales!$M$3:$P$13,2,FALSE)</f>
        <v>Jorge</v>
      </c>
      <c r="K272" s="10">
        <f>YEAR(Tabla1[[#This Row],[Fecha]])</f>
        <v>2011</v>
      </c>
      <c r="L272" s="11">
        <f>MONTH(Tabla1[[#This Row],[Fecha]])</f>
        <v>2</v>
      </c>
      <c r="M272" s="11">
        <f>DAY(Tabla1[[#This Row],[Fecha]])</f>
        <v>3</v>
      </c>
      <c r="N272" s="11">
        <f>WEEKDAY(Tabla1[[#This Row],[Fecha]],2)</f>
        <v>4</v>
      </c>
      <c r="O272" s="11" t="str">
        <f t="shared" si="4"/>
        <v>Jueves</v>
      </c>
    </row>
    <row r="273" spans="1:15" x14ac:dyDescent="0.25">
      <c r="A273" s="4">
        <v>40577</v>
      </c>
      <c r="B273">
        <v>4</v>
      </c>
      <c r="C273">
        <v>2</v>
      </c>
      <c r="D273" s="5" t="s">
        <v>22</v>
      </c>
      <c r="E273" s="6">
        <v>727.76549999999997</v>
      </c>
      <c r="F273" s="6">
        <v>1133.2545</v>
      </c>
      <c r="G273" s="6">
        <v>1861.02</v>
      </c>
      <c r="H273" s="6" t="str">
        <f>VLOOKUP(Tabla1[[#This Row],[Caja]],Originales!$I$3:$K$6,2,FALSE)</f>
        <v>Telde</v>
      </c>
      <c r="I273" s="6" t="str">
        <f>VLOOKUP(Tabla1[[#This Row],[Caja]],Originales!$I$3:$K$6,3,FALSE)</f>
        <v>Las Palmas</v>
      </c>
      <c r="J273" s="9" t="str">
        <f>VLOOKUP(Tabla1[[#This Row],[CodigoEmpleado]],Originales!$M$3:$P$13,2,FALSE)</f>
        <v>Paco</v>
      </c>
      <c r="K273" s="10">
        <f>YEAR(Tabla1[[#This Row],[Fecha]])</f>
        <v>2011</v>
      </c>
      <c r="L273" s="11">
        <f>MONTH(Tabla1[[#This Row],[Fecha]])</f>
        <v>2</v>
      </c>
      <c r="M273" s="11">
        <f>DAY(Tabla1[[#This Row],[Fecha]])</f>
        <v>3</v>
      </c>
      <c r="N273" s="11">
        <f>WEEKDAY(Tabla1[[#This Row],[Fecha]],2)</f>
        <v>4</v>
      </c>
      <c r="O273" s="11" t="str">
        <f t="shared" si="4"/>
        <v>Jueves</v>
      </c>
    </row>
    <row r="274" spans="1:15" x14ac:dyDescent="0.25">
      <c r="A274" s="4">
        <v>40578</v>
      </c>
      <c r="B274">
        <v>1</v>
      </c>
      <c r="C274">
        <v>1</v>
      </c>
      <c r="D274" s="5" t="s">
        <v>27</v>
      </c>
      <c r="E274" s="6">
        <v>601.47149999999999</v>
      </c>
      <c r="F274" s="6">
        <v>1104.8520000000001</v>
      </c>
      <c r="G274" s="6">
        <v>1706.3235</v>
      </c>
      <c r="H274" s="6" t="str">
        <f>VLOOKUP(Tabla1[[#This Row],[Caja]],Originales!$I$3:$K$6,2,FALSE)</f>
        <v>Tenerife Norte</v>
      </c>
      <c r="I274" s="6" t="str">
        <f>VLOOKUP(Tabla1[[#This Row],[Caja]],Originales!$I$3:$K$6,3,FALSE)</f>
        <v>Tenerife</v>
      </c>
      <c r="J274" s="9" t="str">
        <f>VLOOKUP(Tabla1[[#This Row],[CodigoEmpleado]],Originales!$M$3:$P$13,2,FALSE)</f>
        <v>Bea</v>
      </c>
      <c r="K274" s="10">
        <f>YEAR(Tabla1[[#This Row],[Fecha]])</f>
        <v>2011</v>
      </c>
      <c r="L274" s="11">
        <f>MONTH(Tabla1[[#This Row],[Fecha]])</f>
        <v>2</v>
      </c>
      <c r="M274" s="11">
        <f>DAY(Tabla1[[#This Row],[Fecha]])</f>
        <v>4</v>
      </c>
      <c r="N274" s="11">
        <f>WEEKDAY(Tabla1[[#This Row],[Fecha]],2)</f>
        <v>5</v>
      </c>
      <c r="O274" s="11" t="str">
        <f t="shared" si="4"/>
        <v>Viernes</v>
      </c>
    </row>
    <row r="275" spans="1:15" x14ac:dyDescent="0.25">
      <c r="A275" s="4">
        <v>40578</v>
      </c>
      <c r="B275">
        <v>1</v>
      </c>
      <c r="C275">
        <v>2</v>
      </c>
      <c r="D275" s="5" t="s">
        <v>32</v>
      </c>
      <c r="E275" s="6">
        <v>505.14449999999999</v>
      </c>
      <c r="F275" s="6">
        <v>1089.6795</v>
      </c>
      <c r="G275" s="6">
        <v>1594.8240000000001</v>
      </c>
      <c r="H275" s="6" t="str">
        <f>VLOOKUP(Tabla1[[#This Row],[Caja]],Originales!$I$3:$K$6,2,FALSE)</f>
        <v>Tenerife Norte</v>
      </c>
      <c r="I275" s="6" t="str">
        <f>VLOOKUP(Tabla1[[#This Row],[Caja]],Originales!$I$3:$K$6,3,FALSE)</f>
        <v>Tenerife</v>
      </c>
      <c r="J275" s="9" t="str">
        <f>VLOOKUP(Tabla1[[#This Row],[CodigoEmpleado]],Originales!$M$3:$P$13,2,FALSE)</f>
        <v>Ana</v>
      </c>
      <c r="K275" s="10">
        <f>YEAR(Tabla1[[#This Row],[Fecha]])</f>
        <v>2011</v>
      </c>
      <c r="L275" s="11">
        <f>MONTH(Tabla1[[#This Row],[Fecha]])</f>
        <v>2</v>
      </c>
      <c r="M275" s="11">
        <f>DAY(Tabla1[[#This Row],[Fecha]])</f>
        <v>4</v>
      </c>
      <c r="N275" s="11">
        <f>WEEKDAY(Tabla1[[#This Row],[Fecha]],2)</f>
        <v>5</v>
      </c>
      <c r="O275" s="11" t="str">
        <f t="shared" si="4"/>
        <v>Viernes</v>
      </c>
    </row>
    <row r="276" spans="1:15" x14ac:dyDescent="0.25">
      <c r="A276" s="4">
        <v>40578</v>
      </c>
      <c r="B276">
        <v>2</v>
      </c>
      <c r="C276">
        <v>1</v>
      </c>
      <c r="D276" s="5" t="s">
        <v>37</v>
      </c>
      <c r="E276" s="6">
        <v>495.37950000000001</v>
      </c>
      <c r="F276" s="6">
        <v>1128.8444999999999</v>
      </c>
      <c r="G276" s="6">
        <v>1624.2239999999999</v>
      </c>
      <c r="H276" s="6" t="str">
        <f>VLOOKUP(Tabla1[[#This Row],[Caja]],Originales!$I$3:$K$6,2,FALSE)</f>
        <v>Tenerife Sur</v>
      </c>
      <c r="I276" s="6" t="str">
        <f>VLOOKUP(Tabla1[[#This Row],[Caja]],Originales!$I$3:$K$6,3,FALSE)</f>
        <v>Tenerife</v>
      </c>
      <c r="J276" s="9" t="str">
        <f>VLOOKUP(Tabla1[[#This Row],[CodigoEmpleado]],Originales!$M$3:$P$13,2,FALSE)</f>
        <v>Luis</v>
      </c>
      <c r="K276" s="10">
        <f>YEAR(Tabla1[[#This Row],[Fecha]])</f>
        <v>2011</v>
      </c>
      <c r="L276" s="11">
        <f>MONTH(Tabla1[[#This Row],[Fecha]])</f>
        <v>2</v>
      </c>
      <c r="M276" s="11">
        <f>DAY(Tabla1[[#This Row],[Fecha]])</f>
        <v>4</v>
      </c>
      <c r="N276" s="11">
        <f>WEEKDAY(Tabla1[[#This Row],[Fecha]],2)</f>
        <v>5</v>
      </c>
      <c r="O276" s="11" t="str">
        <f t="shared" si="4"/>
        <v>Viernes</v>
      </c>
    </row>
    <row r="277" spans="1:15" x14ac:dyDescent="0.25">
      <c r="A277" s="4">
        <v>40578</v>
      </c>
      <c r="B277">
        <v>2</v>
      </c>
      <c r="C277">
        <v>2</v>
      </c>
      <c r="D277" s="5" t="s">
        <v>40</v>
      </c>
      <c r="E277" s="6">
        <v>672.92399999999998</v>
      </c>
      <c r="F277" s="6">
        <v>1270.3005000000001</v>
      </c>
      <c r="G277" s="6">
        <v>1943.2245</v>
      </c>
      <c r="H277" s="6" t="str">
        <f>VLOOKUP(Tabla1[[#This Row],[Caja]],Originales!$I$3:$K$6,2,FALSE)</f>
        <v>Tenerife Sur</v>
      </c>
      <c r="I277" s="6" t="str">
        <f>VLOOKUP(Tabla1[[#This Row],[Caja]],Originales!$I$3:$K$6,3,FALSE)</f>
        <v>Tenerife</v>
      </c>
      <c r="J277" s="9" t="str">
        <f>VLOOKUP(Tabla1[[#This Row],[CodigoEmpleado]],Originales!$M$3:$P$13,2,FALSE)</f>
        <v>Pepe</v>
      </c>
      <c r="K277" s="10">
        <f>YEAR(Tabla1[[#This Row],[Fecha]])</f>
        <v>2011</v>
      </c>
      <c r="L277" s="11">
        <f>MONTH(Tabla1[[#This Row],[Fecha]])</f>
        <v>2</v>
      </c>
      <c r="M277" s="11">
        <f>DAY(Tabla1[[#This Row],[Fecha]])</f>
        <v>4</v>
      </c>
      <c r="N277" s="11">
        <f>WEEKDAY(Tabla1[[#This Row],[Fecha]],2)</f>
        <v>5</v>
      </c>
      <c r="O277" s="11" t="str">
        <f t="shared" si="4"/>
        <v>Viernes</v>
      </c>
    </row>
    <row r="278" spans="1:15" x14ac:dyDescent="0.25">
      <c r="A278" s="4">
        <v>40578</v>
      </c>
      <c r="B278">
        <v>3</v>
      </c>
      <c r="C278">
        <v>1</v>
      </c>
      <c r="D278" s="5" t="s">
        <v>41</v>
      </c>
      <c r="E278" s="6">
        <v>520.89449999999999</v>
      </c>
      <c r="F278" s="6">
        <v>1237.7505000000001</v>
      </c>
      <c r="G278" s="6">
        <v>1758.645</v>
      </c>
      <c r="H278" s="6" t="str">
        <f>VLOOKUP(Tabla1[[#This Row],[Caja]],Originales!$I$3:$K$6,2,FALSE)</f>
        <v>Las Canteras</v>
      </c>
      <c r="I278" s="6" t="str">
        <f>VLOOKUP(Tabla1[[#This Row],[Caja]],Originales!$I$3:$K$6,3,FALSE)</f>
        <v>Las Palmas</v>
      </c>
      <c r="J278" s="9" t="str">
        <f>VLOOKUP(Tabla1[[#This Row],[CodigoEmpleado]],Originales!$M$3:$P$13,2,FALSE)</f>
        <v>Javi</v>
      </c>
      <c r="K278" s="10">
        <f>YEAR(Tabla1[[#This Row],[Fecha]])</f>
        <v>2011</v>
      </c>
      <c r="L278" s="11">
        <f>MONTH(Tabla1[[#This Row],[Fecha]])</f>
        <v>2</v>
      </c>
      <c r="M278" s="11">
        <f>DAY(Tabla1[[#This Row],[Fecha]])</f>
        <v>4</v>
      </c>
      <c r="N278" s="11">
        <f>WEEKDAY(Tabla1[[#This Row],[Fecha]],2)</f>
        <v>5</v>
      </c>
      <c r="O278" s="11" t="str">
        <f t="shared" si="4"/>
        <v>Viernes</v>
      </c>
    </row>
    <row r="279" spans="1:15" x14ac:dyDescent="0.25">
      <c r="A279" s="4">
        <v>40578</v>
      </c>
      <c r="B279">
        <v>3</v>
      </c>
      <c r="C279">
        <v>2</v>
      </c>
      <c r="D279" s="5" t="s">
        <v>43</v>
      </c>
      <c r="E279" s="6">
        <v>599.54999999999995</v>
      </c>
      <c r="F279" s="6">
        <v>1378.1355000000001</v>
      </c>
      <c r="G279" s="6">
        <v>1977.6855</v>
      </c>
      <c r="H279" s="6" t="str">
        <f>VLOOKUP(Tabla1[[#This Row],[Caja]],Originales!$I$3:$K$6,2,FALSE)</f>
        <v>Las Canteras</v>
      </c>
      <c r="I279" s="6" t="str">
        <f>VLOOKUP(Tabla1[[#This Row],[Caja]],Originales!$I$3:$K$6,3,FALSE)</f>
        <v>Las Palmas</v>
      </c>
      <c r="J279" s="9" t="str">
        <f>VLOOKUP(Tabla1[[#This Row],[CodigoEmpleado]],Originales!$M$3:$P$13,2,FALSE)</f>
        <v>Jose</v>
      </c>
      <c r="K279" s="10">
        <f>YEAR(Tabla1[[#This Row],[Fecha]])</f>
        <v>2011</v>
      </c>
      <c r="L279" s="11">
        <f>MONTH(Tabla1[[#This Row],[Fecha]])</f>
        <v>2</v>
      </c>
      <c r="M279" s="11">
        <f>DAY(Tabla1[[#This Row],[Fecha]])</f>
        <v>4</v>
      </c>
      <c r="N279" s="11">
        <f>WEEKDAY(Tabla1[[#This Row],[Fecha]],2)</f>
        <v>5</v>
      </c>
      <c r="O279" s="11" t="str">
        <f t="shared" si="4"/>
        <v>Viernes</v>
      </c>
    </row>
    <row r="280" spans="1:15" x14ac:dyDescent="0.25">
      <c r="A280" s="4">
        <v>40578</v>
      </c>
      <c r="B280">
        <v>4</v>
      </c>
      <c r="C280">
        <v>1</v>
      </c>
      <c r="D280" s="5" t="s">
        <v>47</v>
      </c>
      <c r="E280" s="6">
        <v>564.43799999999999</v>
      </c>
      <c r="F280" s="6">
        <v>1068.5744999999999</v>
      </c>
      <c r="G280" s="6">
        <v>1633.0125</v>
      </c>
      <c r="H280" s="6" t="str">
        <f>VLOOKUP(Tabla1[[#This Row],[Caja]],Originales!$I$3:$K$6,2,FALSE)</f>
        <v>Telde</v>
      </c>
      <c r="I280" s="6" t="str">
        <f>VLOOKUP(Tabla1[[#This Row],[Caja]],Originales!$I$3:$K$6,3,FALSE)</f>
        <v>Las Palmas</v>
      </c>
      <c r="J280" s="9" t="str">
        <f>VLOOKUP(Tabla1[[#This Row],[CodigoEmpleado]],Originales!$M$3:$P$13,2,FALSE)</f>
        <v>Toño</v>
      </c>
      <c r="K280" s="10">
        <f>YEAR(Tabla1[[#This Row],[Fecha]])</f>
        <v>2011</v>
      </c>
      <c r="L280" s="11">
        <f>MONTH(Tabla1[[#This Row],[Fecha]])</f>
        <v>2</v>
      </c>
      <c r="M280" s="11">
        <f>DAY(Tabla1[[#This Row],[Fecha]])</f>
        <v>4</v>
      </c>
      <c r="N280" s="11">
        <f>WEEKDAY(Tabla1[[#This Row],[Fecha]],2)</f>
        <v>5</v>
      </c>
      <c r="O280" s="11" t="str">
        <f t="shared" si="4"/>
        <v>Viernes</v>
      </c>
    </row>
    <row r="281" spans="1:15" x14ac:dyDescent="0.25">
      <c r="A281" s="4">
        <v>40578</v>
      </c>
      <c r="B281">
        <v>4</v>
      </c>
      <c r="C281">
        <v>2</v>
      </c>
      <c r="D281" s="5" t="s">
        <v>24</v>
      </c>
      <c r="E281" s="6">
        <v>435.80250000000001</v>
      </c>
      <c r="F281" s="6">
        <v>1176.5250000000001</v>
      </c>
      <c r="G281" s="6">
        <v>1612.3275000000001</v>
      </c>
      <c r="H281" s="6" t="str">
        <f>VLOOKUP(Tabla1[[#This Row],[Caja]],Originales!$I$3:$K$6,2,FALSE)</f>
        <v>Telde</v>
      </c>
      <c r="I281" s="6" t="str">
        <f>VLOOKUP(Tabla1[[#This Row],[Caja]],Originales!$I$3:$K$6,3,FALSE)</f>
        <v>Las Palmas</v>
      </c>
      <c r="J281" s="9" t="str">
        <f>VLOOKUP(Tabla1[[#This Row],[CodigoEmpleado]],Originales!$M$3:$P$13,2,FALSE)</f>
        <v>Ana</v>
      </c>
      <c r="K281" s="10">
        <f>YEAR(Tabla1[[#This Row],[Fecha]])</f>
        <v>2011</v>
      </c>
      <c r="L281" s="11">
        <f>MONTH(Tabla1[[#This Row],[Fecha]])</f>
        <v>2</v>
      </c>
      <c r="M281" s="11">
        <f>DAY(Tabla1[[#This Row],[Fecha]])</f>
        <v>4</v>
      </c>
      <c r="N281" s="11">
        <f>WEEKDAY(Tabla1[[#This Row],[Fecha]],2)</f>
        <v>5</v>
      </c>
      <c r="O281" s="11" t="str">
        <f t="shared" si="4"/>
        <v>Viernes</v>
      </c>
    </row>
    <row r="282" spans="1:15" x14ac:dyDescent="0.25">
      <c r="A282" s="4">
        <v>40579</v>
      </c>
      <c r="B282">
        <v>1</v>
      </c>
      <c r="C282">
        <v>1</v>
      </c>
      <c r="D282" s="5" t="s">
        <v>30</v>
      </c>
      <c r="E282" s="6">
        <v>542.60850000000005</v>
      </c>
      <c r="F282" s="6">
        <v>1198.5645</v>
      </c>
      <c r="G282" s="6">
        <v>1741.173</v>
      </c>
      <c r="H282" s="6" t="str">
        <f>VLOOKUP(Tabla1[[#This Row],[Caja]],Originales!$I$3:$K$6,2,FALSE)</f>
        <v>Tenerife Norte</v>
      </c>
      <c r="I282" s="6" t="str">
        <f>VLOOKUP(Tabla1[[#This Row],[Caja]],Originales!$I$3:$K$6,3,FALSE)</f>
        <v>Tenerife</v>
      </c>
      <c r="J282" s="9" t="str">
        <f>VLOOKUP(Tabla1[[#This Row],[CodigoEmpleado]],Originales!$M$3:$P$13,2,FALSE)</f>
        <v>Juan</v>
      </c>
      <c r="K282" s="10">
        <f>YEAR(Tabla1[[#This Row],[Fecha]])</f>
        <v>2011</v>
      </c>
      <c r="L282" s="11">
        <f>MONTH(Tabla1[[#This Row],[Fecha]])</f>
        <v>2</v>
      </c>
      <c r="M282" s="11">
        <f>DAY(Tabla1[[#This Row],[Fecha]])</f>
        <v>5</v>
      </c>
      <c r="N282" s="11">
        <f>WEEKDAY(Tabla1[[#This Row],[Fecha]],2)</f>
        <v>6</v>
      </c>
      <c r="O282" s="11" t="str">
        <f t="shared" si="4"/>
        <v>Sábado</v>
      </c>
    </row>
    <row r="283" spans="1:15" x14ac:dyDescent="0.25">
      <c r="A283" s="4">
        <v>40579</v>
      </c>
      <c r="B283">
        <v>1</v>
      </c>
      <c r="C283">
        <v>2</v>
      </c>
      <c r="D283" s="5" t="s">
        <v>16</v>
      </c>
      <c r="E283" s="6">
        <v>635.89049999999997</v>
      </c>
      <c r="F283" s="6">
        <v>1311.135</v>
      </c>
      <c r="G283" s="6">
        <v>1947.0255</v>
      </c>
      <c r="H283" s="6" t="str">
        <f>VLOOKUP(Tabla1[[#This Row],[Caja]],Originales!$I$3:$K$6,2,FALSE)</f>
        <v>Tenerife Norte</v>
      </c>
      <c r="I283" s="6" t="str">
        <f>VLOOKUP(Tabla1[[#This Row],[Caja]],Originales!$I$3:$K$6,3,FALSE)</f>
        <v>Tenerife</v>
      </c>
      <c r="J283" s="9" t="str">
        <f>VLOOKUP(Tabla1[[#This Row],[CodigoEmpleado]],Originales!$M$3:$P$13,2,FALSE)</f>
        <v>Jorge</v>
      </c>
      <c r="K283" s="10">
        <f>YEAR(Tabla1[[#This Row],[Fecha]])</f>
        <v>2011</v>
      </c>
      <c r="L283" s="11">
        <f>MONTH(Tabla1[[#This Row],[Fecha]])</f>
        <v>2</v>
      </c>
      <c r="M283" s="11">
        <f>DAY(Tabla1[[#This Row],[Fecha]])</f>
        <v>5</v>
      </c>
      <c r="N283" s="11">
        <f>WEEKDAY(Tabla1[[#This Row],[Fecha]],2)</f>
        <v>6</v>
      </c>
      <c r="O283" s="11" t="str">
        <f t="shared" si="4"/>
        <v>Sábado</v>
      </c>
    </row>
    <row r="284" spans="1:15" x14ac:dyDescent="0.25">
      <c r="A284" s="4">
        <v>40579</v>
      </c>
      <c r="B284">
        <v>2</v>
      </c>
      <c r="C284">
        <v>1</v>
      </c>
      <c r="D284" s="5" t="s">
        <v>22</v>
      </c>
      <c r="E284" s="6">
        <v>532.51800000000003</v>
      </c>
      <c r="F284" s="6">
        <v>1214.9445000000001</v>
      </c>
      <c r="G284" s="6">
        <v>1747.4625000000001</v>
      </c>
      <c r="H284" s="6" t="str">
        <f>VLOOKUP(Tabla1[[#This Row],[Caja]],Originales!$I$3:$K$6,2,FALSE)</f>
        <v>Tenerife Sur</v>
      </c>
      <c r="I284" s="6" t="str">
        <f>VLOOKUP(Tabla1[[#This Row],[Caja]],Originales!$I$3:$K$6,3,FALSE)</f>
        <v>Tenerife</v>
      </c>
      <c r="J284" s="9" t="str">
        <f>VLOOKUP(Tabla1[[#This Row],[CodigoEmpleado]],Originales!$M$3:$P$13,2,FALSE)</f>
        <v>Paco</v>
      </c>
      <c r="K284" s="10">
        <f>YEAR(Tabla1[[#This Row],[Fecha]])</f>
        <v>2011</v>
      </c>
      <c r="L284" s="11">
        <f>MONTH(Tabla1[[#This Row],[Fecha]])</f>
        <v>2</v>
      </c>
      <c r="M284" s="11">
        <f>DAY(Tabla1[[#This Row],[Fecha]])</f>
        <v>5</v>
      </c>
      <c r="N284" s="11">
        <f>WEEKDAY(Tabla1[[#This Row],[Fecha]],2)</f>
        <v>6</v>
      </c>
      <c r="O284" s="11" t="str">
        <f t="shared" si="4"/>
        <v>Sábado</v>
      </c>
    </row>
    <row r="285" spans="1:15" x14ac:dyDescent="0.25">
      <c r="A285" s="4">
        <v>40579</v>
      </c>
      <c r="B285">
        <v>2</v>
      </c>
      <c r="C285">
        <v>2</v>
      </c>
      <c r="D285" s="5" t="s">
        <v>27</v>
      </c>
      <c r="E285" s="6">
        <v>639.12450000000001</v>
      </c>
      <c r="F285" s="6">
        <v>1211.049</v>
      </c>
      <c r="G285" s="6">
        <v>1850.1735000000001</v>
      </c>
      <c r="H285" s="6" t="str">
        <f>VLOOKUP(Tabla1[[#This Row],[Caja]],Originales!$I$3:$K$6,2,FALSE)</f>
        <v>Tenerife Sur</v>
      </c>
      <c r="I285" s="6" t="str">
        <f>VLOOKUP(Tabla1[[#This Row],[Caja]],Originales!$I$3:$K$6,3,FALSE)</f>
        <v>Tenerife</v>
      </c>
      <c r="J285" s="9" t="str">
        <f>VLOOKUP(Tabla1[[#This Row],[CodigoEmpleado]],Originales!$M$3:$P$13,2,FALSE)</f>
        <v>Bea</v>
      </c>
      <c r="K285" s="10">
        <f>YEAR(Tabla1[[#This Row],[Fecha]])</f>
        <v>2011</v>
      </c>
      <c r="L285" s="11">
        <f>MONTH(Tabla1[[#This Row],[Fecha]])</f>
        <v>2</v>
      </c>
      <c r="M285" s="11">
        <f>DAY(Tabla1[[#This Row],[Fecha]])</f>
        <v>5</v>
      </c>
      <c r="N285" s="11">
        <f>WEEKDAY(Tabla1[[#This Row],[Fecha]],2)</f>
        <v>6</v>
      </c>
      <c r="O285" s="11" t="str">
        <f t="shared" si="4"/>
        <v>Sábado</v>
      </c>
    </row>
    <row r="286" spans="1:15" x14ac:dyDescent="0.25">
      <c r="A286" s="4">
        <v>40579</v>
      </c>
      <c r="B286">
        <v>3</v>
      </c>
      <c r="C286">
        <v>1</v>
      </c>
      <c r="D286" s="5" t="s">
        <v>32</v>
      </c>
      <c r="E286" s="6">
        <v>617.45249999999999</v>
      </c>
      <c r="F286" s="6">
        <v>1220.058</v>
      </c>
      <c r="G286" s="6">
        <v>1837.5105000000001</v>
      </c>
      <c r="H286" s="6" t="str">
        <f>VLOOKUP(Tabla1[[#This Row],[Caja]],Originales!$I$3:$K$6,2,FALSE)</f>
        <v>Las Canteras</v>
      </c>
      <c r="I286" s="6" t="str">
        <f>VLOOKUP(Tabla1[[#This Row],[Caja]],Originales!$I$3:$K$6,3,FALSE)</f>
        <v>Las Palmas</v>
      </c>
      <c r="J286" s="9" t="str">
        <f>VLOOKUP(Tabla1[[#This Row],[CodigoEmpleado]],Originales!$M$3:$P$13,2,FALSE)</f>
        <v>Ana</v>
      </c>
      <c r="K286" s="10">
        <f>YEAR(Tabla1[[#This Row],[Fecha]])</f>
        <v>2011</v>
      </c>
      <c r="L286" s="11">
        <f>MONTH(Tabla1[[#This Row],[Fecha]])</f>
        <v>2</v>
      </c>
      <c r="M286" s="11">
        <f>DAY(Tabla1[[#This Row],[Fecha]])</f>
        <v>5</v>
      </c>
      <c r="N286" s="11">
        <f>WEEKDAY(Tabla1[[#This Row],[Fecha]],2)</f>
        <v>6</v>
      </c>
      <c r="O286" s="11" t="str">
        <f t="shared" si="4"/>
        <v>Sábado</v>
      </c>
    </row>
    <row r="287" spans="1:15" x14ac:dyDescent="0.25">
      <c r="A287" s="4">
        <v>40579</v>
      </c>
      <c r="B287">
        <v>3</v>
      </c>
      <c r="C287">
        <v>2</v>
      </c>
      <c r="D287" s="5" t="s">
        <v>37</v>
      </c>
      <c r="E287" s="6">
        <v>732.30150000000003</v>
      </c>
      <c r="F287" s="6">
        <v>1340.01</v>
      </c>
      <c r="G287" s="6">
        <v>2072.3114999999998</v>
      </c>
      <c r="H287" s="6" t="str">
        <f>VLOOKUP(Tabla1[[#This Row],[Caja]],Originales!$I$3:$K$6,2,FALSE)</f>
        <v>Las Canteras</v>
      </c>
      <c r="I287" s="6" t="str">
        <f>VLOOKUP(Tabla1[[#This Row],[Caja]],Originales!$I$3:$K$6,3,FALSE)</f>
        <v>Las Palmas</v>
      </c>
      <c r="J287" s="9" t="str">
        <f>VLOOKUP(Tabla1[[#This Row],[CodigoEmpleado]],Originales!$M$3:$P$13,2,FALSE)</f>
        <v>Luis</v>
      </c>
      <c r="K287" s="10">
        <f>YEAR(Tabla1[[#This Row],[Fecha]])</f>
        <v>2011</v>
      </c>
      <c r="L287" s="11">
        <f>MONTH(Tabla1[[#This Row],[Fecha]])</f>
        <v>2</v>
      </c>
      <c r="M287" s="11">
        <f>DAY(Tabla1[[#This Row],[Fecha]])</f>
        <v>5</v>
      </c>
      <c r="N287" s="11">
        <f>WEEKDAY(Tabla1[[#This Row],[Fecha]],2)</f>
        <v>6</v>
      </c>
      <c r="O287" s="11" t="str">
        <f t="shared" si="4"/>
        <v>Sábado</v>
      </c>
    </row>
    <row r="288" spans="1:15" x14ac:dyDescent="0.25">
      <c r="A288" s="4">
        <v>40579</v>
      </c>
      <c r="B288">
        <v>4</v>
      </c>
      <c r="C288">
        <v>1</v>
      </c>
      <c r="D288" s="5" t="s">
        <v>40</v>
      </c>
      <c r="E288" s="6">
        <v>619.27949999999998</v>
      </c>
      <c r="F288" s="6">
        <v>974.59950000000003</v>
      </c>
      <c r="G288" s="6">
        <v>1593.8789999999999</v>
      </c>
      <c r="H288" s="6" t="str">
        <f>VLOOKUP(Tabla1[[#This Row],[Caja]],Originales!$I$3:$K$6,2,FALSE)</f>
        <v>Telde</v>
      </c>
      <c r="I288" s="6" t="str">
        <f>VLOOKUP(Tabla1[[#This Row],[Caja]],Originales!$I$3:$K$6,3,FALSE)</f>
        <v>Las Palmas</v>
      </c>
      <c r="J288" s="9" t="str">
        <f>VLOOKUP(Tabla1[[#This Row],[CodigoEmpleado]],Originales!$M$3:$P$13,2,FALSE)</f>
        <v>Pepe</v>
      </c>
      <c r="K288" s="10">
        <f>YEAR(Tabla1[[#This Row],[Fecha]])</f>
        <v>2011</v>
      </c>
      <c r="L288" s="11">
        <f>MONTH(Tabla1[[#This Row],[Fecha]])</f>
        <v>2</v>
      </c>
      <c r="M288" s="11">
        <f>DAY(Tabla1[[#This Row],[Fecha]])</f>
        <v>5</v>
      </c>
      <c r="N288" s="11">
        <f>WEEKDAY(Tabla1[[#This Row],[Fecha]],2)</f>
        <v>6</v>
      </c>
      <c r="O288" s="11" t="str">
        <f t="shared" si="4"/>
        <v>Sábado</v>
      </c>
    </row>
    <row r="289" spans="1:15" x14ac:dyDescent="0.25">
      <c r="A289" s="4">
        <v>40579</v>
      </c>
      <c r="B289">
        <v>4</v>
      </c>
      <c r="C289">
        <v>2</v>
      </c>
      <c r="D289" s="5" t="s">
        <v>41</v>
      </c>
      <c r="E289" s="6">
        <v>783.21600000000001</v>
      </c>
      <c r="F289" s="6">
        <v>1422.0464999999999</v>
      </c>
      <c r="G289" s="6">
        <v>2205.2624999999998</v>
      </c>
      <c r="H289" s="6" t="str">
        <f>VLOOKUP(Tabla1[[#This Row],[Caja]],Originales!$I$3:$K$6,2,FALSE)</f>
        <v>Telde</v>
      </c>
      <c r="I289" s="6" t="str">
        <f>VLOOKUP(Tabla1[[#This Row],[Caja]],Originales!$I$3:$K$6,3,FALSE)</f>
        <v>Las Palmas</v>
      </c>
      <c r="J289" s="9" t="str">
        <f>VLOOKUP(Tabla1[[#This Row],[CodigoEmpleado]],Originales!$M$3:$P$13,2,FALSE)</f>
        <v>Javi</v>
      </c>
      <c r="K289" s="10">
        <f>YEAR(Tabla1[[#This Row],[Fecha]])</f>
        <v>2011</v>
      </c>
      <c r="L289" s="11">
        <f>MONTH(Tabla1[[#This Row],[Fecha]])</f>
        <v>2</v>
      </c>
      <c r="M289" s="11">
        <f>DAY(Tabla1[[#This Row],[Fecha]])</f>
        <v>5</v>
      </c>
      <c r="N289" s="11">
        <f>WEEKDAY(Tabla1[[#This Row],[Fecha]],2)</f>
        <v>6</v>
      </c>
      <c r="O289" s="11" t="str">
        <f t="shared" si="4"/>
        <v>Sábado</v>
      </c>
    </row>
    <row r="290" spans="1:15" x14ac:dyDescent="0.25">
      <c r="A290" s="4">
        <v>40580</v>
      </c>
      <c r="B290">
        <v>1</v>
      </c>
      <c r="C290">
        <v>1</v>
      </c>
      <c r="D290" s="5" t="s">
        <v>43</v>
      </c>
      <c r="E290" s="6">
        <v>650.63250000000005</v>
      </c>
      <c r="F290" s="6">
        <v>992.61749999999995</v>
      </c>
      <c r="G290" s="6">
        <v>1643.25</v>
      </c>
      <c r="H290" s="6" t="str">
        <f>VLOOKUP(Tabla1[[#This Row],[Caja]],Originales!$I$3:$K$6,2,FALSE)</f>
        <v>Tenerife Norte</v>
      </c>
      <c r="I290" s="6" t="str">
        <f>VLOOKUP(Tabla1[[#This Row],[Caja]],Originales!$I$3:$K$6,3,FALSE)</f>
        <v>Tenerife</v>
      </c>
      <c r="J290" s="9" t="str">
        <f>VLOOKUP(Tabla1[[#This Row],[CodigoEmpleado]],Originales!$M$3:$P$13,2,FALSE)</f>
        <v>Jose</v>
      </c>
      <c r="K290" s="10">
        <f>YEAR(Tabla1[[#This Row],[Fecha]])</f>
        <v>2011</v>
      </c>
      <c r="L290" s="11">
        <f>MONTH(Tabla1[[#This Row],[Fecha]])</f>
        <v>2</v>
      </c>
      <c r="M290" s="11">
        <f>DAY(Tabla1[[#This Row],[Fecha]])</f>
        <v>6</v>
      </c>
      <c r="N290" s="11">
        <f>WEEKDAY(Tabla1[[#This Row],[Fecha]],2)</f>
        <v>7</v>
      </c>
      <c r="O290" s="11" t="str">
        <f t="shared" si="4"/>
        <v>Domingo</v>
      </c>
    </row>
    <row r="291" spans="1:15" x14ac:dyDescent="0.25">
      <c r="A291" s="4">
        <v>40580</v>
      </c>
      <c r="B291">
        <v>1</v>
      </c>
      <c r="C291">
        <v>2</v>
      </c>
      <c r="D291" s="5" t="s">
        <v>47</v>
      </c>
      <c r="E291" s="6">
        <v>605.48249999999996</v>
      </c>
      <c r="F291" s="6">
        <v>1079.8724999999999</v>
      </c>
      <c r="G291" s="6">
        <v>1685.355</v>
      </c>
      <c r="H291" s="6" t="str">
        <f>VLOOKUP(Tabla1[[#This Row],[Caja]],Originales!$I$3:$K$6,2,FALSE)</f>
        <v>Tenerife Norte</v>
      </c>
      <c r="I291" s="6" t="str">
        <f>VLOOKUP(Tabla1[[#This Row],[Caja]],Originales!$I$3:$K$6,3,FALSE)</f>
        <v>Tenerife</v>
      </c>
      <c r="J291" s="9" t="str">
        <f>VLOOKUP(Tabla1[[#This Row],[CodigoEmpleado]],Originales!$M$3:$P$13,2,FALSE)</f>
        <v>Toño</v>
      </c>
      <c r="K291" s="10">
        <f>YEAR(Tabla1[[#This Row],[Fecha]])</f>
        <v>2011</v>
      </c>
      <c r="L291" s="11">
        <f>MONTH(Tabla1[[#This Row],[Fecha]])</f>
        <v>2</v>
      </c>
      <c r="M291" s="11">
        <f>DAY(Tabla1[[#This Row],[Fecha]])</f>
        <v>6</v>
      </c>
      <c r="N291" s="11">
        <f>WEEKDAY(Tabla1[[#This Row],[Fecha]],2)</f>
        <v>7</v>
      </c>
      <c r="O291" s="11" t="str">
        <f t="shared" si="4"/>
        <v>Domingo</v>
      </c>
    </row>
    <row r="292" spans="1:15" x14ac:dyDescent="0.25">
      <c r="A292" s="4">
        <v>40580</v>
      </c>
      <c r="B292">
        <v>2</v>
      </c>
      <c r="C292">
        <v>1</v>
      </c>
      <c r="D292" s="5" t="s">
        <v>24</v>
      </c>
      <c r="E292" s="6">
        <v>626.73450000000003</v>
      </c>
      <c r="F292" s="6">
        <v>1035.6044999999999</v>
      </c>
      <c r="G292" s="6">
        <v>1662.3389999999999</v>
      </c>
      <c r="H292" s="6" t="str">
        <f>VLOOKUP(Tabla1[[#This Row],[Caja]],Originales!$I$3:$K$6,2,FALSE)</f>
        <v>Tenerife Sur</v>
      </c>
      <c r="I292" s="6" t="str">
        <f>VLOOKUP(Tabla1[[#This Row],[Caja]],Originales!$I$3:$K$6,3,FALSE)</f>
        <v>Tenerife</v>
      </c>
      <c r="J292" s="9" t="str">
        <f>VLOOKUP(Tabla1[[#This Row],[CodigoEmpleado]],Originales!$M$3:$P$13,2,FALSE)</f>
        <v>Ana</v>
      </c>
      <c r="K292" s="10">
        <f>YEAR(Tabla1[[#This Row],[Fecha]])</f>
        <v>2011</v>
      </c>
      <c r="L292" s="11">
        <f>MONTH(Tabla1[[#This Row],[Fecha]])</f>
        <v>2</v>
      </c>
      <c r="M292" s="11">
        <f>DAY(Tabla1[[#This Row],[Fecha]])</f>
        <v>6</v>
      </c>
      <c r="N292" s="11">
        <f>WEEKDAY(Tabla1[[#This Row],[Fecha]],2)</f>
        <v>7</v>
      </c>
      <c r="O292" s="11" t="str">
        <f t="shared" si="4"/>
        <v>Domingo</v>
      </c>
    </row>
    <row r="293" spans="1:15" x14ac:dyDescent="0.25">
      <c r="A293" s="4">
        <v>40580</v>
      </c>
      <c r="B293">
        <v>2</v>
      </c>
      <c r="C293">
        <v>2</v>
      </c>
      <c r="D293" s="5" t="s">
        <v>30</v>
      </c>
      <c r="E293" s="6">
        <v>736.41750000000002</v>
      </c>
      <c r="F293" s="6">
        <v>1305.6224999999999</v>
      </c>
      <c r="G293" s="6">
        <v>2042.04</v>
      </c>
      <c r="H293" s="6" t="str">
        <f>VLOOKUP(Tabla1[[#This Row],[Caja]],Originales!$I$3:$K$6,2,FALSE)</f>
        <v>Tenerife Sur</v>
      </c>
      <c r="I293" s="6" t="str">
        <f>VLOOKUP(Tabla1[[#This Row],[Caja]],Originales!$I$3:$K$6,3,FALSE)</f>
        <v>Tenerife</v>
      </c>
      <c r="J293" s="9" t="str">
        <f>VLOOKUP(Tabla1[[#This Row],[CodigoEmpleado]],Originales!$M$3:$P$13,2,FALSE)</f>
        <v>Juan</v>
      </c>
      <c r="K293" s="10">
        <f>YEAR(Tabla1[[#This Row],[Fecha]])</f>
        <v>2011</v>
      </c>
      <c r="L293" s="11">
        <f>MONTH(Tabla1[[#This Row],[Fecha]])</f>
        <v>2</v>
      </c>
      <c r="M293" s="11">
        <f>DAY(Tabla1[[#This Row],[Fecha]])</f>
        <v>6</v>
      </c>
      <c r="N293" s="11">
        <f>WEEKDAY(Tabla1[[#This Row],[Fecha]],2)</f>
        <v>7</v>
      </c>
      <c r="O293" s="11" t="str">
        <f t="shared" si="4"/>
        <v>Domingo</v>
      </c>
    </row>
    <row r="294" spans="1:15" x14ac:dyDescent="0.25">
      <c r="A294" s="4">
        <v>40580</v>
      </c>
      <c r="B294">
        <v>3</v>
      </c>
      <c r="C294">
        <v>1</v>
      </c>
      <c r="D294" s="5" t="s">
        <v>16</v>
      </c>
      <c r="E294" s="6">
        <v>611.75099999999998</v>
      </c>
      <c r="F294" s="6">
        <v>1198.26</v>
      </c>
      <c r="G294" s="6">
        <v>1810.011</v>
      </c>
      <c r="H294" s="6" t="str">
        <f>VLOOKUP(Tabla1[[#This Row],[Caja]],Originales!$I$3:$K$6,2,FALSE)</f>
        <v>Las Canteras</v>
      </c>
      <c r="I294" s="6" t="str">
        <f>VLOOKUP(Tabla1[[#This Row],[Caja]],Originales!$I$3:$K$6,3,FALSE)</f>
        <v>Las Palmas</v>
      </c>
      <c r="J294" s="9" t="str">
        <f>VLOOKUP(Tabla1[[#This Row],[CodigoEmpleado]],Originales!$M$3:$P$13,2,FALSE)</f>
        <v>Jorge</v>
      </c>
      <c r="K294" s="10">
        <f>YEAR(Tabla1[[#This Row],[Fecha]])</f>
        <v>2011</v>
      </c>
      <c r="L294" s="11">
        <f>MONTH(Tabla1[[#This Row],[Fecha]])</f>
        <v>2</v>
      </c>
      <c r="M294" s="11">
        <f>DAY(Tabla1[[#This Row],[Fecha]])</f>
        <v>6</v>
      </c>
      <c r="N294" s="11">
        <f>WEEKDAY(Tabla1[[#This Row],[Fecha]],2)</f>
        <v>7</v>
      </c>
      <c r="O294" s="11" t="str">
        <f t="shared" si="4"/>
        <v>Domingo</v>
      </c>
    </row>
    <row r="295" spans="1:15" x14ac:dyDescent="0.25">
      <c r="A295" s="4">
        <v>40580</v>
      </c>
      <c r="B295">
        <v>3</v>
      </c>
      <c r="C295">
        <v>2</v>
      </c>
      <c r="D295" s="5" t="s">
        <v>22</v>
      </c>
      <c r="E295" s="6">
        <v>629.601</v>
      </c>
      <c r="F295" s="6">
        <v>1349.8064999999999</v>
      </c>
      <c r="G295" s="6">
        <v>1979.4075</v>
      </c>
      <c r="H295" s="6" t="str">
        <f>VLOOKUP(Tabla1[[#This Row],[Caja]],Originales!$I$3:$K$6,2,FALSE)</f>
        <v>Las Canteras</v>
      </c>
      <c r="I295" s="6" t="str">
        <f>VLOOKUP(Tabla1[[#This Row],[Caja]],Originales!$I$3:$K$6,3,FALSE)</f>
        <v>Las Palmas</v>
      </c>
      <c r="J295" s="9" t="str">
        <f>VLOOKUP(Tabla1[[#This Row],[CodigoEmpleado]],Originales!$M$3:$P$13,2,FALSE)</f>
        <v>Paco</v>
      </c>
      <c r="K295" s="10">
        <f>YEAR(Tabla1[[#This Row],[Fecha]])</f>
        <v>2011</v>
      </c>
      <c r="L295" s="11">
        <f>MONTH(Tabla1[[#This Row],[Fecha]])</f>
        <v>2</v>
      </c>
      <c r="M295" s="11">
        <f>DAY(Tabla1[[#This Row],[Fecha]])</f>
        <v>6</v>
      </c>
      <c r="N295" s="11">
        <f>WEEKDAY(Tabla1[[#This Row],[Fecha]],2)</f>
        <v>7</v>
      </c>
      <c r="O295" s="11" t="str">
        <f t="shared" si="4"/>
        <v>Domingo</v>
      </c>
    </row>
    <row r="296" spans="1:15" x14ac:dyDescent="0.25">
      <c r="A296" s="4">
        <v>40580</v>
      </c>
      <c r="B296">
        <v>4</v>
      </c>
      <c r="C296">
        <v>1</v>
      </c>
      <c r="D296" s="5" t="s">
        <v>27</v>
      </c>
      <c r="E296" s="6">
        <v>604.87350000000004</v>
      </c>
      <c r="F296" s="6">
        <v>1042.3979999999999</v>
      </c>
      <c r="G296" s="6">
        <v>1647.2715000000001</v>
      </c>
      <c r="H296" s="6" t="str">
        <f>VLOOKUP(Tabla1[[#This Row],[Caja]],Originales!$I$3:$K$6,2,FALSE)</f>
        <v>Telde</v>
      </c>
      <c r="I296" s="6" t="str">
        <f>VLOOKUP(Tabla1[[#This Row],[Caja]],Originales!$I$3:$K$6,3,FALSE)</f>
        <v>Las Palmas</v>
      </c>
      <c r="J296" s="9" t="str">
        <f>VLOOKUP(Tabla1[[#This Row],[CodigoEmpleado]],Originales!$M$3:$P$13,2,FALSE)</f>
        <v>Bea</v>
      </c>
      <c r="K296" s="10">
        <f>YEAR(Tabla1[[#This Row],[Fecha]])</f>
        <v>2011</v>
      </c>
      <c r="L296" s="11">
        <f>MONTH(Tabla1[[#This Row],[Fecha]])</f>
        <v>2</v>
      </c>
      <c r="M296" s="11">
        <f>DAY(Tabla1[[#This Row],[Fecha]])</f>
        <v>6</v>
      </c>
      <c r="N296" s="11">
        <f>WEEKDAY(Tabla1[[#This Row],[Fecha]],2)</f>
        <v>7</v>
      </c>
      <c r="O296" s="11" t="str">
        <f t="shared" si="4"/>
        <v>Domingo</v>
      </c>
    </row>
    <row r="297" spans="1:15" x14ac:dyDescent="0.25">
      <c r="A297" s="4">
        <v>40580</v>
      </c>
      <c r="B297">
        <v>4</v>
      </c>
      <c r="C297">
        <v>2</v>
      </c>
      <c r="D297" s="5" t="s">
        <v>32</v>
      </c>
      <c r="E297" s="6">
        <v>593.649</v>
      </c>
      <c r="F297" s="6">
        <v>1417.269</v>
      </c>
      <c r="G297" s="6">
        <v>2012.9179999999999</v>
      </c>
      <c r="H297" s="6" t="str">
        <f>VLOOKUP(Tabla1[[#This Row],[Caja]],Originales!$I$3:$K$6,2,FALSE)</f>
        <v>Telde</v>
      </c>
      <c r="I297" s="6" t="str">
        <f>VLOOKUP(Tabla1[[#This Row],[Caja]],Originales!$I$3:$K$6,3,FALSE)</f>
        <v>Las Palmas</v>
      </c>
      <c r="J297" s="9" t="str">
        <f>VLOOKUP(Tabla1[[#This Row],[CodigoEmpleado]],Originales!$M$3:$P$13,2,FALSE)</f>
        <v>Ana</v>
      </c>
      <c r="K297" s="10">
        <f>YEAR(Tabla1[[#This Row],[Fecha]])</f>
        <v>2011</v>
      </c>
      <c r="L297" s="11">
        <f>MONTH(Tabla1[[#This Row],[Fecha]])</f>
        <v>2</v>
      </c>
      <c r="M297" s="11">
        <f>DAY(Tabla1[[#This Row],[Fecha]])</f>
        <v>6</v>
      </c>
      <c r="N297" s="11">
        <f>WEEKDAY(Tabla1[[#This Row],[Fecha]],2)</f>
        <v>7</v>
      </c>
      <c r="O297" s="11" t="str">
        <f t="shared" si="4"/>
        <v>Domingo</v>
      </c>
    </row>
    <row r="298" spans="1:15" x14ac:dyDescent="0.25">
      <c r="A298" s="4">
        <v>40581</v>
      </c>
      <c r="B298">
        <v>1</v>
      </c>
      <c r="C298">
        <v>1</v>
      </c>
      <c r="D298" s="5" t="s">
        <v>37</v>
      </c>
      <c r="E298" s="6">
        <v>625.51649999999995</v>
      </c>
      <c r="F298" s="6">
        <v>1001.7</v>
      </c>
      <c r="G298" s="6">
        <v>1627.2165</v>
      </c>
      <c r="H298" s="6" t="str">
        <f>VLOOKUP(Tabla1[[#This Row],[Caja]],Originales!$I$3:$K$6,2,FALSE)</f>
        <v>Tenerife Norte</v>
      </c>
      <c r="I298" s="6" t="str">
        <f>VLOOKUP(Tabla1[[#This Row],[Caja]],Originales!$I$3:$K$6,3,FALSE)</f>
        <v>Tenerife</v>
      </c>
      <c r="J298" s="9" t="str">
        <f>VLOOKUP(Tabla1[[#This Row],[CodigoEmpleado]],Originales!$M$3:$P$13,2,FALSE)</f>
        <v>Luis</v>
      </c>
      <c r="K298" s="10">
        <f>YEAR(Tabla1[[#This Row],[Fecha]])</f>
        <v>2011</v>
      </c>
      <c r="L298" s="11">
        <f>MONTH(Tabla1[[#This Row],[Fecha]])</f>
        <v>2</v>
      </c>
      <c r="M298" s="11">
        <f>DAY(Tabla1[[#This Row],[Fecha]])</f>
        <v>7</v>
      </c>
      <c r="N298" s="11">
        <f>WEEKDAY(Tabla1[[#This Row],[Fecha]],2)</f>
        <v>1</v>
      </c>
      <c r="O298" s="11" t="str">
        <f t="shared" si="4"/>
        <v>Lunes</v>
      </c>
    </row>
    <row r="299" spans="1:15" x14ac:dyDescent="0.25">
      <c r="A299" s="4">
        <v>40581</v>
      </c>
      <c r="B299">
        <v>1</v>
      </c>
      <c r="C299">
        <v>2</v>
      </c>
      <c r="D299" s="5" t="s">
        <v>40</v>
      </c>
      <c r="E299" s="6">
        <v>630.63</v>
      </c>
      <c r="F299" s="6">
        <v>1232.4690000000001</v>
      </c>
      <c r="G299" s="6">
        <v>1863.0989999999999</v>
      </c>
      <c r="H299" s="6" t="str">
        <f>VLOOKUP(Tabla1[[#This Row],[Caja]],Originales!$I$3:$K$6,2,FALSE)</f>
        <v>Tenerife Norte</v>
      </c>
      <c r="I299" s="6" t="str">
        <f>VLOOKUP(Tabla1[[#This Row],[Caja]],Originales!$I$3:$K$6,3,FALSE)</f>
        <v>Tenerife</v>
      </c>
      <c r="J299" s="9" t="str">
        <f>VLOOKUP(Tabla1[[#This Row],[CodigoEmpleado]],Originales!$M$3:$P$13,2,FALSE)</f>
        <v>Pepe</v>
      </c>
      <c r="K299" s="10">
        <f>YEAR(Tabla1[[#This Row],[Fecha]])</f>
        <v>2011</v>
      </c>
      <c r="L299" s="11">
        <f>MONTH(Tabla1[[#This Row],[Fecha]])</f>
        <v>2</v>
      </c>
      <c r="M299" s="11">
        <f>DAY(Tabla1[[#This Row],[Fecha]])</f>
        <v>7</v>
      </c>
      <c r="N299" s="11">
        <f>WEEKDAY(Tabla1[[#This Row],[Fecha]],2)</f>
        <v>1</v>
      </c>
      <c r="O299" s="11" t="str">
        <f t="shared" si="4"/>
        <v>Lunes</v>
      </c>
    </row>
    <row r="300" spans="1:15" x14ac:dyDescent="0.25">
      <c r="A300" s="4">
        <v>40581</v>
      </c>
      <c r="B300">
        <v>2</v>
      </c>
      <c r="C300">
        <v>1</v>
      </c>
      <c r="D300" s="5" t="s">
        <v>41</v>
      </c>
      <c r="E300" s="6">
        <v>463.89</v>
      </c>
      <c r="F300" s="6">
        <v>1122.6389999999999</v>
      </c>
      <c r="G300" s="6">
        <v>1586.529</v>
      </c>
      <c r="H300" s="6" t="str">
        <f>VLOOKUP(Tabla1[[#This Row],[Caja]],Originales!$I$3:$K$6,2,FALSE)</f>
        <v>Tenerife Sur</v>
      </c>
      <c r="I300" s="6" t="str">
        <f>VLOOKUP(Tabla1[[#This Row],[Caja]],Originales!$I$3:$K$6,3,FALSE)</f>
        <v>Tenerife</v>
      </c>
      <c r="J300" s="9" t="str">
        <f>VLOOKUP(Tabla1[[#This Row],[CodigoEmpleado]],Originales!$M$3:$P$13,2,FALSE)</f>
        <v>Javi</v>
      </c>
      <c r="K300" s="10">
        <f>YEAR(Tabla1[[#This Row],[Fecha]])</f>
        <v>2011</v>
      </c>
      <c r="L300" s="11">
        <f>MONTH(Tabla1[[#This Row],[Fecha]])</f>
        <v>2</v>
      </c>
      <c r="M300" s="11">
        <f>DAY(Tabla1[[#This Row],[Fecha]])</f>
        <v>7</v>
      </c>
      <c r="N300" s="11">
        <f>WEEKDAY(Tabla1[[#This Row],[Fecha]],2)</f>
        <v>1</v>
      </c>
      <c r="O300" s="11" t="str">
        <f t="shared" si="4"/>
        <v>Lunes</v>
      </c>
    </row>
    <row r="301" spans="1:15" x14ac:dyDescent="0.25">
      <c r="A301" s="4">
        <v>40581</v>
      </c>
      <c r="B301">
        <v>2</v>
      </c>
      <c r="C301">
        <v>2</v>
      </c>
      <c r="D301" s="5" t="s">
        <v>43</v>
      </c>
      <c r="E301" s="6">
        <v>518.14350000000002</v>
      </c>
      <c r="F301" s="6">
        <v>1317.5505000000001</v>
      </c>
      <c r="G301" s="6">
        <v>1835.694</v>
      </c>
      <c r="H301" s="6" t="str">
        <f>VLOOKUP(Tabla1[[#This Row],[Caja]],Originales!$I$3:$K$6,2,FALSE)</f>
        <v>Tenerife Sur</v>
      </c>
      <c r="I301" s="6" t="str">
        <f>VLOOKUP(Tabla1[[#This Row],[Caja]],Originales!$I$3:$K$6,3,FALSE)</f>
        <v>Tenerife</v>
      </c>
      <c r="J301" s="9" t="str">
        <f>VLOOKUP(Tabla1[[#This Row],[CodigoEmpleado]],Originales!$M$3:$P$13,2,FALSE)</f>
        <v>Jose</v>
      </c>
      <c r="K301" s="10">
        <f>YEAR(Tabla1[[#This Row],[Fecha]])</f>
        <v>2011</v>
      </c>
      <c r="L301" s="11">
        <f>MONTH(Tabla1[[#This Row],[Fecha]])</f>
        <v>2</v>
      </c>
      <c r="M301" s="11">
        <f>DAY(Tabla1[[#This Row],[Fecha]])</f>
        <v>7</v>
      </c>
      <c r="N301" s="11">
        <f>WEEKDAY(Tabla1[[#This Row],[Fecha]],2)</f>
        <v>1</v>
      </c>
      <c r="O301" s="11" t="str">
        <f t="shared" si="4"/>
        <v>Lunes</v>
      </c>
    </row>
    <row r="302" spans="1:15" x14ac:dyDescent="0.25">
      <c r="A302" s="4">
        <v>40581</v>
      </c>
      <c r="B302">
        <v>3</v>
      </c>
      <c r="C302">
        <v>1</v>
      </c>
      <c r="D302" s="5" t="s">
        <v>47</v>
      </c>
      <c r="E302" s="6">
        <v>506.00549999999998</v>
      </c>
      <c r="F302" s="6">
        <v>1116.549</v>
      </c>
      <c r="G302" s="6">
        <v>1622.5545</v>
      </c>
      <c r="H302" s="6" t="str">
        <f>VLOOKUP(Tabla1[[#This Row],[Caja]],Originales!$I$3:$K$6,2,FALSE)</f>
        <v>Las Canteras</v>
      </c>
      <c r="I302" s="6" t="str">
        <f>VLOOKUP(Tabla1[[#This Row],[Caja]],Originales!$I$3:$K$6,3,FALSE)</f>
        <v>Las Palmas</v>
      </c>
      <c r="J302" s="9" t="str">
        <f>VLOOKUP(Tabla1[[#This Row],[CodigoEmpleado]],Originales!$M$3:$P$13,2,FALSE)</f>
        <v>Toño</v>
      </c>
      <c r="K302" s="10">
        <f>YEAR(Tabla1[[#This Row],[Fecha]])</f>
        <v>2011</v>
      </c>
      <c r="L302" s="11">
        <f>MONTH(Tabla1[[#This Row],[Fecha]])</f>
        <v>2</v>
      </c>
      <c r="M302" s="11">
        <f>DAY(Tabla1[[#This Row],[Fecha]])</f>
        <v>7</v>
      </c>
      <c r="N302" s="11">
        <f>WEEKDAY(Tabla1[[#This Row],[Fecha]],2)</f>
        <v>1</v>
      </c>
      <c r="O302" s="11" t="str">
        <f t="shared" si="4"/>
        <v>Lunes</v>
      </c>
    </row>
    <row r="303" spans="1:15" x14ac:dyDescent="0.25">
      <c r="A303" s="4">
        <v>40581</v>
      </c>
      <c r="B303">
        <v>3</v>
      </c>
      <c r="C303">
        <v>2</v>
      </c>
      <c r="D303" s="5" t="s">
        <v>24</v>
      </c>
      <c r="E303" s="6">
        <v>520.97850000000005</v>
      </c>
      <c r="F303" s="6">
        <v>1257.837</v>
      </c>
      <c r="G303" s="6">
        <v>1778.8154999999999</v>
      </c>
      <c r="H303" s="6" t="str">
        <f>VLOOKUP(Tabla1[[#This Row],[Caja]],Originales!$I$3:$K$6,2,FALSE)</f>
        <v>Las Canteras</v>
      </c>
      <c r="I303" s="6" t="str">
        <f>VLOOKUP(Tabla1[[#This Row],[Caja]],Originales!$I$3:$K$6,3,FALSE)</f>
        <v>Las Palmas</v>
      </c>
      <c r="J303" s="9" t="str">
        <f>VLOOKUP(Tabla1[[#This Row],[CodigoEmpleado]],Originales!$M$3:$P$13,2,FALSE)</f>
        <v>Ana</v>
      </c>
      <c r="K303" s="10">
        <f>YEAR(Tabla1[[#This Row],[Fecha]])</f>
        <v>2011</v>
      </c>
      <c r="L303" s="11">
        <f>MONTH(Tabla1[[#This Row],[Fecha]])</f>
        <v>2</v>
      </c>
      <c r="M303" s="11">
        <f>DAY(Tabla1[[#This Row],[Fecha]])</f>
        <v>7</v>
      </c>
      <c r="N303" s="11">
        <f>WEEKDAY(Tabla1[[#This Row],[Fecha]],2)</f>
        <v>1</v>
      </c>
      <c r="O303" s="11" t="str">
        <f t="shared" si="4"/>
        <v>Lunes</v>
      </c>
    </row>
    <row r="304" spans="1:15" x14ac:dyDescent="0.25">
      <c r="A304" s="4">
        <v>40581</v>
      </c>
      <c r="B304">
        <v>4</v>
      </c>
      <c r="C304">
        <v>1</v>
      </c>
      <c r="D304" s="5" t="s">
        <v>30</v>
      </c>
      <c r="E304" s="6">
        <v>454.06200000000001</v>
      </c>
      <c r="F304" s="6">
        <v>1240.134</v>
      </c>
      <c r="G304" s="6">
        <v>1694.1959999999999</v>
      </c>
      <c r="H304" s="6" t="str">
        <f>VLOOKUP(Tabla1[[#This Row],[Caja]],Originales!$I$3:$K$6,2,FALSE)</f>
        <v>Telde</v>
      </c>
      <c r="I304" s="6" t="str">
        <f>VLOOKUP(Tabla1[[#This Row],[Caja]],Originales!$I$3:$K$6,3,FALSE)</f>
        <v>Las Palmas</v>
      </c>
      <c r="J304" s="9" t="str">
        <f>VLOOKUP(Tabla1[[#This Row],[CodigoEmpleado]],Originales!$M$3:$P$13,2,FALSE)</f>
        <v>Juan</v>
      </c>
      <c r="K304" s="10">
        <f>YEAR(Tabla1[[#This Row],[Fecha]])</f>
        <v>2011</v>
      </c>
      <c r="L304" s="11">
        <f>MONTH(Tabla1[[#This Row],[Fecha]])</f>
        <v>2</v>
      </c>
      <c r="M304" s="11">
        <f>DAY(Tabla1[[#This Row],[Fecha]])</f>
        <v>7</v>
      </c>
      <c r="N304" s="11">
        <f>WEEKDAY(Tabla1[[#This Row],[Fecha]],2)</f>
        <v>1</v>
      </c>
      <c r="O304" s="11" t="str">
        <f t="shared" si="4"/>
        <v>Lunes</v>
      </c>
    </row>
    <row r="305" spans="1:15" x14ac:dyDescent="0.25">
      <c r="A305" s="4">
        <v>40581</v>
      </c>
      <c r="B305">
        <v>4</v>
      </c>
      <c r="C305">
        <v>2</v>
      </c>
      <c r="D305" s="5" t="s">
        <v>16</v>
      </c>
      <c r="E305" s="6">
        <v>729.75</v>
      </c>
      <c r="F305" s="6">
        <v>1097.46</v>
      </c>
      <c r="G305" s="6">
        <v>1827.21</v>
      </c>
      <c r="H305" s="6" t="str">
        <f>VLOOKUP(Tabla1[[#This Row],[Caja]],Originales!$I$3:$K$6,2,FALSE)</f>
        <v>Telde</v>
      </c>
      <c r="I305" s="6" t="str">
        <f>VLOOKUP(Tabla1[[#This Row],[Caja]],Originales!$I$3:$K$6,3,FALSE)</f>
        <v>Las Palmas</v>
      </c>
      <c r="J305" s="9" t="str">
        <f>VLOOKUP(Tabla1[[#This Row],[CodigoEmpleado]],Originales!$M$3:$P$13,2,FALSE)</f>
        <v>Jorge</v>
      </c>
      <c r="K305" s="10">
        <f>YEAR(Tabla1[[#This Row],[Fecha]])</f>
        <v>2011</v>
      </c>
      <c r="L305" s="11">
        <f>MONTH(Tabla1[[#This Row],[Fecha]])</f>
        <v>2</v>
      </c>
      <c r="M305" s="11">
        <f>DAY(Tabla1[[#This Row],[Fecha]])</f>
        <v>7</v>
      </c>
      <c r="N305" s="11">
        <f>WEEKDAY(Tabla1[[#This Row],[Fecha]],2)</f>
        <v>1</v>
      </c>
      <c r="O305" s="11" t="str">
        <f t="shared" si="4"/>
        <v>Lunes</v>
      </c>
    </row>
    <row r="306" spans="1:15" x14ac:dyDescent="0.25">
      <c r="A306" s="4">
        <v>40582</v>
      </c>
      <c r="B306">
        <v>1</v>
      </c>
      <c r="C306">
        <v>1</v>
      </c>
      <c r="D306" s="5" t="s">
        <v>22</v>
      </c>
      <c r="E306" s="6">
        <v>505.34399999999999</v>
      </c>
      <c r="F306" s="6">
        <v>1365.21</v>
      </c>
      <c r="G306" s="6">
        <v>1870.5540000000001</v>
      </c>
      <c r="H306" s="6" t="str">
        <f>VLOOKUP(Tabla1[[#This Row],[Caja]],Originales!$I$3:$K$6,2,FALSE)</f>
        <v>Tenerife Norte</v>
      </c>
      <c r="I306" s="6" t="str">
        <f>VLOOKUP(Tabla1[[#This Row],[Caja]],Originales!$I$3:$K$6,3,FALSE)</f>
        <v>Tenerife</v>
      </c>
      <c r="J306" s="9" t="str">
        <f>VLOOKUP(Tabla1[[#This Row],[CodigoEmpleado]],Originales!$M$3:$P$13,2,FALSE)</f>
        <v>Paco</v>
      </c>
      <c r="K306" s="10">
        <f>YEAR(Tabla1[[#This Row],[Fecha]])</f>
        <v>2011</v>
      </c>
      <c r="L306" s="11">
        <f>MONTH(Tabla1[[#This Row],[Fecha]])</f>
        <v>2</v>
      </c>
      <c r="M306" s="11">
        <f>DAY(Tabla1[[#This Row],[Fecha]])</f>
        <v>8</v>
      </c>
      <c r="N306" s="11">
        <f>WEEKDAY(Tabla1[[#This Row],[Fecha]],2)</f>
        <v>2</v>
      </c>
      <c r="O306" s="11" t="str">
        <f t="shared" si="4"/>
        <v>Martes</v>
      </c>
    </row>
    <row r="307" spans="1:15" x14ac:dyDescent="0.25">
      <c r="A307" s="4">
        <v>40582</v>
      </c>
      <c r="B307">
        <v>1</v>
      </c>
      <c r="C307">
        <v>2</v>
      </c>
      <c r="D307" s="5" t="s">
        <v>27</v>
      </c>
      <c r="E307" s="6">
        <v>664.4085</v>
      </c>
      <c r="F307" s="6">
        <v>1395.8385000000001</v>
      </c>
      <c r="G307" s="6">
        <v>2060.2469999999998</v>
      </c>
      <c r="H307" s="6" t="str">
        <f>VLOOKUP(Tabla1[[#This Row],[Caja]],Originales!$I$3:$K$6,2,FALSE)</f>
        <v>Tenerife Norte</v>
      </c>
      <c r="I307" s="6" t="str">
        <f>VLOOKUP(Tabla1[[#This Row],[Caja]],Originales!$I$3:$K$6,3,FALSE)</f>
        <v>Tenerife</v>
      </c>
      <c r="J307" s="9" t="str">
        <f>VLOOKUP(Tabla1[[#This Row],[CodigoEmpleado]],Originales!$M$3:$P$13,2,FALSE)</f>
        <v>Bea</v>
      </c>
      <c r="K307" s="10">
        <f>YEAR(Tabla1[[#This Row],[Fecha]])</f>
        <v>2011</v>
      </c>
      <c r="L307" s="11">
        <f>MONTH(Tabla1[[#This Row],[Fecha]])</f>
        <v>2</v>
      </c>
      <c r="M307" s="11">
        <f>DAY(Tabla1[[#This Row],[Fecha]])</f>
        <v>8</v>
      </c>
      <c r="N307" s="11">
        <f>WEEKDAY(Tabla1[[#This Row],[Fecha]],2)</f>
        <v>2</v>
      </c>
      <c r="O307" s="11" t="str">
        <f t="shared" si="4"/>
        <v>Martes</v>
      </c>
    </row>
    <row r="308" spans="1:15" x14ac:dyDescent="0.25">
      <c r="A308" s="4">
        <v>40582</v>
      </c>
      <c r="B308">
        <v>2</v>
      </c>
      <c r="C308">
        <v>1</v>
      </c>
      <c r="D308" s="5" t="s">
        <v>32</v>
      </c>
      <c r="E308" s="6">
        <v>571.50450000000001</v>
      </c>
      <c r="F308" s="6">
        <v>1060.8254999999999</v>
      </c>
      <c r="G308" s="6">
        <v>1632.33</v>
      </c>
      <c r="H308" s="6" t="str">
        <f>VLOOKUP(Tabla1[[#This Row],[Caja]],Originales!$I$3:$K$6,2,FALSE)</f>
        <v>Tenerife Sur</v>
      </c>
      <c r="I308" s="6" t="str">
        <f>VLOOKUP(Tabla1[[#This Row],[Caja]],Originales!$I$3:$K$6,3,FALSE)</f>
        <v>Tenerife</v>
      </c>
      <c r="J308" s="9" t="str">
        <f>VLOOKUP(Tabla1[[#This Row],[CodigoEmpleado]],Originales!$M$3:$P$13,2,FALSE)</f>
        <v>Ana</v>
      </c>
      <c r="K308" s="10">
        <f>YEAR(Tabla1[[#This Row],[Fecha]])</f>
        <v>2011</v>
      </c>
      <c r="L308" s="11">
        <f>MONTH(Tabla1[[#This Row],[Fecha]])</f>
        <v>2</v>
      </c>
      <c r="M308" s="11">
        <f>DAY(Tabla1[[#This Row],[Fecha]])</f>
        <v>8</v>
      </c>
      <c r="N308" s="11">
        <f>WEEKDAY(Tabla1[[#This Row],[Fecha]],2)</f>
        <v>2</v>
      </c>
      <c r="O308" s="11" t="str">
        <f t="shared" si="4"/>
        <v>Martes</v>
      </c>
    </row>
    <row r="309" spans="1:15" x14ac:dyDescent="0.25">
      <c r="A309" s="4">
        <v>40582</v>
      </c>
      <c r="B309">
        <v>2</v>
      </c>
      <c r="C309">
        <v>2</v>
      </c>
      <c r="D309" s="5" t="s">
        <v>37</v>
      </c>
      <c r="E309" s="6">
        <v>610.07100000000003</v>
      </c>
      <c r="F309" s="6">
        <v>1122.7650000000001</v>
      </c>
      <c r="G309" s="6">
        <v>1732.836</v>
      </c>
      <c r="H309" s="6" t="str">
        <f>VLOOKUP(Tabla1[[#This Row],[Caja]],Originales!$I$3:$K$6,2,FALSE)</f>
        <v>Tenerife Sur</v>
      </c>
      <c r="I309" s="6" t="str">
        <f>VLOOKUP(Tabla1[[#This Row],[Caja]],Originales!$I$3:$K$6,3,FALSE)</f>
        <v>Tenerife</v>
      </c>
      <c r="J309" s="9" t="str">
        <f>VLOOKUP(Tabla1[[#This Row],[CodigoEmpleado]],Originales!$M$3:$P$13,2,FALSE)</f>
        <v>Luis</v>
      </c>
      <c r="K309" s="10">
        <f>YEAR(Tabla1[[#This Row],[Fecha]])</f>
        <v>2011</v>
      </c>
      <c r="L309" s="11">
        <f>MONTH(Tabla1[[#This Row],[Fecha]])</f>
        <v>2</v>
      </c>
      <c r="M309" s="11">
        <f>DAY(Tabla1[[#This Row],[Fecha]])</f>
        <v>8</v>
      </c>
      <c r="N309" s="11">
        <f>WEEKDAY(Tabla1[[#This Row],[Fecha]],2)</f>
        <v>2</v>
      </c>
      <c r="O309" s="11" t="str">
        <f t="shared" si="4"/>
        <v>Martes</v>
      </c>
    </row>
    <row r="310" spans="1:15" x14ac:dyDescent="0.25">
      <c r="A310" s="4">
        <v>40582</v>
      </c>
      <c r="B310">
        <v>3</v>
      </c>
      <c r="C310">
        <v>1</v>
      </c>
      <c r="D310" s="5" t="s">
        <v>40</v>
      </c>
      <c r="E310" s="6">
        <v>736.596</v>
      </c>
      <c r="F310" s="6">
        <v>1143.597</v>
      </c>
      <c r="G310" s="6">
        <v>1880.193</v>
      </c>
      <c r="H310" s="6" t="str">
        <f>VLOOKUP(Tabla1[[#This Row],[Caja]],Originales!$I$3:$K$6,2,FALSE)</f>
        <v>Las Canteras</v>
      </c>
      <c r="I310" s="6" t="str">
        <f>VLOOKUP(Tabla1[[#This Row],[Caja]],Originales!$I$3:$K$6,3,FALSE)</f>
        <v>Las Palmas</v>
      </c>
      <c r="J310" s="9" t="str">
        <f>VLOOKUP(Tabla1[[#This Row],[CodigoEmpleado]],Originales!$M$3:$P$13,2,FALSE)</f>
        <v>Pepe</v>
      </c>
      <c r="K310" s="10">
        <f>YEAR(Tabla1[[#This Row],[Fecha]])</f>
        <v>2011</v>
      </c>
      <c r="L310" s="11">
        <f>MONTH(Tabla1[[#This Row],[Fecha]])</f>
        <v>2</v>
      </c>
      <c r="M310" s="11">
        <f>DAY(Tabla1[[#This Row],[Fecha]])</f>
        <v>8</v>
      </c>
      <c r="N310" s="11">
        <f>WEEKDAY(Tabla1[[#This Row],[Fecha]],2)</f>
        <v>2</v>
      </c>
      <c r="O310" s="11" t="str">
        <f t="shared" si="4"/>
        <v>Martes</v>
      </c>
    </row>
    <row r="311" spans="1:15" x14ac:dyDescent="0.25">
      <c r="A311" s="4">
        <v>40582</v>
      </c>
      <c r="B311">
        <v>3</v>
      </c>
      <c r="C311">
        <v>2</v>
      </c>
      <c r="D311" s="5" t="s">
        <v>41</v>
      </c>
      <c r="E311" s="6">
        <v>624.76049999999998</v>
      </c>
      <c r="F311" s="6">
        <v>1274.511</v>
      </c>
      <c r="G311" s="6">
        <v>1899.2715000000001</v>
      </c>
      <c r="H311" s="6" t="str">
        <f>VLOOKUP(Tabla1[[#This Row],[Caja]],Originales!$I$3:$K$6,2,FALSE)</f>
        <v>Las Canteras</v>
      </c>
      <c r="I311" s="6" t="str">
        <f>VLOOKUP(Tabla1[[#This Row],[Caja]],Originales!$I$3:$K$6,3,FALSE)</f>
        <v>Las Palmas</v>
      </c>
      <c r="J311" s="9" t="str">
        <f>VLOOKUP(Tabla1[[#This Row],[CodigoEmpleado]],Originales!$M$3:$P$13,2,FALSE)</f>
        <v>Javi</v>
      </c>
      <c r="K311" s="10">
        <f>YEAR(Tabla1[[#This Row],[Fecha]])</f>
        <v>2011</v>
      </c>
      <c r="L311" s="11">
        <f>MONTH(Tabla1[[#This Row],[Fecha]])</f>
        <v>2</v>
      </c>
      <c r="M311" s="11">
        <f>DAY(Tabla1[[#This Row],[Fecha]])</f>
        <v>8</v>
      </c>
      <c r="N311" s="11">
        <f>WEEKDAY(Tabla1[[#This Row],[Fecha]],2)</f>
        <v>2</v>
      </c>
      <c r="O311" s="11" t="str">
        <f t="shared" si="4"/>
        <v>Martes</v>
      </c>
    </row>
    <row r="312" spans="1:15" x14ac:dyDescent="0.25">
      <c r="A312" s="4">
        <v>40582</v>
      </c>
      <c r="B312">
        <v>4</v>
      </c>
      <c r="C312">
        <v>1</v>
      </c>
      <c r="D312" s="5" t="s">
        <v>43</v>
      </c>
      <c r="E312" s="6">
        <v>685.60799999999995</v>
      </c>
      <c r="F312" s="6">
        <v>1052.3520000000001</v>
      </c>
      <c r="G312" s="6">
        <v>1737.96</v>
      </c>
      <c r="H312" s="6" t="str">
        <f>VLOOKUP(Tabla1[[#This Row],[Caja]],Originales!$I$3:$K$6,2,FALSE)</f>
        <v>Telde</v>
      </c>
      <c r="I312" s="6" t="str">
        <f>VLOOKUP(Tabla1[[#This Row],[Caja]],Originales!$I$3:$K$6,3,FALSE)</f>
        <v>Las Palmas</v>
      </c>
      <c r="J312" s="9" t="str">
        <f>VLOOKUP(Tabla1[[#This Row],[CodigoEmpleado]],Originales!$M$3:$P$13,2,FALSE)</f>
        <v>Jose</v>
      </c>
      <c r="K312" s="10">
        <f>YEAR(Tabla1[[#This Row],[Fecha]])</f>
        <v>2011</v>
      </c>
      <c r="L312" s="11">
        <f>MONTH(Tabla1[[#This Row],[Fecha]])</f>
        <v>2</v>
      </c>
      <c r="M312" s="11">
        <f>DAY(Tabla1[[#This Row],[Fecha]])</f>
        <v>8</v>
      </c>
      <c r="N312" s="11">
        <f>WEEKDAY(Tabla1[[#This Row],[Fecha]],2)</f>
        <v>2</v>
      </c>
      <c r="O312" s="11" t="str">
        <f t="shared" si="4"/>
        <v>Martes</v>
      </c>
    </row>
    <row r="313" spans="1:15" x14ac:dyDescent="0.25">
      <c r="A313" s="4">
        <v>40582</v>
      </c>
      <c r="B313">
        <v>4</v>
      </c>
      <c r="C313">
        <v>2</v>
      </c>
      <c r="D313" s="5" t="s">
        <v>47</v>
      </c>
      <c r="E313" s="6">
        <v>665.74199999999996</v>
      </c>
      <c r="F313" s="6">
        <v>1323.5564999999999</v>
      </c>
      <c r="G313" s="6">
        <v>1989.2985000000001</v>
      </c>
      <c r="H313" s="6" t="str">
        <f>VLOOKUP(Tabla1[[#This Row],[Caja]],Originales!$I$3:$K$6,2,FALSE)</f>
        <v>Telde</v>
      </c>
      <c r="I313" s="6" t="str">
        <f>VLOOKUP(Tabla1[[#This Row],[Caja]],Originales!$I$3:$K$6,3,FALSE)</f>
        <v>Las Palmas</v>
      </c>
      <c r="J313" s="9" t="str">
        <f>VLOOKUP(Tabla1[[#This Row],[CodigoEmpleado]],Originales!$M$3:$P$13,2,FALSE)</f>
        <v>Toño</v>
      </c>
      <c r="K313" s="10">
        <f>YEAR(Tabla1[[#This Row],[Fecha]])</f>
        <v>2011</v>
      </c>
      <c r="L313" s="11">
        <f>MONTH(Tabla1[[#This Row],[Fecha]])</f>
        <v>2</v>
      </c>
      <c r="M313" s="11">
        <f>DAY(Tabla1[[#This Row],[Fecha]])</f>
        <v>8</v>
      </c>
      <c r="N313" s="11">
        <f>WEEKDAY(Tabla1[[#This Row],[Fecha]],2)</f>
        <v>2</v>
      </c>
      <c r="O313" s="11" t="str">
        <f t="shared" si="4"/>
        <v>Martes</v>
      </c>
    </row>
    <row r="314" spans="1:15" x14ac:dyDescent="0.25">
      <c r="A314" s="4">
        <v>40583</v>
      </c>
      <c r="B314">
        <v>1</v>
      </c>
      <c r="C314">
        <v>1</v>
      </c>
      <c r="D314" s="5" t="s">
        <v>24</v>
      </c>
      <c r="E314" s="6">
        <v>705.48450000000003</v>
      </c>
      <c r="F314" s="6">
        <v>1186.8254999999999</v>
      </c>
      <c r="G314" s="6">
        <v>1892.31</v>
      </c>
      <c r="H314" s="6" t="str">
        <f>VLOOKUP(Tabla1[[#This Row],[Caja]],Originales!$I$3:$K$6,2,FALSE)</f>
        <v>Tenerife Norte</v>
      </c>
      <c r="I314" s="6" t="str">
        <f>VLOOKUP(Tabla1[[#This Row],[Caja]],Originales!$I$3:$K$6,3,FALSE)</f>
        <v>Tenerife</v>
      </c>
      <c r="J314" s="9" t="str">
        <f>VLOOKUP(Tabla1[[#This Row],[CodigoEmpleado]],Originales!$M$3:$P$13,2,FALSE)</f>
        <v>Ana</v>
      </c>
      <c r="K314" s="10">
        <f>YEAR(Tabla1[[#This Row],[Fecha]])</f>
        <v>2011</v>
      </c>
      <c r="L314" s="11">
        <f>MONTH(Tabla1[[#This Row],[Fecha]])</f>
        <v>2</v>
      </c>
      <c r="M314" s="11">
        <f>DAY(Tabla1[[#This Row],[Fecha]])</f>
        <v>9</v>
      </c>
      <c r="N314" s="11">
        <f>WEEKDAY(Tabla1[[#This Row],[Fecha]],2)</f>
        <v>3</v>
      </c>
      <c r="O314" s="11" t="str">
        <f t="shared" si="4"/>
        <v>Miércoles</v>
      </c>
    </row>
    <row r="315" spans="1:15" x14ac:dyDescent="0.25">
      <c r="A315" s="4">
        <v>40583</v>
      </c>
      <c r="B315">
        <v>1</v>
      </c>
      <c r="C315">
        <v>2</v>
      </c>
      <c r="D315" s="5" t="s">
        <v>30</v>
      </c>
      <c r="E315" s="6">
        <v>819.47249999999997</v>
      </c>
      <c r="F315" s="6">
        <v>1380.8235</v>
      </c>
      <c r="G315" s="6">
        <v>2200.2959999999998</v>
      </c>
      <c r="H315" s="6" t="str">
        <f>VLOOKUP(Tabla1[[#This Row],[Caja]],Originales!$I$3:$K$6,2,FALSE)</f>
        <v>Tenerife Norte</v>
      </c>
      <c r="I315" s="6" t="str">
        <f>VLOOKUP(Tabla1[[#This Row],[Caja]],Originales!$I$3:$K$6,3,FALSE)</f>
        <v>Tenerife</v>
      </c>
      <c r="J315" s="9" t="str">
        <f>VLOOKUP(Tabla1[[#This Row],[CodigoEmpleado]],Originales!$M$3:$P$13,2,FALSE)</f>
        <v>Juan</v>
      </c>
      <c r="K315" s="10">
        <f>YEAR(Tabla1[[#This Row],[Fecha]])</f>
        <v>2011</v>
      </c>
      <c r="L315" s="11">
        <f>MONTH(Tabla1[[#This Row],[Fecha]])</f>
        <v>2</v>
      </c>
      <c r="M315" s="11">
        <f>DAY(Tabla1[[#This Row],[Fecha]])</f>
        <v>9</v>
      </c>
      <c r="N315" s="11">
        <f>WEEKDAY(Tabla1[[#This Row],[Fecha]],2)</f>
        <v>3</v>
      </c>
      <c r="O315" s="11" t="str">
        <f t="shared" si="4"/>
        <v>Miércoles</v>
      </c>
    </row>
    <row r="316" spans="1:15" x14ac:dyDescent="0.25">
      <c r="A316" s="4">
        <v>40583</v>
      </c>
      <c r="B316">
        <v>2</v>
      </c>
      <c r="C316">
        <v>1</v>
      </c>
      <c r="D316" s="5" t="s">
        <v>16</v>
      </c>
      <c r="E316" s="6">
        <v>575.47349999999994</v>
      </c>
      <c r="F316" s="6">
        <v>1171.6005</v>
      </c>
      <c r="G316" s="6">
        <v>1747.0740000000001</v>
      </c>
      <c r="H316" s="6" t="str">
        <f>VLOOKUP(Tabla1[[#This Row],[Caja]],Originales!$I$3:$K$6,2,FALSE)</f>
        <v>Tenerife Sur</v>
      </c>
      <c r="I316" s="6" t="str">
        <f>VLOOKUP(Tabla1[[#This Row],[Caja]],Originales!$I$3:$K$6,3,FALSE)</f>
        <v>Tenerife</v>
      </c>
      <c r="J316" s="9" t="str">
        <f>VLOOKUP(Tabla1[[#This Row],[CodigoEmpleado]],Originales!$M$3:$P$13,2,FALSE)</f>
        <v>Jorge</v>
      </c>
      <c r="K316" s="10">
        <f>YEAR(Tabla1[[#This Row],[Fecha]])</f>
        <v>2011</v>
      </c>
      <c r="L316" s="11">
        <f>MONTH(Tabla1[[#This Row],[Fecha]])</f>
        <v>2</v>
      </c>
      <c r="M316" s="11">
        <f>DAY(Tabla1[[#This Row],[Fecha]])</f>
        <v>9</v>
      </c>
      <c r="N316" s="11">
        <f>WEEKDAY(Tabla1[[#This Row],[Fecha]],2)</f>
        <v>3</v>
      </c>
      <c r="O316" s="11" t="str">
        <f t="shared" si="4"/>
        <v>Miércoles</v>
      </c>
    </row>
    <row r="317" spans="1:15" x14ac:dyDescent="0.25">
      <c r="A317" s="4">
        <v>40583</v>
      </c>
      <c r="B317">
        <v>2</v>
      </c>
      <c r="C317">
        <v>2</v>
      </c>
      <c r="D317" s="5" t="s">
        <v>22</v>
      </c>
      <c r="E317" s="6">
        <v>738.26549999999997</v>
      </c>
      <c r="F317" s="6">
        <v>1249.5419999999999</v>
      </c>
      <c r="G317" s="6">
        <v>1987.8074999999999</v>
      </c>
      <c r="H317" s="6" t="str">
        <f>VLOOKUP(Tabla1[[#This Row],[Caja]],Originales!$I$3:$K$6,2,FALSE)</f>
        <v>Tenerife Sur</v>
      </c>
      <c r="I317" s="6" t="str">
        <f>VLOOKUP(Tabla1[[#This Row],[Caja]],Originales!$I$3:$K$6,3,FALSE)</f>
        <v>Tenerife</v>
      </c>
      <c r="J317" s="9" t="str">
        <f>VLOOKUP(Tabla1[[#This Row],[CodigoEmpleado]],Originales!$M$3:$P$13,2,FALSE)</f>
        <v>Paco</v>
      </c>
      <c r="K317" s="10">
        <f>YEAR(Tabla1[[#This Row],[Fecha]])</f>
        <v>2011</v>
      </c>
      <c r="L317" s="11">
        <f>MONTH(Tabla1[[#This Row],[Fecha]])</f>
        <v>2</v>
      </c>
      <c r="M317" s="11">
        <f>DAY(Tabla1[[#This Row],[Fecha]])</f>
        <v>9</v>
      </c>
      <c r="N317" s="11">
        <f>WEEKDAY(Tabla1[[#This Row],[Fecha]],2)</f>
        <v>3</v>
      </c>
      <c r="O317" s="11" t="str">
        <f t="shared" si="4"/>
        <v>Miércoles</v>
      </c>
    </row>
    <row r="318" spans="1:15" x14ac:dyDescent="0.25">
      <c r="A318" s="4">
        <v>40583</v>
      </c>
      <c r="B318">
        <v>3</v>
      </c>
      <c r="C318">
        <v>1</v>
      </c>
      <c r="D318" s="5" t="s">
        <v>27</v>
      </c>
      <c r="E318" s="6">
        <v>617.904</v>
      </c>
      <c r="F318" s="6">
        <v>984.16499999999996</v>
      </c>
      <c r="G318" s="6">
        <v>1602.069</v>
      </c>
      <c r="H318" s="6" t="str">
        <f>VLOOKUP(Tabla1[[#This Row],[Caja]],Originales!$I$3:$K$6,2,FALSE)</f>
        <v>Las Canteras</v>
      </c>
      <c r="I318" s="6" t="str">
        <f>VLOOKUP(Tabla1[[#This Row],[Caja]],Originales!$I$3:$K$6,3,FALSE)</f>
        <v>Las Palmas</v>
      </c>
      <c r="J318" s="9" t="str">
        <f>VLOOKUP(Tabla1[[#This Row],[CodigoEmpleado]],Originales!$M$3:$P$13,2,FALSE)</f>
        <v>Bea</v>
      </c>
      <c r="K318" s="10">
        <f>YEAR(Tabla1[[#This Row],[Fecha]])</f>
        <v>2011</v>
      </c>
      <c r="L318" s="11">
        <f>MONTH(Tabla1[[#This Row],[Fecha]])</f>
        <v>2</v>
      </c>
      <c r="M318" s="11">
        <f>DAY(Tabla1[[#This Row],[Fecha]])</f>
        <v>9</v>
      </c>
      <c r="N318" s="11">
        <f>WEEKDAY(Tabla1[[#This Row],[Fecha]],2)</f>
        <v>3</v>
      </c>
      <c r="O318" s="11" t="str">
        <f t="shared" si="4"/>
        <v>Miércoles</v>
      </c>
    </row>
    <row r="319" spans="1:15" x14ac:dyDescent="0.25">
      <c r="A319" s="4">
        <v>40583</v>
      </c>
      <c r="B319">
        <v>3</v>
      </c>
      <c r="C319">
        <v>2</v>
      </c>
      <c r="D319" s="5" t="s">
        <v>32</v>
      </c>
      <c r="E319" s="6">
        <v>537.76800000000003</v>
      </c>
      <c r="F319" s="6">
        <v>1288.203</v>
      </c>
      <c r="G319" s="6">
        <v>1825.971</v>
      </c>
      <c r="H319" s="6" t="str">
        <f>VLOOKUP(Tabla1[[#This Row],[Caja]],Originales!$I$3:$K$6,2,FALSE)</f>
        <v>Las Canteras</v>
      </c>
      <c r="I319" s="6" t="str">
        <f>VLOOKUP(Tabla1[[#This Row],[Caja]],Originales!$I$3:$K$6,3,FALSE)</f>
        <v>Las Palmas</v>
      </c>
      <c r="J319" s="9" t="str">
        <f>VLOOKUP(Tabla1[[#This Row],[CodigoEmpleado]],Originales!$M$3:$P$13,2,FALSE)</f>
        <v>Ana</v>
      </c>
      <c r="K319" s="10">
        <f>YEAR(Tabla1[[#This Row],[Fecha]])</f>
        <v>2011</v>
      </c>
      <c r="L319" s="11">
        <f>MONTH(Tabla1[[#This Row],[Fecha]])</f>
        <v>2</v>
      </c>
      <c r="M319" s="11">
        <f>DAY(Tabla1[[#This Row],[Fecha]])</f>
        <v>9</v>
      </c>
      <c r="N319" s="11">
        <f>WEEKDAY(Tabla1[[#This Row],[Fecha]],2)</f>
        <v>3</v>
      </c>
      <c r="O319" s="11" t="str">
        <f t="shared" si="4"/>
        <v>Miércoles</v>
      </c>
    </row>
    <row r="320" spans="1:15" x14ac:dyDescent="0.25">
      <c r="A320" s="4">
        <v>40583</v>
      </c>
      <c r="B320">
        <v>4</v>
      </c>
      <c r="C320">
        <v>1</v>
      </c>
      <c r="D320" s="5" t="s">
        <v>37</v>
      </c>
      <c r="E320" s="6">
        <v>577.6155</v>
      </c>
      <c r="F320" s="6">
        <v>1242.6224999999999</v>
      </c>
      <c r="G320" s="6">
        <v>1820.2380000000001</v>
      </c>
      <c r="H320" s="6" t="str">
        <f>VLOOKUP(Tabla1[[#This Row],[Caja]],Originales!$I$3:$K$6,2,FALSE)</f>
        <v>Telde</v>
      </c>
      <c r="I320" s="6" t="str">
        <f>VLOOKUP(Tabla1[[#This Row],[Caja]],Originales!$I$3:$K$6,3,FALSE)</f>
        <v>Las Palmas</v>
      </c>
      <c r="J320" s="9" t="str">
        <f>VLOOKUP(Tabla1[[#This Row],[CodigoEmpleado]],Originales!$M$3:$P$13,2,FALSE)</f>
        <v>Luis</v>
      </c>
      <c r="K320" s="10">
        <f>YEAR(Tabla1[[#This Row],[Fecha]])</f>
        <v>2011</v>
      </c>
      <c r="L320" s="11">
        <f>MONTH(Tabla1[[#This Row],[Fecha]])</f>
        <v>2</v>
      </c>
      <c r="M320" s="11">
        <f>DAY(Tabla1[[#This Row],[Fecha]])</f>
        <v>9</v>
      </c>
      <c r="N320" s="11">
        <f>WEEKDAY(Tabla1[[#This Row],[Fecha]],2)</f>
        <v>3</v>
      </c>
      <c r="O320" s="11" t="str">
        <f t="shared" si="4"/>
        <v>Miércoles</v>
      </c>
    </row>
    <row r="321" spans="1:15" x14ac:dyDescent="0.25">
      <c r="A321" s="4">
        <v>40583</v>
      </c>
      <c r="B321">
        <v>4</v>
      </c>
      <c r="C321">
        <v>2</v>
      </c>
      <c r="D321" s="5" t="s">
        <v>40</v>
      </c>
      <c r="E321" s="6">
        <v>397.25700000000001</v>
      </c>
      <c r="F321" s="6">
        <v>1238.7795000000001</v>
      </c>
      <c r="G321" s="6">
        <v>1636.0364999999999</v>
      </c>
      <c r="H321" s="6" t="str">
        <f>VLOOKUP(Tabla1[[#This Row],[Caja]],Originales!$I$3:$K$6,2,FALSE)</f>
        <v>Telde</v>
      </c>
      <c r="I321" s="6" t="str">
        <f>VLOOKUP(Tabla1[[#This Row],[Caja]],Originales!$I$3:$K$6,3,FALSE)</f>
        <v>Las Palmas</v>
      </c>
      <c r="J321" s="9" t="str">
        <f>VLOOKUP(Tabla1[[#This Row],[CodigoEmpleado]],Originales!$M$3:$P$13,2,FALSE)</f>
        <v>Pepe</v>
      </c>
      <c r="K321" s="10">
        <f>YEAR(Tabla1[[#This Row],[Fecha]])</f>
        <v>2011</v>
      </c>
      <c r="L321" s="11">
        <f>MONTH(Tabla1[[#This Row],[Fecha]])</f>
        <v>2</v>
      </c>
      <c r="M321" s="11">
        <f>DAY(Tabla1[[#This Row],[Fecha]])</f>
        <v>9</v>
      </c>
      <c r="N321" s="11">
        <f>WEEKDAY(Tabla1[[#This Row],[Fecha]],2)</f>
        <v>3</v>
      </c>
      <c r="O321" s="11" t="str">
        <f t="shared" si="4"/>
        <v>Miércoles</v>
      </c>
    </row>
    <row r="322" spans="1:15" x14ac:dyDescent="0.25">
      <c r="A322" s="4">
        <v>40584</v>
      </c>
      <c r="B322">
        <v>1</v>
      </c>
      <c r="C322">
        <v>1</v>
      </c>
      <c r="D322" s="5" t="s">
        <v>41</v>
      </c>
      <c r="E322" s="6">
        <v>689.16750000000002</v>
      </c>
      <c r="F322" s="6">
        <v>1044.1514999999999</v>
      </c>
      <c r="G322" s="6">
        <v>1733.319</v>
      </c>
      <c r="H322" s="6" t="str">
        <f>VLOOKUP(Tabla1[[#This Row],[Caja]],Originales!$I$3:$K$6,2,FALSE)</f>
        <v>Tenerife Norte</v>
      </c>
      <c r="I322" s="6" t="str">
        <f>VLOOKUP(Tabla1[[#This Row],[Caja]],Originales!$I$3:$K$6,3,FALSE)</f>
        <v>Tenerife</v>
      </c>
      <c r="J322" s="9" t="str">
        <f>VLOOKUP(Tabla1[[#This Row],[CodigoEmpleado]],Originales!$M$3:$P$13,2,FALSE)</f>
        <v>Javi</v>
      </c>
      <c r="K322" s="10">
        <f>YEAR(Tabla1[[#This Row],[Fecha]])</f>
        <v>2011</v>
      </c>
      <c r="L322" s="11">
        <f>MONTH(Tabla1[[#This Row],[Fecha]])</f>
        <v>2</v>
      </c>
      <c r="M322" s="11">
        <f>DAY(Tabla1[[#This Row],[Fecha]])</f>
        <v>10</v>
      </c>
      <c r="N322" s="11">
        <f>WEEKDAY(Tabla1[[#This Row],[Fecha]],2)</f>
        <v>4</v>
      </c>
      <c r="O322" s="11" t="str">
        <f t="shared" ref="O322:O385" si="5">IF(N322=1,"Lunes",IF(N322=2,"Martes",IF(N322=3,"Miércoles",IF(N322=4,"Jueves",IF(N322=5,"Viernes",IF(N322=6,"Sábado","Domingo"))))))</f>
        <v>Jueves</v>
      </c>
    </row>
    <row r="323" spans="1:15" x14ac:dyDescent="0.25">
      <c r="A323" s="4">
        <v>40584</v>
      </c>
      <c r="B323">
        <v>1</v>
      </c>
      <c r="C323">
        <v>2</v>
      </c>
      <c r="D323" s="5" t="s">
        <v>43</v>
      </c>
      <c r="E323" s="6">
        <v>756.50400000000002</v>
      </c>
      <c r="F323" s="6">
        <v>1155.462</v>
      </c>
      <c r="G323" s="6">
        <v>1911.9659999999999</v>
      </c>
      <c r="H323" s="6" t="str">
        <f>VLOOKUP(Tabla1[[#This Row],[Caja]],Originales!$I$3:$K$6,2,FALSE)</f>
        <v>Tenerife Norte</v>
      </c>
      <c r="I323" s="6" t="str">
        <f>VLOOKUP(Tabla1[[#This Row],[Caja]],Originales!$I$3:$K$6,3,FALSE)</f>
        <v>Tenerife</v>
      </c>
      <c r="J323" s="9" t="str">
        <f>VLOOKUP(Tabla1[[#This Row],[CodigoEmpleado]],Originales!$M$3:$P$13,2,FALSE)</f>
        <v>Jose</v>
      </c>
      <c r="K323" s="10">
        <f>YEAR(Tabla1[[#This Row],[Fecha]])</f>
        <v>2011</v>
      </c>
      <c r="L323" s="11">
        <f>MONTH(Tabla1[[#This Row],[Fecha]])</f>
        <v>2</v>
      </c>
      <c r="M323" s="11">
        <f>DAY(Tabla1[[#This Row],[Fecha]])</f>
        <v>10</v>
      </c>
      <c r="N323" s="11">
        <f>WEEKDAY(Tabla1[[#This Row],[Fecha]],2)</f>
        <v>4</v>
      </c>
      <c r="O323" s="11" t="str">
        <f t="shared" si="5"/>
        <v>Jueves</v>
      </c>
    </row>
    <row r="324" spans="1:15" x14ac:dyDescent="0.25">
      <c r="A324" s="4">
        <v>40584</v>
      </c>
      <c r="B324">
        <v>2</v>
      </c>
      <c r="C324">
        <v>1</v>
      </c>
      <c r="D324" s="5" t="s">
        <v>47</v>
      </c>
      <c r="E324" s="6">
        <v>744.46050000000002</v>
      </c>
      <c r="F324" s="6">
        <v>1128.5505000000001</v>
      </c>
      <c r="G324" s="6">
        <v>1873.011</v>
      </c>
      <c r="H324" s="6" t="str">
        <f>VLOOKUP(Tabla1[[#This Row],[Caja]],Originales!$I$3:$K$6,2,FALSE)</f>
        <v>Tenerife Sur</v>
      </c>
      <c r="I324" s="6" t="str">
        <f>VLOOKUP(Tabla1[[#This Row],[Caja]],Originales!$I$3:$K$6,3,FALSE)</f>
        <v>Tenerife</v>
      </c>
      <c r="J324" s="9" t="str">
        <f>VLOOKUP(Tabla1[[#This Row],[CodigoEmpleado]],Originales!$M$3:$P$13,2,FALSE)</f>
        <v>Toño</v>
      </c>
      <c r="K324" s="10">
        <f>YEAR(Tabla1[[#This Row],[Fecha]])</f>
        <v>2011</v>
      </c>
      <c r="L324" s="11">
        <f>MONTH(Tabla1[[#This Row],[Fecha]])</f>
        <v>2</v>
      </c>
      <c r="M324" s="11">
        <f>DAY(Tabla1[[#This Row],[Fecha]])</f>
        <v>10</v>
      </c>
      <c r="N324" s="11">
        <f>WEEKDAY(Tabla1[[#This Row],[Fecha]],2)</f>
        <v>4</v>
      </c>
      <c r="O324" s="11" t="str">
        <f t="shared" si="5"/>
        <v>Jueves</v>
      </c>
    </row>
    <row r="325" spans="1:15" x14ac:dyDescent="0.25">
      <c r="A325" s="4">
        <v>40584</v>
      </c>
      <c r="B325">
        <v>2</v>
      </c>
      <c r="C325">
        <v>2</v>
      </c>
      <c r="D325" s="5" t="s">
        <v>24</v>
      </c>
      <c r="E325" s="6">
        <v>715.91099999999994</v>
      </c>
      <c r="F325" s="6">
        <v>1088.5350000000001</v>
      </c>
      <c r="G325" s="6">
        <v>1804.4459999999999</v>
      </c>
      <c r="H325" s="6" t="str">
        <f>VLOOKUP(Tabla1[[#This Row],[Caja]],Originales!$I$3:$K$6,2,FALSE)</f>
        <v>Tenerife Sur</v>
      </c>
      <c r="I325" s="6" t="str">
        <f>VLOOKUP(Tabla1[[#This Row],[Caja]],Originales!$I$3:$K$6,3,FALSE)</f>
        <v>Tenerife</v>
      </c>
      <c r="J325" s="9" t="str">
        <f>VLOOKUP(Tabla1[[#This Row],[CodigoEmpleado]],Originales!$M$3:$P$13,2,FALSE)</f>
        <v>Ana</v>
      </c>
      <c r="K325" s="10">
        <f>YEAR(Tabla1[[#This Row],[Fecha]])</f>
        <v>2011</v>
      </c>
      <c r="L325" s="11">
        <f>MONTH(Tabla1[[#This Row],[Fecha]])</f>
        <v>2</v>
      </c>
      <c r="M325" s="11">
        <f>DAY(Tabla1[[#This Row],[Fecha]])</f>
        <v>10</v>
      </c>
      <c r="N325" s="11">
        <f>WEEKDAY(Tabla1[[#This Row],[Fecha]],2)</f>
        <v>4</v>
      </c>
      <c r="O325" s="11" t="str">
        <f t="shared" si="5"/>
        <v>Jueves</v>
      </c>
    </row>
    <row r="326" spans="1:15" x14ac:dyDescent="0.25">
      <c r="A326" s="4">
        <v>40584</v>
      </c>
      <c r="B326">
        <v>3</v>
      </c>
      <c r="C326">
        <v>1</v>
      </c>
      <c r="D326" s="5" t="s">
        <v>30</v>
      </c>
      <c r="E326" s="6">
        <v>677.19749999999999</v>
      </c>
      <c r="F326" s="6">
        <v>1027.7190000000001</v>
      </c>
      <c r="G326" s="6">
        <v>1704.9165</v>
      </c>
      <c r="H326" s="6" t="str">
        <f>VLOOKUP(Tabla1[[#This Row],[Caja]],Originales!$I$3:$K$6,2,FALSE)</f>
        <v>Las Canteras</v>
      </c>
      <c r="I326" s="6" t="str">
        <f>VLOOKUP(Tabla1[[#This Row],[Caja]],Originales!$I$3:$K$6,3,FALSE)</f>
        <v>Las Palmas</v>
      </c>
      <c r="J326" s="9" t="str">
        <f>VLOOKUP(Tabla1[[#This Row],[CodigoEmpleado]],Originales!$M$3:$P$13,2,FALSE)</f>
        <v>Juan</v>
      </c>
      <c r="K326" s="10">
        <f>YEAR(Tabla1[[#This Row],[Fecha]])</f>
        <v>2011</v>
      </c>
      <c r="L326" s="11">
        <f>MONTH(Tabla1[[#This Row],[Fecha]])</f>
        <v>2</v>
      </c>
      <c r="M326" s="11">
        <f>DAY(Tabla1[[#This Row],[Fecha]])</f>
        <v>10</v>
      </c>
      <c r="N326" s="11">
        <f>WEEKDAY(Tabla1[[#This Row],[Fecha]],2)</f>
        <v>4</v>
      </c>
      <c r="O326" s="11" t="str">
        <f t="shared" si="5"/>
        <v>Jueves</v>
      </c>
    </row>
    <row r="327" spans="1:15" x14ac:dyDescent="0.25">
      <c r="A327" s="4">
        <v>40584</v>
      </c>
      <c r="B327">
        <v>3</v>
      </c>
      <c r="C327">
        <v>2</v>
      </c>
      <c r="D327" s="5" t="s">
        <v>16</v>
      </c>
      <c r="E327" s="6">
        <v>780.40200000000004</v>
      </c>
      <c r="F327" s="6">
        <v>1183.3920000000001</v>
      </c>
      <c r="G327" s="6">
        <v>1963.7940000000001</v>
      </c>
      <c r="H327" s="6" t="str">
        <f>VLOOKUP(Tabla1[[#This Row],[Caja]],Originales!$I$3:$K$6,2,FALSE)</f>
        <v>Las Canteras</v>
      </c>
      <c r="I327" s="6" t="str">
        <f>VLOOKUP(Tabla1[[#This Row],[Caja]],Originales!$I$3:$K$6,3,FALSE)</f>
        <v>Las Palmas</v>
      </c>
      <c r="J327" s="9" t="str">
        <f>VLOOKUP(Tabla1[[#This Row],[CodigoEmpleado]],Originales!$M$3:$P$13,2,FALSE)</f>
        <v>Jorge</v>
      </c>
      <c r="K327" s="10">
        <f>YEAR(Tabla1[[#This Row],[Fecha]])</f>
        <v>2011</v>
      </c>
      <c r="L327" s="11">
        <f>MONTH(Tabla1[[#This Row],[Fecha]])</f>
        <v>2</v>
      </c>
      <c r="M327" s="11">
        <f>DAY(Tabla1[[#This Row],[Fecha]])</f>
        <v>10</v>
      </c>
      <c r="N327" s="11">
        <f>WEEKDAY(Tabla1[[#This Row],[Fecha]],2)</f>
        <v>4</v>
      </c>
      <c r="O327" s="11" t="str">
        <f t="shared" si="5"/>
        <v>Jueves</v>
      </c>
    </row>
    <row r="328" spans="1:15" x14ac:dyDescent="0.25">
      <c r="A328" s="4">
        <v>40584</v>
      </c>
      <c r="B328">
        <v>4</v>
      </c>
      <c r="C328">
        <v>1</v>
      </c>
      <c r="D328" s="5" t="s">
        <v>22</v>
      </c>
      <c r="E328" s="6">
        <v>709.85249999999996</v>
      </c>
      <c r="F328" s="6">
        <v>1072.8795</v>
      </c>
      <c r="G328" s="6">
        <v>1782.732</v>
      </c>
      <c r="H328" s="6" t="str">
        <f>VLOOKUP(Tabla1[[#This Row],[Caja]],Originales!$I$3:$K$6,2,FALSE)</f>
        <v>Telde</v>
      </c>
      <c r="I328" s="6" t="str">
        <f>VLOOKUP(Tabla1[[#This Row],[Caja]],Originales!$I$3:$K$6,3,FALSE)</f>
        <v>Las Palmas</v>
      </c>
      <c r="J328" s="9" t="str">
        <f>VLOOKUP(Tabla1[[#This Row],[CodigoEmpleado]],Originales!$M$3:$P$13,2,FALSE)</f>
        <v>Paco</v>
      </c>
      <c r="K328" s="10">
        <f>YEAR(Tabla1[[#This Row],[Fecha]])</f>
        <v>2011</v>
      </c>
      <c r="L328" s="11">
        <f>MONTH(Tabla1[[#This Row],[Fecha]])</f>
        <v>2</v>
      </c>
      <c r="M328" s="11">
        <f>DAY(Tabla1[[#This Row],[Fecha]])</f>
        <v>10</v>
      </c>
      <c r="N328" s="11">
        <f>WEEKDAY(Tabla1[[#This Row],[Fecha]],2)</f>
        <v>4</v>
      </c>
      <c r="O328" s="11" t="str">
        <f t="shared" si="5"/>
        <v>Jueves</v>
      </c>
    </row>
    <row r="329" spans="1:15" x14ac:dyDescent="0.25">
      <c r="A329" s="4">
        <v>40584</v>
      </c>
      <c r="B329">
        <v>4</v>
      </c>
      <c r="C329">
        <v>2</v>
      </c>
      <c r="D329" s="5" t="s">
        <v>27</v>
      </c>
      <c r="E329" s="6">
        <v>645.67650000000003</v>
      </c>
      <c r="F329" s="6">
        <v>982.25400000000002</v>
      </c>
      <c r="G329" s="6">
        <v>1627.9304999999999</v>
      </c>
      <c r="H329" s="6" t="str">
        <f>VLOOKUP(Tabla1[[#This Row],[Caja]],Originales!$I$3:$K$6,2,FALSE)</f>
        <v>Telde</v>
      </c>
      <c r="I329" s="6" t="str">
        <f>VLOOKUP(Tabla1[[#This Row],[Caja]],Originales!$I$3:$K$6,3,FALSE)</f>
        <v>Las Palmas</v>
      </c>
      <c r="J329" s="9" t="str">
        <f>VLOOKUP(Tabla1[[#This Row],[CodigoEmpleado]],Originales!$M$3:$P$13,2,FALSE)</f>
        <v>Bea</v>
      </c>
      <c r="K329" s="10">
        <f>YEAR(Tabla1[[#This Row],[Fecha]])</f>
        <v>2011</v>
      </c>
      <c r="L329" s="11">
        <f>MONTH(Tabla1[[#This Row],[Fecha]])</f>
        <v>2</v>
      </c>
      <c r="M329" s="11">
        <f>DAY(Tabla1[[#This Row],[Fecha]])</f>
        <v>10</v>
      </c>
      <c r="N329" s="11">
        <f>WEEKDAY(Tabla1[[#This Row],[Fecha]],2)</f>
        <v>4</v>
      </c>
      <c r="O329" s="11" t="str">
        <f t="shared" si="5"/>
        <v>Jueves</v>
      </c>
    </row>
    <row r="330" spans="1:15" x14ac:dyDescent="0.25">
      <c r="A330" s="4">
        <v>40585</v>
      </c>
      <c r="B330">
        <v>1</v>
      </c>
      <c r="C330">
        <v>1</v>
      </c>
      <c r="D330" s="5" t="s">
        <v>32</v>
      </c>
      <c r="E330" s="6">
        <v>638.03250000000003</v>
      </c>
      <c r="F330" s="6">
        <v>977.34</v>
      </c>
      <c r="G330" s="6">
        <v>1615.3724999999999</v>
      </c>
      <c r="H330" s="6" t="str">
        <f>VLOOKUP(Tabla1[[#This Row],[Caja]],Originales!$I$3:$K$6,2,FALSE)</f>
        <v>Tenerife Norte</v>
      </c>
      <c r="I330" s="6" t="str">
        <f>VLOOKUP(Tabla1[[#This Row],[Caja]],Originales!$I$3:$K$6,3,FALSE)</f>
        <v>Tenerife</v>
      </c>
      <c r="J330" s="9" t="str">
        <f>VLOOKUP(Tabla1[[#This Row],[CodigoEmpleado]],Originales!$M$3:$P$13,2,FALSE)</f>
        <v>Ana</v>
      </c>
      <c r="K330" s="10">
        <f>YEAR(Tabla1[[#This Row],[Fecha]])</f>
        <v>2011</v>
      </c>
      <c r="L330" s="11">
        <f>MONTH(Tabla1[[#This Row],[Fecha]])</f>
        <v>2</v>
      </c>
      <c r="M330" s="11">
        <f>DAY(Tabla1[[#This Row],[Fecha]])</f>
        <v>11</v>
      </c>
      <c r="N330" s="11">
        <f>WEEKDAY(Tabla1[[#This Row],[Fecha]],2)</f>
        <v>5</v>
      </c>
      <c r="O330" s="11" t="str">
        <f t="shared" si="5"/>
        <v>Viernes</v>
      </c>
    </row>
    <row r="331" spans="1:15" x14ac:dyDescent="0.25">
      <c r="A331" s="4">
        <v>40585</v>
      </c>
      <c r="B331">
        <v>1</v>
      </c>
      <c r="C331">
        <v>2</v>
      </c>
      <c r="D331" s="5" t="s">
        <v>37</v>
      </c>
      <c r="E331" s="6">
        <v>713.79</v>
      </c>
      <c r="F331" s="6">
        <v>1097.9849999999999</v>
      </c>
      <c r="G331" s="6">
        <v>1811.7750000000001</v>
      </c>
      <c r="H331" s="6" t="str">
        <f>VLOOKUP(Tabla1[[#This Row],[Caja]],Originales!$I$3:$K$6,2,FALSE)</f>
        <v>Tenerife Norte</v>
      </c>
      <c r="I331" s="6" t="str">
        <f>VLOOKUP(Tabla1[[#This Row],[Caja]],Originales!$I$3:$K$6,3,FALSE)</f>
        <v>Tenerife</v>
      </c>
      <c r="J331" s="9" t="str">
        <f>VLOOKUP(Tabla1[[#This Row],[CodigoEmpleado]],Originales!$M$3:$P$13,2,FALSE)</f>
        <v>Luis</v>
      </c>
      <c r="K331" s="10">
        <f>YEAR(Tabla1[[#This Row],[Fecha]])</f>
        <v>2011</v>
      </c>
      <c r="L331" s="11">
        <f>MONTH(Tabla1[[#This Row],[Fecha]])</f>
        <v>2</v>
      </c>
      <c r="M331" s="11">
        <f>DAY(Tabla1[[#This Row],[Fecha]])</f>
        <v>11</v>
      </c>
      <c r="N331" s="11">
        <f>WEEKDAY(Tabla1[[#This Row],[Fecha]],2)</f>
        <v>5</v>
      </c>
      <c r="O331" s="11" t="str">
        <f t="shared" si="5"/>
        <v>Viernes</v>
      </c>
    </row>
    <row r="332" spans="1:15" x14ac:dyDescent="0.25">
      <c r="A332" s="4">
        <v>40585</v>
      </c>
      <c r="B332">
        <v>2</v>
      </c>
      <c r="C332">
        <v>1</v>
      </c>
      <c r="D332" s="5" t="s">
        <v>40</v>
      </c>
      <c r="E332" s="6">
        <v>628.49850000000004</v>
      </c>
      <c r="F332" s="6">
        <v>982.13850000000002</v>
      </c>
      <c r="G332" s="6">
        <v>1610.6369999999999</v>
      </c>
      <c r="H332" s="6" t="str">
        <f>VLOOKUP(Tabla1[[#This Row],[Caja]],Originales!$I$3:$K$6,2,FALSE)</f>
        <v>Tenerife Sur</v>
      </c>
      <c r="I332" s="6" t="str">
        <f>VLOOKUP(Tabla1[[#This Row],[Caja]],Originales!$I$3:$K$6,3,FALSE)</f>
        <v>Tenerife</v>
      </c>
      <c r="J332" s="9" t="str">
        <f>VLOOKUP(Tabla1[[#This Row],[CodigoEmpleado]],Originales!$M$3:$P$13,2,FALSE)</f>
        <v>Pepe</v>
      </c>
      <c r="K332" s="10">
        <f>YEAR(Tabla1[[#This Row],[Fecha]])</f>
        <v>2011</v>
      </c>
      <c r="L332" s="11">
        <f>MONTH(Tabla1[[#This Row],[Fecha]])</f>
        <v>2</v>
      </c>
      <c r="M332" s="11">
        <f>DAY(Tabla1[[#This Row],[Fecha]])</f>
        <v>11</v>
      </c>
      <c r="N332" s="11">
        <f>WEEKDAY(Tabla1[[#This Row],[Fecha]],2)</f>
        <v>5</v>
      </c>
      <c r="O332" s="11" t="str">
        <f t="shared" si="5"/>
        <v>Viernes</v>
      </c>
    </row>
    <row r="333" spans="1:15" x14ac:dyDescent="0.25">
      <c r="A333" s="4">
        <v>40585</v>
      </c>
      <c r="B333">
        <v>2</v>
      </c>
      <c r="C333">
        <v>2</v>
      </c>
      <c r="D333" s="5" t="s">
        <v>41</v>
      </c>
      <c r="E333" s="6">
        <v>663.64200000000005</v>
      </c>
      <c r="F333" s="6">
        <v>1000.0410000000001</v>
      </c>
      <c r="G333" s="6">
        <v>1663.683</v>
      </c>
      <c r="H333" s="6" t="str">
        <f>VLOOKUP(Tabla1[[#This Row],[Caja]],Originales!$I$3:$K$6,2,FALSE)</f>
        <v>Tenerife Sur</v>
      </c>
      <c r="I333" s="6" t="str">
        <f>VLOOKUP(Tabla1[[#This Row],[Caja]],Originales!$I$3:$K$6,3,FALSE)</f>
        <v>Tenerife</v>
      </c>
      <c r="J333" s="9" t="str">
        <f>VLOOKUP(Tabla1[[#This Row],[CodigoEmpleado]],Originales!$M$3:$P$13,2,FALSE)</f>
        <v>Javi</v>
      </c>
      <c r="K333" s="10">
        <f>YEAR(Tabla1[[#This Row],[Fecha]])</f>
        <v>2011</v>
      </c>
      <c r="L333" s="11">
        <f>MONTH(Tabla1[[#This Row],[Fecha]])</f>
        <v>2</v>
      </c>
      <c r="M333" s="11">
        <f>DAY(Tabla1[[#This Row],[Fecha]])</f>
        <v>11</v>
      </c>
      <c r="N333" s="11">
        <f>WEEKDAY(Tabla1[[#This Row],[Fecha]],2)</f>
        <v>5</v>
      </c>
      <c r="O333" s="11" t="str">
        <f t="shared" si="5"/>
        <v>Viernes</v>
      </c>
    </row>
    <row r="334" spans="1:15" x14ac:dyDescent="0.25">
      <c r="A334" s="4">
        <v>40585</v>
      </c>
      <c r="B334">
        <v>3</v>
      </c>
      <c r="C334">
        <v>1</v>
      </c>
      <c r="D334" s="5" t="s">
        <v>43</v>
      </c>
      <c r="E334" s="6">
        <v>671.52750000000003</v>
      </c>
      <c r="F334" s="6">
        <v>1048.3515</v>
      </c>
      <c r="G334" s="6">
        <v>1719.8789999999999</v>
      </c>
      <c r="H334" s="6" t="str">
        <f>VLOOKUP(Tabla1[[#This Row],[Caja]],Originales!$I$3:$K$6,2,FALSE)</f>
        <v>Las Canteras</v>
      </c>
      <c r="I334" s="6" t="str">
        <f>VLOOKUP(Tabla1[[#This Row],[Caja]],Originales!$I$3:$K$6,3,FALSE)</f>
        <v>Las Palmas</v>
      </c>
      <c r="J334" s="9" t="str">
        <f>VLOOKUP(Tabla1[[#This Row],[CodigoEmpleado]],Originales!$M$3:$P$13,2,FALSE)</f>
        <v>Jose</v>
      </c>
      <c r="K334" s="10">
        <f>YEAR(Tabla1[[#This Row],[Fecha]])</f>
        <v>2011</v>
      </c>
      <c r="L334" s="11">
        <f>MONTH(Tabla1[[#This Row],[Fecha]])</f>
        <v>2</v>
      </c>
      <c r="M334" s="11">
        <f>DAY(Tabla1[[#This Row],[Fecha]])</f>
        <v>11</v>
      </c>
      <c r="N334" s="11">
        <f>WEEKDAY(Tabla1[[#This Row],[Fecha]],2)</f>
        <v>5</v>
      </c>
      <c r="O334" s="11" t="str">
        <f t="shared" si="5"/>
        <v>Viernes</v>
      </c>
    </row>
    <row r="335" spans="1:15" x14ac:dyDescent="0.25">
      <c r="A335" s="4">
        <v>40585</v>
      </c>
      <c r="B335">
        <v>3</v>
      </c>
      <c r="C335">
        <v>2</v>
      </c>
      <c r="D335" s="5" t="s">
        <v>47</v>
      </c>
      <c r="E335" s="6">
        <v>765.93299999999999</v>
      </c>
      <c r="F335" s="6">
        <v>1186.5630000000001</v>
      </c>
      <c r="G335" s="6">
        <v>1952.4960000000001</v>
      </c>
      <c r="H335" s="6" t="str">
        <f>VLOOKUP(Tabla1[[#This Row],[Caja]],Originales!$I$3:$K$6,2,FALSE)</f>
        <v>Las Canteras</v>
      </c>
      <c r="I335" s="6" t="str">
        <f>VLOOKUP(Tabla1[[#This Row],[Caja]],Originales!$I$3:$K$6,3,FALSE)</f>
        <v>Las Palmas</v>
      </c>
      <c r="J335" s="9" t="str">
        <f>VLOOKUP(Tabla1[[#This Row],[CodigoEmpleado]],Originales!$M$3:$P$13,2,FALSE)</f>
        <v>Toño</v>
      </c>
      <c r="K335" s="10">
        <f>YEAR(Tabla1[[#This Row],[Fecha]])</f>
        <v>2011</v>
      </c>
      <c r="L335" s="11">
        <f>MONTH(Tabla1[[#This Row],[Fecha]])</f>
        <v>2</v>
      </c>
      <c r="M335" s="11">
        <f>DAY(Tabla1[[#This Row],[Fecha]])</f>
        <v>11</v>
      </c>
      <c r="N335" s="11">
        <f>WEEKDAY(Tabla1[[#This Row],[Fecha]],2)</f>
        <v>5</v>
      </c>
      <c r="O335" s="11" t="str">
        <f t="shared" si="5"/>
        <v>Viernes</v>
      </c>
    </row>
    <row r="336" spans="1:15" x14ac:dyDescent="0.25">
      <c r="A336" s="4">
        <v>40585</v>
      </c>
      <c r="B336">
        <v>4</v>
      </c>
      <c r="C336">
        <v>1</v>
      </c>
      <c r="D336" s="5" t="s">
        <v>24</v>
      </c>
      <c r="E336" s="6">
        <v>632.96100000000001</v>
      </c>
      <c r="F336" s="6">
        <v>991.41</v>
      </c>
      <c r="G336" s="6">
        <v>1624.3710000000001</v>
      </c>
      <c r="H336" s="6" t="str">
        <f>VLOOKUP(Tabla1[[#This Row],[Caja]],Originales!$I$3:$K$6,2,FALSE)</f>
        <v>Telde</v>
      </c>
      <c r="I336" s="6" t="str">
        <f>VLOOKUP(Tabla1[[#This Row],[Caja]],Originales!$I$3:$K$6,3,FALSE)</f>
        <v>Las Palmas</v>
      </c>
      <c r="J336" s="9" t="str">
        <f>VLOOKUP(Tabla1[[#This Row],[CodigoEmpleado]],Originales!$M$3:$P$13,2,FALSE)</f>
        <v>Ana</v>
      </c>
      <c r="K336" s="10">
        <f>YEAR(Tabla1[[#This Row],[Fecha]])</f>
        <v>2011</v>
      </c>
      <c r="L336" s="11">
        <f>MONTH(Tabla1[[#This Row],[Fecha]])</f>
        <v>2</v>
      </c>
      <c r="M336" s="11">
        <f>DAY(Tabla1[[#This Row],[Fecha]])</f>
        <v>11</v>
      </c>
      <c r="N336" s="11">
        <f>WEEKDAY(Tabla1[[#This Row],[Fecha]],2)</f>
        <v>5</v>
      </c>
      <c r="O336" s="11" t="str">
        <f t="shared" si="5"/>
        <v>Viernes</v>
      </c>
    </row>
    <row r="337" spans="1:15" x14ac:dyDescent="0.25">
      <c r="A337" s="4">
        <v>40585</v>
      </c>
      <c r="B337">
        <v>4</v>
      </c>
      <c r="C337">
        <v>2</v>
      </c>
      <c r="D337" s="5" t="s">
        <v>30</v>
      </c>
      <c r="E337" s="6">
        <v>746.44500000000005</v>
      </c>
      <c r="F337" s="6">
        <v>1120.2135000000001</v>
      </c>
      <c r="G337" s="6">
        <v>1866.6585</v>
      </c>
      <c r="H337" s="6" t="str">
        <f>VLOOKUP(Tabla1[[#This Row],[Caja]],Originales!$I$3:$K$6,2,FALSE)</f>
        <v>Telde</v>
      </c>
      <c r="I337" s="6" t="str">
        <f>VLOOKUP(Tabla1[[#This Row],[Caja]],Originales!$I$3:$K$6,3,FALSE)</f>
        <v>Las Palmas</v>
      </c>
      <c r="J337" s="9" t="str">
        <f>VLOOKUP(Tabla1[[#This Row],[CodigoEmpleado]],Originales!$M$3:$P$13,2,FALSE)</f>
        <v>Juan</v>
      </c>
      <c r="K337" s="10">
        <f>YEAR(Tabla1[[#This Row],[Fecha]])</f>
        <v>2011</v>
      </c>
      <c r="L337" s="11">
        <f>MONTH(Tabla1[[#This Row],[Fecha]])</f>
        <v>2</v>
      </c>
      <c r="M337" s="11">
        <f>DAY(Tabla1[[#This Row],[Fecha]])</f>
        <v>11</v>
      </c>
      <c r="N337" s="11">
        <f>WEEKDAY(Tabla1[[#This Row],[Fecha]],2)</f>
        <v>5</v>
      </c>
      <c r="O337" s="11" t="str">
        <f t="shared" si="5"/>
        <v>Viernes</v>
      </c>
    </row>
    <row r="338" spans="1:15" x14ac:dyDescent="0.25">
      <c r="A338" s="4">
        <v>40586</v>
      </c>
      <c r="B338">
        <v>1</v>
      </c>
      <c r="C338">
        <v>1</v>
      </c>
      <c r="D338" s="5" t="s">
        <v>16</v>
      </c>
      <c r="E338" s="6">
        <v>714.25199999999995</v>
      </c>
      <c r="F338" s="6">
        <v>1123.6155000000001</v>
      </c>
      <c r="G338" s="6">
        <v>1837.8675000000001</v>
      </c>
      <c r="H338" s="6" t="str">
        <f>VLOOKUP(Tabla1[[#This Row],[Caja]],Originales!$I$3:$K$6,2,FALSE)</f>
        <v>Tenerife Norte</v>
      </c>
      <c r="I338" s="6" t="str">
        <f>VLOOKUP(Tabla1[[#This Row],[Caja]],Originales!$I$3:$K$6,3,FALSE)</f>
        <v>Tenerife</v>
      </c>
      <c r="J338" s="9" t="str">
        <f>VLOOKUP(Tabla1[[#This Row],[CodigoEmpleado]],Originales!$M$3:$P$13,2,FALSE)</f>
        <v>Jorge</v>
      </c>
      <c r="K338" s="10">
        <f>YEAR(Tabla1[[#This Row],[Fecha]])</f>
        <v>2011</v>
      </c>
      <c r="L338" s="11">
        <f>MONTH(Tabla1[[#This Row],[Fecha]])</f>
        <v>2</v>
      </c>
      <c r="M338" s="11">
        <f>DAY(Tabla1[[#This Row],[Fecha]])</f>
        <v>12</v>
      </c>
      <c r="N338" s="11">
        <f>WEEKDAY(Tabla1[[#This Row],[Fecha]],2)</f>
        <v>6</v>
      </c>
      <c r="O338" s="11" t="str">
        <f t="shared" si="5"/>
        <v>Sábado</v>
      </c>
    </row>
    <row r="339" spans="1:15" x14ac:dyDescent="0.25">
      <c r="A339" s="4">
        <v>40586</v>
      </c>
      <c r="B339">
        <v>1</v>
      </c>
      <c r="C339">
        <v>2</v>
      </c>
      <c r="D339" s="5" t="s">
        <v>22</v>
      </c>
      <c r="E339" s="6">
        <v>807.471</v>
      </c>
      <c r="F339" s="6">
        <v>1269.4290000000001</v>
      </c>
      <c r="G339" s="6">
        <v>2076.9</v>
      </c>
      <c r="H339" s="6" t="str">
        <f>VLOOKUP(Tabla1[[#This Row],[Caja]],Originales!$I$3:$K$6,2,FALSE)</f>
        <v>Tenerife Norte</v>
      </c>
      <c r="I339" s="6" t="str">
        <f>VLOOKUP(Tabla1[[#This Row],[Caja]],Originales!$I$3:$K$6,3,FALSE)</f>
        <v>Tenerife</v>
      </c>
      <c r="J339" s="9" t="str">
        <f>VLOOKUP(Tabla1[[#This Row],[CodigoEmpleado]],Originales!$M$3:$P$13,2,FALSE)</f>
        <v>Paco</v>
      </c>
      <c r="K339" s="10">
        <f>YEAR(Tabla1[[#This Row],[Fecha]])</f>
        <v>2011</v>
      </c>
      <c r="L339" s="11">
        <f>MONTH(Tabla1[[#This Row],[Fecha]])</f>
        <v>2</v>
      </c>
      <c r="M339" s="11">
        <f>DAY(Tabla1[[#This Row],[Fecha]])</f>
        <v>12</v>
      </c>
      <c r="N339" s="11">
        <f>WEEKDAY(Tabla1[[#This Row],[Fecha]],2)</f>
        <v>6</v>
      </c>
      <c r="O339" s="11" t="str">
        <f t="shared" si="5"/>
        <v>Sábado</v>
      </c>
    </row>
    <row r="340" spans="1:15" x14ac:dyDescent="0.25">
      <c r="A340" s="4">
        <v>40586</v>
      </c>
      <c r="B340">
        <v>2</v>
      </c>
      <c r="C340">
        <v>1</v>
      </c>
      <c r="D340" s="5" t="s">
        <v>27</v>
      </c>
      <c r="E340" s="6">
        <v>702.95399999999995</v>
      </c>
      <c r="F340" s="6">
        <v>1061.9069999999999</v>
      </c>
      <c r="G340" s="6">
        <v>1764.8610000000001</v>
      </c>
      <c r="H340" s="6" t="str">
        <f>VLOOKUP(Tabla1[[#This Row],[Caja]],Originales!$I$3:$K$6,2,FALSE)</f>
        <v>Tenerife Sur</v>
      </c>
      <c r="I340" s="6" t="str">
        <f>VLOOKUP(Tabla1[[#This Row],[Caja]],Originales!$I$3:$K$6,3,FALSE)</f>
        <v>Tenerife</v>
      </c>
      <c r="J340" s="9" t="str">
        <f>VLOOKUP(Tabla1[[#This Row],[CodigoEmpleado]],Originales!$M$3:$P$13,2,FALSE)</f>
        <v>Bea</v>
      </c>
      <c r="K340" s="10">
        <f>YEAR(Tabla1[[#This Row],[Fecha]])</f>
        <v>2011</v>
      </c>
      <c r="L340" s="11">
        <f>MONTH(Tabla1[[#This Row],[Fecha]])</f>
        <v>2</v>
      </c>
      <c r="M340" s="11">
        <f>DAY(Tabla1[[#This Row],[Fecha]])</f>
        <v>12</v>
      </c>
      <c r="N340" s="11">
        <f>WEEKDAY(Tabla1[[#This Row],[Fecha]],2)</f>
        <v>6</v>
      </c>
      <c r="O340" s="11" t="str">
        <f t="shared" si="5"/>
        <v>Sábado</v>
      </c>
    </row>
    <row r="341" spans="1:15" x14ac:dyDescent="0.25">
      <c r="A341" s="4">
        <v>40586</v>
      </c>
      <c r="B341">
        <v>2</v>
      </c>
      <c r="C341">
        <v>2</v>
      </c>
      <c r="D341" s="5" t="s">
        <v>32</v>
      </c>
      <c r="E341" s="6">
        <v>711.58500000000004</v>
      </c>
      <c r="F341" s="6">
        <v>1080.366</v>
      </c>
      <c r="G341" s="6">
        <v>1791.951</v>
      </c>
      <c r="H341" s="6" t="str">
        <f>VLOOKUP(Tabla1[[#This Row],[Caja]],Originales!$I$3:$K$6,2,FALSE)</f>
        <v>Tenerife Sur</v>
      </c>
      <c r="I341" s="6" t="str">
        <f>VLOOKUP(Tabla1[[#This Row],[Caja]],Originales!$I$3:$K$6,3,FALSE)</f>
        <v>Tenerife</v>
      </c>
      <c r="J341" s="9" t="str">
        <f>VLOOKUP(Tabla1[[#This Row],[CodigoEmpleado]],Originales!$M$3:$P$13,2,FALSE)</f>
        <v>Ana</v>
      </c>
      <c r="K341" s="10">
        <f>YEAR(Tabla1[[#This Row],[Fecha]])</f>
        <v>2011</v>
      </c>
      <c r="L341" s="11">
        <f>MONTH(Tabla1[[#This Row],[Fecha]])</f>
        <v>2</v>
      </c>
      <c r="M341" s="11">
        <f>DAY(Tabla1[[#This Row],[Fecha]])</f>
        <v>12</v>
      </c>
      <c r="N341" s="11">
        <f>WEEKDAY(Tabla1[[#This Row],[Fecha]],2)</f>
        <v>6</v>
      </c>
      <c r="O341" s="11" t="str">
        <f t="shared" si="5"/>
        <v>Sábado</v>
      </c>
    </row>
    <row r="342" spans="1:15" x14ac:dyDescent="0.25">
      <c r="A342" s="4">
        <v>40586</v>
      </c>
      <c r="B342">
        <v>3</v>
      </c>
      <c r="C342">
        <v>1</v>
      </c>
      <c r="D342" s="5" t="s">
        <v>37</v>
      </c>
      <c r="E342" s="6">
        <v>654.99</v>
      </c>
      <c r="F342" s="6">
        <v>984.69</v>
      </c>
      <c r="G342" s="6">
        <v>1639.68</v>
      </c>
      <c r="H342" s="6" t="str">
        <f>VLOOKUP(Tabla1[[#This Row],[Caja]],Originales!$I$3:$K$6,2,FALSE)</f>
        <v>Las Canteras</v>
      </c>
      <c r="I342" s="6" t="str">
        <f>VLOOKUP(Tabla1[[#This Row],[Caja]],Originales!$I$3:$K$6,3,FALSE)</f>
        <v>Las Palmas</v>
      </c>
      <c r="J342" s="9" t="str">
        <f>VLOOKUP(Tabla1[[#This Row],[CodigoEmpleado]],Originales!$M$3:$P$13,2,FALSE)</f>
        <v>Luis</v>
      </c>
      <c r="K342" s="10">
        <f>YEAR(Tabla1[[#This Row],[Fecha]])</f>
        <v>2011</v>
      </c>
      <c r="L342" s="11">
        <f>MONTH(Tabla1[[#This Row],[Fecha]])</f>
        <v>2</v>
      </c>
      <c r="M342" s="11">
        <f>DAY(Tabla1[[#This Row],[Fecha]])</f>
        <v>12</v>
      </c>
      <c r="N342" s="11">
        <f>WEEKDAY(Tabla1[[#This Row],[Fecha]],2)</f>
        <v>6</v>
      </c>
      <c r="O342" s="11" t="str">
        <f t="shared" si="5"/>
        <v>Sábado</v>
      </c>
    </row>
    <row r="343" spans="1:15" x14ac:dyDescent="0.25">
      <c r="A343" s="4">
        <v>40586</v>
      </c>
      <c r="B343">
        <v>3</v>
      </c>
      <c r="C343">
        <v>2</v>
      </c>
      <c r="D343" s="5" t="s">
        <v>40</v>
      </c>
      <c r="E343" s="6">
        <v>654.70650000000001</v>
      </c>
      <c r="F343" s="6">
        <v>1032.087</v>
      </c>
      <c r="G343" s="6">
        <v>1686.7935</v>
      </c>
      <c r="H343" s="6" t="str">
        <f>VLOOKUP(Tabla1[[#This Row],[Caja]],Originales!$I$3:$K$6,2,FALSE)</f>
        <v>Las Canteras</v>
      </c>
      <c r="I343" s="6" t="str">
        <f>VLOOKUP(Tabla1[[#This Row],[Caja]],Originales!$I$3:$K$6,3,FALSE)</f>
        <v>Las Palmas</v>
      </c>
      <c r="J343" s="9" t="str">
        <f>VLOOKUP(Tabla1[[#This Row],[CodigoEmpleado]],Originales!$M$3:$P$13,2,FALSE)</f>
        <v>Pepe</v>
      </c>
      <c r="K343" s="10">
        <f>YEAR(Tabla1[[#This Row],[Fecha]])</f>
        <v>2011</v>
      </c>
      <c r="L343" s="11">
        <f>MONTH(Tabla1[[#This Row],[Fecha]])</f>
        <v>2</v>
      </c>
      <c r="M343" s="11">
        <f>DAY(Tabla1[[#This Row],[Fecha]])</f>
        <v>12</v>
      </c>
      <c r="N343" s="11">
        <f>WEEKDAY(Tabla1[[#This Row],[Fecha]],2)</f>
        <v>6</v>
      </c>
      <c r="O343" s="11" t="str">
        <f t="shared" si="5"/>
        <v>Sábado</v>
      </c>
    </row>
    <row r="344" spans="1:15" x14ac:dyDescent="0.25">
      <c r="A344" s="4">
        <v>40586</v>
      </c>
      <c r="B344">
        <v>4</v>
      </c>
      <c r="C344">
        <v>1</v>
      </c>
      <c r="D344" s="5" t="s">
        <v>41</v>
      </c>
      <c r="E344" s="6">
        <v>714.03150000000005</v>
      </c>
      <c r="F344" s="6">
        <v>1084.2194999999999</v>
      </c>
      <c r="G344" s="6">
        <v>1798.251</v>
      </c>
      <c r="H344" s="6" t="str">
        <f>VLOOKUP(Tabla1[[#This Row],[Caja]],Originales!$I$3:$K$6,2,FALSE)</f>
        <v>Telde</v>
      </c>
      <c r="I344" s="6" t="str">
        <f>VLOOKUP(Tabla1[[#This Row],[Caja]],Originales!$I$3:$K$6,3,FALSE)</f>
        <v>Las Palmas</v>
      </c>
      <c r="J344" s="9" t="str">
        <f>VLOOKUP(Tabla1[[#This Row],[CodigoEmpleado]],Originales!$M$3:$P$13,2,FALSE)</f>
        <v>Javi</v>
      </c>
      <c r="K344" s="10">
        <f>YEAR(Tabla1[[#This Row],[Fecha]])</f>
        <v>2011</v>
      </c>
      <c r="L344" s="11">
        <f>MONTH(Tabla1[[#This Row],[Fecha]])</f>
        <v>2</v>
      </c>
      <c r="M344" s="11">
        <f>DAY(Tabla1[[#This Row],[Fecha]])</f>
        <v>12</v>
      </c>
      <c r="N344" s="11">
        <f>WEEKDAY(Tabla1[[#This Row],[Fecha]],2)</f>
        <v>6</v>
      </c>
      <c r="O344" s="11" t="str">
        <f t="shared" si="5"/>
        <v>Sábado</v>
      </c>
    </row>
    <row r="345" spans="1:15" x14ac:dyDescent="0.25">
      <c r="A345" s="4">
        <v>40586</v>
      </c>
      <c r="B345">
        <v>4</v>
      </c>
      <c r="C345">
        <v>2</v>
      </c>
      <c r="D345" s="5" t="s">
        <v>43</v>
      </c>
      <c r="E345" s="6">
        <v>766.71</v>
      </c>
      <c r="F345" s="6">
        <v>1164.4185</v>
      </c>
      <c r="G345" s="6">
        <v>1931.1285</v>
      </c>
      <c r="H345" s="6" t="str">
        <f>VLOOKUP(Tabla1[[#This Row],[Caja]],Originales!$I$3:$K$6,2,FALSE)</f>
        <v>Telde</v>
      </c>
      <c r="I345" s="6" t="str">
        <f>VLOOKUP(Tabla1[[#This Row],[Caja]],Originales!$I$3:$K$6,3,FALSE)</f>
        <v>Las Palmas</v>
      </c>
      <c r="J345" s="9" t="str">
        <f>VLOOKUP(Tabla1[[#This Row],[CodigoEmpleado]],Originales!$M$3:$P$13,2,FALSE)</f>
        <v>Jose</v>
      </c>
      <c r="K345" s="10">
        <f>YEAR(Tabla1[[#This Row],[Fecha]])</f>
        <v>2011</v>
      </c>
      <c r="L345" s="11">
        <f>MONTH(Tabla1[[#This Row],[Fecha]])</f>
        <v>2</v>
      </c>
      <c r="M345" s="11">
        <f>DAY(Tabla1[[#This Row],[Fecha]])</f>
        <v>12</v>
      </c>
      <c r="N345" s="11">
        <f>WEEKDAY(Tabla1[[#This Row],[Fecha]],2)</f>
        <v>6</v>
      </c>
      <c r="O345" s="11" t="str">
        <f t="shared" si="5"/>
        <v>Sábado</v>
      </c>
    </row>
    <row r="346" spans="1:15" x14ac:dyDescent="0.25">
      <c r="A346" s="4">
        <v>40587</v>
      </c>
      <c r="B346">
        <v>1</v>
      </c>
      <c r="C346">
        <v>1</v>
      </c>
      <c r="D346" s="5" t="s">
        <v>47</v>
      </c>
      <c r="E346" s="6">
        <v>649.35149999999999</v>
      </c>
      <c r="F346" s="6">
        <v>987.45150000000001</v>
      </c>
      <c r="G346" s="6">
        <v>1636.8030000000001</v>
      </c>
      <c r="H346" s="6" t="str">
        <f>VLOOKUP(Tabla1[[#This Row],[Caja]],Originales!$I$3:$K$6,2,FALSE)</f>
        <v>Tenerife Norte</v>
      </c>
      <c r="I346" s="6" t="str">
        <f>VLOOKUP(Tabla1[[#This Row],[Caja]],Originales!$I$3:$K$6,3,FALSE)</f>
        <v>Tenerife</v>
      </c>
      <c r="J346" s="9" t="str">
        <f>VLOOKUP(Tabla1[[#This Row],[CodigoEmpleado]],Originales!$M$3:$P$13,2,FALSE)</f>
        <v>Toño</v>
      </c>
      <c r="K346" s="10">
        <f>YEAR(Tabla1[[#This Row],[Fecha]])</f>
        <v>2011</v>
      </c>
      <c r="L346" s="11">
        <f>MONTH(Tabla1[[#This Row],[Fecha]])</f>
        <v>2</v>
      </c>
      <c r="M346" s="11">
        <f>DAY(Tabla1[[#This Row],[Fecha]])</f>
        <v>13</v>
      </c>
      <c r="N346" s="11">
        <f>WEEKDAY(Tabla1[[#This Row],[Fecha]],2)</f>
        <v>7</v>
      </c>
      <c r="O346" s="11" t="str">
        <f t="shared" si="5"/>
        <v>Domingo</v>
      </c>
    </row>
    <row r="347" spans="1:15" x14ac:dyDescent="0.25">
      <c r="A347" s="4">
        <v>40587</v>
      </c>
      <c r="B347">
        <v>1</v>
      </c>
      <c r="C347">
        <v>2</v>
      </c>
      <c r="D347" s="5" t="s">
        <v>24</v>
      </c>
      <c r="E347" s="6">
        <v>768.89400000000001</v>
      </c>
      <c r="F347" s="6">
        <v>1208.1405</v>
      </c>
      <c r="G347" s="6">
        <v>1977.0345</v>
      </c>
      <c r="H347" s="6" t="str">
        <f>VLOOKUP(Tabla1[[#This Row],[Caja]],Originales!$I$3:$K$6,2,FALSE)</f>
        <v>Tenerife Norte</v>
      </c>
      <c r="I347" s="6" t="str">
        <f>VLOOKUP(Tabla1[[#This Row],[Caja]],Originales!$I$3:$K$6,3,FALSE)</f>
        <v>Tenerife</v>
      </c>
      <c r="J347" s="9" t="str">
        <f>VLOOKUP(Tabla1[[#This Row],[CodigoEmpleado]],Originales!$M$3:$P$13,2,FALSE)</f>
        <v>Ana</v>
      </c>
      <c r="K347" s="10">
        <f>YEAR(Tabla1[[#This Row],[Fecha]])</f>
        <v>2011</v>
      </c>
      <c r="L347" s="11">
        <f>MONTH(Tabla1[[#This Row],[Fecha]])</f>
        <v>2</v>
      </c>
      <c r="M347" s="11">
        <f>DAY(Tabla1[[#This Row],[Fecha]])</f>
        <v>13</v>
      </c>
      <c r="N347" s="11">
        <f>WEEKDAY(Tabla1[[#This Row],[Fecha]],2)</f>
        <v>7</v>
      </c>
      <c r="O347" s="11" t="str">
        <f t="shared" si="5"/>
        <v>Domingo</v>
      </c>
    </row>
    <row r="348" spans="1:15" x14ac:dyDescent="0.25">
      <c r="A348" s="4">
        <v>40587</v>
      </c>
      <c r="B348">
        <v>2</v>
      </c>
      <c r="C348">
        <v>1</v>
      </c>
      <c r="D348" s="5" t="s">
        <v>30</v>
      </c>
      <c r="E348" s="6">
        <v>661.01700000000005</v>
      </c>
      <c r="F348" s="6">
        <v>1045.7474999999999</v>
      </c>
      <c r="G348" s="6">
        <v>1706.7645</v>
      </c>
      <c r="H348" s="6" t="str">
        <f>VLOOKUP(Tabla1[[#This Row],[Caja]],Originales!$I$3:$K$6,2,FALSE)</f>
        <v>Tenerife Sur</v>
      </c>
      <c r="I348" s="6" t="str">
        <f>VLOOKUP(Tabla1[[#This Row],[Caja]],Originales!$I$3:$K$6,3,FALSE)</f>
        <v>Tenerife</v>
      </c>
      <c r="J348" s="9" t="str">
        <f>VLOOKUP(Tabla1[[#This Row],[CodigoEmpleado]],Originales!$M$3:$P$13,2,FALSE)</f>
        <v>Juan</v>
      </c>
      <c r="K348" s="10">
        <f>YEAR(Tabla1[[#This Row],[Fecha]])</f>
        <v>2011</v>
      </c>
      <c r="L348" s="11">
        <f>MONTH(Tabla1[[#This Row],[Fecha]])</f>
        <v>2</v>
      </c>
      <c r="M348" s="11">
        <f>DAY(Tabla1[[#This Row],[Fecha]])</f>
        <v>13</v>
      </c>
      <c r="N348" s="11">
        <f>WEEKDAY(Tabla1[[#This Row],[Fecha]],2)</f>
        <v>7</v>
      </c>
      <c r="O348" s="11" t="str">
        <f t="shared" si="5"/>
        <v>Domingo</v>
      </c>
    </row>
    <row r="349" spans="1:15" x14ac:dyDescent="0.25">
      <c r="A349" s="4">
        <v>40587</v>
      </c>
      <c r="B349">
        <v>2</v>
      </c>
      <c r="C349">
        <v>2</v>
      </c>
      <c r="D349" s="5" t="s">
        <v>16</v>
      </c>
      <c r="E349" s="6">
        <v>710.976</v>
      </c>
      <c r="F349" s="6">
        <v>1116.8534999999999</v>
      </c>
      <c r="G349" s="6">
        <v>1827.8295000000001</v>
      </c>
      <c r="H349" s="6" t="str">
        <f>VLOOKUP(Tabla1[[#This Row],[Caja]],Originales!$I$3:$K$6,2,FALSE)</f>
        <v>Tenerife Sur</v>
      </c>
      <c r="I349" s="6" t="str">
        <f>VLOOKUP(Tabla1[[#This Row],[Caja]],Originales!$I$3:$K$6,3,FALSE)</f>
        <v>Tenerife</v>
      </c>
      <c r="J349" s="9" t="str">
        <f>VLOOKUP(Tabla1[[#This Row],[CodigoEmpleado]],Originales!$M$3:$P$13,2,FALSE)</f>
        <v>Jorge</v>
      </c>
      <c r="K349" s="10">
        <f>YEAR(Tabla1[[#This Row],[Fecha]])</f>
        <v>2011</v>
      </c>
      <c r="L349" s="11">
        <f>MONTH(Tabla1[[#This Row],[Fecha]])</f>
        <v>2</v>
      </c>
      <c r="M349" s="11">
        <f>DAY(Tabla1[[#This Row],[Fecha]])</f>
        <v>13</v>
      </c>
      <c r="N349" s="11">
        <f>WEEKDAY(Tabla1[[#This Row],[Fecha]],2)</f>
        <v>7</v>
      </c>
      <c r="O349" s="11" t="str">
        <f t="shared" si="5"/>
        <v>Domingo</v>
      </c>
    </row>
    <row r="350" spans="1:15" x14ac:dyDescent="0.25">
      <c r="A350" s="4">
        <v>40587</v>
      </c>
      <c r="B350">
        <v>3</v>
      </c>
      <c r="C350">
        <v>1</v>
      </c>
      <c r="D350" s="5" t="s">
        <v>22</v>
      </c>
      <c r="E350" s="6">
        <v>636.75149999999996</v>
      </c>
      <c r="F350" s="6">
        <v>1012.725</v>
      </c>
      <c r="G350" s="6">
        <v>1649.4765</v>
      </c>
      <c r="H350" s="6" t="str">
        <f>VLOOKUP(Tabla1[[#This Row],[Caja]],Originales!$I$3:$K$6,2,FALSE)</f>
        <v>Las Canteras</v>
      </c>
      <c r="I350" s="6" t="str">
        <f>VLOOKUP(Tabla1[[#This Row],[Caja]],Originales!$I$3:$K$6,3,FALSE)</f>
        <v>Las Palmas</v>
      </c>
      <c r="J350" s="9" t="str">
        <f>VLOOKUP(Tabla1[[#This Row],[CodigoEmpleado]],Originales!$M$3:$P$13,2,FALSE)</f>
        <v>Paco</v>
      </c>
      <c r="K350" s="10">
        <f>YEAR(Tabla1[[#This Row],[Fecha]])</f>
        <v>2011</v>
      </c>
      <c r="L350" s="11">
        <f>MONTH(Tabla1[[#This Row],[Fecha]])</f>
        <v>2</v>
      </c>
      <c r="M350" s="11">
        <f>DAY(Tabla1[[#This Row],[Fecha]])</f>
        <v>13</v>
      </c>
      <c r="N350" s="11">
        <f>WEEKDAY(Tabla1[[#This Row],[Fecha]],2)</f>
        <v>7</v>
      </c>
      <c r="O350" s="11" t="str">
        <f t="shared" si="5"/>
        <v>Domingo</v>
      </c>
    </row>
    <row r="351" spans="1:15" x14ac:dyDescent="0.25">
      <c r="A351" s="4">
        <v>40587</v>
      </c>
      <c r="B351">
        <v>3</v>
      </c>
      <c r="C351">
        <v>2</v>
      </c>
      <c r="D351" s="5" t="s">
        <v>27</v>
      </c>
      <c r="E351" s="6">
        <v>849.00900000000001</v>
      </c>
      <c r="F351" s="6">
        <v>1322.7165</v>
      </c>
      <c r="G351" s="6">
        <v>2171.7255</v>
      </c>
      <c r="H351" s="6" t="str">
        <f>VLOOKUP(Tabla1[[#This Row],[Caja]],Originales!$I$3:$K$6,2,FALSE)</f>
        <v>Las Canteras</v>
      </c>
      <c r="I351" s="6" t="str">
        <f>VLOOKUP(Tabla1[[#This Row],[Caja]],Originales!$I$3:$K$6,3,FALSE)</f>
        <v>Las Palmas</v>
      </c>
      <c r="J351" s="9" t="str">
        <f>VLOOKUP(Tabla1[[#This Row],[CodigoEmpleado]],Originales!$M$3:$P$13,2,FALSE)</f>
        <v>Bea</v>
      </c>
      <c r="K351" s="10">
        <f>YEAR(Tabla1[[#This Row],[Fecha]])</f>
        <v>2011</v>
      </c>
      <c r="L351" s="11">
        <f>MONTH(Tabla1[[#This Row],[Fecha]])</f>
        <v>2</v>
      </c>
      <c r="M351" s="11">
        <f>DAY(Tabla1[[#This Row],[Fecha]])</f>
        <v>13</v>
      </c>
      <c r="N351" s="11">
        <f>WEEKDAY(Tabla1[[#This Row],[Fecha]],2)</f>
        <v>7</v>
      </c>
      <c r="O351" s="11" t="str">
        <f t="shared" si="5"/>
        <v>Domingo</v>
      </c>
    </row>
    <row r="352" spans="1:15" x14ac:dyDescent="0.25">
      <c r="A352" s="4">
        <v>40587</v>
      </c>
      <c r="B352">
        <v>4</v>
      </c>
      <c r="C352">
        <v>1</v>
      </c>
      <c r="D352" s="5" t="s">
        <v>32</v>
      </c>
      <c r="E352" s="6">
        <v>635.47050000000002</v>
      </c>
      <c r="F352" s="6">
        <v>1014.7095</v>
      </c>
      <c r="G352" s="6">
        <v>1650.18</v>
      </c>
      <c r="H352" s="6" t="str">
        <f>VLOOKUP(Tabla1[[#This Row],[Caja]],Originales!$I$3:$K$6,2,FALSE)</f>
        <v>Telde</v>
      </c>
      <c r="I352" s="6" t="str">
        <f>VLOOKUP(Tabla1[[#This Row],[Caja]],Originales!$I$3:$K$6,3,FALSE)</f>
        <v>Las Palmas</v>
      </c>
      <c r="J352" s="9" t="str">
        <f>VLOOKUP(Tabla1[[#This Row],[CodigoEmpleado]],Originales!$M$3:$P$13,2,FALSE)</f>
        <v>Ana</v>
      </c>
      <c r="K352" s="10">
        <f>YEAR(Tabla1[[#This Row],[Fecha]])</f>
        <v>2011</v>
      </c>
      <c r="L352" s="11">
        <f>MONTH(Tabla1[[#This Row],[Fecha]])</f>
        <v>2</v>
      </c>
      <c r="M352" s="11">
        <f>DAY(Tabla1[[#This Row],[Fecha]])</f>
        <v>13</v>
      </c>
      <c r="N352" s="11">
        <f>WEEKDAY(Tabla1[[#This Row],[Fecha]],2)</f>
        <v>7</v>
      </c>
      <c r="O352" s="11" t="str">
        <f t="shared" si="5"/>
        <v>Domingo</v>
      </c>
    </row>
    <row r="353" spans="1:15" x14ac:dyDescent="0.25">
      <c r="A353" s="4">
        <v>40587</v>
      </c>
      <c r="B353">
        <v>4</v>
      </c>
      <c r="C353">
        <v>2</v>
      </c>
      <c r="D353" s="5" t="s">
        <v>37</v>
      </c>
      <c r="E353" s="6">
        <v>745.86749999999995</v>
      </c>
      <c r="F353" s="6">
        <v>1192.3064999999999</v>
      </c>
      <c r="G353" s="6">
        <v>1938.174</v>
      </c>
      <c r="H353" s="6" t="str">
        <f>VLOOKUP(Tabla1[[#This Row],[Caja]],Originales!$I$3:$K$6,2,FALSE)</f>
        <v>Telde</v>
      </c>
      <c r="I353" s="6" t="str">
        <f>VLOOKUP(Tabla1[[#This Row],[Caja]],Originales!$I$3:$K$6,3,FALSE)</f>
        <v>Las Palmas</v>
      </c>
      <c r="J353" s="9" t="str">
        <f>VLOOKUP(Tabla1[[#This Row],[CodigoEmpleado]],Originales!$M$3:$P$13,2,FALSE)</f>
        <v>Luis</v>
      </c>
      <c r="K353" s="10">
        <f>YEAR(Tabla1[[#This Row],[Fecha]])</f>
        <v>2011</v>
      </c>
      <c r="L353" s="11">
        <f>MONTH(Tabla1[[#This Row],[Fecha]])</f>
        <v>2</v>
      </c>
      <c r="M353" s="11">
        <f>DAY(Tabla1[[#This Row],[Fecha]])</f>
        <v>13</v>
      </c>
      <c r="N353" s="11">
        <f>WEEKDAY(Tabla1[[#This Row],[Fecha]],2)</f>
        <v>7</v>
      </c>
      <c r="O353" s="11" t="str">
        <f t="shared" si="5"/>
        <v>Domingo</v>
      </c>
    </row>
    <row r="354" spans="1:15" x14ac:dyDescent="0.25">
      <c r="A354" s="4">
        <v>40588</v>
      </c>
      <c r="B354">
        <v>1</v>
      </c>
      <c r="C354">
        <v>1</v>
      </c>
      <c r="D354" s="5" t="s">
        <v>40</v>
      </c>
      <c r="E354" s="6">
        <v>610.50149999999996</v>
      </c>
      <c r="F354" s="6">
        <v>980.37450000000001</v>
      </c>
      <c r="G354" s="6">
        <v>1590.876</v>
      </c>
      <c r="H354" s="6" t="str">
        <f>VLOOKUP(Tabla1[[#This Row],[Caja]],Originales!$I$3:$K$6,2,FALSE)</f>
        <v>Tenerife Norte</v>
      </c>
      <c r="I354" s="6" t="str">
        <f>VLOOKUP(Tabla1[[#This Row],[Caja]],Originales!$I$3:$K$6,3,FALSE)</f>
        <v>Tenerife</v>
      </c>
      <c r="J354" s="9" t="str">
        <f>VLOOKUP(Tabla1[[#This Row],[CodigoEmpleado]],Originales!$M$3:$P$13,2,FALSE)</f>
        <v>Pepe</v>
      </c>
      <c r="K354" s="10">
        <f>YEAR(Tabla1[[#This Row],[Fecha]])</f>
        <v>2011</v>
      </c>
      <c r="L354" s="11">
        <f>MONTH(Tabla1[[#This Row],[Fecha]])</f>
        <v>2</v>
      </c>
      <c r="M354" s="11">
        <f>DAY(Tabla1[[#This Row],[Fecha]])</f>
        <v>14</v>
      </c>
      <c r="N354" s="11">
        <f>WEEKDAY(Tabla1[[#This Row],[Fecha]],2)</f>
        <v>1</v>
      </c>
      <c r="O354" s="11" t="str">
        <f t="shared" si="5"/>
        <v>Lunes</v>
      </c>
    </row>
    <row r="355" spans="1:15" x14ac:dyDescent="0.25">
      <c r="A355" s="4">
        <v>40588</v>
      </c>
      <c r="B355">
        <v>1</v>
      </c>
      <c r="C355">
        <v>2</v>
      </c>
      <c r="D355" s="5" t="s">
        <v>41</v>
      </c>
      <c r="E355" s="6">
        <v>687.52949999999998</v>
      </c>
      <c r="F355" s="6">
        <v>1125.0854999999999</v>
      </c>
      <c r="G355" s="6">
        <v>1812.615</v>
      </c>
      <c r="H355" s="6" t="str">
        <f>VLOOKUP(Tabla1[[#This Row],[Caja]],Originales!$I$3:$K$6,2,FALSE)</f>
        <v>Tenerife Norte</v>
      </c>
      <c r="I355" s="6" t="str">
        <f>VLOOKUP(Tabla1[[#This Row],[Caja]],Originales!$I$3:$K$6,3,FALSE)</f>
        <v>Tenerife</v>
      </c>
      <c r="J355" s="9" t="str">
        <f>VLOOKUP(Tabla1[[#This Row],[CodigoEmpleado]],Originales!$M$3:$P$13,2,FALSE)</f>
        <v>Javi</v>
      </c>
      <c r="K355" s="10">
        <f>YEAR(Tabla1[[#This Row],[Fecha]])</f>
        <v>2011</v>
      </c>
      <c r="L355" s="11">
        <f>MONTH(Tabla1[[#This Row],[Fecha]])</f>
        <v>2</v>
      </c>
      <c r="M355" s="11">
        <f>DAY(Tabla1[[#This Row],[Fecha]])</f>
        <v>14</v>
      </c>
      <c r="N355" s="11">
        <f>WEEKDAY(Tabla1[[#This Row],[Fecha]],2)</f>
        <v>1</v>
      </c>
      <c r="O355" s="11" t="str">
        <f t="shared" si="5"/>
        <v>Lunes</v>
      </c>
    </row>
    <row r="356" spans="1:15" x14ac:dyDescent="0.25">
      <c r="A356" s="4">
        <v>40588</v>
      </c>
      <c r="B356">
        <v>2</v>
      </c>
      <c r="C356">
        <v>1</v>
      </c>
      <c r="D356" s="5" t="s">
        <v>43</v>
      </c>
      <c r="E356" s="6">
        <v>629.50649999999996</v>
      </c>
      <c r="F356" s="6">
        <v>1012.9349999999999</v>
      </c>
      <c r="G356" s="6">
        <v>1642.4414999999999</v>
      </c>
      <c r="H356" s="6" t="str">
        <f>VLOOKUP(Tabla1[[#This Row],[Caja]],Originales!$I$3:$K$6,2,FALSE)</f>
        <v>Tenerife Sur</v>
      </c>
      <c r="I356" s="6" t="str">
        <f>VLOOKUP(Tabla1[[#This Row],[Caja]],Originales!$I$3:$K$6,3,FALSE)</f>
        <v>Tenerife</v>
      </c>
      <c r="J356" s="9" t="str">
        <f>VLOOKUP(Tabla1[[#This Row],[CodigoEmpleado]],Originales!$M$3:$P$13,2,FALSE)</f>
        <v>Jose</v>
      </c>
      <c r="K356" s="10">
        <f>YEAR(Tabla1[[#This Row],[Fecha]])</f>
        <v>2011</v>
      </c>
      <c r="L356" s="11">
        <f>MONTH(Tabla1[[#This Row],[Fecha]])</f>
        <v>2</v>
      </c>
      <c r="M356" s="11">
        <f>DAY(Tabla1[[#This Row],[Fecha]])</f>
        <v>14</v>
      </c>
      <c r="N356" s="11">
        <f>WEEKDAY(Tabla1[[#This Row],[Fecha]],2)</f>
        <v>1</v>
      </c>
      <c r="O356" s="11" t="str">
        <f t="shared" si="5"/>
        <v>Lunes</v>
      </c>
    </row>
    <row r="357" spans="1:15" x14ac:dyDescent="0.25">
      <c r="A357" s="4">
        <v>40588</v>
      </c>
      <c r="B357">
        <v>2</v>
      </c>
      <c r="C357">
        <v>2</v>
      </c>
      <c r="D357" s="5" t="s">
        <v>47</v>
      </c>
      <c r="E357" s="6">
        <v>661.48950000000002</v>
      </c>
      <c r="F357" s="6">
        <v>1056.3315</v>
      </c>
      <c r="G357" s="6">
        <v>1717.8209999999999</v>
      </c>
      <c r="H357" s="6" t="str">
        <f>VLOOKUP(Tabla1[[#This Row],[Caja]],Originales!$I$3:$K$6,2,FALSE)</f>
        <v>Tenerife Sur</v>
      </c>
      <c r="I357" s="6" t="str">
        <f>VLOOKUP(Tabla1[[#This Row],[Caja]],Originales!$I$3:$K$6,3,FALSE)</f>
        <v>Tenerife</v>
      </c>
      <c r="J357" s="9" t="str">
        <f>VLOOKUP(Tabla1[[#This Row],[CodigoEmpleado]],Originales!$M$3:$P$13,2,FALSE)</f>
        <v>Toño</v>
      </c>
      <c r="K357" s="10">
        <f>YEAR(Tabla1[[#This Row],[Fecha]])</f>
        <v>2011</v>
      </c>
      <c r="L357" s="11">
        <f>MONTH(Tabla1[[#This Row],[Fecha]])</f>
        <v>2</v>
      </c>
      <c r="M357" s="11">
        <f>DAY(Tabla1[[#This Row],[Fecha]])</f>
        <v>14</v>
      </c>
      <c r="N357" s="11">
        <f>WEEKDAY(Tabla1[[#This Row],[Fecha]],2)</f>
        <v>1</v>
      </c>
      <c r="O357" s="11" t="str">
        <f t="shared" si="5"/>
        <v>Lunes</v>
      </c>
    </row>
    <row r="358" spans="1:15" x14ac:dyDescent="0.25">
      <c r="A358" s="4">
        <v>40588</v>
      </c>
      <c r="B358">
        <v>3</v>
      </c>
      <c r="C358">
        <v>1</v>
      </c>
      <c r="D358" s="5" t="s">
        <v>24</v>
      </c>
      <c r="E358" s="6">
        <v>659.75699999999995</v>
      </c>
      <c r="F358" s="6">
        <v>1017.0405</v>
      </c>
      <c r="G358" s="6">
        <v>1676.7974999999999</v>
      </c>
      <c r="H358" s="6" t="str">
        <f>VLOOKUP(Tabla1[[#This Row],[Caja]],Originales!$I$3:$K$6,2,FALSE)</f>
        <v>Las Canteras</v>
      </c>
      <c r="I358" s="6" t="str">
        <f>VLOOKUP(Tabla1[[#This Row],[Caja]],Originales!$I$3:$K$6,3,FALSE)</f>
        <v>Las Palmas</v>
      </c>
      <c r="J358" s="9" t="str">
        <f>VLOOKUP(Tabla1[[#This Row],[CodigoEmpleado]],Originales!$M$3:$P$13,2,FALSE)</f>
        <v>Ana</v>
      </c>
      <c r="K358" s="10">
        <f>YEAR(Tabla1[[#This Row],[Fecha]])</f>
        <v>2011</v>
      </c>
      <c r="L358" s="11">
        <f>MONTH(Tabla1[[#This Row],[Fecha]])</f>
        <v>2</v>
      </c>
      <c r="M358" s="11">
        <f>DAY(Tabla1[[#This Row],[Fecha]])</f>
        <v>14</v>
      </c>
      <c r="N358" s="11">
        <f>WEEKDAY(Tabla1[[#This Row],[Fecha]],2)</f>
        <v>1</v>
      </c>
      <c r="O358" s="11" t="str">
        <f t="shared" si="5"/>
        <v>Lunes</v>
      </c>
    </row>
    <row r="359" spans="1:15" x14ac:dyDescent="0.25">
      <c r="A359" s="4">
        <v>40588</v>
      </c>
      <c r="B359">
        <v>3</v>
      </c>
      <c r="C359">
        <v>2</v>
      </c>
      <c r="D359" s="5" t="s">
        <v>30</v>
      </c>
      <c r="E359" s="6">
        <v>746.11950000000002</v>
      </c>
      <c r="F359" s="6">
        <v>1130.3879999999999</v>
      </c>
      <c r="G359" s="6">
        <v>1876.5074999999999</v>
      </c>
      <c r="H359" s="6" t="str">
        <f>VLOOKUP(Tabla1[[#This Row],[Caja]],Originales!$I$3:$K$6,2,FALSE)</f>
        <v>Las Canteras</v>
      </c>
      <c r="I359" s="6" t="str">
        <f>VLOOKUP(Tabla1[[#This Row],[Caja]],Originales!$I$3:$K$6,3,FALSE)</f>
        <v>Las Palmas</v>
      </c>
      <c r="J359" s="9" t="str">
        <f>VLOOKUP(Tabla1[[#This Row],[CodigoEmpleado]],Originales!$M$3:$P$13,2,FALSE)</f>
        <v>Juan</v>
      </c>
      <c r="K359" s="10">
        <f>YEAR(Tabla1[[#This Row],[Fecha]])</f>
        <v>2011</v>
      </c>
      <c r="L359" s="11">
        <f>MONTH(Tabla1[[#This Row],[Fecha]])</f>
        <v>2</v>
      </c>
      <c r="M359" s="11">
        <f>DAY(Tabla1[[#This Row],[Fecha]])</f>
        <v>14</v>
      </c>
      <c r="N359" s="11">
        <f>WEEKDAY(Tabla1[[#This Row],[Fecha]],2)</f>
        <v>1</v>
      </c>
      <c r="O359" s="11" t="str">
        <f t="shared" si="5"/>
        <v>Lunes</v>
      </c>
    </row>
    <row r="360" spans="1:15" x14ac:dyDescent="0.25">
      <c r="A360" s="4">
        <v>40588</v>
      </c>
      <c r="B360">
        <v>4</v>
      </c>
      <c r="C360">
        <v>1</v>
      </c>
      <c r="D360" s="5" t="s">
        <v>16</v>
      </c>
      <c r="E360" s="6">
        <v>628.19399999999996</v>
      </c>
      <c r="F360" s="6">
        <v>1019.1825</v>
      </c>
      <c r="G360" s="6">
        <v>1647.3765000000001</v>
      </c>
      <c r="H360" s="6" t="str">
        <f>VLOOKUP(Tabla1[[#This Row],[Caja]],Originales!$I$3:$K$6,2,FALSE)</f>
        <v>Telde</v>
      </c>
      <c r="I360" s="6" t="str">
        <f>VLOOKUP(Tabla1[[#This Row],[Caja]],Originales!$I$3:$K$6,3,FALSE)</f>
        <v>Las Palmas</v>
      </c>
      <c r="J360" s="9" t="str">
        <f>VLOOKUP(Tabla1[[#This Row],[CodigoEmpleado]],Originales!$M$3:$P$13,2,FALSE)</f>
        <v>Jorge</v>
      </c>
      <c r="K360" s="10">
        <f>YEAR(Tabla1[[#This Row],[Fecha]])</f>
        <v>2011</v>
      </c>
      <c r="L360" s="11">
        <f>MONTH(Tabla1[[#This Row],[Fecha]])</f>
        <v>2</v>
      </c>
      <c r="M360" s="11">
        <f>DAY(Tabla1[[#This Row],[Fecha]])</f>
        <v>14</v>
      </c>
      <c r="N360" s="11">
        <f>WEEKDAY(Tabla1[[#This Row],[Fecha]],2)</f>
        <v>1</v>
      </c>
      <c r="O360" s="11" t="str">
        <f t="shared" si="5"/>
        <v>Lunes</v>
      </c>
    </row>
    <row r="361" spans="1:15" x14ac:dyDescent="0.25">
      <c r="A361" s="4">
        <v>40588</v>
      </c>
      <c r="B361">
        <v>4</v>
      </c>
      <c r="C361">
        <v>2</v>
      </c>
      <c r="D361" s="5" t="s">
        <v>22</v>
      </c>
      <c r="E361" s="6">
        <v>832.51350000000002</v>
      </c>
      <c r="F361" s="6">
        <v>1301.9369999999999</v>
      </c>
      <c r="G361" s="6">
        <v>2134.4504999999999</v>
      </c>
      <c r="H361" s="6" t="str">
        <f>VLOOKUP(Tabla1[[#This Row],[Caja]],Originales!$I$3:$K$6,2,FALSE)</f>
        <v>Telde</v>
      </c>
      <c r="I361" s="6" t="str">
        <f>VLOOKUP(Tabla1[[#This Row],[Caja]],Originales!$I$3:$K$6,3,FALSE)</f>
        <v>Las Palmas</v>
      </c>
      <c r="J361" s="9" t="str">
        <f>VLOOKUP(Tabla1[[#This Row],[CodigoEmpleado]],Originales!$M$3:$P$13,2,FALSE)</f>
        <v>Paco</v>
      </c>
      <c r="K361" s="10">
        <f>YEAR(Tabla1[[#This Row],[Fecha]])</f>
        <v>2011</v>
      </c>
      <c r="L361" s="11">
        <f>MONTH(Tabla1[[#This Row],[Fecha]])</f>
        <v>2</v>
      </c>
      <c r="M361" s="11">
        <f>DAY(Tabla1[[#This Row],[Fecha]])</f>
        <v>14</v>
      </c>
      <c r="N361" s="11">
        <f>WEEKDAY(Tabla1[[#This Row],[Fecha]],2)</f>
        <v>1</v>
      </c>
      <c r="O361" s="11" t="str">
        <f t="shared" si="5"/>
        <v>Lunes</v>
      </c>
    </row>
    <row r="362" spans="1:15" x14ac:dyDescent="0.25">
      <c r="A362" s="4">
        <v>40589</v>
      </c>
      <c r="B362">
        <v>1</v>
      </c>
      <c r="C362">
        <v>1</v>
      </c>
      <c r="D362" s="5" t="s">
        <v>27</v>
      </c>
      <c r="E362" s="6">
        <v>689.47199999999998</v>
      </c>
      <c r="F362" s="6">
        <v>1092.819</v>
      </c>
      <c r="G362" s="6">
        <v>1782.2909999999999</v>
      </c>
      <c r="H362" s="6" t="str">
        <f>VLOOKUP(Tabla1[[#This Row],[Caja]],Originales!$I$3:$K$6,2,FALSE)</f>
        <v>Tenerife Norte</v>
      </c>
      <c r="I362" s="6" t="str">
        <f>VLOOKUP(Tabla1[[#This Row],[Caja]],Originales!$I$3:$K$6,3,FALSE)</f>
        <v>Tenerife</v>
      </c>
      <c r="J362" s="9" t="str">
        <f>VLOOKUP(Tabla1[[#This Row],[CodigoEmpleado]],Originales!$M$3:$P$13,2,FALSE)</f>
        <v>Bea</v>
      </c>
      <c r="K362" s="10">
        <f>YEAR(Tabla1[[#This Row],[Fecha]])</f>
        <v>2011</v>
      </c>
      <c r="L362" s="11">
        <f>MONTH(Tabla1[[#This Row],[Fecha]])</f>
        <v>2</v>
      </c>
      <c r="M362" s="11">
        <f>DAY(Tabla1[[#This Row],[Fecha]])</f>
        <v>15</v>
      </c>
      <c r="N362" s="11">
        <f>WEEKDAY(Tabla1[[#This Row],[Fecha]],2)</f>
        <v>2</v>
      </c>
      <c r="O362" s="11" t="str">
        <f t="shared" si="5"/>
        <v>Martes</v>
      </c>
    </row>
    <row r="363" spans="1:15" x14ac:dyDescent="0.25">
      <c r="A363" s="4">
        <v>40589</v>
      </c>
      <c r="B363">
        <v>1</v>
      </c>
      <c r="C363">
        <v>2</v>
      </c>
      <c r="D363" s="5" t="s">
        <v>32</v>
      </c>
      <c r="E363" s="6">
        <v>614.07150000000001</v>
      </c>
      <c r="F363" s="6">
        <v>1017.0825</v>
      </c>
      <c r="G363" s="6">
        <v>1631.154</v>
      </c>
      <c r="H363" s="6" t="str">
        <f>VLOOKUP(Tabla1[[#This Row],[Caja]],Originales!$I$3:$K$6,2,FALSE)</f>
        <v>Tenerife Norte</v>
      </c>
      <c r="I363" s="6" t="str">
        <f>VLOOKUP(Tabla1[[#This Row],[Caja]],Originales!$I$3:$K$6,3,FALSE)</f>
        <v>Tenerife</v>
      </c>
      <c r="J363" s="9" t="str">
        <f>VLOOKUP(Tabla1[[#This Row],[CodigoEmpleado]],Originales!$M$3:$P$13,2,FALSE)</f>
        <v>Ana</v>
      </c>
      <c r="K363" s="10">
        <f>YEAR(Tabla1[[#This Row],[Fecha]])</f>
        <v>2011</v>
      </c>
      <c r="L363" s="11">
        <f>MONTH(Tabla1[[#This Row],[Fecha]])</f>
        <v>2</v>
      </c>
      <c r="M363" s="11">
        <f>DAY(Tabla1[[#This Row],[Fecha]])</f>
        <v>15</v>
      </c>
      <c r="N363" s="11">
        <f>WEEKDAY(Tabla1[[#This Row],[Fecha]],2)</f>
        <v>2</v>
      </c>
      <c r="O363" s="11" t="str">
        <f t="shared" si="5"/>
        <v>Martes</v>
      </c>
    </row>
    <row r="364" spans="1:15" x14ac:dyDescent="0.25">
      <c r="A364" s="4">
        <v>40589</v>
      </c>
      <c r="B364">
        <v>2</v>
      </c>
      <c r="C364">
        <v>1</v>
      </c>
      <c r="D364" s="5" t="s">
        <v>37</v>
      </c>
      <c r="E364" s="6">
        <v>622.07249999999999</v>
      </c>
      <c r="F364" s="6">
        <v>1020.621</v>
      </c>
      <c r="G364" s="6">
        <v>1642.6935000000001</v>
      </c>
      <c r="H364" s="6" t="str">
        <f>VLOOKUP(Tabla1[[#This Row],[Caja]],Originales!$I$3:$K$6,2,FALSE)</f>
        <v>Tenerife Sur</v>
      </c>
      <c r="I364" s="6" t="str">
        <f>VLOOKUP(Tabla1[[#This Row],[Caja]],Originales!$I$3:$K$6,3,FALSE)</f>
        <v>Tenerife</v>
      </c>
      <c r="J364" s="9" t="str">
        <f>VLOOKUP(Tabla1[[#This Row],[CodigoEmpleado]],Originales!$M$3:$P$13,2,FALSE)</f>
        <v>Luis</v>
      </c>
      <c r="K364" s="10">
        <f>YEAR(Tabla1[[#This Row],[Fecha]])</f>
        <v>2011</v>
      </c>
      <c r="L364" s="11">
        <f>MONTH(Tabla1[[#This Row],[Fecha]])</f>
        <v>2</v>
      </c>
      <c r="M364" s="11">
        <f>DAY(Tabla1[[#This Row],[Fecha]])</f>
        <v>15</v>
      </c>
      <c r="N364" s="11">
        <f>WEEKDAY(Tabla1[[#This Row],[Fecha]],2)</f>
        <v>2</v>
      </c>
      <c r="O364" s="11" t="str">
        <f t="shared" si="5"/>
        <v>Martes</v>
      </c>
    </row>
    <row r="365" spans="1:15" x14ac:dyDescent="0.25">
      <c r="A365" s="4">
        <v>40589</v>
      </c>
      <c r="B365">
        <v>2</v>
      </c>
      <c r="C365">
        <v>2</v>
      </c>
      <c r="D365" s="5" t="s">
        <v>40</v>
      </c>
      <c r="E365" s="6">
        <v>877.88400000000001</v>
      </c>
      <c r="F365" s="6">
        <v>1318.5374999999999</v>
      </c>
      <c r="G365" s="6">
        <v>2196.4214999999999</v>
      </c>
      <c r="H365" s="6" t="str">
        <f>VLOOKUP(Tabla1[[#This Row],[Caja]],Originales!$I$3:$K$6,2,FALSE)</f>
        <v>Tenerife Sur</v>
      </c>
      <c r="I365" s="6" t="str">
        <f>VLOOKUP(Tabla1[[#This Row],[Caja]],Originales!$I$3:$K$6,3,FALSE)</f>
        <v>Tenerife</v>
      </c>
      <c r="J365" s="9" t="str">
        <f>VLOOKUP(Tabla1[[#This Row],[CodigoEmpleado]],Originales!$M$3:$P$13,2,FALSE)</f>
        <v>Pepe</v>
      </c>
      <c r="K365" s="10">
        <f>YEAR(Tabla1[[#This Row],[Fecha]])</f>
        <v>2011</v>
      </c>
      <c r="L365" s="11">
        <f>MONTH(Tabla1[[#This Row],[Fecha]])</f>
        <v>2</v>
      </c>
      <c r="M365" s="11">
        <f>DAY(Tabla1[[#This Row],[Fecha]])</f>
        <v>15</v>
      </c>
      <c r="N365" s="11">
        <f>WEEKDAY(Tabla1[[#This Row],[Fecha]],2)</f>
        <v>2</v>
      </c>
      <c r="O365" s="11" t="str">
        <f t="shared" si="5"/>
        <v>Martes</v>
      </c>
    </row>
    <row r="366" spans="1:15" x14ac:dyDescent="0.25">
      <c r="A366" s="4">
        <v>40589</v>
      </c>
      <c r="B366">
        <v>3</v>
      </c>
      <c r="C366">
        <v>1</v>
      </c>
      <c r="D366" s="5" t="s">
        <v>41</v>
      </c>
      <c r="E366" s="6">
        <v>650.18100000000004</v>
      </c>
      <c r="F366" s="6">
        <v>997.57349999999997</v>
      </c>
      <c r="G366" s="6">
        <v>1647.7545</v>
      </c>
      <c r="H366" s="6" t="str">
        <f>VLOOKUP(Tabla1[[#This Row],[Caja]],Originales!$I$3:$K$6,2,FALSE)</f>
        <v>Las Canteras</v>
      </c>
      <c r="I366" s="6" t="str">
        <f>VLOOKUP(Tabla1[[#This Row],[Caja]],Originales!$I$3:$K$6,3,FALSE)</f>
        <v>Las Palmas</v>
      </c>
      <c r="J366" s="9" t="str">
        <f>VLOOKUP(Tabla1[[#This Row],[CodigoEmpleado]],Originales!$M$3:$P$13,2,FALSE)</f>
        <v>Javi</v>
      </c>
      <c r="K366" s="10">
        <f>YEAR(Tabla1[[#This Row],[Fecha]])</f>
        <v>2011</v>
      </c>
      <c r="L366" s="11">
        <f>MONTH(Tabla1[[#This Row],[Fecha]])</f>
        <v>2</v>
      </c>
      <c r="M366" s="11">
        <f>DAY(Tabla1[[#This Row],[Fecha]])</f>
        <v>15</v>
      </c>
      <c r="N366" s="11">
        <f>WEEKDAY(Tabla1[[#This Row],[Fecha]],2)</f>
        <v>2</v>
      </c>
      <c r="O366" s="11" t="str">
        <f t="shared" si="5"/>
        <v>Martes</v>
      </c>
    </row>
    <row r="367" spans="1:15" x14ac:dyDescent="0.25">
      <c r="A367" s="4">
        <v>40589</v>
      </c>
      <c r="B367">
        <v>3</v>
      </c>
      <c r="C367">
        <v>2</v>
      </c>
      <c r="D367" s="5" t="s">
        <v>43</v>
      </c>
      <c r="E367" s="6">
        <v>716.71950000000004</v>
      </c>
      <c r="F367" s="6">
        <v>1137.0554999999999</v>
      </c>
      <c r="G367" s="6">
        <v>1853.7750000000001</v>
      </c>
      <c r="H367" s="6" t="str">
        <f>VLOOKUP(Tabla1[[#This Row],[Caja]],Originales!$I$3:$K$6,2,FALSE)</f>
        <v>Las Canteras</v>
      </c>
      <c r="I367" s="6" t="str">
        <f>VLOOKUP(Tabla1[[#This Row],[Caja]],Originales!$I$3:$K$6,3,FALSE)</f>
        <v>Las Palmas</v>
      </c>
      <c r="J367" s="9" t="str">
        <f>VLOOKUP(Tabla1[[#This Row],[CodigoEmpleado]],Originales!$M$3:$P$13,2,FALSE)</f>
        <v>Jose</v>
      </c>
      <c r="K367" s="10">
        <f>YEAR(Tabla1[[#This Row],[Fecha]])</f>
        <v>2011</v>
      </c>
      <c r="L367" s="11">
        <f>MONTH(Tabla1[[#This Row],[Fecha]])</f>
        <v>2</v>
      </c>
      <c r="M367" s="11">
        <f>DAY(Tabla1[[#This Row],[Fecha]])</f>
        <v>15</v>
      </c>
      <c r="N367" s="11">
        <f>WEEKDAY(Tabla1[[#This Row],[Fecha]],2)</f>
        <v>2</v>
      </c>
      <c r="O367" s="11" t="str">
        <f t="shared" si="5"/>
        <v>Martes</v>
      </c>
    </row>
    <row r="368" spans="1:15" x14ac:dyDescent="0.25">
      <c r="A368" s="4">
        <v>40589</v>
      </c>
      <c r="B368">
        <v>4</v>
      </c>
      <c r="C368">
        <v>1</v>
      </c>
      <c r="D368" s="5" t="s">
        <v>47</v>
      </c>
      <c r="E368" s="6">
        <v>656.23950000000002</v>
      </c>
      <c r="F368" s="6">
        <v>1082.7494999999999</v>
      </c>
      <c r="G368" s="6">
        <v>1738.989</v>
      </c>
      <c r="H368" s="6" t="str">
        <f>VLOOKUP(Tabla1[[#This Row],[Caja]],Originales!$I$3:$K$6,2,FALSE)</f>
        <v>Telde</v>
      </c>
      <c r="I368" s="6" t="str">
        <f>VLOOKUP(Tabla1[[#This Row],[Caja]],Originales!$I$3:$K$6,3,FALSE)</f>
        <v>Las Palmas</v>
      </c>
      <c r="J368" s="9" t="str">
        <f>VLOOKUP(Tabla1[[#This Row],[CodigoEmpleado]],Originales!$M$3:$P$13,2,FALSE)</f>
        <v>Toño</v>
      </c>
      <c r="K368" s="10">
        <f>YEAR(Tabla1[[#This Row],[Fecha]])</f>
        <v>2011</v>
      </c>
      <c r="L368" s="11">
        <f>MONTH(Tabla1[[#This Row],[Fecha]])</f>
        <v>2</v>
      </c>
      <c r="M368" s="11">
        <f>DAY(Tabla1[[#This Row],[Fecha]])</f>
        <v>15</v>
      </c>
      <c r="N368" s="11">
        <f>WEEKDAY(Tabla1[[#This Row],[Fecha]],2)</f>
        <v>2</v>
      </c>
      <c r="O368" s="11" t="str">
        <f t="shared" si="5"/>
        <v>Martes</v>
      </c>
    </row>
    <row r="369" spans="1:15" x14ac:dyDescent="0.25">
      <c r="A369" s="4">
        <v>40589</v>
      </c>
      <c r="B369">
        <v>4</v>
      </c>
      <c r="C369">
        <v>2</v>
      </c>
      <c r="D369" s="5" t="s">
        <v>24</v>
      </c>
      <c r="E369" s="6">
        <v>763.90650000000005</v>
      </c>
      <c r="F369" s="6">
        <v>1149.2774999999999</v>
      </c>
      <c r="G369" s="6">
        <v>1913.184</v>
      </c>
      <c r="H369" s="6" t="str">
        <f>VLOOKUP(Tabla1[[#This Row],[Caja]],Originales!$I$3:$K$6,2,FALSE)</f>
        <v>Telde</v>
      </c>
      <c r="I369" s="6" t="str">
        <f>VLOOKUP(Tabla1[[#This Row],[Caja]],Originales!$I$3:$K$6,3,FALSE)</f>
        <v>Las Palmas</v>
      </c>
      <c r="J369" s="9" t="str">
        <f>VLOOKUP(Tabla1[[#This Row],[CodigoEmpleado]],Originales!$M$3:$P$13,2,FALSE)</f>
        <v>Ana</v>
      </c>
      <c r="K369" s="10">
        <f>YEAR(Tabla1[[#This Row],[Fecha]])</f>
        <v>2011</v>
      </c>
      <c r="L369" s="11">
        <f>MONTH(Tabla1[[#This Row],[Fecha]])</f>
        <v>2</v>
      </c>
      <c r="M369" s="11">
        <f>DAY(Tabla1[[#This Row],[Fecha]])</f>
        <v>15</v>
      </c>
      <c r="N369" s="11">
        <f>WEEKDAY(Tabla1[[#This Row],[Fecha]],2)</f>
        <v>2</v>
      </c>
      <c r="O369" s="11" t="str">
        <f t="shared" si="5"/>
        <v>Martes</v>
      </c>
    </row>
    <row r="370" spans="1:15" x14ac:dyDescent="0.25">
      <c r="A370" s="4">
        <v>40590</v>
      </c>
      <c r="B370">
        <v>1</v>
      </c>
      <c r="C370">
        <v>1</v>
      </c>
      <c r="D370" s="5" t="s">
        <v>30</v>
      </c>
      <c r="E370" s="6">
        <v>660.33450000000005</v>
      </c>
      <c r="F370" s="6">
        <v>1123.2059999999999</v>
      </c>
      <c r="G370" s="6">
        <v>1783.5405000000001</v>
      </c>
      <c r="H370" s="6" t="str">
        <f>VLOOKUP(Tabla1[[#This Row],[Caja]],Originales!$I$3:$K$6,2,FALSE)</f>
        <v>Tenerife Norte</v>
      </c>
      <c r="I370" s="6" t="str">
        <f>VLOOKUP(Tabla1[[#This Row],[Caja]],Originales!$I$3:$K$6,3,FALSE)</f>
        <v>Tenerife</v>
      </c>
      <c r="J370" s="9" t="str">
        <f>VLOOKUP(Tabla1[[#This Row],[CodigoEmpleado]],Originales!$M$3:$P$13,2,FALSE)</f>
        <v>Juan</v>
      </c>
      <c r="K370" s="10">
        <f>YEAR(Tabla1[[#This Row],[Fecha]])</f>
        <v>2011</v>
      </c>
      <c r="L370" s="11">
        <f>MONTH(Tabla1[[#This Row],[Fecha]])</f>
        <v>2</v>
      </c>
      <c r="M370" s="11">
        <f>DAY(Tabla1[[#This Row],[Fecha]])</f>
        <v>16</v>
      </c>
      <c r="N370" s="11">
        <f>WEEKDAY(Tabla1[[#This Row],[Fecha]],2)</f>
        <v>3</v>
      </c>
      <c r="O370" s="11" t="str">
        <f t="shared" si="5"/>
        <v>Miércoles</v>
      </c>
    </row>
    <row r="371" spans="1:15" x14ac:dyDescent="0.25">
      <c r="A371" s="4">
        <v>40590</v>
      </c>
      <c r="B371">
        <v>1</v>
      </c>
      <c r="C371">
        <v>2</v>
      </c>
      <c r="D371" s="5" t="s">
        <v>16</v>
      </c>
      <c r="E371" s="6">
        <v>631.87950000000001</v>
      </c>
      <c r="F371" s="6">
        <v>996.40800000000002</v>
      </c>
      <c r="G371" s="6">
        <v>1628.2874999999999</v>
      </c>
      <c r="H371" s="6" t="str">
        <f>VLOOKUP(Tabla1[[#This Row],[Caja]],Originales!$I$3:$K$6,2,FALSE)</f>
        <v>Tenerife Norte</v>
      </c>
      <c r="I371" s="6" t="str">
        <f>VLOOKUP(Tabla1[[#This Row],[Caja]],Originales!$I$3:$K$6,3,FALSE)</f>
        <v>Tenerife</v>
      </c>
      <c r="J371" s="9" t="str">
        <f>VLOOKUP(Tabla1[[#This Row],[CodigoEmpleado]],Originales!$M$3:$P$13,2,FALSE)</f>
        <v>Jorge</v>
      </c>
      <c r="K371" s="10">
        <f>YEAR(Tabla1[[#This Row],[Fecha]])</f>
        <v>2011</v>
      </c>
      <c r="L371" s="11">
        <f>MONTH(Tabla1[[#This Row],[Fecha]])</f>
        <v>2</v>
      </c>
      <c r="M371" s="11">
        <f>DAY(Tabla1[[#This Row],[Fecha]])</f>
        <v>16</v>
      </c>
      <c r="N371" s="11">
        <f>WEEKDAY(Tabla1[[#This Row],[Fecha]],2)</f>
        <v>3</v>
      </c>
      <c r="O371" s="11" t="str">
        <f t="shared" si="5"/>
        <v>Miércoles</v>
      </c>
    </row>
    <row r="372" spans="1:15" x14ac:dyDescent="0.25">
      <c r="A372" s="4">
        <v>40590</v>
      </c>
      <c r="B372">
        <v>2</v>
      </c>
      <c r="C372">
        <v>1</v>
      </c>
      <c r="D372" s="5" t="s">
        <v>22</v>
      </c>
      <c r="E372" s="6">
        <v>612.49649999999997</v>
      </c>
      <c r="F372" s="6">
        <v>1041.1590000000001</v>
      </c>
      <c r="G372" s="6">
        <v>1653.6555000000001</v>
      </c>
      <c r="H372" s="6" t="str">
        <f>VLOOKUP(Tabla1[[#This Row],[Caja]],Originales!$I$3:$K$6,2,FALSE)</f>
        <v>Tenerife Sur</v>
      </c>
      <c r="I372" s="6" t="str">
        <f>VLOOKUP(Tabla1[[#This Row],[Caja]],Originales!$I$3:$K$6,3,FALSE)</f>
        <v>Tenerife</v>
      </c>
      <c r="J372" s="9" t="str">
        <f>VLOOKUP(Tabla1[[#This Row],[CodigoEmpleado]],Originales!$M$3:$P$13,2,FALSE)</f>
        <v>Paco</v>
      </c>
      <c r="K372" s="10">
        <f>YEAR(Tabla1[[#This Row],[Fecha]])</f>
        <v>2011</v>
      </c>
      <c r="L372" s="11">
        <f>MONTH(Tabla1[[#This Row],[Fecha]])</f>
        <v>2</v>
      </c>
      <c r="M372" s="11">
        <f>DAY(Tabla1[[#This Row],[Fecha]])</f>
        <v>16</v>
      </c>
      <c r="N372" s="11">
        <f>WEEKDAY(Tabla1[[#This Row],[Fecha]],2)</f>
        <v>3</v>
      </c>
      <c r="O372" s="11" t="str">
        <f t="shared" si="5"/>
        <v>Miércoles</v>
      </c>
    </row>
    <row r="373" spans="1:15" x14ac:dyDescent="0.25">
      <c r="A373" s="4">
        <v>40590</v>
      </c>
      <c r="B373">
        <v>2</v>
      </c>
      <c r="C373">
        <v>2</v>
      </c>
      <c r="D373" s="5" t="s">
        <v>27</v>
      </c>
      <c r="E373" s="6">
        <v>736.28099999999995</v>
      </c>
      <c r="F373" s="6">
        <v>1188.306</v>
      </c>
      <c r="G373" s="6">
        <v>1924.587</v>
      </c>
      <c r="H373" s="6" t="str">
        <f>VLOOKUP(Tabla1[[#This Row],[Caja]],Originales!$I$3:$K$6,2,FALSE)</f>
        <v>Tenerife Sur</v>
      </c>
      <c r="I373" s="6" t="str">
        <f>VLOOKUP(Tabla1[[#This Row],[Caja]],Originales!$I$3:$K$6,3,FALSE)</f>
        <v>Tenerife</v>
      </c>
      <c r="J373" s="9" t="str">
        <f>VLOOKUP(Tabla1[[#This Row],[CodigoEmpleado]],Originales!$M$3:$P$13,2,FALSE)</f>
        <v>Bea</v>
      </c>
      <c r="K373" s="10">
        <f>YEAR(Tabla1[[#This Row],[Fecha]])</f>
        <v>2011</v>
      </c>
      <c r="L373" s="11">
        <f>MONTH(Tabla1[[#This Row],[Fecha]])</f>
        <v>2</v>
      </c>
      <c r="M373" s="11">
        <f>DAY(Tabla1[[#This Row],[Fecha]])</f>
        <v>16</v>
      </c>
      <c r="N373" s="11">
        <f>WEEKDAY(Tabla1[[#This Row],[Fecha]],2)</f>
        <v>3</v>
      </c>
      <c r="O373" s="11" t="str">
        <f t="shared" si="5"/>
        <v>Miércoles</v>
      </c>
    </row>
    <row r="374" spans="1:15" x14ac:dyDescent="0.25">
      <c r="A374" s="4">
        <v>40590</v>
      </c>
      <c r="B374">
        <v>3</v>
      </c>
      <c r="C374">
        <v>1</v>
      </c>
      <c r="D374" s="5" t="s">
        <v>32</v>
      </c>
      <c r="E374" s="6">
        <v>622.03049999999996</v>
      </c>
      <c r="F374" s="6">
        <v>1059.45</v>
      </c>
      <c r="G374" s="6">
        <v>1681.4804999999999</v>
      </c>
      <c r="H374" s="6" t="str">
        <f>VLOOKUP(Tabla1[[#This Row],[Caja]],Originales!$I$3:$K$6,2,FALSE)</f>
        <v>Las Canteras</v>
      </c>
      <c r="I374" s="6" t="str">
        <f>VLOOKUP(Tabla1[[#This Row],[Caja]],Originales!$I$3:$K$6,3,FALSE)</f>
        <v>Las Palmas</v>
      </c>
      <c r="J374" s="9" t="str">
        <f>VLOOKUP(Tabla1[[#This Row],[CodigoEmpleado]],Originales!$M$3:$P$13,2,FALSE)</f>
        <v>Ana</v>
      </c>
      <c r="K374" s="10">
        <f>YEAR(Tabla1[[#This Row],[Fecha]])</f>
        <v>2011</v>
      </c>
      <c r="L374" s="11">
        <f>MONTH(Tabla1[[#This Row],[Fecha]])</f>
        <v>2</v>
      </c>
      <c r="M374" s="11">
        <f>DAY(Tabla1[[#This Row],[Fecha]])</f>
        <v>16</v>
      </c>
      <c r="N374" s="11">
        <f>WEEKDAY(Tabla1[[#This Row],[Fecha]],2)</f>
        <v>3</v>
      </c>
      <c r="O374" s="11" t="str">
        <f t="shared" si="5"/>
        <v>Miércoles</v>
      </c>
    </row>
    <row r="375" spans="1:15" x14ac:dyDescent="0.25">
      <c r="A375" s="4">
        <v>40590</v>
      </c>
      <c r="B375">
        <v>3</v>
      </c>
      <c r="C375">
        <v>2</v>
      </c>
      <c r="D375" s="5" t="s">
        <v>37</v>
      </c>
      <c r="E375" s="6">
        <v>669.00750000000005</v>
      </c>
      <c r="F375" s="6">
        <v>1093.0815</v>
      </c>
      <c r="G375" s="6">
        <v>1762.0889999999999</v>
      </c>
      <c r="H375" s="6" t="str">
        <f>VLOOKUP(Tabla1[[#This Row],[Caja]],Originales!$I$3:$K$6,2,FALSE)</f>
        <v>Las Canteras</v>
      </c>
      <c r="I375" s="6" t="str">
        <f>VLOOKUP(Tabla1[[#This Row],[Caja]],Originales!$I$3:$K$6,3,FALSE)</f>
        <v>Las Palmas</v>
      </c>
      <c r="J375" s="9" t="str">
        <f>VLOOKUP(Tabla1[[#This Row],[CodigoEmpleado]],Originales!$M$3:$P$13,2,FALSE)</f>
        <v>Luis</v>
      </c>
      <c r="K375" s="10">
        <f>YEAR(Tabla1[[#This Row],[Fecha]])</f>
        <v>2011</v>
      </c>
      <c r="L375" s="11">
        <f>MONTH(Tabla1[[#This Row],[Fecha]])</f>
        <v>2</v>
      </c>
      <c r="M375" s="11">
        <f>DAY(Tabla1[[#This Row],[Fecha]])</f>
        <v>16</v>
      </c>
      <c r="N375" s="11">
        <f>WEEKDAY(Tabla1[[#This Row],[Fecha]],2)</f>
        <v>3</v>
      </c>
      <c r="O375" s="11" t="str">
        <f t="shared" si="5"/>
        <v>Miércoles</v>
      </c>
    </row>
    <row r="376" spans="1:15" x14ac:dyDescent="0.25">
      <c r="A376" s="4">
        <v>40590</v>
      </c>
      <c r="B376">
        <v>4</v>
      </c>
      <c r="C376">
        <v>1</v>
      </c>
      <c r="D376" s="5" t="s">
        <v>40</v>
      </c>
      <c r="E376" s="6">
        <v>606.91049999999996</v>
      </c>
      <c r="F376" s="6">
        <v>989.94</v>
      </c>
      <c r="G376" s="6">
        <v>1596.8505</v>
      </c>
      <c r="H376" s="6" t="str">
        <f>VLOOKUP(Tabla1[[#This Row],[Caja]],Originales!$I$3:$K$6,2,FALSE)</f>
        <v>Telde</v>
      </c>
      <c r="I376" s="6" t="str">
        <f>VLOOKUP(Tabla1[[#This Row],[Caja]],Originales!$I$3:$K$6,3,FALSE)</f>
        <v>Las Palmas</v>
      </c>
      <c r="J376" s="9" t="str">
        <f>VLOOKUP(Tabla1[[#This Row],[CodigoEmpleado]],Originales!$M$3:$P$13,2,FALSE)</f>
        <v>Pepe</v>
      </c>
      <c r="K376" s="10">
        <f>YEAR(Tabla1[[#This Row],[Fecha]])</f>
        <v>2011</v>
      </c>
      <c r="L376" s="11">
        <f>MONTH(Tabla1[[#This Row],[Fecha]])</f>
        <v>2</v>
      </c>
      <c r="M376" s="11">
        <f>DAY(Tabla1[[#This Row],[Fecha]])</f>
        <v>16</v>
      </c>
      <c r="N376" s="11">
        <f>WEEKDAY(Tabla1[[#This Row],[Fecha]],2)</f>
        <v>3</v>
      </c>
      <c r="O376" s="11" t="str">
        <f t="shared" si="5"/>
        <v>Miércoles</v>
      </c>
    </row>
    <row r="377" spans="1:15" x14ac:dyDescent="0.25">
      <c r="A377" s="4">
        <v>40590</v>
      </c>
      <c r="B377">
        <v>4</v>
      </c>
      <c r="C377">
        <v>2</v>
      </c>
      <c r="D377" s="5" t="s">
        <v>41</v>
      </c>
      <c r="E377" s="6">
        <v>647.50350000000003</v>
      </c>
      <c r="F377" s="6">
        <v>1039.8465000000001</v>
      </c>
      <c r="G377" s="6">
        <v>1687.35</v>
      </c>
      <c r="H377" s="6" t="str">
        <f>VLOOKUP(Tabla1[[#This Row],[Caja]],Originales!$I$3:$K$6,2,FALSE)</f>
        <v>Telde</v>
      </c>
      <c r="I377" s="6" t="str">
        <f>VLOOKUP(Tabla1[[#This Row],[Caja]],Originales!$I$3:$K$6,3,FALSE)</f>
        <v>Las Palmas</v>
      </c>
      <c r="J377" s="9" t="str">
        <f>VLOOKUP(Tabla1[[#This Row],[CodigoEmpleado]],Originales!$M$3:$P$13,2,FALSE)</f>
        <v>Javi</v>
      </c>
      <c r="K377" s="10">
        <f>YEAR(Tabla1[[#This Row],[Fecha]])</f>
        <v>2011</v>
      </c>
      <c r="L377" s="11">
        <f>MONTH(Tabla1[[#This Row],[Fecha]])</f>
        <v>2</v>
      </c>
      <c r="M377" s="11">
        <f>DAY(Tabla1[[#This Row],[Fecha]])</f>
        <v>16</v>
      </c>
      <c r="N377" s="11">
        <f>WEEKDAY(Tabla1[[#This Row],[Fecha]],2)</f>
        <v>3</v>
      </c>
      <c r="O377" s="11" t="str">
        <f t="shared" si="5"/>
        <v>Miércoles</v>
      </c>
    </row>
    <row r="378" spans="1:15" x14ac:dyDescent="0.25">
      <c r="A378" s="4">
        <v>40591</v>
      </c>
      <c r="B378">
        <v>1</v>
      </c>
      <c r="C378">
        <v>1</v>
      </c>
      <c r="D378" s="5" t="s">
        <v>43</v>
      </c>
      <c r="E378" s="6">
        <v>632.54100000000005</v>
      </c>
      <c r="F378" s="6">
        <v>1114.3230000000001</v>
      </c>
      <c r="G378" s="6">
        <v>1746.864</v>
      </c>
      <c r="H378" s="6" t="str">
        <f>VLOOKUP(Tabla1[[#This Row],[Caja]],Originales!$I$3:$K$6,2,FALSE)</f>
        <v>Tenerife Norte</v>
      </c>
      <c r="I378" s="6" t="str">
        <f>VLOOKUP(Tabla1[[#This Row],[Caja]],Originales!$I$3:$K$6,3,FALSE)</f>
        <v>Tenerife</v>
      </c>
      <c r="J378" s="9" t="str">
        <f>VLOOKUP(Tabla1[[#This Row],[CodigoEmpleado]],Originales!$M$3:$P$13,2,FALSE)</f>
        <v>Jose</v>
      </c>
      <c r="K378" s="10">
        <f>YEAR(Tabla1[[#This Row],[Fecha]])</f>
        <v>2011</v>
      </c>
      <c r="L378" s="11">
        <f>MONTH(Tabla1[[#This Row],[Fecha]])</f>
        <v>2</v>
      </c>
      <c r="M378" s="11">
        <f>DAY(Tabla1[[#This Row],[Fecha]])</f>
        <v>17</v>
      </c>
      <c r="N378" s="11">
        <f>WEEKDAY(Tabla1[[#This Row],[Fecha]],2)</f>
        <v>4</v>
      </c>
      <c r="O378" s="11" t="str">
        <f t="shared" si="5"/>
        <v>Jueves</v>
      </c>
    </row>
    <row r="379" spans="1:15" x14ac:dyDescent="0.25">
      <c r="A379" s="4">
        <v>40591</v>
      </c>
      <c r="B379">
        <v>1</v>
      </c>
      <c r="C379">
        <v>2</v>
      </c>
      <c r="D379" s="5" t="s">
        <v>47</v>
      </c>
      <c r="E379" s="6">
        <v>678.5625</v>
      </c>
      <c r="F379" s="6">
        <v>1104.0854999999999</v>
      </c>
      <c r="G379" s="6">
        <v>1782.6479999999999</v>
      </c>
      <c r="H379" s="6" t="str">
        <f>VLOOKUP(Tabla1[[#This Row],[Caja]],Originales!$I$3:$K$6,2,FALSE)</f>
        <v>Tenerife Norte</v>
      </c>
      <c r="I379" s="6" t="str">
        <f>VLOOKUP(Tabla1[[#This Row],[Caja]],Originales!$I$3:$K$6,3,FALSE)</f>
        <v>Tenerife</v>
      </c>
      <c r="J379" s="9" t="str">
        <f>VLOOKUP(Tabla1[[#This Row],[CodigoEmpleado]],Originales!$M$3:$P$13,2,FALSE)</f>
        <v>Toño</v>
      </c>
      <c r="K379" s="10">
        <f>YEAR(Tabla1[[#This Row],[Fecha]])</f>
        <v>2011</v>
      </c>
      <c r="L379" s="11">
        <f>MONTH(Tabla1[[#This Row],[Fecha]])</f>
        <v>2</v>
      </c>
      <c r="M379" s="11">
        <f>DAY(Tabla1[[#This Row],[Fecha]])</f>
        <v>17</v>
      </c>
      <c r="N379" s="11">
        <f>WEEKDAY(Tabla1[[#This Row],[Fecha]],2)</f>
        <v>4</v>
      </c>
      <c r="O379" s="11" t="str">
        <f t="shared" si="5"/>
        <v>Jueves</v>
      </c>
    </row>
    <row r="380" spans="1:15" x14ac:dyDescent="0.25">
      <c r="A380" s="4">
        <v>40591</v>
      </c>
      <c r="B380">
        <v>2</v>
      </c>
      <c r="C380">
        <v>1</v>
      </c>
      <c r="D380" s="5" t="s">
        <v>24</v>
      </c>
      <c r="E380" s="6">
        <v>627.81600000000003</v>
      </c>
      <c r="F380" s="6">
        <v>1051.9845</v>
      </c>
      <c r="G380" s="6">
        <v>1679.8005000000001</v>
      </c>
      <c r="H380" s="6" t="str">
        <f>VLOOKUP(Tabla1[[#This Row],[Caja]],Originales!$I$3:$K$6,2,FALSE)</f>
        <v>Tenerife Sur</v>
      </c>
      <c r="I380" s="6" t="str">
        <f>VLOOKUP(Tabla1[[#This Row],[Caja]],Originales!$I$3:$K$6,3,FALSE)</f>
        <v>Tenerife</v>
      </c>
      <c r="J380" s="9" t="str">
        <f>VLOOKUP(Tabla1[[#This Row],[CodigoEmpleado]],Originales!$M$3:$P$13,2,FALSE)</f>
        <v>Ana</v>
      </c>
      <c r="K380" s="10">
        <f>YEAR(Tabla1[[#This Row],[Fecha]])</f>
        <v>2011</v>
      </c>
      <c r="L380" s="11">
        <f>MONTH(Tabla1[[#This Row],[Fecha]])</f>
        <v>2</v>
      </c>
      <c r="M380" s="11">
        <f>DAY(Tabla1[[#This Row],[Fecha]])</f>
        <v>17</v>
      </c>
      <c r="N380" s="11">
        <f>WEEKDAY(Tabla1[[#This Row],[Fecha]],2)</f>
        <v>4</v>
      </c>
      <c r="O380" s="11" t="str">
        <f t="shared" si="5"/>
        <v>Jueves</v>
      </c>
    </row>
    <row r="381" spans="1:15" x14ac:dyDescent="0.25">
      <c r="A381" s="4">
        <v>40591</v>
      </c>
      <c r="B381">
        <v>2</v>
      </c>
      <c r="C381">
        <v>2</v>
      </c>
      <c r="D381" s="5" t="s">
        <v>30</v>
      </c>
      <c r="E381" s="6">
        <v>586.84500000000003</v>
      </c>
      <c r="F381" s="6">
        <v>1015.9065000000001</v>
      </c>
      <c r="G381" s="6">
        <v>1602.7515000000001</v>
      </c>
      <c r="H381" s="6" t="str">
        <f>VLOOKUP(Tabla1[[#This Row],[Caja]],Originales!$I$3:$K$6,2,FALSE)</f>
        <v>Tenerife Sur</v>
      </c>
      <c r="I381" s="6" t="str">
        <f>VLOOKUP(Tabla1[[#This Row],[Caja]],Originales!$I$3:$K$6,3,FALSE)</f>
        <v>Tenerife</v>
      </c>
      <c r="J381" s="9" t="str">
        <f>VLOOKUP(Tabla1[[#This Row],[CodigoEmpleado]],Originales!$M$3:$P$13,2,FALSE)</f>
        <v>Juan</v>
      </c>
      <c r="K381" s="10">
        <f>YEAR(Tabla1[[#This Row],[Fecha]])</f>
        <v>2011</v>
      </c>
      <c r="L381" s="11">
        <f>MONTH(Tabla1[[#This Row],[Fecha]])</f>
        <v>2</v>
      </c>
      <c r="M381" s="11">
        <f>DAY(Tabla1[[#This Row],[Fecha]])</f>
        <v>17</v>
      </c>
      <c r="N381" s="11">
        <f>WEEKDAY(Tabla1[[#This Row],[Fecha]],2)</f>
        <v>4</v>
      </c>
      <c r="O381" s="11" t="str">
        <f t="shared" si="5"/>
        <v>Jueves</v>
      </c>
    </row>
    <row r="382" spans="1:15" x14ac:dyDescent="0.25">
      <c r="A382" s="4">
        <v>40591</v>
      </c>
      <c r="B382">
        <v>3</v>
      </c>
      <c r="C382">
        <v>1</v>
      </c>
      <c r="D382" s="5" t="s">
        <v>16</v>
      </c>
      <c r="E382" s="6">
        <v>602.02800000000002</v>
      </c>
      <c r="F382" s="6">
        <v>984.59550000000002</v>
      </c>
      <c r="G382" s="6">
        <v>1586.6234999999999</v>
      </c>
      <c r="H382" s="6" t="str">
        <f>VLOOKUP(Tabla1[[#This Row],[Caja]],Originales!$I$3:$K$6,2,FALSE)</f>
        <v>Las Canteras</v>
      </c>
      <c r="I382" s="6" t="str">
        <f>VLOOKUP(Tabla1[[#This Row],[Caja]],Originales!$I$3:$K$6,3,FALSE)</f>
        <v>Las Palmas</v>
      </c>
      <c r="J382" s="9" t="str">
        <f>VLOOKUP(Tabla1[[#This Row],[CodigoEmpleado]],Originales!$M$3:$P$13,2,FALSE)</f>
        <v>Jorge</v>
      </c>
      <c r="K382" s="10">
        <f>YEAR(Tabla1[[#This Row],[Fecha]])</f>
        <v>2011</v>
      </c>
      <c r="L382" s="11">
        <f>MONTH(Tabla1[[#This Row],[Fecha]])</f>
        <v>2</v>
      </c>
      <c r="M382" s="11">
        <f>DAY(Tabla1[[#This Row],[Fecha]])</f>
        <v>17</v>
      </c>
      <c r="N382" s="11">
        <f>WEEKDAY(Tabla1[[#This Row],[Fecha]],2)</f>
        <v>4</v>
      </c>
      <c r="O382" s="11" t="str">
        <f t="shared" si="5"/>
        <v>Jueves</v>
      </c>
    </row>
    <row r="383" spans="1:15" x14ac:dyDescent="0.25">
      <c r="A383" s="4">
        <v>40591</v>
      </c>
      <c r="B383">
        <v>3</v>
      </c>
      <c r="C383">
        <v>2</v>
      </c>
      <c r="D383" s="5" t="s">
        <v>22</v>
      </c>
      <c r="E383" s="6">
        <v>599.21400000000006</v>
      </c>
      <c r="F383" s="6">
        <v>1009.7535</v>
      </c>
      <c r="G383" s="6">
        <v>1608.9675</v>
      </c>
      <c r="H383" s="6" t="str">
        <f>VLOOKUP(Tabla1[[#This Row],[Caja]],Originales!$I$3:$K$6,2,FALSE)</f>
        <v>Las Canteras</v>
      </c>
      <c r="I383" s="6" t="str">
        <f>VLOOKUP(Tabla1[[#This Row],[Caja]],Originales!$I$3:$K$6,3,FALSE)</f>
        <v>Las Palmas</v>
      </c>
      <c r="J383" s="9" t="str">
        <f>VLOOKUP(Tabla1[[#This Row],[CodigoEmpleado]],Originales!$M$3:$P$13,2,FALSE)</f>
        <v>Paco</v>
      </c>
      <c r="K383" s="10">
        <f>YEAR(Tabla1[[#This Row],[Fecha]])</f>
        <v>2011</v>
      </c>
      <c r="L383" s="11">
        <f>MONTH(Tabla1[[#This Row],[Fecha]])</f>
        <v>2</v>
      </c>
      <c r="M383" s="11">
        <f>DAY(Tabla1[[#This Row],[Fecha]])</f>
        <v>17</v>
      </c>
      <c r="N383" s="11">
        <f>WEEKDAY(Tabla1[[#This Row],[Fecha]],2)</f>
        <v>4</v>
      </c>
      <c r="O383" s="11" t="str">
        <f t="shared" si="5"/>
        <v>Jueves</v>
      </c>
    </row>
    <row r="384" spans="1:15" x14ac:dyDescent="0.25">
      <c r="A384" s="4">
        <v>40591</v>
      </c>
      <c r="B384">
        <v>4</v>
      </c>
      <c r="C384">
        <v>1</v>
      </c>
      <c r="D384" s="5" t="s">
        <v>27</v>
      </c>
      <c r="E384" s="6">
        <v>693.30449999999996</v>
      </c>
      <c r="F384" s="6">
        <v>1167.222</v>
      </c>
      <c r="G384" s="6">
        <v>1860.5264999999999</v>
      </c>
      <c r="H384" s="6" t="str">
        <f>VLOOKUP(Tabla1[[#This Row],[Caja]],Originales!$I$3:$K$6,2,FALSE)</f>
        <v>Telde</v>
      </c>
      <c r="I384" s="6" t="str">
        <f>VLOOKUP(Tabla1[[#This Row],[Caja]],Originales!$I$3:$K$6,3,FALSE)</f>
        <v>Las Palmas</v>
      </c>
      <c r="J384" s="9" t="str">
        <f>VLOOKUP(Tabla1[[#This Row],[CodigoEmpleado]],Originales!$M$3:$P$13,2,FALSE)</f>
        <v>Bea</v>
      </c>
      <c r="K384" s="10">
        <f>YEAR(Tabla1[[#This Row],[Fecha]])</f>
        <v>2011</v>
      </c>
      <c r="L384" s="11">
        <f>MONTH(Tabla1[[#This Row],[Fecha]])</f>
        <v>2</v>
      </c>
      <c r="M384" s="11">
        <f>DAY(Tabla1[[#This Row],[Fecha]])</f>
        <v>17</v>
      </c>
      <c r="N384" s="11">
        <f>WEEKDAY(Tabla1[[#This Row],[Fecha]],2)</f>
        <v>4</v>
      </c>
      <c r="O384" s="11" t="str">
        <f t="shared" si="5"/>
        <v>Jueves</v>
      </c>
    </row>
    <row r="385" spans="1:15" x14ac:dyDescent="0.25">
      <c r="A385" s="4">
        <v>40591</v>
      </c>
      <c r="B385">
        <v>4</v>
      </c>
      <c r="C385">
        <v>2</v>
      </c>
      <c r="D385" s="5" t="s">
        <v>32</v>
      </c>
      <c r="E385" s="6">
        <v>798.65099999999995</v>
      </c>
      <c r="F385" s="6">
        <v>1355.865</v>
      </c>
      <c r="G385" s="6">
        <v>2154.5160000000001</v>
      </c>
      <c r="H385" s="6" t="str">
        <f>VLOOKUP(Tabla1[[#This Row],[Caja]],Originales!$I$3:$K$6,2,FALSE)</f>
        <v>Telde</v>
      </c>
      <c r="I385" s="6" t="str">
        <f>VLOOKUP(Tabla1[[#This Row],[Caja]],Originales!$I$3:$K$6,3,FALSE)</f>
        <v>Las Palmas</v>
      </c>
      <c r="J385" s="9" t="str">
        <f>VLOOKUP(Tabla1[[#This Row],[CodigoEmpleado]],Originales!$M$3:$P$13,2,FALSE)</f>
        <v>Ana</v>
      </c>
      <c r="K385" s="10">
        <f>YEAR(Tabla1[[#This Row],[Fecha]])</f>
        <v>2011</v>
      </c>
      <c r="L385" s="11">
        <f>MONTH(Tabla1[[#This Row],[Fecha]])</f>
        <v>2</v>
      </c>
      <c r="M385" s="11">
        <f>DAY(Tabla1[[#This Row],[Fecha]])</f>
        <v>17</v>
      </c>
      <c r="N385" s="11">
        <f>WEEKDAY(Tabla1[[#This Row],[Fecha]],2)</f>
        <v>4</v>
      </c>
      <c r="O385" s="11" t="str">
        <f t="shared" si="5"/>
        <v>Jueves</v>
      </c>
    </row>
    <row r="386" spans="1:15" x14ac:dyDescent="0.25">
      <c r="A386" s="4">
        <v>40592</v>
      </c>
      <c r="B386">
        <v>1</v>
      </c>
      <c r="C386">
        <v>1</v>
      </c>
      <c r="D386" s="5" t="s">
        <v>37</v>
      </c>
      <c r="E386" s="6">
        <v>654.822</v>
      </c>
      <c r="F386" s="6">
        <v>1119.4994999999999</v>
      </c>
      <c r="G386" s="6">
        <v>1774.3215</v>
      </c>
      <c r="H386" s="6" t="str">
        <f>VLOOKUP(Tabla1[[#This Row],[Caja]],Originales!$I$3:$K$6,2,FALSE)</f>
        <v>Tenerife Norte</v>
      </c>
      <c r="I386" s="6" t="str">
        <f>VLOOKUP(Tabla1[[#This Row],[Caja]],Originales!$I$3:$K$6,3,FALSE)</f>
        <v>Tenerife</v>
      </c>
      <c r="J386" s="9" t="str">
        <f>VLOOKUP(Tabla1[[#This Row],[CodigoEmpleado]],Originales!$M$3:$P$13,2,FALSE)</f>
        <v>Luis</v>
      </c>
      <c r="K386" s="10">
        <f>YEAR(Tabla1[[#This Row],[Fecha]])</f>
        <v>2011</v>
      </c>
      <c r="L386" s="11">
        <f>MONTH(Tabla1[[#This Row],[Fecha]])</f>
        <v>2</v>
      </c>
      <c r="M386" s="11">
        <f>DAY(Tabla1[[#This Row],[Fecha]])</f>
        <v>18</v>
      </c>
      <c r="N386" s="11">
        <f>WEEKDAY(Tabla1[[#This Row],[Fecha]],2)</f>
        <v>5</v>
      </c>
      <c r="O386" s="11" t="str">
        <f t="shared" ref="O386:O449" si="6">IF(N386=1,"Lunes",IF(N386=2,"Martes",IF(N386=3,"Miércoles",IF(N386=4,"Jueves",IF(N386=5,"Viernes",IF(N386=6,"Sábado","Domingo"))))))</f>
        <v>Viernes</v>
      </c>
    </row>
    <row r="387" spans="1:15" x14ac:dyDescent="0.25">
      <c r="A387" s="4">
        <v>40592</v>
      </c>
      <c r="B387">
        <v>1</v>
      </c>
      <c r="C387">
        <v>2</v>
      </c>
      <c r="D387" s="5" t="s">
        <v>40</v>
      </c>
      <c r="E387" s="6">
        <v>805.57050000000004</v>
      </c>
      <c r="F387" s="6">
        <v>1321.4984999999999</v>
      </c>
      <c r="G387" s="6">
        <v>2127.069</v>
      </c>
      <c r="H387" s="6" t="str">
        <f>VLOOKUP(Tabla1[[#This Row],[Caja]],Originales!$I$3:$K$6,2,FALSE)</f>
        <v>Tenerife Norte</v>
      </c>
      <c r="I387" s="6" t="str">
        <f>VLOOKUP(Tabla1[[#This Row],[Caja]],Originales!$I$3:$K$6,3,FALSE)</f>
        <v>Tenerife</v>
      </c>
      <c r="J387" s="9" t="str">
        <f>VLOOKUP(Tabla1[[#This Row],[CodigoEmpleado]],Originales!$M$3:$P$13,2,FALSE)</f>
        <v>Pepe</v>
      </c>
      <c r="K387" s="10">
        <f>YEAR(Tabla1[[#This Row],[Fecha]])</f>
        <v>2011</v>
      </c>
      <c r="L387" s="11">
        <f>MONTH(Tabla1[[#This Row],[Fecha]])</f>
        <v>2</v>
      </c>
      <c r="M387" s="11">
        <f>DAY(Tabla1[[#This Row],[Fecha]])</f>
        <v>18</v>
      </c>
      <c r="N387" s="11">
        <f>WEEKDAY(Tabla1[[#This Row],[Fecha]],2)</f>
        <v>5</v>
      </c>
      <c r="O387" s="11" t="str">
        <f t="shared" si="6"/>
        <v>Viernes</v>
      </c>
    </row>
    <row r="388" spans="1:15" x14ac:dyDescent="0.25">
      <c r="A388" s="4">
        <v>40592</v>
      </c>
      <c r="B388">
        <v>2</v>
      </c>
      <c r="C388">
        <v>1</v>
      </c>
      <c r="D388" s="5" t="s">
        <v>41</v>
      </c>
      <c r="E388" s="6">
        <v>624.54</v>
      </c>
      <c r="F388" s="6">
        <v>1039.164</v>
      </c>
      <c r="G388" s="6">
        <v>1663.704</v>
      </c>
      <c r="H388" s="6" t="str">
        <f>VLOOKUP(Tabla1[[#This Row],[Caja]],Originales!$I$3:$K$6,2,FALSE)</f>
        <v>Tenerife Sur</v>
      </c>
      <c r="I388" s="6" t="str">
        <f>VLOOKUP(Tabla1[[#This Row],[Caja]],Originales!$I$3:$K$6,3,FALSE)</f>
        <v>Tenerife</v>
      </c>
      <c r="J388" s="9" t="str">
        <f>VLOOKUP(Tabla1[[#This Row],[CodigoEmpleado]],Originales!$M$3:$P$13,2,FALSE)</f>
        <v>Javi</v>
      </c>
      <c r="K388" s="10">
        <f>YEAR(Tabla1[[#This Row],[Fecha]])</f>
        <v>2011</v>
      </c>
      <c r="L388" s="11">
        <f>MONTH(Tabla1[[#This Row],[Fecha]])</f>
        <v>2</v>
      </c>
      <c r="M388" s="11">
        <f>DAY(Tabla1[[#This Row],[Fecha]])</f>
        <v>18</v>
      </c>
      <c r="N388" s="11">
        <f>WEEKDAY(Tabla1[[#This Row],[Fecha]],2)</f>
        <v>5</v>
      </c>
      <c r="O388" s="11" t="str">
        <f t="shared" si="6"/>
        <v>Viernes</v>
      </c>
    </row>
    <row r="389" spans="1:15" x14ac:dyDescent="0.25">
      <c r="A389" s="4">
        <v>40592</v>
      </c>
      <c r="B389">
        <v>2</v>
      </c>
      <c r="C389">
        <v>2</v>
      </c>
      <c r="D389" s="5" t="s">
        <v>43</v>
      </c>
      <c r="E389" s="6">
        <v>596.51549999999997</v>
      </c>
      <c r="F389" s="6">
        <v>995.62049999999999</v>
      </c>
      <c r="G389" s="6">
        <v>1592.136</v>
      </c>
      <c r="H389" s="6" t="str">
        <f>VLOOKUP(Tabla1[[#This Row],[Caja]],Originales!$I$3:$K$6,2,FALSE)</f>
        <v>Tenerife Sur</v>
      </c>
      <c r="I389" s="6" t="str">
        <f>VLOOKUP(Tabla1[[#This Row],[Caja]],Originales!$I$3:$K$6,3,FALSE)</f>
        <v>Tenerife</v>
      </c>
      <c r="J389" s="9" t="str">
        <f>VLOOKUP(Tabla1[[#This Row],[CodigoEmpleado]],Originales!$M$3:$P$13,2,FALSE)</f>
        <v>Jose</v>
      </c>
      <c r="K389" s="10">
        <f>YEAR(Tabla1[[#This Row],[Fecha]])</f>
        <v>2011</v>
      </c>
      <c r="L389" s="11">
        <f>MONTH(Tabla1[[#This Row],[Fecha]])</f>
        <v>2</v>
      </c>
      <c r="M389" s="11">
        <f>DAY(Tabla1[[#This Row],[Fecha]])</f>
        <v>18</v>
      </c>
      <c r="N389" s="11">
        <f>WEEKDAY(Tabla1[[#This Row],[Fecha]],2)</f>
        <v>5</v>
      </c>
      <c r="O389" s="11" t="str">
        <f t="shared" si="6"/>
        <v>Viernes</v>
      </c>
    </row>
    <row r="390" spans="1:15" x14ac:dyDescent="0.25">
      <c r="A390" s="4">
        <v>40592</v>
      </c>
      <c r="B390">
        <v>3</v>
      </c>
      <c r="C390">
        <v>1</v>
      </c>
      <c r="D390" s="5" t="s">
        <v>47</v>
      </c>
      <c r="E390" s="6">
        <v>580.4085</v>
      </c>
      <c r="F390" s="6">
        <v>1032.99</v>
      </c>
      <c r="G390" s="6">
        <v>1613.3985</v>
      </c>
      <c r="H390" s="6" t="str">
        <f>VLOOKUP(Tabla1[[#This Row],[Caja]],Originales!$I$3:$K$6,2,FALSE)</f>
        <v>Las Canteras</v>
      </c>
      <c r="I390" s="6" t="str">
        <f>VLOOKUP(Tabla1[[#This Row],[Caja]],Originales!$I$3:$K$6,3,FALSE)</f>
        <v>Las Palmas</v>
      </c>
      <c r="J390" s="9" t="str">
        <f>VLOOKUP(Tabla1[[#This Row],[CodigoEmpleado]],Originales!$M$3:$P$13,2,FALSE)</f>
        <v>Toño</v>
      </c>
      <c r="K390" s="10">
        <f>YEAR(Tabla1[[#This Row],[Fecha]])</f>
        <v>2011</v>
      </c>
      <c r="L390" s="11">
        <f>MONTH(Tabla1[[#This Row],[Fecha]])</f>
        <v>2</v>
      </c>
      <c r="M390" s="11">
        <f>DAY(Tabla1[[#This Row],[Fecha]])</f>
        <v>18</v>
      </c>
      <c r="N390" s="11">
        <f>WEEKDAY(Tabla1[[#This Row],[Fecha]],2)</f>
        <v>5</v>
      </c>
      <c r="O390" s="11" t="str">
        <f t="shared" si="6"/>
        <v>Viernes</v>
      </c>
    </row>
    <row r="391" spans="1:15" x14ac:dyDescent="0.25">
      <c r="A391" s="4">
        <v>40592</v>
      </c>
      <c r="B391">
        <v>3</v>
      </c>
      <c r="C391">
        <v>2</v>
      </c>
      <c r="D391" s="5" t="s">
        <v>24</v>
      </c>
      <c r="E391" s="6">
        <v>813.12</v>
      </c>
      <c r="F391" s="6">
        <v>1259.2964999999999</v>
      </c>
      <c r="G391" s="6">
        <v>2072.4164999999998</v>
      </c>
      <c r="H391" s="6" t="str">
        <f>VLOOKUP(Tabla1[[#This Row],[Caja]],Originales!$I$3:$K$6,2,FALSE)</f>
        <v>Las Canteras</v>
      </c>
      <c r="I391" s="6" t="str">
        <f>VLOOKUP(Tabla1[[#This Row],[Caja]],Originales!$I$3:$K$6,3,FALSE)</f>
        <v>Las Palmas</v>
      </c>
      <c r="J391" s="9" t="str">
        <f>VLOOKUP(Tabla1[[#This Row],[CodigoEmpleado]],Originales!$M$3:$P$13,2,FALSE)</f>
        <v>Ana</v>
      </c>
      <c r="K391" s="10">
        <f>YEAR(Tabla1[[#This Row],[Fecha]])</f>
        <v>2011</v>
      </c>
      <c r="L391" s="11">
        <f>MONTH(Tabla1[[#This Row],[Fecha]])</f>
        <v>2</v>
      </c>
      <c r="M391" s="11">
        <f>DAY(Tabla1[[#This Row],[Fecha]])</f>
        <v>18</v>
      </c>
      <c r="N391" s="11">
        <f>WEEKDAY(Tabla1[[#This Row],[Fecha]],2)</f>
        <v>5</v>
      </c>
      <c r="O391" s="11" t="str">
        <f t="shared" si="6"/>
        <v>Viernes</v>
      </c>
    </row>
    <row r="392" spans="1:15" x14ac:dyDescent="0.25">
      <c r="A392" s="4">
        <v>40592</v>
      </c>
      <c r="B392">
        <v>4</v>
      </c>
      <c r="C392">
        <v>1</v>
      </c>
      <c r="D392" s="5" t="s">
        <v>30</v>
      </c>
      <c r="E392" s="6">
        <v>634.62</v>
      </c>
      <c r="F392" s="6">
        <v>1008.609</v>
      </c>
      <c r="G392" s="6">
        <v>1643.229</v>
      </c>
      <c r="H392" s="6" t="str">
        <f>VLOOKUP(Tabla1[[#This Row],[Caja]],Originales!$I$3:$K$6,2,FALSE)</f>
        <v>Telde</v>
      </c>
      <c r="I392" s="6" t="str">
        <f>VLOOKUP(Tabla1[[#This Row],[Caja]],Originales!$I$3:$K$6,3,FALSE)</f>
        <v>Las Palmas</v>
      </c>
      <c r="J392" s="9" t="str">
        <f>VLOOKUP(Tabla1[[#This Row],[CodigoEmpleado]],Originales!$M$3:$P$13,2,FALSE)</f>
        <v>Juan</v>
      </c>
      <c r="K392" s="10">
        <f>YEAR(Tabla1[[#This Row],[Fecha]])</f>
        <v>2011</v>
      </c>
      <c r="L392" s="11">
        <f>MONTH(Tabla1[[#This Row],[Fecha]])</f>
        <v>2</v>
      </c>
      <c r="M392" s="11">
        <f>DAY(Tabla1[[#This Row],[Fecha]])</f>
        <v>18</v>
      </c>
      <c r="N392" s="11">
        <f>WEEKDAY(Tabla1[[#This Row],[Fecha]],2)</f>
        <v>5</v>
      </c>
      <c r="O392" s="11" t="str">
        <f t="shared" si="6"/>
        <v>Viernes</v>
      </c>
    </row>
    <row r="393" spans="1:15" x14ac:dyDescent="0.25">
      <c r="A393" s="4">
        <v>40592</v>
      </c>
      <c r="B393">
        <v>4</v>
      </c>
      <c r="C393">
        <v>2</v>
      </c>
      <c r="D393" s="5" t="s">
        <v>16</v>
      </c>
      <c r="E393" s="6">
        <v>635.97450000000003</v>
      </c>
      <c r="F393" s="6">
        <v>1126.6500000000001</v>
      </c>
      <c r="G393" s="6">
        <v>1762.6244999999999</v>
      </c>
      <c r="H393" s="6" t="str">
        <f>VLOOKUP(Tabla1[[#This Row],[Caja]],Originales!$I$3:$K$6,2,FALSE)</f>
        <v>Telde</v>
      </c>
      <c r="I393" s="6" t="str">
        <f>VLOOKUP(Tabla1[[#This Row],[Caja]],Originales!$I$3:$K$6,3,FALSE)</f>
        <v>Las Palmas</v>
      </c>
      <c r="J393" s="9" t="str">
        <f>VLOOKUP(Tabla1[[#This Row],[CodigoEmpleado]],Originales!$M$3:$P$13,2,FALSE)</f>
        <v>Jorge</v>
      </c>
      <c r="K393" s="10">
        <f>YEAR(Tabla1[[#This Row],[Fecha]])</f>
        <v>2011</v>
      </c>
      <c r="L393" s="11">
        <f>MONTH(Tabla1[[#This Row],[Fecha]])</f>
        <v>2</v>
      </c>
      <c r="M393" s="11">
        <f>DAY(Tabla1[[#This Row],[Fecha]])</f>
        <v>18</v>
      </c>
      <c r="N393" s="11">
        <f>WEEKDAY(Tabla1[[#This Row],[Fecha]],2)</f>
        <v>5</v>
      </c>
      <c r="O393" s="11" t="str">
        <f t="shared" si="6"/>
        <v>Viernes</v>
      </c>
    </row>
    <row r="394" spans="1:15" x14ac:dyDescent="0.25">
      <c r="A394" s="4">
        <v>40593</v>
      </c>
      <c r="B394">
        <v>1</v>
      </c>
      <c r="C394">
        <v>1</v>
      </c>
      <c r="D394" s="5" t="s">
        <v>22</v>
      </c>
      <c r="E394" s="6">
        <v>663.89400000000001</v>
      </c>
      <c r="F394" s="6">
        <v>1007.0865</v>
      </c>
      <c r="G394" s="6">
        <v>1670.9804999999999</v>
      </c>
      <c r="H394" s="6" t="str">
        <f>VLOOKUP(Tabla1[[#This Row],[Caja]],Originales!$I$3:$K$6,2,FALSE)</f>
        <v>Tenerife Norte</v>
      </c>
      <c r="I394" s="6" t="str">
        <f>VLOOKUP(Tabla1[[#This Row],[Caja]],Originales!$I$3:$K$6,3,FALSE)</f>
        <v>Tenerife</v>
      </c>
      <c r="J394" s="9" t="str">
        <f>VLOOKUP(Tabla1[[#This Row],[CodigoEmpleado]],Originales!$M$3:$P$13,2,FALSE)</f>
        <v>Paco</v>
      </c>
      <c r="K394" s="10">
        <f>YEAR(Tabla1[[#This Row],[Fecha]])</f>
        <v>2011</v>
      </c>
      <c r="L394" s="11">
        <f>MONTH(Tabla1[[#This Row],[Fecha]])</f>
        <v>2</v>
      </c>
      <c r="M394" s="11">
        <f>DAY(Tabla1[[#This Row],[Fecha]])</f>
        <v>19</v>
      </c>
      <c r="N394" s="11">
        <f>WEEKDAY(Tabla1[[#This Row],[Fecha]],2)</f>
        <v>6</v>
      </c>
      <c r="O394" s="11" t="str">
        <f t="shared" si="6"/>
        <v>Sábado</v>
      </c>
    </row>
    <row r="395" spans="1:15" x14ac:dyDescent="0.25">
      <c r="A395" s="4">
        <v>40593</v>
      </c>
      <c r="B395">
        <v>1</v>
      </c>
      <c r="C395">
        <v>2</v>
      </c>
      <c r="D395" s="5" t="s">
        <v>27</v>
      </c>
      <c r="E395" s="6">
        <v>679.22400000000005</v>
      </c>
      <c r="F395" s="6">
        <v>1143.3240000000001</v>
      </c>
      <c r="G395" s="6">
        <v>1822.548</v>
      </c>
      <c r="H395" s="6" t="str">
        <f>VLOOKUP(Tabla1[[#This Row],[Caja]],Originales!$I$3:$K$6,2,FALSE)</f>
        <v>Tenerife Norte</v>
      </c>
      <c r="I395" s="6" t="str">
        <f>VLOOKUP(Tabla1[[#This Row],[Caja]],Originales!$I$3:$K$6,3,FALSE)</f>
        <v>Tenerife</v>
      </c>
      <c r="J395" s="9" t="str">
        <f>VLOOKUP(Tabla1[[#This Row],[CodigoEmpleado]],Originales!$M$3:$P$13,2,FALSE)</f>
        <v>Bea</v>
      </c>
      <c r="K395" s="10">
        <f>YEAR(Tabla1[[#This Row],[Fecha]])</f>
        <v>2011</v>
      </c>
      <c r="L395" s="11">
        <f>MONTH(Tabla1[[#This Row],[Fecha]])</f>
        <v>2</v>
      </c>
      <c r="M395" s="11">
        <f>DAY(Tabla1[[#This Row],[Fecha]])</f>
        <v>19</v>
      </c>
      <c r="N395" s="11">
        <f>WEEKDAY(Tabla1[[#This Row],[Fecha]],2)</f>
        <v>6</v>
      </c>
      <c r="O395" s="11" t="str">
        <f t="shared" si="6"/>
        <v>Sábado</v>
      </c>
    </row>
    <row r="396" spans="1:15" x14ac:dyDescent="0.25">
      <c r="A396" s="4">
        <v>40593</v>
      </c>
      <c r="B396">
        <v>2</v>
      </c>
      <c r="C396">
        <v>1</v>
      </c>
      <c r="D396" s="5" t="s">
        <v>32</v>
      </c>
      <c r="E396" s="6">
        <v>631.9425</v>
      </c>
      <c r="F396" s="6">
        <v>978.95699999999999</v>
      </c>
      <c r="G396" s="6">
        <v>1610.8995</v>
      </c>
      <c r="H396" s="6" t="str">
        <f>VLOOKUP(Tabla1[[#This Row],[Caja]],Originales!$I$3:$K$6,2,FALSE)</f>
        <v>Tenerife Sur</v>
      </c>
      <c r="I396" s="6" t="str">
        <f>VLOOKUP(Tabla1[[#This Row],[Caja]],Originales!$I$3:$K$6,3,FALSE)</f>
        <v>Tenerife</v>
      </c>
      <c r="J396" s="9" t="str">
        <f>VLOOKUP(Tabla1[[#This Row],[CodigoEmpleado]],Originales!$M$3:$P$13,2,FALSE)</f>
        <v>Ana</v>
      </c>
      <c r="K396" s="10">
        <f>YEAR(Tabla1[[#This Row],[Fecha]])</f>
        <v>2011</v>
      </c>
      <c r="L396" s="11">
        <f>MONTH(Tabla1[[#This Row],[Fecha]])</f>
        <v>2</v>
      </c>
      <c r="M396" s="11">
        <f>DAY(Tabla1[[#This Row],[Fecha]])</f>
        <v>19</v>
      </c>
      <c r="N396" s="11">
        <f>WEEKDAY(Tabla1[[#This Row],[Fecha]],2)</f>
        <v>6</v>
      </c>
      <c r="O396" s="11" t="str">
        <f t="shared" si="6"/>
        <v>Sábado</v>
      </c>
    </row>
    <row r="397" spans="1:15" x14ac:dyDescent="0.25">
      <c r="A397" s="4">
        <v>40593</v>
      </c>
      <c r="B397">
        <v>2</v>
      </c>
      <c r="C397">
        <v>2</v>
      </c>
      <c r="D397" s="5" t="s">
        <v>37</v>
      </c>
      <c r="E397" s="6">
        <v>838.69799999999998</v>
      </c>
      <c r="F397" s="6">
        <v>1307.7539999999999</v>
      </c>
      <c r="G397" s="6">
        <v>2146.4520000000002</v>
      </c>
      <c r="H397" s="6" t="str">
        <f>VLOOKUP(Tabla1[[#This Row],[Caja]],Originales!$I$3:$K$6,2,FALSE)</f>
        <v>Tenerife Sur</v>
      </c>
      <c r="I397" s="6" t="str">
        <f>VLOOKUP(Tabla1[[#This Row],[Caja]],Originales!$I$3:$K$6,3,FALSE)</f>
        <v>Tenerife</v>
      </c>
      <c r="J397" s="9" t="str">
        <f>VLOOKUP(Tabla1[[#This Row],[CodigoEmpleado]],Originales!$M$3:$P$13,2,FALSE)</f>
        <v>Luis</v>
      </c>
      <c r="K397" s="10">
        <f>YEAR(Tabla1[[#This Row],[Fecha]])</f>
        <v>2011</v>
      </c>
      <c r="L397" s="11">
        <f>MONTH(Tabla1[[#This Row],[Fecha]])</f>
        <v>2</v>
      </c>
      <c r="M397" s="11">
        <f>DAY(Tabla1[[#This Row],[Fecha]])</f>
        <v>19</v>
      </c>
      <c r="N397" s="11">
        <f>WEEKDAY(Tabla1[[#This Row],[Fecha]],2)</f>
        <v>6</v>
      </c>
      <c r="O397" s="11" t="str">
        <f t="shared" si="6"/>
        <v>Sábado</v>
      </c>
    </row>
    <row r="398" spans="1:15" x14ac:dyDescent="0.25">
      <c r="A398" s="4">
        <v>40593</v>
      </c>
      <c r="B398">
        <v>3</v>
      </c>
      <c r="C398">
        <v>1</v>
      </c>
      <c r="D398" s="5" t="s">
        <v>40</v>
      </c>
      <c r="E398" s="6">
        <v>746.529</v>
      </c>
      <c r="F398" s="6">
        <v>1121.8515</v>
      </c>
      <c r="G398" s="6">
        <v>1868.3805</v>
      </c>
      <c r="H398" s="6" t="str">
        <f>VLOOKUP(Tabla1[[#This Row],[Caja]],Originales!$I$3:$K$6,2,FALSE)</f>
        <v>Las Canteras</v>
      </c>
      <c r="I398" s="6" t="str">
        <f>VLOOKUP(Tabla1[[#This Row],[Caja]],Originales!$I$3:$K$6,3,FALSE)</f>
        <v>Las Palmas</v>
      </c>
      <c r="J398" s="9" t="str">
        <f>VLOOKUP(Tabla1[[#This Row],[CodigoEmpleado]],Originales!$M$3:$P$13,2,FALSE)</f>
        <v>Pepe</v>
      </c>
      <c r="K398" s="10">
        <f>YEAR(Tabla1[[#This Row],[Fecha]])</f>
        <v>2011</v>
      </c>
      <c r="L398" s="11">
        <f>MONTH(Tabla1[[#This Row],[Fecha]])</f>
        <v>2</v>
      </c>
      <c r="M398" s="11">
        <f>DAY(Tabla1[[#This Row],[Fecha]])</f>
        <v>19</v>
      </c>
      <c r="N398" s="11">
        <f>WEEKDAY(Tabla1[[#This Row],[Fecha]],2)</f>
        <v>6</v>
      </c>
      <c r="O398" s="11" t="str">
        <f t="shared" si="6"/>
        <v>Sábado</v>
      </c>
    </row>
    <row r="399" spans="1:15" x14ac:dyDescent="0.25">
      <c r="A399" s="4">
        <v>40593</v>
      </c>
      <c r="B399">
        <v>3</v>
      </c>
      <c r="C399">
        <v>2</v>
      </c>
      <c r="D399" s="5" t="s">
        <v>41</v>
      </c>
      <c r="E399" s="6">
        <v>833.47950000000003</v>
      </c>
      <c r="F399" s="6">
        <v>1362.018</v>
      </c>
      <c r="G399" s="6">
        <v>2195.4974999999999</v>
      </c>
      <c r="H399" s="6" t="str">
        <f>VLOOKUP(Tabla1[[#This Row],[Caja]],Originales!$I$3:$K$6,2,FALSE)</f>
        <v>Las Canteras</v>
      </c>
      <c r="I399" s="6" t="str">
        <f>VLOOKUP(Tabla1[[#This Row],[Caja]],Originales!$I$3:$K$6,3,FALSE)</f>
        <v>Las Palmas</v>
      </c>
      <c r="J399" s="9" t="str">
        <f>VLOOKUP(Tabla1[[#This Row],[CodigoEmpleado]],Originales!$M$3:$P$13,2,FALSE)</f>
        <v>Javi</v>
      </c>
      <c r="K399" s="10">
        <f>YEAR(Tabla1[[#This Row],[Fecha]])</f>
        <v>2011</v>
      </c>
      <c r="L399" s="11">
        <f>MONTH(Tabla1[[#This Row],[Fecha]])</f>
        <v>2</v>
      </c>
      <c r="M399" s="11">
        <f>DAY(Tabla1[[#This Row],[Fecha]])</f>
        <v>19</v>
      </c>
      <c r="N399" s="11">
        <f>WEEKDAY(Tabla1[[#This Row],[Fecha]],2)</f>
        <v>6</v>
      </c>
      <c r="O399" s="11" t="str">
        <f t="shared" si="6"/>
        <v>Sábado</v>
      </c>
    </row>
    <row r="400" spans="1:15" x14ac:dyDescent="0.25">
      <c r="A400" s="4">
        <v>40593</v>
      </c>
      <c r="B400">
        <v>4</v>
      </c>
      <c r="C400">
        <v>1</v>
      </c>
      <c r="D400" s="5" t="s">
        <v>43</v>
      </c>
      <c r="E400" s="6">
        <v>703.44749999999999</v>
      </c>
      <c r="F400" s="6">
        <v>1186.6994999999999</v>
      </c>
      <c r="G400" s="6">
        <v>1890.1469999999999</v>
      </c>
      <c r="H400" s="6" t="str">
        <f>VLOOKUP(Tabla1[[#This Row],[Caja]],Originales!$I$3:$K$6,2,FALSE)</f>
        <v>Telde</v>
      </c>
      <c r="I400" s="6" t="str">
        <f>VLOOKUP(Tabla1[[#This Row],[Caja]],Originales!$I$3:$K$6,3,FALSE)</f>
        <v>Las Palmas</v>
      </c>
      <c r="J400" s="9" t="str">
        <f>VLOOKUP(Tabla1[[#This Row],[CodigoEmpleado]],Originales!$M$3:$P$13,2,FALSE)</f>
        <v>Jose</v>
      </c>
      <c r="K400" s="10">
        <f>YEAR(Tabla1[[#This Row],[Fecha]])</f>
        <v>2011</v>
      </c>
      <c r="L400" s="11">
        <f>MONTH(Tabla1[[#This Row],[Fecha]])</f>
        <v>2</v>
      </c>
      <c r="M400" s="11">
        <f>DAY(Tabla1[[#This Row],[Fecha]])</f>
        <v>19</v>
      </c>
      <c r="N400" s="11">
        <f>WEEKDAY(Tabla1[[#This Row],[Fecha]],2)</f>
        <v>6</v>
      </c>
      <c r="O400" s="11" t="str">
        <f t="shared" si="6"/>
        <v>Sábado</v>
      </c>
    </row>
    <row r="401" spans="1:15" x14ac:dyDescent="0.25">
      <c r="A401" s="4">
        <v>40593</v>
      </c>
      <c r="B401">
        <v>4</v>
      </c>
      <c r="C401">
        <v>2</v>
      </c>
      <c r="D401" s="5" t="s">
        <v>47</v>
      </c>
      <c r="E401" s="6">
        <v>623.49</v>
      </c>
      <c r="F401" s="6">
        <v>1054.809</v>
      </c>
      <c r="G401" s="6">
        <v>1678.299</v>
      </c>
      <c r="H401" s="6" t="str">
        <f>VLOOKUP(Tabla1[[#This Row],[Caja]],Originales!$I$3:$K$6,2,FALSE)</f>
        <v>Telde</v>
      </c>
      <c r="I401" s="6" t="str">
        <f>VLOOKUP(Tabla1[[#This Row],[Caja]],Originales!$I$3:$K$6,3,FALSE)</f>
        <v>Las Palmas</v>
      </c>
      <c r="J401" s="9" t="str">
        <f>VLOOKUP(Tabla1[[#This Row],[CodigoEmpleado]],Originales!$M$3:$P$13,2,FALSE)</f>
        <v>Toño</v>
      </c>
      <c r="K401" s="10">
        <f>YEAR(Tabla1[[#This Row],[Fecha]])</f>
        <v>2011</v>
      </c>
      <c r="L401" s="11">
        <f>MONTH(Tabla1[[#This Row],[Fecha]])</f>
        <v>2</v>
      </c>
      <c r="M401" s="11">
        <f>DAY(Tabla1[[#This Row],[Fecha]])</f>
        <v>19</v>
      </c>
      <c r="N401" s="11">
        <f>WEEKDAY(Tabla1[[#This Row],[Fecha]],2)</f>
        <v>6</v>
      </c>
      <c r="O401" s="11" t="str">
        <f t="shared" si="6"/>
        <v>Sábado</v>
      </c>
    </row>
    <row r="402" spans="1:15" x14ac:dyDescent="0.25">
      <c r="A402" s="4">
        <v>40594</v>
      </c>
      <c r="B402">
        <v>1</v>
      </c>
      <c r="C402">
        <v>1</v>
      </c>
      <c r="D402" s="5" t="s">
        <v>24</v>
      </c>
      <c r="E402" s="6">
        <v>573.48900000000003</v>
      </c>
      <c r="F402" s="6">
        <v>1018.4055</v>
      </c>
      <c r="G402" s="6">
        <v>1591.8945000000001</v>
      </c>
      <c r="H402" s="6" t="str">
        <f>VLOOKUP(Tabla1[[#This Row],[Caja]],Originales!$I$3:$K$6,2,FALSE)</f>
        <v>Tenerife Norte</v>
      </c>
      <c r="I402" s="6" t="str">
        <f>VLOOKUP(Tabla1[[#This Row],[Caja]],Originales!$I$3:$K$6,3,FALSE)</f>
        <v>Tenerife</v>
      </c>
      <c r="J402" s="9" t="str">
        <f>VLOOKUP(Tabla1[[#This Row],[CodigoEmpleado]],Originales!$M$3:$P$13,2,FALSE)</f>
        <v>Ana</v>
      </c>
      <c r="K402" s="10">
        <f>YEAR(Tabla1[[#This Row],[Fecha]])</f>
        <v>2011</v>
      </c>
      <c r="L402" s="11">
        <f>MONTH(Tabla1[[#This Row],[Fecha]])</f>
        <v>2</v>
      </c>
      <c r="M402" s="11">
        <f>DAY(Tabla1[[#This Row],[Fecha]])</f>
        <v>20</v>
      </c>
      <c r="N402" s="11">
        <f>WEEKDAY(Tabla1[[#This Row],[Fecha]],2)</f>
        <v>7</v>
      </c>
      <c r="O402" s="11" t="str">
        <f t="shared" si="6"/>
        <v>Domingo</v>
      </c>
    </row>
    <row r="403" spans="1:15" x14ac:dyDescent="0.25">
      <c r="A403" s="4">
        <v>40594</v>
      </c>
      <c r="B403">
        <v>1</v>
      </c>
      <c r="C403">
        <v>2</v>
      </c>
      <c r="D403" s="5" t="s">
        <v>30</v>
      </c>
      <c r="E403" s="6">
        <v>763.61249999999995</v>
      </c>
      <c r="F403" s="6">
        <v>1341.6165000000001</v>
      </c>
      <c r="G403" s="6">
        <v>2105.2289999999998</v>
      </c>
      <c r="H403" s="6" t="str">
        <f>VLOOKUP(Tabla1[[#This Row],[Caja]],Originales!$I$3:$K$6,2,FALSE)</f>
        <v>Tenerife Norte</v>
      </c>
      <c r="I403" s="6" t="str">
        <f>VLOOKUP(Tabla1[[#This Row],[Caja]],Originales!$I$3:$K$6,3,FALSE)</f>
        <v>Tenerife</v>
      </c>
      <c r="J403" s="9" t="str">
        <f>VLOOKUP(Tabla1[[#This Row],[CodigoEmpleado]],Originales!$M$3:$P$13,2,FALSE)</f>
        <v>Juan</v>
      </c>
      <c r="K403" s="10">
        <f>YEAR(Tabla1[[#This Row],[Fecha]])</f>
        <v>2011</v>
      </c>
      <c r="L403" s="11">
        <f>MONTH(Tabla1[[#This Row],[Fecha]])</f>
        <v>2</v>
      </c>
      <c r="M403" s="11">
        <f>DAY(Tabla1[[#This Row],[Fecha]])</f>
        <v>20</v>
      </c>
      <c r="N403" s="11">
        <f>WEEKDAY(Tabla1[[#This Row],[Fecha]],2)</f>
        <v>7</v>
      </c>
      <c r="O403" s="11" t="str">
        <f t="shared" si="6"/>
        <v>Domingo</v>
      </c>
    </row>
    <row r="404" spans="1:15" x14ac:dyDescent="0.25">
      <c r="A404" s="4">
        <v>40594</v>
      </c>
      <c r="B404">
        <v>2</v>
      </c>
      <c r="C404">
        <v>1</v>
      </c>
      <c r="D404" s="5" t="s">
        <v>16</v>
      </c>
      <c r="E404" s="6">
        <v>619.66800000000001</v>
      </c>
      <c r="F404" s="6">
        <v>1026.2070000000001</v>
      </c>
      <c r="G404" s="6">
        <v>1645.875</v>
      </c>
      <c r="H404" s="6" t="str">
        <f>VLOOKUP(Tabla1[[#This Row],[Caja]],Originales!$I$3:$K$6,2,FALSE)</f>
        <v>Tenerife Sur</v>
      </c>
      <c r="I404" s="6" t="str">
        <f>VLOOKUP(Tabla1[[#This Row],[Caja]],Originales!$I$3:$K$6,3,FALSE)</f>
        <v>Tenerife</v>
      </c>
      <c r="J404" s="9" t="str">
        <f>VLOOKUP(Tabla1[[#This Row],[CodigoEmpleado]],Originales!$M$3:$P$13,2,FALSE)</f>
        <v>Jorge</v>
      </c>
      <c r="K404" s="10">
        <f>YEAR(Tabla1[[#This Row],[Fecha]])</f>
        <v>2011</v>
      </c>
      <c r="L404" s="11">
        <f>MONTH(Tabla1[[#This Row],[Fecha]])</f>
        <v>2</v>
      </c>
      <c r="M404" s="11">
        <f>DAY(Tabla1[[#This Row],[Fecha]])</f>
        <v>20</v>
      </c>
      <c r="N404" s="11">
        <f>WEEKDAY(Tabla1[[#This Row],[Fecha]],2)</f>
        <v>7</v>
      </c>
      <c r="O404" s="11" t="str">
        <f t="shared" si="6"/>
        <v>Domingo</v>
      </c>
    </row>
    <row r="405" spans="1:15" x14ac:dyDescent="0.25">
      <c r="A405" s="4">
        <v>40594</v>
      </c>
      <c r="B405">
        <v>2</v>
      </c>
      <c r="C405">
        <v>2</v>
      </c>
      <c r="D405" s="5" t="s">
        <v>22</v>
      </c>
      <c r="E405" s="6">
        <v>709.78949999999998</v>
      </c>
      <c r="F405" s="6">
        <v>1294.9545000000001</v>
      </c>
      <c r="G405" s="6">
        <v>2004.7439999999999</v>
      </c>
      <c r="H405" s="6" t="str">
        <f>VLOOKUP(Tabla1[[#This Row],[Caja]],Originales!$I$3:$K$6,2,FALSE)</f>
        <v>Tenerife Sur</v>
      </c>
      <c r="I405" s="6" t="str">
        <f>VLOOKUP(Tabla1[[#This Row],[Caja]],Originales!$I$3:$K$6,3,FALSE)</f>
        <v>Tenerife</v>
      </c>
      <c r="J405" s="9" t="str">
        <f>VLOOKUP(Tabla1[[#This Row],[CodigoEmpleado]],Originales!$M$3:$P$13,2,FALSE)</f>
        <v>Paco</v>
      </c>
      <c r="K405" s="10">
        <f>YEAR(Tabla1[[#This Row],[Fecha]])</f>
        <v>2011</v>
      </c>
      <c r="L405" s="11">
        <f>MONTH(Tabla1[[#This Row],[Fecha]])</f>
        <v>2</v>
      </c>
      <c r="M405" s="11">
        <f>DAY(Tabla1[[#This Row],[Fecha]])</f>
        <v>20</v>
      </c>
      <c r="N405" s="11">
        <f>WEEKDAY(Tabla1[[#This Row],[Fecha]],2)</f>
        <v>7</v>
      </c>
      <c r="O405" s="11" t="str">
        <f t="shared" si="6"/>
        <v>Domingo</v>
      </c>
    </row>
    <row r="406" spans="1:15" x14ac:dyDescent="0.25">
      <c r="A406" s="4">
        <v>40594</v>
      </c>
      <c r="B406">
        <v>3</v>
      </c>
      <c r="C406">
        <v>1</v>
      </c>
      <c r="D406" s="5" t="s">
        <v>27</v>
      </c>
      <c r="E406" s="6">
        <v>625.52700000000004</v>
      </c>
      <c r="F406" s="6">
        <v>1098.6780000000001</v>
      </c>
      <c r="G406" s="6">
        <v>1724.2049999999999</v>
      </c>
      <c r="H406" s="6" t="str">
        <f>VLOOKUP(Tabla1[[#This Row],[Caja]],Originales!$I$3:$K$6,2,FALSE)</f>
        <v>Las Canteras</v>
      </c>
      <c r="I406" s="6" t="str">
        <f>VLOOKUP(Tabla1[[#This Row],[Caja]],Originales!$I$3:$K$6,3,FALSE)</f>
        <v>Las Palmas</v>
      </c>
      <c r="J406" s="9" t="str">
        <f>VLOOKUP(Tabla1[[#This Row],[CodigoEmpleado]],Originales!$M$3:$P$13,2,FALSE)</f>
        <v>Bea</v>
      </c>
      <c r="K406" s="10">
        <f>YEAR(Tabla1[[#This Row],[Fecha]])</f>
        <v>2011</v>
      </c>
      <c r="L406" s="11">
        <f>MONTH(Tabla1[[#This Row],[Fecha]])</f>
        <v>2</v>
      </c>
      <c r="M406" s="11">
        <f>DAY(Tabla1[[#This Row],[Fecha]])</f>
        <v>20</v>
      </c>
      <c r="N406" s="11">
        <f>WEEKDAY(Tabla1[[#This Row],[Fecha]],2)</f>
        <v>7</v>
      </c>
      <c r="O406" s="11" t="str">
        <f t="shared" si="6"/>
        <v>Domingo</v>
      </c>
    </row>
    <row r="407" spans="1:15" x14ac:dyDescent="0.25">
      <c r="A407" s="4">
        <v>40594</v>
      </c>
      <c r="B407">
        <v>3</v>
      </c>
      <c r="C407">
        <v>2</v>
      </c>
      <c r="D407" s="5" t="s">
        <v>32</v>
      </c>
      <c r="E407" s="6">
        <v>569.27850000000001</v>
      </c>
      <c r="F407" s="6">
        <v>1055.3865000000001</v>
      </c>
      <c r="G407" s="6">
        <v>1624.665</v>
      </c>
      <c r="H407" s="6" t="str">
        <f>VLOOKUP(Tabla1[[#This Row],[Caja]],Originales!$I$3:$K$6,2,FALSE)</f>
        <v>Las Canteras</v>
      </c>
      <c r="I407" s="6" t="str">
        <f>VLOOKUP(Tabla1[[#This Row],[Caja]],Originales!$I$3:$K$6,3,FALSE)</f>
        <v>Las Palmas</v>
      </c>
      <c r="J407" s="9" t="str">
        <f>VLOOKUP(Tabla1[[#This Row],[CodigoEmpleado]],Originales!$M$3:$P$13,2,FALSE)</f>
        <v>Ana</v>
      </c>
      <c r="K407" s="10">
        <f>YEAR(Tabla1[[#This Row],[Fecha]])</f>
        <v>2011</v>
      </c>
      <c r="L407" s="11">
        <f>MONTH(Tabla1[[#This Row],[Fecha]])</f>
        <v>2</v>
      </c>
      <c r="M407" s="11">
        <f>DAY(Tabla1[[#This Row],[Fecha]])</f>
        <v>20</v>
      </c>
      <c r="N407" s="11">
        <f>WEEKDAY(Tabla1[[#This Row],[Fecha]],2)</f>
        <v>7</v>
      </c>
      <c r="O407" s="11" t="str">
        <f t="shared" si="6"/>
        <v>Domingo</v>
      </c>
    </row>
    <row r="408" spans="1:15" x14ac:dyDescent="0.25">
      <c r="A408" s="4">
        <v>40594</v>
      </c>
      <c r="B408">
        <v>4</v>
      </c>
      <c r="C408">
        <v>1</v>
      </c>
      <c r="D408" s="5" t="s">
        <v>37</v>
      </c>
      <c r="E408" s="6">
        <v>726.57899999999995</v>
      </c>
      <c r="F408" s="6">
        <v>1116.087</v>
      </c>
      <c r="G408" s="6">
        <v>1842.6659999999999</v>
      </c>
      <c r="H408" s="6" t="str">
        <f>VLOOKUP(Tabla1[[#This Row],[Caja]],Originales!$I$3:$K$6,2,FALSE)</f>
        <v>Telde</v>
      </c>
      <c r="I408" s="6" t="str">
        <f>VLOOKUP(Tabla1[[#This Row],[Caja]],Originales!$I$3:$K$6,3,FALSE)</f>
        <v>Las Palmas</v>
      </c>
      <c r="J408" s="9" t="str">
        <f>VLOOKUP(Tabla1[[#This Row],[CodigoEmpleado]],Originales!$M$3:$P$13,2,FALSE)</f>
        <v>Luis</v>
      </c>
      <c r="K408" s="10">
        <f>YEAR(Tabla1[[#This Row],[Fecha]])</f>
        <v>2011</v>
      </c>
      <c r="L408" s="11">
        <f>MONTH(Tabla1[[#This Row],[Fecha]])</f>
        <v>2</v>
      </c>
      <c r="M408" s="11">
        <f>DAY(Tabla1[[#This Row],[Fecha]])</f>
        <v>20</v>
      </c>
      <c r="N408" s="11">
        <f>WEEKDAY(Tabla1[[#This Row],[Fecha]],2)</f>
        <v>7</v>
      </c>
      <c r="O408" s="11" t="str">
        <f t="shared" si="6"/>
        <v>Domingo</v>
      </c>
    </row>
    <row r="409" spans="1:15" x14ac:dyDescent="0.25">
      <c r="A409" s="4">
        <v>40594</v>
      </c>
      <c r="B409">
        <v>4</v>
      </c>
      <c r="C409">
        <v>2</v>
      </c>
      <c r="D409" s="5" t="s">
        <v>40</v>
      </c>
      <c r="E409" s="6">
        <v>840.26250000000005</v>
      </c>
      <c r="F409" s="6">
        <v>1294.482</v>
      </c>
      <c r="G409" s="6">
        <v>2134.7444999999998</v>
      </c>
      <c r="H409" s="6" t="str">
        <f>VLOOKUP(Tabla1[[#This Row],[Caja]],Originales!$I$3:$K$6,2,FALSE)</f>
        <v>Telde</v>
      </c>
      <c r="I409" s="6" t="str">
        <f>VLOOKUP(Tabla1[[#This Row],[Caja]],Originales!$I$3:$K$6,3,FALSE)</f>
        <v>Las Palmas</v>
      </c>
      <c r="J409" s="9" t="str">
        <f>VLOOKUP(Tabla1[[#This Row],[CodigoEmpleado]],Originales!$M$3:$P$13,2,FALSE)</f>
        <v>Pepe</v>
      </c>
      <c r="K409" s="10">
        <f>YEAR(Tabla1[[#This Row],[Fecha]])</f>
        <v>2011</v>
      </c>
      <c r="L409" s="11">
        <f>MONTH(Tabla1[[#This Row],[Fecha]])</f>
        <v>2</v>
      </c>
      <c r="M409" s="11">
        <f>DAY(Tabla1[[#This Row],[Fecha]])</f>
        <v>20</v>
      </c>
      <c r="N409" s="11">
        <f>WEEKDAY(Tabla1[[#This Row],[Fecha]],2)</f>
        <v>7</v>
      </c>
      <c r="O409" s="11" t="str">
        <f t="shared" si="6"/>
        <v>Domingo</v>
      </c>
    </row>
    <row r="410" spans="1:15" x14ac:dyDescent="0.25">
      <c r="A410" s="4">
        <v>40595</v>
      </c>
      <c r="B410">
        <v>1</v>
      </c>
      <c r="C410">
        <v>1</v>
      </c>
      <c r="D410" s="5" t="s">
        <v>41</v>
      </c>
      <c r="E410" s="6">
        <v>686.19600000000003</v>
      </c>
      <c r="F410" s="6">
        <v>1196.4224999999999</v>
      </c>
      <c r="G410" s="6">
        <v>1882.6185</v>
      </c>
      <c r="H410" s="6" t="str">
        <f>VLOOKUP(Tabla1[[#This Row],[Caja]],Originales!$I$3:$K$6,2,FALSE)</f>
        <v>Tenerife Norte</v>
      </c>
      <c r="I410" s="6" t="str">
        <f>VLOOKUP(Tabla1[[#This Row],[Caja]],Originales!$I$3:$K$6,3,FALSE)</f>
        <v>Tenerife</v>
      </c>
      <c r="J410" s="9" t="str">
        <f>VLOOKUP(Tabla1[[#This Row],[CodigoEmpleado]],Originales!$M$3:$P$13,2,FALSE)</f>
        <v>Javi</v>
      </c>
      <c r="K410" s="10">
        <f>YEAR(Tabla1[[#This Row],[Fecha]])</f>
        <v>2011</v>
      </c>
      <c r="L410" s="11">
        <f>MONTH(Tabla1[[#This Row],[Fecha]])</f>
        <v>2</v>
      </c>
      <c r="M410" s="11">
        <f>DAY(Tabla1[[#This Row],[Fecha]])</f>
        <v>21</v>
      </c>
      <c r="N410" s="11">
        <f>WEEKDAY(Tabla1[[#This Row],[Fecha]],2)</f>
        <v>1</v>
      </c>
      <c r="O410" s="11" t="str">
        <f t="shared" si="6"/>
        <v>Lunes</v>
      </c>
    </row>
    <row r="411" spans="1:15" x14ac:dyDescent="0.25">
      <c r="A411" s="4">
        <v>40595</v>
      </c>
      <c r="B411">
        <v>1</v>
      </c>
      <c r="C411">
        <v>2</v>
      </c>
      <c r="D411" s="5" t="s">
        <v>43</v>
      </c>
      <c r="E411" s="6">
        <v>719.62800000000004</v>
      </c>
      <c r="F411" s="6">
        <v>1299.6375</v>
      </c>
      <c r="G411" s="6">
        <v>2019.2655</v>
      </c>
      <c r="H411" s="6" t="str">
        <f>VLOOKUP(Tabla1[[#This Row],[Caja]],Originales!$I$3:$K$6,2,FALSE)</f>
        <v>Tenerife Norte</v>
      </c>
      <c r="I411" s="6" t="str">
        <f>VLOOKUP(Tabla1[[#This Row],[Caja]],Originales!$I$3:$K$6,3,FALSE)</f>
        <v>Tenerife</v>
      </c>
      <c r="J411" s="9" t="str">
        <f>VLOOKUP(Tabla1[[#This Row],[CodigoEmpleado]],Originales!$M$3:$P$13,2,FALSE)</f>
        <v>Jose</v>
      </c>
      <c r="K411" s="10">
        <f>YEAR(Tabla1[[#This Row],[Fecha]])</f>
        <v>2011</v>
      </c>
      <c r="L411" s="11">
        <f>MONTH(Tabla1[[#This Row],[Fecha]])</f>
        <v>2</v>
      </c>
      <c r="M411" s="11">
        <f>DAY(Tabla1[[#This Row],[Fecha]])</f>
        <v>21</v>
      </c>
      <c r="N411" s="11">
        <f>WEEKDAY(Tabla1[[#This Row],[Fecha]],2)</f>
        <v>1</v>
      </c>
      <c r="O411" s="11" t="str">
        <f t="shared" si="6"/>
        <v>Lunes</v>
      </c>
    </row>
    <row r="412" spans="1:15" x14ac:dyDescent="0.25">
      <c r="A412" s="4">
        <v>40595</v>
      </c>
      <c r="B412">
        <v>2</v>
      </c>
      <c r="C412">
        <v>1</v>
      </c>
      <c r="D412" s="5" t="s">
        <v>47</v>
      </c>
      <c r="E412" s="6">
        <v>601.38750000000005</v>
      </c>
      <c r="F412" s="6">
        <v>1142.5785000000001</v>
      </c>
      <c r="G412" s="6">
        <v>1743.9659999999999</v>
      </c>
      <c r="H412" s="6" t="str">
        <f>VLOOKUP(Tabla1[[#This Row],[Caja]],Originales!$I$3:$K$6,2,FALSE)</f>
        <v>Tenerife Sur</v>
      </c>
      <c r="I412" s="6" t="str">
        <f>VLOOKUP(Tabla1[[#This Row],[Caja]],Originales!$I$3:$K$6,3,FALSE)</f>
        <v>Tenerife</v>
      </c>
      <c r="J412" s="9" t="str">
        <f>VLOOKUP(Tabla1[[#This Row],[CodigoEmpleado]],Originales!$M$3:$P$13,2,FALSE)</f>
        <v>Toño</v>
      </c>
      <c r="K412" s="10">
        <f>YEAR(Tabla1[[#This Row],[Fecha]])</f>
        <v>2011</v>
      </c>
      <c r="L412" s="11">
        <f>MONTH(Tabla1[[#This Row],[Fecha]])</f>
        <v>2</v>
      </c>
      <c r="M412" s="11">
        <f>DAY(Tabla1[[#This Row],[Fecha]])</f>
        <v>21</v>
      </c>
      <c r="N412" s="11">
        <f>WEEKDAY(Tabla1[[#This Row],[Fecha]],2)</f>
        <v>1</v>
      </c>
      <c r="O412" s="11" t="str">
        <f t="shared" si="6"/>
        <v>Lunes</v>
      </c>
    </row>
    <row r="413" spans="1:15" x14ac:dyDescent="0.25">
      <c r="A413" s="4">
        <v>40595</v>
      </c>
      <c r="B413">
        <v>2</v>
      </c>
      <c r="C413">
        <v>2</v>
      </c>
      <c r="D413" s="5" t="s">
        <v>24</v>
      </c>
      <c r="E413" s="6">
        <v>777.37800000000004</v>
      </c>
      <c r="F413" s="6">
        <v>1318.779</v>
      </c>
      <c r="G413" s="6">
        <v>2096.1570000000002</v>
      </c>
      <c r="H413" s="6" t="str">
        <f>VLOOKUP(Tabla1[[#This Row],[Caja]],Originales!$I$3:$K$6,2,FALSE)</f>
        <v>Tenerife Sur</v>
      </c>
      <c r="I413" s="6" t="str">
        <f>VLOOKUP(Tabla1[[#This Row],[Caja]],Originales!$I$3:$K$6,3,FALSE)</f>
        <v>Tenerife</v>
      </c>
      <c r="J413" s="9" t="str">
        <f>VLOOKUP(Tabla1[[#This Row],[CodigoEmpleado]],Originales!$M$3:$P$13,2,FALSE)</f>
        <v>Ana</v>
      </c>
      <c r="K413" s="10">
        <f>YEAR(Tabla1[[#This Row],[Fecha]])</f>
        <v>2011</v>
      </c>
      <c r="L413" s="11">
        <f>MONTH(Tabla1[[#This Row],[Fecha]])</f>
        <v>2</v>
      </c>
      <c r="M413" s="11">
        <f>DAY(Tabla1[[#This Row],[Fecha]])</f>
        <v>21</v>
      </c>
      <c r="N413" s="11">
        <f>WEEKDAY(Tabla1[[#This Row],[Fecha]],2)</f>
        <v>1</v>
      </c>
      <c r="O413" s="11" t="str">
        <f t="shared" si="6"/>
        <v>Lunes</v>
      </c>
    </row>
    <row r="414" spans="1:15" x14ac:dyDescent="0.25">
      <c r="A414" s="4">
        <v>40595</v>
      </c>
      <c r="B414">
        <v>3</v>
      </c>
      <c r="C414">
        <v>1</v>
      </c>
      <c r="D414" s="5" t="s">
        <v>30</v>
      </c>
      <c r="E414" s="6">
        <v>675.66449999999998</v>
      </c>
      <c r="F414" s="6">
        <v>1076.9639999999999</v>
      </c>
      <c r="G414" s="6">
        <v>1752.6285</v>
      </c>
      <c r="H414" s="6" t="str">
        <f>VLOOKUP(Tabla1[[#This Row],[Caja]],Originales!$I$3:$K$6,2,FALSE)</f>
        <v>Las Canteras</v>
      </c>
      <c r="I414" s="6" t="str">
        <f>VLOOKUP(Tabla1[[#This Row],[Caja]],Originales!$I$3:$K$6,3,FALSE)</f>
        <v>Las Palmas</v>
      </c>
      <c r="J414" s="9" t="str">
        <f>VLOOKUP(Tabla1[[#This Row],[CodigoEmpleado]],Originales!$M$3:$P$13,2,FALSE)</f>
        <v>Juan</v>
      </c>
      <c r="K414" s="10">
        <f>YEAR(Tabla1[[#This Row],[Fecha]])</f>
        <v>2011</v>
      </c>
      <c r="L414" s="11">
        <f>MONTH(Tabla1[[#This Row],[Fecha]])</f>
        <v>2</v>
      </c>
      <c r="M414" s="11">
        <f>DAY(Tabla1[[#This Row],[Fecha]])</f>
        <v>21</v>
      </c>
      <c r="N414" s="11">
        <f>WEEKDAY(Tabla1[[#This Row],[Fecha]],2)</f>
        <v>1</v>
      </c>
      <c r="O414" s="11" t="str">
        <f t="shared" si="6"/>
        <v>Lunes</v>
      </c>
    </row>
    <row r="415" spans="1:15" x14ac:dyDescent="0.25">
      <c r="A415" s="4">
        <v>40595</v>
      </c>
      <c r="B415">
        <v>3</v>
      </c>
      <c r="C415">
        <v>2</v>
      </c>
      <c r="D415" s="5" t="s">
        <v>16</v>
      </c>
      <c r="E415" s="6">
        <v>761.48099999999999</v>
      </c>
      <c r="F415" s="6">
        <v>1328.3340000000001</v>
      </c>
      <c r="G415" s="6">
        <v>2089.8150000000001</v>
      </c>
      <c r="H415" s="6" t="str">
        <f>VLOOKUP(Tabla1[[#This Row],[Caja]],Originales!$I$3:$K$6,2,FALSE)</f>
        <v>Las Canteras</v>
      </c>
      <c r="I415" s="6" t="str">
        <f>VLOOKUP(Tabla1[[#This Row],[Caja]],Originales!$I$3:$K$6,3,FALSE)</f>
        <v>Las Palmas</v>
      </c>
      <c r="J415" s="9" t="str">
        <f>VLOOKUP(Tabla1[[#This Row],[CodigoEmpleado]],Originales!$M$3:$P$13,2,FALSE)</f>
        <v>Jorge</v>
      </c>
      <c r="K415" s="10">
        <f>YEAR(Tabla1[[#This Row],[Fecha]])</f>
        <v>2011</v>
      </c>
      <c r="L415" s="11">
        <f>MONTH(Tabla1[[#This Row],[Fecha]])</f>
        <v>2</v>
      </c>
      <c r="M415" s="11">
        <f>DAY(Tabla1[[#This Row],[Fecha]])</f>
        <v>21</v>
      </c>
      <c r="N415" s="11">
        <f>WEEKDAY(Tabla1[[#This Row],[Fecha]],2)</f>
        <v>1</v>
      </c>
      <c r="O415" s="11" t="str">
        <f t="shared" si="6"/>
        <v>Lunes</v>
      </c>
    </row>
    <row r="416" spans="1:15" x14ac:dyDescent="0.25">
      <c r="A416" s="4">
        <v>40595</v>
      </c>
      <c r="B416">
        <v>4</v>
      </c>
      <c r="C416">
        <v>1</v>
      </c>
      <c r="D416" s="5" t="s">
        <v>22</v>
      </c>
      <c r="E416" s="6">
        <v>597.54449999999997</v>
      </c>
      <c r="F416" s="6">
        <v>1024.0335</v>
      </c>
      <c r="G416" s="6">
        <v>1621.578</v>
      </c>
      <c r="H416" s="6" t="str">
        <f>VLOOKUP(Tabla1[[#This Row],[Caja]],Originales!$I$3:$K$6,2,FALSE)</f>
        <v>Telde</v>
      </c>
      <c r="I416" s="6" t="str">
        <f>VLOOKUP(Tabla1[[#This Row],[Caja]],Originales!$I$3:$K$6,3,FALSE)</f>
        <v>Las Palmas</v>
      </c>
      <c r="J416" s="9" t="str">
        <f>VLOOKUP(Tabla1[[#This Row],[CodigoEmpleado]],Originales!$M$3:$P$13,2,FALSE)</f>
        <v>Paco</v>
      </c>
      <c r="K416" s="10">
        <f>YEAR(Tabla1[[#This Row],[Fecha]])</f>
        <v>2011</v>
      </c>
      <c r="L416" s="11">
        <f>MONTH(Tabla1[[#This Row],[Fecha]])</f>
        <v>2</v>
      </c>
      <c r="M416" s="11">
        <f>DAY(Tabla1[[#This Row],[Fecha]])</f>
        <v>21</v>
      </c>
      <c r="N416" s="11">
        <f>WEEKDAY(Tabla1[[#This Row],[Fecha]],2)</f>
        <v>1</v>
      </c>
      <c r="O416" s="11" t="str">
        <f t="shared" si="6"/>
        <v>Lunes</v>
      </c>
    </row>
    <row r="417" spans="1:15" x14ac:dyDescent="0.25">
      <c r="A417" s="4">
        <v>40595</v>
      </c>
      <c r="B417">
        <v>4</v>
      </c>
      <c r="C417">
        <v>2</v>
      </c>
      <c r="D417" s="5" t="s">
        <v>27</v>
      </c>
      <c r="E417" s="6">
        <v>611.21550000000002</v>
      </c>
      <c r="F417" s="6">
        <v>969.51750000000004</v>
      </c>
      <c r="G417" s="6">
        <v>1580.7329999999999</v>
      </c>
      <c r="H417" s="6" t="str">
        <f>VLOOKUP(Tabla1[[#This Row],[Caja]],Originales!$I$3:$K$6,2,FALSE)</f>
        <v>Telde</v>
      </c>
      <c r="I417" s="6" t="str">
        <f>VLOOKUP(Tabla1[[#This Row],[Caja]],Originales!$I$3:$K$6,3,FALSE)</f>
        <v>Las Palmas</v>
      </c>
      <c r="J417" s="9" t="str">
        <f>VLOOKUP(Tabla1[[#This Row],[CodigoEmpleado]],Originales!$M$3:$P$13,2,FALSE)</f>
        <v>Bea</v>
      </c>
      <c r="K417" s="10">
        <f>YEAR(Tabla1[[#This Row],[Fecha]])</f>
        <v>2011</v>
      </c>
      <c r="L417" s="11">
        <f>MONTH(Tabla1[[#This Row],[Fecha]])</f>
        <v>2</v>
      </c>
      <c r="M417" s="11">
        <f>DAY(Tabla1[[#This Row],[Fecha]])</f>
        <v>21</v>
      </c>
      <c r="N417" s="11">
        <f>WEEKDAY(Tabla1[[#This Row],[Fecha]],2)</f>
        <v>1</v>
      </c>
      <c r="O417" s="11" t="str">
        <f t="shared" si="6"/>
        <v>Lunes</v>
      </c>
    </row>
    <row r="418" spans="1:15" x14ac:dyDescent="0.25">
      <c r="A418" s="4">
        <v>40596</v>
      </c>
      <c r="B418">
        <v>1</v>
      </c>
      <c r="C418">
        <v>1</v>
      </c>
      <c r="D418" s="5" t="s">
        <v>32</v>
      </c>
      <c r="E418" s="6">
        <v>590.26800000000003</v>
      </c>
      <c r="F418" s="6">
        <v>1120.0035</v>
      </c>
      <c r="G418" s="6">
        <v>1710.2715000000001</v>
      </c>
      <c r="H418" s="6" t="str">
        <f>VLOOKUP(Tabla1[[#This Row],[Caja]],Originales!$I$3:$K$6,2,FALSE)</f>
        <v>Tenerife Norte</v>
      </c>
      <c r="I418" s="6" t="str">
        <f>VLOOKUP(Tabla1[[#This Row],[Caja]],Originales!$I$3:$K$6,3,FALSE)</f>
        <v>Tenerife</v>
      </c>
      <c r="J418" s="9" t="str">
        <f>VLOOKUP(Tabla1[[#This Row],[CodigoEmpleado]],Originales!$M$3:$P$13,2,FALSE)</f>
        <v>Ana</v>
      </c>
      <c r="K418" s="10">
        <f>YEAR(Tabla1[[#This Row],[Fecha]])</f>
        <v>2011</v>
      </c>
      <c r="L418" s="11">
        <f>MONTH(Tabla1[[#This Row],[Fecha]])</f>
        <v>2</v>
      </c>
      <c r="M418" s="11">
        <f>DAY(Tabla1[[#This Row],[Fecha]])</f>
        <v>22</v>
      </c>
      <c r="N418" s="11">
        <f>WEEKDAY(Tabla1[[#This Row],[Fecha]],2)</f>
        <v>2</v>
      </c>
      <c r="O418" s="11" t="str">
        <f t="shared" si="6"/>
        <v>Martes</v>
      </c>
    </row>
    <row r="419" spans="1:15" x14ac:dyDescent="0.25">
      <c r="A419" s="4">
        <v>40596</v>
      </c>
      <c r="B419">
        <v>1</v>
      </c>
      <c r="C419">
        <v>2</v>
      </c>
      <c r="D419" s="5" t="s">
        <v>37</v>
      </c>
      <c r="E419" s="6">
        <v>760.80899999999997</v>
      </c>
      <c r="F419" s="6">
        <v>1264.4625000000001</v>
      </c>
      <c r="G419" s="6">
        <v>2025.2715000000001</v>
      </c>
      <c r="H419" s="6" t="str">
        <f>VLOOKUP(Tabla1[[#This Row],[Caja]],Originales!$I$3:$K$6,2,FALSE)</f>
        <v>Tenerife Norte</v>
      </c>
      <c r="I419" s="6" t="str">
        <f>VLOOKUP(Tabla1[[#This Row],[Caja]],Originales!$I$3:$K$6,3,FALSE)</f>
        <v>Tenerife</v>
      </c>
      <c r="J419" s="9" t="str">
        <f>VLOOKUP(Tabla1[[#This Row],[CodigoEmpleado]],Originales!$M$3:$P$13,2,FALSE)</f>
        <v>Luis</v>
      </c>
      <c r="K419" s="10">
        <f>YEAR(Tabla1[[#This Row],[Fecha]])</f>
        <v>2011</v>
      </c>
      <c r="L419" s="11">
        <f>MONTH(Tabla1[[#This Row],[Fecha]])</f>
        <v>2</v>
      </c>
      <c r="M419" s="11">
        <f>DAY(Tabla1[[#This Row],[Fecha]])</f>
        <v>22</v>
      </c>
      <c r="N419" s="11">
        <f>WEEKDAY(Tabla1[[#This Row],[Fecha]],2)</f>
        <v>2</v>
      </c>
      <c r="O419" s="11" t="str">
        <f t="shared" si="6"/>
        <v>Martes</v>
      </c>
    </row>
    <row r="420" spans="1:15" x14ac:dyDescent="0.25">
      <c r="A420" s="4">
        <v>40596</v>
      </c>
      <c r="B420">
        <v>2</v>
      </c>
      <c r="C420">
        <v>1</v>
      </c>
      <c r="D420" s="5" t="s">
        <v>40</v>
      </c>
      <c r="E420" s="6">
        <v>625.60050000000001</v>
      </c>
      <c r="F420" s="6">
        <v>1068.4065000000001</v>
      </c>
      <c r="G420" s="6">
        <v>1694.0070000000001</v>
      </c>
      <c r="H420" s="6" t="str">
        <f>VLOOKUP(Tabla1[[#This Row],[Caja]],Originales!$I$3:$K$6,2,FALSE)</f>
        <v>Tenerife Sur</v>
      </c>
      <c r="I420" s="6" t="str">
        <f>VLOOKUP(Tabla1[[#This Row],[Caja]],Originales!$I$3:$K$6,3,FALSE)</f>
        <v>Tenerife</v>
      </c>
      <c r="J420" s="9" t="str">
        <f>VLOOKUP(Tabla1[[#This Row],[CodigoEmpleado]],Originales!$M$3:$P$13,2,FALSE)</f>
        <v>Pepe</v>
      </c>
      <c r="K420" s="10">
        <f>YEAR(Tabla1[[#This Row],[Fecha]])</f>
        <v>2011</v>
      </c>
      <c r="L420" s="11">
        <f>MONTH(Tabla1[[#This Row],[Fecha]])</f>
        <v>2</v>
      </c>
      <c r="M420" s="11">
        <f>DAY(Tabla1[[#This Row],[Fecha]])</f>
        <v>22</v>
      </c>
      <c r="N420" s="11">
        <f>WEEKDAY(Tabla1[[#This Row],[Fecha]],2)</f>
        <v>2</v>
      </c>
      <c r="O420" s="11" t="str">
        <f t="shared" si="6"/>
        <v>Martes</v>
      </c>
    </row>
    <row r="421" spans="1:15" x14ac:dyDescent="0.25">
      <c r="A421" s="4">
        <v>40596</v>
      </c>
      <c r="B421">
        <v>2</v>
      </c>
      <c r="C421">
        <v>2</v>
      </c>
      <c r="D421" s="5" t="s">
        <v>41</v>
      </c>
      <c r="E421" s="6">
        <v>654.49649999999997</v>
      </c>
      <c r="F421" s="6">
        <v>1086.057</v>
      </c>
      <c r="G421" s="6">
        <v>1740.5535</v>
      </c>
      <c r="H421" s="6" t="str">
        <f>VLOOKUP(Tabla1[[#This Row],[Caja]],Originales!$I$3:$K$6,2,FALSE)</f>
        <v>Tenerife Sur</v>
      </c>
      <c r="I421" s="6" t="str">
        <f>VLOOKUP(Tabla1[[#This Row],[Caja]],Originales!$I$3:$K$6,3,FALSE)</f>
        <v>Tenerife</v>
      </c>
      <c r="J421" s="9" t="str">
        <f>VLOOKUP(Tabla1[[#This Row],[CodigoEmpleado]],Originales!$M$3:$P$13,2,FALSE)</f>
        <v>Javi</v>
      </c>
      <c r="K421" s="10">
        <f>YEAR(Tabla1[[#This Row],[Fecha]])</f>
        <v>2011</v>
      </c>
      <c r="L421" s="11">
        <f>MONTH(Tabla1[[#This Row],[Fecha]])</f>
        <v>2</v>
      </c>
      <c r="M421" s="11">
        <f>DAY(Tabla1[[#This Row],[Fecha]])</f>
        <v>22</v>
      </c>
      <c r="N421" s="11">
        <f>WEEKDAY(Tabla1[[#This Row],[Fecha]],2)</f>
        <v>2</v>
      </c>
      <c r="O421" s="11" t="str">
        <f t="shared" si="6"/>
        <v>Martes</v>
      </c>
    </row>
    <row r="422" spans="1:15" x14ac:dyDescent="0.25">
      <c r="A422" s="4">
        <v>40596</v>
      </c>
      <c r="B422">
        <v>3</v>
      </c>
      <c r="C422">
        <v>1</v>
      </c>
      <c r="D422" s="5" t="s">
        <v>43</v>
      </c>
      <c r="E422" s="6">
        <v>594.35249999999996</v>
      </c>
      <c r="F422" s="6">
        <v>994.31849999999997</v>
      </c>
      <c r="G422" s="6">
        <v>1588.671</v>
      </c>
      <c r="H422" s="6" t="str">
        <f>VLOOKUP(Tabla1[[#This Row],[Caja]],Originales!$I$3:$K$6,2,FALSE)</f>
        <v>Las Canteras</v>
      </c>
      <c r="I422" s="6" t="str">
        <f>VLOOKUP(Tabla1[[#This Row],[Caja]],Originales!$I$3:$K$6,3,FALSE)</f>
        <v>Las Palmas</v>
      </c>
      <c r="J422" s="9" t="str">
        <f>VLOOKUP(Tabla1[[#This Row],[CodigoEmpleado]],Originales!$M$3:$P$13,2,FALSE)</f>
        <v>Jose</v>
      </c>
      <c r="K422" s="10">
        <f>YEAR(Tabla1[[#This Row],[Fecha]])</f>
        <v>2011</v>
      </c>
      <c r="L422" s="11">
        <f>MONTH(Tabla1[[#This Row],[Fecha]])</f>
        <v>2</v>
      </c>
      <c r="M422" s="11">
        <f>DAY(Tabla1[[#This Row],[Fecha]])</f>
        <v>22</v>
      </c>
      <c r="N422" s="11">
        <f>WEEKDAY(Tabla1[[#This Row],[Fecha]],2)</f>
        <v>2</v>
      </c>
      <c r="O422" s="11" t="str">
        <f t="shared" si="6"/>
        <v>Martes</v>
      </c>
    </row>
    <row r="423" spans="1:15" x14ac:dyDescent="0.25">
      <c r="A423" s="4">
        <v>40596</v>
      </c>
      <c r="B423">
        <v>3</v>
      </c>
      <c r="C423">
        <v>2</v>
      </c>
      <c r="D423" s="5" t="s">
        <v>47</v>
      </c>
      <c r="E423" s="6">
        <v>807.03</v>
      </c>
      <c r="F423" s="6">
        <v>1217.0550000000001</v>
      </c>
      <c r="G423" s="6">
        <v>2024.085</v>
      </c>
      <c r="H423" s="6" t="str">
        <f>VLOOKUP(Tabla1[[#This Row],[Caja]],Originales!$I$3:$K$6,2,FALSE)</f>
        <v>Las Canteras</v>
      </c>
      <c r="I423" s="6" t="str">
        <f>VLOOKUP(Tabla1[[#This Row],[Caja]],Originales!$I$3:$K$6,3,FALSE)</f>
        <v>Las Palmas</v>
      </c>
      <c r="J423" s="9" t="str">
        <f>VLOOKUP(Tabla1[[#This Row],[CodigoEmpleado]],Originales!$M$3:$P$13,2,FALSE)</f>
        <v>Toño</v>
      </c>
      <c r="K423" s="10">
        <f>YEAR(Tabla1[[#This Row],[Fecha]])</f>
        <v>2011</v>
      </c>
      <c r="L423" s="11">
        <f>MONTH(Tabla1[[#This Row],[Fecha]])</f>
        <v>2</v>
      </c>
      <c r="M423" s="11">
        <f>DAY(Tabla1[[#This Row],[Fecha]])</f>
        <v>22</v>
      </c>
      <c r="N423" s="11">
        <f>WEEKDAY(Tabla1[[#This Row],[Fecha]],2)</f>
        <v>2</v>
      </c>
      <c r="O423" s="11" t="str">
        <f t="shared" si="6"/>
        <v>Martes</v>
      </c>
    </row>
    <row r="424" spans="1:15" x14ac:dyDescent="0.25">
      <c r="A424" s="4">
        <v>40596</v>
      </c>
      <c r="B424">
        <v>4</v>
      </c>
      <c r="C424">
        <v>1</v>
      </c>
      <c r="D424" s="5" t="s">
        <v>24</v>
      </c>
      <c r="E424" s="6">
        <v>631.74300000000005</v>
      </c>
      <c r="F424" s="6">
        <v>1111.404</v>
      </c>
      <c r="G424" s="6">
        <v>1743.1469999999999</v>
      </c>
      <c r="H424" s="6" t="str">
        <f>VLOOKUP(Tabla1[[#This Row],[Caja]],Originales!$I$3:$K$6,2,FALSE)</f>
        <v>Telde</v>
      </c>
      <c r="I424" s="6" t="str">
        <f>VLOOKUP(Tabla1[[#This Row],[Caja]],Originales!$I$3:$K$6,3,FALSE)</f>
        <v>Las Palmas</v>
      </c>
      <c r="J424" s="9" t="str">
        <f>VLOOKUP(Tabla1[[#This Row],[CodigoEmpleado]],Originales!$M$3:$P$13,2,FALSE)</f>
        <v>Ana</v>
      </c>
      <c r="K424" s="10">
        <f>YEAR(Tabla1[[#This Row],[Fecha]])</f>
        <v>2011</v>
      </c>
      <c r="L424" s="11">
        <f>MONTH(Tabla1[[#This Row],[Fecha]])</f>
        <v>2</v>
      </c>
      <c r="M424" s="11">
        <f>DAY(Tabla1[[#This Row],[Fecha]])</f>
        <v>22</v>
      </c>
      <c r="N424" s="11">
        <f>WEEKDAY(Tabla1[[#This Row],[Fecha]],2)</f>
        <v>2</v>
      </c>
      <c r="O424" s="11" t="str">
        <f t="shared" si="6"/>
        <v>Martes</v>
      </c>
    </row>
    <row r="425" spans="1:15" x14ac:dyDescent="0.25">
      <c r="A425" s="4">
        <v>40596</v>
      </c>
      <c r="B425">
        <v>4</v>
      </c>
      <c r="C425">
        <v>2</v>
      </c>
      <c r="D425" s="5" t="s">
        <v>30</v>
      </c>
      <c r="E425" s="6">
        <v>686.7</v>
      </c>
      <c r="F425" s="6">
        <v>1293.1065000000001</v>
      </c>
      <c r="G425" s="6">
        <v>1979.8064999999999</v>
      </c>
      <c r="H425" s="6" t="str">
        <f>VLOOKUP(Tabla1[[#This Row],[Caja]],Originales!$I$3:$K$6,2,FALSE)</f>
        <v>Telde</v>
      </c>
      <c r="I425" s="6" t="str">
        <f>VLOOKUP(Tabla1[[#This Row],[Caja]],Originales!$I$3:$K$6,3,FALSE)</f>
        <v>Las Palmas</v>
      </c>
      <c r="J425" s="9" t="str">
        <f>VLOOKUP(Tabla1[[#This Row],[CodigoEmpleado]],Originales!$M$3:$P$13,2,FALSE)</f>
        <v>Juan</v>
      </c>
      <c r="K425" s="10">
        <f>YEAR(Tabla1[[#This Row],[Fecha]])</f>
        <v>2011</v>
      </c>
      <c r="L425" s="11">
        <f>MONTH(Tabla1[[#This Row],[Fecha]])</f>
        <v>2</v>
      </c>
      <c r="M425" s="11">
        <f>DAY(Tabla1[[#This Row],[Fecha]])</f>
        <v>22</v>
      </c>
      <c r="N425" s="11">
        <f>WEEKDAY(Tabla1[[#This Row],[Fecha]],2)</f>
        <v>2</v>
      </c>
      <c r="O425" s="11" t="str">
        <f t="shared" si="6"/>
        <v>Martes</v>
      </c>
    </row>
    <row r="426" spans="1:15" x14ac:dyDescent="0.25">
      <c r="A426" s="4">
        <v>40597</v>
      </c>
      <c r="B426">
        <v>1</v>
      </c>
      <c r="C426">
        <v>1</v>
      </c>
      <c r="D426" s="5" t="s">
        <v>16</v>
      </c>
      <c r="E426" s="6">
        <v>655.68299999999999</v>
      </c>
      <c r="F426" s="6">
        <v>1012.431</v>
      </c>
      <c r="G426" s="6">
        <v>1668.114</v>
      </c>
      <c r="H426" s="6" t="str">
        <f>VLOOKUP(Tabla1[[#This Row],[Caja]],Originales!$I$3:$K$6,2,FALSE)</f>
        <v>Tenerife Norte</v>
      </c>
      <c r="I426" s="6" t="str">
        <f>VLOOKUP(Tabla1[[#This Row],[Caja]],Originales!$I$3:$K$6,3,FALSE)</f>
        <v>Tenerife</v>
      </c>
      <c r="J426" s="9" t="str">
        <f>VLOOKUP(Tabla1[[#This Row],[CodigoEmpleado]],Originales!$M$3:$P$13,2,FALSE)</f>
        <v>Jorge</v>
      </c>
      <c r="K426" s="10">
        <f>YEAR(Tabla1[[#This Row],[Fecha]])</f>
        <v>2011</v>
      </c>
      <c r="L426" s="11">
        <f>MONTH(Tabla1[[#This Row],[Fecha]])</f>
        <v>2</v>
      </c>
      <c r="M426" s="11">
        <f>DAY(Tabla1[[#This Row],[Fecha]])</f>
        <v>23</v>
      </c>
      <c r="N426" s="11">
        <f>WEEKDAY(Tabla1[[#This Row],[Fecha]],2)</f>
        <v>3</v>
      </c>
      <c r="O426" s="11" t="str">
        <f t="shared" si="6"/>
        <v>Miércoles</v>
      </c>
    </row>
    <row r="427" spans="1:15" x14ac:dyDescent="0.25">
      <c r="A427" s="4">
        <v>40597</v>
      </c>
      <c r="B427">
        <v>1</v>
      </c>
      <c r="C427">
        <v>2</v>
      </c>
      <c r="D427" s="5" t="s">
        <v>22</v>
      </c>
      <c r="E427" s="6">
        <v>616.3605</v>
      </c>
      <c r="F427" s="6">
        <v>984.87900000000002</v>
      </c>
      <c r="G427" s="6">
        <v>1601.2394999999999</v>
      </c>
      <c r="H427" s="6" t="str">
        <f>VLOOKUP(Tabla1[[#This Row],[Caja]],Originales!$I$3:$K$6,2,FALSE)</f>
        <v>Tenerife Norte</v>
      </c>
      <c r="I427" s="6" t="str">
        <f>VLOOKUP(Tabla1[[#This Row],[Caja]],Originales!$I$3:$K$6,3,FALSE)</f>
        <v>Tenerife</v>
      </c>
      <c r="J427" s="9" t="str">
        <f>VLOOKUP(Tabla1[[#This Row],[CodigoEmpleado]],Originales!$M$3:$P$13,2,FALSE)</f>
        <v>Paco</v>
      </c>
      <c r="K427" s="10">
        <f>YEAR(Tabla1[[#This Row],[Fecha]])</f>
        <v>2011</v>
      </c>
      <c r="L427" s="11">
        <f>MONTH(Tabla1[[#This Row],[Fecha]])</f>
        <v>2</v>
      </c>
      <c r="M427" s="11">
        <f>DAY(Tabla1[[#This Row],[Fecha]])</f>
        <v>23</v>
      </c>
      <c r="N427" s="11">
        <f>WEEKDAY(Tabla1[[#This Row],[Fecha]],2)</f>
        <v>3</v>
      </c>
      <c r="O427" s="11" t="str">
        <f t="shared" si="6"/>
        <v>Miércoles</v>
      </c>
    </row>
    <row r="428" spans="1:15" x14ac:dyDescent="0.25">
      <c r="A428" s="4">
        <v>40597</v>
      </c>
      <c r="B428">
        <v>2</v>
      </c>
      <c r="C428">
        <v>1</v>
      </c>
      <c r="D428" s="5" t="s">
        <v>27</v>
      </c>
      <c r="E428" s="6">
        <v>553.61249999999995</v>
      </c>
      <c r="F428" s="6">
        <v>1101.1980000000001</v>
      </c>
      <c r="G428" s="6">
        <v>1654.8105</v>
      </c>
      <c r="H428" s="6" t="str">
        <f>VLOOKUP(Tabla1[[#This Row],[Caja]],Originales!$I$3:$K$6,2,FALSE)</f>
        <v>Tenerife Sur</v>
      </c>
      <c r="I428" s="6" t="str">
        <f>VLOOKUP(Tabla1[[#This Row],[Caja]],Originales!$I$3:$K$6,3,FALSE)</f>
        <v>Tenerife</v>
      </c>
      <c r="J428" s="9" t="str">
        <f>VLOOKUP(Tabla1[[#This Row],[CodigoEmpleado]],Originales!$M$3:$P$13,2,FALSE)</f>
        <v>Bea</v>
      </c>
      <c r="K428" s="10">
        <f>YEAR(Tabla1[[#This Row],[Fecha]])</f>
        <v>2011</v>
      </c>
      <c r="L428" s="11">
        <f>MONTH(Tabla1[[#This Row],[Fecha]])</f>
        <v>2</v>
      </c>
      <c r="M428" s="11">
        <f>DAY(Tabla1[[#This Row],[Fecha]])</f>
        <v>23</v>
      </c>
      <c r="N428" s="11">
        <f>WEEKDAY(Tabla1[[#This Row],[Fecha]],2)</f>
        <v>3</v>
      </c>
      <c r="O428" s="11" t="str">
        <f t="shared" si="6"/>
        <v>Miércoles</v>
      </c>
    </row>
    <row r="429" spans="1:15" x14ac:dyDescent="0.25">
      <c r="A429" s="4">
        <v>40597</v>
      </c>
      <c r="B429">
        <v>2</v>
      </c>
      <c r="C429">
        <v>2</v>
      </c>
      <c r="D429" s="5" t="s">
        <v>32</v>
      </c>
      <c r="E429" s="6">
        <v>573.42600000000004</v>
      </c>
      <c r="F429" s="6">
        <v>1065.7605000000001</v>
      </c>
      <c r="G429" s="6">
        <v>1639.1865</v>
      </c>
      <c r="H429" s="6" t="str">
        <f>VLOOKUP(Tabla1[[#This Row],[Caja]],Originales!$I$3:$K$6,2,FALSE)</f>
        <v>Tenerife Sur</v>
      </c>
      <c r="I429" s="6" t="str">
        <f>VLOOKUP(Tabla1[[#This Row],[Caja]],Originales!$I$3:$K$6,3,FALSE)</f>
        <v>Tenerife</v>
      </c>
      <c r="J429" s="9" t="str">
        <f>VLOOKUP(Tabla1[[#This Row],[CodigoEmpleado]],Originales!$M$3:$P$13,2,FALSE)</f>
        <v>Ana</v>
      </c>
      <c r="K429" s="10">
        <f>YEAR(Tabla1[[#This Row],[Fecha]])</f>
        <v>2011</v>
      </c>
      <c r="L429" s="11">
        <f>MONTH(Tabla1[[#This Row],[Fecha]])</f>
        <v>2</v>
      </c>
      <c r="M429" s="11">
        <f>DAY(Tabla1[[#This Row],[Fecha]])</f>
        <v>23</v>
      </c>
      <c r="N429" s="11">
        <f>WEEKDAY(Tabla1[[#This Row],[Fecha]],2)</f>
        <v>3</v>
      </c>
      <c r="O429" s="11" t="str">
        <f t="shared" si="6"/>
        <v>Miércoles</v>
      </c>
    </row>
    <row r="430" spans="1:15" x14ac:dyDescent="0.25">
      <c r="A430" s="4">
        <v>40597</v>
      </c>
      <c r="B430">
        <v>3</v>
      </c>
      <c r="C430">
        <v>1</v>
      </c>
      <c r="D430" s="5" t="s">
        <v>37</v>
      </c>
      <c r="E430" s="6">
        <v>594.41549999999995</v>
      </c>
      <c r="F430" s="6">
        <v>1141.749</v>
      </c>
      <c r="G430" s="6">
        <v>1736.1645000000001</v>
      </c>
      <c r="H430" s="6" t="str">
        <f>VLOOKUP(Tabla1[[#This Row],[Caja]],Originales!$I$3:$K$6,2,FALSE)</f>
        <v>Las Canteras</v>
      </c>
      <c r="I430" s="6" t="str">
        <f>VLOOKUP(Tabla1[[#This Row],[Caja]],Originales!$I$3:$K$6,3,FALSE)</f>
        <v>Las Palmas</v>
      </c>
      <c r="J430" s="9" t="str">
        <f>VLOOKUP(Tabla1[[#This Row],[CodigoEmpleado]],Originales!$M$3:$P$13,2,FALSE)</f>
        <v>Luis</v>
      </c>
      <c r="K430" s="10">
        <f>YEAR(Tabla1[[#This Row],[Fecha]])</f>
        <v>2011</v>
      </c>
      <c r="L430" s="11">
        <f>MONTH(Tabla1[[#This Row],[Fecha]])</f>
        <v>2</v>
      </c>
      <c r="M430" s="11">
        <f>DAY(Tabla1[[#This Row],[Fecha]])</f>
        <v>23</v>
      </c>
      <c r="N430" s="11">
        <f>WEEKDAY(Tabla1[[#This Row],[Fecha]],2)</f>
        <v>3</v>
      </c>
      <c r="O430" s="11" t="str">
        <f t="shared" si="6"/>
        <v>Miércoles</v>
      </c>
    </row>
    <row r="431" spans="1:15" x14ac:dyDescent="0.25">
      <c r="A431" s="4">
        <v>40597</v>
      </c>
      <c r="B431">
        <v>3</v>
      </c>
      <c r="C431">
        <v>2</v>
      </c>
      <c r="D431" s="5" t="s">
        <v>40</v>
      </c>
      <c r="E431" s="6">
        <v>788.43449999999996</v>
      </c>
      <c r="F431" s="6">
        <v>1255.7265</v>
      </c>
      <c r="G431" s="6">
        <v>2044.1610000000001</v>
      </c>
      <c r="H431" s="6" t="str">
        <f>VLOOKUP(Tabla1[[#This Row],[Caja]],Originales!$I$3:$K$6,2,FALSE)</f>
        <v>Las Canteras</v>
      </c>
      <c r="I431" s="6" t="str">
        <f>VLOOKUP(Tabla1[[#This Row],[Caja]],Originales!$I$3:$K$6,3,FALSE)</f>
        <v>Las Palmas</v>
      </c>
      <c r="J431" s="9" t="str">
        <f>VLOOKUP(Tabla1[[#This Row],[CodigoEmpleado]],Originales!$M$3:$P$13,2,FALSE)</f>
        <v>Pepe</v>
      </c>
      <c r="K431" s="10">
        <f>YEAR(Tabla1[[#This Row],[Fecha]])</f>
        <v>2011</v>
      </c>
      <c r="L431" s="11">
        <f>MONTH(Tabla1[[#This Row],[Fecha]])</f>
        <v>2</v>
      </c>
      <c r="M431" s="11">
        <f>DAY(Tabla1[[#This Row],[Fecha]])</f>
        <v>23</v>
      </c>
      <c r="N431" s="11">
        <f>WEEKDAY(Tabla1[[#This Row],[Fecha]],2)</f>
        <v>3</v>
      </c>
      <c r="O431" s="11" t="str">
        <f t="shared" si="6"/>
        <v>Miércoles</v>
      </c>
    </row>
    <row r="432" spans="1:15" x14ac:dyDescent="0.25">
      <c r="A432" s="4">
        <v>40597</v>
      </c>
      <c r="B432">
        <v>4</v>
      </c>
      <c r="C432">
        <v>1</v>
      </c>
      <c r="D432" s="5" t="s">
        <v>41</v>
      </c>
      <c r="E432" s="6">
        <v>570.43349999999998</v>
      </c>
      <c r="F432" s="6">
        <v>1147.2929999999999</v>
      </c>
      <c r="G432" s="6">
        <v>1717.7265</v>
      </c>
      <c r="H432" s="6" t="str">
        <f>VLOOKUP(Tabla1[[#This Row],[Caja]],Originales!$I$3:$K$6,2,FALSE)</f>
        <v>Telde</v>
      </c>
      <c r="I432" s="6" t="str">
        <f>VLOOKUP(Tabla1[[#This Row],[Caja]],Originales!$I$3:$K$6,3,FALSE)</f>
        <v>Las Palmas</v>
      </c>
      <c r="J432" s="9" t="str">
        <f>VLOOKUP(Tabla1[[#This Row],[CodigoEmpleado]],Originales!$M$3:$P$13,2,FALSE)</f>
        <v>Javi</v>
      </c>
      <c r="K432" s="10">
        <f>YEAR(Tabla1[[#This Row],[Fecha]])</f>
        <v>2011</v>
      </c>
      <c r="L432" s="11">
        <f>MONTH(Tabla1[[#This Row],[Fecha]])</f>
        <v>2</v>
      </c>
      <c r="M432" s="11">
        <f>DAY(Tabla1[[#This Row],[Fecha]])</f>
        <v>23</v>
      </c>
      <c r="N432" s="11">
        <f>WEEKDAY(Tabla1[[#This Row],[Fecha]],2)</f>
        <v>3</v>
      </c>
      <c r="O432" s="11" t="str">
        <f t="shared" si="6"/>
        <v>Miércoles</v>
      </c>
    </row>
    <row r="433" spans="1:15" x14ac:dyDescent="0.25">
      <c r="A433" s="4">
        <v>40597</v>
      </c>
      <c r="B433">
        <v>4</v>
      </c>
      <c r="C433">
        <v>2</v>
      </c>
      <c r="D433" s="5" t="s">
        <v>43</v>
      </c>
      <c r="E433" s="6">
        <v>873.10649999999998</v>
      </c>
      <c r="F433" s="6">
        <v>1312.9725000000001</v>
      </c>
      <c r="G433" s="6">
        <v>2186.0790000000002</v>
      </c>
      <c r="H433" s="6" t="str">
        <f>VLOOKUP(Tabla1[[#This Row],[Caja]],Originales!$I$3:$K$6,2,FALSE)</f>
        <v>Telde</v>
      </c>
      <c r="I433" s="6" t="str">
        <f>VLOOKUP(Tabla1[[#This Row],[Caja]],Originales!$I$3:$K$6,3,FALSE)</f>
        <v>Las Palmas</v>
      </c>
      <c r="J433" s="9" t="str">
        <f>VLOOKUP(Tabla1[[#This Row],[CodigoEmpleado]],Originales!$M$3:$P$13,2,FALSE)</f>
        <v>Jose</v>
      </c>
      <c r="K433" s="10">
        <f>YEAR(Tabla1[[#This Row],[Fecha]])</f>
        <v>2011</v>
      </c>
      <c r="L433" s="11">
        <f>MONTH(Tabla1[[#This Row],[Fecha]])</f>
        <v>2</v>
      </c>
      <c r="M433" s="11">
        <f>DAY(Tabla1[[#This Row],[Fecha]])</f>
        <v>23</v>
      </c>
      <c r="N433" s="11">
        <f>WEEKDAY(Tabla1[[#This Row],[Fecha]],2)</f>
        <v>3</v>
      </c>
      <c r="O433" s="11" t="str">
        <f t="shared" si="6"/>
        <v>Miércoles</v>
      </c>
    </row>
    <row r="434" spans="1:15" x14ac:dyDescent="0.25">
      <c r="A434" s="4">
        <v>40598</v>
      </c>
      <c r="B434">
        <v>1</v>
      </c>
      <c r="C434">
        <v>1</v>
      </c>
      <c r="D434" s="5" t="s">
        <v>47</v>
      </c>
      <c r="E434" s="6">
        <v>650.01300000000003</v>
      </c>
      <c r="F434" s="6">
        <v>1150.1385</v>
      </c>
      <c r="G434" s="6">
        <v>1800.1514999999999</v>
      </c>
      <c r="H434" s="6" t="str">
        <f>VLOOKUP(Tabla1[[#This Row],[Caja]],Originales!$I$3:$K$6,2,FALSE)</f>
        <v>Tenerife Norte</v>
      </c>
      <c r="I434" s="6" t="str">
        <f>VLOOKUP(Tabla1[[#This Row],[Caja]],Originales!$I$3:$K$6,3,FALSE)</f>
        <v>Tenerife</v>
      </c>
      <c r="J434" s="9" t="str">
        <f>VLOOKUP(Tabla1[[#This Row],[CodigoEmpleado]],Originales!$M$3:$P$13,2,FALSE)</f>
        <v>Toño</v>
      </c>
      <c r="K434" s="10">
        <f>YEAR(Tabla1[[#This Row],[Fecha]])</f>
        <v>2011</v>
      </c>
      <c r="L434" s="11">
        <f>MONTH(Tabla1[[#This Row],[Fecha]])</f>
        <v>2</v>
      </c>
      <c r="M434" s="11">
        <f>DAY(Tabla1[[#This Row],[Fecha]])</f>
        <v>24</v>
      </c>
      <c r="N434" s="11">
        <f>WEEKDAY(Tabla1[[#This Row],[Fecha]],2)</f>
        <v>4</v>
      </c>
      <c r="O434" s="11" t="str">
        <f t="shared" si="6"/>
        <v>Jueves</v>
      </c>
    </row>
    <row r="435" spans="1:15" x14ac:dyDescent="0.25">
      <c r="A435" s="4">
        <v>40598</v>
      </c>
      <c r="B435">
        <v>1</v>
      </c>
      <c r="C435">
        <v>2</v>
      </c>
      <c r="D435" s="5" t="s">
        <v>24</v>
      </c>
      <c r="E435" s="6">
        <v>763.94849999999997</v>
      </c>
      <c r="F435" s="6">
        <v>1279.761</v>
      </c>
      <c r="G435" s="6">
        <v>2043.7094999999999</v>
      </c>
      <c r="H435" s="6" t="str">
        <f>VLOOKUP(Tabla1[[#This Row],[Caja]],Originales!$I$3:$K$6,2,FALSE)</f>
        <v>Tenerife Norte</v>
      </c>
      <c r="I435" s="6" t="str">
        <f>VLOOKUP(Tabla1[[#This Row],[Caja]],Originales!$I$3:$K$6,3,FALSE)</f>
        <v>Tenerife</v>
      </c>
      <c r="J435" s="9" t="str">
        <f>VLOOKUP(Tabla1[[#This Row],[CodigoEmpleado]],Originales!$M$3:$P$13,2,FALSE)</f>
        <v>Ana</v>
      </c>
      <c r="K435" s="10">
        <f>YEAR(Tabla1[[#This Row],[Fecha]])</f>
        <v>2011</v>
      </c>
      <c r="L435" s="11">
        <f>MONTH(Tabla1[[#This Row],[Fecha]])</f>
        <v>2</v>
      </c>
      <c r="M435" s="11">
        <f>DAY(Tabla1[[#This Row],[Fecha]])</f>
        <v>24</v>
      </c>
      <c r="N435" s="11">
        <f>WEEKDAY(Tabla1[[#This Row],[Fecha]],2)</f>
        <v>4</v>
      </c>
      <c r="O435" s="11" t="str">
        <f t="shared" si="6"/>
        <v>Jueves</v>
      </c>
    </row>
    <row r="436" spans="1:15" x14ac:dyDescent="0.25">
      <c r="A436" s="4">
        <v>40598</v>
      </c>
      <c r="B436">
        <v>2</v>
      </c>
      <c r="C436">
        <v>1</v>
      </c>
      <c r="D436" s="5" t="s">
        <v>30</v>
      </c>
      <c r="E436" s="6">
        <v>627.97349999999994</v>
      </c>
      <c r="F436" s="6">
        <v>1191.6555000000001</v>
      </c>
      <c r="G436" s="6">
        <v>1819.6289999999999</v>
      </c>
      <c r="H436" s="6" t="str">
        <f>VLOOKUP(Tabla1[[#This Row],[Caja]],Originales!$I$3:$K$6,2,FALSE)</f>
        <v>Tenerife Sur</v>
      </c>
      <c r="I436" s="6" t="str">
        <f>VLOOKUP(Tabla1[[#This Row],[Caja]],Originales!$I$3:$K$6,3,FALSE)</f>
        <v>Tenerife</v>
      </c>
      <c r="J436" s="9" t="str">
        <f>VLOOKUP(Tabla1[[#This Row],[CodigoEmpleado]],Originales!$M$3:$P$13,2,FALSE)</f>
        <v>Juan</v>
      </c>
      <c r="K436" s="10">
        <f>YEAR(Tabla1[[#This Row],[Fecha]])</f>
        <v>2011</v>
      </c>
      <c r="L436" s="11">
        <f>MONTH(Tabla1[[#This Row],[Fecha]])</f>
        <v>2</v>
      </c>
      <c r="M436" s="11">
        <f>DAY(Tabla1[[#This Row],[Fecha]])</f>
        <v>24</v>
      </c>
      <c r="N436" s="11">
        <f>WEEKDAY(Tabla1[[#This Row],[Fecha]],2)</f>
        <v>4</v>
      </c>
      <c r="O436" s="11" t="str">
        <f t="shared" si="6"/>
        <v>Jueves</v>
      </c>
    </row>
    <row r="437" spans="1:15" x14ac:dyDescent="0.25">
      <c r="A437" s="4">
        <v>40598</v>
      </c>
      <c r="B437">
        <v>2</v>
      </c>
      <c r="C437">
        <v>2</v>
      </c>
      <c r="D437" s="5" t="s">
        <v>16</v>
      </c>
      <c r="E437" s="6">
        <v>811.39800000000002</v>
      </c>
      <c r="F437" s="6">
        <v>1273.7445</v>
      </c>
      <c r="G437" s="6">
        <v>2085.1424999999999</v>
      </c>
      <c r="H437" s="6" t="str">
        <f>VLOOKUP(Tabla1[[#This Row],[Caja]],Originales!$I$3:$K$6,2,FALSE)</f>
        <v>Tenerife Sur</v>
      </c>
      <c r="I437" s="6" t="str">
        <f>VLOOKUP(Tabla1[[#This Row],[Caja]],Originales!$I$3:$K$6,3,FALSE)</f>
        <v>Tenerife</v>
      </c>
      <c r="J437" s="9" t="str">
        <f>VLOOKUP(Tabla1[[#This Row],[CodigoEmpleado]],Originales!$M$3:$P$13,2,FALSE)</f>
        <v>Jorge</v>
      </c>
      <c r="K437" s="10">
        <f>YEAR(Tabla1[[#This Row],[Fecha]])</f>
        <v>2011</v>
      </c>
      <c r="L437" s="11">
        <f>MONTH(Tabla1[[#This Row],[Fecha]])</f>
        <v>2</v>
      </c>
      <c r="M437" s="11">
        <f>DAY(Tabla1[[#This Row],[Fecha]])</f>
        <v>24</v>
      </c>
      <c r="N437" s="11">
        <f>WEEKDAY(Tabla1[[#This Row],[Fecha]],2)</f>
        <v>4</v>
      </c>
      <c r="O437" s="11" t="str">
        <f t="shared" si="6"/>
        <v>Jueves</v>
      </c>
    </row>
    <row r="438" spans="1:15" x14ac:dyDescent="0.25">
      <c r="A438" s="4">
        <v>40598</v>
      </c>
      <c r="B438">
        <v>3</v>
      </c>
      <c r="C438">
        <v>1</v>
      </c>
      <c r="D438" s="5" t="s">
        <v>22</v>
      </c>
      <c r="E438" s="6">
        <v>548.60400000000004</v>
      </c>
      <c r="F438" s="6">
        <v>1103.1824999999999</v>
      </c>
      <c r="G438" s="6">
        <v>1651.7864999999999</v>
      </c>
      <c r="H438" s="6" t="str">
        <f>VLOOKUP(Tabla1[[#This Row],[Caja]],Originales!$I$3:$K$6,2,FALSE)</f>
        <v>Las Canteras</v>
      </c>
      <c r="I438" s="6" t="str">
        <f>VLOOKUP(Tabla1[[#This Row],[Caja]],Originales!$I$3:$K$6,3,FALSE)</f>
        <v>Las Palmas</v>
      </c>
      <c r="J438" s="9" t="str">
        <f>VLOOKUP(Tabla1[[#This Row],[CodigoEmpleado]],Originales!$M$3:$P$13,2,FALSE)</f>
        <v>Paco</v>
      </c>
      <c r="K438" s="10">
        <f>YEAR(Tabla1[[#This Row],[Fecha]])</f>
        <v>2011</v>
      </c>
      <c r="L438" s="11">
        <f>MONTH(Tabla1[[#This Row],[Fecha]])</f>
        <v>2</v>
      </c>
      <c r="M438" s="11">
        <f>DAY(Tabla1[[#This Row],[Fecha]])</f>
        <v>24</v>
      </c>
      <c r="N438" s="11">
        <f>WEEKDAY(Tabla1[[#This Row],[Fecha]],2)</f>
        <v>4</v>
      </c>
      <c r="O438" s="11" t="str">
        <f t="shared" si="6"/>
        <v>Jueves</v>
      </c>
    </row>
    <row r="439" spans="1:15" x14ac:dyDescent="0.25">
      <c r="A439" s="4">
        <v>40598</v>
      </c>
      <c r="B439">
        <v>3</v>
      </c>
      <c r="C439">
        <v>2</v>
      </c>
      <c r="D439" s="5" t="s">
        <v>27</v>
      </c>
      <c r="E439" s="6">
        <v>805.86450000000002</v>
      </c>
      <c r="F439" s="6">
        <v>1376.1510000000001</v>
      </c>
      <c r="G439" s="6">
        <v>2182.0155</v>
      </c>
      <c r="H439" s="6" t="str">
        <f>VLOOKUP(Tabla1[[#This Row],[Caja]],Originales!$I$3:$K$6,2,FALSE)</f>
        <v>Las Canteras</v>
      </c>
      <c r="I439" s="6" t="str">
        <f>VLOOKUP(Tabla1[[#This Row],[Caja]],Originales!$I$3:$K$6,3,FALSE)</f>
        <v>Las Palmas</v>
      </c>
      <c r="J439" s="9" t="str">
        <f>VLOOKUP(Tabla1[[#This Row],[CodigoEmpleado]],Originales!$M$3:$P$13,2,FALSE)</f>
        <v>Bea</v>
      </c>
      <c r="K439" s="10">
        <f>YEAR(Tabla1[[#This Row],[Fecha]])</f>
        <v>2011</v>
      </c>
      <c r="L439" s="11">
        <f>MONTH(Tabla1[[#This Row],[Fecha]])</f>
        <v>2</v>
      </c>
      <c r="M439" s="11">
        <f>DAY(Tabla1[[#This Row],[Fecha]])</f>
        <v>24</v>
      </c>
      <c r="N439" s="11">
        <f>WEEKDAY(Tabla1[[#This Row],[Fecha]],2)</f>
        <v>4</v>
      </c>
      <c r="O439" s="11" t="str">
        <f t="shared" si="6"/>
        <v>Jueves</v>
      </c>
    </row>
    <row r="440" spans="1:15" x14ac:dyDescent="0.25">
      <c r="A440" s="4">
        <v>40598</v>
      </c>
      <c r="B440">
        <v>4</v>
      </c>
      <c r="C440">
        <v>1</v>
      </c>
      <c r="D440" s="5" t="s">
        <v>32</v>
      </c>
      <c r="E440" s="6">
        <v>617.23199999999997</v>
      </c>
      <c r="F440" s="6">
        <v>1004.976</v>
      </c>
      <c r="G440" s="6">
        <v>1622.2080000000001</v>
      </c>
      <c r="H440" s="6" t="str">
        <f>VLOOKUP(Tabla1[[#This Row],[Caja]],Originales!$I$3:$K$6,2,FALSE)</f>
        <v>Telde</v>
      </c>
      <c r="I440" s="6" t="str">
        <f>VLOOKUP(Tabla1[[#This Row],[Caja]],Originales!$I$3:$K$6,3,FALSE)</f>
        <v>Las Palmas</v>
      </c>
      <c r="J440" s="9" t="str">
        <f>VLOOKUP(Tabla1[[#This Row],[CodigoEmpleado]],Originales!$M$3:$P$13,2,FALSE)</f>
        <v>Ana</v>
      </c>
      <c r="K440" s="10">
        <f>YEAR(Tabla1[[#This Row],[Fecha]])</f>
        <v>2011</v>
      </c>
      <c r="L440" s="11">
        <f>MONTH(Tabla1[[#This Row],[Fecha]])</f>
        <v>2</v>
      </c>
      <c r="M440" s="11">
        <f>DAY(Tabla1[[#This Row],[Fecha]])</f>
        <v>24</v>
      </c>
      <c r="N440" s="11">
        <f>WEEKDAY(Tabla1[[#This Row],[Fecha]],2)</f>
        <v>4</v>
      </c>
      <c r="O440" s="11" t="str">
        <f t="shared" si="6"/>
        <v>Jueves</v>
      </c>
    </row>
    <row r="441" spans="1:15" x14ac:dyDescent="0.25">
      <c r="A441" s="4">
        <v>40598</v>
      </c>
      <c r="B441">
        <v>4</v>
      </c>
      <c r="C441">
        <v>2</v>
      </c>
      <c r="D441" s="5" t="s">
        <v>37</v>
      </c>
      <c r="E441" s="6">
        <v>643.05150000000003</v>
      </c>
      <c r="F441" s="6">
        <v>965.74800000000005</v>
      </c>
      <c r="G441" s="6">
        <v>1608.7995000000001</v>
      </c>
      <c r="H441" s="6" t="str">
        <f>VLOOKUP(Tabla1[[#This Row],[Caja]],Originales!$I$3:$K$6,2,FALSE)</f>
        <v>Telde</v>
      </c>
      <c r="I441" s="6" t="str">
        <f>VLOOKUP(Tabla1[[#This Row],[Caja]],Originales!$I$3:$K$6,3,FALSE)</f>
        <v>Las Palmas</v>
      </c>
      <c r="J441" s="9" t="str">
        <f>VLOOKUP(Tabla1[[#This Row],[CodigoEmpleado]],Originales!$M$3:$P$13,2,FALSE)</f>
        <v>Luis</v>
      </c>
      <c r="K441" s="10">
        <f>YEAR(Tabla1[[#This Row],[Fecha]])</f>
        <v>2011</v>
      </c>
      <c r="L441" s="11">
        <f>MONTH(Tabla1[[#This Row],[Fecha]])</f>
        <v>2</v>
      </c>
      <c r="M441" s="11">
        <f>DAY(Tabla1[[#This Row],[Fecha]])</f>
        <v>24</v>
      </c>
      <c r="N441" s="11">
        <f>WEEKDAY(Tabla1[[#This Row],[Fecha]],2)</f>
        <v>4</v>
      </c>
      <c r="O441" s="11" t="str">
        <f t="shared" si="6"/>
        <v>Jueves</v>
      </c>
    </row>
    <row r="442" spans="1:15" x14ac:dyDescent="0.25">
      <c r="A442" s="4">
        <v>40599</v>
      </c>
      <c r="B442">
        <v>1</v>
      </c>
      <c r="C442">
        <v>1</v>
      </c>
      <c r="D442" s="5" t="s">
        <v>40</v>
      </c>
      <c r="E442" s="6">
        <v>654.70650000000001</v>
      </c>
      <c r="F442" s="6">
        <v>1151.3145</v>
      </c>
      <c r="G442" s="6">
        <v>1806.021</v>
      </c>
      <c r="H442" s="6" t="str">
        <f>VLOOKUP(Tabla1[[#This Row],[Caja]],Originales!$I$3:$K$6,2,FALSE)</f>
        <v>Tenerife Norte</v>
      </c>
      <c r="I442" s="6" t="str">
        <f>VLOOKUP(Tabla1[[#This Row],[Caja]],Originales!$I$3:$K$6,3,FALSE)</f>
        <v>Tenerife</v>
      </c>
      <c r="J442" s="9" t="str">
        <f>VLOOKUP(Tabla1[[#This Row],[CodigoEmpleado]],Originales!$M$3:$P$13,2,FALSE)</f>
        <v>Pepe</v>
      </c>
      <c r="K442" s="10">
        <f>YEAR(Tabla1[[#This Row],[Fecha]])</f>
        <v>2011</v>
      </c>
      <c r="L442" s="11">
        <f>MONTH(Tabla1[[#This Row],[Fecha]])</f>
        <v>2</v>
      </c>
      <c r="M442" s="11">
        <f>DAY(Tabla1[[#This Row],[Fecha]])</f>
        <v>25</v>
      </c>
      <c r="N442" s="11">
        <f>WEEKDAY(Tabla1[[#This Row],[Fecha]],2)</f>
        <v>5</v>
      </c>
      <c r="O442" s="11" t="str">
        <f t="shared" si="6"/>
        <v>Viernes</v>
      </c>
    </row>
    <row r="443" spans="1:15" x14ac:dyDescent="0.25">
      <c r="A443" s="4">
        <v>40599</v>
      </c>
      <c r="B443">
        <v>1</v>
      </c>
      <c r="C443">
        <v>2</v>
      </c>
      <c r="D443" s="5" t="s">
        <v>41</v>
      </c>
      <c r="E443" s="6">
        <v>568.24950000000001</v>
      </c>
      <c r="F443" s="6">
        <v>1038.5340000000001</v>
      </c>
      <c r="G443" s="6">
        <v>1606.7835</v>
      </c>
      <c r="H443" s="6" t="str">
        <f>VLOOKUP(Tabla1[[#This Row],[Caja]],Originales!$I$3:$K$6,2,FALSE)</f>
        <v>Tenerife Norte</v>
      </c>
      <c r="I443" s="6" t="str">
        <f>VLOOKUP(Tabla1[[#This Row],[Caja]],Originales!$I$3:$K$6,3,FALSE)</f>
        <v>Tenerife</v>
      </c>
      <c r="J443" s="9" t="str">
        <f>VLOOKUP(Tabla1[[#This Row],[CodigoEmpleado]],Originales!$M$3:$P$13,2,FALSE)</f>
        <v>Javi</v>
      </c>
      <c r="K443" s="10">
        <f>YEAR(Tabla1[[#This Row],[Fecha]])</f>
        <v>2011</v>
      </c>
      <c r="L443" s="11">
        <f>MONTH(Tabla1[[#This Row],[Fecha]])</f>
        <v>2</v>
      </c>
      <c r="M443" s="11">
        <f>DAY(Tabla1[[#This Row],[Fecha]])</f>
        <v>25</v>
      </c>
      <c r="N443" s="11">
        <f>WEEKDAY(Tabla1[[#This Row],[Fecha]],2)</f>
        <v>5</v>
      </c>
      <c r="O443" s="11" t="str">
        <f t="shared" si="6"/>
        <v>Viernes</v>
      </c>
    </row>
    <row r="444" spans="1:15" x14ac:dyDescent="0.25">
      <c r="A444" s="4">
        <v>40599</v>
      </c>
      <c r="B444">
        <v>2</v>
      </c>
      <c r="C444">
        <v>1</v>
      </c>
      <c r="D444" s="5" t="s">
        <v>43</v>
      </c>
      <c r="E444" s="6">
        <v>647.85</v>
      </c>
      <c r="F444" s="6">
        <v>1055.7329999999999</v>
      </c>
      <c r="G444" s="6">
        <v>1703.5830000000001</v>
      </c>
      <c r="H444" s="6" t="str">
        <f>VLOOKUP(Tabla1[[#This Row],[Caja]],Originales!$I$3:$K$6,2,FALSE)</f>
        <v>Tenerife Sur</v>
      </c>
      <c r="I444" s="6" t="str">
        <f>VLOOKUP(Tabla1[[#This Row],[Caja]],Originales!$I$3:$K$6,3,FALSE)</f>
        <v>Tenerife</v>
      </c>
      <c r="J444" s="9" t="str">
        <f>VLOOKUP(Tabla1[[#This Row],[CodigoEmpleado]],Originales!$M$3:$P$13,2,FALSE)</f>
        <v>Jose</v>
      </c>
      <c r="K444" s="10">
        <f>YEAR(Tabla1[[#This Row],[Fecha]])</f>
        <v>2011</v>
      </c>
      <c r="L444" s="11">
        <f>MONTH(Tabla1[[#This Row],[Fecha]])</f>
        <v>2</v>
      </c>
      <c r="M444" s="11">
        <f>DAY(Tabla1[[#This Row],[Fecha]])</f>
        <v>25</v>
      </c>
      <c r="N444" s="11">
        <f>WEEKDAY(Tabla1[[#This Row],[Fecha]],2)</f>
        <v>5</v>
      </c>
      <c r="O444" s="11" t="str">
        <f t="shared" si="6"/>
        <v>Viernes</v>
      </c>
    </row>
    <row r="445" spans="1:15" x14ac:dyDescent="0.25">
      <c r="A445" s="4">
        <v>40599</v>
      </c>
      <c r="B445">
        <v>2</v>
      </c>
      <c r="C445">
        <v>2</v>
      </c>
      <c r="D445" s="5" t="s">
        <v>47</v>
      </c>
      <c r="E445" s="6">
        <v>634.16849999999999</v>
      </c>
      <c r="F445" s="6">
        <v>961.27499999999998</v>
      </c>
      <c r="G445" s="6">
        <v>1595.4435000000001</v>
      </c>
      <c r="H445" s="6" t="str">
        <f>VLOOKUP(Tabla1[[#This Row],[Caja]],Originales!$I$3:$K$6,2,FALSE)</f>
        <v>Tenerife Sur</v>
      </c>
      <c r="I445" s="6" t="str">
        <f>VLOOKUP(Tabla1[[#This Row],[Caja]],Originales!$I$3:$K$6,3,FALSE)</f>
        <v>Tenerife</v>
      </c>
      <c r="J445" s="9" t="str">
        <f>VLOOKUP(Tabla1[[#This Row],[CodigoEmpleado]],Originales!$M$3:$P$13,2,FALSE)</f>
        <v>Toño</v>
      </c>
      <c r="K445" s="10">
        <f>YEAR(Tabla1[[#This Row],[Fecha]])</f>
        <v>2011</v>
      </c>
      <c r="L445" s="11">
        <f>MONTH(Tabla1[[#This Row],[Fecha]])</f>
        <v>2</v>
      </c>
      <c r="M445" s="11">
        <f>DAY(Tabla1[[#This Row],[Fecha]])</f>
        <v>25</v>
      </c>
      <c r="N445" s="11">
        <f>WEEKDAY(Tabla1[[#This Row],[Fecha]],2)</f>
        <v>5</v>
      </c>
      <c r="O445" s="11" t="str">
        <f t="shared" si="6"/>
        <v>Viernes</v>
      </c>
    </row>
    <row r="446" spans="1:15" x14ac:dyDescent="0.25">
      <c r="A446" s="4">
        <v>40599</v>
      </c>
      <c r="B446">
        <v>3</v>
      </c>
      <c r="C446">
        <v>1</v>
      </c>
      <c r="D446" s="5" t="s">
        <v>24</v>
      </c>
      <c r="E446" s="6">
        <v>685.44</v>
      </c>
      <c r="F446" s="6">
        <v>1115.9190000000001</v>
      </c>
      <c r="G446" s="6">
        <v>1801.3589999999999</v>
      </c>
      <c r="H446" s="6" t="str">
        <f>VLOOKUP(Tabla1[[#This Row],[Caja]],Originales!$I$3:$K$6,2,FALSE)</f>
        <v>Las Canteras</v>
      </c>
      <c r="I446" s="6" t="str">
        <f>VLOOKUP(Tabla1[[#This Row],[Caja]],Originales!$I$3:$K$6,3,FALSE)</f>
        <v>Las Palmas</v>
      </c>
      <c r="J446" s="9" t="str">
        <f>VLOOKUP(Tabla1[[#This Row],[CodigoEmpleado]],Originales!$M$3:$P$13,2,FALSE)</f>
        <v>Ana</v>
      </c>
      <c r="K446" s="10">
        <f>YEAR(Tabla1[[#This Row],[Fecha]])</f>
        <v>2011</v>
      </c>
      <c r="L446" s="11">
        <f>MONTH(Tabla1[[#This Row],[Fecha]])</f>
        <v>2</v>
      </c>
      <c r="M446" s="11">
        <f>DAY(Tabla1[[#This Row],[Fecha]])</f>
        <v>25</v>
      </c>
      <c r="N446" s="11">
        <f>WEEKDAY(Tabla1[[#This Row],[Fecha]],2)</f>
        <v>5</v>
      </c>
      <c r="O446" s="11" t="str">
        <f t="shared" si="6"/>
        <v>Viernes</v>
      </c>
    </row>
    <row r="447" spans="1:15" x14ac:dyDescent="0.25">
      <c r="A447" s="4">
        <v>40599</v>
      </c>
      <c r="B447">
        <v>3</v>
      </c>
      <c r="C447">
        <v>2</v>
      </c>
      <c r="D447" s="5" t="s">
        <v>30</v>
      </c>
      <c r="E447" s="6">
        <v>723.06150000000002</v>
      </c>
      <c r="F447" s="6">
        <v>1414.896</v>
      </c>
      <c r="G447" s="6">
        <v>2137.9575</v>
      </c>
      <c r="H447" s="6" t="str">
        <f>VLOOKUP(Tabla1[[#This Row],[Caja]],Originales!$I$3:$K$6,2,FALSE)</f>
        <v>Las Canteras</v>
      </c>
      <c r="I447" s="6" t="str">
        <f>VLOOKUP(Tabla1[[#This Row],[Caja]],Originales!$I$3:$K$6,3,FALSE)</f>
        <v>Las Palmas</v>
      </c>
      <c r="J447" s="9" t="str">
        <f>VLOOKUP(Tabla1[[#This Row],[CodigoEmpleado]],Originales!$M$3:$P$13,2,FALSE)</f>
        <v>Juan</v>
      </c>
      <c r="K447" s="10">
        <f>YEAR(Tabla1[[#This Row],[Fecha]])</f>
        <v>2011</v>
      </c>
      <c r="L447" s="11">
        <f>MONTH(Tabla1[[#This Row],[Fecha]])</f>
        <v>2</v>
      </c>
      <c r="M447" s="11">
        <f>DAY(Tabla1[[#This Row],[Fecha]])</f>
        <v>25</v>
      </c>
      <c r="N447" s="11">
        <f>WEEKDAY(Tabla1[[#This Row],[Fecha]],2)</f>
        <v>5</v>
      </c>
      <c r="O447" s="11" t="str">
        <f t="shared" si="6"/>
        <v>Viernes</v>
      </c>
    </row>
    <row r="448" spans="1:15" x14ac:dyDescent="0.25">
      <c r="A448" s="4">
        <v>40599</v>
      </c>
      <c r="B448">
        <v>4</v>
      </c>
      <c r="C448">
        <v>1</v>
      </c>
      <c r="D448" s="5" t="s">
        <v>16</v>
      </c>
      <c r="E448" s="6">
        <v>637.90650000000005</v>
      </c>
      <c r="F448" s="6">
        <v>1071.7560000000001</v>
      </c>
      <c r="G448" s="6">
        <v>1709.6624999999999</v>
      </c>
      <c r="H448" s="6" t="str">
        <f>VLOOKUP(Tabla1[[#This Row],[Caja]],Originales!$I$3:$K$6,2,FALSE)</f>
        <v>Telde</v>
      </c>
      <c r="I448" s="6" t="str">
        <f>VLOOKUP(Tabla1[[#This Row],[Caja]],Originales!$I$3:$K$6,3,FALSE)</f>
        <v>Las Palmas</v>
      </c>
      <c r="J448" s="9" t="str">
        <f>VLOOKUP(Tabla1[[#This Row],[CodigoEmpleado]],Originales!$M$3:$P$13,2,FALSE)</f>
        <v>Jorge</v>
      </c>
      <c r="K448" s="10">
        <f>YEAR(Tabla1[[#This Row],[Fecha]])</f>
        <v>2011</v>
      </c>
      <c r="L448" s="11">
        <f>MONTH(Tabla1[[#This Row],[Fecha]])</f>
        <v>2</v>
      </c>
      <c r="M448" s="11">
        <f>DAY(Tabla1[[#This Row],[Fecha]])</f>
        <v>25</v>
      </c>
      <c r="N448" s="11">
        <f>WEEKDAY(Tabla1[[#This Row],[Fecha]],2)</f>
        <v>5</v>
      </c>
      <c r="O448" s="11" t="str">
        <f t="shared" si="6"/>
        <v>Viernes</v>
      </c>
    </row>
    <row r="449" spans="1:15" x14ac:dyDescent="0.25">
      <c r="A449" s="4">
        <v>40599</v>
      </c>
      <c r="B449">
        <v>4</v>
      </c>
      <c r="C449">
        <v>2</v>
      </c>
      <c r="D449" s="5" t="s">
        <v>22</v>
      </c>
      <c r="E449" s="6">
        <v>796.38300000000004</v>
      </c>
      <c r="F449" s="6">
        <v>1290.1244999999999</v>
      </c>
      <c r="G449" s="6">
        <v>2086.5075000000002</v>
      </c>
      <c r="H449" s="6" t="str">
        <f>VLOOKUP(Tabla1[[#This Row],[Caja]],Originales!$I$3:$K$6,2,FALSE)</f>
        <v>Telde</v>
      </c>
      <c r="I449" s="6" t="str">
        <f>VLOOKUP(Tabla1[[#This Row],[Caja]],Originales!$I$3:$K$6,3,FALSE)</f>
        <v>Las Palmas</v>
      </c>
      <c r="J449" s="9" t="str">
        <f>VLOOKUP(Tabla1[[#This Row],[CodigoEmpleado]],Originales!$M$3:$P$13,2,FALSE)</f>
        <v>Paco</v>
      </c>
      <c r="K449" s="10">
        <f>YEAR(Tabla1[[#This Row],[Fecha]])</f>
        <v>2011</v>
      </c>
      <c r="L449" s="11">
        <f>MONTH(Tabla1[[#This Row],[Fecha]])</f>
        <v>2</v>
      </c>
      <c r="M449" s="11">
        <f>DAY(Tabla1[[#This Row],[Fecha]])</f>
        <v>25</v>
      </c>
      <c r="N449" s="11">
        <f>WEEKDAY(Tabla1[[#This Row],[Fecha]],2)</f>
        <v>5</v>
      </c>
      <c r="O449" s="11" t="str">
        <f t="shared" si="6"/>
        <v>Viernes</v>
      </c>
    </row>
    <row r="450" spans="1:15" x14ac:dyDescent="0.25">
      <c r="A450" s="4">
        <v>40600</v>
      </c>
      <c r="B450">
        <v>1</v>
      </c>
      <c r="C450">
        <v>1</v>
      </c>
      <c r="D450" s="5" t="s">
        <v>27</v>
      </c>
      <c r="E450" s="6">
        <v>575.76750000000004</v>
      </c>
      <c r="F450" s="6">
        <v>1090.509</v>
      </c>
      <c r="G450" s="6">
        <v>1666.2764999999999</v>
      </c>
      <c r="H450" s="6" t="str">
        <f>VLOOKUP(Tabla1[[#This Row],[Caja]],Originales!$I$3:$K$6,2,FALSE)</f>
        <v>Tenerife Norte</v>
      </c>
      <c r="I450" s="6" t="str">
        <f>VLOOKUP(Tabla1[[#This Row],[Caja]],Originales!$I$3:$K$6,3,FALSE)</f>
        <v>Tenerife</v>
      </c>
      <c r="J450" s="9" t="str">
        <f>VLOOKUP(Tabla1[[#This Row],[CodigoEmpleado]],Originales!$M$3:$P$13,2,FALSE)</f>
        <v>Bea</v>
      </c>
      <c r="K450" s="10">
        <f>YEAR(Tabla1[[#This Row],[Fecha]])</f>
        <v>2011</v>
      </c>
      <c r="L450" s="11">
        <f>MONTH(Tabla1[[#This Row],[Fecha]])</f>
        <v>2</v>
      </c>
      <c r="M450" s="11">
        <f>DAY(Tabla1[[#This Row],[Fecha]])</f>
        <v>26</v>
      </c>
      <c r="N450" s="11">
        <f>WEEKDAY(Tabla1[[#This Row],[Fecha]],2)</f>
        <v>6</v>
      </c>
      <c r="O450" s="11" t="str">
        <f t="shared" ref="O450:O513" si="7">IF(N450=1,"Lunes",IF(N450=2,"Martes",IF(N450=3,"Miércoles",IF(N450=4,"Jueves",IF(N450=5,"Viernes",IF(N450=6,"Sábado","Domingo"))))))</f>
        <v>Sábado</v>
      </c>
    </row>
    <row r="451" spans="1:15" x14ac:dyDescent="0.25">
      <c r="A451" s="4">
        <v>40600</v>
      </c>
      <c r="B451">
        <v>1</v>
      </c>
      <c r="C451">
        <v>2</v>
      </c>
      <c r="D451" s="5" t="s">
        <v>32</v>
      </c>
      <c r="E451" s="6">
        <v>668.59799999999996</v>
      </c>
      <c r="F451" s="6">
        <v>1120.5915</v>
      </c>
      <c r="G451" s="6">
        <v>1789.1895</v>
      </c>
      <c r="H451" s="6" t="str">
        <f>VLOOKUP(Tabla1[[#This Row],[Caja]],Originales!$I$3:$K$6,2,FALSE)</f>
        <v>Tenerife Norte</v>
      </c>
      <c r="I451" s="6" t="str">
        <f>VLOOKUP(Tabla1[[#This Row],[Caja]],Originales!$I$3:$K$6,3,FALSE)</f>
        <v>Tenerife</v>
      </c>
      <c r="J451" s="9" t="str">
        <f>VLOOKUP(Tabla1[[#This Row],[CodigoEmpleado]],Originales!$M$3:$P$13,2,FALSE)</f>
        <v>Ana</v>
      </c>
      <c r="K451" s="10">
        <f>YEAR(Tabla1[[#This Row],[Fecha]])</f>
        <v>2011</v>
      </c>
      <c r="L451" s="11">
        <f>MONTH(Tabla1[[#This Row],[Fecha]])</f>
        <v>2</v>
      </c>
      <c r="M451" s="11">
        <f>DAY(Tabla1[[#This Row],[Fecha]])</f>
        <v>26</v>
      </c>
      <c r="N451" s="11">
        <f>WEEKDAY(Tabla1[[#This Row],[Fecha]],2)</f>
        <v>6</v>
      </c>
      <c r="O451" s="11" t="str">
        <f t="shared" si="7"/>
        <v>Sábado</v>
      </c>
    </row>
    <row r="452" spans="1:15" x14ac:dyDescent="0.25">
      <c r="A452" s="4">
        <v>40600</v>
      </c>
      <c r="B452">
        <v>2</v>
      </c>
      <c r="C452">
        <v>1</v>
      </c>
      <c r="D452" s="5" t="s">
        <v>37</v>
      </c>
      <c r="E452" s="6">
        <v>612.66449999999998</v>
      </c>
      <c r="F452" s="6">
        <v>1112.6534999999999</v>
      </c>
      <c r="G452" s="6">
        <v>1725.318</v>
      </c>
      <c r="H452" s="6" t="str">
        <f>VLOOKUP(Tabla1[[#This Row],[Caja]],Originales!$I$3:$K$6,2,FALSE)</f>
        <v>Tenerife Sur</v>
      </c>
      <c r="I452" s="6" t="str">
        <f>VLOOKUP(Tabla1[[#This Row],[Caja]],Originales!$I$3:$K$6,3,FALSE)</f>
        <v>Tenerife</v>
      </c>
      <c r="J452" s="9" t="str">
        <f>VLOOKUP(Tabla1[[#This Row],[CodigoEmpleado]],Originales!$M$3:$P$13,2,FALSE)</f>
        <v>Luis</v>
      </c>
      <c r="K452" s="10">
        <f>YEAR(Tabla1[[#This Row],[Fecha]])</f>
        <v>2011</v>
      </c>
      <c r="L452" s="11">
        <f>MONTH(Tabla1[[#This Row],[Fecha]])</f>
        <v>2</v>
      </c>
      <c r="M452" s="11">
        <f>DAY(Tabla1[[#This Row],[Fecha]])</f>
        <v>26</v>
      </c>
      <c r="N452" s="11">
        <f>WEEKDAY(Tabla1[[#This Row],[Fecha]],2)</f>
        <v>6</v>
      </c>
      <c r="O452" s="11" t="str">
        <f t="shared" si="7"/>
        <v>Sábado</v>
      </c>
    </row>
    <row r="453" spans="1:15" x14ac:dyDescent="0.25">
      <c r="A453" s="4">
        <v>40600</v>
      </c>
      <c r="B453">
        <v>2</v>
      </c>
      <c r="C453">
        <v>2</v>
      </c>
      <c r="D453" s="5" t="s">
        <v>40</v>
      </c>
      <c r="E453" s="6">
        <v>698.83799999999997</v>
      </c>
      <c r="F453" s="6">
        <v>1315.0830000000001</v>
      </c>
      <c r="G453" s="6">
        <v>2013.921</v>
      </c>
      <c r="H453" s="6" t="str">
        <f>VLOOKUP(Tabla1[[#This Row],[Caja]],Originales!$I$3:$K$6,2,FALSE)</f>
        <v>Tenerife Sur</v>
      </c>
      <c r="I453" s="6" t="str">
        <f>VLOOKUP(Tabla1[[#This Row],[Caja]],Originales!$I$3:$K$6,3,FALSE)</f>
        <v>Tenerife</v>
      </c>
      <c r="J453" s="9" t="str">
        <f>VLOOKUP(Tabla1[[#This Row],[CodigoEmpleado]],Originales!$M$3:$P$13,2,FALSE)</f>
        <v>Pepe</v>
      </c>
      <c r="K453" s="10">
        <f>YEAR(Tabla1[[#This Row],[Fecha]])</f>
        <v>2011</v>
      </c>
      <c r="L453" s="11">
        <f>MONTH(Tabla1[[#This Row],[Fecha]])</f>
        <v>2</v>
      </c>
      <c r="M453" s="11">
        <f>DAY(Tabla1[[#This Row],[Fecha]])</f>
        <v>26</v>
      </c>
      <c r="N453" s="11">
        <f>WEEKDAY(Tabla1[[#This Row],[Fecha]],2)</f>
        <v>6</v>
      </c>
      <c r="O453" s="11" t="str">
        <f t="shared" si="7"/>
        <v>Sábado</v>
      </c>
    </row>
    <row r="454" spans="1:15" x14ac:dyDescent="0.25">
      <c r="A454" s="4">
        <v>40600</v>
      </c>
      <c r="B454">
        <v>3</v>
      </c>
      <c r="C454">
        <v>1</v>
      </c>
      <c r="D454" s="5" t="s">
        <v>41</v>
      </c>
      <c r="E454" s="6">
        <v>565.87649999999996</v>
      </c>
      <c r="F454" s="6">
        <v>1058.883</v>
      </c>
      <c r="G454" s="6">
        <v>1624.7594999999999</v>
      </c>
      <c r="H454" s="6" t="str">
        <f>VLOOKUP(Tabla1[[#This Row],[Caja]],Originales!$I$3:$K$6,2,FALSE)</f>
        <v>Las Canteras</v>
      </c>
      <c r="I454" s="6" t="str">
        <f>VLOOKUP(Tabla1[[#This Row],[Caja]],Originales!$I$3:$K$6,3,FALSE)</f>
        <v>Las Palmas</v>
      </c>
      <c r="J454" s="9" t="str">
        <f>VLOOKUP(Tabla1[[#This Row],[CodigoEmpleado]],Originales!$M$3:$P$13,2,FALSE)</f>
        <v>Javi</v>
      </c>
      <c r="K454" s="10">
        <f>YEAR(Tabla1[[#This Row],[Fecha]])</f>
        <v>2011</v>
      </c>
      <c r="L454" s="11">
        <f>MONTH(Tabla1[[#This Row],[Fecha]])</f>
        <v>2</v>
      </c>
      <c r="M454" s="11">
        <f>DAY(Tabla1[[#This Row],[Fecha]])</f>
        <v>26</v>
      </c>
      <c r="N454" s="11">
        <f>WEEKDAY(Tabla1[[#This Row],[Fecha]],2)</f>
        <v>6</v>
      </c>
      <c r="O454" s="11" t="str">
        <f t="shared" si="7"/>
        <v>Sábado</v>
      </c>
    </row>
    <row r="455" spans="1:15" x14ac:dyDescent="0.25">
      <c r="A455" s="4">
        <v>40600</v>
      </c>
      <c r="B455">
        <v>3</v>
      </c>
      <c r="C455">
        <v>2</v>
      </c>
      <c r="D455" s="5" t="s">
        <v>43</v>
      </c>
      <c r="E455" s="6">
        <v>702.19799999999998</v>
      </c>
      <c r="F455" s="6">
        <v>1207.3530000000001</v>
      </c>
      <c r="G455" s="6">
        <v>1909.5509999999999</v>
      </c>
      <c r="H455" s="6" t="str">
        <f>VLOOKUP(Tabla1[[#This Row],[Caja]],Originales!$I$3:$K$6,2,FALSE)</f>
        <v>Las Canteras</v>
      </c>
      <c r="I455" s="6" t="str">
        <f>VLOOKUP(Tabla1[[#This Row],[Caja]],Originales!$I$3:$K$6,3,FALSE)</f>
        <v>Las Palmas</v>
      </c>
      <c r="J455" s="9" t="str">
        <f>VLOOKUP(Tabla1[[#This Row],[CodigoEmpleado]],Originales!$M$3:$P$13,2,FALSE)</f>
        <v>Jose</v>
      </c>
      <c r="K455" s="10">
        <f>YEAR(Tabla1[[#This Row],[Fecha]])</f>
        <v>2011</v>
      </c>
      <c r="L455" s="11">
        <f>MONTH(Tabla1[[#This Row],[Fecha]])</f>
        <v>2</v>
      </c>
      <c r="M455" s="11">
        <f>DAY(Tabla1[[#This Row],[Fecha]])</f>
        <v>26</v>
      </c>
      <c r="N455" s="11">
        <f>WEEKDAY(Tabla1[[#This Row],[Fecha]],2)</f>
        <v>6</v>
      </c>
      <c r="O455" s="11" t="str">
        <f t="shared" si="7"/>
        <v>Sábado</v>
      </c>
    </row>
    <row r="456" spans="1:15" x14ac:dyDescent="0.25">
      <c r="A456" s="4">
        <v>40600</v>
      </c>
      <c r="B456">
        <v>4</v>
      </c>
      <c r="C456">
        <v>1</v>
      </c>
      <c r="D456" s="5" t="s">
        <v>47</v>
      </c>
      <c r="E456" s="6">
        <v>666.94949999999994</v>
      </c>
      <c r="F456" s="6">
        <v>1191.9704999999999</v>
      </c>
      <c r="G456" s="6">
        <v>1858.92</v>
      </c>
      <c r="H456" s="6" t="str">
        <f>VLOOKUP(Tabla1[[#This Row],[Caja]],Originales!$I$3:$K$6,2,FALSE)</f>
        <v>Telde</v>
      </c>
      <c r="I456" s="6" t="str">
        <f>VLOOKUP(Tabla1[[#This Row],[Caja]],Originales!$I$3:$K$6,3,FALSE)</f>
        <v>Las Palmas</v>
      </c>
      <c r="J456" s="9" t="str">
        <f>VLOOKUP(Tabla1[[#This Row],[CodigoEmpleado]],Originales!$M$3:$P$13,2,FALSE)</f>
        <v>Toño</v>
      </c>
      <c r="K456" s="10">
        <f>YEAR(Tabla1[[#This Row],[Fecha]])</f>
        <v>2011</v>
      </c>
      <c r="L456" s="11">
        <f>MONTH(Tabla1[[#This Row],[Fecha]])</f>
        <v>2</v>
      </c>
      <c r="M456" s="11">
        <f>DAY(Tabla1[[#This Row],[Fecha]])</f>
        <v>26</v>
      </c>
      <c r="N456" s="11">
        <f>WEEKDAY(Tabla1[[#This Row],[Fecha]],2)</f>
        <v>6</v>
      </c>
      <c r="O456" s="11" t="str">
        <f t="shared" si="7"/>
        <v>Sábado</v>
      </c>
    </row>
    <row r="457" spans="1:15" x14ac:dyDescent="0.25">
      <c r="A457" s="4">
        <v>40600</v>
      </c>
      <c r="B457">
        <v>4</v>
      </c>
      <c r="C457">
        <v>2</v>
      </c>
      <c r="D457" s="5" t="s">
        <v>24</v>
      </c>
      <c r="E457" s="6">
        <v>801.5385</v>
      </c>
      <c r="F457" s="6">
        <v>1294.0934999999999</v>
      </c>
      <c r="G457" s="6">
        <v>2095.6320000000001</v>
      </c>
      <c r="H457" s="6" t="str">
        <f>VLOOKUP(Tabla1[[#This Row],[Caja]],Originales!$I$3:$K$6,2,FALSE)</f>
        <v>Telde</v>
      </c>
      <c r="I457" s="6" t="str">
        <f>VLOOKUP(Tabla1[[#This Row],[Caja]],Originales!$I$3:$K$6,3,FALSE)</f>
        <v>Las Palmas</v>
      </c>
      <c r="J457" s="9" t="str">
        <f>VLOOKUP(Tabla1[[#This Row],[CodigoEmpleado]],Originales!$M$3:$P$13,2,FALSE)</f>
        <v>Ana</v>
      </c>
      <c r="K457" s="10">
        <f>YEAR(Tabla1[[#This Row],[Fecha]])</f>
        <v>2011</v>
      </c>
      <c r="L457" s="11">
        <f>MONTH(Tabla1[[#This Row],[Fecha]])</f>
        <v>2</v>
      </c>
      <c r="M457" s="11">
        <f>DAY(Tabla1[[#This Row],[Fecha]])</f>
        <v>26</v>
      </c>
      <c r="N457" s="11">
        <f>WEEKDAY(Tabla1[[#This Row],[Fecha]],2)</f>
        <v>6</v>
      </c>
      <c r="O457" s="11" t="str">
        <f t="shared" si="7"/>
        <v>Sábado</v>
      </c>
    </row>
    <row r="458" spans="1:15" x14ac:dyDescent="0.25">
      <c r="A458" s="4">
        <v>40601</v>
      </c>
      <c r="B458">
        <v>1</v>
      </c>
      <c r="C458">
        <v>1</v>
      </c>
      <c r="D458" s="5" t="s">
        <v>30</v>
      </c>
      <c r="E458" s="6">
        <v>632.61450000000002</v>
      </c>
      <c r="F458" s="6">
        <v>1177.2075</v>
      </c>
      <c r="G458" s="6">
        <v>1809.8219999999999</v>
      </c>
      <c r="H458" s="6" t="str">
        <f>VLOOKUP(Tabla1[[#This Row],[Caja]],Originales!$I$3:$K$6,2,FALSE)</f>
        <v>Tenerife Norte</v>
      </c>
      <c r="I458" s="6" t="str">
        <f>VLOOKUP(Tabla1[[#This Row],[Caja]],Originales!$I$3:$K$6,3,FALSE)</f>
        <v>Tenerife</v>
      </c>
      <c r="J458" s="9" t="str">
        <f>VLOOKUP(Tabla1[[#This Row],[CodigoEmpleado]],Originales!$M$3:$P$13,2,FALSE)</f>
        <v>Juan</v>
      </c>
      <c r="K458" s="10">
        <f>YEAR(Tabla1[[#This Row],[Fecha]])</f>
        <v>2011</v>
      </c>
      <c r="L458" s="11">
        <f>MONTH(Tabla1[[#This Row],[Fecha]])</f>
        <v>2</v>
      </c>
      <c r="M458" s="11">
        <f>DAY(Tabla1[[#This Row],[Fecha]])</f>
        <v>27</v>
      </c>
      <c r="N458" s="11">
        <f>WEEKDAY(Tabla1[[#This Row],[Fecha]],2)</f>
        <v>7</v>
      </c>
      <c r="O458" s="11" t="str">
        <f t="shared" si="7"/>
        <v>Domingo</v>
      </c>
    </row>
    <row r="459" spans="1:15" x14ac:dyDescent="0.25">
      <c r="A459" s="4">
        <v>40601</v>
      </c>
      <c r="B459">
        <v>1</v>
      </c>
      <c r="C459">
        <v>2</v>
      </c>
      <c r="D459" s="5" t="s">
        <v>16</v>
      </c>
      <c r="E459" s="6">
        <v>676.90350000000001</v>
      </c>
      <c r="F459" s="6">
        <v>1016.1375</v>
      </c>
      <c r="G459" s="6">
        <v>1693.0409999999999</v>
      </c>
      <c r="H459" s="6" t="str">
        <f>VLOOKUP(Tabla1[[#This Row],[Caja]],Originales!$I$3:$K$6,2,FALSE)</f>
        <v>Tenerife Norte</v>
      </c>
      <c r="I459" s="6" t="str">
        <f>VLOOKUP(Tabla1[[#This Row],[Caja]],Originales!$I$3:$K$6,3,FALSE)</f>
        <v>Tenerife</v>
      </c>
      <c r="J459" s="9" t="str">
        <f>VLOOKUP(Tabla1[[#This Row],[CodigoEmpleado]],Originales!$M$3:$P$13,2,FALSE)</f>
        <v>Jorge</v>
      </c>
      <c r="K459" s="10">
        <f>YEAR(Tabla1[[#This Row],[Fecha]])</f>
        <v>2011</v>
      </c>
      <c r="L459" s="11">
        <f>MONTH(Tabla1[[#This Row],[Fecha]])</f>
        <v>2</v>
      </c>
      <c r="M459" s="11">
        <f>DAY(Tabla1[[#This Row],[Fecha]])</f>
        <v>27</v>
      </c>
      <c r="N459" s="11">
        <f>WEEKDAY(Tabla1[[#This Row],[Fecha]],2)</f>
        <v>7</v>
      </c>
      <c r="O459" s="11" t="str">
        <f t="shared" si="7"/>
        <v>Domingo</v>
      </c>
    </row>
    <row r="460" spans="1:15" x14ac:dyDescent="0.25">
      <c r="A460" s="4">
        <v>40601</v>
      </c>
      <c r="B460">
        <v>2</v>
      </c>
      <c r="C460">
        <v>1</v>
      </c>
      <c r="D460" s="5" t="s">
        <v>22</v>
      </c>
      <c r="E460" s="6">
        <v>533.79899999999998</v>
      </c>
      <c r="F460" s="6">
        <v>1144.143</v>
      </c>
      <c r="G460" s="6">
        <v>1677.942</v>
      </c>
      <c r="H460" s="6" t="str">
        <f>VLOOKUP(Tabla1[[#This Row],[Caja]],Originales!$I$3:$K$6,2,FALSE)</f>
        <v>Tenerife Sur</v>
      </c>
      <c r="I460" s="6" t="str">
        <f>VLOOKUP(Tabla1[[#This Row],[Caja]],Originales!$I$3:$K$6,3,FALSE)</f>
        <v>Tenerife</v>
      </c>
      <c r="J460" s="9" t="str">
        <f>VLOOKUP(Tabla1[[#This Row],[CodigoEmpleado]],Originales!$M$3:$P$13,2,FALSE)</f>
        <v>Paco</v>
      </c>
      <c r="K460" s="10">
        <f>YEAR(Tabla1[[#This Row],[Fecha]])</f>
        <v>2011</v>
      </c>
      <c r="L460" s="11">
        <f>MONTH(Tabla1[[#This Row],[Fecha]])</f>
        <v>2</v>
      </c>
      <c r="M460" s="11">
        <f>DAY(Tabla1[[#This Row],[Fecha]])</f>
        <v>27</v>
      </c>
      <c r="N460" s="11">
        <f>WEEKDAY(Tabla1[[#This Row],[Fecha]],2)</f>
        <v>7</v>
      </c>
      <c r="O460" s="11" t="str">
        <f t="shared" si="7"/>
        <v>Domingo</v>
      </c>
    </row>
    <row r="461" spans="1:15" x14ac:dyDescent="0.25">
      <c r="A461" s="4">
        <v>40601</v>
      </c>
      <c r="B461">
        <v>2</v>
      </c>
      <c r="C461">
        <v>2</v>
      </c>
      <c r="D461" s="5" t="s">
        <v>27</v>
      </c>
      <c r="E461" s="6">
        <v>596.10599999999999</v>
      </c>
      <c r="F461" s="6">
        <v>1081.9935</v>
      </c>
      <c r="G461" s="6">
        <v>1678.0995</v>
      </c>
      <c r="H461" s="6" t="str">
        <f>VLOOKUP(Tabla1[[#This Row],[Caja]],Originales!$I$3:$K$6,2,FALSE)</f>
        <v>Tenerife Sur</v>
      </c>
      <c r="I461" s="6" t="str">
        <f>VLOOKUP(Tabla1[[#This Row],[Caja]],Originales!$I$3:$K$6,3,FALSE)</f>
        <v>Tenerife</v>
      </c>
      <c r="J461" s="9" t="str">
        <f>VLOOKUP(Tabla1[[#This Row],[CodigoEmpleado]],Originales!$M$3:$P$13,2,FALSE)</f>
        <v>Bea</v>
      </c>
      <c r="K461" s="10">
        <f>YEAR(Tabla1[[#This Row],[Fecha]])</f>
        <v>2011</v>
      </c>
      <c r="L461" s="11">
        <f>MONTH(Tabla1[[#This Row],[Fecha]])</f>
        <v>2</v>
      </c>
      <c r="M461" s="11">
        <f>DAY(Tabla1[[#This Row],[Fecha]])</f>
        <v>27</v>
      </c>
      <c r="N461" s="11">
        <f>WEEKDAY(Tabla1[[#This Row],[Fecha]],2)</f>
        <v>7</v>
      </c>
      <c r="O461" s="11" t="str">
        <f t="shared" si="7"/>
        <v>Domingo</v>
      </c>
    </row>
    <row r="462" spans="1:15" x14ac:dyDescent="0.25">
      <c r="A462" s="4">
        <v>40601</v>
      </c>
      <c r="B462">
        <v>3</v>
      </c>
      <c r="C462">
        <v>1</v>
      </c>
      <c r="D462" s="5" t="s">
        <v>32</v>
      </c>
      <c r="E462" s="6">
        <v>573.53099999999995</v>
      </c>
      <c r="F462" s="6">
        <v>1043.385</v>
      </c>
      <c r="G462" s="6">
        <v>1616.9159999999999</v>
      </c>
      <c r="H462" s="6" t="str">
        <f>VLOOKUP(Tabla1[[#This Row],[Caja]],Originales!$I$3:$K$6,2,FALSE)</f>
        <v>Las Canteras</v>
      </c>
      <c r="I462" s="6" t="str">
        <f>VLOOKUP(Tabla1[[#This Row],[Caja]],Originales!$I$3:$K$6,3,FALSE)</f>
        <v>Las Palmas</v>
      </c>
      <c r="J462" s="9" t="str">
        <f>VLOOKUP(Tabla1[[#This Row],[CodigoEmpleado]],Originales!$M$3:$P$13,2,FALSE)</f>
        <v>Ana</v>
      </c>
      <c r="K462" s="10">
        <f>YEAR(Tabla1[[#This Row],[Fecha]])</f>
        <v>2011</v>
      </c>
      <c r="L462" s="11">
        <f>MONTH(Tabla1[[#This Row],[Fecha]])</f>
        <v>2</v>
      </c>
      <c r="M462" s="11">
        <f>DAY(Tabla1[[#This Row],[Fecha]])</f>
        <v>27</v>
      </c>
      <c r="N462" s="11">
        <f>WEEKDAY(Tabla1[[#This Row],[Fecha]],2)</f>
        <v>7</v>
      </c>
      <c r="O462" s="11" t="str">
        <f t="shared" si="7"/>
        <v>Domingo</v>
      </c>
    </row>
    <row r="463" spans="1:15" x14ac:dyDescent="0.25">
      <c r="A463" s="4">
        <v>40601</v>
      </c>
      <c r="B463">
        <v>3</v>
      </c>
      <c r="C463">
        <v>2</v>
      </c>
      <c r="D463" s="5" t="s">
        <v>37</v>
      </c>
      <c r="E463" s="6">
        <v>599.91750000000002</v>
      </c>
      <c r="F463" s="6">
        <v>985.88699999999994</v>
      </c>
      <c r="G463" s="6">
        <v>1585.8045</v>
      </c>
      <c r="H463" s="6" t="str">
        <f>VLOOKUP(Tabla1[[#This Row],[Caja]],Originales!$I$3:$K$6,2,FALSE)</f>
        <v>Las Canteras</v>
      </c>
      <c r="I463" s="6" t="str">
        <f>VLOOKUP(Tabla1[[#This Row],[Caja]],Originales!$I$3:$K$6,3,FALSE)</f>
        <v>Las Palmas</v>
      </c>
      <c r="J463" s="9" t="str">
        <f>VLOOKUP(Tabla1[[#This Row],[CodigoEmpleado]],Originales!$M$3:$P$13,2,FALSE)</f>
        <v>Luis</v>
      </c>
      <c r="K463" s="10">
        <f>YEAR(Tabla1[[#This Row],[Fecha]])</f>
        <v>2011</v>
      </c>
      <c r="L463" s="11">
        <f>MONTH(Tabla1[[#This Row],[Fecha]])</f>
        <v>2</v>
      </c>
      <c r="M463" s="11">
        <f>DAY(Tabla1[[#This Row],[Fecha]])</f>
        <v>27</v>
      </c>
      <c r="N463" s="11">
        <f>WEEKDAY(Tabla1[[#This Row],[Fecha]],2)</f>
        <v>7</v>
      </c>
      <c r="O463" s="11" t="str">
        <f t="shared" si="7"/>
        <v>Domingo</v>
      </c>
    </row>
    <row r="464" spans="1:15" x14ac:dyDescent="0.25">
      <c r="A464" s="4">
        <v>40601</v>
      </c>
      <c r="B464">
        <v>4</v>
      </c>
      <c r="C464">
        <v>1</v>
      </c>
      <c r="D464" s="5" t="s">
        <v>40</v>
      </c>
      <c r="E464" s="6">
        <v>560.84699999999998</v>
      </c>
      <c r="F464" s="6">
        <v>1069.4775</v>
      </c>
      <c r="G464" s="6">
        <v>1630.3244999999999</v>
      </c>
      <c r="H464" s="6" t="str">
        <f>VLOOKUP(Tabla1[[#This Row],[Caja]],Originales!$I$3:$K$6,2,FALSE)</f>
        <v>Telde</v>
      </c>
      <c r="I464" s="6" t="str">
        <f>VLOOKUP(Tabla1[[#This Row],[Caja]],Originales!$I$3:$K$6,3,FALSE)</f>
        <v>Las Palmas</v>
      </c>
      <c r="J464" s="9" t="str">
        <f>VLOOKUP(Tabla1[[#This Row],[CodigoEmpleado]],Originales!$M$3:$P$13,2,FALSE)</f>
        <v>Pepe</v>
      </c>
      <c r="K464" s="10">
        <f>YEAR(Tabla1[[#This Row],[Fecha]])</f>
        <v>2011</v>
      </c>
      <c r="L464" s="11">
        <f>MONTH(Tabla1[[#This Row],[Fecha]])</f>
        <v>2</v>
      </c>
      <c r="M464" s="11">
        <f>DAY(Tabla1[[#This Row],[Fecha]])</f>
        <v>27</v>
      </c>
      <c r="N464" s="11">
        <f>WEEKDAY(Tabla1[[#This Row],[Fecha]],2)</f>
        <v>7</v>
      </c>
      <c r="O464" s="11" t="str">
        <f t="shared" si="7"/>
        <v>Domingo</v>
      </c>
    </row>
    <row r="465" spans="1:15" x14ac:dyDescent="0.25">
      <c r="A465" s="4">
        <v>40601</v>
      </c>
      <c r="B465">
        <v>4</v>
      </c>
      <c r="C465">
        <v>2</v>
      </c>
      <c r="D465" s="5" t="s">
        <v>41</v>
      </c>
      <c r="E465" s="6">
        <v>582.68700000000001</v>
      </c>
      <c r="F465" s="6">
        <v>1198.05</v>
      </c>
      <c r="G465" s="6">
        <v>1780.7370000000001</v>
      </c>
      <c r="H465" s="6" t="str">
        <f>VLOOKUP(Tabla1[[#This Row],[Caja]],Originales!$I$3:$K$6,2,FALSE)</f>
        <v>Telde</v>
      </c>
      <c r="I465" s="6" t="str">
        <f>VLOOKUP(Tabla1[[#This Row],[Caja]],Originales!$I$3:$K$6,3,FALSE)</f>
        <v>Las Palmas</v>
      </c>
      <c r="J465" s="9" t="str">
        <f>VLOOKUP(Tabla1[[#This Row],[CodigoEmpleado]],Originales!$M$3:$P$13,2,FALSE)</f>
        <v>Javi</v>
      </c>
      <c r="K465" s="10">
        <f>YEAR(Tabla1[[#This Row],[Fecha]])</f>
        <v>2011</v>
      </c>
      <c r="L465" s="11">
        <f>MONTH(Tabla1[[#This Row],[Fecha]])</f>
        <v>2</v>
      </c>
      <c r="M465" s="11">
        <f>DAY(Tabla1[[#This Row],[Fecha]])</f>
        <v>27</v>
      </c>
      <c r="N465" s="11">
        <f>WEEKDAY(Tabla1[[#This Row],[Fecha]],2)</f>
        <v>7</v>
      </c>
      <c r="O465" s="11" t="str">
        <f t="shared" si="7"/>
        <v>Domingo</v>
      </c>
    </row>
    <row r="466" spans="1:15" x14ac:dyDescent="0.25">
      <c r="A466" s="4">
        <v>40602</v>
      </c>
      <c r="B466">
        <v>1</v>
      </c>
      <c r="C466">
        <v>1</v>
      </c>
      <c r="D466" s="5" t="s">
        <v>43</v>
      </c>
      <c r="E466" s="6">
        <v>675.19200000000001</v>
      </c>
      <c r="F466" s="6">
        <v>1034.0505000000001</v>
      </c>
      <c r="G466" s="6">
        <v>1709.2425000000001</v>
      </c>
      <c r="H466" s="6" t="str">
        <f>VLOOKUP(Tabla1[[#This Row],[Caja]],Originales!$I$3:$K$6,2,FALSE)</f>
        <v>Tenerife Norte</v>
      </c>
      <c r="I466" s="6" t="str">
        <f>VLOOKUP(Tabla1[[#This Row],[Caja]],Originales!$I$3:$K$6,3,FALSE)</f>
        <v>Tenerife</v>
      </c>
      <c r="J466" s="9" t="str">
        <f>VLOOKUP(Tabla1[[#This Row],[CodigoEmpleado]],Originales!$M$3:$P$13,2,FALSE)</f>
        <v>Jose</v>
      </c>
      <c r="K466" s="10">
        <f>YEAR(Tabla1[[#This Row],[Fecha]])</f>
        <v>2011</v>
      </c>
      <c r="L466" s="11">
        <f>MONTH(Tabla1[[#This Row],[Fecha]])</f>
        <v>2</v>
      </c>
      <c r="M466" s="11">
        <f>DAY(Tabla1[[#This Row],[Fecha]])</f>
        <v>28</v>
      </c>
      <c r="N466" s="11">
        <f>WEEKDAY(Tabla1[[#This Row],[Fecha]],2)</f>
        <v>1</v>
      </c>
      <c r="O466" s="11" t="str">
        <f t="shared" si="7"/>
        <v>Lunes</v>
      </c>
    </row>
    <row r="467" spans="1:15" x14ac:dyDescent="0.25">
      <c r="A467" s="4">
        <v>40602</v>
      </c>
      <c r="B467">
        <v>1</v>
      </c>
      <c r="C467">
        <v>2</v>
      </c>
      <c r="D467" s="5" t="s">
        <v>47</v>
      </c>
      <c r="E467" s="6">
        <v>670.60350000000005</v>
      </c>
      <c r="F467" s="6">
        <v>1296.7919999999999</v>
      </c>
      <c r="G467" s="6">
        <v>1967.3955000000001</v>
      </c>
      <c r="H467" s="6" t="str">
        <f>VLOOKUP(Tabla1[[#This Row],[Caja]],Originales!$I$3:$K$6,2,FALSE)</f>
        <v>Tenerife Norte</v>
      </c>
      <c r="I467" s="6" t="str">
        <f>VLOOKUP(Tabla1[[#This Row],[Caja]],Originales!$I$3:$K$6,3,FALSE)</f>
        <v>Tenerife</v>
      </c>
      <c r="J467" s="9" t="str">
        <f>VLOOKUP(Tabla1[[#This Row],[CodigoEmpleado]],Originales!$M$3:$P$13,2,FALSE)</f>
        <v>Toño</v>
      </c>
      <c r="K467" s="10">
        <f>YEAR(Tabla1[[#This Row],[Fecha]])</f>
        <v>2011</v>
      </c>
      <c r="L467" s="11">
        <f>MONTH(Tabla1[[#This Row],[Fecha]])</f>
        <v>2</v>
      </c>
      <c r="M467" s="11">
        <f>DAY(Tabla1[[#This Row],[Fecha]])</f>
        <v>28</v>
      </c>
      <c r="N467" s="11">
        <f>WEEKDAY(Tabla1[[#This Row],[Fecha]],2)</f>
        <v>1</v>
      </c>
      <c r="O467" s="11" t="str">
        <f t="shared" si="7"/>
        <v>Lunes</v>
      </c>
    </row>
    <row r="468" spans="1:15" x14ac:dyDescent="0.25">
      <c r="A468" s="4">
        <v>40602</v>
      </c>
      <c r="B468">
        <v>2</v>
      </c>
      <c r="C468">
        <v>1</v>
      </c>
      <c r="D468" s="5" t="s">
        <v>24</v>
      </c>
      <c r="E468" s="6">
        <v>569.02650000000006</v>
      </c>
      <c r="F468" s="6">
        <v>1092.3045</v>
      </c>
      <c r="G468" s="6">
        <v>1661.3309999999999</v>
      </c>
      <c r="H468" s="6" t="str">
        <f>VLOOKUP(Tabla1[[#This Row],[Caja]],Originales!$I$3:$K$6,2,FALSE)</f>
        <v>Tenerife Sur</v>
      </c>
      <c r="I468" s="6" t="str">
        <f>VLOOKUP(Tabla1[[#This Row],[Caja]],Originales!$I$3:$K$6,3,FALSE)</f>
        <v>Tenerife</v>
      </c>
      <c r="J468" s="9" t="str">
        <f>VLOOKUP(Tabla1[[#This Row],[CodigoEmpleado]],Originales!$M$3:$P$13,2,FALSE)</f>
        <v>Ana</v>
      </c>
      <c r="K468" s="10">
        <f>YEAR(Tabla1[[#This Row],[Fecha]])</f>
        <v>2011</v>
      </c>
      <c r="L468" s="11">
        <f>MONTH(Tabla1[[#This Row],[Fecha]])</f>
        <v>2</v>
      </c>
      <c r="M468" s="11">
        <f>DAY(Tabla1[[#This Row],[Fecha]])</f>
        <v>28</v>
      </c>
      <c r="N468" s="11">
        <f>WEEKDAY(Tabla1[[#This Row],[Fecha]],2)</f>
        <v>1</v>
      </c>
      <c r="O468" s="11" t="str">
        <f t="shared" si="7"/>
        <v>Lunes</v>
      </c>
    </row>
    <row r="469" spans="1:15" x14ac:dyDescent="0.25">
      <c r="A469" s="4">
        <v>40602</v>
      </c>
      <c r="B469">
        <v>2</v>
      </c>
      <c r="C469">
        <v>2</v>
      </c>
      <c r="D469" s="5" t="s">
        <v>30</v>
      </c>
      <c r="E469" s="6">
        <v>728.97299999999996</v>
      </c>
      <c r="F469" s="6">
        <v>1156.722</v>
      </c>
      <c r="G469" s="6">
        <v>1885.6949999999999</v>
      </c>
      <c r="H469" s="6" t="str">
        <f>VLOOKUP(Tabla1[[#This Row],[Caja]],Originales!$I$3:$K$6,2,FALSE)</f>
        <v>Tenerife Sur</v>
      </c>
      <c r="I469" s="6" t="str">
        <f>VLOOKUP(Tabla1[[#This Row],[Caja]],Originales!$I$3:$K$6,3,FALSE)</f>
        <v>Tenerife</v>
      </c>
      <c r="J469" s="9" t="str">
        <f>VLOOKUP(Tabla1[[#This Row],[CodigoEmpleado]],Originales!$M$3:$P$13,2,FALSE)</f>
        <v>Juan</v>
      </c>
      <c r="K469" s="10">
        <f>YEAR(Tabla1[[#This Row],[Fecha]])</f>
        <v>2011</v>
      </c>
      <c r="L469" s="11">
        <f>MONTH(Tabla1[[#This Row],[Fecha]])</f>
        <v>2</v>
      </c>
      <c r="M469" s="11">
        <f>DAY(Tabla1[[#This Row],[Fecha]])</f>
        <v>28</v>
      </c>
      <c r="N469" s="11">
        <f>WEEKDAY(Tabla1[[#This Row],[Fecha]],2)</f>
        <v>1</v>
      </c>
      <c r="O469" s="11" t="str">
        <f t="shared" si="7"/>
        <v>Lunes</v>
      </c>
    </row>
    <row r="470" spans="1:15" x14ac:dyDescent="0.25">
      <c r="A470" s="4">
        <v>40602</v>
      </c>
      <c r="B470">
        <v>3</v>
      </c>
      <c r="C470">
        <v>1</v>
      </c>
      <c r="D470" s="5" t="s">
        <v>16</v>
      </c>
      <c r="E470" s="6">
        <v>658.64400000000001</v>
      </c>
      <c r="F470" s="6">
        <v>1121.0535</v>
      </c>
      <c r="G470" s="6">
        <v>1779.6975</v>
      </c>
      <c r="H470" s="6" t="str">
        <f>VLOOKUP(Tabla1[[#This Row],[Caja]],Originales!$I$3:$K$6,2,FALSE)</f>
        <v>Las Canteras</v>
      </c>
      <c r="I470" s="6" t="str">
        <f>VLOOKUP(Tabla1[[#This Row],[Caja]],Originales!$I$3:$K$6,3,FALSE)</f>
        <v>Las Palmas</v>
      </c>
      <c r="J470" s="9" t="str">
        <f>VLOOKUP(Tabla1[[#This Row],[CodigoEmpleado]],Originales!$M$3:$P$13,2,FALSE)</f>
        <v>Jorge</v>
      </c>
      <c r="K470" s="10">
        <f>YEAR(Tabla1[[#This Row],[Fecha]])</f>
        <v>2011</v>
      </c>
      <c r="L470" s="11">
        <f>MONTH(Tabla1[[#This Row],[Fecha]])</f>
        <v>2</v>
      </c>
      <c r="M470" s="11">
        <f>DAY(Tabla1[[#This Row],[Fecha]])</f>
        <v>28</v>
      </c>
      <c r="N470" s="11">
        <f>WEEKDAY(Tabla1[[#This Row],[Fecha]],2)</f>
        <v>1</v>
      </c>
      <c r="O470" s="11" t="str">
        <f t="shared" si="7"/>
        <v>Lunes</v>
      </c>
    </row>
    <row r="471" spans="1:15" x14ac:dyDescent="0.25">
      <c r="A471" s="4">
        <v>40602</v>
      </c>
      <c r="B471">
        <v>3</v>
      </c>
      <c r="C471">
        <v>2</v>
      </c>
      <c r="D471" s="5" t="s">
        <v>22</v>
      </c>
      <c r="E471" s="6">
        <v>708.81299999999999</v>
      </c>
      <c r="F471" s="6">
        <v>1181.1975</v>
      </c>
      <c r="G471" s="6">
        <v>1890.0105000000001</v>
      </c>
      <c r="H471" s="6" t="str">
        <f>VLOOKUP(Tabla1[[#This Row],[Caja]],Originales!$I$3:$K$6,2,FALSE)</f>
        <v>Las Canteras</v>
      </c>
      <c r="I471" s="6" t="str">
        <f>VLOOKUP(Tabla1[[#This Row],[Caja]],Originales!$I$3:$K$6,3,FALSE)</f>
        <v>Las Palmas</v>
      </c>
      <c r="J471" s="9" t="str">
        <f>VLOOKUP(Tabla1[[#This Row],[CodigoEmpleado]],Originales!$M$3:$P$13,2,FALSE)</f>
        <v>Paco</v>
      </c>
      <c r="K471" s="10">
        <f>YEAR(Tabla1[[#This Row],[Fecha]])</f>
        <v>2011</v>
      </c>
      <c r="L471" s="11">
        <f>MONTH(Tabla1[[#This Row],[Fecha]])</f>
        <v>2</v>
      </c>
      <c r="M471" s="11">
        <f>DAY(Tabla1[[#This Row],[Fecha]])</f>
        <v>28</v>
      </c>
      <c r="N471" s="11">
        <f>WEEKDAY(Tabla1[[#This Row],[Fecha]],2)</f>
        <v>1</v>
      </c>
      <c r="O471" s="11" t="str">
        <f t="shared" si="7"/>
        <v>Lunes</v>
      </c>
    </row>
    <row r="472" spans="1:15" x14ac:dyDescent="0.25">
      <c r="A472" s="4">
        <v>40602</v>
      </c>
      <c r="B472">
        <v>4</v>
      </c>
      <c r="C472">
        <v>1</v>
      </c>
      <c r="D472" s="5" t="s">
        <v>27</v>
      </c>
      <c r="E472" s="6">
        <v>531.33150000000001</v>
      </c>
      <c r="F472" s="6">
        <v>1159.4939999999999</v>
      </c>
      <c r="G472" s="6">
        <v>1690.8254999999999</v>
      </c>
      <c r="H472" s="6" t="str">
        <f>VLOOKUP(Tabla1[[#This Row],[Caja]],Originales!$I$3:$K$6,2,FALSE)</f>
        <v>Telde</v>
      </c>
      <c r="I472" s="6" t="str">
        <f>VLOOKUP(Tabla1[[#This Row],[Caja]],Originales!$I$3:$K$6,3,FALSE)</f>
        <v>Las Palmas</v>
      </c>
      <c r="J472" s="9" t="str">
        <f>VLOOKUP(Tabla1[[#This Row],[CodigoEmpleado]],Originales!$M$3:$P$13,2,FALSE)</f>
        <v>Bea</v>
      </c>
      <c r="K472" s="10">
        <f>YEAR(Tabla1[[#This Row],[Fecha]])</f>
        <v>2011</v>
      </c>
      <c r="L472" s="11">
        <f>MONTH(Tabla1[[#This Row],[Fecha]])</f>
        <v>2</v>
      </c>
      <c r="M472" s="11">
        <f>DAY(Tabla1[[#This Row],[Fecha]])</f>
        <v>28</v>
      </c>
      <c r="N472" s="11">
        <f>WEEKDAY(Tabla1[[#This Row],[Fecha]],2)</f>
        <v>1</v>
      </c>
      <c r="O472" s="11" t="str">
        <f t="shared" si="7"/>
        <v>Lunes</v>
      </c>
    </row>
    <row r="473" spans="1:15" x14ac:dyDescent="0.25">
      <c r="A473" s="4">
        <v>40602</v>
      </c>
      <c r="B473">
        <v>4</v>
      </c>
      <c r="C473">
        <v>2</v>
      </c>
      <c r="D473" s="5" t="s">
        <v>32</v>
      </c>
      <c r="E473" s="6">
        <v>643.53449999999998</v>
      </c>
      <c r="F473" s="6">
        <v>1251.8309999999999</v>
      </c>
      <c r="G473" s="6">
        <v>1895.3655000000001</v>
      </c>
      <c r="H473" s="6" t="str">
        <f>VLOOKUP(Tabla1[[#This Row],[Caja]],Originales!$I$3:$K$6,2,FALSE)</f>
        <v>Telde</v>
      </c>
      <c r="I473" s="6" t="str">
        <f>VLOOKUP(Tabla1[[#This Row],[Caja]],Originales!$I$3:$K$6,3,FALSE)</f>
        <v>Las Palmas</v>
      </c>
      <c r="J473" s="9" t="str">
        <f>VLOOKUP(Tabla1[[#This Row],[CodigoEmpleado]],Originales!$M$3:$P$13,2,FALSE)</f>
        <v>Ana</v>
      </c>
      <c r="K473" s="10">
        <f>YEAR(Tabla1[[#This Row],[Fecha]])</f>
        <v>2011</v>
      </c>
      <c r="L473" s="11">
        <f>MONTH(Tabla1[[#This Row],[Fecha]])</f>
        <v>2</v>
      </c>
      <c r="M473" s="11">
        <f>DAY(Tabla1[[#This Row],[Fecha]])</f>
        <v>28</v>
      </c>
      <c r="N473" s="11">
        <f>WEEKDAY(Tabla1[[#This Row],[Fecha]],2)</f>
        <v>1</v>
      </c>
      <c r="O473" s="11" t="str">
        <f t="shared" si="7"/>
        <v>Lunes</v>
      </c>
    </row>
    <row r="474" spans="1:15" x14ac:dyDescent="0.25">
      <c r="A474" s="4">
        <v>40603</v>
      </c>
      <c r="B474">
        <v>1</v>
      </c>
      <c r="C474">
        <v>1</v>
      </c>
      <c r="D474" s="5" t="s">
        <v>37</v>
      </c>
      <c r="E474" s="6">
        <v>712.71900000000005</v>
      </c>
      <c r="F474" s="6">
        <v>1176.5775000000001</v>
      </c>
      <c r="G474" s="6">
        <v>1889.2964999999999</v>
      </c>
      <c r="H474" s="6" t="str">
        <f>VLOOKUP(Tabla1[[#This Row],[Caja]],Originales!$I$3:$K$6,2,FALSE)</f>
        <v>Tenerife Norte</v>
      </c>
      <c r="I474" s="6" t="str">
        <f>VLOOKUP(Tabla1[[#This Row],[Caja]],Originales!$I$3:$K$6,3,FALSE)</f>
        <v>Tenerife</v>
      </c>
      <c r="J474" s="9" t="str">
        <f>VLOOKUP(Tabla1[[#This Row],[CodigoEmpleado]],Originales!$M$3:$P$13,2,FALSE)</f>
        <v>Luis</v>
      </c>
      <c r="K474" s="10">
        <f>YEAR(Tabla1[[#This Row],[Fecha]])</f>
        <v>2011</v>
      </c>
      <c r="L474" s="11">
        <f>MONTH(Tabla1[[#This Row],[Fecha]])</f>
        <v>3</v>
      </c>
      <c r="M474" s="11">
        <f>DAY(Tabla1[[#This Row],[Fecha]])</f>
        <v>1</v>
      </c>
      <c r="N474" s="11">
        <f>WEEKDAY(Tabla1[[#This Row],[Fecha]],2)</f>
        <v>2</v>
      </c>
      <c r="O474" s="11" t="str">
        <f t="shared" si="7"/>
        <v>Martes</v>
      </c>
    </row>
    <row r="475" spans="1:15" x14ac:dyDescent="0.25">
      <c r="A475" s="4">
        <v>40603</v>
      </c>
      <c r="B475">
        <v>1</v>
      </c>
      <c r="C475">
        <v>2</v>
      </c>
      <c r="D475" s="5" t="s">
        <v>40</v>
      </c>
      <c r="E475" s="6">
        <v>662.82299999999998</v>
      </c>
      <c r="F475" s="6">
        <v>1309.1505</v>
      </c>
      <c r="G475" s="6">
        <v>1971.9735000000001</v>
      </c>
      <c r="H475" s="6" t="str">
        <f>VLOOKUP(Tabla1[[#This Row],[Caja]],Originales!$I$3:$K$6,2,FALSE)</f>
        <v>Tenerife Norte</v>
      </c>
      <c r="I475" s="6" t="str">
        <f>VLOOKUP(Tabla1[[#This Row],[Caja]],Originales!$I$3:$K$6,3,FALSE)</f>
        <v>Tenerife</v>
      </c>
      <c r="J475" s="9" t="str">
        <f>VLOOKUP(Tabla1[[#This Row],[CodigoEmpleado]],Originales!$M$3:$P$13,2,FALSE)</f>
        <v>Pepe</v>
      </c>
      <c r="K475" s="10">
        <f>YEAR(Tabla1[[#This Row],[Fecha]])</f>
        <v>2011</v>
      </c>
      <c r="L475" s="11">
        <f>MONTH(Tabla1[[#This Row],[Fecha]])</f>
        <v>3</v>
      </c>
      <c r="M475" s="11">
        <f>DAY(Tabla1[[#This Row],[Fecha]])</f>
        <v>1</v>
      </c>
      <c r="N475" s="11">
        <f>WEEKDAY(Tabla1[[#This Row],[Fecha]],2)</f>
        <v>2</v>
      </c>
      <c r="O475" s="11" t="str">
        <f t="shared" si="7"/>
        <v>Martes</v>
      </c>
    </row>
    <row r="476" spans="1:15" x14ac:dyDescent="0.25">
      <c r="A476" s="4">
        <v>40603</v>
      </c>
      <c r="B476">
        <v>2</v>
      </c>
      <c r="C476">
        <v>1</v>
      </c>
      <c r="D476" s="5" t="s">
        <v>41</v>
      </c>
      <c r="E476" s="6">
        <v>611.61450000000002</v>
      </c>
      <c r="F476" s="6">
        <v>1155.4095</v>
      </c>
      <c r="G476" s="6">
        <v>1767.0239999999999</v>
      </c>
      <c r="H476" s="6" t="str">
        <f>VLOOKUP(Tabla1[[#This Row],[Caja]],Originales!$I$3:$K$6,2,FALSE)</f>
        <v>Tenerife Sur</v>
      </c>
      <c r="I476" s="6" t="str">
        <f>VLOOKUP(Tabla1[[#This Row],[Caja]],Originales!$I$3:$K$6,3,FALSE)</f>
        <v>Tenerife</v>
      </c>
      <c r="J476" s="9" t="str">
        <f>VLOOKUP(Tabla1[[#This Row],[CodigoEmpleado]],Originales!$M$3:$P$13,2,FALSE)</f>
        <v>Javi</v>
      </c>
      <c r="K476" s="10">
        <f>YEAR(Tabla1[[#This Row],[Fecha]])</f>
        <v>2011</v>
      </c>
      <c r="L476" s="11">
        <f>MONTH(Tabla1[[#This Row],[Fecha]])</f>
        <v>3</v>
      </c>
      <c r="M476" s="11">
        <f>DAY(Tabla1[[#This Row],[Fecha]])</f>
        <v>1</v>
      </c>
      <c r="N476" s="11">
        <f>WEEKDAY(Tabla1[[#This Row],[Fecha]],2)</f>
        <v>2</v>
      </c>
      <c r="O476" s="11" t="str">
        <f t="shared" si="7"/>
        <v>Martes</v>
      </c>
    </row>
    <row r="477" spans="1:15" x14ac:dyDescent="0.25">
      <c r="A477" s="4">
        <v>40603</v>
      </c>
      <c r="B477">
        <v>2</v>
      </c>
      <c r="C477">
        <v>2</v>
      </c>
      <c r="D477" s="5" t="s">
        <v>43</v>
      </c>
      <c r="E477" s="6">
        <v>746.57100000000003</v>
      </c>
      <c r="F477" s="6">
        <v>1287.825</v>
      </c>
      <c r="G477" s="6">
        <v>2034.396</v>
      </c>
      <c r="H477" s="6" t="str">
        <f>VLOOKUP(Tabla1[[#This Row],[Caja]],Originales!$I$3:$K$6,2,FALSE)</f>
        <v>Tenerife Sur</v>
      </c>
      <c r="I477" s="6" t="str">
        <f>VLOOKUP(Tabla1[[#This Row],[Caja]],Originales!$I$3:$K$6,3,FALSE)</f>
        <v>Tenerife</v>
      </c>
      <c r="J477" s="9" t="str">
        <f>VLOOKUP(Tabla1[[#This Row],[CodigoEmpleado]],Originales!$M$3:$P$13,2,FALSE)</f>
        <v>Jose</v>
      </c>
      <c r="K477" s="10">
        <f>YEAR(Tabla1[[#This Row],[Fecha]])</f>
        <v>2011</v>
      </c>
      <c r="L477" s="11">
        <f>MONTH(Tabla1[[#This Row],[Fecha]])</f>
        <v>3</v>
      </c>
      <c r="M477" s="11">
        <f>DAY(Tabla1[[#This Row],[Fecha]])</f>
        <v>1</v>
      </c>
      <c r="N477" s="11">
        <f>WEEKDAY(Tabla1[[#This Row],[Fecha]],2)</f>
        <v>2</v>
      </c>
      <c r="O477" s="11" t="str">
        <f t="shared" si="7"/>
        <v>Martes</v>
      </c>
    </row>
    <row r="478" spans="1:15" x14ac:dyDescent="0.25">
      <c r="A478" s="4">
        <v>40603</v>
      </c>
      <c r="B478">
        <v>3</v>
      </c>
      <c r="C478">
        <v>1</v>
      </c>
      <c r="D478" s="5" t="s">
        <v>47</v>
      </c>
      <c r="E478" s="6">
        <v>522.45899999999995</v>
      </c>
      <c r="F478" s="6">
        <v>1093.0920000000001</v>
      </c>
      <c r="G478" s="6">
        <v>1615.5509999999999</v>
      </c>
      <c r="H478" s="6" t="str">
        <f>VLOOKUP(Tabla1[[#This Row],[Caja]],Originales!$I$3:$K$6,2,FALSE)</f>
        <v>Las Canteras</v>
      </c>
      <c r="I478" s="6" t="str">
        <f>VLOOKUP(Tabla1[[#This Row],[Caja]],Originales!$I$3:$K$6,3,FALSE)</f>
        <v>Las Palmas</v>
      </c>
      <c r="J478" s="9" t="str">
        <f>VLOOKUP(Tabla1[[#This Row],[CodigoEmpleado]],Originales!$M$3:$P$13,2,FALSE)</f>
        <v>Toño</v>
      </c>
      <c r="K478" s="10">
        <f>YEAR(Tabla1[[#This Row],[Fecha]])</f>
        <v>2011</v>
      </c>
      <c r="L478" s="11">
        <f>MONTH(Tabla1[[#This Row],[Fecha]])</f>
        <v>3</v>
      </c>
      <c r="M478" s="11">
        <f>DAY(Tabla1[[#This Row],[Fecha]])</f>
        <v>1</v>
      </c>
      <c r="N478" s="11">
        <f>WEEKDAY(Tabla1[[#This Row],[Fecha]],2)</f>
        <v>2</v>
      </c>
      <c r="O478" s="11" t="str">
        <f t="shared" si="7"/>
        <v>Martes</v>
      </c>
    </row>
    <row r="479" spans="1:15" x14ac:dyDescent="0.25">
      <c r="A479" s="4">
        <v>40603</v>
      </c>
      <c r="B479">
        <v>3</v>
      </c>
      <c r="C479">
        <v>2</v>
      </c>
      <c r="D479" s="5" t="s">
        <v>24</v>
      </c>
      <c r="E479" s="6">
        <v>794.56650000000002</v>
      </c>
      <c r="F479" s="6">
        <v>1270.8465000000001</v>
      </c>
      <c r="G479" s="6">
        <v>2065.413</v>
      </c>
      <c r="H479" s="6" t="str">
        <f>VLOOKUP(Tabla1[[#This Row],[Caja]],Originales!$I$3:$K$6,2,FALSE)</f>
        <v>Las Canteras</v>
      </c>
      <c r="I479" s="6" t="str">
        <f>VLOOKUP(Tabla1[[#This Row],[Caja]],Originales!$I$3:$K$6,3,FALSE)</f>
        <v>Las Palmas</v>
      </c>
      <c r="J479" s="9" t="str">
        <f>VLOOKUP(Tabla1[[#This Row],[CodigoEmpleado]],Originales!$M$3:$P$13,2,FALSE)</f>
        <v>Ana</v>
      </c>
      <c r="K479" s="10">
        <f>YEAR(Tabla1[[#This Row],[Fecha]])</f>
        <v>2011</v>
      </c>
      <c r="L479" s="11">
        <f>MONTH(Tabla1[[#This Row],[Fecha]])</f>
        <v>3</v>
      </c>
      <c r="M479" s="11">
        <f>DAY(Tabla1[[#This Row],[Fecha]])</f>
        <v>1</v>
      </c>
      <c r="N479" s="11">
        <f>WEEKDAY(Tabla1[[#This Row],[Fecha]],2)</f>
        <v>2</v>
      </c>
      <c r="O479" s="11" t="str">
        <f t="shared" si="7"/>
        <v>Martes</v>
      </c>
    </row>
    <row r="480" spans="1:15" x14ac:dyDescent="0.25">
      <c r="A480" s="4">
        <v>40603</v>
      </c>
      <c r="B480">
        <v>4</v>
      </c>
      <c r="C480">
        <v>1</v>
      </c>
      <c r="D480" s="5" t="s">
        <v>30</v>
      </c>
      <c r="E480" s="6">
        <v>506.45699999999999</v>
      </c>
      <c r="F480" s="6">
        <v>1124.0355</v>
      </c>
      <c r="G480" s="6">
        <v>1630.4925000000001</v>
      </c>
      <c r="H480" s="6" t="str">
        <f>VLOOKUP(Tabla1[[#This Row],[Caja]],Originales!$I$3:$K$6,2,FALSE)</f>
        <v>Telde</v>
      </c>
      <c r="I480" s="6" t="str">
        <f>VLOOKUP(Tabla1[[#This Row],[Caja]],Originales!$I$3:$K$6,3,FALSE)</f>
        <v>Las Palmas</v>
      </c>
      <c r="J480" s="9" t="str">
        <f>VLOOKUP(Tabla1[[#This Row],[CodigoEmpleado]],Originales!$M$3:$P$13,2,FALSE)</f>
        <v>Juan</v>
      </c>
      <c r="K480" s="10">
        <f>YEAR(Tabla1[[#This Row],[Fecha]])</f>
        <v>2011</v>
      </c>
      <c r="L480" s="11">
        <f>MONTH(Tabla1[[#This Row],[Fecha]])</f>
        <v>3</v>
      </c>
      <c r="M480" s="11">
        <f>DAY(Tabla1[[#This Row],[Fecha]])</f>
        <v>1</v>
      </c>
      <c r="N480" s="11">
        <f>WEEKDAY(Tabla1[[#This Row],[Fecha]],2)</f>
        <v>2</v>
      </c>
      <c r="O480" s="11" t="str">
        <f t="shared" si="7"/>
        <v>Martes</v>
      </c>
    </row>
    <row r="481" spans="1:15" x14ac:dyDescent="0.25">
      <c r="A481" s="4">
        <v>40603</v>
      </c>
      <c r="B481">
        <v>4</v>
      </c>
      <c r="C481">
        <v>2</v>
      </c>
      <c r="D481" s="5" t="s">
        <v>16</v>
      </c>
      <c r="E481" s="6">
        <v>752.39850000000001</v>
      </c>
      <c r="F481" s="6">
        <v>1259.8320000000001</v>
      </c>
      <c r="G481" s="6">
        <v>2012.2304999999999</v>
      </c>
      <c r="H481" s="6" t="str">
        <f>VLOOKUP(Tabla1[[#This Row],[Caja]],Originales!$I$3:$K$6,2,FALSE)</f>
        <v>Telde</v>
      </c>
      <c r="I481" s="6" t="str">
        <f>VLOOKUP(Tabla1[[#This Row],[Caja]],Originales!$I$3:$K$6,3,FALSE)</f>
        <v>Las Palmas</v>
      </c>
      <c r="J481" s="9" t="str">
        <f>VLOOKUP(Tabla1[[#This Row],[CodigoEmpleado]],Originales!$M$3:$P$13,2,FALSE)</f>
        <v>Jorge</v>
      </c>
      <c r="K481" s="10">
        <f>YEAR(Tabla1[[#This Row],[Fecha]])</f>
        <v>2011</v>
      </c>
      <c r="L481" s="11">
        <f>MONTH(Tabla1[[#This Row],[Fecha]])</f>
        <v>3</v>
      </c>
      <c r="M481" s="11">
        <f>DAY(Tabla1[[#This Row],[Fecha]])</f>
        <v>1</v>
      </c>
      <c r="N481" s="11">
        <f>WEEKDAY(Tabla1[[#This Row],[Fecha]],2)</f>
        <v>2</v>
      </c>
      <c r="O481" s="11" t="str">
        <f t="shared" si="7"/>
        <v>Martes</v>
      </c>
    </row>
    <row r="482" spans="1:15" x14ac:dyDescent="0.25">
      <c r="A482" s="4">
        <v>40604</v>
      </c>
      <c r="B482">
        <v>1</v>
      </c>
      <c r="C482">
        <v>1</v>
      </c>
      <c r="D482" s="5" t="s">
        <v>22</v>
      </c>
      <c r="E482" s="6">
        <v>622.125</v>
      </c>
      <c r="F482" s="6">
        <v>1178.5619999999999</v>
      </c>
      <c r="G482" s="6">
        <v>1800.6869999999999</v>
      </c>
      <c r="H482" s="6" t="str">
        <f>VLOOKUP(Tabla1[[#This Row],[Caja]],Originales!$I$3:$K$6,2,FALSE)</f>
        <v>Tenerife Norte</v>
      </c>
      <c r="I482" s="6" t="str">
        <f>VLOOKUP(Tabla1[[#This Row],[Caja]],Originales!$I$3:$K$6,3,FALSE)</f>
        <v>Tenerife</v>
      </c>
      <c r="J482" s="9" t="str">
        <f>VLOOKUP(Tabla1[[#This Row],[CodigoEmpleado]],Originales!$M$3:$P$13,2,FALSE)</f>
        <v>Paco</v>
      </c>
      <c r="K482" s="10">
        <f>YEAR(Tabla1[[#This Row],[Fecha]])</f>
        <v>2011</v>
      </c>
      <c r="L482" s="11">
        <f>MONTH(Tabla1[[#This Row],[Fecha]])</f>
        <v>3</v>
      </c>
      <c r="M482" s="11">
        <f>DAY(Tabla1[[#This Row],[Fecha]])</f>
        <v>2</v>
      </c>
      <c r="N482" s="11">
        <f>WEEKDAY(Tabla1[[#This Row],[Fecha]],2)</f>
        <v>3</v>
      </c>
      <c r="O482" s="11" t="str">
        <f t="shared" si="7"/>
        <v>Miércoles</v>
      </c>
    </row>
    <row r="483" spans="1:15" x14ac:dyDescent="0.25">
      <c r="A483" s="4">
        <v>40604</v>
      </c>
      <c r="B483">
        <v>1</v>
      </c>
      <c r="C483">
        <v>2</v>
      </c>
      <c r="D483" s="5" t="s">
        <v>27</v>
      </c>
      <c r="E483" s="6">
        <v>608.51700000000005</v>
      </c>
      <c r="F483" s="6">
        <v>1273.7445</v>
      </c>
      <c r="G483" s="6">
        <v>1882.2615000000001</v>
      </c>
      <c r="H483" s="6" t="str">
        <f>VLOOKUP(Tabla1[[#This Row],[Caja]],Originales!$I$3:$K$6,2,FALSE)</f>
        <v>Tenerife Norte</v>
      </c>
      <c r="I483" s="6" t="str">
        <f>VLOOKUP(Tabla1[[#This Row],[Caja]],Originales!$I$3:$K$6,3,FALSE)</f>
        <v>Tenerife</v>
      </c>
      <c r="J483" s="9" t="str">
        <f>VLOOKUP(Tabla1[[#This Row],[CodigoEmpleado]],Originales!$M$3:$P$13,2,FALSE)</f>
        <v>Bea</v>
      </c>
      <c r="K483" s="10">
        <f>YEAR(Tabla1[[#This Row],[Fecha]])</f>
        <v>2011</v>
      </c>
      <c r="L483" s="11">
        <f>MONTH(Tabla1[[#This Row],[Fecha]])</f>
        <v>3</v>
      </c>
      <c r="M483" s="11">
        <f>DAY(Tabla1[[#This Row],[Fecha]])</f>
        <v>2</v>
      </c>
      <c r="N483" s="11">
        <f>WEEKDAY(Tabla1[[#This Row],[Fecha]],2)</f>
        <v>3</v>
      </c>
      <c r="O483" s="11" t="str">
        <f t="shared" si="7"/>
        <v>Miércoles</v>
      </c>
    </row>
    <row r="484" spans="1:15" x14ac:dyDescent="0.25">
      <c r="A484" s="4">
        <v>40604</v>
      </c>
      <c r="B484">
        <v>2</v>
      </c>
      <c r="C484">
        <v>1</v>
      </c>
      <c r="D484" s="5" t="s">
        <v>32</v>
      </c>
      <c r="E484" s="6">
        <v>649.43550000000005</v>
      </c>
      <c r="F484" s="6">
        <v>1062.2535</v>
      </c>
      <c r="G484" s="6">
        <v>1711.6890000000001</v>
      </c>
      <c r="H484" s="6" t="str">
        <f>VLOOKUP(Tabla1[[#This Row],[Caja]],Originales!$I$3:$K$6,2,FALSE)</f>
        <v>Tenerife Sur</v>
      </c>
      <c r="I484" s="6" t="str">
        <f>VLOOKUP(Tabla1[[#This Row],[Caja]],Originales!$I$3:$K$6,3,FALSE)</f>
        <v>Tenerife</v>
      </c>
      <c r="J484" s="9" t="str">
        <f>VLOOKUP(Tabla1[[#This Row],[CodigoEmpleado]],Originales!$M$3:$P$13,2,FALSE)</f>
        <v>Ana</v>
      </c>
      <c r="K484" s="10">
        <f>YEAR(Tabla1[[#This Row],[Fecha]])</f>
        <v>2011</v>
      </c>
      <c r="L484" s="11">
        <f>MONTH(Tabla1[[#This Row],[Fecha]])</f>
        <v>3</v>
      </c>
      <c r="M484" s="11">
        <f>DAY(Tabla1[[#This Row],[Fecha]])</f>
        <v>2</v>
      </c>
      <c r="N484" s="11">
        <f>WEEKDAY(Tabla1[[#This Row],[Fecha]],2)</f>
        <v>3</v>
      </c>
      <c r="O484" s="11" t="str">
        <f t="shared" si="7"/>
        <v>Miércoles</v>
      </c>
    </row>
    <row r="485" spans="1:15" x14ac:dyDescent="0.25">
      <c r="A485" s="4">
        <v>40604</v>
      </c>
      <c r="B485">
        <v>2</v>
      </c>
      <c r="C485">
        <v>2</v>
      </c>
      <c r="D485" s="5" t="s">
        <v>37</v>
      </c>
      <c r="E485" s="6">
        <v>676.38900000000001</v>
      </c>
      <c r="F485" s="6">
        <v>1302.6405</v>
      </c>
      <c r="G485" s="6">
        <v>1979.0295000000001</v>
      </c>
      <c r="H485" s="6" t="str">
        <f>VLOOKUP(Tabla1[[#This Row],[Caja]],Originales!$I$3:$K$6,2,FALSE)</f>
        <v>Tenerife Sur</v>
      </c>
      <c r="I485" s="6" t="str">
        <f>VLOOKUP(Tabla1[[#This Row],[Caja]],Originales!$I$3:$K$6,3,FALSE)</f>
        <v>Tenerife</v>
      </c>
      <c r="J485" s="9" t="str">
        <f>VLOOKUP(Tabla1[[#This Row],[CodigoEmpleado]],Originales!$M$3:$P$13,2,FALSE)</f>
        <v>Luis</v>
      </c>
      <c r="K485" s="10">
        <f>YEAR(Tabla1[[#This Row],[Fecha]])</f>
        <v>2011</v>
      </c>
      <c r="L485" s="11">
        <f>MONTH(Tabla1[[#This Row],[Fecha]])</f>
        <v>3</v>
      </c>
      <c r="M485" s="11">
        <f>DAY(Tabla1[[#This Row],[Fecha]])</f>
        <v>2</v>
      </c>
      <c r="N485" s="11">
        <f>WEEKDAY(Tabla1[[#This Row],[Fecha]],2)</f>
        <v>3</v>
      </c>
      <c r="O485" s="11" t="str">
        <f t="shared" si="7"/>
        <v>Miércoles</v>
      </c>
    </row>
    <row r="486" spans="1:15" x14ac:dyDescent="0.25">
      <c r="A486" s="4">
        <v>40604</v>
      </c>
      <c r="B486">
        <v>3</v>
      </c>
      <c r="C486">
        <v>1</v>
      </c>
      <c r="D486" s="5" t="s">
        <v>40</v>
      </c>
      <c r="E486" s="6">
        <v>599.42399999999998</v>
      </c>
      <c r="F486" s="6">
        <v>1135.6695</v>
      </c>
      <c r="G486" s="6">
        <v>1735.0934999999999</v>
      </c>
      <c r="H486" s="6" t="str">
        <f>VLOOKUP(Tabla1[[#This Row],[Caja]],Originales!$I$3:$K$6,2,FALSE)</f>
        <v>Las Canteras</v>
      </c>
      <c r="I486" s="6" t="str">
        <f>VLOOKUP(Tabla1[[#This Row],[Caja]],Originales!$I$3:$K$6,3,FALSE)</f>
        <v>Las Palmas</v>
      </c>
      <c r="J486" s="9" t="str">
        <f>VLOOKUP(Tabla1[[#This Row],[CodigoEmpleado]],Originales!$M$3:$P$13,2,FALSE)</f>
        <v>Pepe</v>
      </c>
      <c r="K486" s="10">
        <f>YEAR(Tabla1[[#This Row],[Fecha]])</f>
        <v>2011</v>
      </c>
      <c r="L486" s="11">
        <f>MONTH(Tabla1[[#This Row],[Fecha]])</f>
        <v>3</v>
      </c>
      <c r="M486" s="11">
        <f>DAY(Tabla1[[#This Row],[Fecha]])</f>
        <v>2</v>
      </c>
      <c r="N486" s="11">
        <f>WEEKDAY(Tabla1[[#This Row],[Fecha]],2)</f>
        <v>3</v>
      </c>
      <c r="O486" s="11" t="str">
        <f t="shared" si="7"/>
        <v>Miércoles</v>
      </c>
    </row>
    <row r="487" spans="1:15" x14ac:dyDescent="0.25">
      <c r="A487" s="4">
        <v>40604</v>
      </c>
      <c r="B487">
        <v>3</v>
      </c>
      <c r="C487">
        <v>2</v>
      </c>
      <c r="D487" s="5" t="s">
        <v>41</v>
      </c>
      <c r="E487" s="6">
        <v>741.65700000000004</v>
      </c>
      <c r="F487" s="6">
        <v>1406.874</v>
      </c>
      <c r="G487" s="6">
        <v>2148.5309999999999</v>
      </c>
      <c r="H487" s="6" t="str">
        <f>VLOOKUP(Tabla1[[#This Row],[Caja]],Originales!$I$3:$K$6,2,FALSE)</f>
        <v>Las Canteras</v>
      </c>
      <c r="I487" s="6" t="str">
        <f>VLOOKUP(Tabla1[[#This Row],[Caja]],Originales!$I$3:$K$6,3,FALSE)</f>
        <v>Las Palmas</v>
      </c>
      <c r="J487" s="9" t="str">
        <f>VLOOKUP(Tabla1[[#This Row],[CodigoEmpleado]],Originales!$M$3:$P$13,2,FALSE)</f>
        <v>Javi</v>
      </c>
      <c r="K487" s="10">
        <f>YEAR(Tabla1[[#This Row],[Fecha]])</f>
        <v>2011</v>
      </c>
      <c r="L487" s="11">
        <f>MONTH(Tabla1[[#This Row],[Fecha]])</f>
        <v>3</v>
      </c>
      <c r="M487" s="11">
        <f>DAY(Tabla1[[#This Row],[Fecha]])</f>
        <v>2</v>
      </c>
      <c r="N487" s="11">
        <f>WEEKDAY(Tabla1[[#This Row],[Fecha]],2)</f>
        <v>3</v>
      </c>
      <c r="O487" s="11" t="str">
        <f t="shared" si="7"/>
        <v>Miércoles</v>
      </c>
    </row>
    <row r="488" spans="1:15" x14ac:dyDescent="0.25">
      <c r="A488" s="4">
        <v>40604</v>
      </c>
      <c r="B488">
        <v>4</v>
      </c>
      <c r="C488">
        <v>1</v>
      </c>
      <c r="D488" s="5" t="s">
        <v>43</v>
      </c>
      <c r="E488" s="6">
        <v>551.86950000000002</v>
      </c>
      <c r="F488" s="6">
        <v>1122.6704999999999</v>
      </c>
      <c r="G488" s="6">
        <v>1674.54</v>
      </c>
      <c r="H488" s="6" t="str">
        <f>VLOOKUP(Tabla1[[#This Row],[Caja]],Originales!$I$3:$K$6,2,FALSE)</f>
        <v>Telde</v>
      </c>
      <c r="I488" s="6" t="str">
        <f>VLOOKUP(Tabla1[[#This Row],[Caja]],Originales!$I$3:$K$6,3,FALSE)</f>
        <v>Las Palmas</v>
      </c>
      <c r="J488" s="9" t="str">
        <f>VLOOKUP(Tabla1[[#This Row],[CodigoEmpleado]],Originales!$M$3:$P$13,2,FALSE)</f>
        <v>Jose</v>
      </c>
      <c r="K488" s="10">
        <f>YEAR(Tabla1[[#This Row],[Fecha]])</f>
        <v>2011</v>
      </c>
      <c r="L488" s="11">
        <f>MONTH(Tabla1[[#This Row],[Fecha]])</f>
        <v>3</v>
      </c>
      <c r="M488" s="11">
        <f>DAY(Tabla1[[#This Row],[Fecha]])</f>
        <v>2</v>
      </c>
      <c r="N488" s="11">
        <f>WEEKDAY(Tabla1[[#This Row],[Fecha]],2)</f>
        <v>3</v>
      </c>
      <c r="O488" s="11" t="str">
        <f t="shared" si="7"/>
        <v>Miércoles</v>
      </c>
    </row>
    <row r="489" spans="1:15" x14ac:dyDescent="0.25">
      <c r="A489" s="4">
        <v>40604</v>
      </c>
      <c r="B489">
        <v>4</v>
      </c>
      <c r="C489">
        <v>2</v>
      </c>
      <c r="D489" s="5" t="s">
        <v>47</v>
      </c>
      <c r="E489" s="6">
        <v>705.23249999999996</v>
      </c>
      <c r="F489" s="6">
        <v>1299.48</v>
      </c>
      <c r="G489" s="6">
        <v>2004.7125000000001</v>
      </c>
      <c r="H489" s="6" t="str">
        <f>VLOOKUP(Tabla1[[#This Row],[Caja]],Originales!$I$3:$K$6,2,FALSE)</f>
        <v>Telde</v>
      </c>
      <c r="I489" s="6" t="str">
        <f>VLOOKUP(Tabla1[[#This Row],[Caja]],Originales!$I$3:$K$6,3,FALSE)</f>
        <v>Las Palmas</v>
      </c>
      <c r="J489" s="9" t="str">
        <f>VLOOKUP(Tabla1[[#This Row],[CodigoEmpleado]],Originales!$M$3:$P$13,2,FALSE)</f>
        <v>Toño</v>
      </c>
      <c r="K489" s="10">
        <f>YEAR(Tabla1[[#This Row],[Fecha]])</f>
        <v>2011</v>
      </c>
      <c r="L489" s="11">
        <f>MONTH(Tabla1[[#This Row],[Fecha]])</f>
        <v>3</v>
      </c>
      <c r="M489" s="11">
        <f>DAY(Tabla1[[#This Row],[Fecha]])</f>
        <v>2</v>
      </c>
      <c r="N489" s="11">
        <f>WEEKDAY(Tabla1[[#This Row],[Fecha]],2)</f>
        <v>3</v>
      </c>
      <c r="O489" s="11" t="str">
        <f t="shared" si="7"/>
        <v>Miércoles</v>
      </c>
    </row>
    <row r="490" spans="1:15" x14ac:dyDescent="0.25">
      <c r="A490" s="4">
        <v>40605</v>
      </c>
      <c r="B490">
        <v>1</v>
      </c>
      <c r="C490">
        <v>1</v>
      </c>
      <c r="D490" s="5" t="s">
        <v>24</v>
      </c>
      <c r="E490" s="6">
        <v>565.69799999999998</v>
      </c>
      <c r="F490" s="6">
        <v>1098.5205000000001</v>
      </c>
      <c r="G490" s="6">
        <v>1664.2184999999999</v>
      </c>
      <c r="H490" s="6" t="str">
        <f>VLOOKUP(Tabla1[[#This Row],[Caja]],Originales!$I$3:$K$6,2,FALSE)</f>
        <v>Tenerife Norte</v>
      </c>
      <c r="I490" s="6" t="str">
        <f>VLOOKUP(Tabla1[[#This Row],[Caja]],Originales!$I$3:$K$6,3,FALSE)</f>
        <v>Tenerife</v>
      </c>
      <c r="J490" s="9" t="str">
        <f>VLOOKUP(Tabla1[[#This Row],[CodigoEmpleado]],Originales!$M$3:$P$13,2,FALSE)</f>
        <v>Ana</v>
      </c>
      <c r="K490" s="10">
        <f>YEAR(Tabla1[[#This Row],[Fecha]])</f>
        <v>2011</v>
      </c>
      <c r="L490" s="11">
        <f>MONTH(Tabla1[[#This Row],[Fecha]])</f>
        <v>3</v>
      </c>
      <c r="M490" s="11">
        <f>DAY(Tabla1[[#This Row],[Fecha]])</f>
        <v>3</v>
      </c>
      <c r="N490" s="11">
        <f>WEEKDAY(Tabla1[[#This Row],[Fecha]],2)</f>
        <v>4</v>
      </c>
      <c r="O490" s="11" t="str">
        <f t="shared" si="7"/>
        <v>Jueves</v>
      </c>
    </row>
    <row r="491" spans="1:15" x14ac:dyDescent="0.25">
      <c r="A491" s="4">
        <v>40605</v>
      </c>
      <c r="B491">
        <v>1</v>
      </c>
      <c r="C491">
        <v>2</v>
      </c>
      <c r="D491" s="5" t="s">
        <v>30</v>
      </c>
      <c r="E491" s="6">
        <v>699.43650000000002</v>
      </c>
      <c r="F491" s="6">
        <v>1422.2460000000001</v>
      </c>
      <c r="G491" s="6">
        <v>2121.6824999999999</v>
      </c>
      <c r="H491" s="6" t="str">
        <f>VLOOKUP(Tabla1[[#This Row],[Caja]],Originales!$I$3:$K$6,2,FALSE)</f>
        <v>Tenerife Norte</v>
      </c>
      <c r="I491" s="6" t="str">
        <f>VLOOKUP(Tabla1[[#This Row],[Caja]],Originales!$I$3:$K$6,3,FALSE)</f>
        <v>Tenerife</v>
      </c>
      <c r="J491" s="9" t="str">
        <f>VLOOKUP(Tabla1[[#This Row],[CodigoEmpleado]],Originales!$M$3:$P$13,2,FALSE)</f>
        <v>Juan</v>
      </c>
      <c r="K491" s="10">
        <f>YEAR(Tabla1[[#This Row],[Fecha]])</f>
        <v>2011</v>
      </c>
      <c r="L491" s="11">
        <f>MONTH(Tabla1[[#This Row],[Fecha]])</f>
        <v>3</v>
      </c>
      <c r="M491" s="11">
        <f>DAY(Tabla1[[#This Row],[Fecha]])</f>
        <v>3</v>
      </c>
      <c r="N491" s="11">
        <f>WEEKDAY(Tabla1[[#This Row],[Fecha]],2)</f>
        <v>4</v>
      </c>
      <c r="O491" s="11" t="str">
        <f t="shared" si="7"/>
        <v>Jueves</v>
      </c>
    </row>
    <row r="492" spans="1:15" x14ac:dyDescent="0.25">
      <c r="A492" s="4">
        <v>40605</v>
      </c>
      <c r="B492">
        <v>2</v>
      </c>
      <c r="C492">
        <v>1</v>
      </c>
      <c r="D492" s="5" t="s">
        <v>16</v>
      </c>
      <c r="E492" s="6">
        <v>538.50300000000004</v>
      </c>
      <c r="F492" s="6">
        <v>1059.6914999999999</v>
      </c>
      <c r="G492" s="6">
        <v>1598.1945000000001</v>
      </c>
      <c r="H492" s="6" t="str">
        <f>VLOOKUP(Tabla1[[#This Row],[Caja]],Originales!$I$3:$K$6,2,FALSE)</f>
        <v>Tenerife Sur</v>
      </c>
      <c r="I492" s="6" t="str">
        <f>VLOOKUP(Tabla1[[#This Row],[Caja]],Originales!$I$3:$K$6,3,FALSE)</f>
        <v>Tenerife</v>
      </c>
      <c r="J492" s="9" t="str">
        <f>VLOOKUP(Tabla1[[#This Row],[CodigoEmpleado]],Originales!$M$3:$P$13,2,FALSE)</f>
        <v>Jorge</v>
      </c>
      <c r="K492" s="10">
        <f>YEAR(Tabla1[[#This Row],[Fecha]])</f>
        <v>2011</v>
      </c>
      <c r="L492" s="11">
        <f>MONTH(Tabla1[[#This Row],[Fecha]])</f>
        <v>3</v>
      </c>
      <c r="M492" s="11">
        <f>DAY(Tabla1[[#This Row],[Fecha]])</f>
        <v>3</v>
      </c>
      <c r="N492" s="11">
        <f>WEEKDAY(Tabla1[[#This Row],[Fecha]],2)</f>
        <v>4</v>
      </c>
      <c r="O492" s="11" t="str">
        <f t="shared" si="7"/>
        <v>Jueves</v>
      </c>
    </row>
    <row r="493" spans="1:15" x14ac:dyDescent="0.25">
      <c r="A493" s="4">
        <v>40605</v>
      </c>
      <c r="B493">
        <v>2</v>
      </c>
      <c r="C493">
        <v>2</v>
      </c>
      <c r="D493" s="5" t="s">
        <v>22</v>
      </c>
      <c r="E493" s="6">
        <v>709.24350000000004</v>
      </c>
      <c r="F493" s="6">
        <v>1485.12</v>
      </c>
      <c r="G493" s="6">
        <v>2194.3634999999999</v>
      </c>
      <c r="H493" s="6" t="str">
        <f>VLOOKUP(Tabla1[[#This Row],[Caja]],Originales!$I$3:$K$6,2,FALSE)</f>
        <v>Tenerife Sur</v>
      </c>
      <c r="I493" s="6" t="str">
        <f>VLOOKUP(Tabla1[[#This Row],[Caja]],Originales!$I$3:$K$6,3,FALSE)</f>
        <v>Tenerife</v>
      </c>
      <c r="J493" s="9" t="str">
        <f>VLOOKUP(Tabla1[[#This Row],[CodigoEmpleado]],Originales!$M$3:$P$13,2,FALSE)</f>
        <v>Paco</v>
      </c>
      <c r="K493" s="10">
        <f>YEAR(Tabla1[[#This Row],[Fecha]])</f>
        <v>2011</v>
      </c>
      <c r="L493" s="11">
        <f>MONTH(Tabla1[[#This Row],[Fecha]])</f>
        <v>3</v>
      </c>
      <c r="M493" s="11">
        <f>DAY(Tabla1[[#This Row],[Fecha]])</f>
        <v>3</v>
      </c>
      <c r="N493" s="11">
        <f>WEEKDAY(Tabla1[[#This Row],[Fecha]],2)</f>
        <v>4</v>
      </c>
      <c r="O493" s="11" t="str">
        <f t="shared" si="7"/>
        <v>Jueves</v>
      </c>
    </row>
    <row r="494" spans="1:15" x14ac:dyDescent="0.25">
      <c r="A494" s="4">
        <v>40605</v>
      </c>
      <c r="B494">
        <v>3</v>
      </c>
      <c r="C494">
        <v>1</v>
      </c>
      <c r="D494" s="5" t="s">
        <v>27</v>
      </c>
      <c r="E494" s="6">
        <v>555.303</v>
      </c>
      <c r="F494" s="6">
        <v>1293.537</v>
      </c>
      <c r="G494" s="6">
        <v>1848.84</v>
      </c>
      <c r="H494" s="6" t="str">
        <f>VLOOKUP(Tabla1[[#This Row],[Caja]],Originales!$I$3:$K$6,2,FALSE)</f>
        <v>Las Canteras</v>
      </c>
      <c r="I494" s="6" t="str">
        <f>VLOOKUP(Tabla1[[#This Row],[Caja]],Originales!$I$3:$K$6,3,FALSE)</f>
        <v>Las Palmas</v>
      </c>
      <c r="J494" s="9" t="str">
        <f>VLOOKUP(Tabla1[[#This Row],[CodigoEmpleado]],Originales!$M$3:$P$13,2,FALSE)</f>
        <v>Bea</v>
      </c>
      <c r="K494" s="10">
        <f>YEAR(Tabla1[[#This Row],[Fecha]])</f>
        <v>2011</v>
      </c>
      <c r="L494" s="11">
        <f>MONTH(Tabla1[[#This Row],[Fecha]])</f>
        <v>3</v>
      </c>
      <c r="M494" s="11">
        <f>DAY(Tabla1[[#This Row],[Fecha]])</f>
        <v>3</v>
      </c>
      <c r="N494" s="11">
        <f>WEEKDAY(Tabla1[[#This Row],[Fecha]],2)</f>
        <v>4</v>
      </c>
      <c r="O494" s="11" t="str">
        <f t="shared" si="7"/>
        <v>Jueves</v>
      </c>
    </row>
    <row r="495" spans="1:15" x14ac:dyDescent="0.25">
      <c r="A495" s="4">
        <v>40605</v>
      </c>
      <c r="B495">
        <v>3</v>
      </c>
      <c r="C495">
        <v>2</v>
      </c>
      <c r="D495" s="5" t="s">
        <v>32</v>
      </c>
      <c r="E495" s="6">
        <v>638.59950000000003</v>
      </c>
      <c r="F495" s="6">
        <v>1171.3485000000001</v>
      </c>
      <c r="G495" s="6">
        <v>1809.9480000000001</v>
      </c>
      <c r="H495" s="6" t="str">
        <f>VLOOKUP(Tabla1[[#This Row],[Caja]],Originales!$I$3:$K$6,2,FALSE)</f>
        <v>Las Canteras</v>
      </c>
      <c r="I495" s="6" t="str">
        <f>VLOOKUP(Tabla1[[#This Row],[Caja]],Originales!$I$3:$K$6,3,FALSE)</f>
        <v>Las Palmas</v>
      </c>
      <c r="J495" s="9" t="str">
        <f>VLOOKUP(Tabla1[[#This Row],[CodigoEmpleado]],Originales!$M$3:$P$13,2,FALSE)</f>
        <v>Ana</v>
      </c>
      <c r="K495" s="10">
        <f>YEAR(Tabla1[[#This Row],[Fecha]])</f>
        <v>2011</v>
      </c>
      <c r="L495" s="11">
        <f>MONTH(Tabla1[[#This Row],[Fecha]])</f>
        <v>3</v>
      </c>
      <c r="M495" s="11">
        <f>DAY(Tabla1[[#This Row],[Fecha]])</f>
        <v>3</v>
      </c>
      <c r="N495" s="11">
        <f>WEEKDAY(Tabla1[[#This Row],[Fecha]],2)</f>
        <v>4</v>
      </c>
      <c r="O495" s="11" t="str">
        <f t="shared" si="7"/>
        <v>Jueves</v>
      </c>
    </row>
    <row r="496" spans="1:15" x14ac:dyDescent="0.25">
      <c r="A496" s="4">
        <v>40605</v>
      </c>
      <c r="B496">
        <v>4</v>
      </c>
      <c r="C496">
        <v>1</v>
      </c>
      <c r="D496" s="5" t="s">
        <v>37</v>
      </c>
      <c r="E496" s="6">
        <v>474.26400000000001</v>
      </c>
      <c r="F496" s="6">
        <v>1164.0615</v>
      </c>
      <c r="G496" s="6">
        <v>1638.3254999999999</v>
      </c>
      <c r="H496" s="6" t="str">
        <f>VLOOKUP(Tabla1[[#This Row],[Caja]],Originales!$I$3:$K$6,2,FALSE)</f>
        <v>Telde</v>
      </c>
      <c r="I496" s="6" t="str">
        <f>VLOOKUP(Tabla1[[#This Row],[Caja]],Originales!$I$3:$K$6,3,FALSE)</f>
        <v>Las Palmas</v>
      </c>
      <c r="J496" s="9" t="str">
        <f>VLOOKUP(Tabla1[[#This Row],[CodigoEmpleado]],Originales!$M$3:$P$13,2,FALSE)</f>
        <v>Luis</v>
      </c>
      <c r="K496" s="10">
        <f>YEAR(Tabla1[[#This Row],[Fecha]])</f>
        <v>2011</v>
      </c>
      <c r="L496" s="11">
        <f>MONTH(Tabla1[[#This Row],[Fecha]])</f>
        <v>3</v>
      </c>
      <c r="M496" s="11">
        <f>DAY(Tabla1[[#This Row],[Fecha]])</f>
        <v>3</v>
      </c>
      <c r="N496" s="11">
        <f>WEEKDAY(Tabla1[[#This Row],[Fecha]],2)</f>
        <v>4</v>
      </c>
      <c r="O496" s="11" t="str">
        <f t="shared" si="7"/>
        <v>Jueves</v>
      </c>
    </row>
    <row r="497" spans="1:15" x14ac:dyDescent="0.25">
      <c r="A497" s="4">
        <v>40605</v>
      </c>
      <c r="B497">
        <v>4</v>
      </c>
      <c r="C497">
        <v>2</v>
      </c>
      <c r="D497" s="5" t="s">
        <v>40</v>
      </c>
      <c r="E497" s="6">
        <v>676.02149999999995</v>
      </c>
      <c r="F497" s="6">
        <v>1205.2529999999999</v>
      </c>
      <c r="G497" s="6">
        <v>1881.2745</v>
      </c>
      <c r="H497" s="6" t="str">
        <f>VLOOKUP(Tabla1[[#This Row],[Caja]],Originales!$I$3:$K$6,2,FALSE)</f>
        <v>Telde</v>
      </c>
      <c r="I497" s="6" t="str">
        <f>VLOOKUP(Tabla1[[#This Row],[Caja]],Originales!$I$3:$K$6,3,FALSE)</f>
        <v>Las Palmas</v>
      </c>
      <c r="J497" s="9" t="str">
        <f>VLOOKUP(Tabla1[[#This Row],[CodigoEmpleado]],Originales!$M$3:$P$13,2,FALSE)</f>
        <v>Pepe</v>
      </c>
      <c r="K497" s="10">
        <f>YEAR(Tabla1[[#This Row],[Fecha]])</f>
        <v>2011</v>
      </c>
      <c r="L497" s="11">
        <f>MONTH(Tabla1[[#This Row],[Fecha]])</f>
        <v>3</v>
      </c>
      <c r="M497" s="11">
        <f>DAY(Tabla1[[#This Row],[Fecha]])</f>
        <v>3</v>
      </c>
      <c r="N497" s="11">
        <f>WEEKDAY(Tabla1[[#This Row],[Fecha]],2)</f>
        <v>4</v>
      </c>
      <c r="O497" s="11" t="str">
        <f t="shared" si="7"/>
        <v>Jueves</v>
      </c>
    </row>
    <row r="498" spans="1:15" x14ac:dyDescent="0.25">
      <c r="A498" s="4">
        <v>40606</v>
      </c>
      <c r="B498">
        <v>1</v>
      </c>
      <c r="C498">
        <v>1</v>
      </c>
      <c r="D498" s="5" t="s">
        <v>41</v>
      </c>
      <c r="E498" s="6">
        <v>565.83450000000005</v>
      </c>
      <c r="F498" s="6">
        <v>1301.1600000000001</v>
      </c>
      <c r="G498" s="6">
        <v>1866.9945</v>
      </c>
      <c r="H498" s="6" t="str">
        <f>VLOOKUP(Tabla1[[#This Row],[Caja]],Originales!$I$3:$K$6,2,FALSE)</f>
        <v>Tenerife Norte</v>
      </c>
      <c r="I498" s="6" t="str">
        <f>VLOOKUP(Tabla1[[#This Row],[Caja]],Originales!$I$3:$K$6,3,FALSE)</f>
        <v>Tenerife</v>
      </c>
      <c r="J498" s="9" t="str">
        <f>VLOOKUP(Tabla1[[#This Row],[CodigoEmpleado]],Originales!$M$3:$P$13,2,FALSE)</f>
        <v>Javi</v>
      </c>
      <c r="K498" s="10">
        <f>YEAR(Tabla1[[#This Row],[Fecha]])</f>
        <v>2011</v>
      </c>
      <c r="L498" s="11">
        <f>MONTH(Tabla1[[#This Row],[Fecha]])</f>
        <v>3</v>
      </c>
      <c r="M498" s="11">
        <f>DAY(Tabla1[[#This Row],[Fecha]])</f>
        <v>4</v>
      </c>
      <c r="N498" s="11">
        <f>WEEKDAY(Tabla1[[#This Row],[Fecha]],2)</f>
        <v>5</v>
      </c>
      <c r="O498" s="11" t="str">
        <f t="shared" si="7"/>
        <v>Viernes</v>
      </c>
    </row>
    <row r="499" spans="1:15" x14ac:dyDescent="0.25">
      <c r="A499" s="4">
        <v>40606</v>
      </c>
      <c r="B499">
        <v>1</v>
      </c>
      <c r="C499">
        <v>2</v>
      </c>
      <c r="D499" s="5" t="s">
        <v>43</v>
      </c>
      <c r="E499" s="6">
        <v>799.89</v>
      </c>
      <c r="F499" s="6">
        <v>1203.258</v>
      </c>
      <c r="G499" s="6">
        <v>2003.1479999999999</v>
      </c>
      <c r="H499" s="6" t="str">
        <f>VLOOKUP(Tabla1[[#This Row],[Caja]],Originales!$I$3:$K$6,2,FALSE)</f>
        <v>Tenerife Norte</v>
      </c>
      <c r="I499" s="6" t="str">
        <f>VLOOKUP(Tabla1[[#This Row],[Caja]],Originales!$I$3:$K$6,3,FALSE)</f>
        <v>Tenerife</v>
      </c>
      <c r="J499" s="9" t="str">
        <f>VLOOKUP(Tabla1[[#This Row],[CodigoEmpleado]],Originales!$M$3:$P$13,2,FALSE)</f>
        <v>Jose</v>
      </c>
      <c r="K499" s="10">
        <f>YEAR(Tabla1[[#This Row],[Fecha]])</f>
        <v>2011</v>
      </c>
      <c r="L499" s="11">
        <f>MONTH(Tabla1[[#This Row],[Fecha]])</f>
        <v>3</v>
      </c>
      <c r="M499" s="11">
        <f>DAY(Tabla1[[#This Row],[Fecha]])</f>
        <v>4</v>
      </c>
      <c r="N499" s="11">
        <f>WEEKDAY(Tabla1[[#This Row],[Fecha]],2)</f>
        <v>5</v>
      </c>
      <c r="O499" s="11" t="str">
        <f t="shared" si="7"/>
        <v>Viernes</v>
      </c>
    </row>
    <row r="500" spans="1:15" x14ac:dyDescent="0.25">
      <c r="A500" s="4">
        <v>40606</v>
      </c>
      <c r="B500">
        <v>2</v>
      </c>
      <c r="C500">
        <v>1</v>
      </c>
      <c r="D500" s="5" t="s">
        <v>47</v>
      </c>
      <c r="E500" s="6">
        <v>607.61400000000003</v>
      </c>
      <c r="F500" s="6">
        <v>1140.51</v>
      </c>
      <c r="G500" s="6">
        <v>1748.124</v>
      </c>
      <c r="H500" s="6" t="str">
        <f>VLOOKUP(Tabla1[[#This Row],[Caja]],Originales!$I$3:$K$6,2,FALSE)</f>
        <v>Tenerife Sur</v>
      </c>
      <c r="I500" s="6" t="str">
        <f>VLOOKUP(Tabla1[[#This Row],[Caja]],Originales!$I$3:$K$6,3,FALSE)</f>
        <v>Tenerife</v>
      </c>
      <c r="J500" s="9" t="str">
        <f>VLOOKUP(Tabla1[[#This Row],[CodigoEmpleado]],Originales!$M$3:$P$13,2,FALSE)</f>
        <v>Toño</v>
      </c>
      <c r="K500" s="10">
        <f>YEAR(Tabla1[[#This Row],[Fecha]])</f>
        <v>2011</v>
      </c>
      <c r="L500" s="11">
        <f>MONTH(Tabla1[[#This Row],[Fecha]])</f>
        <v>3</v>
      </c>
      <c r="M500" s="11">
        <f>DAY(Tabla1[[#This Row],[Fecha]])</f>
        <v>4</v>
      </c>
      <c r="N500" s="11">
        <f>WEEKDAY(Tabla1[[#This Row],[Fecha]],2)</f>
        <v>5</v>
      </c>
      <c r="O500" s="11" t="str">
        <f t="shared" si="7"/>
        <v>Viernes</v>
      </c>
    </row>
    <row r="501" spans="1:15" x14ac:dyDescent="0.25">
      <c r="A501" s="4">
        <v>40606</v>
      </c>
      <c r="B501">
        <v>2</v>
      </c>
      <c r="C501">
        <v>2</v>
      </c>
      <c r="D501" s="5" t="s">
        <v>24</v>
      </c>
      <c r="E501" s="6">
        <v>687.76049999999998</v>
      </c>
      <c r="F501" s="6">
        <v>1218</v>
      </c>
      <c r="G501" s="6">
        <v>1905.7605000000001</v>
      </c>
      <c r="H501" s="6" t="str">
        <f>VLOOKUP(Tabla1[[#This Row],[Caja]],Originales!$I$3:$K$6,2,FALSE)</f>
        <v>Tenerife Sur</v>
      </c>
      <c r="I501" s="6" t="str">
        <f>VLOOKUP(Tabla1[[#This Row],[Caja]],Originales!$I$3:$K$6,3,FALSE)</f>
        <v>Tenerife</v>
      </c>
      <c r="J501" s="9" t="str">
        <f>VLOOKUP(Tabla1[[#This Row],[CodigoEmpleado]],Originales!$M$3:$P$13,2,FALSE)</f>
        <v>Ana</v>
      </c>
      <c r="K501" s="10">
        <f>YEAR(Tabla1[[#This Row],[Fecha]])</f>
        <v>2011</v>
      </c>
      <c r="L501" s="11">
        <f>MONTH(Tabla1[[#This Row],[Fecha]])</f>
        <v>3</v>
      </c>
      <c r="M501" s="11">
        <f>DAY(Tabla1[[#This Row],[Fecha]])</f>
        <v>4</v>
      </c>
      <c r="N501" s="11">
        <f>WEEKDAY(Tabla1[[#This Row],[Fecha]],2)</f>
        <v>5</v>
      </c>
      <c r="O501" s="11" t="str">
        <f t="shared" si="7"/>
        <v>Viernes</v>
      </c>
    </row>
    <row r="502" spans="1:15" x14ac:dyDescent="0.25">
      <c r="A502" s="4">
        <v>40606</v>
      </c>
      <c r="B502">
        <v>3</v>
      </c>
      <c r="C502">
        <v>1</v>
      </c>
      <c r="D502" s="5" t="s">
        <v>30</v>
      </c>
      <c r="E502" s="6">
        <v>567.9135</v>
      </c>
      <c r="F502" s="6">
        <v>1069.404</v>
      </c>
      <c r="G502" s="6">
        <v>1637.3175000000001</v>
      </c>
      <c r="H502" s="6" t="str">
        <f>VLOOKUP(Tabla1[[#This Row],[Caja]],Originales!$I$3:$K$6,2,FALSE)</f>
        <v>Las Canteras</v>
      </c>
      <c r="I502" s="6" t="str">
        <f>VLOOKUP(Tabla1[[#This Row],[Caja]],Originales!$I$3:$K$6,3,FALSE)</f>
        <v>Las Palmas</v>
      </c>
      <c r="J502" s="9" t="str">
        <f>VLOOKUP(Tabla1[[#This Row],[CodigoEmpleado]],Originales!$M$3:$P$13,2,FALSE)</f>
        <v>Juan</v>
      </c>
      <c r="K502" s="10">
        <f>YEAR(Tabla1[[#This Row],[Fecha]])</f>
        <v>2011</v>
      </c>
      <c r="L502" s="11">
        <f>MONTH(Tabla1[[#This Row],[Fecha]])</f>
        <v>3</v>
      </c>
      <c r="M502" s="11">
        <f>DAY(Tabla1[[#This Row],[Fecha]])</f>
        <v>4</v>
      </c>
      <c r="N502" s="11">
        <f>WEEKDAY(Tabla1[[#This Row],[Fecha]],2)</f>
        <v>5</v>
      </c>
      <c r="O502" s="11" t="str">
        <f t="shared" si="7"/>
        <v>Viernes</v>
      </c>
    </row>
    <row r="503" spans="1:15" x14ac:dyDescent="0.25">
      <c r="A503" s="4">
        <v>40606</v>
      </c>
      <c r="B503">
        <v>3</v>
      </c>
      <c r="C503">
        <v>2</v>
      </c>
      <c r="D503" s="5" t="s">
        <v>16</v>
      </c>
      <c r="E503" s="6">
        <v>663.77850000000001</v>
      </c>
      <c r="F503" s="6">
        <v>1401.3615</v>
      </c>
      <c r="G503" s="6">
        <v>2065.14</v>
      </c>
      <c r="H503" s="6" t="str">
        <f>VLOOKUP(Tabla1[[#This Row],[Caja]],Originales!$I$3:$K$6,2,FALSE)</f>
        <v>Las Canteras</v>
      </c>
      <c r="I503" s="6" t="str">
        <f>VLOOKUP(Tabla1[[#This Row],[Caja]],Originales!$I$3:$K$6,3,FALSE)</f>
        <v>Las Palmas</v>
      </c>
      <c r="J503" s="9" t="str">
        <f>VLOOKUP(Tabla1[[#This Row],[CodigoEmpleado]],Originales!$M$3:$P$13,2,FALSE)</f>
        <v>Jorge</v>
      </c>
      <c r="K503" s="10">
        <f>YEAR(Tabla1[[#This Row],[Fecha]])</f>
        <v>2011</v>
      </c>
      <c r="L503" s="11">
        <f>MONTH(Tabla1[[#This Row],[Fecha]])</f>
        <v>3</v>
      </c>
      <c r="M503" s="11">
        <f>DAY(Tabla1[[#This Row],[Fecha]])</f>
        <v>4</v>
      </c>
      <c r="N503" s="11">
        <f>WEEKDAY(Tabla1[[#This Row],[Fecha]],2)</f>
        <v>5</v>
      </c>
      <c r="O503" s="11" t="str">
        <f t="shared" si="7"/>
        <v>Viernes</v>
      </c>
    </row>
    <row r="504" spans="1:15" x14ac:dyDescent="0.25">
      <c r="A504" s="4">
        <v>40606</v>
      </c>
      <c r="B504">
        <v>4</v>
      </c>
      <c r="C504">
        <v>1</v>
      </c>
      <c r="D504" s="5" t="s">
        <v>22</v>
      </c>
      <c r="E504" s="6">
        <v>505.64850000000001</v>
      </c>
      <c r="F504" s="6">
        <v>1170.4034999999999</v>
      </c>
      <c r="G504" s="6">
        <v>1676.0519999999999</v>
      </c>
      <c r="H504" s="6" t="str">
        <f>VLOOKUP(Tabla1[[#This Row],[Caja]],Originales!$I$3:$K$6,2,FALSE)</f>
        <v>Telde</v>
      </c>
      <c r="I504" s="6" t="str">
        <f>VLOOKUP(Tabla1[[#This Row],[Caja]],Originales!$I$3:$K$6,3,FALSE)</f>
        <v>Las Palmas</v>
      </c>
      <c r="J504" s="9" t="str">
        <f>VLOOKUP(Tabla1[[#This Row],[CodigoEmpleado]],Originales!$M$3:$P$13,2,FALSE)</f>
        <v>Paco</v>
      </c>
      <c r="K504" s="10">
        <f>YEAR(Tabla1[[#This Row],[Fecha]])</f>
        <v>2011</v>
      </c>
      <c r="L504" s="11">
        <f>MONTH(Tabla1[[#This Row],[Fecha]])</f>
        <v>3</v>
      </c>
      <c r="M504" s="11">
        <f>DAY(Tabla1[[#This Row],[Fecha]])</f>
        <v>4</v>
      </c>
      <c r="N504" s="11">
        <f>WEEKDAY(Tabla1[[#This Row],[Fecha]],2)</f>
        <v>5</v>
      </c>
      <c r="O504" s="11" t="str">
        <f t="shared" si="7"/>
        <v>Viernes</v>
      </c>
    </row>
    <row r="505" spans="1:15" x14ac:dyDescent="0.25">
      <c r="A505" s="4">
        <v>40606</v>
      </c>
      <c r="B505">
        <v>4</v>
      </c>
      <c r="C505">
        <v>2</v>
      </c>
      <c r="D505" s="5" t="s">
        <v>27</v>
      </c>
      <c r="E505" s="6">
        <v>641.08799999999997</v>
      </c>
      <c r="F505" s="6">
        <v>1002.288</v>
      </c>
      <c r="G505" s="6">
        <v>1643.376</v>
      </c>
      <c r="H505" s="6" t="str">
        <f>VLOOKUP(Tabla1[[#This Row],[Caja]],Originales!$I$3:$K$6,2,FALSE)</f>
        <v>Telde</v>
      </c>
      <c r="I505" s="6" t="str">
        <f>VLOOKUP(Tabla1[[#This Row],[Caja]],Originales!$I$3:$K$6,3,FALSE)</f>
        <v>Las Palmas</v>
      </c>
      <c r="J505" s="9" t="str">
        <f>VLOOKUP(Tabla1[[#This Row],[CodigoEmpleado]],Originales!$M$3:$P$13,2,FALSE)</f>
        <v>Bea</v>
      </c>
      <c r="K505" s="10">
        <f>YEAR(Tabla1[[#This Row],[Fecha]])</f>
        <v>2011</v>
      </c>
      <c r="L505" s="11">
        <f>MONTH(Tabla1[[#This Row],[Fecha]])</f>
        <v>3</v>
      </c>
      <c r="M505" s="11">
        <f>DAY(Tabla1[[#This Row],[Fecha]])</f>
        <v>4</v>
      </c>
      <c r="N505" s="11">
        <f>WEEKDAY(Tabla1[[#This Row],[Fecha]],2)</f>
        <v>5</v>
      </c>
      <c r="O505" s="11" t="str">
        <f t="shared" si="7"/>
        <v>Viernes</v>
      </c>
    </row>
    <row r="506" spans="1:15" x14ac:dyDescent="0.25">
      <c r="A506" s="4">
        <v>40607</v>
      </c>
      <c r="B506">
        <v>1</v>
      </c>
      <c r="C506">
        <v>1</v>
      </c>
      <c r="D506" s="5" t="s">
        <v>32</v>
      </c>
      <c r="E506" s="6">
        <v>577.40549999999996</v>
      </c>
      <c r="F506" s="6">
        <v>1122.9435000000001</v>
      </c>
      <c r="G506" s="6">
        <v>1700.3489999999999</v>
      </c>
      <c r="H506" s="6" t="str">
        <f>VLOOKUP(Tabla1[[#This Row],[Caja]],Originales!$I$3:$K$6,2,FALSE)</f>
        <v>Tenerife Norte</v>
      </c>
      <c r="I506" s="6" t="str">
        <f>VLOOKUP(Tabla1[[#This Row],[Caja]],Originales!$I$3:$K$6,3,FALSE)</f>
        <v>Tenerife</v>
      </c>
      <c r="J506" s="9" t="str">
        <f>VLOOKUP(Tabla1[[#This Row],[CodigoEmpleado]],Originales!$M$3:$P$13,2,FALSE)</f>
        <v>Ana</v>
      </c>
      <c r="K506" s="10">
        <f>YEAR(Tabla1[[#This Row],[Fecha]])</f>
        <v>2011</v>
      </c>
      <c r="L506" s="11">
        <f>MONTH(Tabla1[[#This Row],[Fecha]])</f>
        <v>3</v>
      </c>
      <c r="M506" s="11">
        <f>DAY(Tabla1[[#This Row],[Fecha]])</f>
        <v>5</v>
      </c>
      <c r="N506" s="11">
        <f>WEEKDAY(Tabla1[[#This Row],[Fecha]],2)</f>
        <v>6</v>
      </c>
      <c r="O506" s="11" t="str">
        <f t="shared" si="7"/>
        <v>Sábado</v>
      </c>
    </row>
    <row r="507" spans="1:15" x14ac:dyDescent="0.25">
      <c r="A507" s="4">
        <v>40607</v>
      </c>
      <c r="B507">
        <v>1</v>
      </c>
      <c r="C507">
        <v>2</v>
      </c>
      <c r="D507" s="5" t="s">
        <v>37</v>
      </c>
      <c r="E507" s="6">
        <v>599.298</v>
      </c>
      <c r="F507" s="6">
        <v>1198.7745</v>
      </c>
      <c r="G507" s="6">
        <v>1798.0725</v>
      </c>
      <c r="H507" s="6" t="str">
        <f>VLOOKUP(Tabla1[[#This Row],[Caja]],Originales!$I$3:$K$6,2,FALSE)</f>
        <v>Tenerife Norte</v>
      </c>
      <c r="I507" s="6" t="str">
        <f>VLOOKUP(Tabla1[[#This Row],[Caja]],Originales!$I$3:$K$6,3,FALSE)</f>
        <v>Tenerife</v>
      </c>
      <c r="J507" s="9" t="str">
        <f>VLOOKUP(Tabla1[[#This Row],[CodigoEmpleado]],Originales!$M$3:$P$13,2,FALSE)</f>
        <v>Luis</v>
      </c>
      <c r="K507" s="10">
        <f>YEAR(Tabla1[[#This Row],[Fecha]])</f>
        <v>2011</v>
      </c>
      <c r="L507" s="11">
        <f>MONTH(Tabla1[[#This Row],[Fecha]])</f>
        <v>3</v>
      </c>
      <c r="M507" s="11">
        <f>DAY(Tabla1[[#This Row],[Fecha]])</f>
        <v>5</v>
      </c>
      <c r="N507" s="11">
        <f>WEEKDAY(Tabla1[[#This Row],[Fecha]],2)</f>
        <v>6</v>
      </c>
      <c r="O507" s="11" t="str">
        <f t="shared" si="7"/>
        <v>Sábado</v>
      </c>
    </row>
    <row r="508" spans="1:15" x14ac:dyDescent="0.25">
      <c r="A508" s="4">
        <v>40607</v>
      </c>
      <c r="B508">
        <v>2</v>
      </c>
      <c r="C508">
        <v>1</v>
      </c>
      <c r="D508" s="5" t="s">
        <v>40</v>
      </c>
      <c r="E508" s="6">
        <v>544.95000000000005</v>
      </c>
      <c r="F508" s="6">
        <v>1213.0440000000001</v>
      </c>
      <c r="G508" s="6">
        <v>1757.9939999999999</v>
      </c>
      <c r="H508" s="6" t="str">
        <f>VLOOKUP(Tabla1[[#This Row],[Caja]],Originales!$I$3:$K$6,2,FALSE)</f>
        <v>Tenerife Sur</v>
      </c>
      <c r="I508" s="6" t="str">
        <f>VLOOKUP(Tabla1[[#This Row],[Caja]],Originales!$I$3:$K$6,3,FALSE)</f>
        <v>Tenerife</v>
      </c>
      <c r="J508" s="9" t="str">
        <f>VLOOKUP(Tabla1[[#This Row],[CodigoEmpleado]],Originales!$M$3:$P$13,2,FALSE)</f>
        <v>Pepe</v>
      </c>
      <c r="K508" s="10">
        <f>YEAR(Tabla1[[#This Row],[Fecha]])</f>
        <v>2011</v>
      </c>
      <c r="L508" s="11">
        <f>MONTH(Tabla1[[#This Row],[Fecha]])</f>
        <v>3</v>
      </c>
      <c r="M508" s="11">
        <f>DAY(Tabla1[[#This Row],[Fecha]])</f>
        <v>5</v>
      </c>
      <c r="N508" s="11">
        <f>WEEKDAY(Tabla1[[#This Row],[Fecha]],2)</f>
        <v>6</v>
      </c>
      <c r="O508" s="11" t="str">
        <f t="shared" si="7"/>
        <v>Sábado</v>
      </c>
    </row>
    <row r="509" spans="1:15" x14ac:dyDescent="0.25">
      <c r="A509" s="4">
        <v>40607</v>
      </c>
      <c r="B509">
        <v>2</v>
      </c>
      <c r="C509">
        <v>2</v>
      </c>
      <c r="D509" s="5" t="s">
        <v>41</v>
      </c>
      <c r="E509" s="6">
        <v>478.35899999999998</v>
      </c>
      <c r="F509" s="6">
        <v>1193.7974999999999</v>
      </c>
      <c r="G509" s="6">
        <v>1672.1565000000001</v>
      </c>
      <c r="H509" s="6" t="str">
        <f>VLOOKUP(Tabla1[[#This Row],[Caja]],Originales!$I$3:$K$6,2,FALSE)</f>
        <v>Tenerife Sur</v>
      </c>
      <c r="I509" s="6" t="str">
        <f>VLOOKUP(Tabla1[[#This Row],[Caja]],Originales!$I$3:$K$6,3,FALSE)</f>
        <v>Tenerife</v>
      </c>
      <c r="J509" s="9" t="str">
        <f>VLOOKUP(Tabla1[[#This Row],[CodigoEmpleado]],Originales!$M$3:$P$13,2,FALSE)</f>
        <v>Javi</v>
      </c>
      <c r="K509" s="10">
        <f>YEAR(Tabla1[[#This Row],[Fecha]])</f>
        <v>2011</v>
      </c>
      <c r="L509" s="11">
        <f>MONTH(Tabla1[[#This Row],[Fecha]])</f>
        <v>3</v>
      </c>
      <c r="M509" s="11">
        <f>DAY(Tabla1[[#This Row],[Fecha]])</f>
        <v>5</v>
      </c>
      <c r="N509" s="11">
        <f>WEEKDAY(Tabla1[[#This Row],[Fecha]],2)</f>
        <v>6</v>
      </c>
      <c r="O509" s="11" t="str">
        <f t="shared" si="7"/>
        <v>Sábado</v>
      </c>
    </row>
    <row r="510" spans="1:15" x14ac:dyDescent="0.25">
      <c r="A510" s="4">
        <v>40607</v>
      </c>
      <c r="B510">
        <v>3</v>
      </c>
      <c r="C510">
        <v>1</v>
      </c>
      <c r="D510" s="5" t="s">
        <v>43</v>
      </c>
      <c r="E510" s="6">
        <v>569.30999999999995</v>
      </c>
      <c r="F510" s="6">
        <v>1280.6745000000001</v>
      </c>
      <c r="G510" s="6">
        <v>1849.9845</v>
      </c>
      <c r="H510" s="6" t="str">
        <f>VLOOKUP(Tabla1[[#This Row],[Caja]],Originales!$I$3:$K$6,2,FALSE)</f>
        <v>Las Canteras</v>
      </c>
      <c r="I510" s="6" t="str">
        <f>VLOOKUP(Tabla1[[#This Row],[Caja]],Originales!$I$3:$K$6,3,FALSE)</f>
        <v>Las Palmas</v>
      </c>
      <c r="J510" s="9" t="str">
        <f>VLOOKUP(Tabla1[[#This Row],[CodigoEmpleado]],Originales!$M$3:$P$13,2,FALSE)</f>
        <v>Jose</v>
      </c>
      <c r="K510" s="10">
        <f>YEAR(Tabla1[[#This Row],[Fecha]])</f>
        <v>2011</v>
      </c>
      <c r="L510" s="11">
        <f>MONTH(Tabla1[[#This Row],[Fecha]])</f>
        <v>3</v>
      </c>
      <c r="M510" s="11">
        <f>DAY(Tabla1[[#This Row],[Fecha]])</f>
        <v>5</v>
      </c>
      <c r="N510" s="11">
        <f>WEEKDAY(Tabla1[[#This Row],[Fecha]],2)</f>
        <v>6</v>
      </c>
      <c r="O510" s="11" t="str">
        <f t="shared" si="7"/>
        <v>Sábado</v>
      </c>
    </row>
    <row r="511" spans="1:15" x14ac:dyDescent="0.25">
      <c r="A511" s="4">
        <v>40607</v>
      </c>
      <c r="B511">
        <v>3</v>
      </c>
      <c r="C511">
        <v>2</v>
      </c>
      <c r="D511" s="5" t="s">
        <v>47</v>
      </c>
      <c r="E511" s="6">
        <v>573.62549999999999</v>
      </c>
      <c r="F511" s="6">
        <v>1178.961</v>
      </c>
      <c r="G511" s="6">
        <v>1752.5864999999999</v>
      </c>
      <c r="H511" s="6" t="str">
        <f>VLOOKUP(Tabla1[[#This Row],[Caja]],Originales!$I$3:$K$6,2,FALSE)</f>
        <v>Las Canteras</v>
      </c>
      <c r="I511" s="6" t="str">
        <f>VLOOKUP(Tabla1[[#This Row],[Caja]],Originales!$I$3:$K$6,3,FALSE)</f>
        <v>Las Palmas</v>
      </c>
      <c r="J511" s="9" t="str">
        <f>VLOOKUP(Tabla1[[#This Row],[CodigoEmpleado]],Originales!$M$3:$P$13,2,FALSE)</f>
        <v>Toño</v>
      </c>
      <c r="K511" s="10">
        <f>YEAR(Tabla1[[#This Row],[Fecha]])</f>
        <v>2011</v>
      </c>
      <c r="L511" s="11">
        <f>MONTH(Tabla1[[#This Row],[Fecha]])</f>
        <v>3</v>
      </c>
      <c r="M511" s="11">
        <f>DAY(Tabla1[[#This Row],[Fecha]])</f>
        <v>5</v>
      </c>
      <c r="N511" s="11">
        <f>WEEKDAY(Tabla1[[#This Row],[Fecha]],2)</f>
        <v>6</v>
      </c>
      <c r="O511" s="11" t="str">
        <f t="shared" si="7"/>
        <v>Sábado</v>
      </c>
    </row>
    <row r="512" spans="1:15" x14ac:dyDescent="0.25">
      <c r="A512" s="4">
        <v>40607</v>
      </c>
      <c r="B512">
        <v>4</v>
      </c>
      <c r="C512">
        <v>1</v>
      </c>
      <c r="D512" s="5" t="s">
        <v>24</v>
      </c>
      <c r="E512" s="6">
        <v>539.10149999999999</v>
      </c>
      <c r="F512" s="6">
        <v>1175.0129999999999</v>
      </c>
      <c r="G512" s="6">
        <v>1714.1144999999999</v>
      </c>
      <c r="H512" s="6" t="str">
        <f>VLOOKUP(Tabla1[[#This Row],[Caja]],Originales!$I$3:$K$6,2,FALSE)</f>
        <v>Telde</v>
      </c>
      <c r="I512" s="6" t="str">
        <f>VLOOKUP(Tabla1[[#This Row],[Caja]],Originales!$I$3:$K$6,3,FALSE)</f>
        <v>Las Palmas</v>
      </c>
      <c r="J512" s="9" t="str">
        <f>VLOOKUP(Tabla1[[#This Row],[CodigoEmpleado]],Originales!$M$3:$P$13,2,FALSE)</f>
        <v>Ana</v>
      </c>
      <c r="K512" s="10">
        <f>YEAR(Tabla1[[#This Row],[Fecha]])</f>
        <v>2011</v>
      </c>
      <c r="L512" s="11">
        <f>MONTH(Tabla1[[#This Row],[Fecha]])</f>
        <v>3</v>
      </c>
      <c r="M512" s="11">
        <f>DAY(Tabla1[[#This Row],[Fecha]])</f>
        <v>5</v>
      </c>
      <c r="N512" s="11">
        <f>WEEKDAY(Tabla1[[#This Row],[Fecha]],2)</f>
        <v>6</v>
      </c>
      <c r="O512" s="11" t="str">
        <f t="shared" si="7"/>
        <v>Sábado</v>
      </c>
    </row>
    <row r="513" spans="1:15" x14ac:dyDescent="0.25">
      <c r="A513" s="4">
        <v>40607</v>
      </c>
      <c r="B513">
        <v>4</v>
      </c>
      <c r="C513">
        <v>2</v>
      </c>
      <c r="D513" s="5" t="s">
        <v>30</v>
      </c>
      <c r="E513" s="6">
        <v>569.67750000000001</v>
      </c>
      <c r="F513" s="6">
        <v>1036.4549999999999</v>
      </c>
      <c r="G513" s="6">
        <v>1606.1324999999999</v>
      </c>
      <c r="H513" s="6" t="str">
        <f>VLOOKUP(Tabla1[[#This Row],[Caja]],Originales!$I$3:$K$6,2,FALSE)</f>
        <v>Telde</v>
      </c>
      <c r="I513" s="6" t="str">
        <f>VLOOKUP(Tabla1[[#This Row],[Caja]],Originales!$I$3:$K$6,3,FALSE)</f>
        <v>Las Palmas</v>
      </c>
      <c r="J513" s="9" t="str">
        <f>VLOOKUP(Tabla1[[#This Row],[CodigoEmpleado]],Originales!$M$3:$P$13,2,FALSE)</f>
        <v>Juan</v>
      </c>
      <c r="K513" s="10">
        <f>YEAR(Tabla1[[#This Row],[Fecha]])</f>
        <v>2011</v>
      </c>
      <c r="L513" s="11">
        <f>MONTH(Tabla1[[#This Row],[Fecha]])</f>
        <v>3</v>
      </c>
      <c r="M513" s="11">
        <f>DAY(Tabla1[[#This Row],[Fecha]])</f>
        <v>5</v>
      </c>
      <c r="N513" s="11">
        <f>WEEKDAY(Tabla1[[#This Row],[Fecha]],2)</f>
        <v>6</v>
      </c>
      <c r="O513" s="11" t="str">
        <f t="shared" si="7"/>
        <v>Sábado</v>
      </c>
    </row>
    <row r="514" spans="1:15" x14ac:dyDescent="0.25">
      <c r="A514" s="4">
        <v>40608</v>
      </c>
      <c r="B514">
        <v>1</v>
      </c>
      <c r="C514">
        <v>1</v>
      </c>
      <c r="D514" s="5" t="s">
        <v>16</v>
      </c>
      <c r="E514" s="6">
        <v>625.88400000000001</v>
      </c>
      <c r="F514" s="6">
        <v>1116.402</v>
      </c>
      <c r="G514" s="6">
        <v>1742.2860000000001</v>
      </c>
      <c r="H514" s="6" t="str">
        <f>VLOOKUP(Tabla1[[#This Row],[Caja]],Originales!$I$3:$K$6,2,FALSE)</f>
        <v>Tenerife Norte</v>
      </c>
      <c r="I514" s="6" t="str">
        <f>VLOOKUP(Tabla1[[#This Row],[Caja]],Originales!$I$3:$K$6,3,FALSE)</f>
        <v>Tenerife</v>
      </c>
      <c r="J514" s="9" t="str">
        <f>VLOOKUP(Tabla1[[#This Row],[CodigoEmpleado]],Originales!$M$3:$P$13,2,FALSE)</f>
        <v>Jorge</v>
      </c>
      <c r="K514" s="10">
        <f>YEAR(Tabla1[[#This Row],[Fecha]])</f>
        <v>2011</v>
      </c>
      <c r="L514" s="11">
        <f>MONTH(Tabla1[[#This Row],[Fecha]])</f>
        <v>3</v>
      </c>
      <c r="M514" s="11">
        <f>DAY(Tabla1[[#This Row],[Fecha]])</f>
        <v>6</v>
      </c>
      <c r="N514" s="11">
        <f>WEEKDAY(Tabla1[[#This Row],[Fecha]],2)</f>
        <v>7</v>
      </c>
      <c r="O514" s="11" t="str">
        <f t="shared" ref="O514:O577" si="8">IF(N514=1,"Lunes",IF(N514=2,"Martes",IF(N514=3,"Miércoles",IF(N514=4,"Jueves",IF(N514=5,"Viernes",IF(N514=6,"Sábado","Domingo"))))))</f>
        <v>Domingo</v>
      </c>
    </row>
    <row r="515" spans="1:15" x14ac:dyDescent="0.25">
      <c r="A515" s="4">
        <v>40608</v>
      </c>
      <c r="B515">
        <v>1</v>
      </c>
      <c r="C515">
        <v>2</v>
      </c>
      <c r="D515" s="5" t="s">
        <v>22</v>
      </c>
      <c r="E515" s="6">
        <v>563.88149999999996</v>
      </c>
      <c r="F515" s="6">
        <v>1356.18</v>
      </c>
      <c r="G515" s="6">
        <v>1920.0615</v>
      </c>
      <c r="H515" s="6" t="str">
        <f>VLOOKUP(Tabla1[[#This Row],[Caja]],Originales!$I$3:$K$6,2,FALSE)</f>
        <v>Tenerife Norte</v>
      </c>
      <c r="I515" s="6" t="str">
        <f>VLOOKUP(Tabla1[[#This Row],[Caja]],Originales!$I$3:$K$6,3,FALSE)</f>
        <v>Tenerife</v>
      </c>
      <c r="J515" s="9" t="str">
        <f>VLOOKUP(Tabla1[[#This Row],[CodigoEmpleado]],Originales!$M$3:$P$13,2,FALSE)</f>
        <v>Paco</v>
      </c>
      <c r="K515" s="10">
        <f>YEAR(Tabla1[[#This Row],[Fecha]])</f>
        <v>2011</v>
      </c>
      <c r="L515" s="11">
        <f>MONTH(Tabla1[[#This Row],[Fecha]])</f>
        <v>3</v>
      </c>
      <c r="M515" s="11">
        <f>DAY(Tabla1[[#This Row],[Fecha]])</f>
        <v>6</v>
      </c>
      <c r="N515" s="11">
        <f>WEEKDAY(Tabla1[[#This Row],[Fecha]],2)</f>
        <v>7</v>
      </c>
      <c r="O515" s="11" t="str">
        <f t="shared" si="8"/>
        <v>Domingo</v>
      </c>
    </row>
    <row r="516" spans="1:15" x14ac:dyDescent="0.25">
      <c r="A516" s="4">
        <v>40608</v>
      </c>
      <c r="B516">
        <v>2</v>
      </c>
      <c r="C516">
        <v>1</v>
      </c>
      <c r="D516" s="5" t="s">
        <v>27</v>
      </c>
      <c r="E516" s="6">
        <v>642.71550000000002</v>
      </c>
      <c r="F516" s="6">
        <v>1001.889</v>
      </c>
      <c r="G516" s="6">
        <v>1644.6044999999999</v>
      </c>
      <c r="H516" s="6" t="str">
        <f>VLOOKUP(Tabla1[[#This Row],[Caja]],Originales!$I$3:$K$6,2,FALSE)</f>
        <v>Tenerife Sur</v>
      </c>
      <c r="I516" s="6" t="str">
        <f>VLOOKUP(Tabla1[[#This Row],[Caja]],Originales!$I$3:$K$6,3,FALSE)</f>
        <v>Tenerife</v>
      </c>
      <c r="J516" s="9" t="str">
        <f>VLOOKUP(Tabla1[[#This Row],[CodigoEmpleado]],Originales!$M$3:$P$13,2,FALSE)</f>
        <v>Bea</v>
      </c>
      <c r="K516" s="10">
        <f>YEAR(Tabla1[[#This Row],[Fecha]])</f>
        <v>2011</v>
      </c>
      <c r="L516" s="11">
        <f>MONTH(Tabla1[[#This Row],[Fecha]])</f>
        <v>3</v>
      </c>
      <c r="M516" s="11">
        <f>DAY(Tabla1[[#This Row],[Fecha]])</f>
        <v>6</v>
      </c>
      <c r="N516" s="11">
        <f>WEEKDAY(Tabla1[[#This Row],[Fecha]],2)</f>
        <v>7</v>
      </c>
      <c r="O516" s="11" t="str">
        <f t="shared" si="8"/>
        <v>Domingo</v>
      </c>
    </row>
    <row r="517" spans="1:15" x14ac:dyDescent="0.25">
      <c r="A517" s="4">
        <v>40608</v>
      </c>
      <c r="B517">
        <v>2</v>
      </c>
      <c r="C517">
        <v>2</v>
      </c>
      <c r="D517" s="5" t="s">
        <v>32</v>
      </c>
      <c r="E517" s="6">
        <v>712.18349999999998</v>
      </c>
      <c r="F517" s="6">
        <v>1170.624</v>
      </c>
      <c r="G517" s="6">
        <v>1882.8074999999999</v>
      </c>
      <c r="H517" s="6" t="str">
        <f>VLOOKUP(Tabla1[[#This Row],[Caja]],Originales!$I$3:$K$6,2,FALSE)</f>
        <v>Tenerife Sur</v>
      </c>
      <c r="I517" s="6" t="str">
        <f>VLOOKUP(Tabla1[[#This Row],[Caja]],Originales!$I$3:$K$6,3,FALSE)</f>
        <v>Tenerife</v>
      </c>
      <c r="J517" s="9" t="str">
        <f>VLOOKUP(Tabla1[[#This Row],[CodigoEmpleado]],Originales!$M$3:$P$13,2,FALSE)</f>
        <v>Ana</v>
      </c>
      <c r="K517" s="10">
        <f>YEAR(Tabla1[[#This Row],[Fecha]])</f>
        <v>2011</v>
      </c>
      <c r="L517" s="11">
        <f>MONTH(Tabla1[[#This Row],[Fecha]])</f>
        <v>3</v>
      </c>
      <c r="M517" s="11">
        <f>DAY(Tabla1[[#This Row],[Fecha]])</f>
        <v>6</v>
      </c>
      <c r="N517" s="11">
        <f>WEEKDAY(Tabla1[[#This Row],[Fecha]],2)</f>
        <v>7</v>
      </c>
      <c r="O517" s="11" t="str">
        <f t="shared" si="8"/>
        <v>Domingo</v>
      </c>
    </row>
    <row r="518" spans="1:15" x14ac:dyDescent="0.25">
      <c r="A518" s="4">
        <v>40608</v>
      </c>
      <c r="B518">
        <v>3</v>
      </c>
      <c r="C518">
        <v>1</v>
      </c>
      <c r="D518" s="5" t="s">
        <v>37</v>
      </c>
      <c r="E518" s="6">
        <v>644.50049999999999</v>
      </c>
      <c r="F518" s="6">
        <v>1184.2004999999999</v>
      </c>
      <c r="G518" s="6">
        <v>1828.701</v>
      </c>
      <c r="H518" s="6" t="str">
        <f>VLOOKUP(Tabla1[[#This Row],[Caja]],Originales!$I$3:$K$6,2,FALSE)</f>
        <v>Las Canteras</v>
      </c>
      <c r="I518" s="6" t="str">
        <f>VLOOKUP(Tabla1[[#This Row],[Caja]],Originales!$I$3:$K$6,3,FALSE)</f>
        <v>Las Palmas</v>
      </c>
      <c r="J518" s="9" t="str">
        <f>VLOOKUP(Tabla1[[#This Row],[CodigoEmpleado]],Originales!$M$3:$P$13,2,FALSE)</f>
        <v>Luis</v>
      </c>
      <c r="K518" s="10">
        <f>YEAR(Tabla1[[#This Row],[Fecha]])</f>
        <v>2011</v>
      </c>
      <c r="L518" s="11">
        <f>MONTH(Tabla1[[#This Row],[Fecha]])</f>
        <v>3</v>
      </c>
      <c r="M518" s="11">
        <f>DAY(Tabla1[[#This Row],[Fecha]])</f>
        <v>6</v>
      </c>
      <c r="N518" s="11">
        <f>WEEKDAY(Tabla1[[#This Row],[Fecha]],2)</f>
        <v>7</v>
      </c>
      <c r="O518" s="11" t="str">
        <f t="shared" si="8"/>
        <v>Domingo</v>
      </c>
    </row>
    <row r="519" spans="1:15" x14ac:dyDescent="0.25">
      <c r="A519" s="4">
        <v>40608</v>
      </c>
      <c r="B519">
        <v>3</v>
      </c>
      <c r="C519">
        <v>2</v>
      </c>
      <c r="D519" s="5" t="s">
        <v>40</v>
      </c>
      <c r="E519" s="6">
        <v>568.61699999999996</v>
      </c>
      <c r="F519" s="6">
        <v>1039.5</v>
      </c>
      <c r="G519" s="6">
        <v>1608.117</v>
      </c>
      <c r="H519" s="6" t="str">
        <f>VLOOKUP(Tabla1[[#This Row],[Caja]],Originales!$I$3:$K$6,2,FALSE)</f>
        <v>Las Canteras</v>
      </c>
      <c r="I519" s="6" t="str">
        <f>VLOOKUP(Tabla1[[#This Row],[Caja]],Originales!$I$3:$K$6,3,FALSE)</f>
        <v>Las Palmas</v>
      </c>
      <c r="J519" s="9" t="str">
        <f>VLOOKUP(Tabla1[[#This Row],[CodigoEmpleado]],Originales!$M$3:$P$13,2,FALSE)</f>
        <v>Pepe</v>
      </c>
      <c r="K519" s="10">
        <f>YEAR(Tabla1[[#This Row],[Fecha]])</f>
        <v>2011</v>
      </c>
      <c r="L519" s="11">
        <f>MONTH(Tabla1[[#This Row],[Fecha]])</f>
        <v>3</v>
      </c>
      <c r="M519" s="11">
        <f>DAY(Tabla1[[#This Row],[Fecha]])</f>
        <v>6</v>
      </c>
      <c r="N519" s="11">
        <f>WEEKDAY(Tabla1[[#This Row],[Fecha]],2)</f>
        <v>7</v>
      </c>
      <c r="O519" s="11" t="str">
        <f t="shared" si="8"/>
        <v>Domingo</v>
      </c>
    </row>
    <row r="520" spans="1:15" x14ac:dyDescent="0.25">
      <c r="A520" s="4">
        <v>40608</v>
      </c>
      <c r="B520">
        <v>4</v>
      </c>
      <c r="C520">
        <v>1</v>
      </c>
      <c r="D520" s="5" t="s">
        <v>41</v>
      </c>
      <c r="E520" s="6">
        <v>524.50649999999996</v>
      </c>
      <c r="F520" s="6">
        <v>1164.0615</v>
      </c>
      <c r="G520" s="6">
        <v>1688.568</v>
      </c>
      <c r="H520" s="6" t="str">
        <f>VLOOKUP(Tabla1[[#This Row],[Caja]],Originales!$I$3:$K$6,2,FALSE)</f>
        <v>Telde</v>
      </c>
      <c r="I520" s="6" t="str">
        <f>VLOOKUP(Tabla1[[#This Row],[Caja]],Originales!$I$3:$K$6,3,FALSE)</f>
        <v>Las Palmas</v>
      </c>
      <c r="J520" s="9" t="str">
        <f>VLOOKUP(Tabla1[[#This Row],[CodigoEmpleado]],Originales!$M$3:$P$13,2,FALSE)</f>
        <v>Javi</v>
      </c>
      <c r="K520" s="10">
        <f>YEAR(Tabla1[[#This Row],[Fecha]])</f>
        <v>2011</v>
      </c>
      <c r="L520" s="11">
        <f>MONTH(Tabla1[[#This Row],[Fecha]])</f>
        <v>3</v>
      </c>
      <c r="M520" s="11">
        <f>DAY(Tabla1[[#This Row],[Fecha]])</f>
        <v>6</v>
      </c>
      <c r="N520" s="11">
        <f>WEEKDAY(Tabla1[[#This Row],[Fecha]],2)</f>
        <v>7</v>
      </c>
      <c r="O520" s="11" t="str">
        <f t="shared" si="8"/>
        <v>Domingo</v>
      </c>
    </row>
    <row r="521" spans="1:15" x14ac:dyDescent="0.25">
      <c r="A521" s="4">
        <v>40608</v>
      </c>
      <c r="B521">
        <v>4</v>
      </c>
      <c r="C521">
        <v>2</v>
      </c>
      <c r="D521" s="5" t="s">
        <v>43</v>
      </c>
      <c r="E521" s="6">
        <v>558.6</v>
      </c>
      <c r="F521" s="6">
        <v>1273.0934999999999</v>
      </c>
      <c r="G521" s="6">
        <v>1831.6935000000001</v>
      </c>
      <c r="H521" s="6" t="str">
        <f>VLOOKUP(Tabla1[[#This Row],[Caja]],Originales!$I$3:$K$6,2,FALSE)</f>
        <v>Telde</v>
      </c>
      <c r="I521" s="6" t="str">
        <f>VLOOKUP(Tabla1[[#This Row],[Caja]],Originales!$I$3:$K$6,3,FALSE)</f>
        <v>Las Palmas</v>
      </c>
      <c r="J521" s="9" t="str">
        <f>VLOOKUP(Tabla1[[#This Row],[CodigoEmpleado]],Originales!$M$3:$P$13,2,FALSE)</f>
        <v>Jose</v>
      </c>
      <c r="K521" s="10">
        <f>YEAR(Tabla1[[#This Row],[Fecha]])</f>
        <v>2011</v>
      </c>
      <c r="L521" s="11">
        <f>MONTH(Tabla1[[#This Row],[Fecha]])</f>
        <v>3</v>
      </c>
      <c r="M521" s="11">
        <f>DAY(Tabla1[[#This Row],[Fecha]])</f>
        <v>6</v>
      </c>
      <c r="N521" s="11">
        <f>WEEKDAY(Tabla1[[#This Row],[Fecha]],2)</f>
        <v>7</v>
      </c>
      <c r="O521" s="11" t="str">
        <f t="shared" si="8"/>
        <v>Domingo</v>
      </c>
    </row>
    <row r="522" spans="1:15" x14ac:dyDescent="0.25">
      <c r="A522" s="4">
        <v>40609</v>
      </c>
      <c r="B522">
        <v>1</v>
      </c>
      <c r="C522">
        <v>1</v>
      </c>
      <c r="D522" s="5" t="s">
        <v>47</v>
      </c>
      <c r="E522" s="6">
        <v>535.73099999999999</v>
      </c>
      <c r="F522" s="6">
        <v>1192.4849999999999</v>
      </c>
      <c r="G522" s="6">
        <v>1728.2159999999999</v>
      </c>
      <c r="H522" s="6" t="str">
        <f>VLOOKUP(Tabla1[[#This Row],[Caja]],Originales!$I$3:$K$6,2,FALSE)</f>
        <v>Tenerife Norte</v>
      </c>
      <c r="I522" s="6" t="str">
        <f>VLOOKUP(Tabla1[[#This Row],[Caja]],Originales!$I$3:$K$6,3,FALSE)</f>
        <v>Tenerife</v>
      </c>
      <c r="J522" s="9" t="str">
        <f>VLOOKUP(Tabla1[[#This Row],[CodigoEmpleado]],Originales!$M$3:$P$13,2,FALSE)</f>
        <v>Toño</v>
      </c>
      <c r="K522" s="10">
        <f>YEAR(Tabla1[[#This Row],[Fecha]])</f>
        <v>2011</v>
      </c>
      <c r="L522" s="11">
        <f>MONTH(Tabla1[[#This Row],[Fecha]])</f>
        <v>3</v>
      </c>
      <c r="M522" s="11">
        <f>DAY(Tabla1[[#This Row],[Fecha]])</f>
        <v>7</v>
      </c>
      <c r="N522" s="11">
        <f>WEEKDAY(Tabla1[[#This Row],[Fecha]],2)</f>
        <v>1</v>
      </c>
      <c r="O522" s="11" t="str">
        <f t="shared" si="8"/>
        <v>Lunes</v>
      </c>
    </row>
    <row r="523" spans="1:15" x14ac:dyDescent="0.25">
      <c r="A523" s="4">
        <v>40609</v>
      </c>
      <c r="B523">
        <v>1</v>
      </c>
      <c r="C523">
        <v>2</v>
      </c>
      <c r="D523" s="5" t="s">
        <v>24</v>
      </c>
      <c r="E523" s="6">
        <v>567.94500000000005</v>
      </c>
      <c r="F523" s="6">
        <v>1231.2929999999999</v>
      </c>
      <c r="G523" s="6">
        <v>1799.2380000000001</v>
      </c>
      <c r="H523" s="6" t="str">
        <f>VLOOKUP(Tabla1[[#This Row],[Caja]],Originales!$I$3:$K$6,2,FALSE)</f>
        <v>Tenerife Norte</v>
      </c>
      <c r="I523" s="6" t="str">
        <f>VLOOKUP(Tabla1[[#This Row],[Caja]],Originales!$I$3:$K$6,3,FALSE)</f>
        <v>Tenerife</v>
      </c>
      <c r="J523" s="9" t="str">
        <f>VLOOKUP(Tabla1[[#This Row],[CodigoEmpleado]],Originales!$M$3:$P$13,2,FALSE)</f>
        <v>Ana</v>
      </c>
      <c r="K523" s="10">
        <f>YEAR(Tabla1[[#This Row],[Fecha]])</f>
        <v>2011</v>
      </c>
      <c r="L523" s="11">
        <f>MONTH(Tabla1[[#This Row],[Fecha]])</f>
        <v>3</v>
      </c>
      <c r="M523" s="11">
        <f>DAY(Tabla1[[#This Row],[Fecha]])</f>
        <v>7</v>
      </c>
      <c r="N523" s="11">
        <f>WEEKDAY(Tabla1[[#This Row],[Fecha]],2)</f>
        <v>1</v>
      </c>
      <c r="O523" s="11" t="str">
        <f t="shared" si="8"/>
        <v>Lunes</v>
      </c>
    </row>
    <row r="524" spans="1:15" x14ac:dyDescent="0.25">
      <c r="A524" s="4">
        <v>40609</v>
      </c>
      <c r="B524">
        <v>2</v>
      </c>
      <c r="C524">
        <v>1</v>
      </c>
      <c r="D524" s="5" t="s">
        <v>30</v>
      </c>
      <c r="E524" s="6">
        <v>644.8365</v>
      </c>
      <c r="F524" s="6">
        <v>1082.7284999999999</v>
      </c>
      <c r="G524" s="6">
        <v>1727.5650000000001</v>
      </c>
      <c r="H524" s="6" t="str">
        <f>VLOOKUP(Tabla1[[#This Row],[Caja]],Originales!$I$3:$K$6,2,FALSE)</f>
        <v>Tenerife Sur</v>
      </c>
      <c r="I524" s="6" t="str">
        <f>VLOOKUP(Tabla1[[#This Row],[Caja]],Originales!$I$3:$K$6,3,FALSE)</f>
        <v>Tenerife</v>
      </c>
      <c r="J524" s="9" t="str">
        <f>VLOOKUP(Tabla1[[#This Row],[CodigoEmpleado]],Originales!$M$3:$P$13,2,FALSE)</f>
        <v>Juan</v>
      </c>
      <c r="K524" s="10">
        <f>YEAR(Tabla1[[#This Row],[Fecha]])</f>
        <v>2011</v>
      </c>
      <c r="L524" s="11">
        <f>MONTH(Tabla1[[#This Row],[Fecha]])</f>
        <v>3</v>
      </c>
      <c r="M524" s="11">
        <f>DAY(Tabla1[[#This Row],[Fecha]])</f>
        <v>7</v>
      </c>
      <c r="N524" s="11">
        <f>WEEKDAY(Tabla1[[#This Row],[Fecha]],2)</f>
        <v>1</v>
      </c>
      <c r="O524" s="11" t="str">
        <f t="shared" si="8"/>
        <v>Lunes</v>
      </c>
    </row>
    <row r="525" spans="1:15" x14ac:dyDescent="0.25">
      <c r="A525" s="4">
        <v>40609</v>
      </c>
      <c r="B525">
        <v>2</v>
      </c>
      <c r="C525">
        <v>2</v>
      </c>
      <c r="D525" s="5" t="s">
        <v>16</v>
      </c>
      <c r="E525" s="6">
        <v>759.3075</v>
      </c>
      <c r="F525" s="6">
        <v>1397.9594999999999</v>
      </c>
      <c r="G525" s="6">
        <v>2157.2669999999998</v>
      </c>
      <c r="H525" s="6" t="str">
        <f>VLOOKUP(Tabla1[[#This Row],[Caja]],Originales!$I$3:$K$6,2,FALSE)</f>
        <v>Tenerife Sur</v>
      </c>
      <c r="I525" s="6" t="str">
        <f>VLOOKUP(Tabla1[[#This Row],[Caja]],Originales!$I$3:$K$6,3,FALSE)</f>
        <v>Tenerife</v>
      </c>
      <c r="J525" s="9" t="str">
        <f>VLOOKUP(Tabla1[[#This Row],[CodigoEmpleado]],Originales!$M$3:$P$13,2,FALSE)</f>
        <v>Jorge</v>
      </c>
      <c r="K525" s="10">
        <f>YEAR(Tabla1[[#This Row],[Fecha]])</f>
        <v>2011</v>
      </c>
      <c r="L525" s="11">
        <f>MONTH(Tabla1[[#This Row],[Fecha]])</f>
        <v>3</v>
      </c>
      <c r="M525" s="11">
        <f>DAY(Tabla1[[#This Row],[Fecha]])</f>
        <v>7</v>
      </c>
      <c r="N525" s="11">
        <f>WEEKDAY(Tabla1[[#This Row],[Fecha]],2)</f>
        <v>1</v>
      </c>
      <c r="O525" s="11" t="str">
        <f t="shared" si="8"/>
        <v>Lunes</v>
      </c>
    </row>
    <row r="526" spans="1:15" x14ac:dyDescent="0.25">
      <c r="A526" s="4">
        <v>40609</v>
      </c>
      <c r="B526">
        <v>3</v>
      </c>
      <c r="C526">
        <v>1</v>
      </c>
      <c r="D526" s="5" t="s">
        <v>22</v>
      </c>
      <c r="E526" s="6">
        <v>562.49549999999999</v>
      </c>
      <c r="F526" s="6">
        <v>1280.4224999999999</v>
      </c>
      <c r="G526" s="6">
        <v>1842.9179999999999</v>
      </c>
      <c r="H526" s="6" t="str">
        <f>VLOOKUP(Tabla1[[#This Row],[Caja]],Originales!$I$3:$K$6,2,FALSE)</f>
        <v>Las Canteras</v>
      </c>
      <c r="I526" s="6" t="str">
        <f>VLOOKUP(Tabla1[[#This Row],[Caja]],Originales!$I$3:$K$6,3,FALSE)</f>
        <v>Las Palmas</v>
      </c>
      <c r="J526" s="9" t="str">
        <f>VLOOKUP(Tabla1[[#This Row],[CodigoEmpleado]],Originales!$M$3:$P$13,2,FALSE)</f>
        <v>Paco</v>
      </c>
      <c r="K526" s="10">
        <f>YEAR(Tabla1[[#This Row],[Fecha]])</f>
        <v>2011</v>
      </c>
      <c r="L526" s="11">
        <f>MONTH(Tabla1[[#This Row],[Fecha]])</f>
        <v>3</v>
      </c>
      <c r="M526" s="11">
        <f>DAY(Tabla1[[#This Row],[Fecha]])</f>
        <v>7</v>
      </c>
      <c r="N526" s="11">
        <f>WEEKDAY(Tabla1[[#This Row],[Fecha]],2)</f>
        <v>1</v>
      </c>
      <c r="O526" s="11" t="str">
        <f t="shared" si="8"/>
        <v>Lunes</v>
      </c>
    </row>
    <row r="527" spans="1:15" x14ac:dyDescent="0.25">
      <c r="A527" s="4">
        <v>40609</v>
      </c>
      <c r="B527">
        <v>3</v>
      </c>
      <c r="C527">
        <v>2</v>
      </c>
      <c r="D527" s="5" t="s">
        <v>27</v>
      </c>
      <c r="E527" s="6">
        <v>752.35649999999998</v>
      </c>
      <c r="F527" s="6">
        <v>1277.8605</v>
      </c>
      <c r="G527" s="6">
        <v>2030.2170000000001</v>
      </c>
      <c r="H527" s="6" t="str">
        <f>VLOOKUP(Tabla1[[#This Row],[Caja]],Originales!$I$3:$K$6,2,FALSE)</f>
        <v>Las Canteras</v>
      </c>
      <c r="I527" s="6" t="str">
        <f>VLOOKUP(Tabla1[[#This Row],[Caja]],Originales!$I$3:$K$6,3,FALSE)</f>
        <v>Las Palmas</v>
      </c>
      <c r="J527" s="9" t="str">
        <f>VLOOKUP(Tabla1[[#This Row],[CodigoEmpleado]],Originales!$M$3:$P$13,2,FALSE)</f>
        <v>Bea</v>
      </c>
      <c r="K527" s="10">
        <f>YEAR(Tabla1[[#This Row],[Fecha]])</f>
        <v>2011</v>
      </c>
      <c r="L527" s="11">
        <f>MONTH(Tabla1[[#This Row],[Fecha]])</f>
        <v>3</v>
      </c>
      <c r="M527" s="11">
        <f>DAY(Tabla1[[#This Row],[Fecha]])</f>
        <v>7</v>
      </c>
      <c r="N527" s="11">
        <f>WEEKDAY(Tabla1[[#This Row],[Fecha]],2)</f>
        <v>1</v>
      </c>
      <c r="O527" s="11" t="str">
        <f t="shared" si="8"/>
        <v>Lunes</v>
      </c>
    </row>
    <row r="528" spans="1:15" x14ac:dyDescent="0.25">
      <c r="A528" s="4">
        <v>40609</v>
      </c>
      <c r="B528">
        <v>4</v>
      </c>
      <c r="C528">
        <v>1</v>
      </c>
      <c r="D528" s="5" t="s">
        <v>32</v>
      </c>
      <c r="E528" s="6">
        <v>635.91150000000005</v>
      </c>
      <c r="F528" s="6">
        <v>1155.105</v>
      </c>
      <c r="G528" s="6">
        <v>1791.0165</v>
      </c>
      <c r="H528" s="6" t="str">
        <f>VLOOKUP(Tabla1[[#This Row],[Caja]],Originales!$I$3:$K$6,2,FALSE)</f>
        <v>Telde</v>
      </c>
      <c r="I528" s="6" t="str">
        <f>VLOOKUP(Tabla1[[#This Row],[Caja]],Originales!$I$3:$K$6,3,FALSE)</f>
        <v>Las Palmas</v>
      </c>
      <c r="J528" s="9" t="str">
        <f>VLOOKUP(Tabla1[[#This Row],[CodigoEmpleado]],Originales!$M$3:$P$13,2,FALSE)</f>
        <v>Ana</v>
      </c>
      <c r="K528" s="10">
        <f>YEAR(Tabla1[[#This Row],[Fecha]])</f>
        <v>2011</v>
      </c>
      <c r="L528" s="11">
        <f>MONTH(Tabla1[[#This Row],[Fecha]])</f>
        <v>3</v>
      </c>
      <c r="M528" s="11">
        <f>DAY(Tabla1[[#This Row],[Fecha]])</f>
        <v>7</v>
      </c>
      <c r="N528" s="11">
        <f>WEEKDAY(Tabla1[[#This Row],[Fecha]],2)</f>
        <v>1</v>
      </c>
      <c r="O528" s="11" t="str">
        <f t="shared" si="8"/>
        <v>Lunes</v>
      </c>
    </row>
    <row r="529" spans="1:15" x14ac:dyDescent="0.25">
      <c r="A529" s="4">
        <v>40609</v>
      </c>
      <c r="B529">
        <v>4</v>
      </c>
      <c r="C529">
        <v>2</v>
      </c>
      <c r="D529" s="5" t="s">
        <v>37</v>
      </c>
      <c r="E529" s="6">
        <v>718.64099999999996</v>
      </c>
      <c r="F529" s="6">
        <v>1462.6605</v>
      </c>
      <c r="G529" s="6">
        <v>2181.3015</v>
      </c>
      <c r="H529" s="6" t="str">
        <f>VLOOKUP(Tabla1[[#This Row],[Caja]],Originales!$I$3:$K$6,2,FALSE)</f>
        <v>Telde</v>
      </c>
      <c r="I529" s="6" t="str">
        <f>VLOOKUP(Tabla1[[#This Row],[Caja]],Originales!$I$3:$K$6,3,FALSE)</f>
        <v>Las Palmas</v>
      </c>
      <c r="J529" s="9" t="str">
        <f>VLOOKUP(Tabla1[[#This Row],[CodigoEmpleado]],Originales!$M$3:$P$13,2,FALSE)</f>
        <v>Luis</v>
      </c>
      <c r="K529" s="10">
        <f>YEAR(Tabla1[[#This Row],[Fecha]])</f>
        <v>2011</v>
      </c>
      <c r="L529" s="11">
        <f>MONTH(Tabla1[[#This Row],[Fecha]])</f>
        <v>3</v>
      </c>
      <c r="M529" s="11">
        <f>DAY(Tabla1[[#This Row],[Fecha]])</f>
        <v>7</v>
      </c>
      <c r="N529" s="11">
        <f>WEEKDAY(Tabla1[[#This Row],[Fecha]],2)</f>
        <v>1</v>
      </c>
      <c r="O529" s="11" t="str">
        <f t="shared" si="8"/>
        <v>Lunes</v>
      </c>
    </row>
    <row r="530" spans="1:15" x14ac:dyDescent="0.25">
      <c r="A530" s="4">
        <v>40610</v>
      </c>
      <c r="B530">
        <v>1</v>
      </c>
      <c r="C530">
        <v>1</v>
      </c>
      <c r="D530" s="5" t="s">
        <v>40</v>
      </c>
      <c r="E530" s="6">
        <v>489.78300000000002</v>
      </c>
      <c r="F530" s="6">
        <v>1153.1415</v>
      </c>
      <c r="G530" s="6">
        <v>1642.9245000000001</v>
      </c>
      <c r="H530" s="6" t="str">
        <f>VLOOKUP(Tabla1[[#This Row],[Caja]],Originales!$I$3:$K$6,2,FALSE)</f>
        <v>Tenerife Norte</v>
      </c>
      <c r="I530" s="6" t="str">
        <f>VLOOKUP(Tabla1[[#This Row],[Caja]],Originales!$I$3:$K$6,3,FALSE)</f>
        <v>Tenerife</v>
      </c>
      <c r="J530" s="9" t="str">
        <f>VLOOKUP(Tabla1[[#This Row],[CodigoEmpleado]],Originales!$M$3:$P$13,2,FALSE)</f>
        <v>Pepe</v>
      </c>
      <c r="K530" s="10">
        <f>YEAR(Tabla1[[#This Row],[Fecha]])</f>
        <v>2011</v>
      </c>
      <c r="L530" s="11">
        <f>MONTH(Tabla1[[#This Row],[Fecha]])</f>
        <v>3</v>
      </c>
      <c r="M530" s="11">
        <f>DAY(Tabla1[[#This Row],[Fecha]])</f>
        <v>8</v>
      </c>
      <c r="N530" s="11">
        <f>WEEKDAY(Tabla1[[#This Row],[Fecha]],2)</f>
        <v>2</v>
      </c>
      <c r="O530" s="11" t="str">
        <f t="shared" si="8"/>
        <v>Martes</v>
      </c>
    </row>
    <row r="531" spans="1:15" x14ac:dyDescent="0.25">
      <c r="A531" s="4">
        <v>40610</v>
      </c>
      <c r="B531">
        <v>1</v>
      </c>
      <c r="C531">
        <v>2</v>
      </c>
      <c r="D531" s="5" t="s">
        <v>41</v>
      </c>
      <c r="E531" s="6">
        <v>590.69849999999997</v>
      </c>
      <c r="F531" s="6">
        <v>1117.347</v>
      </c>
      <c r="G531" s="6">
        <v>1708.0454999999999</v>
      </c>
      <c r="H531" s="6" t="str">
        <f>VLOOKUP(Tabla1[[#This Row],[Caja]],Originales!$I$3:$K$6,2,FALSE)</f>
        <v>Tenerife Norte</v>
      </c>
      <c r="I531" s="6" t="str">
        <f>VLOOKUP(Tabla1[[#This Row],[Caja]],Originales!$I$3:$K$6,3,FALSE)</f>
        <v>Tenerife</v>
      </c>
      <c r="J531" s="9" t="str">
        <f>VLOOKUP(Tabla1[[#This Row],[CodigoEmpleado]],Originales!$M$3:$P$13,2,FALSE)</f>
        <v>Javi</v>
      </c>
      <c r="K531" s="10">
        <f>YEAR(Tabla1[[#This Row],[Fecha]])</f>
        <v>2011</v>
      </c>
      <c r="L531" s="11">
        <f>MONTH(Tabla1[[#This Row],[Fecha]])</f>
        <v>3</v>
      </c>
      <c r="M531" s="11">
        <f>DAY(Tabla1[[#This Row],[Fecha]])</f>
        <v>8</v>
      </c>
      <c r="N531" s="11">
        <f>WEEKDAY(Tabla1[[#This Row],[Fecha]],2)</f>
        <v>2</v>
      </c>
      <c r="O531" s="11" t="str">
        <f t="shared" si="8"/>
        <v>Martes</v>
      </c>
    </row>
    <row r="532" spans="1:15" x14ac:dyDescent="0.25">
      <c r="A532" s="4">
        <v>40610</v>
      </c>
      <c r="B532">
        <v>2</v>
      </c>
      <c r="C532">
        <v>1</v>
      </c>
      <c r="D532" s="5" t="s">
        <v>43</v>
      </c>
      <c r="E532" s="6">
        <v>720.95100000000002</v>
      </c>
      <c r="F532" s="6">
        <v>1109.5139999999999</v>
      </c>
      <c r="G532" s="6">
        <v>1830.4649999999999</v>
      </c>
      <c r="H532" s="6" t="str">
        <f>VLOOKUP(Tabla1[[#This Row],[Caja]],Originales!$I$3:$K$6,2,FALSE)</f>
        <v>Tenerife Sur</v>
      </c>
      <c r="I532" s="6" t="str">
        <f>VLOOKUP(Tabla1[[#This Row],[Caja]],Originales!$I$3:$K$6,3,FALSE)</f>
        <v>Tenerife</v>
      </c>
      <c r="J532" s="9" t="str">
        <f>VLOOKUP(Tabla1[[#This Row],[CodigoEmpleado]],Originales!$M$3:$P$13,2,FALSE)</f>
        <v>Jose</v>
      </c>
      <c r="K532" s="10">
        <f>YEAR(Tabla1[[#This Row],[Fecha]])</f>
        <v>2011</v>
      </c>
      <c r="L532" s="11">
        <f>MONTH(Tabla1[[#This Row],[Fecha]])</f>
        <v>3</v>
      </c>
      <c r="M532" s="11">
        <f>DAY(Tabla1[[#This Row],[Fecha]])</f>
        <v>8</v>
      </c>
      <c r="N532" s="11">
        <f>WEEKDAY(Tabla1[[#This Row],[Fecha]],2)</f>
        <v>2</v>
      </c>
      <c r="O532" s="11" t="str">
        <f t="shared" si="8"/>
        <v>Martes</v>
      </c>
    </row>
    <row r="533" spans="1:15" x14ac:dyDescent="0.25">
      <c r="A533" s="4">
        <v>40610</v>
      </c>
      <c r="B533">
        <v>2</v>
      </c>
      <c r="C533">
        <v>2</v>
      </c>
      <c r="D533" s="5" t="s">
        <v>47</v>
      </c>
      <c r="E533" s="6">
        <v>765.46050000000002</v>
      </c>
      <c r="F533" s="6">
        <v>1326.633</v>
      </c>
      <c r="G533" s="6">
        <v>2092.0934999999999</v>
      </c>
      <c r="H533" s="6" t="str">
        <f>VLOOKUP(Tabla1[[#This Row],[Caja]],Originales!$I$3:$K$6,2,FALSE)</f>
        <v>Tenerife Sur</v>
      </c>
      <c r="I533" s="6" t="str">
        <f>VLOOKUP(Tabla1[[#This Row],[Caja]],Originales!$I$3:$K$6,3,FALSE)</f>
        <v>Tenerife</v>
      </c>
      <c r="J533" s="9" t="str">
        <f>VLOOKUP(Tabla1[[#This Row],[CodigoEmpleado]],Originales!$M$3:$P$13,2,FALSE)</f>
        <v>Toño</v>
      </c>
      <c r="K533" s="10">
        <f>YEAR(Tabla1[[#This Row],[Fecha]])</f>
        <v>2011</v>
      </c>
      <c r="L533" s="11">
        <f>MONTH(Tabla1[[#This Row],[Fecha]])</f>
        <v>3</v>
      </c>
      <c r="M533" s="11">
        <f>DAY(Tabla1[[#This Row],[Fecha]])</f>
        <v>8</v>
      </c>
      <c r="N533" s="11">
        <f>WEEKDAY(Tabla1[[#This Row],[Fecha]],2)</f>
        <v>2</v>
      </c>
      <c r="O533" s="11" t="str">
        <f t="shared" si="8"/>
        <v>Martes</v>
      </c>
    </row>
    <row r="534" spans="1:15" x14ac:dyDescent="0.25">
      <c r="A534" s="4">
        <v>40610</v>
      </c>
      <c r="B534">
        <v>3</v>
      </c>
      <c r="C534">
        <v>1</v>
      </c>
      <c r="D534" s="5" t="s">
        <v>24</v>
      </c>
      <c r="E534" s="6">
        <v>681.84900000000005</v>
      </c>
      <c r="F534" s="6">
        <v>1119.153</v>
      </c>
      <c r="G534" s="6">
        <v>1801.002</v>
      </c>
      <c r="H534" s="6" t="str">
        <f>VLOOKUP(Tabla1[[#This Row],[Caja]],Originales!$I$3:$K$6,2,FALSE)</f>
        <v>Las Canteras</v>
      </c>
      <c r="I534" s="6" t="str">
        <f>VLOOKUP(Tabla1[[#This Row],[Caja]],Originales!$I$3:$K$6,3,FALSE)</f>
        <v>Las Palmas</v>
      </c>
      <c r="J534" s="9" t="str">
        <f>VLOOKUP(Tabla1[[#This Row],[CodigoEmpleado]],Originales!$M$3:$P$13,2,FALSE)</f>
        <v>Ana</v>
      </c>
      <c r="K534" s="10">
        <f>YEAR(Tabla1[[#This Row],[Fecha]])</f>
        <v>2011</v>
      </c>
      <c r="L534" s="11">
        <f>MONTH(Tabla1[[#This Row],[Fecha]])</f>
        <v>3</v>
      </c>
      <c r="M534" s="11">
        <f>DAY(Tabla1[[#This Row],[Fecha]])</f>
        <v>8</v>
      </c>
      <c r="N534" s="11">
        <f>WEEKDAY(Tabla1[[#This Row],[Fecha]],2)</f>
        <v>2</v>
      </c>
      <c r="O534" s="11" t="str">
        <f t="shared" si="8"/>
        <v>Martes</v>
      </c>
    </row>
    <row r="535" spans="1:15" x14ac:dyDescent="0.25">
      <c r="A535" s="4">
        <v>40610</v>
      </c>
      <c r="B535">
        <v>3</v>
      </c>
      <c r="C535">
        <v>2</v>
      </c>
      <c r="D535" s="5" t="s">
        <v>30</v>
      </c>
      <c r="E535" s="6">
        <v>786.28200000000004</v>
      </c>
      <c r="F535" s="6">
        <v>1371.6044999999999</v>
      </c>
      <c r="G535" s="6">
        <v>2157.8865000000001</v>
      </c>
      <c r="H535" s="6" t="str">
        <f>VLOOKUP(Tabla1[[#This Row],[Caja]],Originales!$I$3:$K$6,2,FALSE)</f>
        <v>Las Canteras</v>
      </c>
      <c r="I535" s="6" t="str">
        <f>VLOOKUP(Tabla1[[#This Row],[Caja]],Originales!$I$3:$K$6,3,FALSE)</f>
        <v>Las Palmas</v>
      </c>
      <c r="J535" s="9" t="str">
        <f>VLOOKUP(Tabla1[[#This Row],[CodigoEmpleado]],Originales!$M$3:$P$13,2,FALSE)</f>
        <v>Juan</v>
      </c>
      <c r="K535" s="10">
        <f>YEAR(Tabla1[[#This Row],[Fecha]])</f>
        <v>2011</v>
      </c>
      <c r="L535" s="11">
        <f>MONTH(Tabla1[[#This Row],[Fecha]])</f>
        <v>3</v>
      </c>
      <c r="M535" s="11">
        <f>DAY(Tabla1[[#This Row],[Fecha]])</f>
        <v>8</v>
      </c>
      <c r="N535" s="11">
        <f>WEEKDAY(Tabla1[[#This Row],[Fecha]],2)</f>
        <v>2</v>
      </c>
      <c r="O535" s="11" t="str">
        <f t="shared" si="8"/>
        <v>Martes</v>
      </c>
    </row>
    <row r="536" spans="1:15" x14ac:dyDescent="0.25">
      <c r="A536" s="4">
        <v>40610</v>
      </c>
      <c r="B536">
        <v>4</v>
      </c>
      <c r="C536">
        <v>1</v>
      </c>
      <c r="D536" s="5" t="s">
        <v>16</v>
      </c>
      <c r="E536" s="6">
        <v>513.08249999999998</v>
      </c>
      <c r="F536" s="6">
        <v>1165.1745000000001</v>
      </c>
      <c r="G536" s="6">
        <v>1678.2570000000001</v>
      </c>
      <c r="H536" s="6" t="str">
        <f>VLOOKUP(Tabla1[[#This Row],[Caja]],Originales!$I$3:$K$6,2,FALSE)</f>
        <v>Telde</v>
      </c>
      <c r="I536" s="6" t="str">
        <f>VLOOKUP(Tabla1[[#This Row],[Caja]],Originales!$I$3:$K$6,3,FALSE)</f>
        <v>Las Palmas</v>
      </c>
      <c r="J536" s="9" t="str">
        <f>VLOOKUP(Tabla1[[#This Row],[CodigoEmpleado]],Originales!$M$3:$P$13,2,FALSE)</f>
        <v>Jorge</v>
      </c>
      <c r="K536" s="10">
        <f>YEAR(Tabla1[[#This Row],[Fecha]])</f>
        <v>2011</v>
      </c>
      <c r="L536" s="11">
        <f>MONTH(Tabla1[[#This Row],[Fecha]])</f>
        <v>3</v>
      </c>
      <c r="M536" s="11">
        <f>DAY(Tabla1[[#This Row],[Fecha]])</f>
        <v>8</v>
      </c>
      <c r="N536" s="11">
        <f>WEEKDAY(Tabla1[[#This Row],[Fecha]],2)</f>
        <v>2</v>
      </c>
      <c r="O536" s="11" t="str">
        <f t="shared" si="8"/>
        <v>Martes</v>
      </c>
    </row>
    <row r="537" spans="1:15" x14ac:dyDescent="0.25">
      <c r="A537" s="4">
        <v>40610</v>
      </c>
      <c r="B537">
        <v>4</v>
      </c>
      <c r="C537">
        <v>2</v>
      </c>
      <c r="D537" s="5" t="s">
        <v>22</v>
      </c>
      <c r="E537" s="6">
        <v>659.35799999999995</v>
      </c>
      <c r="F537" s="6">
        <v>1516.0530000000001</v>
      </c>
      <c r="G537" s="6">
        <v>2175.4110000000001</v>
      </c>
      <c r="H537" s="6" t="str">
        <f>VLOOKUP(Tabla1[[#This Row],[Caja]],Originales!$I$3:$K$6,2,FALSE)</f>
        <v>Telde</v>
      </c>
      <c r="I537" s="6" t="str">
        <f>VLOOKUP(Tabla1[[#This Row],[Caja]],Originales!$I$3:$K$6,3,FALSE)</f>
        <v>Las Palmas</v>
      </c>
      <c r="J537" s="9" t="str">
        <f>VLOOKUP(Tabla1[[#This Row],[CodigoEmpleado]],Originales!$M$3:$P$13,2,FALSE)</f>
        <v>Paco</v>
      </c>
      <c r="K537" s="10">
        <f>YEAR(Tabla1[[#This Row],[Fecha]])</f>
        <v>2011</v>
      </c>
      <c r="L537" s="11">
        <f>MONTH(Tabla1[[#This Row],[Fecha]])</f>
        <v>3</v>
      </c>
      <c r="M537" s="11">
        <f>DAY(Tabla1[[#This Row],[Fecha]])</f>
        <v>8</v>
      </c>
      <c r="N537" s="11">
        <f>WEEKDAY(Tabla1[[#This Row],[Fecha]],2)</f>
        <v>2</v>
      </c>
      <c r="O537" s="11" t="str">
        <f t="shared" si="8"/>
        <v>Martes</v>
      </c>
    </row>
    <row r="538" spans="1:15" x14ac:dyDescent="0.25">
      <c r="A538" s="4">
        <v>40611</v>
      </c>
      <c r="B538">
        <v>1</v>
      </c>
      <c r="C538">
        <v>1</v>
      </c>
      <c r="D538" s="5" t="s">
        <v>27</v>
      </c>
      <c r="E538" s="6">
        <v>616.67550000000006</v>
      </c>
      <c r="F538" s="6">
        <v>1036.539</v>
      </c>
      <c r="G538" s="6">
        <v>1653.2145</v>
      </c>
      <c r="H538" s="6" t="str">
        <f>VLOOKUP(Tabla1[[#This Row],[Caja]],Originales!$I$3:$K$6,2,FALSE)</f>
        <v>Tenerife Norte</v>
      </c>
      <c r="I538" s="6" t="str">
        <f>VLOOKUP(Tabla1[[#This Row],[Caja]],Originales!$I$3:$K$6,3,FALSE)</f>
        <v>Tenerife</v>
      </c>
      <c r="J538" s="9" t="str">
        <f>VLOOKUP(Tabla1[[#This Row],[CodigoEmpleado]],Originales!$M$3:$P$13,2,FALSE)</f>
        <v>Bea</v>
      </c>
      <c r="K538" s="10">
        <f>YEAR(Tabla1[[#This Row],[Fecha]])</f>
        <v>2011</v>
      </c>
      <c r="L538" s="11">
        <f>MONTH(Tabla1[[#This Row],[Fecha]])</f>
        <v>3</v>
      </c>
      <c r="M538" s="11">
        <f>DAY(Tabla1[[#This Row],[Fecha]])</f>
        <v>9</v>
      </c>
      <c r="N538" s="11">
        <f>WEEKDAY(Tabla1[[#This Row],[Fecha]],2)</f>
        <v>3</v>
      </c>
      <c r="O538" s="11" t="str">
        <f t="shared" si="8"/>
        <v>Miércoles</v>
      </c>
    </row>
    <row r="539" spans="1:15" x14ac:dyDescent="0.25">
      <c r="A539" s="4">
        <v>40611</v>
      </c>
      <c r="B539">
        <v>1</v>
      </c>
      <c r="C539">
        <v>2</v>
      </c>
      <c r="D539" s="5" t="s">
        <v>32</v>
      </c>
      <c r="E539" s="6">
        <v>656.85900000000004</v>
      </c>
      <c r="F539" s="6">
        <v>1437.7125000000001</v>
      </c>
      <c r="G539" s="6">
        <v>2094.5715</v>
      </c>
      <c r="H539" s="6" t="str">
        <f>VLOOKUP(Tabla1[[#This Row],[Caja]],Originales!$I$3:$K$6,2,FALSE)</f>
        <v>Tenerife Norte</v>
      </c>
      <c r="I539" s="6" t="str">
        <f>VLOOKUP(Tabla1[[#This Row],[Caja]],Originales!$I$3:$K$6,3,FALSE)</f>
        <v>Tenerife</v>
      </c>
      <c r="J539" s="9" t="str">
        <f>VLOOKUP(Tabla1[[#This Row],[CodigoEmpleado]],Originales!$M$3:$P$13,2,FALSE)</f>
        <v>Ana</v>
      </c>
      <c r="K539" s="10">
        <f>YEAR(Tabla1[[#This Row],[Fecha]])</f>
        <v>2011</v>
      </c>
      <c r="L539" s="11">
        <f>MONTH(Tabla1[[#This Row],[Fecha]])</f>
        <v>3</v>
      </c>
      <c r="M539" s="11">
        <f>DAY(Tabla1[[#This Row],[Fecha]])</f>
        <v>9</v>
      </c>
      <c r="N539" s="11">
        <f>WEEKDAY(Tabla1[[#This Row],[Fecha]],2)</f>
        <v>3</v>
      </c>
      <c r="O539" s="11" t="str">
        <f t="shared" si="8"/>
        <v>Miércoles</v>
      </c>
    </row>
    <row r="540" spans="1:15" x14ac:dyDescent="0.25">
      <c r="A540" s="4">
        <v>40611</v>
      </c>
      <c r="B540">
        <v>2</v>
      </c>
      <c r="C540">
        <v>1</v>
      </c>
      <c r="D540" s="5" t="s">
        <v>37</v>
      </c>
      <c r="E540" s="6">
        <v>600.62099999999998</v>
      </c>
      <c r="F540" s="6">
        <v>995.37900000000002</v>
      </c>
      <c r="G540" s="6">
        <v>1596</v>
      </c>
      <c r="H540" s="6" t="str">
        <f>VLOOKUP(Tabla1[[#This Row],[Caja]],Originales!$I$3:$K$6,2,FALSE)</f>
        <v>Tenerife Sur</v>
      </c>
      <c r="I540" s="6" t="str">
        <f>VLOOKUP(Tabla1[[#This Row],[Caja]],Originales!$I$3:$K$6,3,FALSE)</f>
        <v>Tenerife</v>
      </c>
      <c r="J540" s="9" t="str">
        <f>VLOOKUP(Tabla1[[#This Row],[CodigoEmpleado]],Originales!$M$3:$P$13,2,FALSE)</f>
        <v>Luis</v>
      </c>
      <c r="K540" s="10">
        <f>YEAR(Tabla1[[#This Row],[Fecha]])</f>
        <v>2011</v>
      </c>
      <c r="L540" s="11">
        <f>MONTH(Tabla1[[#This Row],[Fecha]])</f>
        <v>3</v>
      </c>
      <c r="M540" s="11">
        <f>DAY(Tabla1[[#This Row],[Fecha]])</f>
        <v>9</v>
      </c>
      <c r="N540" s="11">
        <f>WEEKDAY(Tabla1[[#This Row],[Fecha]],2)</f>
        <v>3</v>
      </c>
      <c r="O540" s="11" t="str">
        <f t="shared" si="8"/>
        <v>Miércoles</v>
      </c>
    </row>
    <row r="541" spans="1:15" x14ac:dyDescent="0.25">
      <c r="A541" s="4">
        <v>40611</v>
      </c>
      <c r="B541">
        <v>2</v>
      </c>
      <c r="C541">
        <v>2</v>
      </c>
      <c r="D541" s="5" t="s">
        <v>40</v>
      </c>
      <c r="E541" s="6">
        <v>755.87400000000002</v>
      </c>
      <c r="F541" s="6">
        <v>1434.6044999999999</v>
      </c>
      <c r="G541" s="6">
        <v>2190.4785000000002</v>
      </c>
      <c r="H541" s="6" t="str">
        <f>VLOOKUP(Tabla1[[#This Row],[Caja]],Originales!$I$3:$K$6,2,FALSE)</f>
        <v>Tenerife Sur</v>
      </c>
      <c r="I541" s="6" t="str">
        <f>VLOOKUP(Tabla1[[#This Row],[Caja]],Originales!$I$3:$K$6,3,FALSE)</f>
        <v>Tenerife</v>
      </c>
      <c r="J541" s="9" t="str">
        <f>VLOOKUP(Tabla1[[#This Row],[CodigoEmpleado]],Originales!$M$3:$P$13,2,FALSE)</f>
        <v>Pepe</v>
      </c>
      <c r="K541" s="10">
        <f>YEAR(Tabla1[[#This Row],[Fecha]])</f>
        <v>2011</v>
      </c>
      <c r="L541" s="11">
        <f>MONTH(Tabla1[[#This Row],[Fecha]])</f>
        <v>3</v>
      </c>
      <c r="M541" s="11">
        <f>DAY(Tabla1[[#This Row],[Fecha]])</f>
        <v>9</v>
      </c>
      <c r="N541" s="11">
        <f>WEEKDAY(Tabla1[[#This Row],[Fecha]],2)</f>
        <v>3</v>
      </c>
      <c r="O541" s="11" t="str">
        <f t="shared" si="8"/>
        <v>Miércoles</v>
      </c>
    </row>
    <row r="542" spans="1:15" x14ac:dyDescent="0.25">
      <c r="A542" s="4">
        <v>40611</v>
      </c>
      <c r="B542">
        <v>3</v>
      </c>
      <c r="C542">
        <v>1</v>
      </c>
      <c r="D542" s="5" t="s">
        <v>41</v>
      </c>
      <c r="E542" s="6">
        <v>682.63649999999996</v>
      </c>
      <c r="F542" s="6">
        <v>1131.1125</v>
      </c>
      <c r="G542" s="6">
        <v>1813.749</v>
      </c>
      <c r="H542" s="6" t="str">
        <f>VLOOKUP(Tabla1[[#This Row],[Caja]],Originales!$I$3:$K$6,2,FALSE)</f>
        <v>Las Canteras</v>
      </c>
      <c r="I542" s="6" t="str">
        <f>VLOOKUP(Tabla1[[#This Row],[Caja]],Originales!$I$3:$K$6,3,FALSE)</f>
        <v>Las Palmas</v>
      </c>
      <c r="J542" s="9" t="str">
        <f>VLOOKUP(Tabla1[[#This Row],[CodigoEmpleado]],Originales!$M$3:$P$13,2,FALSE)</f>
        <v>Javi</v>
      </c>
      <c r="K542" s="10">
        <f>YEAR(Tabla1[[#This Row],[Fecha]])</f>
        <v>2011</v>
      </c>
      <c r="L542" s="11">
        <f>MONTH(Tabla1[[#This Row],[Fecha]])</f>
        <v>3</v>
      </c>
      <c r="M542" s="11">
        <f>DAY(Tabla1[[#This Row],[Fecha]])</f>
        <v>9</v>
      </c>
      <c r="N542" s="11">
        <f>WEEKDAY(Tabla1[[#This Row],[Fecha]],2)</f>
        <v>3</v>
      </c>
      <c r="O542" s="11" t="str">
        <f t="shared" si="8"/>
        <v>Miércoles</v>
      </c>
    </row>
    <row r="543" spans="1:15" x14ac:dyDescent="0.25">
      <c r="A543" s="4">
        <v>40611</v>
      </c>
      <c r="B543">
        <v>3</v>
      </c>
      <c r="C543">
        <v>2</v>
      </c>
      <c r="D543" s="5" t="s">
        <v>43</v>
      </c>
      <c r="E543" s="6">
        <v>814.99950000000001</v>
      </c>
      <c r="F543" s="6">
        <v>1370.0084999999999</v>
      </c>
      <c r="G543" s="6">
        <v>2185.0079999999998</v>
      </c>
      <c r="H543" s="6" t="str">
        <f>VLOOKUP(Tabla1[[#This Row],[Caja]],Originales!$I$3:$K$6,2,FALSE)</f>
        <v>Las Canteras</v>
      </c>
      <c r="I543" s="6" t="str">
        <f>VLOOKUP(Tabla1[[#This Row],[Caja]],Originales!$I$3:$K$6,3,FALSE)</f>
        <v>Las Palmas</v>
      </c>
      <c r="J543" s="9" t="str">
        <f>VLOOKUP(Tabla1[[#This Row],[CodigoEmpleado]],Originales!$M$3:$P$13,2,FALSE)</f>
        <v>Jose</v>
      </c>
      <c r="K543" s="10">
        <f>YEAR(Tabla1[[#This Row],[Fecha]])</f>
        <v>2011</v>
      </c>
      <c r="L543" s="11">
        <f>MONTH(Tabla1[[#This Row],[Fecha]])</f>
        <v>3</v>
      </c>
      <c r="M543" s="11">
        <f>DAY(Tabla1[[#This Row],[Fecha]])</f>
        <v>9</v>
      </c>
      <c r="N543" s="11">
        <f>WEEKDAY(Tabla1[[#This Row],[Fecha]],2)</f>
        <v>3</v>
      </c>
      <c r="O543" s="11" t="str">
        <f t="shared" si="8"/>
        <v>Miércoles</v>
      </c>
    </row>
    <row r="544" spans="1:15" x14ac:dyDescent="0.25">
      <c r="A544" s="4">
        <v>40611</v>
      </c>
      <c r="B544">
        <v>4</v>
      </c>
      <c r="C544">
        <v>1</v>
      </c>
      <c r="D544" s="5" t="s">
        <v>47</v>
      </c>
      <c r="E544" s="6">
        <v>708.89700000000005</v>
      </c>
      <c r="F544" s="6">
        <v>1087.3800000000001</v>
      </c>
      <c r="G544" s="6">
        <v>1796.277</v>
      </c>
      <c r="H544" s="6" t="str">
        <f>VLOOKUP(Tabla1[[#This Row],[Caja]],Originales!$I$3:$K$6,2,FALSE)</f>
        <v>Telde</v>
      </c>
      <c r="I544" s="6" t="str">
        <f>VLOOKUP(Tabla1[[#This Row],[Caja]],Originales!$I$3:$K$6,3,FALSE)</f>
        <v>Las Palmas</v>
      </c>
      <c r="J544" s="9" t="str">
        <f>VLOOKUP(Tabla1[[#This Row],[CodigoEmpleado]],Originales!$M$3:$P$13,2,FALSE)</f>
        <v>Toño</v>
      </c>
      <c r="K544" s="10">
        <f>YEAR(Tabla1[[#This Row],[Fecha]])</f>
        <v>2011</v>
      </c>
      <c r="L544" s="11">
        <f>MONTH(Tabla1[[#This Row],[Fecha]])</f>
        <v>3</v>
      </c>
      <c r="M544" s="11">
        <f>DAY(Tabla1[[#This Row],[Fecha]])</f>
        <v>9</v>
      </c>
      <c r="N544" s="11">
        <f>WEEKDAY(Tabla1[[#This Row],[Fecha]],2)</f>
        <v>3</v>
      </c>
      <c r="O544" s="11" t="str">
        <f t="shared" si="8"/>
        <v>Miércoles</v>
      </c>
    </row>
    <row r="545" spans="1:15" x14ac:dyDescent="0.25">
      <c r="A545" s="4">
        <v>40611</v>
      </c>
      <c r="B545">
        <v>4</v>
      </c>
      <c r="C545">
        <v>2</v>
      </c>
      <c r="D545" s="5" t="s">
        <v>24</v>
      </c>
      <c r="E545" s="6">
        <v>676.79849999999999</v>
      </c>
      <c r="F545" s="6">
        <v>1402.7159999999999</v>
      </c>
      <c r="G545" s="6">
        <v>2079.5145000000002</v>
      </c>
      <c r="H545" s="6" t="str">
        <f>VLOOKUP(Tabla1[[#This Row],[Caja]],Originales!$I$3:$K$6,2,FALSE)</f>
        <v>Telde</v>
      </c>
      <c r="I545" s="6" t="str">
        <f>VLOOKUP(Tabla1[[#This Row],[Caja]],Originales!$I$3:$K$6,3,FALSE)</f>
        <v>Las Palmas</v>
      </c>
      <c r="J545" s="9" t="str">
        <f>VLOOKUP(Tabla1[[#This Row],[CodigoEmpleado]],Originales!$M$3:$P$13,2,FALSE)</f>
        <v>Ana</v>
      </c>
      <c r="K545" s="10">
        <f>YEAR(Tabla1[[#This Row],[Fecha]])</f>
        <v>2011</v>
      </c>
      <c r="L545" s="11">
        <f>MONTH(Tabla1[[#This Row],[Fecha]])</f>
        <v>3</v>
      </c>
      <c r="M545" s="11">
        <f>DAY(Tabla1[[#This Row],[Fecha]])</f>
        <v>9</v>
      </c>
      <c r="N545" s="11">
        <f>WEEKDAY(Tabla1[[#This Row],[Fecha]],2)</f>
        <v>3</v>
      </c>
      <c r="O545" s="11" t="str">
        <f t="shared" si="8"/>
        <v>Miércoles</v>
      </c>
    </row>
    <row r="546" spans="1:15" x14ac:dyDescent="0.25">
      <c r="A546" s="4">
        <v>40612</v>
      </c>
      <c r="B546">
        <v>1</v>
      </c>
      <c r="C546">
        <v>1</v>
      </c>
      <c r="D546" s="5" t="s">
        <v>30</v>
      </c>
      <c r="E546" s="6">
        <v>725.11950000000002</v>
      </c>
      <c r="F546" s="6">
        <v>1099.5809999999999</v>
      </c>
      <c r="G546" s="6">
        <v>1824.7004999999999</v>
      </c>
      <c r="H546" s="6" t="str">
        <f>VLOOKUP(Tabla1[[#This Row],[Caja]],Originales!$I$3:$K$6,2,FALSE)</f>
        <v>Tenerife Norte</v>
      </c>
      <c r="I546" s="6" t="str">
        <f>VLOOKUP(Tabla1[[#This Row],[Caja]],Originales!$I$3:$K$6,3,FALSE)</f>
        <v>Tenerife</v>
      </c>
      <c r="J546" s="9" t="str">
        <f>VLOOKUP(Tabla1[[#This Row],[CodigoEmpleado]],Originales!$M$3:$P$13,2,FALSE)</f>
        <v>Juan</v>
      </c>
      <c r="K546" s="10">
        <f>YEAR(Tabla1[[#This Row],[Fecha]])</f>
        <v>2011</v>
      </c>
      <c r="L546" s="11">
        <f>MONTH(Tabla1[[#This Row],[Fecha]])</f>
        <v>3</v>
      </c>
      <c r="M546" s="11">
        <f>DAY(Tabla1[[#This Row],[Fecha]])</f>
        <v>10</v>
      </c>
      <c r="N546" s="11">
        <f>WEEKDAY(Tabla1[[#This Row],[Fecha]],2)</f>
        <v>4</v>
      </c>
      <c r="O546" s="11" t="str">
        <f t="shared" si="8"/>
        <v>Jueves</v>
      </c>
    </row>
    <row r="547" spans="1:15" x14ac:dyDescent="0.25">
      <c r="A547" s="4">
        <v>40612</v>
      </c>
      <c r="B547">
        <v>1</v>
      </c>
      <c r="C547">
        <v>2</v>
      </c>
      <c r="D547" s="5" t="s">
        <v>16</v>
      </c>
      <c r="E547" s="6">
        <v>718.98749999999995</v>
      </c>
      <c r="F547" s="6">
        <v>1088.6610000000001</v>
      </c>
      <c r="G547" s="6">
        <v>1807.6485</v>
      </c>
      <c r="H547" s="6" t="str">
        <f>VLOOKUP(Tabla1[[#This Row],[Caja]],Originales!$I$3:$K$6,2,FALSE)</f>
        <v>Tenerife Norte</v>
      </c>
      <c r="I547" s="6" t="str">
        <f>VLOOKUP(Tabla1[[#This Row],[Caja]],Originales!$I$3:$K$6,3,FALSE)</f>
        <v>Tenerife</v>
      </c>
      <c r="J547" s="9" t="str">
        <f>VLOOKUP(Tabla1[[#This Row],[CodigoEmpleado]],Originales!$M$3:$P$13,2,FALSE)</f>
        <v>Jorge</v>
      </c>
      <c r="K547" s="10">
        <f>YEAR(Tabla1[[#This Row],[Fecha]])</f>
        <v>2011</v>
      </c>
      <c r="L547" s="11">
        <f>MONTH(Tabla1[[#This Row],[Fecha]])</f>
        <v>3</v>
      </c>
      <c r="M547" s="11">
        <f>DAY(Tabla1[[#This Row],[Fecha]])</f>
        <v>10</v>
      </c>
      <c r="N547" s="11">
        <f>WEEKDAY(Tabla1[[#This Row],[Fecha]],2)</f>
        <v>4</v>
      </c>
      <c r="O547" s="11" t="str">
        <f t="shared" si="8"/>
        <v>Jueves</v>
      </c>
    </row>
    <row r="548" spans="1:15" x14ac:dyDescent="0.25">
      <c r="A548" s="4">
        <v>40612</v>
      </c>
      <c r="B548">
        <v>2</v>
      </c>
      <c r="C548">
        <v>1</v>
      </c>
      <c r="D548" s="5" t="s">
        <v>22</v>
      </c>
      <c r="E548" s="6">
        <v>753.82650000000001</v>
      </c>
      <c r="F548" s="6">
        <v>1136.3309999999999</v>
      </c>
      <c r="G548" s="6">
        <v>1890.1575</v>
      </c>
      <c r="H548" s="6" t="str">
        <f>VLOOKUP(Tabla1[[#This Row],[Caja]],Originales!$I$3:$K$6,2,FALSE)</f>
        <v>Tenerife Sur</v>
      </c>
      <c r="I548" s="6" t="str">
        <f>VLOOKUP(Tabla1[[#This Row],[Caja]],Originales!$I$3:$K$6,3,FALSE)</f>
        <v>Tenerife</v>
      </c>
      <c r="J548" s="9" t="str">
        <f>VLOOKUP(Tabla1[[#This Row],[CodigoEmpleado]],Originales!$M$3:$P$13,2,FALSE)</f>
        <v>Paco</v>
      </c>
      <c r="K548" s="10">
        <f>YEAR(Tabla1[[#This Row],[Fecha]])</f>
        <v>2011</v>
      </c>
      <c r="L548" s="11">
        <f>MONTH(Tabla1[[#This Row],[Fecha]])</f>
        <v>3</v>
      </c>
      <c r="M548" s="11">
        <f>DAY(Tabla1[[#This Row],[Fecha]])</f>
        <v>10</v>
      </c>
      <c r="N548" s="11">
        <f>WEEKDAY(Tabla1[[#This Row],[Fecha]],2)</f>
        <v>4</v>
      </c>
      <c r="O548" s="11" t="str">
        <f t="shared" si="8"/>
        <v>Jueves</v>
      </c>
    </row>
    <row r="549" spans="1:15" x14ac:dyDescent="0.25">
      <c r="A549" s="4">
        <v>40612</v>
      </c>
      <c r="B549">
        <v>2</v>
      </c>
      <c r="C549">
        <v>2</v>
      </c>
      <c r="D549" s="5" t="s">
        <v>27</v>
      </c>
      <c r="E549" s="6">
        <v>840.40949999999998</v>
      </c>
      <c r="F549" s="6">
        <v>1268.7255</v>
      </c>
      <c r="G549" s="6">
        <v>2109.1350000000002</v>
      </c>
      <c r="H549" s="6" t="str">
        <f>VLOOKUP(Tabla1[[#This Row],[Caja]],Originales!$I$3:$K$6,2,FALSE)</f>
        <v>Tenerife Sur</v>
      </c>
      <c r="I549" s="6" t="str">
        <f>VLOOKUP(Tabla1[[#This Row],[Caja]],Originales!$I$3:$K$6,3,FALSE)</f>
        <v>Tenerife</v>
      </c>
      <c r="J549" s="9" t="str">
        <f>VLOOKUP(Tabla1[[#This Row],[CodigoEmpleado]],Originales!$M$3:$P$13,2,FALSE)</f>
        <v>Bea</v>
      </c>
      <c r="K549" s="10">
        <f>YEAR(Tabla1[[#This Row],[Fecha]])</f>
        <v>2011</v>
      </c>
      <c r="L549" s="11">
        <f>MONTH(Tabla1[[#This Row],[Fecha]])</f>
        <v>3</v>
      </c>
      <c r="M549" s="11">
        <f>DAY(Tabla1[[#This Row],[Fecha]])</f>
        <v>10</v>
      </c>
      <c r="N549" s="11">
        <f>WEEKDAY(Tabla1[[#This Row],[Fecha]],2)</f>
        <v>4</v>
      </c>
      <c r="O549" s="11" t="str">
        <f t="shared" si="8"/>
        <v>Jueves</v>
      </c>
    </row>
    <row r="550" spans="1:15" x14ac:dyDescent="0.25">
      <c r="A550" s="4">
        <v>40612</v>
      </c>
      <c r="B550">
        <v>3</v>
      </c>
      <c r="C550">
        <v>1</v>
      </c>
      <c r="D550" s="5" t="s">
        <v>32</v>
      </c>
      <c r="E550" s="6">
        <v>699.21600000000001</v>
      </c>
      <c r="F550" s="6">
        <v>1055.0505000000001</v>
      </c>
      <c r="G550" s="6">
        <v>1754.2665</v>
      </c>
      <c r="H550" s="6" t="str">
        <f>VLOOKUP(Tabla1[[#This Row],[Caja]],Originales!$I$3:$K$6,2,FALSE)</f>
        <v>Las Canteras</v>
      </c>
      <c r="I550" s="6" t="str">
        <f>VLOOKUP(Tabla1[[#This Row],[Caja]],Originales!$I$3:$K$6,3,FALSE)</f>
        <v>Las Palmas</v>
      </c>
      <c r="J550" s="9" t="str">
        <f>VLOOKUP(Tabla1[[#This Row],[CodigoEmpleado]],Originales!$M$3:$P$13,2,FALSE)</f>
        <v>Ana</v>
      </c>
      <c r="K550" s="10">
        <f>YEAR(Tabla1[[#This Row],[Fecha]])</f>
        <v>2011</v>
      </c>
      <c r="L550" s="11">
        <f>MONTH(Tabla1[[#This Row],[Fecha]])</f>
        <v>3</v>
      </c>
      <c r="M550" s="11">
        <f>DAY(Tabla1[[#This Row],[Fecha]])</f>
        <v>10</v>
      </c>
      <c r="N550" s="11">
        <f>WEEKDAY(Tabla1[[#This Row],[Fecha]],2)</f>
        <v>4</v>
      </c>
      <c r="O550" s="11" t="str">
        <f t="shared" si="8"/>
        <v>Jueves</v>
      </c>
    </row>
    <row r="551" spans="1:15" x14ac:dyDescent="0.25">
      <c r="A551" s="4">
        <v>40612</v>
      </c>
      <c r="B551">
        <v>3</v>
      </c>
      <c r="C551">
        <v>2</v>
      </c>
      <c r="D551" s="5" t="s">
        <v>37</v>
      </c>
      <c r="E551" s="6">
        <v>730.15949999999998</v>
      </c>
      <c r="F551" s="6">
        <v>1108.8525</v>
      </c>
      <c r="G551" s="6">
        <v>1839.0119999999999</v>
      </c>
      <c r="H551" s="6" t="str">
        <f>VLOOKUP(Tabla1[[#This Row],[Caja]],Originales!$I$3:$K$6,2,FALSE)</f>
        <v>Las Canteras</v>
      </c>
      <c r="I551" s="6" t="str">
        <f>VLOOKUP(Tabla1[[#This Row],[Caja]],Originales!$I$3:$K$6,3,FALSE)</f>
        <v>Las Palmas</v>
      </c>
      <c r="J551" s="9" t="str">
        <f>VLOOKUP(Tabla1[[#This Row],[CodigoEmpleado]],Originales!$M$3:$P$13,2,FALSE)</f>
        <v>Luis</v>
      </c>
      <c r="K551" s="10">
        <f>YEAR(Tabla1[[#This Row],[Fecha]])</f>
        <v>2011</v>
      </c>
      <c r="L551" s="11">
        <f>MONTH(Tabla1[[#This Row],[Fecha]])</f>
        <v>3</v>
      </c>
      <c r="M551" s="11">
        <f>DAY(Tabla1[[#This Row],[Fecha]])</f>
        <v>10</v>
      </c>
      <c r="N551" s="11">
        <f>WEEKDAY(Tabla1[[#This Row],[Fecha]],2)</f>
        <v>4</v>
      </c>
      <c r="O551" s="11" t="str">
        <f t="shared" si="8"/>
        <v>Jueves</v>
      </c>
    </row>
    <row r="552" spans="1:15" x14ac:dyDescent="0.25">
      <c r="A552" s="4">
        <v>40612</v>
      </c>
      <c r="B552">
        <v>4</v>
      </c>
      <c r="C552">
        <v>1</v>
      </c>
      <c r="D552" s="5" t="s">
        <v>40</v>
      </c>
      <c r="E552" s="6">
        <v>717.03449999999998</v>
      </c>
      <c r="F552" s="6">
        <v>1093.0184999999999</v>
      </c>
      <c r="G552" s="6">
        <v>1810.0530000000001</v>
      </c>
      <c r="H552" s="6" t="str">
        <f>VLOOKUP(Tabla1[[#This Row],[Caja]],Originales!$I$3:$K$6,2,FALSE)</f>
        <v>Telde</v>
      </c>
      <c r="I552" s="6" t="str">
        <f>VLOOKUP(Tabla1[[#This Row],[Caja]],Originales!$I$3:$K$6,3,FALSE)</f>
        <v>Las Palmas</v>
      </c>
      <c r="J552" s="9" t="str">
        <f>VLOOKUP(Tabla1[[#This Row],[CodigoEmpleado]],Originales!$M$3:$P$13,2,FALSE)</f>
        <v>Pepe</v>
      </c>
      <c r="K552" s="10">
        <f>YEAR(Tabla1[[#This Row],[Fecha]])</f>
        <v>2011</v>
      </c>
      <c r="L552" s="11">
        <f>MONTH(Tabla1[[#This Row],[Fecha]])</f>
        <v>3</v>
      </c>
      <c r="M552" s="11">
        <f>DAY(Tabla1[[#This Row],[Fecha]])</f>
        <v>10</v>
      </c>
      <c r="N552" s="11">
        <f>WEEKDAY(Tabla1[[#This Row],[Fecha]],2)</f>
        <v>4</v>
      </c>
      <c r="O552" s="11" t="str">
        <f t="shared" si="8"/>
        <v>Jueves</v>
      </c>
    </row>
    <row r="553" spans="1:15" x14ac:dyDescent="0.25">
      <c r="A553" s="4">
        <v>40612</v>
      </c>
      <c r="B553">
        <v>4</v>
      </c>
      <c r="C553">
        <v>2</v>
      </c>
      <c r="D553" s="5" t="s">
        <v>41</v>
      </c>
      <c r="E553" s="6">
        <v>751.149</v>
      </c>
      <c r="F553" s="6">
        <v>1144.5419999999999</v>
      </c>
      <c r="G553" s="6">
        <v>1895.691</v>
      </c>
      <c r="H553" s="6" t="str">
        <f>VLOOKUP(Tabla1[[#This Row],[Caja]],Originales!$I$3:$K$6,2,FALSE)</f>
        <v>Telde</v>
      </c>
      <c r="I553" s="6" t="str">
        <f>VLOOKUP(Tabla1[[#This Row],[Caja]],Originales!$I$3:$K$6,3,FALSE)</f>
        <v>Las Palmas</v>
      </c>
      <c r="J553" s="9" t="str">
        <f>VLOOKUP(Tabla1[[#This Row],[CodigoEmpleado]],Originales!$M$3:$P$13,2,FALSE)</f>
        <v>Javi</v>
      </c>
      <c r="K553" s="10">
        <f>YEAR(Tabla1[[#This Row],[Fecha]])</f>
        <v>2011</v>
      </c>
      <c r="L553" s="11">
        <f>MONTH(Tabla1[[#This Row],[Fecha]])</f>
        <v>3</v>
      </c>
      <c r="M553" s="11">
        <f>DAY(Tabla1[[#This Row],[Fecha]])</f>
        <v>10</v>
      </c>
      <c r="N553" s="11">
        <f>WEEKDAY(Tabla1[[#This Row],[Fecha]],2)</f>
        <v>4</v>
      </c>
      <c r="O553" s="11" t="str">
        <f t="shared" si="8"/>
        <v>Jueves</v>
      </c>
    </row>
    <row r="554" spans="1:15" x14ac:dyDescent="0.25">
      <c r="A554" s="4">
        <v>40613</v>
      </c>
      <c r="B554">
        <v>1</v>
      </c>
      <c r="C554">
        <v>1</v>
      </c>
      <c r="D554" s="5" t="s">
        <v>43</v>
      </c>
      <c r="E554" s="6">
        <v>645.96</v>
      </c>
      <c r="F554" s="6">
        <v>978.83100000000002</v>
      </c>
      <c r="G554" s="6">
        <v>1624.7909999999999</v>
      </c>
      <c r="H554" s="6" t="str">
        <f>VLOOKUP(Tabla1[[#This Row],[Caja]],Originales!$I$3:$K$6,2,FALSE)</f>
        <v>Tenerife Norte</v>
      </c>
      <c r="I554" s="6" t="str">
        <f>VLOOKUP(Tabla1[[#This Row],[Caja]],Originales!$I$3:$K$6,3,FALSE)</f>
        <v>Tenerife</v>
      </c>
      <c r="J554" s="9" t="str">
        <f>VLOOKUP(Tabla1[[#This Row],[CodigoEmpleado]],Originales!$M$3:$P$13,2,FALSE)</f>
        <v>Jose</v>
      </c>
      <c r="K554" s="10">
        <f>YEAR(Tabla1[[#This Row],[Fecha]])</f>
        <v>2011</v>
      </c>
      <c r="L554" s="11">
        <f>MONTH(Tabla1[[#This Row],[Fecha]])</f>
        <v>3</v>
      </c>
      <c r="M554" s="11">
        <f>DAY(Tabla1[[#This Row],[Fecha]])</f>
        <v>11</v>
      </c>
      <c r="N554" s="11">
        <f>WEEKDAY(Tabla1[[#This Row],[Fecha]],2)</f>
        <v>5</v>
      </c>
      <c r="O554" s="11" t="str">
        <f t="shared" si="8"/>
        <v>Viernes</v>
      </c>
    </row>
    <row r="555" spans="1:15" x14ac:dyDescent="0.25">
      <c r="A555" s="4">
        <v>40613</v>
      </c>
      <c r="B555">
        <v>1</v>
      </c>
      <c r="C555">
        <v>2</v>
      </c>
      <c r="D555" s="5" t="s">
        <v>47</v>
      </c>
      <c r="E555" s="6">
        <v>651.52499999999998</v>
      </c>
      <c r="F555" s="6">
        <v>1010.7195</v>
      </c>
      <c r="G555" s="6">
        <v>1662.2445</v>
      </c>
      <c r="H555" s="6" t="str">
        <f>VLOOKUP(Tabla1[[#This Row],[Caja]],Originales!$I$3:$K$6,2,FALSE)</f>
        <v>Tenerife Norte</v>
      </c>
      <c r="I555" s="6" t="str">
        <f>VLOOKUP(Tabla1[[#This Row],[Caja]],Originales!$I$3:$K$6,3,FALSE)</f>
        <v>Tenerife</v>
      </c>
      <c r="J555" s="9" t="str">
        <f>VLOOKUP(Tabla1[[#This Row],[CodigoEmpleado]],Originales!$M$3:$P$13,2,FALSE)</f>
        <v>Toño</v>
      </c>
      <c r="K555" s="10">
        <f>YEAR(Tabla1[[#This Row],[Fecha]])</f>
        <v>2011</v>
      </c>
      <c r="L555" s="11">
        <f>MONTH(Tabla1[[#This Row],[Fecha]])</f>
        <v>3</v>
      </c>
      <c r="M555" s="11">
        <f>DAY(Tabla1[[#This Row],[Fecha]])</f>
        <v>11</v>
      </c>
      <c r="N555" s="11">
        <f>WEEKDAY(Tabla1[[#This Row],[Fecha]],2)</f>
        <v>5</v>
      </c>
      <c r="O555" s="11" t="str">
        <f t="shared" si="8"/>
        <v>Viernes</v>
      </c>
    </row>
    <row r="556" spans="1:15" x14ac:dyDescent="0.25">
      <c r="A556" s="4">
        <v>40613</v>
      </c>
      <c r="B556">
        <v>2</v>
      </c>
      <c r="C556">
        <v>1</v>
      </c>
      <c r="D556" s="5" t="s">
        <v>24</v>
      </c>
      <c r="E556" s="6">
        <v>628.66650000000004</v>
      </c>
      <c r="F556" s="6">
        <v>951.45749999999998</v>
      </c>
      <c r="G556" s="6">
        <v>1580.124</v>
      </c>
      <c r="H556" s="6" t="str">
        <f>VLOOKUP(Tabla1[[#This Row],[Caja]],Originales!$I$3:$K$6,2,FALSE)</f>
        <v>Tenerife Sur</v>
      </c>
      <c r="I556" s="6" t="str">
        <f>VLOOKUP(Tabla1[[#This Row],[Caja]],Originales!$I$3:$K$6,3,FALSE)</f>
        <v>Tenerife</v>
      </c>
      <c r="J556" s="9" t="str">
        <f>VLOOKUP(Tabla1[[#This Row],[CodigoEmpleado]],Originales!$M$3:$P$13,2,FALSE)</f>
        <v>Ana</v>
      </c>
      <c r="K556" s="10">
        <f>YEAR(Tabla1[[#This Row],[Fecha]])</f>
        <v>2011</v>
      </c>
      <c r="L556" s="11">
        <f>MONTH(Tabla1[[#This Row],[Fecha]])</f>
        <v>3</v>
      </c>
      <c r="M556" s="11">
        <f>DAY(Tabla1[[#This Row],[Fecha]])</f>
        <v>11</v>
      </c>
      <c r="N556" s="11">
        <f>WEEKDAY(Tabla1[[#This Row],[Fecha]],2)</f>
        <v>5</v>
      </c>
      <c r="O556" s="11" t="str">
        <f t="shared" si="8"/>
        <v>Viernes</v>
      </c>
    </row>
    <row r="557" spans="1:15" x14ac:dyDescent="0.25">
      <c r="A557" s="4">
        <v>40613</v>
      </c>
      <c r="B557">
        <v>2</v>
      </c>
      <c r="C557">
        <v>2</v>
      </c>
      <c r="D557" s="5" t="s">
        <v>30</v>
      </c>
      <c r="E557" s="6">
        <v>815.04150000000004</v>
      </c>
      <c r="F557" s="6">
        <v>1262.3834999999999</v>
      </c>
      <c r="G557" s="6">
        <v>2077.4250000000002</v>
      </c>
      <c r="H557" s="6" t="str">
        <f>VLOOKUP(Tabla1[[#This Row],[Caja]],Originales!$I$3:$K$6,2,FALSE)</f>
        <v>Tenerife Sur</v>
      </c>
      <c r="I557" s="6" t="str">
        <f>VLOOKUP(Tabla1[[#This Row],[Caja]],Originales!$I$3:$K$6,3,FALSE)</f>
        <v>Tenerife</v>
      </c>
      <c r="J557" s="9" t="str">
        <f>VLOOKUP(Tabla1[[#This Row],[CodigoEmpleado]],Originales!$M$3:$P$13,2,FALSE)</f>
        <v>Juan</v>
      </c>
      <c r="K557" s="10">
        <f>YEAR(Tabla1[[#This Row],[Fecha]])</f>
        <v>2011</v>
      </c>
      <c r="L557" s="11">
        <f>MONTH(Tabla1[[#This Row],[Fecha]])</f>
        <v>3</v>
      </c>
      <c r="M557" s="11">
        <f>DAY(Tabla1[[#This Row],[Fecha]])</f>
        <v>11</v>
      </c>
      <c r="N557" s="11">
        <f>WEEKDAY(Tabla1[[#This Row],[Fecha]],2)</f>
        <v>5</v>
      </c>
      <c r="O557" s="11" t="str">
        <f t="shared" si="8"/>
        <v>Viernes</v>
      </c>
    </row>
    <row r="558" spans="1:15" x14ac:dyDescent="0.25">
      <c r="A558" s="4">
        <v>40613</v>
      </c>
      <c r="B558">
        <v>3</v>
      </c>
      <c r="C558">
        <v>1</v>
      </c>
      <c r="D558" s="5" t="s">
        <v>16</v>
      </c>
      <c r="E558" s="6">
        <v>704.49749999999995</v>
      </c>
      <c r="F558" s="6">
        <v>1077.4680000000001</v>
      </c>
      <c r="G558" s="6">
        <v>1781.9655</v>
      </c>
      <c r="H558" s="6" t="str">
        <f>VLOOKUP(Tabla1[[#This Row],[Caja]],Originales!$I$3:$K$6,2,FALSE)</f>
        <v>Las Canteras</v>
      </c>
      <c r="I558" s="6" t="str">
        <f>VLOOKUP(Tabla1[[#This Row],[Caja]],Originales!$I$3:$K$6,3,FALSE)</f>
        <v>Las Palmas</v>
      </c>
      <c r="J558" s="9" t="str">
        <f>VLOOKUP(Tabla1[[#This Row],[CodigoEmpleado]],Originales!$M$3:$P$13,2,FALSE)</f>
        <v>Jorge</v>
      </c>
      <c r="K558" s="10">
        <f>YEAR(Tabla1[[#This Row],[Fecha]])</f>
        <v>2011</v>
      </c>
      <c r="L558" s="11">
        <f>MONTH(Tabla1[[#This Row],[Fecha]])</f>
        <v>3</v>
      </c>
      <c r="M558" s="11">
        <f>DAY(Tabla1[[#This Row],[Fecha]])</f>
        <v>11</v>
      </c>
      <c r="N558" s="11">
        <f>WEEKDAY(Tabla1[[#This Row],[Fecha]],2)</f>
        <v>5</v>
      </c>
      <c r="O558" s="11" t="str">
        <f t="shared" si="8"/>
        <v>Viernes</v>
      </c>
    </row>
    <row r="559" spans="1:15" x14ac:dyDescent="0.25">
      <c r="A559" s="4">
        <v>40613</v>
      </c>
      <c r="B559">
        <v>3</v>
      </c>
      <c r="C559">
        <v>2</v>
      </c>
      <c r="D559" s="5" t="s">
        <v>22</v>
      </c>
      <c r="E559" s="6">
        <v>852.06449999999995</v>
      </c>
      <c r="F559" s="6">
        <v>1313.6969999999999</v>
      </c>
      <c r="G559" s="6">
        <v>2165.7615000000001</v>
      </c>
      <c r="H559" s="6" t="str">
        <f>VLOOKUP(Tabla1[[#This Row],[Caja]],Originales!$I$3:$K$6,2,FALSE)</f>
        <v>Las Canteras</v>
      </c>
      <c r="I559" s="6" t="str">
        <f>VLOOKUP(Tabla1[[#This Row],[Caja]],Originales!$I$3:$K$6,3,FALSE)</f>
        <v>Las Palmas</v>
      </c>
      <c r="J559" s="9" t="str">
        <f>VLOOKUP(Tabla1[[#This Row],[CodigoEmpleado]],Originales!$M$3:$P$13,2,FALSE)</f>
        <v>Paco</v>
      </c>
      <c r="K559" s="10">
        <f>YEAR(Tabla1[[#This Row],[Fecha]])</f>
        <v>2011</v>
      </c>
      <c r="L559" s="11">
        <f>MONTH(Tabla1[[#This Row],[Fecha]])</f>
        <v>3</v>
      </c>
      <c r="M559" s="11">
        <f>DAY(Tabla1[[#This Row],[Fecha]])</f>
        <v>11</v>
      </c>
      <c r="N559" s="11">
        <f>WEEKDAY(Tabla1[[#This Row],[Fecha]],2)</f>
        <v>5</v>
      </c>
      <c r="O559" s="11" t="str">
        <f t="shared" si="8"/>
        <v>Viernes</v>
      </c>
    </row>
    <row r="560" spans="1:15" x14ac:dyDescent="0.25">
      <c r="A560" s="4">
        <v>40613</v>
      </c>
      <c r="B560">
        <v>4</v>
      </c>
      <c r="C560">
        <v>1</v>
      </c>
      <c r="D560" s="5" t="s">
        <v>27</v>
      </c>
      <c r="E560" s="6">
        <v>701.07449999999994</v>
      </c>
      <c r="F560" s="6">
        <v>1058.0219999999999</v>
      </c>
      <c r="G560" s="6">
        <v>1759.0965000000001</v>
      </c>
      <c r="H560" s="6" t="str">
        <f>VLOOKUP(Tabla1[[#This Row],[Caja]],Originales!$I$3:$K$6,2,FALSE)</f>
        <v>Telde</v>
      </c>
      <c r="I560" s="6" t="str">
        <f>VLOOKUP(Tabla1[[#This Row],[Caja]],Originales!$I$3:$K$6,3,FALSE)</f>
        <v>Las Palmas</v>
      </c>
      <c r="J560" s="9" t="str">
        <f>VLOOKUP(Tabla1[[#This Row],[CodigoEmpleado]],Originales!$M$3:$P$13,2,FALSE)</f>
        <v>Bea</v>
      </c>
      <c r="K560" s="10">
        <f>YEAR(Tabla1[[#This Row],[Fecha]])</f>
        <v>2011</v>
      </c>
      <c r="L560" s="11">
        <f>MONTH(Tabla1[[#This Row],[Fecha]])</f>
        <v>3</v>
      </c>
      <c r="M560" s="11">
        <f>DAY(Tabla1[[#This Row],[Fecha]])</f>
        <v>11</v>
      </c>
      <c r="N560" s="11">
        <f>WEEKDAY(Tabla1[[#This Row],[Fecha]],2)</f>
        <v>5</v>
      </c>
      <c r="O560" s="11" t="str">
        <f t="shared" si="8"/>
        <v>Viernes</v>
      </c>
    </row>
    <row r="561" spans="1:15" x14ac:dyDescent="0.25">
      <c r="A561" s="4">
        <v>40613</v>
      </c>
      <c r="B561">
        <v>4</v>
      </c>
      <c r="C561">
        <v>2</v>
      </c>
      <c r="D561" s="5" t="s">
        <v>32</v>
      </c>
      <c r="E561" s="6">
        <v>758.07899999999995</v>
      </c>
      <c r="F561" s="6">
        <v>1147.6605</v>
      </c>
      <c r="G561" s="6">
        <v>1905.7394999999999</v>
      </c>
      <c r="H561" s="6" t="str">
        <f>VLOOKUP(Tabla1[[#This Row],[Caja]],Originales!$I$3:$K$6,2,FALSE)</f>
        <v>Telde</v>
      </c>
      <c r="I561" s="6" t="str">
        <f>VLOOKUP(Tabla1[[#This Row],[Caja]],Originales!$I$3:$K$6,3,FALSE)</f>
        <v>Las Palmas</v>
      </c>
      <c r="J561" s="9" t="str">
        <f>VLOOKUP(Tabla1[[#This Row],[CodigoEmpleado]],Originales!$M$3:$P$13,2,FALSE)</f>
        <v>Ana</v>
      </c>
      <c r="K561" s="10">
        <f>YEAR(Tabla1[[#This Row],[Fecha]])</f>
        <v>2011</v>
      </c>
      <c r="L561" s="11">
        <f>MONTH(Tabla1[[#This Row],[Fecha]])</f>
        <v>3</v>
      </c>
      <c r="M561" s="11">
        <f>DAY(Tabla1[[#This Row],[Fecha]])</f>
        <v>11</v>
      </c>
      <c r="N561" s="11">
        <f>WEEKDAY(Tabla1[[#This Row],[Fecha]],2)</f>
        <v>5</v>
      </c>
      <c r="O561" s="11" t="str">
        <f t="shared" si="8"/>
        <v>Viernes</v>
      </c>
    </row>
    <row r="562" spans="1:15" x14ac:dyDescent="0.25">
      <c r="A562" s="4">
        <v>40614</v>
      </c>
      <c r="B562">
        <v>1</v>
      </c>
      <c r="C562">
        <v>1</v>
      </c>
      <c r="D562" s="5" t="s">
        <v>37</v>
      </c>
      <c r="E562" s="6">
        <v>668.31449999999995</v>
      </c>
      <c r="F562" s="6">
        <v>1048.635</v>
      </c>
      <c r="G562" s="6">
        <v>1716.9494999999999</v>
      </c>
      <c r="H562" s="6" t="str">
        <f>VLOOKUP(Tabla1[[#This Row],[Caja]],Originales!$I$3:$K$6,2,FALSE)</f>
        <v>Tenerife Norte</v>
      </c>
      <c r="I562" s="6" t="str">
        <f>VLOOKUP(Tabla1[[#This Row],[Caja]],Originales!$I$3:$K$6,3,FALSE)</f>
        <v>Tenerife</v>
      </c>
      <c r="J562" s="9" t="str">
        <f>VLOOKUP(Tabla1[[#This Row],[CodigoEmpleado]],Originales!$M$3:$P$13,2,FALSE)</f>
        <v>Luis</v>
      </c>
      <c r="K562" s="10">
        <f>YEAR(Tabla1[[#This Row],[Fecha]])</f>
        <v>2011</v>
      </c>
      <c r="L562" s="11">
        <f>MONTH(Tabla1[[#This Row],[Fecha]])</f>
        <v>3</v>
      </c>
      <c r="M562" s="11">
        <f>DAY(Tabla1[[#This Row],[Fecha]])</f>
        <v>12</v>
      </c>
      <c r="N562" s="11">
        <f>WEEKDAY(Tabla1[[#This Row],[Fecha]],2)</f>
        <v>6</v>
      </c>
      <c r="O562" s="11" t="str">
        <f t="shared" si="8"/>
        <v>Sábado</v>
      </c>
    </row>
    <row r="563" spans="1:15" x14ac:dyDescent="0.25">
      <c r="A563" s="4">
        <v>40614</v>
      </c>
      <c r="B563">
        <v>1</v>
      </c>
      <c r="C563">
        <v>2</v>
      </c>
      <c r="D563" s="5" t="s">
        <v>40</v>
      </c>
      <c r="E563" s="6">
        <v>646.49549999999999</v>
      </c>
      <c r="F563" s="6">
        <v>1021.5345</v>
      </c>
      <c r="G563" s="6">
        <v>1668.03</v>
      </c>
      <c r="H563" s="6" t="str">
        <f>VLOOKUP(Tabla1[[#This Row],[Caja]],Originales!$I$3:$K$6,2,FALSE)</f>
        <v>Tenerife Norte</v>
      </c>
      <c r="I563" s="6" t="str">
        <f>VLOOKUP(Tabla1[[#This Row],[Caja]],Originales!$I$3:$K$6,3,FALSE)</f>
        <v>Tenerife</v>
      </c>
      <c r="J563" s="9" t="str">
        <f>VLOOKUP(Tabla1[[#This Row],[CodigoEmpleado]],Originales!$M$3:$P$13,2,FALSE)</f>
        <v>Pepe</v>
      </c>
      <c r="K563" s="10">
        <f>YEAR(Tabla1[[#This Row],[Fecha]])</f>
        <v>2011</v>
      </c>
      <c r="L563" s="11">
        <f>MONTH(Tabla1[[#This Row],[Fecha]])</f>
        <v>3</v>
      </c>
      <c r="M563" s="11">
        <f>DAY(Tabla1[[#This Row],[Fecha]])</f>
        <v>12</v>
      </c>
      <c r="N563" s="11">
        <f>WEEKDAY(Tabla1[[#This Row],[Fecha]],2)</f>
        <v>6</v>
      </c>
      <c r="O563" s="11" t="str">
        <f t="shared" si="8"/>
        <v>Sábado</v>
      </c>
    </row>
    <row r="564" spans="1:15" x14ac:dyDescent="0.25">
      <c r="A564" s="4">
        <v>40614</v>
      </c>
      <c r="B564">
        <v>2</v>
      </c>
      <c r="C564">
        <v>1</v>
      </c>
      <c r="D564" s="5" t="s">
        <v>41</v>
      </c>
      <c r="E564" s="6">
        <v>715.00800000000004</v>
      </c>
      <c r="F564" s="6">
        <v>1079.9775</v>
      </c>
      <c r="G564" s="6">
        <v>1794.9855</v>
      </c>
      <c r="H564" s="6" t="str">
        <f>VLOOKUP(Tabla1[[#This Row],[Caja]],Originales!$I$3:$K$6,2,FALSE)</f>
        <v>Tenerife Sur</v>
      </c>
      <c r="I564" s="6" t="str">
        <f>VLOOKUP(Tabla1[[#This Row],[Caja]],Originales!$I$3:$K$6,3,FALSE)</f>
        <v>Tenerife</v>
      </c>
      <c r="J564" s="9" t="str">
        <f>VLOOKUP(Tabla1[[#This Row],[CodigoEmpleado]],Originales!$M$3:$P$13,2,FALSE)</f>
        <v>Javi</v>
      </c>
      <c r="K564" s="10">
        <f>YEAR(Tabla1[[#This Row],[Fecha]])</f>
        <v>2011</v>
      </c>
      <c r="L564" s="11">
        <f>MONTH(Tabla1[[#This Row],[Fecha]])</f>
        <v>3</v>
      </c>
      <c r="M564" s="11">
        <f>DAY(Tabla1[[#This Row],[Fecha]])</f>
        <v>12</v>
      </c>
      <c r="N564" s="11">
        <f>WEEKDAY(Tabla1[[#This Row],[Fecha]],2)</f>
        <v>6</v>
      </c>
      <c r="O564" s="11" t="str">
        <f t="shared" si="8"/>
        <v>Sábado</v>
      </c>
    </row>
    <row r="565" spans="1:15" x14ac:dyDescent="0.25">
      <c r="A565" s="4">
        <v>40614</v>
      </c>
      <c r="B565">
        <v>2</v>
      </c>
      <c r="C565">
        <v>2</v>
      </c>
      <c r="D565" s="5" t="s">
        <v>43</v>
      </c>
      <c r="E565" s="6">
        <v>722.31600000000003</v>
      </c>
      <c r="F565" s="6">
        <v>1090.5615</v>
      </c>
      <c r="G565" s="6">
        <v>1812.8775000000001</v>
      </c>
      <c r="H565" s="6" t="str">
        <f>VLOOKUP(Tabla1[[#This Row],[Caja]],Originales!$I$3:$K$6,2,FALSE)</f>
        <v>Tenerife Sur</v>
      </c>
      <c r="I565" s="6" t="str">
        <f>VLOOKUP(Tabla1[[#This Row],[Caja]],Originales!$I$3:$K$6,3,FALSE)</f>
        <v>Tenerife</v>
      </c>
      <c r="J565" s="9" t="str">
        <f>VLOOKUP(Tabla1[[#This Row],[CodigoEmpleado]],Originales!$M$3:$P$13,2,FALSE)</f>
        <v>Jose</v>
      </c>
      <c r="K565" s="10">
        <f>YEAR(Tabla1[[#This Row],[Fecha]])</f>
        <v>2011</v>
      </c>
      <c r="L565" s="11">
        <f>MONTH(Tabla1[[#This Row],[Fecha]])</f>
        <v>3</v>
      </c>
      <c r="M565" s="11">
        <f>DAY(Tabla1[[#This Row],[Fecha]])</f>
        <v>12</v>
      </c>
      <c r="N565" s="11">
        <f>WEEKDAY(Tabla1[[#This Row],[Fecha]],2)</f>
        <v>6</v>
      </c>
      <c r="O565" s="11" t="str">
        <f t="shared" si="8"/>
        <v>Sábado</v>
      </c>
    </row>
    <row r="566" spans="1:15" x14ac:dyDescent="0.25">
      <c r="A566" s="4">
        <v>40614</v>
      </c>
      <c r="B566">
        <v>3</v>
      </c>
      <c r="C566">
        <v>1</v>
      </c>
      <c r="D566" s="5" t="s">
        <v>47</v>
      </c>
      <c r="E566" s="6">
        <v>671.76900000000001</v>
      </c>
      <c r="F566" s="6">
        <v>1061.7180000000001</v>
      </c>
      <c r="G566" s="6">
        <v>1733.4870000000001</v>
      </c>
      <c r="H566" s="6" t="str">
        <f>VLOOKUP(Tabla1[[#This Row],[Caja]],Originales!$I$3:$K$6,2,FALSE)</f>
        <v>Las Canteras</v>
      </c>
      <c r="I566" s="6" t="str">
        <f>VLOOKUP(Tabla1[[#This Row],[Caja]],Originales!$I$3:$K$6,3,FALSE)</f>
        <v>Las Palmas</v>
      </c>
      <c r="J566" s="9" t="str">
        <f>VLOOKUP(Tabla1[[#This Row],[CodigoEmpleado]],Originales!$M$3:$P$13,2,FALSE)</f>
        <v>Toño</v>
      </c>
      <c r="K566" s="10">
        <f>YEAR(Tabla1[[#This Row],[Fecha]])</f>
        <v>2011</v>
      </c>
      <c r="L566" s="11">
        <f>MONTH(Tabla1[[#This Row],[Fecha]])</f>
        <v>3</v>
      </c>
      <c r="M566" s="11">
        <f>DAY(Tabla1[[#This Row],[Fecha]])</f>
        <v>12</v>
      </c>
      <c r="N566" s="11">
        <f>WEEKDAY(Tabla1[[#This Row],[Fecha]],2)</f>
        <v>6</v>
      </c>
      <c r="O566" s="11" t="str">
        <f t="shared" si="8"/>
        <v>Sábado</v>
      </c>
    </row>
    <row r="567" spans="1:15" x14ac:dyDescent="0.25">
      <c r="A567" s="4">
        <v>40614</v>
      </c>
      <c r="B567">
        <v>3</v>
      </c>
      <c r="C567">
        <v>2</v>
      </c>
      <c r="D567" s="5" t="s">
        <v>24</v>
      </c>
      <c r="E567" s="6">
        <v>620.43449999999996</v>
      </c>
      <c r="F567" s="6">
        <v>966.30449999999996</v>
      </c>
      <c r="G567" s="6">
        <v>1586.739</v>
      </c>
      <c r="H567" s="6" t="str">
        <f>VLOOKUP(Tabla1[[#This Row],[Caja]],Originales!$I$3:$K$6,2,FALSE)</f>
        <v>Las Canteras</v>
      </c>
      <c r="I567" s="6" t="str">
        <f>VLOOKUP(Tabla1[[#This Row],[Caja]],Originales!$I$3:$K$6,3,FALSE)</f>
        <v>Las Palmas</v>
      </c>
      <c r="J567" s="9" t="str">
        <f>VLOOKUP(Tabla1[[#This Row],[CodigoEmpleado]],Originales!$M$3:$P$13,2,FALSE)</f>
        <v>Ana</v>
      </c>
      <c r="K567" s="10">
        <f>YEAR(Tabla1[[#This Row],[Fecha]])</f>
        <v>2011</v>
      </c>
      <c r="L567" s="11">
        <f>MONTH(Tabla1[[#This Row],[Fecha]])</f>
        <v>3</v>
      </c>
      <c r="M567" s="11">
        <f>DAY(Tabla1[[#This Row],[Fecha]])</f>
        <v>12</v>
      </c>
      <c r="N567" s="11">
        <f>WEEKDAY(Tabla1[[#This Row],[Fecha]],2)</f>
        <v>6</v>
      </c>
      <c r="O567" s="11" t="str">
        <f t="shared" si="8"/>
        <v>Sábado</v>
      </c>
    </row>
    <row r="568" spans="1:15" x14ac:dyDescent="0.25">
      <c r="A568" s="4">
        <v>40614</v>
      </c>
      <c r="B568">
        <v>4</v>
      </c>
      <c r="C568">
        <v>1</v>
      </c>
      <c r="D568" s="5" t="s">
        <v>30</v>
      </c>
      <c r="E568" s="6">
        <v>713.38049999999998</v>
      </c>
      <c r="F568" s="6">
        <v>1111.5405000000001</v>
      </c>
      <c r="G568" s="6">
        <v>1824.921</v>
      </c>
      <c r="H568" s="6" t="str">
        <f>VLOOKUP(Tabla1[[#This Row],[Caja]],Originales!$I$3:$K$6,2,FALSE)</f>
        <v>Telde</v>
      </c>
      <c r="I568" s="6" t="str">
        <f>VLOOKUP(Tabla1[[#This Row],[Caja]],Originales!$I$3:$K$6,3,FALSE)</f>
        <v>Las Palmas</v>
      </c>
      <c r="J568" s="9" t="str">
        <f>VLOOKUP(Tabla1[[#This Row],[CodigoEmpleado]],Originales!$M$3:$P$13,2,FALSE)</f>
        <v>Juan</v>
      </c>
      <c r="K568" s="10">
        <f>YEAR(Tabla1[[#This Row],[Fecha]])</f>
        <v>2011</v>
      </c>
      <c r="L568" s="11">
        <f>MONTH(Tabla1[[#This Row],[Fecha]])</f>
        <v>3</v>
      </c>
      <c r="M568" s="11">
        <f>DAY(Tabla1[[#This Row],[Fecha]])</f>
        <v>12</v>
      </c>
      <c r="N568" s="11">
        <f>WEEKDAY(Tabla1[[#This Row],[Fecha]],2)</f>
        <v>6</v>
      </c>
      <c r="O568" s="11" t="str">
        <f t="shared" si="8"/>
        <v>Sábado</v>
      </c>
    </row>
    <row r="569" spans="1:15" x14ac:dyDescent="0.25">
      <c r="A569" s="4">
        <v>40614</v>
      </c>
      <c r="B569">
        <v>4</v>
      </c>
      <c r="C569">
        <v>2</v>
      </c>
      <c r="D569" s="5" t="s">
        <v>16</v>
      </c>
      <c r="E569" s="6">
        <v>715.69050000000004</v>
      </c>
      <c r="F569" s="6">
        <v>1110.4590000000001</v>
      </c>
      <c r="G569" s="6">
        <v>1826.1495</v>
      </c>
      <c r="H569" s="6" t="str">
        <f>VLOOKUP(Tabla1[[#This Row],[Caja]],Originales!$I$3:$K$6,2,FALSE)</f>
        <v>Telde</v>
      </c>
      <c r="I569" s="6" t="str">
        <f>VLOOKUP(Tabla1[[#This Row],[Caja]],Originales!$I$3:$K$6,3,FALSE)</f>
        <v>Las Palmas</v>
      </c>
      <c r="J569" s="9" t="str">
        <f>VLOOKUP(Tabla1[[#This Row],[CodigoEmpleado]],Originales!$M$3:$P$13,2,FALSE)</f>
        <v>Jorge</v>
      </c>
      <c r="K569" s="10">
        <f>YEAR(Tabla1[[#This Row],[Fecha]])</f>
        <v>2011</v>
      </c>
      <c r="L569" s="11">
        <f>MONTH(Tabla1[[#This Row],[Fecha]])</f>
        <v>3</v>
      </c>
      <c r="M569" s="11">
        <f>DAY(Tabla1[[#This Row],[Fecha]])</f>
        <v>12</v>
      </c>
      <c r="N569" s="11">
        <f>WEEKDAY(Tabla1[[#This Row],[Fecha]],2)</f>
        <v>6</v>
      </c>
      <c r="O569" s="11" t="str">
        <f t="shared" si="8"/>
        <v>Sábado</v>
      </c>
    </row>
    <row r="570" spans="1:15" x14ac:dyDescent="0.25">
      <c r="A570" s="4">
        <v>40615</v>
      </c>
      <c r="B570">
        <v>1</v>
      </c>
      <c r="C570">
        <v>1</v>
      </c>
      <c r="D570" s="5" t="s">
        <v>22</v>
      </c>
      <c r="E570" s="6">
        <v>687.80250000000001</v>
      </c>
      <c r="F570" s="6">
        <v>1104.7470000000001</v>
      </c>
      <c r="G570" s="6">
        <v>1792.5495000000001</v>
      </c>
      <c r="H570" s="6" t="str">
        <f>VLOOKUP(Tabla1[[#This Row],[Caja]],Originales!$I$3:$K$6,2,FALSE)</f>
        <v>Tenerife Norte</v>
      </c>
      <c r="I570" s="6" t="str">
        <f>VLOOKUP(Tabla1[[#This Row],[Caja]],Originales!$I$3:$K$6,3,FALSE)</f>
        <v>Tenerife</v>
      </c>
      <c r="J570" s="9" t="str">
        <f>VLOOKUP(Tabla1[[#This Row],[CodigoEmpleado]],Originales!$M$3:$P$13,2,FALSE)</f>
        <v>Paco</v>
      </c>
      <c r="K570" s="10">
        <f>YEAR(Tabla1[[#This Row],[Fecha]])</f>
        <v>2011</v>
      </c>
      <c r="L570" s="11">
        <f>MONTH(Tabla1[[#This Row],[Fecha]])</f>
        <v>3</v>
      </c>
      <c r="M570" s="11">
        <f>DAY(Tabla1[[#This Row],[Fecha]])</f>
        <v>13</v>
      </c>
      <c r="N570" s="11">
        <f>WEEKDAY(Tabla1[[#This Row],[Fecha]],2)</f>
        <v>7</v>
      </c>
      <c r="O570" s="11" t="str">
        <f t="shared" si="8"/>
        <v>Domingo</v>
      </c>
    </row>
    <row r="571" spans="1:15" x14ac:dyDescent="0.25">
      <c r="A571" s="4">
        <v>40615</v>
      </c>
      <c r="B571">
        <v>1</v>
      </c>
      <c r="C571">
        <v>2</v>
      </c>
      <c r="D571" s="5" t="s">
        <v>27</v>
      </c>
      <c r="E571" s="6">
        <v>861.17849999999999</v>
      </c>
      <c r="F571" s="6">
        <v>1341.1334999999999</v>
      </c>
      <c r="G571" s="6">
        <v>2202.3119999999999</v>
      </c>
      <c r="H571" s="6" t="str">
        <f>VLOOKUP(Tabla1[[#This Row],[Caja]],Originales!$I$3:$K$6,2,FALSE)</f>
        <v>Tenerife Norte</v>
      </c>
      <c r="I571" s="6" t="str">
        <f>VLOOKUP(Tabla1[[#This Row],[Caja]],Originales!$I$3:$K$6,3,FALSE)</f>
        <v>Tenerife</v>
      </c>
      <c r="J571" s="9" t="str">
        <f>VLOOKUP(Tabla1[[#This Row],[CodigoEmpleado]],Originales!$M$3:$P$13,2,FALSE)</f>
        <v>Bea</v>
      </c>
      <c r="K571" s="10">
        <f>YEAR(Tabla1[[#This Row],[Fecha]])</f>
        <v>2011</v>
      </c>
      <c r="L571" s="11">
        <f>MONTH(Tabla1[[#This Row],[Fecha]])</f>
        <v>3</v>
      </c>
      <c r="M571" s="11">
        <f>DAY(Tabla1[[#This Row],[Fecha]])</f>
        <v>13</v>
      </c>
      <c r="N571" s="11">
        <f>WEEKDAY(Tabla1[[#This Row],[Fecha]],2)</f>
        <v>7</v>
      </c>
      <c r="O571" s="11" t="str">
        <f t="shared" si="8"/>
        <v>Domingo</v>
      </c>
    </row>
    <row r="572" spans="1:15" x14ac:dyDescent="0.25">
      <c r="A572" s="4">
        <v>40615</v>
      </c>
      <c r="B572">
        <v>2</v>
      </c>
      <c r="C572">
        <v>1</v>
      </c>
      <c r="D572" s="5" t="s">
        <v>32</v>
      </c>
      <c r="E572" s="6">
        <v>711.10199999999998</v>
      </c>
      <c r="F572" s="6">
        <v>1138.473</v>
      </c>
      <c r="G572" s="6">
        <v>1849.575</v>
      </c>
      <c r="H572" s="6" t="str">
        <f>VLOOKUP(Tabla1[[#This Row],[Caja]],Originales!$I$3:$K$6,2,FALSE)</f>
        <v>Tenerife Sur</v>
      </c>
      <c r="I572" s="6" t="str">
        <f>VLOOKUP(Tabla1[[#This Row],[Caja]],Originales!$I$3:$K$6,3,FALSE)</f>
        <v>Tenerife</v>
      </c>
      <c r="J572" s="9" t="str">
        <f>VLOOKUP(Tabla1[[#This Row],[CodigoEmpleado]],Originales!$M$3:$P$13,2,FALSE)</f>
        <v>Ana</v>
      </c>
      <c r="K572" s="10">
        <f>YEAR(Tabla1[[#This Row],[Fecha]])</f>
        <v>2011</v>
      </c>
      <c r="L572" s="11">
        <f>MONTH(Tabla1[[#This Row],[Fecha]])</f>
        <v>3</v>
      </c>
      <c r="M572" s="11">
        <f>DAY(Tabla1[[#This Row],[Fecha]])</f>
        <v>13</v>
      </c>
      <c r="N572" s="11">
        <f>WEEKDAY(Tabla1[[#This Row],[Fecha]],2)</f>
        <v>7</v>
      </c>
      <c r="O572" s="11" t="str">
        <f t="shared" si="8"/>
        <v>Domingo</v>
      </c>
    </row>
    <row r="573" spans="1:15" x14ac:dyDescent="0.25">
      <c r="A573" s="4">
        <v>40615</v>
      </c>
      <c r="B573">
        <v>2</v>
      </c>
      <c r="C573">
        <v>2</v>
      </c>
      <c r="D573" s="5" t="s">
        <v>37</v>
      </c>
      <c r="E573" s="6">
        <v>658.61249999999995</v>
      </c>
      <c r="F573" s="6">
        <v>995.04300000000001</v>
      </c>
      <c r="G573" s="6">
        <v>1653.6555000000001</v>
      </c>
      <c r="H573" s="6" t="str">
        <f>VLOOKUP(Tabla1[[#This Row],[Caja]],Originales!$I$3:$K$6,2,FALSE)</f>
        <v>Tenerife Sur</v>
      </c>
      <c r="I573" s="6" t="str">
        <f>VLOOKUP(Tabla1[[#This Row],[Caja]],Originales!$I$3:$K$6,3,FALSE)</f>
        <v>Tenerife</v>
      </c>
      <c r="J573" s="9" t="str">
        <f>VLOOKUP(Tabla1[[#This Row],[CodigoEmpleado]],Originales!$M$3:$P$13,2,FALSE)</f>
        <v>Luis</v>
      </c>
      <c r="K573" s="10">
        <f>YEAR(Tabla1[[#This Row],[Fecha]])</f>
        <v>2011</v>
      </c>
      <c r="L573" s="11">
        <f>MONTH(Tabla1[[#This Row],[Fecha]])</f>
        <v>3</v>
      </c>
      <c r="M573" s="11">
        <f>DAY(Tabla1[[#This Row],[Fecha]])</f>
        <v>13</v>
      </c>
      <c r="N573" s="11">
        <f>WEEKDAY(Tabla1[[#This Row],[Fecha]],2)</f>
        <v>7</v>
      </c>
      <c r="O573" s="11" t="str">
        <f t="shared" si="8"/>
        <v>Domingo</v>
      </c>
    </row>
    <row r="574" spans="1:15" x14ac:dyDescent="0.25">
      <c r="A574" s="4">
        <v>40615</v>
      </c>
      <c r="B574">
        <v>3</v>
      </c>
      <c r="C574">
        <v>1</v>
      </c>
      <c r="D574" s="5" t="s">
        <v>40</v>
      </c>
      <c r="E574" s="6">
        <v>743.07449999999994</v>
      </c>
      <c r="F574" s="6">
        <v>1124.277</v>
      </c>
      <c r="G574" s="6">
        <v>1867.3515</v>
      </c>
      <c r="H574" s="6" t="str">
        <f>VLOOKUP(Tabla1[[#This Row],[Caja]],Originales!$I$3:$K$6,2,FALSE)</f>
        <v>Las Canteras</v>
      </c>
      <c r="I574" s="6" t="str">
        <f>VLOOKUP(Tabla1[[#This Row],[Caja]],Originales!$I$3:$K$6,3,FALSE)</f>
        <v>Las Palmas</v>
      </c>
      <c r="J574" s="9" t="str">
        <f>VLOOKUP(Tabla1[[#This Row],[CodigoEmpleado]],Originales!$M$3:$P$13,2,FALSE)</f>
        <v>Pepe</v>
      </c>
      <c r="K574" s="10">
        <f>YEAR(Tabla1[[#This Row],[Fecha]])</f>
        <v>2011</v>
      </c>
      <c r="L574" s="11">
        <f>MONTH(Tabla1[[#This Row],[Fecha]])</f>
        <v>3</v>
      </c>
      <c r="M574" s="11">
        <f>DAY(Tabla1[[#This Row],[Fecha]])</f>
        <v>13</v>
      </c>
      <c r="N574" s="11">
        <f>WEEKDAY(Tabla1[[#This Row],[Fecha]],2)</f>
        <v>7</v>
      </c>
      <c r="O574" s="11" t="str">
        <f t="shared" si="8"/>
        <v>Domingo</v>
      </c>
    </row>
    <row r="575" spans="1:15" x14ac:dyDescent="0.25">
      <c r="A575" s="4">
        <v>40615</v>
      </c>
      <c r="B575">
        <v>3</v>
      </c>
      <c r="C575">
        <v>2</v>
      </c>
      <c r="D575" s="5" t="s">
        <v>41</v>
      </c>
      <c r="E575" s="6">
        <v>729.37199999999996</v>
      </c>
      <c r="F575" s="6">
        <v>1153.845</v>
      </c>
      <c r="G575" s="6">
        <v>1883.2170000000001</v>
      </c>
      <c r="H575" s="6" t="str">
        <f>VLOOKUP(Tabla1[[#This Row],[Caja]],Originales!$I$3:$K$6,2,FALSE)</f>
        <v>Las Canteras</v>
      </c>
      <c r="I575" s="6" t="str">
        <f>VLOOKUP(Tabla1[[#This Row],[Caja]],Originales!$I$3:$K$6,3,FALSE)</f>
        <v>Las Palmas</v>
      </c>
      <c r="J575" s="9" t="str">
        <f>VLOOKUP(Tabla1[[#This Row],[CodigoEmpleado]],Originales!$M$3:$P$13,2,FALSE)</f>
        <v>Javi</v>
      </c>
      <c r="K575" s="10">
        <f>YEAR(Tabla1[[#This Row],[Fecha]])</f>
        <v>2011</v>
      </c>
      <c r="L575" s="11">
        <f>MONTH(Tabla1[[#This Row],[Fecha]])</f>
        <v>3</v>
      </c>
      <c r="M575" s="11">
        <f>DAY(Tabla1[[#This Row],[Fecha]])</f>
        <v>13</v>
      </c>
      <c r="N575" s="11">
        <f>WEEKDAY(Tabla1[[#This Row],[Fecha]],2)</f>
        <v>7</v>
      </c>
      <c r="O575" s="11" t="str">
        <f t="shared" si="8"/>
        <v>Domingo</v>
      </c>
    </row>
    <row r="576" spans="1:15" x14ac:dyDescent="0.25">
      <c r="A576" s="4">
        <v>40615</v>
      </c>
      <c r="B576">
        <v>4</v>
      </c>
      <c r="C576">
        <v>1</v>
      </c>
      <c r="D576" s="5" t="s">
        <v>43</v>
      </c>
      <c r="E576" s="6">
        <v>654.78</v>
      </c>
      <c r="F576" s="6">
        <v>1010.8455</v>
      </c>
      <c r="G576" s="6">
        <v>1665.6255000000001</v>
      </c>
      <c r="H576" s="6" t="str">
        <f>VLOOKUP(Tabla1[[#This Row],[Caja]],Originales!$I$3:$K$6,2,FALSE)</f>
        <v>Telde</v>
      </c>
      <c r="I576" s="6" t="str">
        <f>VLOOKUP(Tabla1[[#This Row],[Caja]],Originales!$I$3:$K$6,3,FALSE)</f>
        <v>Las Palmas</v>
      </c>
      <c r="J576" s="9" t="str">
        <f>VLOOKUP(Tabla1[[#This Row],[CodigoEmpleado]],Originales!$M$3:$P$13,2,FALSE)</f>
        <v>Jose</v>
      </c>
      <c r="K576" s="10">
        <f>YEAR(Tabla1[[#This Row],[Fecha]])</f>
        <v>2011</v>
      </c>
      <c r="L576" s="11">
        <f>MONTH(Tabla1[[#This Row],[Fecha]])</f>
        <v>3</v>
      </c>
      <c r="M576" s="11">
        <f>DAY(Tabla1[[#This Row],[Fecha]])</f>
        <v>13</v>
      </c>
      <c r="N576" s="11">
        <f>WEEKDAY(Tabla1[[#This Row],[Fecha]],2)</f>
        <v>7</v>
      </c>
      <c r="O576" s="11" t="str">
        <f t="shared" si="8"/>
        <v>Domingo</v>
      </c>
    </row>
    <row r="577" spans="1:15" x14ac:dyDescent="0.25">
      <c r="A577" s="4">
        <v>40615</v>
      </c>
      <c r="B577">
        <v>4</v>
      </c>
      <c r="C577">
        <v>2</v>
      </c>
      <c r="D577" s="5" t="s">
        <v>47</v>
      </c>
      <c r="E577" s="6">
        <v>873.24300000000005</v>
      </c>
      <c r="F577" s="6">
        <v>1317.729</v>
      </c>
      <c r="G577" s="6">
        <v>2190.9720000000002</v>
      </c>
      <c r="H577" s="6" t="str">
        <f>VLOOKUP(Tabla1[[#This Row],[Caja]],Originales!$I$3:$K$6,2,FALSE)</f>
        <v>Telde</v>
      </c>
      <c r="I577" s="6" t="str">
        <f>VLOOKUP(Tabla1[[#This Row],[Caja]],Originales!$I$3:$K$6,3,FALSE)</f>
        <v>Las Palmas</v>
      </c>
      <c r="J577" s="9" t="str">
        <f>VLOOKUP(Tabla1[[#This Row],[CodigoEmpleado]],Originales!$M$3:$P$13,2,FALSE)</f>
        <v>Toño</v>
      </c>
      <c r="K577" s="10">
        <f>YEAR(Tabla1[[#This Row],[Fecha]])</f>
        <v>2011</v>
      </c>
      <c r="L577" s="11">
        <f>MONTH(Tabla1[[#This Row],[Fecha]])</f>
        <v>3</v>
      </c>
      <c r="M577" s="11">
        <f>DAY(Tabla1[[#This Row],[Fecha]])</f>
        <v>13</v>
      </c>
      <c r="N577" s="11">
        <f>WEEKDAY(Tabla1[[#This Row],[Fecha]],2)</f>
        <v>7</v>
      </c>
      <c r="O577" s="11" t="str">
        <f t="shared" si="8"/>
        <v>Domingo</v>
      </c>
    </row>
    <row r="578" spans="1:15" x14ac:dyDescent="0.25">
      <c r="A578" s="4">
        <v>40616</v>
      </c>
      <c r="B578">
        <v>1</v>
      </c>
      <c r="C578">
        <v>1</v>
      </c>
      <c r="D578" s="5" t="s">
        <v>24</v>
      </c>
      <c r="E578" s="6">
        <v>646.33799999999997</v>
      </c>
      <c r="F578" s="6">
        <v>1054.2629999999999</v>
      </c>
      <c r="G578" s="6">
        <v>1700.6010000000001</v>
      </c>
      <c r="H578" s="6" t="str">
        <f>VLOOKUP(Tabla1[[#This Row],[Caja]],Originales!$I$3:$K$6,2,FALSE)</f>
        <v>Tenerife Norte</v>
      </c>
      <c r="I578" s="6" t="str">
        <f>VLOOKUP(Tabla1[[#This Row],[Caja]],Originales!$I$3:$K$6,3,FALSE)</f>
        <v>Tenerife</v>
      </c>
      <c r="J578" s="9" t="str">
        <f>VLOOKUP(Tabla1[[#This Row],[CodigoEmpleado]],Originales!$M$3:$P$13,2,FALSE)</f>
        <v>Ana</v>
      </c>
      <c r="K578" s="10">
        <f>YEAR(Tabla1[[#This Row],[Fecha]])</f>
        <v>2011</v>
      </c>
      <c r="L578" s="11">
        <f>MONTH(Tabla1[[#This Row],[Fecha]])</f>
        <v>3</v>
      </c>
      <c r="M578" s="11">
        <f>DAY(Tabla1[[#This Row],[Fecha]])</f>
        <v>14</v>
      </c>
      <c r="N578" s="11">
        <f>WEEKDAY(Tabla1[[#This Row],[Fecha]],2)</f>
        <v>1</v>
      </c>
      <c r="O578" s="11" t="str">
        <f t="shared" ref="O578:O641" si="9">IF(N578=1,"Lunes",IF(N578=2,"Martes",IF(N578=3,"Miércoles",IF(N578=4,"Jueves",IF(N578=5,"Viernes",IF(N578=6,"Sábado","Domingo"))))))</f>
        <v>Lunes</v>
      </c>
    </row>
    <row r="579" spans="1:15" x14ac:dyDescent="0.25">
      <c r="A579" s="4">
        <v>40616</v>
      </c>
      <c r="B579">
        <v>1</v>
      </c>
      <c r="C579">
        <v>2</v>
      </c>
      <c r="D579" s="5" t="s">
        <v>30</v>
      </c>
      <c r="E579" s="6">
        <v>737.20500000000004</v>
      </c>
      <c r="F579" s="6">
        <v>1121.1165000000001</v>
      </c>
      <c r="G579" s="6">
        <v>1858.3215</v>
      </c>
      <c r="H579" s="6" t="str">
        <f>VLOOKUP(Tabla1[[#This Row],[Caja]],Originales!$I$3:$K$6,2,FALSE)</f>
        <v>Tenerife Norte</v>
      </c>
      <c r="I579" s="6" t="str">
        <f>VLOOKUP(Tabla1[[#This Row],[Caja]],Originales!$I$3:$K$6,3,FALSE)</f>
        <v>Tenerife</v>
      </c>
      <c r="J579" s="9" t="str">
        <f>VLOOKUP(Tabla1[[#This Row],[CodigoEmpleado]],Originales!$M$3:$P$13,2,FALSE)</f>
        <v>Juan</v>
      </c>
      <c r="K579" s="10">
        <f>YEAR(Tabla1[[#This Row],[Fecha]])</f>
        <v>2011</v>
      </c>
      <c r="L579" s="11">
        <f>MONTH(Tabla1[[#This Row],[Fecha]])</f>
        <v>3</v>
      </c>
      <c r="M579" s="11">
        <f>DAY(Tabla1[[#This Row],[Fecha]])</f>
        <v>14</v>
      </c>
      <c r="N579" s="11">
        <f>WEEKDAY(Tabla1[[#This Row],[Fecha]],2)</f>
        <v>1</v>
      </c>
      <c r="O579" s="11" t="str">
        <f t="shared" si="9"/>
        <v>Lunes</v>
      </c>
    </row>
    <row r="580" spans="1:15" x14ac:dyDescent="0.25">
      <c r="A580" s="4">
        <v>40616</v>
      </c>
      <c r="B580">
        <v>2</v>
      </c>
      <c r="C580">
        <v>1</v>
      </c>
      <c r="D580" s="5" t="s">
        <v>16</v>
      </c>
      <c r="E580" s="6">
        <v>746.07749999999999</v>
      </c>
      <c r="F580" s="6">
        <v>1139.355</v>
      </c>
      <c r="G580" s="6">
        <v>1885.4324999999999</v>
      </c>
      <c r="H580" s="6" t="str">
        <f>VLOOKUP(Tabla1[[#This Row],[Caja]],Originales!$I$3:$K$6,2,FALSE)</f>
        <v>Tenerife Sur</v>
      </c>
      <c r="I580" s="6" t="str">
        <f>VLOOKUP(Tabla1[[#This Row],[Caja]],Originales!$I$3:$K$6,3,FALSE)</f>
        <v>Tenerife</v>
      </c>
      <c r="J580" s="9" t="str">
        <f>VLOOKUP(Tabla1[[#This Row],[CodigoEmpleado]],Originales!$M$3:$P$13,2,FALSE)</f>
        <v>Jorge</v>
      </c>
      <c r="K580" s="10">
        <f>YEAR(Tabla1[[#This Row],[Fecha]])</f>
        <v>2011</v>
      </c>
      <c r="L580" s="11">
        <f>MONTH(Tabla1[[#This Row],[Fecha]])</f>
        <v>3</v>
      </c>
      <c r="M580" s="11">
        <f>DAY(Tabla1[[#This Row],[Fecha]])</f>
        <v>14</v>
      </c>
      <c r="N580" s="11">
        <f>WEEKDAY(Tabla1[[#This Row],[Fecha]],2)</f>
        <v>1</v>
      </c>
      <c r="O580" s="11" t="str">
        <f t="shared" si="9"/>
        <v>Lunes</v>
      </c>
    </row>
    <row r="581" spans="1:15" x14ac:dyDescent="0.25">
      <c r="A581" s="4">
        <v>40616</v>
      </c>
      <c r="B581">
        <v>2</v>
      </c>
      <c r="C581">
        <v>2</v>
      </c>
      <c r="D581" s="5" t="s">
        <v>22</v>
      </c>
      <c r="E581" s="6">
        <v>655.55700000000002</v>
      </c>
      <c r="F581" s="6">
        <v>1050.8820000000001</v>
      </c>
      <c r="G581" s="6">
        <v>1706.4390000000001</v>
      </c>
      <c r="H581" s="6" t="str">
        <f>VLOOKUP(Tabla1[[#This Row],[Caja]],Originales!$I$3:$K$6,2,FALSE)</f>
        <v>Tenerife Sur</v>
      </c>
      <c r="I581" s="6" t="str">
        <f>VLOOKUP(Tabla1[[#This Row],[Caja]],Originales!$I$3:$K$6,3,FALSE)</f>
        <v>Tenerife</v>
      </c>
      <c r="J581" s="9" t="str">
        <f>VLOOKUP(Tabla1[[#This Row],[CodigoEmpleado]],Originales!$M$3:$P$13,2,FALSE)</f>
        <v>Paco</v>
      </c>
      <c r="K581" s="10">
        <f>YEAR(Tabla1[[#This Row],[Fecha]])</f>
        <v>2011</v>
      </c>
      <c r="L581" s="11">
        <f>MONTH(Tabla1[[#This Row],[Fecha]])</f>
        <v>3</v>
      </c>
      <c r="M581" s="11">
        <f>DAY(Tabla1[[#This Row],[Fecha]])</f>
        <v>14</v>
      </c>
      <c r="N581" s="11">
        <f>WEEKDAY(Tabla1[[#This Row],[Fecha]],2)</f>
        <v>1</v>
      </c>
      <c r="O581" s="11" t="str">
        <f t="shared" si="9"/>
        <v>Lunes</v>
      </c>
    </row>
    <row r="582" spans="1:15" x14ac:dyDescent="0.25">
      <c r="A582" s="4">
        <v>40616</v>
      </c>
      <c r="B582">
        <v>3</v>
      </c>
      <c r="C582">
        <v>1</v>
      </c>
      <c r="D582" s="5" t="s">
        <v>27</v>
      </c>
      <c r="E582" s="6">
        <v>724.46849999999995</v>
      </c>
      <c r="F582" s="6">
        <v>1162.4970000000001</v>
      </c>
      <c r="G582" s="6">
        <v>1886.9655</v>
      </c>
      <c r="H582" s="6" t="str">
        <f>VLOOKUP(Tabla1[[#This Row],[Caja]],Originales!$I$3:$K$6,2,FALSE)</f>
        <v>Las Canteras</v>
      </c>
      <c r="I582" s="6" t="str">
        <f>VLOOKUP(Tabla1[[#This Row],[Caja]],Originales!$I$3:$K$6,3,FALSE)</f>
        <v>Las Palmas</v>
      </c>
      <c r="J582" s="9" t="str">
        <f>VLOOKUP(Tabla1[[#This Row],[CodigoEmpleado]],Originales!$M$3:$P$13,2,FALSE)</f>
        <v>Bea</v>
      </c>
      <c r="K582" s="10">
        <f>YEAR(Tabla1[[#This Row],[Fecha]])</f>
        <v>2011</v>
      </c>
      <c r="L582" s="11">
        <f>MONTH(Tabla1[[#This Row],[Fecha]])</f>
        <v>3</v>
      </c>
      <c r="M582" s="11">
        <f>DAY(Tabla1[[#This Row],[Fecha]])</f>
        <v>14</v>
      </c>
      <c r="N582" s="11">
        <f>WEEKDAY(Tabla1[[#This Row],[Fecha]],2)</f>
        <v>1</v>
      </c>
      <c r="O582" s="11" t="str">
        <f t="shared" si="9"/>
        <v>Lunes</v>
      </c>
    </row>
    <row r="583" spans="1:15" x14ac:dyDescent="0.25">
      <c r="A583" s="4">
        <v>40616</v>
      </c>
      <c r="B583">
        <v>3</v>
      </c>
      <c r="C583">
        <v>2</v>
      </c>
      <c r="D583" s="5" t="s">
        <v>32</v>
      </c>
      <c r="E583" s="6">
        <v>668.41949999999997</v>
      </c>
      <c r="F583" s="6">
        <v>1017.2505</v>
      </c>
      <c r="G583" s="6">
        <v>1685.67</v>
      </c>
      <c r="H583" s="6" t="str">
        <f>VLOOKUP(Tabla1[[#This Row],[Caja]],Originales!$I$3:$K$6,2,FALSE)</f>
        <v>Las Canteras</v>
      </c>
      <c r="I583" s="6" t="str">
        <f>VLOOKUP(Tabla1[[#This Row],[Caja]],Originales!$I$3:$K$6,3,FALSE)</f>
        <v>Las Palmas</v>
      </c>
      <c r="J583" s="9" t="str">
        <f>VLOOKUP(Tabla1[[#This Row],[CodigoEmpleado]],Originales!$M$3:$P$13,2,FALSE)</f>
        <v>Ana</v>
      </c>
      <c r="K583" s="10">
        <f>YEAR(Tabla1[[#This Row],[Fecha]])</f>
        <v>2011</v>
      </c>
      <c r="L583" s="11">
        <f>MONTH(Tabla1[[#This Row],[Fecha]])</f>
        <v>3</v>
      </c>
      <c r="M583" s="11">
        <f>DAY(Tabla1[[#This Row],[Fecha]])</f>
        <v>14</v>
      </c>
      <c r="N583" s="11">
        <f>WEEKDAY(Tabla1[[#This Row],[Fecha]],2)</f>
        <v>1</v>
      </c>
      <c r="O583" s="11" t="str">
        <f t="shared" si="9"/>
        <v>Lunes</v>
      </c>
    </row>
    <row r="584" spans="1:15" x14ac:dyDescent="0.25">
      <c r="A584" s="4">
        <v>40616</v>
      </c>
      <c r="B584">
        <v>4</v>
      </c>
      <c r="C584">
        <v>1</v>
      </c>
      <c r="D584" s="5" t="s">
        <v>37</v>
      </c>
      <c r="E584" s="6">
        <v>723.87</v>
      </c>
      <c r="F584" s="6">
        <v>1160.5965000000001</v>
      </c>
      <c r="G584" s="6">
        <v>1884.4665</v>
      </c>
      <c r="H584" s="6" t="str">
        <f>VLOOKUP(Tabla1[[#This Row],[Caja]],Originales!$I$3:$K$6,2,FALSE)</f>
        <v>Telde</v>
      </c>
      <c r="I584" s="6" t="str">
        <f>VLOOKUP(Tabla1[[#This Row],[Caja]],Originales!$I$3:$K$6,3,FALSE)</f>
        <v>Las Palmas</v>
      </c>
      <c r="J584" s="9" t="str">
        <f>VLOOKUP(Tabla1[[#This Row],[CodigoEmpleado]],Originales!$M$3:$P$13,2,FALSE)</f>
        <v>Luis</v>
      </c>
      <c r="K584" s="10">
        <f>YEAR(Tabla1[[#This Row],[Fecha]])</f>
        <v>2011</v>
      </c>
      <c r="L584" s="11">
        <f>MONTH(Tabla1[[#This Row],[Fecha]])</f>
        <v>3</v>
      </c>
      <c r="M584" s="11">
        <f>DAY(Tabla1[[#This Row],[Fecha]])</f>
        <v>14</v>
      </c>
      <c r="N584" s="11">
        <f>WEEKDAY(Tabla1[[#This Row],[Fecha]],2)</f>
        <v>1</v>
      </c>
      <c r="O584" s="11" t="str">
        <f t="shared" si="9"/>
        <v>Lunes</v>
      </c>
    </row>
    <row r="585" spans="1:15" x14ac:dyDescent="0.25">
      <c r="A585" s="4">
        <v>40616</v>
      </c>
      <c r="B585">
        <v>4</v>
      </c>
      <c r="C585">
        <v>2</v>
      </c>
      <c r="D585" s="5" t="s">
        <v>40</v>
      </c>
      <c r="E585" s="6">
        <v>732.95249999999999</v>
      </c>
      <c r="F585" s="6">
        <v>1179.0029999999999</v>
      </c>
      <c r="G585" s="6">
        <v>1911.9555</v>
      </c>
      <c r="H585" s="6" t="str">
        <f>VLOOKUP(Tabla1[[#This Row],[Caja]],Originales!$I$3:$K$6,2,FALSE)</f>
        <v>Telde</v>
      </c>
      <c r="I585" s="6" t="str">
        <f>VLOOKUP(Tabla1[[#This Row],[Caja]],Originales!$I$3:$K$6,3,FALSE)</f>
        <v>Las Palmas</v>
      </c>
      <c r="J585" s="9" t="str">
        <f>VLOOKUP(Tabla1[[#This Row],[CodigoEmpleado]],Originales!$M$3:$P$13,2,FALSE)</f>
        <v>Pepe</v>
      </c>
      <c r="K585" s="10">
        <f>YEAR(Tabla1[[#This Row],[Fecha]])</f>
        <v>2011</v>
      </c>
      <c r="L585" s="11">
        <f>MONTH(Tabla1[[#This Row],[Fecha]])</f>
        <v>3</v>
      </c>
      <c r="M585" s="11">
        <f>DAY(Tabla1[[#This Row],[Fecha]])</f>
        <v>14</v>
      </c>
      <c r="N585" s="11">
        <f>WEEKDAY(Tabla1[[#This Row],[Fecha]],2)</f>
        <v>1</v>
      </c>
      <c r="O585" s="11" t="str">
        <f t="shared" si="9"/>
        <v>Lunes</v>
      </c>
    </row>
    <row r="586" spans="1:15" x14ac:dyDescent="0.25">
      <c r="A586" s="4">
        <v>40617</v>
      </c>
      <c r="B586">
        <v>1</v>
      </c>
      <c r="C586">
        <v>1</v>
      </c>
      <c r="D586" s="5" t="s">
        <v>41</v>
      </c>
      <c r="E586" s="6">
        <v>714.50400000000002</v>
      </c>
      <c r="F586" s="6">
        <v>1084.9649999999999</v>
      </c>
      <c r="G586" s="6">
        <v>1799.4690000000001</v>
      </c>
      <c r="H586" s="6" t="str">
        <f>VLOOKUP(Tabla1[[#This Row],[Caja]],Originales!$I$3:$K$6,2,FALSE)</f>
        <v>Tenerife Norte</v>
      </c>
      <c r="I586" s="6" t="str">
        <f>VLOOKUP(Tabla1[[#This Row],[Caja]],Originales!$I$3:$K$6,3,FALSE)</f>
        <v>Tenerife</v>
      </c>
      <c r="J586" s="9" t="str">
        <f>VLOOKUP(Tabla1[[#This Row],[CodigoEmpleado]],Originales!$M$3:$P$13,2,FALSE)</f>
        <v>Javi</v>
      </c>
      <c r="K586" s="10">
        <f>YEAR(Tabla1[[#This Row],[Fecha]])</f>
        <v>2011</v>
      </c>
      <c r="L586" s="11">
        <f>MONTH(Tabla1[[#This Row],[Fecha]])</f>
        <v>3</v>
      </c>
      <c r="M586" s="11">
        <f>DAY(Tabla1[[#This Row],[Fecha]])</f>
        <v>15</v>
      </c>
      <c r="N586" s="11">
        <f>WEEKDAY(Tabla1[[#This Row],[Fecha]],2)</f>
        <v>2</v>
      </c>
      <c r="O586" s="11" t="str">
        <f t="shared" si="9"/>
        <v>Martes</v>
      </c>
    </row>
    <row r="587" spans="1:15" x14ac:dyDescent="0.25">
      <c r="A587" s="4">
        <v>40617</v>
      </c>
      <c r="B587">
        <v>1</v>
      </c>
      <c r="C587">
        <v>2</v>
      </c>
      <c r="D587" s="5" t="s">
        <v>43</v>
      </c>
      <c r="E587" s="6">
        <v>776.29650000000004</v>
      </c>
      <c r="F587" s="6">
        <v>1207.2059999999999</v>
      </c>
      <c r="G587" s="6">
        <v>1983.5025000000001</v>
      </c>
      <c r="H587" s="6" t="str">
        <f>VLOOKUP(Tabla1[[#This Row],[Caja]],Originales!$I$3:$K$6,2,FALSE)</f>
        <v>Tenerife Norte</v>
      </c>
      <c r="I587" s="6" t="str">
        <f>VLOOKUP(Tabla1[[#This Row],[Caja]],Originales!$I$3:$K$6,3,FALSE)</f>
        <v>Tenerife</v>
      </c>
      <c r="J587" s="9" t="str">
        <f>VLOOKUP(Tabla1[[#This Row],[CodigoEmpleado]],Originales!$M$3:$P$13,2,FALSE)</f>
        <v>Jose</v>
      </c>
      <c r="K587" s="10">
        <f>YEAR(Tabla1[[#This Row],[Fecha]])</f>
        <v>2011</v>
      </c>
      <c r="L587" s="11">
        <f>MONTH(Tabla1[[#This Row],[Fecha]])</f>
        <v>3</v>
      </c>
      <c r="M587" s="11">
        <f>DAY(Tabla1[[#This Row],[Fecha]])</f>
        <v>15</v>
      </c>
      <c r="N587" s="11">
        <f>WEEKDAY(Tabla1[[#This Row],[Fecha]],2)</f>
        <v>2</v>
      </c>
      <c r="O587" s="11" t="str">
        <f t="shared" si="9"/>
        <v>Martes</v>
      </c>
    </row>
    <row r="588" spans="1:15" x14ac:dyDescent="0.25">
      <c r="A588" s="4">
        <v>40617</v>
      </c>
      <c r="B588">
        <v>2</v>
      </c>
      <c r="C588">
        <v>1</v>
      </c>
      <c r="D588" s="5" t="s">
        <v>47</v>
      </c>
      <c r="E588" s="6">
        <v>721.06650000000002</v>
      </c>
      <c r="F588" s="6">
        <v>1152.9735000000001</v>
      </c>
      <c r="G588" s="6">
        <v>1874.04</v>
      </c>
      <c r="H588" s="6" t="str">
        <f>VLOOKUP(Tabla1[[#This Row],[Caja]],Originales!$I$3:$K$6,2,FALSE)</f>
        <v>Tenerife Sur</v>
      </c>
      <c r="I588" s="6" t="str">
        <f>VLOOKUP(Tabla1[[#This Row],[Caja]],Originales!$I$3:$K$6,3,FALSE)</f>
        <v>Tenerife</v>
      </c>
      <c r="J588" s="9" t="str">
        <f>VLOOKUP(Tabla1[[#This Row],[CodigoEmpleado]],Originales!$M$3:$P$13,2,FALSE)</f>
        <v>Toño</v>
      </c>
      <c r="K588" s="10">
        <f>YEAR(Tabla1[[#This Row],[Fecha]])</f>
        <v>2011</v>
      </c>
      <c r="L588" s="11">
        <f>MONTH(Tabla1[[#This Row],[Fecha]])</f>
        <v>3</v>
      </c>
      <c r="M588" s="11">
        <f>DAY(Tabla1[[#This Row],[Fecha]])</f>
        <v>15</v>
      </c>
      <c r="N588" s="11">
        <f>WEEKDAY(Tabla1[[#This Row],[Fecha]],2)</f>
        <v>2</v>
      </c>
      <c r="O588" s="11" t="str">
        <f t="shared" si="9"/>
        <v>Martes</v>
      </c>
    </row>
    <row r="589" spans="1:15" x14ac:dyDescent="0.25">
      <c r="A589" s="4">
        <v>40617</v>
      </c>
      <c r="B589">
        <v>2</v>
      </c>
      <c r="C589">
        <v>2</v>
      </c>
      <c r="D589" s="5" t="s">
        <v>24</v>
      </c>
      <c r="E589" s="6">
        <v>820.43849999999998</v>
      </c>
      <c r="F589" s="6">
        <v>1307.4075</v>
      </c>
      <c r="G589" s="6">
        <v>2127.846</v>
      </c>
      <c r="H589" s="6" t="str">
        <f>VLOOKUP(Tabla1[[#This Row],[Caja]],Originales!$I$3:$K$6,2,FALSE)</f>
        <v>Tenerife Sur</v>
      </c>
      <c r="I589" s="6" t="str">
        <f>VLOOKUP(Tabla1[[#This Row],[Caja]],Originales!$I$3:$K$6,3,FALSE)</f>
        <v>Tenerife</v>
      </c>
      <c r="J589" s="9" t="str">
        <f>VLOOKUP(Tabla1[[#This Row],[CodigoEmpleado]],Originales!$M$3:$P$13,2,FALSE)</f>
        <v>Ana</v>
      </c>
      <c r="K589" s="10">
        <f>YEAR(Tabla1[[#This Row],[Fecha]])</f>
        <v>2011</v>
      </c>
      <c r="L589" s="11">
        <f>MONTH(Tabla1[[#This Row],[Fecha]])</f>
        <v>3</v>
      </c>
      <c r="M589" s="11">
        <f>DAY(Tabla1[[#This Row],[Fecha]])</f>
        <v>15</v>
      </c>
      <c r="N589" s="11">
        <f>WEEKDAY(Tabla1[[#This Row],[Fecha]],2)</f>
        <v>2</v>
      </c>
      <c r="O589" s="11" t="str">
        <f t="shared" si="9"/>
        <v>Martes</v>
      </c>
    </row>
    <row r="590" spans="1:15" x14ac:dyDescent="0.25">
      <c r="A590" s="4">
        <v>40617</v>
      </c>
      <c r="B590">
        <v>3</v>
      </c>
      <c r="C590">
        <v>1</v>
      </c>
      <c r="D590" s="5" t="s">
        <v>30</v>
      </c>
      <c r="E590" s="6">
        <v>701.94600000000003</v>
      </c>
      <c r="F590" s="6">
        <v>1117.1265000000001</v>
      </c>
      <c r="G590" s="6">
        <v>1819.0725</v>
      </c>
      <c r="H590" s="6" t="str">
        <f>VLOOKUP(Tabla1[[#This Row],[Caja]],Originales!$I$3:$K$6,2,FALSE)</f>
        <v>Las Canteras</v>
      </c>
      <c r="I590" s="6" t="str">
        <f>VLOOKUP(Tabla1[[#This Row],[Caja]],Originales!$I$3:$K$6,3,FALSE)</f>
        <v>Las Palmas</v>
      </c>
      <c r="J590" s="9" t="str">
        <f>VLOOKUP(Tabla1[[#This Row],[CodigoEmpleado]],Originales!$M$3:$P$13,2,FALSE)</f>
        <v>Juan</v>
      </c>
      <c r="K590" s="10">
        <f>YEAR(Tabla1[[#This Row],[Fecha]])</f>
        <v>2011</v>
      </c>
      <c r="L590" s="11">
        <f>MONTH(Tabla1[[#This Row],[Fecha]])</f>
        <v>3</v>
      </c>
      <c r="M590" s="11">
        <f>DAY(Tabla1[[#This Row],[Fecha]])</f>
        <v>15</v>
      </c>
      <c r="N590" s="11">
        <f>WEEKDAY(Tabla1[[#This Row],[Fecha]],2)</f>
        <v>2</v>
      </c>
      <c r="O590" s="11" t="str">
        <f t="shared" si="9"/>
        <v>Martes</v>
      </c>
    </row>
    <row r="591" spans="1:15" x14ac:dyDescent="0.25">
      <c r="A591" s="4">
        <v>40617</v>
      </c>
      <c r="B591">
        <v>3</v>
      </c>
      <c r="C591">
        <v>2</v>
      </c>
      <c r="D591" s="5" t="s">
        <v>16</v>
      </c>
      <c r="E591" s="6">
        <v>635.42849999999999</v>
      </c>
      <c r="F591" s="6">
        <v>974.22149999999999</v>
      </c>
      <c r="G591" s="6">
        <v>1609.65</v>
      </c>
      <c r="H591" s="6" t="str">
        <f>VLOOKUP(Tabla1[[#This Row],[Caja]],Originales!$I$3:$K$6,2,FALSE)</f>
        <v>Las Canteras</v>
      </c>
      <c r="I591" s="6" t="str">
        <f>VLOOKUP(Tabla1[[#This Row],[Caja]],Originales!$I$3:$K$6,3,FALSE)</f>
        <v>Las Palmas</v>
      </c>
      <c r="J591" s="9" t="str">
        <f>VLOOKUP(Tabla1[[#This Row],[CodigoEmpleado]],Originales!$M$3:$P$13,2,FALSE)</f>
        <v>Jorge</v>
      </c>
      <c r="K591" s="10">
        <f>YEAR(Tabla1[[#This Row],[Fecha]])</f>
        <v>2011</v>
      </c>
      <c r="L591" s="11">
        <f>MONTH(Tabla1[[#This Row],[Fecha]])</f>
        <v>3</v>
      </c>
      <c r="M591" s="11">
        <f>DAY(Tabla1[[#This Row],[Fecha]])</f>
        <v>15</v>
      </c>
      <c r="N591" s="11">
        <f>WEEKDAY(Tabla1[[#This Row],[Fecha]],2)</f>
        <v>2</v>
      </c>
      <c r="O591" s="11" t="str">
        <f t="shared" si="9"/>
        <v>Martes</v>
      </c>
    </row>
    <row r="592" spans="1:15" x14ac:dyDescent="0.25">
      <c r="A592" s="4">
        <v>40617</v>
      </c>
      <c r="B592">
        <v>4</v>
      </c>
      <c r="C592">
        <v>1</v>
      </c>
      <c r="D592" s="5" t="s">
        <v>22</v>
      </c>
      <c r="E592" s="6">
        <v>652.61699999999996</v>
      </c>
      <c r="F592" s="6">
        <v>1005.585</v>
      </c>
      <c r="G592" s="6">
        <v>1658.202</v>
      </c>
      <c r="H592" s="6" t="str">
        <f>VLOOKUP(Tabla1[[#This Row],[Caja]],Originales!$I$3:$K$6,2,FALSE)</f>
        <v>Telde</v>
      </c>
      <c r="I592" s="6" t="str">
        <f>VLOOKUP(Tabla1[[#This Row],[Caja]],Originales!$I$3:$K$6,3,FALSE)</f>
        <v>Las Palmas</v>
      </c>
      <c r="J592" s="9" t="str">
        <f>VLOOKUP(Tabla1[[#This Row],[CodigoEmpleado]],Originales!$M$3:$P$13,2,FALSE)</f>
        <v>Paco</v>
      </c>
      <c r="K592" s="10">
        <f>YEAR(Tabla1[[#This Row],[Fecha]])</f>
        <v>2011</v>
      </c>
      <c r="L592" s="11">
        <f>MONTH(Tabla1[[#This Row],[Fecha]])</f>
        <v>3</v>
      </c>
      <c r="M592" s="11">
        <f>DAY(Tabla1[[#This Row],[Fecha]])</f>
        <v>15</v>
      </c>
      <c r="N592" s="11">
        <f>WEEKDAY(Tabla1[[#This Row],[Fecha]],2)</f>
        <v>2</v>
      </c>
      <c r="O592" s="11" t="str">
        <f t="shared" si="9"/>
        <v>Martes</v>
      </c>
    </row>
    <row r="593" spans="1:15" x14ac:dyDescent="0.25">
      <c r="A593" s="4">
        <v>40617</v>
      </c>
      <c r="B593">
        <v>4</v>
      </c>
      <c r="C593">
        <v>2</v>
      </c>
      <c r="D593" s="5" t="s">
        <v>27</v>
      </c>
      <c r="E593" s="6">
        <v>642.30600000000004</v>
      </c>
      <c r="F593" s="6">
        <v>1012.0214999999999</v>
      </c>
      <c r="G593" s="6">
        <v>1654.3275000000001</v>
      </c>
      <c r="H593" s="6" t="str">
        <f>VLOOKUP(Tabla1[[#This Row],[Caja]],Originales!$I$3:$K$6,2,FALSE)</f>
        <v>Telde</v>
      </c>
      <c r="I593" s="6" t="str">
        <f>VLOOKUP(Tabla1[[#This Row],[Caja]],Originales!$I$3:$K$6,3,FALSE)</f>
        <v>Las Palmas</v>
      </c>
      <c r="J593" s="9" t="str">
        <f>VLOOKUP(Tabla1[[#This Row],[CodigoEmpleado]],Originales!$M$3:$P$13,2,FALSE)</f>
        <v>Bea</v>
      </c>
      <c r="K593" s="10">
        <f>YEAR(Tabla1[[#This Row],[Fecha]])</f>
        <v>2011</v>
      </c>
      <c r="L593" s="11">
        <f>MONTH(Tabla1[[#This Row],[Fecha]])</f>
        <v>3</v>
      </c>
      <c r="M593" s="11">
        <f>DAY(Tabla1[[#This Row],[Fecha]])</f>
        <v>15</v>
      </c>
      <c r="N593" s="11">
        <f>WEEKDAY(Tabla1[[#This Row],[Fecha]],2)</f>
        <v>2</v>
      </c>
      <c r="O593" s="11" t="str">
        <f t="shared" si="9"/>
        <v>Martes</v>
      </c>
    </row>
    <row r="594" spans="1:15" x14ac:dyDescent="0.25">
      <c r="A594" s="4">
        <v>40618</v>
      </c>
      <c r="B594">
        <v>1</v>
      </c>
      <c r="C594">
        <v>1</v>
      </c>
      <c r="D594" s="5" t="s">
        <v>32</v>
      </c>
      <c r="E594" s="6">
        <v>618.57600000000002</v>
      </c>
      <c r="F594" s="6">
        <v>1027.8765000000001</v>
      </c>
      <c r="G594" s="6">
        <v>1646.4525000000001</v>
      </c>
      <c r="H594" s="6" t="str">
        <f>VLOOKUP(Tabla1[[#This Row],[Caja]],Originales!$I$3:$K$6,2,FALSE)</f>
        <v>Tenerife Norte</v>
      </c>
      <c r="I594" s="6" t="str">
        <f>VLOOKUP(Tabla1[[#This Row],[Caja]],Originales!$I$3:$K$6,3,FALSE)</f>
        <v>Tenerife</v>
      </c>
      <c r="J594" s="9" t="str">
        <f>VLOOKUP(Tabla1[[#This Row],[CodigoEmpleado]],Originales!$M$3:$P$13,2,FALSE)</f>
        <v>Ana</v>
      </c>
      <c r="K594" s="10">
        <f>YEAR(Tabla1[[#This Row],[Fecha]])</f>
        <v>2011</v>
      </c>
      <c r="L594" s="11">
        <f>MONTH(Tabla1[[#This Row],[Fecha]])</f>
        <v>3</v>
      </c>
      <c r="M594" s="11">
        <f>DAY(Tabla1[[#This Row],[Fecha]])</f>
        <v>16</v>
      </c>
      <c r="N594" s="11">
        <f>WEEKDAY(Tabla1[[#This Row],[Fecha]],2)</f>
        <v>3</v>
      </c>
      <c r="O594" s="11" t="str">
        <f t="shared" si="9"/>
        <v>Miércoles</v>
      </c>
    </row>
    <row r="595" spans="1:15" x14ac:dyDescent="0.25">
      <c r="A595" s="4">
        <v>40618</v>
      </c>
      <c r="B595">
        <v>1</v>
      </c>
      <c r="C595">
        <v>2</v>
      </c>
      <c r="D595" s="5" t="s">
        <v>37</v>
      </c>
      <c r="E595" s="6">
        <v>717.59100000000001</v>
      </c>
      <c r="F595" s="6">
        <v>1121.463</v>
      </c>
      <c r="G595" s="6">
        <v>1839.0540000000001</v>
      </c>
      <c r="H595" s="6" t="str">
        <f>VLOOKUP(Tabla1[[#This Row],[Caja]],Originales!$I$3:$K$6,2,FALSE)</f>
        <v>Tenerife Norte</v>
      </c>
      <c r="I595" s="6" t="str">
        <f>VLOOKUP(Tabla1[[#This Row],[Caja]],Originales!$I$3:$K$6,3,FALSE)</f>
        <v>Tenerife</v>
      </c>
      <c r="J595" s="9" t="str">
        <f>VLOOKUP(Tabla1[[#This Row],[CodigoEmpleado]],Originales!$M$3:$P$13,2,FALSE)</f>
        <v>Luis</v>
      </c>
      <c r="K595" s="10">
        <f>YEAR(Tabla1[[#This Row],[Fecha]])</f>
        <v>2011</v>
      </c>
      <c r="L595" s="11">
        <f>MONTH(Tabla1[[#This Row],[Fecha]])</f>
        <v>3</v>
      </c>
      <c r="M595" s="11">
        <f>DAY(Tabla1[[#This Row],[Fecha]])</f>
        <v>16</v>
      </c>
      <c r="N595" s="11">
        <f>WEEKDAY(Tabla1[[#This Row],[Fecha]],2)</f>
        <v>3</v>
      </c>
      <c r="O595" s="11" t="str">
        <f t="shared" si="9"/>
        <v>Miércoles</v>
      </c>
    </row>
    <row r="596" spans="1:15" x14ac:dyDescent="0.25">
      <c r="A596" s="4">
        <v>40618</v>
      </c>
      <c r="B596">
        <v>2</v>
      </c>
      <c r="C596">
        <v>1</v>
      </c>
      <c r="D596" s="5" t="s">
        <v>40</v>
      </c>
      <c r="E596" s="6">
        <v>634.41</v>
      </c>
      <c r="F596" s="6">
        <v>1067.3354999999999</v>
      </c>
      <c r="G596" s="6">
        <v>1701.7455</v>
      </c>
      <c r="H596" s="6" t="str">
        <f>VLOOKUP(Tabla1[[#This Row],[Caja]],Originales!$I$3:$K$6,2,FALSE)</f>
        <v>Tenerife Sur</v>
      </c>
      <c r="I596" s="6" t="str">
        <f>VLOOKUP(Tabla1[[#This Row],[Caja]],Originales!$I$3:$K$6,3,FALSE)</f>
        <v>Tenerife</v>
      </c>
      <c r="J596" s="9" t="str">
        <f>VLOOKUP(Tabla1[[#This Row],[CodigoEmpleado]],Originales!$M$3:$P$13,2,FALSE)</f>
        <v>Pepe</v>
      </c>
      <c r="K596" s="10">
        <f>YEAR(Tabla1[[#This Row],[Fecha]])</f>
        <v>2011</v>
      </c>
      <c r="L596" s="11">
        <f>MONTH(Tabla1[[#This Row],[Fecha]])</f>
        <v>3</v>
      </c>
      <c r="M596" s="11">
        <f>DAY(Tabla1[[#This Row],[Fecha]])</f>
        <v>16</v>
      </c>
      <c r="N596" s="11">
        <f>WEEKDAY(Tabla1[[#This Row],[Fecha]],2)</f>
        <v>3</v>
      </c>
      <c r="O596" s="11" t="str">
        <f t="shared" si="9"/>
        <v>Miércoles</v>
      </c>
    </row>
    <row r="597" spans="1:15" x14ac:dyDescent="0.25">
      <c r="A597" s="4">
        <v>40618</v>
      </c>
      <c r="B597">
        <v>2</v>
      </c>
      <c r="C597">
        <v>2</v>
      </c>
      <c r="D597" s="5" t="s">
        <v>41</v>
      </c>
      <c r="E597" s="6">
        <v>728.04899999999998</v>
      </c>
      <c r="F597" s="6">
        <v>1149.6344999999999</v>
      </c>
      <c r="G597" s="6">
        <v>1877.6835000000001</v>
      </c>
      <c r="H597" s="6" t="str">
        <f>VLOOKUP(Tabla1[[#This Row],[Caja]],Originales!$I$3:$K$6,2,FALSE)</f>
        <v>Tenerife Sur</v>
      </c>
      <c r="I597" s="6" t="str">
        <f>VLOOKUP(Tabla1[[#This Row],[Caja]],Originales!$I$3:$K$6,3,FALSE)</f>
        <v>Tenerife</v>
      </c>
      <c r="J597" s="9" t="str">
        <f>VLOOKUP(Tabla1[[#This Row],[CodigoEmpleado]],Originales!$M$3:$P$13,2,FALSE)</f>
        <v>Javi</v>
      </c>
      <c r="K597" s="10">
        <f>YEAR(Tabla1[[#This Row],[Fecha]])</f>
        <v>2011</v>
      </c>
      <c r="L597" s="11">
        <f>MONTH(Tabla1[[#This Row],[Fecha]])</f>
        <v>3</v>
      </c>
      <c r="M597" s="11">
        <f>DAY(Tabla1[[#This Row],[Fecha]])</f>
        <v>16</v>
      </c>
      <c r="N597" s="11">
        <f>WEEKDAY(Tabla1[[#This Row],[Fecha]],2)</f>
        <v>3</v>
      </c>
      <c r="O597" s="11" t="str">
        <f t="shared" si="9"/>
        <v>Miércoles</v>
      </c>
    </row>
    <row r="598" spans="1:15" x14ac:dyDescent="0.25">
      <c r="A598" s="4">
        <v>40618</v>
      </c>
      <c r="B598">
        <v>3</v>
      </c>
      <c r="C598">
        <v>1</v>
      </c>
      <c r="D598" s="5" t="s">
        <v>43</v>
      </c>
      <c r="E598" s="6">
        <v>632.12099999999998</v>
      </c>
      <c r="F598" s="6">
        <v>1035.7304999999999</v>
      </c>
      <c r="G598" s="6">
        <v>1667.8515</v>
      </c>
      <c r="H598" s="6" t="str">
        <f>VLOOKUP(Tabla1[[#This Row],[Caja]],Originales!$I$3:$K$6,2,FALSE)</f>
        <v>Las Canteras</v>
      </c>
      <c r="I598" s="6" t="str">
        <f>VLOOKUP(Tabla1[[#This Row],[Caja]],Originales!$I$3:$K$6,3,FALSE)</f>
        <v>Las Palmas</v>
      </c>
      <c r="J598" s="9" t="str">
        <f>VLOOKUP(Tabla1[[#This Row],[CodigoEmpleado]],Originales!$M$3:$P$13,2,FALSE)</f>
        <v>Jose</v>
      </c>
      <c r="K598" s="10">
        <f>YEAR(Tabla1[[#This Row],[Fecha]])</f>
        <v>2011</v>
      </c>
      <c r="L598" s="11">
        <f>MONTH(Tabla1[[#This Row],[Fecha]])</f>
        <v>3</v>
      </c>
      <c r="M598" s="11">
        <f>DAY(Tabla1[[#This Row],[Fecha]])</f>
        <v>16</v>
      </c>
      <c r="N598" s="11">
        <f>WEEKDAY(Tabla1[[#This Row],[Fecha]],2)</f>
        <v>3</v>
      </c>
      <c r="O598" s="11" t="str">
        <f t="shared" si="9"/>
        <v>Miércoles</v>
      </c>
    </row>
    <row r="599" spans="1:15" x14ac:dyDescent="0.25">
      <c r="A599" s="4">
        <v>40618</v>
      </c>
      <c r="B599">
        <v>3</v>
      </c>
      <c r="C599">
        <v>2</v>
      </c>
      <c r="D599" s="5" t="s">
        <v>47</v>
      </c>
      <c r="E599" s="6">
        <v>842.04750000000001</v>
      </c>
      <c r="F599" s="6">
        <v>1305.5595000000001</v>
      </c>
      <c r="G599" s="6">
        <v>2147.607</v>
      </c>
      <c r="H599" s="6" t="str">
        <f>VLOOKUP(Tabla1[[#This Row],[Caja]],Originales!$I$3:$K$6,2,FALSE)</f>
        <v>Las Canteras</v>
      </c>
      <c r="I599" s="6" t="str">
        <f>VLOOKUP(Tabla1[[#This Row],[Caja]],Originales!$I$3:$K$6,3,FALSE)</f>
        <v>Las Palmas</v>
      </c>
      <c r="J599" s="9" t="str">
        <f>VLOOKUP(Tabla1[[#This Row],[CodigoEmpleado]],Originales!$M$3:$P$13,2,FALSE)</f>
        <v>Toño</v>
      </c>
      <c r="K599" s="10">
        <f>YEAR(Tabla1[[#This Row],[Fecha]])</f>
        <v>2011</v>
      </c>
      <c r="L599" s="11">
        <f>MONTH(Tabla1[[#This Row],[Fecha]])</f>
        <v>3</v>
      </c>
      <c r="M599" s="11">
        <f>DAY(Tabla1[[#This Row],[Fecha]])</f>
        <v>16</v>
      </c>
      <c r="N599" s="11">
        <f>WEEKDAY(Tabla1[[#This Row],[Fecha]],2)</f>
        <v>3</v>
      </c>
      <c r="O599" s="11" t="str">
        <f t="shared" si="9"/>
        <v>Miércoles</v>
      </c>
    </row>
    <row r="600" spans="1:15" x14ac:dyDescent="0.25">
      <c r="A600" s="4">
        <v>40618</v>
      </c>
      <c r="B600">
        <v>4</v>
      </c>
      <c r="C600">
        <v>1</v>
      </c>
      <c r="D600" s="5" t="s">
        <v>24</v>
      </c>
      <c r="E600" s="6">
        <v>596.72550000000001</v>
      </c>
      <c r="F600" s="6">
        <v>998.928</v>
      </c>
      <c r="G600" s="6">
        <v>1595.6534999999999</v>
      </c>
      <c r="H600" s="6" t="str">
        <f>VLOOKUP(Tabla1[[#This Row],[Caja]],Originales!$I$3:$K$6,2,FALSE)</f>
        <v>Telde</v>
      </c>
      <c r="I600" s="6" t="str">
        <f>VLOOKUP(Tabla1[[#This Row],[Caja]],Originales!$I$3:$K$6,3,FALSE)</f>
        <v>Las Palmas</v>
      </c>
      <c r="J600" s="9" t="str">
        <f>VLOOKUP(Tabla1[[#This Row],[CodigoEmpleado]],Originales!$M$3:$P$13,2,FALSE)</f>
        <v>Ana</v>
      </c>
      <c r="K600" s="10">
        <f>YEAR(Tabla1[[#This Row],[Fecha]])</f>
        <v>2011</v>
      </c>
      <c r="L600" s="11">
        <f>MONTH(Tabla1[[#This Row],[Fecha]])</f>
        <v>3</v>
      </c>
      <c r="M600" s="11">
        <f>DAY(Tabla1[[#This Row],[Fecha]])</f>
        <v>16</v>
      </c>
      <c r="N600" s="11">
        <f>WEEKDAY(Tabla1[[#This Row],[Fecha]],2)</f>
        <v>3</v>
      </c>
      <c r="O600" s="11" t="str">
        <f t="shared" si="9"/>
        <v>Miércoles</v>
      </c>
    </row>
    <row r="601" spans="1:15" x14ac:dyDescent="0.25">
      <c r="A601" s="4">
        <v>40618</v>
      </c>
      <c r="B601">
        <v>4</v>
      </c>
      <c r="C601">
        <v>2</v>
      </c>
      <c r="D601" s="5" t="s">
        <v>30</v>
      </c>
      <c r="E601" s="6">
        <v>719.5335</v>
      </c>
      <c r="F601" s="6">
        <v>1180.9034999999999</v>
      </c>
      <c r="G601" s="6">
        <v>1900.4369999999999</v>
      </c>
      <c r="H601" s="6" t="str">
        <f>VLOOKUP(Tabla1[[#This Row],[Caja]],Originales!$I$3:$K$6,2,FALSE)</f>
        <v>Telde</v>
      </c>
      <c r="I601" s="6" t="str">
        <f>VLOOKUP(Tabla1[[#This Row],[Caja]],Originales!$I$3:$K$6,3,FALSE)</f>
        <v>Las Palmas</v>
      </c>
      <c r="J601" s="9" t="str">
        <f>VLOOKUP(Tabla1[[#This Row],[CodigoEmpleado]],Originales!$M$3:$P$13,2,FALSE)</f>
        <v>Juan</v>
      </c>
      <c r="K601" s="10">
        <f>YEAR(Tabla1[[#This Row],[Fecha]])</f>
        <v>2011</v>
      </c>
      <c r="L601" s="11">
        <f>MONTH(Tabla1[[#This Row],[Fecha]])</f>
        <v>3</v>
      </c>
      <c r="M601" s="11">
        <f>DAY(Tabla1[[#This Row],[Fecha]])</f>
        <v>16</v>
      </c>
      <c r="N601" s="11">
        <f>WEEKDAY(Tabla1[[#This Row],[Fecha]],2)</f>
        <v>3</v>
      </c>
      <c r="O601" s="11" t="str">
        <f t="shared" si="9"/>
        <v>Miércoles</v>
      </c>
    </row>
    <row r="602" spans="1:15" x14ac:dyDescent="0.25">
      <c r="A602" s="4">
        <v>40619</v>
      </c>
      <c r="B602">
        <v>1</v>
      </c>
      <c r="C602">
        <v>1</v>
      </c>
      <c r="D602" s="5" t="s">
        <v>16</v>
      </c>
      <c r="E602" s="6">
        <v>675.21299999999997</v>
      </c>
      <c r="F602" s="6">
        <v>1179.528</v>
      </c>
      <c r="G602" s="6">
        <v>1854.741</v>
      </c>
      <c r="H602" s="6" t="str">
        <f>VLOOKUP(Tabla1[[#This Row],[Caja]],Originales!$I$3:$K$6,2,FALSE)</f>
        <v>Tenerife Norte</v>
      </c>
      <c r="I602" s="6" t="str">
        <f>VLOOKUP(Tabla1[[#This Row],[Caja]],Originales!$I$3:$K$6,3,FALSE)</f>
        <v>Tenerife</v>
      </c>
      <c r="J602" s="9" t="str">
        <f>VLOOKUP(Tabla1[[#This Row],[CodigoEmpleado]],Originales!$M$3:$P$13,2,FALSE)</f>
        <v>Jorge</v>
      </c>
      <c r="K602" s="10">
        <f>YEAR(Tabla1[[#This Row],[Fecha]])</f>
        <v>2011</v>
      </c>
      <c r="L602" s="11">
        <f>MONTH(Tabla1[[#This Row],[Fecha]])</f>
        <v>3</v>
      </c>
      <c r="M602" s="11">
        <f>DAY(Tabla1[[#This Row],[Fecha]])</f>
        <v>17</v>
      </c>
      <c r="N602" s="11">
        <f>WEEKDAY(Tabla1[[#This Row],[Fecha]],2)</f>
        <v>4</v>
      </c>
      <c r="O602" s="11" t="str">
        <f t="shared" si="9"/>
        <v>Jueves</v>
      </c>
    </row>
    <row r="603" spans="1:15" x14ac:dyDescent="0.25">
      <c r="A603" s="4">
        <v>40619</v>
      </c>
      <c r="B603">
        <v>1</v>
      </c>
      <c r="C603">
        <v>2</v>
      </c>
      <c r="D603" s="5" t="s">
        <v>22</v>
      </c>
      <c r="E603" s="6">
        <v>679.98</v>
      </c>
      <c r="F603" s="6">
        <v>1041.663</v>
      </c>
      <c r="G603" s="6">
        <v>1721.643</v>
      </c>
      <c r="H603" s="6" t="str">
        <f>VLOOKUP(Tabla1[[#This Row],[Caja]],Originales!$I$3:$K$6,2,FALSE)</f>
        <v>Tenerife Norte</v>
      </c>
      <c r="I603" s="6" t="str">
        <f>VLOOKUP(Tabla1[[#This Row],[Caja]],Originales!$I$3:$K$6,3,FALSE)</f>
        <v>Tenerife</v>
      </c>
      <c r="J603" s="9" t="str">
        <f>VLOOKUP(Tabla1[[#This Row],[CodigoEmpleado]],Originales!$M$3:$P$13,2,FALSE)</f>
        <v>Paco</v>
      </c>
      <c r="K603" s="10">
        <f>YEAR(Tabla1[[#This Row],[Fecha]])</f>
        <v>2011</v>
      </c>
      <c r="L603" s="11">
        <f>MONTH(Tabla1[[#This Row],[Fecha]])</f>
        <v>3</v>
      </c>
      <c r="M603" s="11">
        <f>DAY(Tabla1[[#This Row],[Fecha]])</f>
        <v>17</v>
      </c>
      <c r="N603" s="11">
        <f>WEEKDAY(Tabla1[[#This Row],[Fecha]],2)</f>
        <v>4</v>
      </c>
      <c r="O603" s="11" t="str">
        <f t="shared" si="9"/>
        <v>Jueves</v>
      </c>
    </row>
    <row r="604" spans="1:15" x14ac:dyDescent="0.25">
      <c r="A604" s="4">
        <v>40619</v>
      </c>
      <c r="B604">
        <v>2</v>
      </c>
      <c r="C604">
        <v>1</v>
      </c>
      <c r="D604" s="5" t="s">
        <v>27</v>
      </c>
      <c r="E604" s="6">
        <v>687.39300000000003</v>
      </c>
      <c r="F604" s="6">
        <v>1049.328</v>
      </c>
      <c r="G604" s="6">
        <v>1736.721</v>
      </c>
      <c r="H604" s="6" t="str">
        <f>VLOOKUP(Tabla1[[#This Row],[Caja]],Originales!$I$3:$K$6,2,FALSE)</f>
        <v>Tenerife Sur</v>
      </c>
      <c r="I604" s="6" t="str">
        <f>VLOOKUP(Tabla1[[#This Row],[Caja]],Originales!$I$3:$K$6,3,FALSE)</f>
        <v>Tenerife</v>
      </c>
      <c r="J604" s="9" t="str">
        <f>VLOOKUP(Tabla1[[#This Row],[CodigoEmpleado]],Originales!$M$3:$P$13,2,FALSE)</f>
        <v>Bea</v>
      </c>
      <c r="K604" s="10">
        <f>YEAR(Tabla1[[#This Row],[Fecha]])</f>
        <v>2011</v>
      </c>
      <c r="L604" s="11">
        <f>MONTH(Tabla1[[#This Row],[Fecha]])</f>
        <v>3</v>
      </c>
      <c r="M604" s="11">
        <f>DAY(Tabla1[[#This Row],[Fecha]])</f>
        <v>17</v>
      </c>
      <c r="N604" s="11">
        <f>WEEKDAY(Tabla1[[#This Row],[Fecha]],2)</f>
        <v>4</v>
      </c>
      <c r="O604" s="11" t="str">
        <f t="shared" si="9"/>
        <v>Jueves</v>
      </c>
    </row>
    <row r="605" spans="1:15" x14ac:dyDescent="0.25">
      <c r="A605" s="4">
        <v>40619</v>
      </c>
      <c r="B605">
        <v>2</v>
      </c>
      <c r="C605">
        <v>2</v>
      </c>
      <c r="D605" s="5" t="s">
        <v>32</v>
      </c>
      <c r="E605" s="6">
        <v>782.88</v>
      </c>
      <c r="F605" s="6">
        <v>1243.7985000000001</v>
      </c>
      <c r="G605" s="6">
        <v>2026.6785</v>
      </c>
      <c r="H605" s="6" t="str">
        <f>VLOOKUP(Tabla1[[#This Row],[Caja]],Originales!$I$3:$K$6,2,FALSE)</f>
        <v>Tenerife Sur</v>
      </c>
      <c r="I605" s="6" t="str">
        <f>VLOOKUP(Tabla1[[#This Row],[Caja]],Originales!$I$3:$K$6,3,FALSE)</f>
        <v>Tenerife</v>
      </c>
      <c r="J605" s="9" t="str">
        <f>VLOOKUP(Tabla1[[#This Row],[CodigoEmpleado]],Originales!$M$3:$P$13,2,FALSE)</f>
        <v>Ana</v>
      </c>
      <c r="K605" s="10">
        <f>YEAR(Tabla1[[#This Row],[Fecha]])</f>
        <v>2011</v>
      </c>
      <c r="L605" s="11">
        <f>MONTH(Tabla1[[#This Row],[Fecha]])</f>
        <v>3</v>
      </c>
      <c r="M605" s="11">
        <f>DAY(Tabla1[[#This Row],[Fecha]])</f>
        <v>17</v>
      </c>
      <c r="N605" s="11">
        <f>WEEKDAY(Tabla1[[#This Row],[Fecha]],2)</f>
        <v>4</v>
      </c>
      <c r="O605" s="11" t="str">
        <f t="shared" si="9"/>
        <v>Jueves</v>
      </c>
    </row>
    <row r="606" spans="1:15" x14ac:dyDescent="0.25">
      <c r="A606" s="4">
        <v>40619</v>
      </c>
      <c r="B606">
        <v>3</v>
      </c>
      <c r="C606">
        <v>1</v>
      </c>
      <c r="D606" s="5" t="s">
        <v>37</v>
      </c>
      <c r="E606" s="6">
        <v>632.78250000000003</v>
      </c>
      <c r="F606" s="6">
        <v>1089.585</v>
      </c>
      <c r="G606" s="6">
        <v>1722.3675000000001</v>
      </c>
      <c r="H606" s="6" t="str">
        <f>VLOOKUP(Tabla1[[#This Row],[Caja]],Originales!$I$3:$K$6,2,FALSE)</f>
        <v>Las Canteras</v>
      </c>
      <c r="I606" s="6" t="str">
        <f>VLOOKUP(Tabla1[[#This Row],[Caja]],Originales!$I$3:$K$6,3,FALSE)</f>
        <v>Las Palmas</v>
      </c>
      <c r="J606" s="9" t="str">
        <f>VLOOKUP(Tabla1[[#This Row],[CodigoEmpleado]],Originales!$M$3:$P$13,2,FALSE)</f>
        <v>Luis</v>
      </c>
      <c r="K606" s="10">
        <f>YEAR(Tabla1[[#This Row],[Fecha]])</f>
        <v>2011</v>
      </c>
      <c r="L606" s="11">
        <f>MONTH(Tabla1[[#This Row],[Fecha]])</f>
        <v>3</v>
      </c>
      <c r="M606" s="11">
        <f>DAY(Tabla1[[#This Row],[Fecha]])</f>
        <v>17</v>
      </c>
      <c r="N606" s="11">
        <f>WEEKDAY(Tabla1[[#This Row],[Fecha]],2)</f>
        <v>4</v>
      </c>
      <c r="O606" s="11" t="str">
        <f t="shared" si="9"/>
        <v>Jueves</v>
      </c>
    </row>
    <row r="607" spans="1:15" x14ac:dyDescent="0.25">
      <c r="A607" s="4">
        <v>40619</v>
      </c>
      <c r="B607">
        <v>3</v>
      </c>
      <c r="C607">
        <v>2</v>
      </c>
      <c r="D607" s="5" t="s">
        <v>40</v>
      </c>
      <c r="E607" s="6">
        <v>645.28800000000001</v>
      </c>
      <c r="F607" s="6">
        <v>1084.0409999999999</v>
      </c>
      <c r="G607" s="6">
        <v>1729.329</v>
      </c>
      <c r="H607" s="6" t="str">
        <f>VLOOKUP(Tabla1[[#This Row],[Caja]],Originales!$I$3:$K$6,2,FALSE)</f>
        <v>Las Canteras</v>
      </c>
      <c r="I607" s="6" t="str">
        <f>VLOOKUP(Tabla1[[#This Row],[Caja]],Originales!$I$3:$K$6,3,FALSE)</f>
        <v>Las Palmas</v>
      </c>
      <c r="J607" s="9" t="str">
        <f>VLOOKUP(Tabla1[[#This Row],[CodigoEmpleado]],Originales!$M$3:$P$13,2,FALSE)</f>
        <v>Pepe</v>
      </c>
      <c r="K607" s="10">
        <f>YEAR(Tabla1[[#This Row],[Fecha]])</f>
        <v>2011</v>
      </c>
      <c r="L607" s="11">
        <f>MONTH(Tabla1[[#This Row],[Fecha]])</f>
        <v>3</v>
      </c>
      <c r="M607" s="11">
        <f>DAY(Tabla1[[#This Row],[Fecha]])</f>
        <v>17</v>
      </c>
      <c r="N607" s="11">
        <f>WEEKDAY(Tabla1[[#This Row],[Fecha]],2)</f>
        <v>4</v>
      </c>
      <c r="O607" s="11" t="str">
        <f t="shared" si="9"/>
        <v>Jueves</v>
      </c>
    </row>
    <row r="608" spans="1:15" x14ac:dyDescent="0.25">
      <c r="A608" s="4">
        <v>40619</v>
      </c>
      <c r="B608">
        <v>4</v>
      </c>
      <c r="C608">
        <v>1</v>
      </c>
      <c r="D608" s="5" t="s">
        <v>41</v>
      </c>
      <c r="E608" s="6">
        <v>665.46900000000005</v>
      </c>
      <c r="F608" s="6">
        <v>1063.923</v>
      </c>
      <c r="G608" s="6">
        <v>1729.3920000000001</v>
      </c>
      <c r="H608" s="6" t="str">
        <f>VLOOKUP(Tabla1[[#This Row],[Caja]],Originales!$I$3:$K$6,2,FALSE)</f>
        <v>Telde</v>
      </c>
      <c r="I608" s="6" t="str">
        <f>VLOOKUP(Tabla1[[#This Row],[Caja]],Originales!$I$3:$K$6,3,FALSE)</f>
        <v>Las Palmas</v>
      </c>
      <c r="J608" s="9" t="str">
        <f>VLOOKUP(Tabla1[[#This Row],[CodigoEmpleado]],Originales!$M$3:$P$13,2,FALSE)</f>
        <v>Javi</v>
      </c>
      <c r="K608" s="10">
        <f>YEAR(Tabla1[[#This Row],[Fecha]])</f>
        <v>2011</v>
      </c>
      <c r="L608" s="11">
        <f>MONTH(Tabla1[[#This Row],[Fecha]])</f>
        <v>3</v>
      </c>
      <c r="M608" s="11">
        <f>DAY(Tabla1[[#This Row],[Fecha]])</f>
        <v>17</v>
      </c>
      <c r="N608" s="11">
        <f>WEEKDAY(Tabla1[[#This Row],[Fecha]],2)</f>
        <v>4</v>
      </c>
      <c r="O608" s="11" t="str">
        <f t="shared" si="9"/>
        <v>Jueves</v>
      </c>
    </row>
    <row r="609" spans="1:15" x14ac:dyDescent="0.25">
      <c r="A609" s="4">
        <v>40619</v>
      </c>
      <c r="B609">
        <v>4</v>
      </c>
      <c r="C609">
        <v>2</v>
      </c>
      <c r="D609" s="5" t="s">
        <v>43</v>
      </c>
      <c r="E609" s="6">
        <v>745.76250000000005</v>
      </c>
      <c r="F609" s="6">
        <v>1183.7070000000001</v>
      </c>
      <c r="G609" s="6">
        <v>1929.4694999999999</v>
      </c>
      <c r="H609" s="6" t="str">
        <f>VLOOKUP(Tabla1[[#This Row],[Caja]],Originales!$I$3:$K$6,2,FALSE)</f>
        <v>Telde</v>
      </c>
      <c r="I609" s="6" t="str">
        <f>VLOOKUP(Tabla1[[#This Row],[Caja]],Originales!$I$3:$K$6,3,FALSE)</f>
        <v>Las Palmas</v>
      </c>
      <c r="J609" s="9" t="str">
        <f>VLOOKUP(Tabla1[[#This Row],[CodigoEmpleado]],Originales!$M$3:$P$13,2,FALSE)</f>
        <v>Jose</v>
      </c>
      <c r="K609" s="10">
        <f>YEAR(Tabla1[[#This Row],[Fecha]])</f>
        <v>2011</v>
      </c>
      <c r="L609" s="11">
        <f>MONTH(Tabla1[[#This Row],[Fecha]])</f>
        <v>3</v>
      </c>
      <c r="M609" s="11">
        <f>DAY(Tabla1[[#This Row],[Fecha]])</f>
        <v>17</v>
      </c>
      <c r="N609" s="11">
        <f>WEEKDAY(Tabla1[[#This Row],[Fecha]],2)</f>
        <v>4</v>
      </c>
      <c r="O609" s="11" t="str">
        <f t="shared" si="9"/>
        <v>Jueves</v>
      </c>
    </row>
    <row r="610" spans="1:15" x14ac:dyDescent="0.25">
      <c r="A610" s="4">
        <v>40620</v>
      </c>
      <c r="B610">
        <v>1</v>
      </c>
      <c r="C610">
        <v>1</v>
      </c>
      <c r="D610" s="5" t="s">
        <v>47</v>
      </c>
      <c r="E610" s="6">
        <v>699.72</v>
      </c>
      <c r="F610" s="6">
        <v>1146.348</v>
      </c>
      <c r="G610" s="6">
        <v>1846.068</v>
      </c>
      <c r="H610" s="6" t="str">
        <f>VLOOKUP(Tabla1[[#This Row],[Caja]],Originales!$I$3:$K$6,2,FALSE)</f>
        <v>Tenerife Norte</v>
      </c>
      <c r="I610" s="6" t="str">
        <f>VLOOKUP(Tabla1[[#This Row],[Caja]],Originales!$I$3:$K$6,3,FALSE)</f>
        <v>Tenerife</v>
      </c>
      <c r="J610" s="9" t="str">
        <f>VLOOKUP(Tabla1[[#This Row],[CodigoEmpleado]],Originales!$M$3:$P$13,2,FALSE)</f>
        <v>Toño</v>
      </c>
      <c r="K610" s="10">
        <f>YEAR(Tabla1[[#This Row],[Fecha]])</f>
        <v>2011</v>
      </c>
      <c r="L610" s="11">
        <f>MONTH(Tabla1[[#This Row],[Fecha]])</f>
        <v>3</v>
      </c>
      <c r="M610" s="11">
        <f>DAY(Tabla1[[#This Row],[Fecha]])</f>
        <v>18</v>
      </c>
      <c r="N610" s="11">
        <f>WEEKDAY(Tabla1[[#This Row],[Fecha]],2)</f>
        <v>5</v>
      </c>
      <c r="O610" s="11" t="str">
        <f t="shared" si="9"/>
        <v>Viernes</v>
      </c>
    </row>
    <row r="611" spans="1:15" x14ac:dyDescent="0.25">
      <c r="A611" s="4">
        <v>40620</v>
      </c>
      <c r="B611">
        <v>1</v>
      </c>
      <c r="C611">
        <v>2</v>
      </c>
      <c r="D611" s="5" t="s">
        <v>24</v>
      </c>
      <c r="E611" s="6">
        <v>858.2595</v>
      </c>
      <c r="F611" s="6">
        <v>1287.8565000000001</v>
      </c>
      <c r="G611" s="6">
        <v>2146.116</v>
      </c>
      <c r="H611" s="6" t="str">
        <f>VLOOKUP(Tabla1[[#This Row],[Caja]],Originales!$I$3:$K$6,2,FALSE)</f>
        <v>Tenerife Norte</v>
      </c>
      <c r="I611" s="6" t="str">
        <f>VLOOKUP(Tabla1[[#This Row],[Caja]],Originales!$I$3:$K$6,3,FALSE)</f>
        <v>Tenerife</v>
      </c>
      <c r="J611" s="9" t="str">
        <f>VLOOKUP(Tabla1[[#This Row],[CodigoEmpleado]],Originales!$M$3:$P$13,2,FALSE)</f>
        <v>Ana</v>
      </c>
      <c r="K611" s="10">
        <f>YEAR(Tabla1[[#This Row],[Fecha]])</f>
        <v>2011</v>
      </c>
      <c r="L611" s="11">
        <f>MONTH(Tabla1[[#This Row],[Fecha]])</f>
        <v>3</v>
      </c>
      <c r="M611" s="11">
        <f>DAY(Tabla1[[#This Row],[Fecha]])</f>
        <v>18</v>
      </c>
      <c r="N611" s="11">
        <f>WEEKDAY(Tabla1[[#This Row],[Fecha]],2)</f>
        <v>5</v>
      </c>
      <c r="O611" s="11" t="str">
        <f t="shared" si="9"/>
        <v>Viernes</v>
      </c>
    </row>
    <row r="612" spans="1:15" x14ac:dyDescent="0.25">
      <c r="A612" s="4">
        <v>40620</v>
      </c>
      <c r="B612">
        <v>2</v>
      </c>
      <c r="C612">
        <v>1</v>
      </c>
      <c r="D612" s="5" t="s">
        <v>30</v>
      </c>
      <c r="E612" s="6">
        <v>713.65350000000001</v>
      </c>
      <c r="F612" s="6">
        <v>1137.0975000000001</v>
      </c>
      <c r="G612" s="6">
        <v>1850.751</v>
      </c>
      <c r="H612" s="6" t="str">
        <f>VLOOKUP(Tabla1[[#This Row],[Caja]],Originales!$I$3:$K$6,2,FALSE)</f>
        <v>Tenerife Sur</v>
      </c>
      <c r="I612" s="6" t="str">
        <f>VLOOKUP(Tabla1[[#This Row],[Caja]],Originales!$I$3:$K$6,3,FALSE)</f>
        <v>Tenerife</v>
      </c>
      <c r="J612" s="9" t="str">
        <f>VLOOKUP(Tabla1[[#This Row],[CodigoEmpleado]],Originales!$M$3:$P$13,2,FALSE)</f>
        <v>Juan</v>
      </c>
      <c r="K612" s="10">
        <f>YEAR(Tabla1[[#This Row],[Fecha]])</f>
        <v>2011</v>
      </c>
      <c r="L612" s="11">
        <f>MONTH(Tabla1[[#This Row],[Fecha]])</f>
        <v>3</v>
      </c>
      <c r="M612" s="11">
        <f>DAY(Tabla1[[#This Row],[Fecha]])</f>
        <v>18</v>
      </c>
      <c r="N612" s="11">
        <f>WEEKDAY(Tabla1[[#This Row],[Fecha]],2)</f>
        <v>5</v>
      </c>
      <c r="O612" s="11" t="str">
        <f t="shared" si="9"/>
        <v>Viernes</v>
      </c>
    </row>
    <row r="613" spans="1:15" x14ac:dyDescent="0.25">
      <c r="A613" s="4">
        <v>40620</v>
      </c>
      <c r="B613">
        <v>2</v>
      </c>
      <c r="C613">
        <v>2</v>
      </c>
      <c r="D613" s="5" t="s">
        <v>16</v>
      </c>
      <c r="E613" s="6">
        <v>608.46450000000004</v>
      </c>
      <c r="F613" s="6">
        <v>1047.4169999999999</v>
      </c>
      <c r="G613" s="6">
        <v>1655.8815</v>
      </c>
      <c r="H613" s="6" t="str">
        <f>VLOOKUP(Tabla1[[#This Row],[Caja]],Originales!$I$3:$K$6,2,FALSE)</f>
        <v>Tenerife Sur</v>
      </c>
      <c r="I613" s="6" t="str">
        <f>VLOOKUP(Tabla1[[#This Row],[Caja]],Originales!$I$3:$K$6,3,FALSE)</f>
        <v>Tenerife</v>
      </c>
      <c r="J613" s="9" t="str">
        <f>VLOOKUP(Tabla1[[#This Row],[CodigoEmpleado]],Originales!$M$3:$P$13,2,FALSE)</f>
        <v>Jorge</v>
      </c>
      <c r="K613" s="10">
        <f>YEAR(Tabla1[[#This Row],[Fecha]])</f>
        <v>2011</v>
      </c>
      <c r="L613" s="11">
        <f>MONTH(Tabla1[[#This Row],[Fecha]])</f>
        <v>3</v>
      </c>
      <c r="M613" s="11">
        <f>DAY(Tabla1[[#This Row],[Fecha]])</f>
        <v>18</v>
      </c>
      <c r="N613" s="11">
        <f>WEEKDAY(Tabla1[[#This Row],[Fecha]],2)</f>
        <v>5</v>
      </c>
      <c r="O613" s="11" t="str">
        <f t="shared" si="9"/>
        <v>Viernes</v>
      </c>
    </row>
    <row r="614" spans="1:15" x14ac:dyDescent="0.25">
      <c r="A614" s="4">
        <v>40620</v>
      </c>
      <c r="B614">
        <v>3</v>
      </c>
      <c r="C614">
        <v>1</v>
      </c>
      <c r="D614" s="5" t="s">
        <v>22</v>
      </c>
      <c r="E614" s="6">
        <v>692.30700000000002</v>
      </c>
      <c r="F614" s="6">
        <v>1104.915</v>
      </c>
      <c r="G614" s="6">
        <v>1797.222</v>
      </c>
      <c r="H614" s="6" t="str">
        <f>VLOOKUP(Tabla1[[#This Row],[Caja]],Originales!$I$3:$K$6,2,FALSE)</f>
        <v>Las Canteras</v>
      </c>
      <c r="I614" s="6" t="str">
        <f>VLOOKUP(Tabla1[[#This Row],[Caja]],Originales!$I$3:$K$6,3,FALSE)</f>
        <v>Las Palmas</v>
      </c>
      <c r="J614" s="9" t="str">
        <f>VLOOKUP(Tabla1[[#This Row],[CodigoEmpleado]],Originales!$M$3:$P$13,2,FALSE)</f>
        <v>Paco</v>
      </c>
      <c r="K614" s="10">
        <f>YEAR(Tabla1[[#This Row],[Fecha]])</f>
        <v>2011</v>
      </c>
      <c r="L614" s="11">
        <f>MONTH(Tabla1[[#This Row],[Fecha]])</f>
        <v>3</v>
      </c>
      <c r="M614" s="11">
        <f>DAY(Tabla1[[#This Row],[Fecha]])</f>
        <v>18</v>
      </c>
      <c r="N614" s="11">
        <f>WEEKDAY(Tabla1[[#This Row],[Fecha]],2)</f>
        <v>5</v>
      </c>
      <c r="O614" s="11" t="str">
        <f t="shared" si="9"/>
        <v>Viernes</v>
      </c>
    </row>
    <row r="615" spans="1:15" x14ac:dyDescent="0.25">
      <c r="A615" s="4">
        <v>40620</v>
      </c>
      <c r="B615">
        <v>3</v>
      </c>
      <c r="C615">
        <v>2</v>
      </c>
      <c r="D615" s="5" t="s">
        <v>27</v>
      </c>
      <c r="E615" s="6">
        <v>768.56849999999997</v>
      </c>
      <c r="F615" s="6">
        <v>1211.7945</v>
      </c>
      <c r="G615" s="6">
        <v>1980.3630000000001</v>
      </c>
      <c r="H615" s="6" t="str">
        <f>VLOOKUP(Tabla1[[#This Row],[Caja]],Originales!$I$3:$K$6,2,FALSE)</f>
        <v>Las Canteras</v>
      </c>
      <c r="I615" s="6" t="str">
        <f>VLOOKUP(Tabla1[[#This Row],[Caja]],Originales!$I$3:$K$6,3,FALSE)</f>
        <v>Las Palmas</v>
      </c>
      <c r="J615" s="9" t="str">
        <f>VLOOKUP(Tabla1[[#This Row],[CodigoEmpleado]],Originales!$M$3:$P$13,2,FALSE)</f>
        <v>Bea</v>
      </c>
      <c r="K615" s="10">
        <f>YEAR(Tabla1[[#This Row],[Fecha]])</f>
        <v>2011</v>
      </c>
      <c r="L615" s="11">
        <f>MONTH(Tabla1[[#This Row],[Fecha]])</f>
        <v>3</v>
      </c>
      <c r="M615" s="11">
        <f>DAY(Tabla1[[#This Row],[Fecha]])</f>
        <v>18</v>
      </c>
      <c r="N615" s="11">
        <f>WEEKDAY(Tabla1[[#This Row],[Fecha]],2)</f>
        <v>5</v>
      </c>
      <c r="O615" s="11" t="str">
        <f t="shared" si="9"/>
        <v>Viernes</v>
      </c>
    </row>
    <row r="616" spans="1:15" x14ac:dyDescent="0.25">
      <c r="A616" s="4">
        <v>40620</v>
      </c>
      <c r="B616">
        <v>4</v>
      </c>
      <c r="C616">
        <v>1</v>
      </c>
      <c r="D616" s="5" t="s">
        <v>32</v>
      </c>
      <c r="E616" s="6">
        <v>570.37049999999999</v>
      </c>
      <c r="F616" s="6">
        <v>1027.425</v>
      </c>
      <c r="G616" s="6">
        <v>1597.7954999999999</v>
      </c>
      <c r="H616" s="6" t="str">
        <f>VLOOKUP(Tabla1[[#This Row],[Caja]],Originales!$I$3:$K$6,2,FALSE)</f>
        <v>Telde</v>
      </c>
      <c r="I616" s="6" t="str">
        <f>VLOOKUP(Tabla1[[#This Row],[Caja]],Originales!$I$3:$K$6,3,FALSE)</f>
        <v>Las Palmas</v>
      </c>
      <c r="J616" s="9" t="str">
        <f>VLOOKUP(Tabla1[[#This Row],[CodigoEmpleado]],Originales!$M$3:$P$13,2,FALSE)</f>
        <v>Ana</v>
      </c>
      <c r="K616" s="10">
        <f>YEAR(Tabla1[[#This Row],[Fecha]])</f>
        <v>2011</v>
      </c>
      <c r="L616" s="11">
        <f>MONTH(Tabla1[[#This Row],[Fecha]])</f>
        <v>3</v>
      </c>
      <c r="M616" s="11">
        <f>DAY(Tabla1[[#This Row],[Fecha]])</f>
        <v>18</v>
      </c>
      <c r="N616" s="11">
        <f>WEEKDAY(Tabla1[[#This Row],[Fecha]],2)</f>
        <v>5</v>
      </c>
      <c r="O616" s="11" t="str">
        <f t="shared" si="9"/>
        <v>Viernes</v>
      </c>
    </row>
    <row r="617" spans="1:15" x14ac:dyDescent="0.25">
      <c r="A617" s="4">
        <v>40620</v>
      </c>
      <c r="B617">
        <v>4</v>
      </c>
      <c r="C617">
        <v>2</v>
      </c>
      <c r="D617" s="5" t="s">
        <v>37</v>
      </c>
      <c r="E617" s="6">
        <v>611.55150000000003</v>
      </c>
      <c r="F617" s="6">
        <v>1082.2560000000001</v>
      </c>
      <c r="G617" s="6">
        <v>1693.8074999999999</v>
      </c>
      <c r="H617" s="6" t="str">
        <f>VLOOKUP(Tabla1[[#This Row],[Caja]],Originales!$I$3:$K$6,2,FALSE)</f>
        <v>Telde</v>
      </c>
      <c r="I617" s="6" t="str">
        <f>VLOOKUP(Tabla1[[#This Row],[Caja]],Originales!$I$3:$K$6,3,FALSE)</f>
        <v>Las Palmas</v>
      </c>
      <c r="J617" s="9" t="str">
        <f>VLOOKUP(Tabla1[[#This Row],[CodigoEmpleado]],Originales!$M$3:$P$13,2,FALSE)</f>
        <v>Luis</v>
      </c>
      <c r="K617" s="10">
        <f>YEAR(Tabla1[[#This Row],[Fecha]])</f>
        <v>2011</v>
      </c>
      <c r="L617" s="11">
        <f>MONTH(Tabla1[[#This Row],[Fecha]])</f>
        <v>3</v>
      </c>
      <c r="M617" s="11">
        <f>DAY(Tabla1[[#This Row],[Fecha]])</f>
        <v>18</v>
      </c>
      <c r="N617" s="11">
        <f>WEEKDAY(Tabla1[[#This Row],[Fecha]],2)</f>
        <v>5</v>
      </c>
      <c r="O617" s="11" t="str">
        <f t="shared" si="9"/>
        <v>Viernes</v>
      </c>
    </row>
    <row r="618" spans="1:15" x14ac:dyDescent="0.25">
      <c r="A618" s="4">
        <v>40621</v>
      </c>
      <c r="B618">
        <v>1</v>
      </c>
      <c r="C618">
        <v>1</v>
      </c>
      <c r="D618" s="5" t="s">
        <v>40</v>
      </c>
      <c r="E618" s="6">
        <v>682.99350000000004</v>
      </c>
      <c r="F618" s="6">
        <v>1093.6590000000001</v>
      </c>
      <c r="G618" s="6">
        <v>1776.6524999999999</v>
      </c>
      <c r="H618" s="6" t="str">
        <f>VLOOKUP(Tabla1[[#This Row],[Caja]],Originales!$I$3:$K$6,2,FALSE)</f>
        <v>Tenerife Norte</v>
      </c>
      <c r="I618" s="6" t="str">
        <f>VLOOKUP(Tabla1[[#This Row],[Caja]],Originales!$I$3:$K$6,3,FALSE)</f>
        <v>Tenerife</v>
      </c>
      <c r="J618" s="9" t="str">
        <f>VLOOKUP(Tabla1[[#This Row],[CodigoEmpleado]],Originales!$M$3:$P$13,2,FALSE)</f>
        <v>Pepe</v>
      </c>
      <c r="K618" s="10">
        <f>YEAR(Tabla1[[#This Row],[Fecha]])</f>
        <v>2011</v>
      </c>
      <c r="L618" s="11">
        <f>MONTH(Tabla1[[#This Row],[Fecha]])</f>
        <v>3</v>
      </c>
      <c r="M618" s="11">
        <f>DAY(Tabla1[[#This Row],[Fecha]])</f>
        <v>19</v>
      </c>
      <c r="N618" s="11">
        <f>WEEKDAY(Tabla1[[#This Row],[Fecha]],2)</f>
        <v>6</v>
      </c>
      <c r="O618" s="11" t="str">
        <f t="shared" si="9"/>
        <v>Sábado</v>
      </c>
    </row>
    <row r="619" spans="1:15" x14ac:dyDescent="0.25">
      <c r="A619" s="4">
        <v>40621</v>
      </c>
      <c r="B619">
        <v>1</v>
      </c>
      <c r="C619">
        <v>2</v>
      </c>
      <c r="D619" s="5" t="s">
        <v>41</v>
      </c>
      <c r="E619" s="6">
        <v>683.76</v>
      </c>
      <c r="F619" s="6">
        <v>1216.635</v>
      </c>
      <c r="G619" s="6">
        <v>1900.395</v>
      </c>
      <c r="H619" s="6" t="str">
        <f>VLOOKUP(Tabla1[[#This Row],[Caja]],Originales!$I$3:$K$6,2,FALSE)</f>
        <v>Tenerife Norte</v>
      </c>
      <c r="I619" s="6" t="str">
        <f>VLOOKUP(Tabla1[[#This Row],[Caja]],Originales!$I$3:$K$6,3,FALSE)</f>
        <v>Tenerife</v>
      </c>
      <c r="J619" s="9" t="str">
        <f>VLOOKUP(Tabla1[[#This Row],[CodigoEmpleado]],Originales!$M$3:$P$13,2,FALSE)</f>
        <v>Javi</v>
      </c>
      <c r="K619" s="10">
        <f>YEAR(Tabla1[[#This Row],[Fecha]])</f>
        <v>2011</v>
      </c>
      <c r="L619" s="11">
        <f>MONTH(Tabla1[[#This Row],[Fecha]])</f>
        <v>3</v>
      </c>
      <c r="M619" s="11">
        <f>DAY(Tabla1[[#This Row],[Fecha]])</f>
        <v>19</v>
      </c>
      <c r="N619" s="11">
        <f>WEEKDAY(Tabla1[[#This Row],[Fecha]],2)</f>
        <v>6</v>
      </c>
      <c r="O619" s="11" t="str">
        <f t="shared" si="9"/>
        <v>Sábado</v>
      </c>
    </row>
    <row r="620" spans="1:15" x14ac:dyDescent="0.25">
      <c r="A620" s="4">
        <v>40621</v>
      </c>
      <c r="B620">
        <v>2</v>
      </c>
      <c r="C620">
        <v>1</v>
      </c>
      <c r="D620" s="5" t="s">
        <v>43</v>
      </c>
      <c r="E620" s="6">
        <v>695.24699999999996</v>
      </c>
      <c r="F620" s="6">
        <v>1090.9185</v>
      </c>
      <c r="G620" s="6">
        <v>1786.1655000000001</v>
      </c>
      <c r="H620" s="6" t="str">
        <f>VLOOKUP(Tabla1[[#This Row],[Caja]],Originales!$I$3:$K$6,2,FALSE)</f>
        <v>Tenerife Sur</v>
      </c>
      <c r="I620" s="6" t="str">
        <f>VLOOKUP(Tabla1[[#This Row],[Caja]],Originales!$I$3:$K$6,3,FALSE)</f>
        <v>Tenerife</v>
      </c>
      <c r="J620" s="9" t="str">
        <f>VLOOKUP(Tabla1[[#This Row],[CodigoEmpleado]],Originales!$M$3:$P$13,2,FALSE)</f>
        <v>Jose</v>
      </c>
      <c r="K620" s="10">
        <f>YEAR(Tabla1[[#This Row],[Fecha]])</f>
        <v>2011</v>
      </c>
      <c r="L620" s="11">
        <f>MONTH(Tabla1[[#This Row],[Fecha]])</f>
        <v>3</v>
      </c>
      <c r="M620" s="11">
        <f>DAY(Tabla1[[#This Row],[Fecha]])</f>
        <v>19</v>
      </c>
      <c r="N620" s="11">
        <f>WEEKDAY(Tabla1[[#This Row],[Fecha]],2)</f>
        <v>6</v>
      </c>
      <c r="O620" s="11" t="str">
        <f t="shared" si="9"/>
        <v>Sábado</v>
      </c>
    </row>
    <row r="621" spans="1:15" x14ac:dyDescent="0.25">
      <c r="A621" s="4">
        <v>40621</v>
      </c>
      <c r="B621">
        <v>2</v>
      </c>
      <c r="C621">
        <v>2</v>
      </c>
      <c r="D621" s="5" t="s">
        <v>47</v>
      </c>
      <c r="E621" s="6">
        <v>697.44150000000002</v>
      </c>
      <c r="F621" s="6">
        <v>1252.3035</v>
      </c>
      <c r="G621" s="6">
        <v>1949.7449999999999</v>
      </c>
      <c r="H621" s="6" t="str">
        <f>VLOOKUP(Tabla1[[#This Row],[Caja]],Originales!$I$3:$K$6,2,FALSE)</f>
        <v>Tenerife Sur</v>
      </c>
      <c r="I621" s="6" t="str">
        <f>VLOOKUP(Tabla1[[#This Row],[Caja]],Originales!$I$3:$K$6,3,FALSE)</f>
        <v>Tenerife</v>
      </c>
      <c r="J621" s="9" t="str">
        <f>VLOOKUP(Tabla1[[#This Row],[CodigoEmpleado]],Originales!$M$3:$P$13,2,FALSE)</f>
        <v>Toño</v>
      </c>
      <c r="K621" s="10">
        <f>YEAR(Tabla1[[#This Row],[Fecha]])</f>
        <v>2011</v>
      </c>
      <c r="L621" s="11">
        <f>MONTH(Tabla1[[#This Row],[Fecha]])</f>
        <v>3</v>
      </c>
      <c r="M621" s="11">
        <f>DAY(Tabla1[[#This Row],[Fecha]])</f>
        <v>19</v>
      </c>
      <c r="N621" s="11">
        <f>WEEKDAY(Tabla1[[#This Row],[Fecha]],2)</f>
        <v>6</v>
      </c>
      <c r="O621" s="11" t="str">
        <f t="shared" si="9"/>
        <v>Sábado</v>
      </c>
    </row>
    <row r="622" spans="1:15" x14ac:dyDescent="0.25">
      <c r="A622" s="4">
        <v>40621</v>
      </c>
      <c r="B622">
        <v>3</v>
      </c>
      <c r="C622">
        <v>1</v>
      </c>
      <c r="D622" s="5" t="s">
        <v>24</v>
      </c>
      <c r="E622" s="6">
        <v>615.99300000000005</v>
      </c>
      <c r="F622" s="6">
        <v>1133.0235</v>
      </c>
      <c r="G622" s="6">
        <v>1749.0165</v>
      </c>
      <c r="H622" s="6" t="str">
        <f>VLOOKUP(Tabla1[[#This Row],[Caja]],Originales!$I$3:$K$6,2,FALSE)</f>
        <v>Las Canteras</v>
      </c>
      <c r="I622" s="6" t="str">
        <f>VLOOKUP(Tabla1[[#This Row],[Caja]],Originales!$I$3:$K$6,3,FALSE)</f>
        <v>Las Palmas</v>
      </c>
      <c r="J622" s="9" t="str">
        <f>VLOOKUP(Tabla1[[#This Row],[CodigoEmpleado]],Originales!$M$3:$P$13,2,FALSE)</f>
        <v>Ana</v>
      </c>
      <c r="K622" s="10">
        <f>YEAR(Tabla1[[#This Row],[Fecha]])</f>
        <v>2011</v>
      </c>
      <c r="L622" s="11">
        <f>MONTH(Tabla1[[#This Row],[Fecha]])</f>
        <v>3</v>
      </c>
      <c r="M622" s="11">
        <f>DAY(Tabla1[[#This Row],[Fecha]])</f>
        <v>19</v>
      </c>
      <c r="N622" s="11">
        <f>WEEKDAY(Tabla1[[#This Row],[Fecha]],2)</f>
        <v>6</v>
      </c>
      <c r="O622" s="11" t="str">
        <f t="shared" si="9"/>
        <v>Sábado</v>
      </c>
    </row>
    <row r="623" spans="1:15" x14ac:dyDescent="0.25">
      <c r="A623" s="4">
        <v>40621</v>
      </c>
      <c r="B623">
        <v>3</v>
      </c>
      <c r="C623">
        <v>2</v>
      </c>
      <c r="D623" s="5" t="s">
        <v>30</v>
      </c>
      <c r="E623" s="6">
        <v>722.61</v>
      </c>
      <c r="F623" s="6">
        <v>1154.0340000000001</v>
      </c>
      <c r="G623" s="6">
        <v>1876.644</v>
      </c>
      <c r="H623" s="6" t="str">
        <f>VLOOKUP(Tabla1[[#This Row],[Caja]],Originales!$I$3:$K$6,2,FALSE)</f>
        <v>Las Canteras</v>
      </c>
      <c r="I623" s="6" t="str">
        <f>VLOOKUP(Tabla1[[#This Row],[Caja]],Originales!$I$3:$K$6,3,FALSE)</f>
        <v>Las Palmas</v>
      </c>
      <c r="J623" s="9" t="str">
        <f>VLOOKUP(Tabla1[[#This Row],[CodigoEmpleado]],Originales!$M$3:$P$13,2,FALSE)</f>
        <v>Juan</v>
      </c>
      <c r="K623" s="10">
        <f>YEAR(Tabla1[[#This Row],[Fecha]])</f>
        <v>2011</v>
      </c>
      <c r="L623" s="11">
        <f>MONTH(Tabla1[[#This Row],[Fecha]])</f>
        <v>3</v>
      </c>
      <c r="M623" s="11">
        <f>DAY(Tabla1[[#This Row],[Fecha]])</f>
        <v>19</v>
      </c>
      <c r="N623" s="11">
        <f>WEEKDAY(Tabla1[[#This Row],[Fecha]],2)</f>
        <v>6</v>
      </c>
      <c r="O623" s="11" t="str">
        <f t="shared" si="9"/>
        <v>Sábado</v>
      </c>
    </row>
    <row r="624" spans="1:15" x14ac:dyDescent="0.25">
      <c r="A624" s="4">
        <v>40621</v>
      </c>
      <c r="B624">
        <v>4</v>
      </c>
      <c r="C624">
        <v>1</v>
      </c>
      <c r="D624" s="5" t="s">
        <v>16</v>
      </c>
      <c r="E624" s="6">
        <v>718.15800000000002</v>
      </c>
      <c r="F624" s="6">
        <v>1151.5035</v>
      </c>
      <c r="G624" s="6">
        <v>1869.6614999999999</v>
      </c>
      <c r="H624" s="6" t="str">
        <f>VLOOKUP(Tabla1[[#This Row],[Caja]],Originales!$I$3:$K$6,2,FALSE)</f>
        <v>Telde</v>
      </c>
      <c r="I624" s="6" t="str">
        <f>VLOOKUP(Tabla1[[#This Row],[Caja]],Originales!$I$3:$K$6,3,FALSE)</f>
        <v>Las Palmas</v>
      </c>
      <c r="J624" s="9" t="str">
        <f>VLOOKUP(Tabla1[[#This Row],[CodigoEmpleado]],Originales!$M$3:$P$13,2,FALSE)</f>
        <v>Jorge</v>
      </c>
      <c r="K624" s="10">
        <f>YEAR(Tabla1[[#This Row],[Fecha]])</f>
        <v>2011</v>
      </c>
      <c r="L624" s="11">
        <f>MONTH(Tabla1[[#This Row],[Fecha]])</f>
        <v>3</v>
      </c>
      <c r="M624" s="11">
        <f>DAY(Tabla1[[#This Row],[Fecha]])</f>
        <v>19</v>
      </c>
      <c r="N624" s="11">
        <f>WEEKDAY(Tabla1[[#This Row],[Fecha]],2)</f>
        <v>6</v>
      </c>
      <c r="O624" s="11" t="str">
        <f t="shared" si="9"/>
        <v>Sábado</v>
      </c>
    </row>
    <row r="625" spans="1:15" x14ac:dyDescent="0.25">
      <c r="A625" s="4">
        <v>40621</v>
      </c>
      <c r="B625">
        <v>4</v>
      </c>
      <c r="C625">
        <v>2</v>
      </c>
      <c r="D625" s="5" t="s">
        <v>22</v>
      </c>
      <c r="E625" s="6">
        <v>684.22199999999998</v>
      </c>
      <c r="F625" s="6">
        <v>1057.9169999999999</v>
      </c>
      <c r="G625" s="6">
        <v>1742.1389999999999</v>
      </c>
      <c r="H625" s="6" t="str">
        <f>VLOOKUP(Tabla1[[#This Row],[Caja]],Originales!$I$3:$K$6,2,FALSE)</f>
        <v>Telde</v>
      </c>
      <c r="I625" s="6" t="str">
        <f>VLOOKUP(Tabla1[[#This Row],[Caja]],Originales!$I$3:$K$6,3,FALSE)</f>
        <v>Las Palmas</v>
      </c>
      <c r="J625" s="9" t="str">
        <f>VLOOKUP(Tabla1[[#This Row],[CodigoEmpleado]],Originales!$M$3:$P$13,2,FALSE)</f>
        <v>Paco</v>
      </c>
      <c r="K625" s="10">
        <f>YEAR(Tabla1[[#This Row],[Fecha]])</f>
        <v>2011</v>
      </c>
      <c r="L625" s="11">
        <f>MONTH(Tabla1[[#This Row],[Fecha]])</f>
        <v>3</v>
      </c>
      <c r="M625" s="11">
        <f>DAY(Tabla1[[#This Row],[Fecha]])</f>
        <v>19</v>
      </c>
      <c r="N625" s="11">
        <f>WEEKDAY(Tabla1[[#This Row],[Fecha]],2)</f>
        <v>6</v>
      </c>
      <c r="O625" s="11" t="str">
        <f t="shared" si="9"/>
        <v>Sábado</v>
      </c>
    </row>
    <row r="626" spans="1:15" x14ac:dyDescent="0.25">
      <c r="A626" s="4">
        <v>40622</v>
      </c>
      <c r="B626">
        <v>1</v>
      </c>
      <c r="C626">
        <v>1</v>
      </c>
      <c r="D626" s="5" t="s">
        <v>27</v>
      </c>
      <c r="E626" s="6">
        <v>667.71600000000001</v>
      </c>
      <c r="F626" s="6">
        <v>1142.4525000000001</v>
      </c>
      <c r="G626" s="6">
        <v>1810.1685</v>
      </c>
      <c r="H626" s="6" t="str">
        <f>VLOOKUP(Tabla1[[#This Row],[Caja]],Originales!$I$3:$K$6,2,FALSE)</f>
        <v>Tenerife Norte</v>
      </c>
      <c r="I626" s="6" t="str">
        <f>VLOOKUP(Tabla1[[#This Row],[Caja]],Originales!$I$3:$K$6,3,FALSE)</f>
        <v>Tenerife</v>
      </c>
      <c r="J626" s="9" t="str">
        <f>VLOOKUP(Tabla1[[#This Row],[CodigoEmpleado]],Originales!$M$3:$P$13,2,FALSE)</f>
        <v>Bea</v>
      </c>
      <c r="K626" s="10">
        <f>YEAR(Tabla1[[#This Row],[Fecha]])</f>
        <v>2011</v>
      </c>
      <c r="L626" s="11">
        <f>MONTH(Tabla1[[#This Row],[Fecha]])</f>
        <v>3</v>
      </c>
      <c r="M626" s="11">
        <f>DAY(Tabla1[[#This Row],[Fecha]])</f>
        <v>20</v>
      </c>
      <c r="N626" s="11">
        <f>WEEKDAY(Tabla1[[#This Row],[Fecha]],2)</f>
        <v>7</v>
      </c>
      <c r="O626" s="11" t="str">
        <f t="shared" si="9"/>
        <v>Domingo</v>
      </c>
    </row>
    <row r="627" spans="1:15" x14ac:dyDescent="0.25">
      <c r="A627" s="4">
        <v>40622</v>
      </c>
      <c r="B627">
        <v>1</v>
      </c>
      <c r="C627">
        <v>2</v>
      </c>
      <c r="D627" s="5" t="s">
        <v>32</v>
      </c>
      <c r="E627" s="6">
        <v>770.8365</v>
      </c>
      <c r="F627" s="6">
        <v>1184.316</v>
      </c>
      <c r="G627" s="6">
        <v>1955.1524999999999</v>
      </c>
      <c r="H627" s="6" t="str">
        <f>VLOOKUP(Tabla1[[#This Row],[Caja]],Originales!$I$3:$K$6,2,FALSE)</f>
        <v>Tenerife Norte</v>
      </c>
      <c r="I627" s="6" t="str">
        <f>VLOOKUP(Tabla1[[#This Row],[Caja]],Originales!$I$3:$K$6,3,FALSE)</f>
        <v>Tenerife</v>
      </c>
      <c r="J627" s="9" t="str">
        <f>VLOOKUP(Tabla1[[#This Row],[CodigoEmpleado]],Originales!$M$3:$P$13,2,FALSE)</f>
        <v>Ana</v>
      </c>
      <c r="K627" s="10">
        <f>YEAR(Tabla1[[#This Row],[Fecha]])</f>
        <v>2011</v>
      </c>
      <c r="L627" s="11">
        <f>MONTH(Tabla1[[#This Row],[Fecha]])</f>
        <v>3</v>
      </c>
      <c r="M627" s="11">
        <f>DAY(Tabla1[[#This Row],[Fecha]])</f>
        <v>20</v>
      </c>
      <c r="N627" s="11">
        <f>WEEKDAY(Tabla1[[#This Row],[Fecha]],2)</f>
        <v>7</v>
      </c>
      <c r="O627" s="11" t="str">
        <f t="shared" si="9"/>
        <v>Domingo</v>
      </c>
    </row>
    <row r="628" spans="1:15" x14ac:dyDescent="0.25">
      <c r="A628" s="4">
        <v>40622</v>
      </c>
      <c r="B628">
        <v>2</v>
      </c>
      <c r="C628">
        <v>1</v>
      </c>
      <c r="D628" s="5" t="s">
        <v>37</v>
      </c>
      <c r="E628" s="6">
        <v>560.12249999999995</v>
      </c>
      <c r="F628" s="6">
        <v>1057.9275</v>
      </c>
      <c r="G628" s="6">
        <v>1618.05</v>
      </c>
      <c r="H628" s="6" t="str">
        <f>VLOOKUP(Tabla1[[#This Row],[Caja]],Originales!$I$3:$K$6,2,FALSE)</f>
        <v>Tenerife Sur</v>
      </c>
      <c r="I628" s="6" t="str">
        <f>VLOOKUP(Tabla1[[#This Row],[Caja]],Originales!$I$3:$K$6,3,FALSE)</f>
        <v>Tenerife</v>
      </c>
      <c r="J628" s="9" t="str">
        <f>VLOOKUP(Tabla1[[#This Row],[CodigoEmpleado]],Originales!$M$3:$P$13,2,FALSE)</f>
        <v>Luis</v>
      </c>
      <c r="K628" s="10">
        <f>YEAR(Tabla1[[#This Row],[Fecha]])</f>
        <v>2011</v>
      </c>
      <c r="L628" s="11">
        <f>MONTH(Tabla1[[#This Row],[Fecha]])</f>
        <v>3</v>
      </c>
      <c r="M628" s="11">
        <f>DAY(Tabla1[[#This Row],[Fecha]])</f>
        <v>20</v>
      </c>
      <c r="N628" s="11">
        <f>WEEKDAY(Tabla1[[#This Row],[Fecha]],2)</f>
        <v>7</v>
      </c>
      <c r="O628" s="11" t="str">
        <f t="shared" si="9"/>
        <v>Domingo</v>
      </c>
    </row>
    <row r="629" spans="1:15" x14ac:dyDescent="0.25">
      <c r="A629" s="4">
        <v>40622</v>
      </c>
      <c r="B629">
        <v>2</v>
      </c>
      <c r="C629">
        <v>2</v>
      </c>
      <c r="D629" s="5" t="s">
        <v>40</v>
      </c>
      <c r="E629" s="6">
        <v>639.29250000000002</v>
      </c>
      <c r="F629" s="6">
        <v>1083.789</v>
      </c>
      <c r="G629" s="6">
        <v>1723.0815</v>
      </c>
      <c r="H629" s="6" t="str">
        <f>VLOOKUP(Tabla1[[#This Row],[Caja]],Originales!$I$3:$K$6,2,FALSE)</f>
        <v>Tenerife Sur</v>
      </c>
      <c r="I629" s="6" t="str">
        <f>VLOOKUP(Tabla1[[#This Row],[Caja]],Originales!$I$3:$K$6,3,FALSE)</f>
        <v>Tenerife</v>
      </c>
      <c r="J629" s="9" t="str">
        <f>VLOOKUP(Tabla1[[#This Row],[CodigoEmpleado]],Originales!$M$3:$P$13,2,FALSE)</f>
        <v>Pepe</v>
      </c>
      <c r="K629" s="10">
        <f>YEAR(Tabla1[[#This Row],[Fecha]])</f>
        <v>2011</v>
      </c>
      <c r="L629" s="11">
        <f>MONTH(Tabla1[[#This Row],[Fecha]])</f>
        <v>3</v>
      </c>
      <c r="M629" s="11">
        <f>DAY(Tabla1[[#This Row],[Fecha]])</f>
        <v>20</v>
      </c>
      <c r="N629" s="11">
        <f>WEEKDAY(Tabla1[[#This Row],[Fecha]],2)</f>
        <v>7</v>
      </c>
      <c r="O629" s="11" t="str">
        <f t="shared" si="9"/>
        <v>Domingo</v>
      </c>
    </row>
    <row r="630" spans="1:15" x14ac:dyDescent="0.25">
      <c r="A630" s="4">
        <v>40622</v>
      </c>
      <c r="B630">
        <v>3</v>
      </c>
      <c r="C630">
        <v>1</v>
      </c>
      <c r="D630" s="5" t="s">
        <v>41</v>
      </c>
      <c r="E630" s="6">
        <v>638.86199999999997</v>
      </c>
      <c r="F630" s="6">
        <v>1030.029</v>
      </c>
      <c r="G630" s="6">
        <v>1668.8910000000001</v>
      </c>
      <c r="H630" s="6" t="str">
        <f>VLOOKUP(Tabla1[[#This Row],[Caja]],Originales!$I$3:$K$6,2,FALSE)</f>
        <v>Las Canteras</v>
      </c>
      <c r="I630" s="6" t="str">
        <f>VLOOKUP(Tabla1[[#This Row],[Caja]],Originales!$I$3:$K$6,3,FALSE)</f>
        <v>Las Palmas</v>
      </c>
      <c r="J630" s="9" t="str">
        <f>VLOOKUP(Tabla1[[#This Row],[CodigoEmpleado]],Originales!$M$3:$P$13,2,FALSE)</f>
        <v>Javi</v>
      </c>
      <c r="K630" s="10">
        <f>YEAR(Tabla1[[#This Row],[Fecha]])</f>
        <v>2011</v>
      </c>
      <c r="L630" s="11">
        <f>MONTH(Tabla1[[#This Row],[Fecha]])</f>
        <v>3</v>
      </c>
      <c r="M630" s="11">
        <f>DAY(Tabla1[[#This Row],[Fecha]])</f>
        <v>20</v>
      </c>
      <c r="N630" s="11">
        <f>WEEKDAY(Tabla1[[#This Row],[Fecha]],2)</f>
        <v>7</v>
      </c>
      <c r="O630" s="11" t="str">
        <f t="shared" si="9"/>
        <v>Domingo</v>
      </c>
    </row>
    <row r="631" spans="1:15" x14ac:dyDescent="0.25">
      <c r="A631" s="4">
        <v>40622</v>
      </c>
      <c r="B631">
        <v>3</v>
      </c>
      <c r="C631">
        <v>2</v>
      </c>
      <c r="D631" s="5" t="s">
        <v>43</v>
      </c>
      <c r="E631" s="6">
        <v>817.83450000000005</v>
      </c>
      <c r="F631" s="6">
        <v>1288.3920000000001</v>
      </c>
      <c r="G631" s="6">
        <v>2106.2265000000002</v>
      </c>
      <c r="H631" s="6" t="str">
        <f>VLOOKUP(Tabla1[[#This Row],[Caja]],Originales!$I$3:$K$6,2,FALSE)</f>
        <v>Las Canteras</v>
      </c>
      <c r="I631" s="6" t="str">
        <f>VLOOKUP(Tabla1[[#This Row],[Caja]],Originales!$I$3:$K$6,3,FALSE)</f>
        <v>Las Palmas</v>
      </c>
      <c r="J631" s="9" t="str">
        <f>VLOOKUP(Tabla1[[#This Row],[CodigoEmpleado]],Originales!$M$3:$P$13,2,FALSE)</f>
        <v>Jose</v>
      </c>
      <c r="K631" s="10">
        <f>YEAR(Tabla1[[#This Row],[Fecha]])</f>
        <v>2011</v>
      </c>
      <c r="L631" s="11">
        <f>MONTH(Tabla1[[#This Row],[Fecha]])</f>
        <v>3</v>
      </c>
      <c r="M631" s="11">
        <f>DAY(Tabla1[[#This Row],[Fecha]])</f>
        <v>20</v>
      </c>
      <c r="N631" s="11">
        <f>WEEKDAY(Tabla1[[#This Row],[Fecha]],2)</f>
        <v>7</v>
      </c>
      <c r="O631" s="11" t="str">
        <f t="shared" si="9"/>
        <v>Domingo</v>
      </c>
    </row>
    <row r="632" spans="1:15" x14ac:dyDescent="0.25">
      <c r="A632" s="4">
        <v>40622</v>
      </c>
      <c r="B632">
        <v>4</v>
      </c>
      <c r="C632">
        <v>1</v>
      </c>
      <c r="D632" s="5" t="s">
        <v>47</v>
      </c>
      <c r="E632" s="6">
        <v>678.19500000000005</v>
      </c>
      <c r="F632" s="6">
        <v>1171.758</v>
      </c>
      <c r="G632" s="6">
        <v>1849.953</v>
      </c>
      <c r="H632" s="6" t="str">
        <f>VLOOKUP(Tabla1[[#This Row],[Caja]],Originales!$I$3:$K$6,2,FALSE)</f>
        <v>Telde</v>
      </c>
      <c r="I632" s="6" t="str">
        <f>VLOOKUP(Tabla1[[#This Row],[Caja]],Originales!$I$3:$K$6,3,FALSE)</f>
        <v>Las Palmas</v>
      </c>
      <c r="J632" s="9" t="str">
        <f>VLOOKUP(Tabla1[[#This Row],[CodigoEmpleado]],Originales!$M$3:$P$13,2,FALSE)</f>
        <v>Toño</v>
      </c>
      <c r="K632" s="10">
        <f>YEAR(Tabla1[[#This Row],[Fecha]])</f>
        <v>2011</v>
      </c>
      <c r="L632" s="11">
        <f>MONTH(Tabla1[[#This Row],[Fecha]])</f>
        <v>3</v>
      </c>
      <c r="M632" s="11">
        <f>DAY(Tabla1[[#This Row],[Fecha]])</f>
        <v>20</v>
      </c>
      <c r="N632" s="11">
        <f>WEEKDAY(Tabla1[[#This Row],[Fecha]],2)</f>
        <v>7</v>
      </c>
      <c r="O632" s="11" t="str">
        <f t="shared" si="9"/>
        <v>Domingo</v>
      </c>
    </row>
    <row r="633" spans="1:15" x14ac:dyDescent="0.25">
      <c r="A633" s="4">
        <v>40622</v>
      </c>
      <c r="B633">
        <v>4</v>
      </c>
      <c r="C633">
        <v>2</v>
      </c>
      <c r="D633" s="5" t="s">
        <v>24</v>
      </c>
      <c r="E633" s="6">
        <v>692.86350000000004</v>
      </c>
      <c r="F633" s="6">
        <v>1176.0840000000001</v>
      </c>
      <c r="G633" s="6">
        <v>1868.9475</v>
      </c>
      <c r="H633" s="6" t="str">
        <f>VLOOKUP(Tabla1[[#This Row],[Caja]],Originales!$I$3:$K$6,2,FALSE)</f>
        <v>Telde</v>
      </c>
      <c r="I633" s="6" t="str">
        <f>VLOOKUP(Tabla1[[#This Row],[Caja]],Originales!$I$3:$K$6,3,FALSE)</f>
        <v>Las Palmas</v>
      </c>
      <c r="J633" s="9" t="str">
        <f>VLOOKUP(Tabla1[[#This Row],[CodigoEmpleado]],Originales!$M$3:$P$13,2,FALSE)</f>
        <v>Ana</v>
      </c>
      <c r="K633" s="10">
        <f>YEAR(Tabla1[[#This Row],[Fecha]])</f>
        <v>2011</v>
      </c>
      <c r="L633" s="11">
        <f>MONTH(Tabla1[[#This Row],[Fecha]])</f>
        <v>3</v>
      </c>
      <c r="M633" s="11">
        <f>DAY(Tabla1[[#This Row],[Fecha]])</f>
        <v>20</v>
      </c>
      <c r="N633" s="11">
        <f>WEEKDAY(Tabla1[[#This Row],[Fecha]],2)</f>
        <v>7</v>
      </c>
      <c r="O633" s="11" t="str">
        <f t="shared" si="9"/>
        <v>Domingo</v>
      </c>
    </row>
    <row r="634" spans="1:15" x14ac:dyDescent="0.25">
      <c r="A634" s="4">
        <v>40623</v>
      </c>
      <c r="B634">
        <v>1</v>
      </c>
      <c r="C634">
        <v>1</v>
      </c>
      <c r="D634" s="5" t="s">
        <v>30</v>
      </c>
      <c r="E634" s="6">
        <v>598.05899999999997</v>
      </c>
      <c r="F634" s="6">
        <v>1026.9314999999999</v>
      </c>
      <c r="G634" s="6">
        <v>1624.9905000000001</v>
      </c>
      <c r="H634" s="6" t="str">
        <f>VLOOKUP(Tabla1[[#This Row],[Caja]],Originales!$I$3:$K$6,2,FALSE)</f>
        <v>Tenerife Norte</v>
      </c>
      <c r="I634" s="6" t="str">
        <f>VLOOKUP(Tabla1[[#This Row],[Caja]],Originales!$I$3:$K$6,3,FALSE)</f>
        <v>Tenerife</v>
      </c>
      <c r="J634" s="9" t="str">
        <f>VLOOKUP(Tabla1[[#This Row],[CodigoEmpleado]],Originales!$M$3:$P$13,2,FALSE)</f>
        <v>Juan</v>
      </c>
      <c r="K634" s="10">
        <f>YEAR(Tabla1[[#This Row],[Fecha]])</f>
        <v>2011</v>
      </c>
      <c r="L634" s="11">
        <f>MONTH(Tabla1[[#This Row],[Fecha]])</f>
        <v>3</v>
      </c>
      <c r="M634" s="11">
        <f>DAY(Tabla1[[#This Row],[Fecha]])</f>
        <v>21</v>
      </c>
      <c r="N634" s="11">
        <f>WEEKDAY(Tabla1[[#This Row],[Fecha]],2)</f>
        <v>1</v>
      </c>
      <c r="O634" s="11" t="str">
        <f t="shared" si="9"/>
        <v>Lunes</v>
      </c>
    </row>
    <row r="635" spans="1:15" x14ac:dyDescent="0.25">
      <c r="A635" s="4">
        <v>40623</v>
      </c>
      <c r="B635">
        <v>1</v>
      </c>
      <c r="C635">
        <v>2</v>
      </c>
      <c r="D635" s="5" t="s">
        <v>16</v>
      </c>
      <c r="E635" s="6">
        <v>553.7595</v>
      </c>
      <c r="F635" s="6">
        <v>1058.7570000000001</v>
      </c>
      <c r="G635" s="6">
        <v>1612.5165</v>
      </c>
      <c r="H635" s="6" t="str">
        <f>VLOOKUP(Tabla1[[#This Row],[Caja]],Originales!$I$3:$K$6,2,FALSE)</f>
        <v>Tenerife Norte</v>
      </c>
      <c r="I635" s="6" t="str">
        <f>VLOOKUP(Tabla1[[#This Row],[Caja]],Originales!$I$3:$K$6,3,FALSE)</f>
        <v>Tenerife</v>
      </c>
      <c r="J635" s="9" t="str">
        <f>VLOOKUP(Tabla1[[#This Row],[CodigoEmpleado]],Originales!$M$3:$P$13,2,FALSE)</f>
        <v>Jorge</v>
      </c>
      <c r="K635" s="10">
        <f>YEAR(Tabla1[[#This Row],[Fecha]])</f>
        <v>2011</v>
      </c>
      <c r="L635" s="11">
        <f>MONTH(Tabla1[[#This Row],[Fecha]])</f>
        <v>3</v>
      </c>
      <c r="M635" s="11">
        <f>DAY(Tabla1[[#This Row],[Fecha]])</f>
        <v>21</v>
      </c>
      <c r="N635" s="11">
        <f>WEEKDAY(Tabla1[[#This Row],[Fecha]],2)</f>
        <v>1</v>
      </c>
      <c r="O635" s="11" t="str">
        <f t="shared" si="9"/>
        <v>Lunes</v>
      </c>
    </row>
    <row r="636" spans="1:15" x14ac:dyDescent="0.25">
      <c r="A636" s="4">
        <v>40623</v>
      </c>
      <c r="B636">
        <v>2</v>
      </c>
      <c r="C636">
        <v>1</v>
      </c>
      <c r="D636" s="5" t="s">
        <v>22</v>
      </c>
      <c r="E636" s="6">
        <v>571.18949999999995</v>
      </c>
      <c r="F636" s="6">
        <v>1053.3285000000001</v>
      </c>
      <c r="G636" s="6">
        <v>1624.518</v>
      </c>
      <c r="H636" s="6" t="str">
        <f>VLOOKUP(Tabla1[[#This Row],[Caja]],Originales!$I$3:$K$6,2,FALSE)</f>
        <v>Tenerife Sur</v>
      </c>
      <c r="I636" s="6" t="str">
        <f>VLOOKUP(Tabla1[[#This Row],[Caja]],Originales!$I$3:$K$6,3,FALSE)</f>
        <v>Tenerife</v>
      </c>
      <c r="J636" s="9" t="str">
        <f>VLOOKUP(Tabla1[[#This Row],[CodigoEmpleado]],Originales!$M$3:$P$13,2,FALSE)</f>
        <v>Paco</v>
      </c>
      <c r="K636" s="10">
        <f>YEAR(Tabla1[[#This Row],[Fecha]])</f>
        <v>2011</v>
      </c>
      <c r="L636" s="11">
        <f>MONTH(Tabla1[[#This Row],[Fecha]])</f>
        <v>3</v>
      </c>
      <c r="M636" s="11">
        <f>DAY(Tabla1[[#This Row],[Fecha]])</f>
        <v>21</v>
      </c>
      <c r="N636" s="11">
        <f>WEEKDAY(Tabla1[[#This Row],[Fecha]],2)</f>
        <v>1</v>
      </c>
      <c r="O636" s="11" t="str">
        <f t="shared" si="9"/>
        <v>Lunes</v>
      </c>
    </row>
    <row r="637" spans="1:15" x14ac:dyDescent="0.25">
      <c r="A637" s="4">
        <v>40623</v>
      </c>
      <c r="B637">
        <v>2</v>
      </c>
      <c r="C637">
        <v>2</v>
      </c>
      <c r="D637" s="5" t="s">
        <v>27</v>
      </c>
      <c r="E637" s="6">
        <v>765.24</v>
      </c>
      <c r="F637" s="6">
        <v>1388.1945000000001</v>
      </c>
      <c r="G637" s="6">
        <v>2153.4344999999998</v>
      </c>
      <c r="H637" s="6" t="str">
        <f>VLOOKUP(Tabla1[[#This Row],[Caja]],Originales!$I$3:$K$6,2,FALSE)</f>
        <v>Tenerife Sur</v>
      </c>
      <c r="I637" s="6" t="str">
        <f>VLOOKUP(Tabla1[[#This Row],[Caja]],Originales!$I$3:$K$6,3,FALSE)</f>
        <v>Tenerife</v>
      </c>
      <c r="J637" s="9" t="str">
        <f>VLOOKUP(Tabla1[[#This Row],[CodigoEmpleado]],Originales!$M$3:$P$13,2,FALSE)</f>
        <v>Bea</v>
      </c>
      <c r="K637" s="10">
        <f>YEAR(Tabla1[[#This Row],[Fecha]])</f>
        <v>2011</v>
      </c>
      <c r="L637" s="11">
        <f>MONTH(Tabla1[[#This Row],[Fecha]])</f>
        <v>3</v>
      </c>
      <c r="M637" s="11">
        <f>DAY(Tabla1[[#This Row],[Fecha]])</f>
        <v>21</v>
      </c>
      <c r="N637" s="11">
        <f>WEEKDAY(Tabla1[[#This Row],[Fecha]],2)</f>
        <v>1</v>
      </c>
      <c r="O637" s="11" t="str">
        <f t="shared" si="9"/>
        <v>Lunes</v>
      </c>
    </row>
    <row r="638" spans="1:15" x14ac:dyDescent="0.25">
      <c r="A638" s="4">
        <v>40623</v>
      </c>
      <c r="B638">
        <v>3</v>
      </c>
      <c r="C638">
        <v>1</v>
      </c>
      <c r="D638" s="5" t="s">
        <v>32</v>
      </c>
      <c r="E638" s="6">
        <v>707.96249999999998</v>
      </c>
      <c r="F638" s="6">
        <v>1183.56</v>
      </c>
      <c r="G638" s="6">
        <v>1891.5225</v>
      </c>
      <c r="H638" s="6" t="str">
        <f>VLOOKUP(Tabla1[[#This Row],[Caja]],Originales!$I$3:$K$6,2,FALSE)</f>
        <v>Las Canteras</v>
      </c>
      <c r="I638" s="6" t="str">
        <f>VLOOKUP(Tabla1[[#This Row],[Caja]],Originales!$I$3:$K$6,3,FALSE)</f>
        <v>Las Palmas</v>
      </c>
      <c r="J638" s="9" t="str">
        <f>VLOOKUP(Tabla1[[#This Row],[CodigoEmpleado]],Originales!$M$3:$P$13,2,FALSE)</f>
        <v>Ana</v>
      </c>
      <c r="K638" s="10">
        <f>YEAR(Tabla1[[#This Row],[Fecha]])</f>
        <v>2011</v>
      </c>
      <c r="L638" s="11">
        <f>MONTH(Tabla1[[#This Row],[Fecha]])</f>
        <v>3</v>
      </c>
      <c r="M638" s="11">
        <f>DAY(Tabla1[[#This Row],[Fecha]])</f>
        <v>21</v>
      </c>
      <c r="N638" s="11">
        <f>WEEKDAY(Tabla1[[#This Row],[Fecha]],2)</f>
        <v>1</v>
      </c>
      <c r="O638" s="11" t="str">
        <f t="shared" si="9"/>
        <v>Lunes</v>
      </c>
    </row>
    <row r="639" spans="1:15" x14ac:dyDescent="0.25">
      <c r="A639" s="4">
        <v>40623</v>
      </c>
      <c r="B639">
        <v>3</v>
      </c>
      <c r="C639">
        <v>2</v>
      </c>
      <c r="D639" s="5" t="s">
        <v>37</v>
      </c>
      <c r="E639" s="6">
        <v>620.70749999999998</v>
      </c>
      <c r="F639" s="6">
        <v>1152.6479999999999</v>
      </c>
      <c r="G639" s="6">
        <v>1773.3554999999999</v>
      </c>
      <c r="H639" s="6" t="str">
        <f>VLOOKUP(Tabla1[[#This Row],[Caja]],Originales!$I$3:$K$6,2,FALSE)</f>
        <v>Las Canteras</v>
      </c>
      <c r="I639" s="6" t="str">
        <f>VLOOKUP(Tabla1[[#This Row],[Caja]],Originales!$I$3:$K$6,3,FALSE)</f>
        <v>Las Palmas</v>
      </c>
      <c r="J639" s="9" t="str">
        <f>VLOOKUP(Tabla1[[#This Row],[CodigoEmpleado]],Originales!$M$3:$P$13,2,FALSE)</f>
        <v>Luis</v>
      </c>
      <c r="K639" s="10">
        <f>YEAR(Tabla1[[#This Row],[Fecha]])</f>
        <v>2011</v>
      </c>
      <c r="L639" s="11">
        <f>MONTH(Tabla1[[#This Row],[Fecha]])</f>
        <v>3</v>
      </c>
      <c r="M639" s="11">
        <f>DAY(Tabla1[[#This Row],[Fecha]])</f>
        <v>21</v>
      </c>
      <c r="N639" s="11">
        <f>WEEKDAY(Tabla1[[#This Row],[Fecha]],2)</f>
        <v>1</v>
      </c>
      <c r="O639" s="11" t="str">
        <f t="shared" si="9"/>
        <v>Lunes</v>
      </c>
    </row>
    <row r="640" spans="1:15" x14ac:dyDescent="0.25">
      <c r="A640" s="4">
        <v>40623</v>
      </c>
      <c r="B640">
        <v>4</v>
      </c>
      <c r="C640">
        <v>1</v>
      </c>
      <c r="D640" s="5" t="s">
        <v>40</v>
      </c>
      <c r="E640" s="6">
        <v>601.47149999999999</v>
      </c>
      <c r="F640" s="6">
        <v>1045.422</v>
      </c>
      <c r="G640" s="6">
        <v>1646.8934999999999</v>
      </c>
      <c r="H640" s="6" t="str">
        <f>VLOOKUP(Tabla1[[#This Row],[Caja]],Originales!$I$3:$K$6,2,FALSE)</f>
        <v>Telde</v>
      </c>
      <c r="I640" s="6" t="str">
        <f>VLOOKUP(Tabla1[[#This Row],[Caja]],Originales!$I$3:$K$6,3,FALSE)</f>
        <v>Las Palmas</v>
      </c>
      <c r="J640" s="9" t="str">
        <f>VLOOKUP(Tabla1[[#This Row],[CodigoEmpleado]],Originales!$M$3:$P$13,2,FALSE)</f>
        <v>Pepe</v>
      </c>
      <c r="K640" s="10">
        <f>YEAR(Tabla1[[#This Row],[Fecha]])</f>
        <v>2011</v>
      </c>
      <c r="L640" s="11">
        <f>MONTH(Tabla1[[#This Row],[Fecha]])</f>
        <v>3</v>
      </c>
      <c r="M640" s="11">
        <f>DAY(Tabla1[[#This Row],[Fecha]])</f>
        <v>21</v>
      </c>
      <c r="N640" s="11">
        <f>WEEKDAY(Tabla1[[#This Row],[Fecha]],2)</f>
        <v>1</v>
      </c>
      <c r="O640" s="11" t="str">
        <f t="shared" si="9"/>
        <v>Lunes</v>
      </c>
    </row>
    <row r="641" spans="1:15" x14ac:dyDescent="0.25">
      <c r="A641" s="4">
        <v>40623</v>
      </c>
      <c r="B641">
        <v>4</v>
      </c>
      <c r="C641">
        <v>2</v>
      </c>
      <c r="D641" s="5" t="s">
        <v>41</v>
      </c>
      <c r="E641" s="6">
        <v>611.53049999999996</v>
      </c>
      <c r="F641" s="6">
        <v>1119.0899999999999</v>
      </c>
      <c r="G641" s="6">
        <v>1730.6205</v>
      </c>
      <c r="H641" s="6" t="str">
        <f>VLOOKUP(Tabla1[[#This Row],[Caja]],Originales!$I$3:$K$6,2,FALSE)</f>
        <v>Telde</v>
      </c>
      <c r="I641" s="6" t="str">
        <f>VLOOKUP(Tabla1[[#This Row],[Caja]],Originales!$I$3:$K$6,3,FALSE)</f>
        <v>Las Palmas</v>
      </c>
      <c r="J641" s="9" t="str">
        <f>VLOOKUP(Tabla1[[#This Row],[CodigoEmpleado]],Originales!$M$3:$P$13,2,FALSE)</f>
        <v>Javi</v>
      </c>
      <c r="K641" s="10">
        <f>YEAR(Tabla1[[#This Row],[Fecha]])</f>
        <v>2011</v>
      </c>
      <c r="L641" s="11">
        <f>MONTH(Tabla1[[#This Row],[Fecha]])</f>
        <v>3</v>
      </c>
      <c r="M641" s="11">
        <f>DAY(Tabla1[[#This Row],[Fecha]])</f>
        <v>21</v>
      </c>
      <c r="N641" s="11">
        <f>WEEKDAY(Tabla1[[#This Row],[Fecha]],2)</f>
        <v>1</v>
      </c>
      <c r="O641" s="11" t="str">
        <f t="shared" si="9"/>
        <v>Lunes</v>
      </c>
    </row>
    <row r="642" spans="1:15" x14ac:dyDescent="0.25">
      <c r="A642" s="4">
        <v>40624</v>
      </c>
      <c r="B642">
        <v>1</v>
      </c>
      <c r="C642">
        <v>1</v>
      </c>
      <c r="D642" s="5" t="s">
        <v>43</v>
      </c>
      <c r="E642" s="6">
        <v>605.07299999999998</v>
      </c>
      <c r="F642" s="6">
        <v>995.29499999999996</v>
      </c>
      <c r="G642" s="6">
        <v>1600.3679999999999</v>
      </c>
      <c r="H642" s="6" t="str">
        <f>VLOOKUP(Tabla1[[#This Row],[Caja]],Originales!$I$3:$K$6,2,FALSE)</f>
        <v>Tenerife Norte</v>
      </c>
      <c r="I642" s="6" t="str">
        <f>VLOOKUP(Tabla1[[#This Row],[Caja]],Originales!$I$3:$K$6,3,FALSE)</f>
        <v>Tenerife</v>
      </c>
      <c r="J642" s="9" t="str">
        <f>VLOOKUP(Tabla1[[#This Row],[CodigoEmpleado]],Originales!$M$3:$P$13,2,FALSE)</f>
        <v>Jose</v>
      </c>
      <c r="K642" s="10">
        <f>YEAR(Tabla1[[#This Row],[Fecha]])</f>
        <v>2011</v>
      </c>
      <c r="L642" s="11">
        <f>MONTH(Tabla1[[#This Row],[Fecha]])</f>
        <v>3</v>
      </c>
      <c r="M642" s="11">
        <f>DAY(Tabla1[[#This Row],[Fecha]])</f>
        <v>22</v>
      </c>
      <c r="N642" s="11">
        <f>WEEKDAY(Tabla1[[#This Row],[Fecha]],2)</f>
        <v>2</v>
      </c>
      <c r="O642" s="11" t="str">
        <f t="shared" ref="O642:O705" si="10">IF(N642=1,"Lunes",IF(N642=2,"Martes",IF(N642=3,"Miércoles",IF(N642=4,"Jueves",IF(N642=5,"Viernes",IF(N642=6,"Sábado","Domingo"))))))</f>
        <v>Martes</v>
      </c>
    </row>
    <row r="643" spans="1:15" x14ac:dyDescent="0.25">
      <c r="A643" s="4">
        <v>40624</v>
      </c>
      <c r="B643">
        <v>1</v>
      </c>
      <c r="C643">
        <v>2</v>
      </c>
      <c r="D643" s="5" t="s">
        <v>47</v>
      </c>
      <c r="E643" s="6">
        <v>640.98299999999995</v>
      </c>
      <c r="F643" s="6">
        <v>961.90499999999997</v>
      </c>
      <c r="G643" s="6">
        <v>1602.8879999999999</v>
      </c>
      <c r="H643" s="6" t="str">
        <f>VLOOKUP(Tabla1[[#This Row],[Caja]],Originales!$I$3:$K$6,2,FALSE)</f>
        <v>Tenerife Norte</v>
      </c>
      <c r="I643" s="6" t="str">
        <f>VLOOKUP(Tabla1[[#This Row],[Caja]],Originales!$I$3:$K$6,3,FALSE)</f>
        <v>Tenerife</v>
      </c>
      <c r="J643" s="9" t="str">
        <f>VLOOKUP(Tabla1[[#This Row],[CodigoEmpleado]],Originales!$M$3:$P$13,2,FALSE)</f>
        <v>Toño</v>
      </c>
      <c r="K643" s="10">
        <f>YEAR(Tabla1[[#This Row],[Fecha]])</f>
        <v>2011</v>
      </c>
      <c r="L643" s="11">
        <f>MONTH(Tabla1[[#This Row],[Fecha]])</f>
        <v>3</v>
      </c>
      <c r="M643" s="11">
        <f>DAY(Tabla1[[#This Row],[Fecha]])</f>
        <v>22</v>
      </c>
      <c r="N643" s="11">
        <f>WEEKDAY(Tabla1[[#This Row],[Fecha]],2)</f>
        <v>2</v>
      </c>
      <c r="O643" s="11" t="str">
        <f t="shared" si="10"/>
        <v>Martes</v>
      </c>
    </row>
    <row r="644" spans="1:15" x14ac:dyDescent="0.25">
      <c r="A644" s="4">
        <v>40624</v>
      </c>
      <c r="B644">
        <v>2</v>
      </c>
      <c r="C644">
        <v>1</v>
      </c>
      <c r="D644" s="5" t="s">
        <v>24</v>
      </c>
      <c r="E644" s="6">
        <v>628.14149999999995</v>
      </c>
      <c r="F644" s="6">
        <v>1134.2625</v>
      </c>
      <c r="G644" s="6">
        <v>1762.404</v>
      </c>
      <c r="H644" s="6" t="str">
        <f>VLOOKUP(Tabla1[[#This Row],[Caja]],Originales!$I$3:$K$6,2,FALSE)</f>
        <v>Tenerife Sur</v>
      </c>
      <c r="I644" s="6" t="str">
        <f>VLOOKUP(Tabla1[[#This Row],[Caja]],Originales!$I$3:$K$6,3,FALSE)</f>
        <v>Tenerife</v>
      </c>
      <c r="J644" s="9" t="str">
        <f>VLOOKUP(Tabla1[[#This Row],[CodigoEmpleado]],Originales!$M$3:$P$13,2,FALSE)</f>
        <v>Ana</v>
      </c>
      <c r="K644" s="10">
        <f>YEAR(Tabla1[[#This Row],[Fecha]])</f>
        <v>2011</v>
      </c>
      <c r="L644" s="11">
        <f>MONTH(Tabla1[[#This Row],[Fecha]])</f>
        <v>3</v>
      </c>
      <c r="M644" s="11">
        <f>DAY(Tabla1[[#This Row],[Fecha]])</f>
        <v>22</v>
      </c>
      <c r="N644" s="11">
        <f>WEEKDAY(Tabla1[[#This Row],[Fecha]],2)</f>
        <v>2</v>
      </c>
      <c r="O644" s="11" t="str">
        <f t="shared" si="10"/>
        <v>Martes</v>
      </c>
    </row>
    <row r="645" spans="1:15" x14ac:dyDescent="0.25">
      <c r="A645" s="4">
        <v>40624</v>
      </c>
      <c r="B645">
        <v>2</v>
      </c>
      <c r="C645">
        <v>2</v>
      </c>
      <c r="D645" s="5" t="s">
        <v>30</v>
      </c>
      <c r="E645" s="6">
        <v>802.17899999999997</v>
      </c>
      <c r="F645" s="6">
        <v>1205.1375</v>
      </c>
      <c r="G645" s="6">
        <v>2007.3164999999999</v>
      </c>
      <c r="H645" s="6" t="str">
        <f>VLOOKUP(Tabla1[[#This Row],[Caja]],Originales!$I$3:$K$6,2,FALSE)</f>
        <v>Tenerife Sur</v>
      </c>
      <c r="I645" s="6" t="str">
        <f>VLOOKUP(Tabla1[[#This Row],[Caja]],Originales!$I$3:$K$6,3,FALSE)</f>
        <v>Tenerife</v>
      </c>
      <c r="J645" s="9" t="str">
        <f>VLOOKUP(Tabla1[[#This Row],[CodigoEmpleado]],Originales!$M$3:$P$13,2,FALSE)</f>
        <v>Juan</v>
      </c>
      <c r="K645" s="10">
        <f>YEAR(Tabla1[[#This Row],[Fecha]])</f>
        <v>2011</v>
      </c>
      <c r="L645" s="11">
        <f>MONTH(Tabla1[[#This Row],[Fecha]])</f>
        <v>3</v>
      </c>
      <c r="M645" s="11">
        <f>DAY(Tabla1[[#This Row],[Fecha]])</f>
        <v>22</v>
      </c>
      <c r="N645" s="11">
        <f>WEEKDAY(Tabla1[[#This Row],[Fecha]],2)</f>
        <v>2</v>
      </c>
      <c r="O645" s="11" t="str">
        <f t="shared" si="10"/>
        <v>Martes</v>
      </c>
    </row>
    <row r="646" spans="1:15" x14ac:dyDescent="0.25">
      <c r="A646" s="4">
        <v>40624</v>
      </c>
      <c r="B646">
        <v>3</v>
      </c>
      <c r="C646">
        <v>1</v>
      </c>
      <c r="D646" s="5" t="s">
        <v>16</v>
      </c>
      <c r="E646" s="6">
        <v>615.78300000000002</v>
      </c>
      <c r="F646" s="6">
        <v>982.55849999999998</v>
      </c>
      <c r="G646" s="6">
        <v>1598.3415</v>
      </c>
      <c r="H646" s="6" t="str">
        <f>VLOOKUP(Tabla1[[#This Row],[Caja]],Originales!$I$3:$K$6,2,FALSE)</f>
        <v>Las Canteras</v>
      </c>
      <c r="I646" s="6" t="str">
        <f>VLOOKUP(Tabla1[[#This Row],[Caja]],Originales!$I$3:$K$6,3,FALSE)</f>
        <v>Las Palmas</v>
      </c>
      <c r="J646" s="9" t="str">
        <f>VLOOKUP(Tabla1[[#This Row],[CodigoEmpleado]],Originales!$M$3:$P$13,2,FALSE)</f>
        <v>Jorge</v>
      </c>
      <c r="K646" s="10">
        <f>YEAR(Tabla1[[#This Row],[Fecha]])</f>
        <v>2011</v>
      </c>
      <c r="L646" s="11">
        <f>MONTH(Tabla1[[#This Row],[Fecha]])</f>
        <v>3</v>
      </c>
      <c r="M646" s="11">
        <f>DAY(Tabla1[[#This Row],[Fecha]])</f>
        <v>22</v>
      </c>
      <c r="N646" s="11">
        <f>WEEKDAY(Tabla1[[#This Row],[Fecha]],2)</f>
        <v>2</v>
      </c>
      <c r="O646" s="11" t="str">
        <f t="shared" si="10"/>
        <v>Martes</v>
      </c>
    </row>
    <row r="647" spans="1:15" x14ac:dyDescent="0.25">
      <c r="A647" s="4">
        <v>40624</v>
      </c>
      <c r="B647">
        <v>3</v>
      </c>
      <c r="C647">
        <v>2</v>
      </c>
      <c r="D647" s="5" t="s">
        <v>22</v>
      </c>
      <c r="E647" s="6">
        <v>807.75450000000001</v>
      </c>
      <c r="F647" s="6">
        <v>1359.6659999999999</v>
      </c>
      <c r="G647" s="6">
        <v>2167.4205000000002</v>
      </c>
      <c r="H647" s="6" t="str">
        <f>VLOOKUP(Tabla1[[#This Row],[Caja]],Originales!$I$3:$K$6,2,FALSE)</f>
        <v>Las Canteras</v>
      </c>
      <c r="I647" s="6" t="str">
        <f>VLOOKUP(Tabla1[[#This Row],[Caja]],Originales!$I$3:$K$6,3,FALSE)</f>
        <v>Las Palmas</v>
      </c>
      <c r="J647" s="9" t="str">
        <f>VLOOKUP(Tabla1[[#This Row],[CodigoEmpleado]],Originales!$M$3:$P$13,2,FALSE)</f>
        <v>Paco</v>
      </c>
      <c r="K647" s="10">
        <f>YEAR(Tabla1[[#This Row],[Fecha]])</f>
        <v>2011</v>
      </c>
      <c r="L647" s="11">
        <f>MONTH(Tabla1[[#This Row],[Fecha]])</f>
        <v>3</v>
      </c>
      <c r="M647" s="11">
        <f>DAY(Tabla1[[#This Row],[Fecha]])</f>
        <v>22</v>
      </c>
      <c r="N647" s="11">
        <f>WEEKDAY(Tabla1[[#This Row],[Fecha]],2)</f>
        <v>2</v>
      </c>
      <c r="O647" s="11" t="str">
        <f t="shared" si="10"/>
        <v>Martes</v>
      </c>
    </row>
    <row r="648" spans="1:15" x14ac:dyDescent="0.25">
      <c r="A648" s="4">
        <v>40624</v>
      </c>
      <c r="B648">
        <v>4</v>
      </c>
      <c r="C648">
        <v>1</v>
      </c>
      <c r="D648" s="5" t="s">
        <v>27</v>
      </c>
      <c r="E648" s="6">
        <v>681.72299999999996</v>
      </c>
      <c r="F648" s="6">
        <v>1103.3610000000001</v>
      </c>
      <c r="G648" s="6">
        <v>1785.0840000000001</v>
      </c>
      <c r="H648" s="6" t="str">
        <f>VLOOKUP(Tabla1[[#This Row],[Caja]],Originales!$I$3:$K$6,2,FALSE)</f>
        <v>Telde</v>
      </c>
      <c r="I648" s="6" t="str">
        <f>VLOOKUP(Tabla1[[#This Row],[Caja]],Originales!$I$3:$K$6,3,FALSE)</f>
        <v>Las Palmas</v>
      </c>
      <c r="J648" s="9" t="str">
        <f>VLOOKUP(Tabla1[[#This Row],[CodigoEmpleado]],Originales!$M$3:$P$13,2,FALSE)</f>
        <v>Bea</v>
      </c>
      <c r="K648" s="10">
        <f>YEAR(Tabla1[[#This Row],[Fecha]])</f>
        <v>2011</v>
      </c>
      <c r="L648" s="11">
        <f>MONTH(Tabla1[[#This Row],[Fecha]])</f>
        <v>3</v>
      </c>
      <c r="M648" s="11">
        <f>DAY(Tabla1[[#This Row],[Fecha]])</f>
        <v>22</v>
      </c>
      <c r="N648" s="11">
        <f>WEEKDAY(Tabla1[[#This Row],[Fecha]],2)</f>
        <v>2</v>
      </c>
      <c r="O648" s="11" t="str">
        <f t="shared" si="10"/>
        <v>Martes</v>
      </c>
    </row>
    <row r="649" spans="1:15" x14ac:dyDescent="0.25">
      <c r="A649" s="4">
        <v>40624</v>
      </c>
      <c r="B649">
        <v>4</v>
      </c>
      <c r="C649">
        <v>2</v>
      </c>
      <c r="D649" s="5" t="s">
        <v>32</v>
      </c>
      <c r="E649" s="6">
        <v>663.39</v>
      </c>
      <c r="F649" s="6">
        <v>1032.6120000000001</v>
      </c>
      <c r="G649" s="6">
        <v>1696.002</v>
      </c>
      <c r="H649" s="6" t="str">
        <f>VLOOKUP(Tabla1[[#This Row],[Caja]],Originales!$I$3:$K$6,2,FALSE)</f>
        <v>Telde</v>
      </c>
      <c r="I649" s="6" t="str">
        <f>VLOOKUP(Tabla1[[#This Row],[Caja]],Originales!$I$3:$K$6,3,FALSE)</f>
        <v>Las Palmas</v>
      </c>
      <c r="J649" s="9" t="str">
        <f>VLOOKUP(Tabla1[[#This Row],[CodigoEmpleado]],Originales!$M$3:$P$13,2,FALSE)</f>
        <v>Ana</v>
      </c>
      <c r="K649" s="10">
        <f>YEAR(Tabla1[[#This Row],[Fecha]])</f>
        <v>2011</v>
      </c>
      <c r="L649" s="11">
        <f>MONTH(Tabla1[[#This Row],[Fecha]])</f>
        <v>3</v>
      </c>
      <c r="M649" s="11">
        <f>DAY(Tabla1[[#This Row],[Fecha]])</f>
        <v>22</v>
      </c>
      <c r="N649" s="11">
        <f>WEEKDAY(Tabla1[[#This Row],[Fecha]],2)</f>
        <v>2</v>
      </c>
      <c r="O649" s="11" t="str">
        <f t="shared" si="10"/>
        <v>Martes</v>
      </c>
    </row>
    <row r="650" spans="1:15" x14ac:dyDescent="0.25">
      <c r="A650" s="4">
        <v>40625</v>
      </c>
      <c r="B650">
        <v>1</v>
      </c>
      <c r="C650">
        <v>1</v>
      </c>
      <c r="D650" s="5" t="s">
        <v>37</v>
      </c>
      <c r="E650" s="6">
        <v>628.49850000000004</v>
      </c>
      <c r="F650" s="6">
        <v>1190.8679999999999</v>
      </c>
      <c r="G650" s="6">
        <v>1819.3665000000001</v>
      </c>
      <c r="H650" s="6" t="str">
        <f>VLOOKUP(Tabla1[[#This Row],[Caja]],Originales!$I$3:$K$6,2,FALSE)</f>
        <v>Tenerife Norte</v>
      </c>
      <c r="I650" s="6" t="str">
        <f>VLOOKUP(Tabla1[[#This Row],[Caja]],Originales!$I$3:$K$6,3,FALSE)</f>
        <v>Tenerife</v>
      </c>
      <c r="J650" s="9" t="str">
        <f>VLOOKUP(Tabla1[[#This Row],[CodigoEmpleado]],Originales!$M$3:$P$13,2,FALSE)</f>
        <v>Luis</v>
      </c>
      <c r="K650" s="10">
        <f>YEAR(Tabla1[[#This Row],[Fecha]])</f>
        <v>2011</v>
      </c>
      <c r="L650" s="11">
        <f>MONTH(Tabla1[[#This Row],[Fecha]])</f>
        <v>3</v>
      </c>
      <c r="M650" s="11">
        <f>DAY(Tabla1[[#This Row],[Fecha]])</f>
        <v>23</v>
      </c>
      <c r="N650" s="11">
        <f>WEEKDAY(Tabla1[[#This Row],[Fecha]],2)</f>
        <v>3</v>
      </c>
      <c r="O650" s="11" t="str">
        <f t="shared" si="10"/>
        <v>Miércoles</v>
      </c>
    </row>
    <row r="651" spans="1:15" x14ac:dyDescent="0.25">
      <c r="A651" s="4">
        <v>40625</v>
      </c>
      <c r="B651">
        <v>1</v>
      </c>
      <c r="C651">
        <v>2</v>
      </c>
      <c r="D651" s="5" t="s">
        <v>40</v>
      </c>
      <c r="E651" s="6">
        <v>659.43150000000003</v>
      </c>
      <c r="F651" s="6">
        <v>1162.9905000000001</v>
      </c>
      <c r="G651" s="6">
        <v>1822.422</v>
      </c>
      <c r="H651" s="6" t="str">
        <f>VLOOKUP(Tabla1[[#This Row],[Caja]],Originales!$I$3:$K$6,2,FALSE)</f>
        <v>Tenerife Norte</v>
      </c>
      <c r="I651" s="6" t="str">
        <f>VLOOKUP(Tabla1[[#This Row],[Caja]],Originales!$I$3:$K$6,3,FALSE)</f>
        <v>Tenerife</v>
      </c>
      <c r="J651" s="9" t="str">
        <f>VLOOKUP(Tabla1[[#This Row],[CodigoEmpleado]],Originales!$M$3:$P$13,2,FALSE)</f>
        <v>Pepe</v>
      </c>
      <c r="K651" s="10">
        <f>YEAR(Tabla1[[#This Row],[Fecha]])</f>
        <v>2011</v>
      </c>
      <c r="L651" s="11">
        <f>MONTH(Tabla1[[#This Row],[Fecha]])</f>
        <v>3</v>
      </c>
      <c r="M651" s="11">
        <f>DAY(Tabla1[[#This Row],[Fecha]])</f>
        <v>23</v>
      </c>
      <c r="N651" s="11">
        <f>WEEKDAY(Tabla1[[#This Row],[Fecha]],2)</f>
        <v>3</v>
      </c>
      <c r="O651" s="11" t="str">
        <f t="shared" si="10"/>
        <v>Miércoles</v>
      </c>
    </row>
    <row r="652" spans="1:15" x14ac:dyDescent="0.25">
      <c r="A652" s="4">
        <v>40625</v>
      </c>
      <c r="B652">
        <v>2</v>
      </c>
      <c r="C652">
        <v>1</v>
      </c>
      <c r="D652" s="5" t="s">
        <v>41</v>
      </c>
      <c r="E652" s="6">
        <v>594.34199999999998</v>
      </c>
      <c r="F652" s="6">
        <v>1181.145</v>
      </c>
      <c r="G652" s="6">
        <v>1775.4870000000001</v>
      </c>
      <c r="H652" s="6" t="str">
        <f>VLOOKUP(Tabla1[[#This Row],[Caja]],Originales!$I$3:$K$6,2,FALSE)</f>
        <v>Tenerife Sur</v>
      </c>
      <c r="I652" s="6" t="str">
        <f>VLOOKUP(Tabla1[[#This Row],[Caja]],Originales!$I$3:$K$6,3,FALSE)</f>
        <v>Tenerife</v>
      </c>
      <c r="J652" s="9" t="str">
        <f>VLOOKUP(Tabla1[[#This Row],[CodigoEmpleado]],Originales!$M$3:$P$13,2,FALSE)</f>
        <v>Javi</v>
      </c>
      <c r="K652" s="10">
        <f>YEAR(Tabla1[[#This Row],[Fecha]])</f>
        <v>2011</v>
      </c>
      <c r="L652" s="11">
        <f>MONTH(Tabla1[[#This Row],[Fecha]])</f>
        <v>3</v>
      </c>
      <c r="M652" s="11">
        <f>DAY(Tabla1[[#This Row],[Fecha]])</f>
        <v>23</v>
      </c>
      <c r="N652" s="11">
        <f>WEEKDAY(Tabla1[[#This Row],[Fecha]],2)</f>
        <v>3</v>
      </c>
      <c r="O652" s="11" t="str">
        <f t="shared" si="10"/>
        <v>Miércoles</v>
      </c>
    </row>
    <row r="653" spans="1:15" x14ac:dyDescent="0.25">
      <c r="A653" s="4">
        <v>40625</v>
      </c>
      <c r="B653">
        <v>2</v>
      </c>
      <c r="C653">
        <v>2</v>
      </c>
      <c r="D653" s="5" t="s">
        <v>43</v>
      </c>
      <c r="E653" s="6">
        <v>634.12649999999996</v>
      </c>
      <c r="F653" s="6">
        <v>1024.5585000000001</v>
      </c>
      <c r="G653" s="6">
        <v>1658.6849999999999</v>
      </c>
      <c r="H653" s="6" t="str">
        <f>VLOOKUP(Tabla1[[#This Row],[Caja]],Originales!$I$3:$K$6,2,FALSE)</f>
        <v>Tenerife Sur</v>
      </c>
      <c r="I653" s="6" t="str">
        <f>VLOOKUP(Tabla1[[#This Row],[Caja]],Originales!$I$3:$K$6,3,FALSE)</f>
        <v>Tenerife</v>
      </c>
      <c r="J653" s="9" t="str">
        <f>VLOOKUP(Tabla1[[#This Row],[CodigoEmpleado]],Originales!$M$3:$P$13,2,FALSE)</f>
        <v>Jose</v>
      </c>
      <c r="K653" s="10">
        <f>YEAR(Tabla1[[#This Row],[Fecha]])</f>
        <v>2011</v>
      </c>
      <c r="L653" s="11">
        <f>MONTH(Tabla1[[#This Row],[Fecha]])</f>
        <v>3</v>
      </c>
      <c r="M653" s="11">
        <f>DAY(Tabla1[[#This Row],[Fecha]])</f>
        <v>23</v>
      </c>
      <c r="N653" s="11">
        <f>WEEKDAY(Tabla1[[#This Row],[Fecha]],2)</f>
        <v>3</v>
      </c>
      <c r="O653" s="11" t="str">
        <f t="shared" si="10"/>
        <v>Miércoles</v>
      </c>
    </row>
    <row r="654" spans="1:15" x14ac:dyDescent="0.25">
      <c r="A654" s="4">
        <v>40625</v>
      </c>
      <c r="B654">
        <v>3</v>
      </c>
      <c r="C654">
        <v>1</v>
      </c>
      <c r="D654" s="5" t="s">
        <v>47</v>
      </c>
      <c r="E654" s="6">
        <v>642.16949999999997</v>
      </c>
      <c r="F654" s="6">
        <v>1142.0429999999999</v>
      </c>
      <c r="G654" s="6">
        <v>1784.2125000000001</v>
      </c>
      <c r="H654" s="6" t="str">
        <f>VLOOKUP(Tabla1[[#This Row],[Caja]],Originales!$I$3:$K$6,2,FALSE)</f>
        <v>Las Canteras</v>
      </c>
      <c r="I654" s="6" t="str">
        <f>VLOOKUP(Tabla1[[#This Row],[Caja]],Originales!$I$3:$K$6,3,FALSE)</f>
        <v>Las Palmas</v>
      </c>
      <c r="J654" s="9" t="str">
        <f>VLOOKUP(Tabla1[[#This Row],[CodigoEmpleado]],Originales!$M$3:$P$13,2,FALSE)</f>
        <v>Toño</v>
      </c>
      <c r="K654" s="10">
        <f>YEAR(Tabla1[[#This Row],[Fecha]])</f>
        <v>2011</v>
      </c>
      <c r="L654" s="11">
        <f>MONTH(Tabla1[[#This Row],[Fecha]])</f>
        <v>3</v>
      </c>
      <c r="M654" s="11">
        <f>DAY(Tabla1[[#This Row],[Fecha]])</f>
        <v>23</v>
      </c>
      <c r="N654" s="11">
        <f>WEEKDAY(Tabla1[[#This Row],[Fecha]],2)</f>
        <v>3</v>
      </c>
      <c r="O654" s="11" t="str">
        <f t="shared" si="10"/>
        <v>Miércoles</v>
      </c>
    </row>
    <row r="655" spans="1:15" x14ac:dyDescent="0.25">
      <c r="A655" s="4">
        <v>40625</v>
      </c>
      <c r="B655">
        <v>3</v>
      </c>
      <c r="C655">
        <v>2</v>
      </c>
      <c r="D655" s="5" t="s">
        <v>24</v>
      </c>
      <c r="E655" s="6">
        <v>636.279</v>
      </c>
      <c r="F655" s="6">
        <v>1211.3534999999999</v>
      </c>
      <c r="G655" s="6">
        <v>1847.6324999999999</v>
      </c>
      <c r="H655" s="6" t="str">
        <f>VLOOKUP(Tabla1[[#This Row],[Caja]],Originales!$I$3:$K$6,2,FALSE)</f>
        <v>Las Canteras</v>
      </c>
      <c r="I655" s="6" t="str">
        <f>VLOOKUP(Tabla1[[#This Row],[Caja]],Originales!$I$3:$K$6,3,FALSE)</f>
        <v>Las Palmas</v>
      </c>
      <c r="J655" s="9" t="str">
        <f>VLOOKUP(Tabla1[[#This Row],[CodigoEmpleado]],Originales!$M$3:$P$13,2,FALSE)</f>
        <v>Ana</v>
      </c>
      <c r="K655" s="10">
        <f>YEAR(Tabla1[[#This Row],[Fecha]])</f>
        <v>2011</v>
      </c>
      <c r="L655" s="11">
        <f>MONTH(Tabla1[[#This Row],[Fecha]])</f>
        <v>3</v>
      </c>
      <c r="M655" s="11">
        <f>DAY(Tabla1[[#This Row],[Fecha]])</f>
        <v>23</v>
      </c>
      <c r="N655" s="11">
        <f>WEEKDAY(Tabla1[[#This Row],[Fecha]],2)</f>
        <v>3</v>
      </c>
      <c r="O655" s="11" t="str">
        <f t="shared" si="10"/>
        <v>Miércoles</v>
      </c>
    </row>
    <row r="656" spans="1:15" x14ac:dyDescent="0.25">
      <c r="A656" s="4">
        <v>40625</v>
      </c>
      <c r="B656">
        <v>4</v>
      </c>
      <c r="C656">
        <v>1</v>
      </c>
      <c r="D656" s="5" t="s">
        <v>30</v>
      </c>
      <c r="E656" s="6">
        <v>671.06550000000004</v>
      </c>
      <c r="F656" s="6">
        <v>1102.5105000000001</v>
      </c>
      <c r="G656" s="6">
        <v>1773.576</v>
      </c>
      <c r="H656" s="6" t="str">
        <f>VLOOKUP(Tabla1[[#This Row],[Caja]],Originales!$I$3:$K$6,2,FALSE)</f>
        <v>Telde</v>
      </c>
      <c r="I656" s="6" t="str">
        <f>VLOOKUP(Tabla1[[#This Row],[Caja]],Originales!$I$3:$K$6,3,FALSE)</f>
        <v>Las Palmas</v>
      </c>
      <c r="J656" s="9" t="str">
        <f>VLOOKUP(Tabla1[[#This Row],[CodigoEmpleado]],Originales!$M$3:$P$13,2,FALSE)</f>
        <v>Juan</v>
      </c>
      <c r="K656" s="10">
        <f>YEAR(Tabla1[[#This Row],[Fecha]])</f>
        <v>2011</v>
      </c>
      <c r="L656" s="11">
        <f>MONTH(Tabla1[[#This Row],[Fecha]])</f>
        <v>3</v>
      </c>
      <c r="M656" s="11">
        <f>DAY(Tabla1[[#This Row],[Fecha]])</f>
        <v>23</v>
      </c>
      <c r="N656" s="11">
        <f>WEEKDAY(Tabla1[[#This Row],[Fecha]],2)</f>
        <v>3</v>
      </c>
      <c r="O656" s="11" t="str">
        <f t="shared" si="10"/>
        <v>Miércoles</v>
      </c>
    </row>
    <row r="657" spans="1:15" x14ac:dyDescent="0.25">
      <c r="A657" s="4">
        <v>40625</v>
      </c>
      <c r="B657">
        <v>4</v>
      </c>
      <c r="C657">
        <v>2</v>
      </c>
      <c r="D657" s="5" t="s">
        <v>16</v>
      </c>
      <c r="E657" s="6">
        <v>749.87850000000003</v>
      </c>
      <c r="F657" s="6">
        <v>1319.934</v>
      </c>
      <c r="G657" s="6">
        <v>2069.8125</v>
      </c>
      <c r="H657" s="6" t="str">
        <f>VLOOKUP(Tabla1[[#This Row],[Caja]],Originales!$I$3:$K$6,2,FALSE)</f>
        <v>Telde</v>
      </c>
      <c r="I657" s="6" t="str">
        <f>VLOOKUP(Tabla1[[#This Row],[Caja]],Originales!$I$3:$K$6,3,FALSE)</f>
        <v>Las Palmas</v>
      </c>
      <c r="J657" s="9" t="str">
        <f>VLOOKUP(Tabla1[[#This Row],[CodigoEmpleado]],Originales!$M$3:$P$13,2,FALSE)</f>
        <v>Jorge</v>
      </c>
      <c r="K657" s="10">
        <f>YEAR(Tabla1[[#This Row],[Fecha]])</f>
        <v>2011</v>
      </c>
      <c r="L657" s="11">
        <f>MONTH(Tabla1[[#This Row],[Fecha]])</f>
        <v>3</v>
      </c>
      <c r="M657" s="11">
        <f>DAY(Tabla1[[#This Row],[Fecha]])</f>
        <v>23</v>
      </c>
      <c r="N657" s="11">
        <f>WEEKDAY(Tabla1[[#This Row],[Fecha]],2)</f>
        <v>3</v>
      </c>
      <c r="O657" s="11" t="str">
        <f t="shared" si="10"/>
        <v>Miércoles</v>
      </c>
    </row>
    <row r="658" spans="1:15" x14ac:dyDescent="0.25">
      <c r="A658" s="4">
        <v>40626</v>
      </c>
      <c r="B658">
        <v>1</v>
      </c>
      <c r="C658">
        <v>1</v>
      </c>
      <c r="D658" s="5" t="s">
        <v>22</v>
      </c>
      <c r="E658" s="6">
        <v>700.83299999999997</v>
      </c>
      <c r="F658" s="6">
        <v>1186.2795000000001</v>
      </c>
      <c r="G658" s="6">
        <v>1887.1125</v>
      </c>
      <c r="H658" s="6" t="str">
        <f>VLOOKUP(Tabla1[[#This Row],[Caja]],Originales!$I$3:$K$6,2,FALSE)</f>
        <v>Tenerife Norte</v>
      </c>
      <c r="I658" s="6" t="str">
        <f>VLOOKUP(Tabla1[[#This Row],[Caja]],Originales!$I$3:$K$6,3,FALSE)</f>
        <v>Tenerife</v>
      </c>
      <c r="J658" s="9" t="str">
        <f>VLOOKUP(Tabla1[[#This Row],[CodigoEmpleado]],Originales!$M$3:$P$13,2,FALSE)</f>
        <v>Paco</v>
      </c>
      <c r="K658" s="10">
        <f>YEAR(Tabla1[[#This Row],[Fecha]])</f>
        <v>2011</v>
      </c>
      <c r="L658" s="11">
        <f>MONTH(Tabla1[[#This Row],[Fecha]])</f>
        <v>3</v>
      </c>
      <c r="M658" s="11">
        <f>DAY(Tabla1[[#This Row],[Fecha]])</f>
        <v>24</v>
      </c>
      <c r="N658" s="11">
        <f>WEEKDAY(Tabla1[[#This Row],[Fecha]],2)</f>
        <v>4</v>
      </c>
      <c r="O658" s="11" t="str">
        <f t="shared" si="10"/>
        <v>Jueves</v>
      </c>
    </row>
    <row r="659" spans="1:15" x14ac:dyDescent="0.25">
      <c r="A659" s="4">
        <v>40626</v>
      </c>
      <c r="B659">
        <v>1</v>
      </c>
      <c r="C659">
        <v>2</v>
      </c>
      <c r="D659" s="5" t="s">
        <v>27</v>
      </c>
      <c r="E659" s="6">
        <v>575.46299999999997</v>
      </c>
      <c r="F659" s="6">
        <v>1149.183</v>
      </c>
      <c r="G659" s="6">
        <v>1724.646</v>
      </c>
      <c r="H659" s="6" t="str">
        <f>VLOOKUP(Tabla1[[#This Row],[Caja]],Originales!$I$3:$K$6,2,FALSE)</f>
        <v>Tenerife Norte</v>
      </c>
      <c r="I659" s="6" t="str">
        <f>VLOOKUP(Tabla1[[#This Row],[Caja]],Originales!$I$3:$K$6,3,FALSE)</f>
        <v>Tenerife</v>
      </c>
      <c r="J659" s="9" t="str">
        <f>VLOOKUP(Tabla1[[#This Row],[CodigoEmpleado]],Originales!$M$3:$P$13,2,FALSE)</f>
        <v>Bea</v>
      </c>
      <c r="K659" s="10">
        <f>YEAR(Tabla1[[#This Row],[Fecha]])</f>
        <v>2011</v>
      </c>
      <c r="L659" s="11">
        <f>MONTH(Tabla1[[#This Row],[Fecha]])</f>
        <v>3</v>
      </c>
      <c r="M659" s="11">
        <f>DAY(Tabla1[[#This Row],[Fecha]])</f>
        <v>24</v>
      </c>
      <c r="N659" s="11">
        <f>WEEKDAY(Tabla1[[#This Row],[Fecha]],2)</f>
        <v>4</v>
      </c>
      <c r="O659" s="11" t="str">
        <f t="shared" si="10"/>
        <v>Jueves</v>
      </c>
    </row>
    <row r="660" spans="1:15" x14ac:dyDescent="0.25">
      <c r="A660" s="4">
        <v>40626</v>
      </c>
      <c r="B660">
        <v>2</v>
      </c>
      <c r="C660">
        <v>1</v>
      </c>
      <c r="D660" s="5" t="s">
        <v>32</v>
      </c>
      <c r="E660" s="6">
        <v>681.89099999999996</v>
      </c>
      <c r="F660" s="6">
        <v>1051.0709999999999</v>
      </c>
      <c r="G660" s="6">
        <v>1732.962</v>
      </c>
      <c r="H660" s="6" t="str">
        <f>VLOOKUP(Tabla1[[#This Row],[Caja]],Originales!$I$3:$K$6,2,FALSE)</f>
        <v>Tenerife Sur</v>
      </c>
      <c r="I660" s="6" t="str">
        <f>VLOOKUP(Tabla1[[#This Row],[Caja]],Originales!$I$3:$K$6,3,FALSE)</f>
        <v>Tenerife</v>
      </c>
      <c r="J660" s="9" t="str">
        <f>VLOOKUP(Tabla1[[#This Row],[CodigoEmpleado]],Originales!$M$3:$P$13,2,FALSE)</f>
        <v>Ana</v>
      </c>
      <c r="K660" s="10">
        <f>YEAR(Tabla1[[#This Row],[Fecha]])</f>
        <v>2011</v>
      </c>
      <c r="L660" s="11">
        <f>MONTH(Tabla1[[#This Row],[Fecha]])</f>
        <v>3</v>
      </c>
      <c r="M660" s="11">
        <f>DAY(Tabla1[[#This Row],[Fecha]])</f>
        <v>24</v>
      </c>
      <c r="N660" s="11">
        <f>WEEKDAY(Tabla1[[#This Row],[Fecha]],2)</f>
        <v>4</v>
      </c>
      <c r="O660" s="11" t="str">
        <f t="shared" si="10"/>
        <v>Jueves</v>
      </c>
    </row>
    <row r="661" spans="1:15" x14ac:dyDescent="0.25">
      <c r="A661" s="4">
        <v>40626</v>
      </c>
      <c r="B661">
        <v>2</v>
      </c>
      <c r="C661">
        <v>2</v>
      </c>
      <c r="D661" s="5" t="s">
        <v>37</v>
      </c>
      <c r="E661" s="6">
        <v>831.47400000000005</v>
      </c>
      <c r="F661" s="6">
        <v>1321.0155</v>
      </c>
      <c r="G661" s="6">
        <v>2152.4895000000001</v>
      </c>
      <c r="H661" s="6" t="str">
        <f>VLOOKUP(Tabla1[[#This Row],[Caja]],Originales!$I$3:$K$6,2,FALSE)</f>
        <v>Tenerife Sur</v>
      </c>
      <c r="I661" s="6" t="str">
        <f>VLOOKUP(Tabla1[[#This Row],[Caja]],Originales!$I$3:$K$6,3,FALSE)</f>
        <v>Tenerife</v>
      </c>
      <c r="J661" s="9" t="str">
        <f>VLOOKUP(Tabla1[[#This Row],[CodigoEmpleado]],Originales!$M$3:$P$13,2,FALSE)</f>
        <v>Luis</v>
      </c>
      <c r="K661" s="10">
        <f>YEAR(Tabla1[[#This Row],[Fecha]])</f>
        <v>2011</v>
      </c>
      <c r="L661" s="11">
        <f>MONTH(Tabla1[[#This Row],[Fecha]])</f>
        <v>3</v>
      </c>
      <c r="M661" s="11">
        <f>DAY(Tabla1[[#This Row],[Fecha]])</f>
        <v>24</v>
      </c>
      <c r="N661" s="11">
        <f>WEEKDAY(Tabla1[[#This Row],[Fecha]],2)</f>
        <v>4</v>
      </c>
      <c r="O661" s="11" t="str">
        <f t="shared" si="10"/>
        <v>Jueves</v>
      </c>
    </row>
    <row r="662" spans="1:15" x14ac:dyDescent="0.25">
      <c r="A662" s="4">
        <v>40626</v>
      </c>
      <c r="B662">
        <v>3</v>
      </c>
      <c r="C662">
        <v>1</v>
      </c>
      <c r="D662" s="5" t="s">
        <v>40</v>
      </c>
      <c r="E662" s="6">
        <v>604.07550000000003</v>
      </c>
      <c r="F662" s="6">
        <v>1144.2584999999999</v>
      </c>
      <c r="G662" s="6">
        <v>1748.3340000000001</v>
      </c>
      <c r="H662" s="6" t="str">
        <f>VLOOKUP(Tabla1[[#This Row],[Caja]],Originales!$I$3:$K$6,2,FALSE)</f>
        <v>Las Canteras</v>
      </c>
      <c r="I662" s="6" t="str">
        <f>VLOOKUP(Tabla1[[#This Row],[Caja]],Originales!$I$3:$K$6,3,FALSE)</f>
        <v>Las Palmas</v>
      </c>
      <c r="J662" s="9" t="str">
        <f>VLOOKUP(Tabla1[[#This Row],[CodigoEmpleado]],Originales!$M$3:$P$13,2,FALSE)</f>
        <v>Pepe</v>
      </c>
      <c r="K662" s="10">
        <f>YEAR(Tabla1[[#This Row],[Fecha]])</f>
        <v>2011</v>
      </c>
      <c r="L662" s="11">
        <f>MONTH(Tabla1[[#This Row],[Fecha]])</f>
        <v>3</v>
      </c>
      <c r="M662" s="11">
        <f>DAY(Tabla1[[#This Row],[Fecha]])</f>
        <v>24</v>
      </c>
      <c r="N662" s="11">
        <f>WEEKDAY(Tabla1[[#This Row],[Fecha]],2)</f>
        <v>4</v>
      </c>
      <c r="O662" s="11" t="str">
        <f t="shared" si="10"/>
        <v>Jueves</v>
      </c>
    </row>
    <row r="663" spans="1:15" x14ac:dyDescent="0.25">
      <c r="A663" s="4">
        <v>40626</v>
      </c>
      <c r="B663">
        <v>3</v>
      </c>
      <c r="C663">
        <v>2</v>
      </c>
      <c r="D663" s="5" t="s">
        <v>41</v>
      </c>
      <c r="E663" s="6">
        <v>739.9665</v>
      </c>
      <c r="F663" s="6">
        <v>1282.0395000000001</v>
      </c>
      <c r="G663" s="6">
        <v>2022.0060000000001</v>
      </c>
      <c r="H663" s="6" t="str">
        <f>VLOOKUP(Tabla1[[#This Row],[Caja]],Originales!$I$3:$K$6,2,FALSE)</f>
        <v>Las Canteras</v>
      </c>
      <c r="I663" s="6" t="str">
        <f>VLOOKUP(Tabla1[[#This Row],[Caja]],Originales!$I$3:$K$6,3,FALSE)</f>
        <v>Las Palmas</v>
      </c>
      <c r="J663" s="9" t="str">
        <f>VLOOKUP(Tabla1[[#This Row],[CodigoEmpleado]],Originales!$M$3:$P$13,2,FALSE)</f>
        <v>Javi</v>
      </c>
      <c r="K663" s="10">
        <f>YEAR(Tabla1[[#This Row],[Fecha]])</f>
        <v>2011</v>
      </c>
      <c r="L663" s="11">
        <f>MONTH(Tabla1[[#This Row],[Fecha]])</f>
        <v>3</v>
      </c>
      <c r="M663" s="11">
        <f>DAY(Tabla1[[#This Row],[Fecha]])</f>
        <v>24</v>
      </c>
      <c r="N663" s="11">
        <f>WEEKDAY(Tabla1[[#This Row],[Fecha]],2)</f>
        <v>4</v>
      </c>
      <c r="O663" s="11" t="str">
        <f t="shared" si="10"/>
        <v>Jueves</v>
      </c>
    </row>
    <row r="664" spans="1:15" x14ac:dyDescent="0.25">
      <c r="A664" s="4">
        <v>40626</v>
      </c>
      <c r="B664">
        <v>4</v>
      </c>
      <c r="C664">
        <v>1</v>
      </c>
      <c r="D664" s="5" t="s">
        <v>43</v>
      </c>
      <c r="E664" s="6">
        <v>598.19550000000004</v>
      </c>
      <c r="F664" s="6">
        <v>1065.1514999999999</v>
      </c>
      <c r="G664" s="6">
        <v>1663.347</v>
      </c>
      <c r="H664" s="6" t="str">
        <f>VLOOKUP(Tabla1[[#This Row],[Caja]],Originales!$I$3:$K$6,2,FALSE)</f>
        <v>Telde</v>
      </c>
      <c r="I664" s="6" t="str">
        <f>VLOOKUP(Tabla1[[#This Row],[Caja]],Originales!$I$3:$K$6,3,FALSE)</f>
        <v>Las Palmas</v>
      </c>
      <c r="J664" s="9" t="str">
        <f>VLOOKUP(Tabla1[[#This Row],[CodigoEmpleado]],Originales!$M$3:$P$13,2,FALSE)</f>
        <v>Jose</v>
      </c>
      <c r="K664" s="10">
        <f>YEAR(Tabla1[[#This Row],[Fecha]])</f>
        <v>2011</v>
      </c>
      <c r="L664" s="11">
        <f>MONTH(Tabla1[[#This Row],[Fecha]])</f>
        <v>3</v>
      </c>
      <c r="M664" s="11">
        <f>DAY(Tabla1[[#This Row],[Fecha]])</f>
        <v>24</v>
      </c>
      <c r="N664" s="11">
        <f>WEEKDAY(Tabla1[[#This Row],[Fecha]],2)</f>
        <v>4</v>
      </c>
      <c r="O664" s="11" t="str">
        <f t="shared" si="10"/>
        <v>Jueves</v>
      </c>
    </row>
    <row r="665" spans="1:15" x14ac:dyDescent="0.25">
      <c r="A665" s="4">
        <v>40626</v>
      </c>
      <c r="B665">
        <v>4</v>
      </c>
      <c r="C665">
        <v>2</v>
      </c>
      <c r="D665" s="5" t="s">
        <v>47</v>
      </c>
      <c r="E665" s="6">
        <v>811.27200000000005</v>
      </c>
      <c r="F665" s="6">
        <v>1249.1324999999999</v>
      </c>
      <c r="G665" s="6">
        <v>2060.4045000000001</v>
      </c>
      <c r="H665" s="6" t="str">
        <f>VLOOKUP(Tabla1[[#This Row],[Caja]],Originales!$I$3:$K$6,2,FALSE)</f>
        <v>Telde</v>
      </c>
      <c r="I665" s="6" t="str">
        <f>VLOOKUP(Tabla1[[#This Row],[Caja]],Originales!$I$3:$K$6,3,FALSE)</f>
        <v>Las Palmas</v>
      </c>
      <c r="J665" s="9" t="str">
        <f>VLOOKUP(Tabla1[[#This Row],[CodigoEmpleado]],Originales!$M$3:$P$13,2,FALSE)</f>
        <v>Toño</v>
      </c>
      <c r="K665" s="10">
        <f>YEAR(Tabla1[[#This Row],[Fecha]])</f>
        <v>2011</v>
      </c>
      <c r="L665" s="11">
        <f>MONTH(Tabla1[[#This Row],[Fecha]])</f>
        <v>3</v>
      </c>
      <c r="M665" s="11">
        <f>DAY(Tabla1[[#This Row],[Fecha]])</f>
        <v>24</v>
      </c>
      <c r="N665" s="11">
        <f>WEEKDAY(Tabla1[[#This Row],[Fecha]],2)</f>
        <v>4</v>
      </c>
      <c r="O665" s="11" t="str">
        <f t="shared" si="10"/>
        <v>Jueves</v>
      </c>
    </row>
    <row r="666" spans="1:15" x14ac:dyDescent="0.25">
      <c r="A666" s="4">
        <v>40627</v>
      </c>
      <c r="B666">
        <v>1</v>
      </c>
      <c r="C666">
        <v>1</v>
      </c>
      <c r="D666" s="5" t="s">
        <v>24</v>
      </c>
      <c r="E666" s="6">
        <v>644.23800000000006</v>
      </c>
      <c r="F666" s="6">
        <v>1035.7725</v>
      </c>
      <c r="G666" s="6">
        <v>1680.0105000000001</v>
      </c>
      <c r="H666" s="6" t="str">
        <f>VLOOKUP(Tabla1[[#This Row],[Caja]],Originales!$I$3:$K$6,2,FALSE)</f>
        <v>Tenerife Norte</v>
      </c>
      <c r="I666" s="6" t="str">
        <f>VLOOKUP(Tabla1[[#This Row],[Caja]],Originales!$I$3:$K$6,3,FALSE)</f>
        <v>Tenerife</v>
      </c>
      <c r="J666" s="9" t="str">
        <f>VLOOKUP(Tabla1[[#This Row],[CodigoEmpleado]],Originales!$M$3:$P$13,2,FALSE)</f>
        <v>Ana</v>
      </c>
      <c r="K666" s="10">
        <f>YEAR(Tabla1[[#This Row],[Fecha]])</f>
        <v>2011</v>
      </c>
      <c r="L666" s="11">
        <f>MONTH(Tabla1[[#This Row],[Fecha]])</f>
        <v>3</v>
      </c>
      <c r="M666" s="11">
        <f>DAY(Tabla1[[#This Row],[Fecha]])</f>
        <v>25</v>
      </c>
      <c r="N666" s="11">
        <f>WEEKDAY(Tabla1[[#This Row],[Fecha]],2)</f>
        <v>5</v>
      </c>
      <c r="O666" s="11" t="str">
        <f t="shared" si="10"/>
        <v>Viernes</v>
      </c>
    </row>
    <row r="667" spans="1:15" x14ac:dyDescent="0.25">
      <c r="A667" s="4">
        <v>40627</v>
      </c>
      <c r="B667">
        <v>1</v>
      </c>
      <c r="C667">
        <v>2</v>
      </c>
      <c r="D667" s="5" t="s">
        <v>30</v>
      </c>
      <c r="E667" s="6">
        <v>692.32799999999997</v>
      </c>
      <c r="F667" s="6">
        <v>1294.8599999999999</v>
      </c>
      <c r="G667" s="6">
        <v>1987.1880000000001</v>
      </c>
      <c r="H667" s="6" t="str">
        <f>VLOOKUP(Tabla1[[#This Row],[Caja]],Originales!$I$3:$K$6,2,FALSE)</f>
        <v>Tenerife Norte</v>
      </c>
      <c r="I667" s="6" t="str">
        <f>VLOOKUP(Tabla1[[#This Row],[Caja]],Originales!$I$3:$K$6,3,FALSE)</f>
        <v>Tenerife</v>
      </c>
      <c r="J667" s="9" t="str">
        <f>VLOOKUP(Tabla1[[#This Row],[CodigoEmpleado]],Originales!$M$3:$P$13,2,FALSE)</f>
        <v>Juan</v>
      </c>
      <c r="K667" s="10">
        <f>YEAR(Tabla1[[#This Row],[Fecha]])</f>
        <v>2011</v>
      </c>
      <c r="L667" s="11">
        <f>MONTH(Tabla1[[#This Row],[Fecha]])</f>
        <v>3</v>
      </c>
      <c r="M667" s="11">
        <f>DAY(Tabla1[[#This Row],[Fecha]])</f>
        <v>25</v>
      </c>
      <c r="N667" s="11">
        <f>WEEKDAY(Tabla1[[#This Row],[Fecha]],2)</f>
        <v>5</v>
      </c>
      <c r="O667" s="11" t="str">
        <f t="shared" si="10"/>
        <v>Viernes</v>
      </c>
    </row>
    <row r="668" spans="1:15" x14ac:dyDescent="0.25">
      <c r="A668" s="4">
        <v>40627</v>
      </c>
      <c r="B668">
        <v>2</v>
      </c>
      <c r="C668">
        <v>1</v>
      </c>
      <c r="D668" s="5" t="s">
        <v>16</v>
      </c>
      <c r="E668" s="6">
        <v>670.41449999999998</v>
      </c>
      <c r="F668" s="6">
        <v>1107.33</v>
      </c>
      <c r="G668" s="6">
        <v>1777.7445</v>
      </c>
      <c r="H668" s="6" t="str">
        <f>VLOOKUP(Tabla1[[#This Row],[Caja]],Originales!$I$3:$K$6,2,FALSE)</f>
        <v>Tenerife Sur</v>
      </c>
      <c r="I668" s="6" t="str">
        <f>VLOOKUP(Tabla1[[#This Row],[Caja]],Originales!$I$3:$K$6,3,FALSE)</f>
        <v>Tenerife</v>
      </c>
      <c r="J668" s="9" t="str">
        <f>VLOOKUP(Tabla1[[#This Row],[CodigoEmpleado]],Originales!$M$3:$P$13,2,FALSE)</f>
        <v>Jorge</v>
      </c>
      <c r="K668" s="10">
        <f>YEAR(Tabla1[[#This Row],[Fecha]])</f>
        <v>2011</v>
      </c>
      <c r="L668" s="11">
        <f>MONTH(Tabla1[[#This Row],[Fecha]])</f>
        <v>3</v>
      </c>
      <c r="M668" s="11">
        <f>DAY(Tabla1[[#This Row],[Fecha]])</f>
        <v>25</v>
      </c>
      <c r="N668" s="11">
        <f>WEEKDAY(Tabla1[[#This Row],[Fecha]],2)</f>
        <v>5</v>
      </c>
      <c r="O668" s="11" t="str">
        <f t="shared" si="10"/>
        <v>Viernes</v>
      </c>
    </row>
    <row r="669" spans="1:15" x14ac:dyDescent="0.25">
      <c r="A669" s="4">
        <v>40627</v>
      </c>
      <c r="B669">
        <v>2</v>
      </c>
      <c r="C669">
        <v>2</v>
      </c>
      <c r="D669" s="5" t="s">
        <v>22</v>
      </c>
      <c r="E669" s="6">
        <v>757.97400000000005</v>
      </c>
      <c r="F669" s="6">
        <v>1329.0585000000001</v>
      </c>
      <c r="G669" s="6">
        <v>2087.0324999999998</v>
      </c>
      <c r="H669" s="6" t="str">
        <f>VLOOKUP(Tabla1[[#This Row],[Caja]],Originales!$I$3:$K$6,2,FALSE)</f>
        <v>Tenerife Sur</v>
      </c>
      <c r="I669" s="6" t="str">
        <f>VLOOKUP(Tabla1[[#This Row],[Caja]],Originales!$I$3:$K$6,3,FALSE)</f>
        <v>Tenerife</v>
      </c>
      <c r="J669" s="9" t="str">
        <f>VLOOKUP(Tabla1[[#This Row],[CodigoEmpleado]],Originales!$M$3:$P$13,2,FALSE)</f>
        <v>Paco</v>
      </c>
      <c r="K669" s="10">
        <f>YEAR(Tabla1[[#This Row],[Fecha]])</f>
        <v>2011</v>
      </c>
      <c r="L669" s="11">
        <f>MONTH(Tabla1[[#This Row],[Fecha]])</f>
        <v>3</v>
      </c>
      <c r="M669" s="11">
        <f>DAY(Tabla1[[#This Row],[Fecha]])</f>
        <v>25</v>
      </c>
      <c r="N669" s="11">
        <f>WEEKDAY(Tabla1[[#This Row],[Fecha]],2)</f>
        <v>5</v>
      </c>
      <c r="O669" s="11" t="str">
        <f t="shared" si="10"/>
        <v>Viernes</v>
      </c>
    </row>
    <row r="670" spans="1:15" x14ac:dyDescent="0.25">
      <c r="A670" s="4">
        <v>40627</v>
      </c>
      <c r="B670">
        <v>3</v>
      </c>
      <c r="C670">
        <v>1</v>
      </c>
      <c r="D670" s="5" t="s">
        <v>27</v>
      </c>
      <c r="E670" s="6">
        <v>595.89599999999996</v>
      </c>
      <c r="F670" s="6">
        <v>1208.4135000000001</v>
      </c>
      <c r="G670" s="6">
        <v>1804.3095000000001</v>
      </c>
      <c r="H670" s="6" t="str">
        <f>VLOOKUP(Tabla1[[#This Row],[Caja]],Originales!$I$3:$K$6,2,FALSE)</f>
        <v>Las Canteras</v>
      </c>
      <c r="I670" s="6" t="str">
        <f>VLOOKUP(Tabla1[[#This Row],[Caja]],Originales!$I$3:$K$6,3,FALSE)</f>
        <v>Las Palmas</v>
      </c>
      <c r="J670" s="9" t="str">
        <f>VLOOKUP(Tabla1[[#This Row],[CodigoEmpleado]],Originales!$M$3:$P$13,2,FALSE)</f>
        <v>Bea</v>
      </c>
      <c r="K670" s="10">
        <f>YEAR(Tabla1[[#This Row],[Fecha]])</f>
        <v>2011</v>
      </c>
      <c r="L670" s="11">
        <f>MONTH(Tabla1[[#This Row],[Fecha]])</f>
        <v>3</v>
      </c>
      <c r="M670" s="11">
        <f>DAY(Tabla1[[#This Row],[Fecha]])</f>
        <v>25</v>
      </c>
      <c r="N670" s="11">
        <f>WEEKDAY(Tabla1[[#This Row],[Fecha]],2)</f>
        <v>5</v>
      </c>
      <c r="O670" s="11" t="str">
        <f t="shared" si="10"/>
        <v>Viernes</v>
      </c>
    </row>
    <row r="671" spans="1:15" x14ac:dyDescent="0.25">
      <c r="A671" s="4">
        <v>40627</v>
      </c>
      <c r="B671">
        <v>3</v>
      </c>
      <c r="C671">
        <v>2</v>
      </c>
      <c r="D671" s="5" t="s">
        <v>32</v>
      </c>
      <c r="E671" s="6">
        <v>728.11199999999997</v>
      </c>
      <c r="F671" s="6">
        <v>1178.8035</v>
      </c>
      <c r="G671" s="6">
        <v>1906.9155000000001</v>
      </c>
      <c r="H671" s="6" t="str">
        <f>VLOOKUP(Tabla1[[#This Row],[Caja]],Originales!$I$3:$K$6,2,FALSE)</f>
        <v>Las Canteras</v>
      </c>
      <c r="I671" s="6" t="str">
        <f>VLOOKUP(Tabla1[[#This Row],[Caja]],Originales!$I$3:$K$6,3,FALSE)</f>
        <v>Las Palmas</v>
      </c>
      <c r="J671" s="9" t="str">
        <f>VLOOKUP(Tabla1[[#This Row],[CodigoEmpleado]],Originales!$M$3:$P$13,2,FALSE)</f>
        <v>Ana</v>
      </c>
      <c r="K671" s="10">
        <f>YEAR(Tabla1[[#This Row],[Fecha]])</f>
        <v>2011</v>
      </c>
      <c r="L671" s="11">
        <f>MONTH(Tabla1[[#This Row],[Fecha]])</f>
        <v>3</v>
      </c>
      <c r="M671" s="11">
        <f>DAY(Tabla1[[#This Row],[Fecha]])</f>
        <v>25</v>
      </c>
      <c r="N671" s="11">
        <f>WEEKDAY(Tabla1[[#This Row],[Fecha]],2)</f>
        <v>5</v>
      </c>
      <c r="O671" s="11" t="str">
        <f t="shared" si="10"/>
        <v>Viernes</v>
      </c>
    </row>
    <row r="672" spans="1:15" x14ac:dyDescent="0.25">
      <c r="A672" s="4">
        <v>40627</v>
      </c>
      <c r="B672">
        <v>4</v>
      </c>
      <c r="C672">
        <v>1</v>
      </c>
      <c r="D672" s="5" t="s">
        <v>37</v>
      </c>
      <c r="E672" s="6">
        <v>586.09950000000003</v>
      </c>
      <c r="F672" s="6">
        <v>1101.8910000000001</v>
      </c>
      <c r="G672" s="6">
        <v>1687.9905000000001</v>
      </c>
      <c r="H672" s="6" t="str">
        <f>VLOOKUP(Tabla1[[#This Row],[Caja]],Originales!$I$3:$K$6,2,FALSE)</f>
        <v>Telde</v>
      </c>
      <c r="I672" s="6" t="str">
        <f>VLOOKUP(Tabla1[[#This Row],[Caja]],Originales!$I$3:$K$6,3,FALSE)</f>
        <v>Las Palmas</v>
      </c>
      <c r="J672" s="9" t="str">
        <f>VLOOKUP(Tabla1[[#This Row],[CodigoEmpleado]],Originales!$M$3:$P$13,2,FALSE)</f>
        <v>Luis</v>
      </c>
      <c r="K672" s="10">
        <f>YEAR(Tabla1[[#This Row],[Fecha]])</f>
        <v>2011</v>
      </c>
      <c r="L672" s="11">
        <f>MONTH(Tabla1[[#This Row],[Fecha]])</f>
        <v>3</v>
      </c>
      <c r="M672" s="11">
        <f>DAY(Tabla1[[#This Row],[Fecha]])</f>
        <v>25</v>
      </c>
      <c r="N672" s="11">
        <f>WEEKDAY(Tabla1[[#This Row],[Fecha]],2)</f>
        <v>5</v>
      </c>
      <c r="O672" s="11" t="str">
        <f t="shared" si="10"/>
        <v>Viernes</v>
      </c>
    </row>
    <row r="673" spans="1:15" x14ac:dyDescent="0.25">
      <c r="A673" s="4">
        <v>40627</v>
      </c>
      <c r="B673">
        <v>4</v>
      </c>
      <c r="C673">
        <v>2</v>
      </c>
      <c r="D673" s="5" t="s">
        <v>40</v>
      </c>
      <c r="E673" s="6">
        <v>738.51750000000004</v>
      </c>
      <c r="F673" s="6">
        <v>1255.527</v>
      </c>
      <c r="G673" s="6">
        <v>1994.0445</v>
      </c>
      <c r="H673" s="6" t="str">
        <f>VLOOKUP(Tabla1[[#This Row],[Caja]],Originales!$I$3:$K$6,2,FALSE)</f>
        <v>Telde</v>
      </c>
      <c r="I673" s="6" t="str">
        <f>VLOOKUP(Tabla1[[#This Row],[Caja]],Originales!$I$3:$K$6,3,FALSE)</f>
        <v>Las Palmas</v>
      </c>
      <c r="J673" s="9" t="str">
        <f>VLOOKUP(Tabla1[[#This Row],[CodigoEmpleado]],Originales!$M$3:$P$13,2,FALSE)</f>
        <v>Pepe</v>
      </c>
      <c r="K673" s="10">
        <f>YEAR(Tabla1[[#This Row],[Fecha]])</f>
        <v>2011</v>
      </c>
      <c r="L673" s="11">
        <f>MONTH(Tabla1[[#This Row],[Fecha]])</f>
        <v>3</v>
      </c>
      <c r="M673" s="11">
        <f>DAY(Tabla1[[#This Row],[Fecha]])</f>
        <v>25</v>
      </c>
      <c r="N673" s="11">
        <f>WEEKDAY(Tabla1[[#This Row],[Fecha]],2)</f>
        <v>5</v>
      </c>
      <c r="O673" s="11" t="str">
        <f t="shared" si="10"/>
        <v>Viernes</v>
      </c>
    </row>
    <row r="674" spans="1:15" x14ac:dyDescent="0.25">
      <c r="A674" s="4">
        <v>40628</v>
      </c>
      <c r="B674">
        <v>1</v>
      </c>
      <c r="C674">
        <v>1</v>
      </c>
      <c r="D674" s="5" t="s">
        <v>41</v>
      </c>
      <c r="E674" s="6">
        <v>695.20500000000004</v>
      </c>
      <c r="F674" s="6">
        <v>1080.8910000000001</v>
      </c>
      <c r="G674" s="6">
        <v>1776.096</v>
      </c>
      <c r="H674" s="6" t="str">
        <f>VLOOKUP(Tabla1[[#This Row],[Caja]],Originales!$I$3:$K$6,2,FALSE)</f>
        <v>Tenerife Norte</v>
      </c>
      <c r="I674" s="6" t="str">
        <f>VLOOKUP(Tabla1[[#This Row],[Caja]],Originales!$I$3:$K$6,3,FALSE)</f>
        <v>Tenerife</v>
      </c>
      <c r="J674" s="9" t="str">
        <f>VLOOKUP(Tabla1[[#This Row],[CodigoEmpleado]],Originales!$M$3:$P$13,2,FALSE)</f>
        <v>Javi</v>
      </c>
      <c r="K674" s="10">
        <f>YEAR(Tabla1[[#This Row],[Fecha]])</f>
        <v>2011</v>
      </c>
      <c r="L674" s="11">
        <f>MONTH(Tabla1[[#This Row],[Fecha]])</f>
        <v>3</v>
      </c>
      <c r="M674" s="11">
        <f>DAY(Tabla1[[#This Row],[Fecha]])</f>
        <v>26</v>
      </c>
      <c r="N674" s="11">
        <f>WEEKDAY(Tabla1[[#This Row],[Fecha]],2)</f>
        <v>6</v>
      </c>
      <c r="O674" s="11" t="str">
        <f t="shared" si="10"/>
        <v>Sábado</v>
      </c>
    </row>
    <row r="675" spans="1:15" x14ac:dyDescent="0.25">
      <c r="A675" s="4">
        <v>40628</v>
      </c>
      <c r="B675">
        <v>1</v>
      </c>
      <c r="C675">
        <v>2</v>
      </c>
      <c r="D675" s="5" t="s">
        <v>43</v>
      </c>
      <c r="E675" s="6">
        <v>778.52250000000004</v>
      </c>
      <c r="F675" s="6">
        <v>1342.8240000000001</v>
      </c>
      <c r="G675" s="6">
        <v>2121.3465000000001</v>
      </c>
      <c r="H675" s="6" t="str">
        <f>VLOOKUP(Tabla1[[#This Row],[Caja]],Originales!$I$3:$K$6,2,FALSE)</f>
        <v>Tenerife Norte</v>
      </c>
      <c r="I675" s="6" t="str">
        <f>VLOOKUP(Tabla1[[#This Row],[Caja]],Originales!$I$3:$K$6,3,FALSE)</f>
        <v>Tenerife</v>
      </c>
      <c r="J675" s="9" t="str">
        <f>VLOOKUP(Tabla1[[#This Row],[CodigoEmpleado]],Originales!$M$3:$P$13,2,FALSE)</f>
        <v>Jose</v>
      </c>
      <c r="K675" s="10">
        <f>YEAR(Tabla1[[#This Row],[Fecha]])</f>
        <v>2011</v>
      </c>
      <c r="L675" s="11">
        <f>MONTH(Tabla1[[#This Row],[Fecha]])</f>
        <v>3</v>
      </c>
      <c r="M675" s="11">
        <f>DAY(Tabla1[[#This Row],[Fecha]])</f>
        <v>26</v>
      </c>
      <c r="N675" s="11">
        <f>WEEKDAY(Tabla1[[#This Row],[Fecha]],2)</f>
        <v>6</v>
      </c>
      <c r="O675" s="11" t="str">
        <f t="shared" si="10"/>
        <v>Sábado</v>
      </c>
    </row>
    <row r="676" spans="1:15" x14ac:dyDescent="0.25">
      <c r="A676" s="4">
        <v>40628</v>
      </c>
      <c r="B676">
        <v>2</v>
      </c>
      <c r="C676">
        <v>1</v>
      </c>
      <c r="D676" s="5" t="s">
        <v>47</v>
      </c>
      <c r="E676" s="6">
        <v>556.98299999999995</v>
      </c>
      <c r="F676" s="6">
        <v>1091.4014999999999</v>
      </c>
      <c r="G676" s="6">
        <v>1648.3844999999999</v>
      </c>
      <c r="H676" s="6" t="str">
        <f>VLOOKUP(Tabla1[[#This Row],[Caja]],Originales!$I$3:$K$6,2,FALSE)</f>
        <v>Tenerife Sur</v>
      </c>
      <c r="I676" s="6" t="str">
        <f>VLOOKUP(Tabla1[[#This Row],[Caja]],Originales!$I$3:$K$6,3,FALSE)</f>
        <v>Tenerife</v>
      </c>
      <c r="J676" s="9" t="str">
        <f>VLOOKUP(Tabla1[[#This Row],[CodigoEmpleado]],Originales!$M$3:$P$13,2,FALSE)</f>
        <v>Toño</v>
      </c>
      <c r="K676" s="10">
        <f>YEAR(Tabla1[[#This Row],[Fecha]])</f>
        <v>2011</v>
      </c>
      <c r="L676" s="11">
        <f>MONTH(Tabla1[[#This Row],[Fecha]])</f>
        <v>3</v>
      </c>
      <c r="M676" s="11">
        <f>DAY(Tabla1[[#This Row],[Fecha]])</f>
        <v>26</v>
      </c>
      <c r="N676" s="11">
        <f>WEEKDAY(Tabla1[[#This Row],[Fecha]],2)</f>
        <v>6</v>
      </c>
      <c r="O676" s="11" t="str">
        <f t="shared" si="10"/>
        <v>Sábado</v>
      </c>
    </row>
    <row r="677" spans="1:15" x14ac:dyDescent="0.25">
      <c r="A677" s="4">
        <v>40628</v>
      </c>
      <c r="B677">
        <v>2</v>
      </c>
      <c r="C677">
        <v>2</v>
      </c>
      <c r="D677" s="5" t="s">
        <v>24</v>
      </c>
      <c r="E677" s="6">
        <v>741.54150000000004</v>
      </c>
      <c r="F677" s="6">
        <v>1370.4285</v>
      </c>
      <c r="G677" s="6">
        <v>2111.9699999999998</v>
      </c>
      <c r="H677" s="6" t="str">
        <f>VLOOKUP(Tabla1[[#This Row],[Caja]],Originales!$I$3:$K$6,2,FALSE)</f>
        <v>Tenerife Sur</v>
      </c>
      <c r="I677" s="6" t="str">
        <f>VLOOKUP(Tabla1[[#This Row],[Caja]],Originales!$I$3:$K$6,3,FALSE)</f>
        <v>Tenerife</v>
      </c>
      <c r="J677" s="9" t="str">
        <f>VLOOKUP(Tabla1[[#This Row],[CodigoEmpleado]],Originales!$M$3:$P$13,2,FALSE)</f>
        <v>Ana</v>
      </c>
      <c r="K677" s="10">
        <f>YEAR(Tabla1[[#This Row],[Fecha]])</f>
        <v>2011</v>
      </c>
      <c r="L677" s="11">
        <f>MONTH(Tabla1[[#This Row],[Fecha]])</f>
        <v>3</v>
      </c>
      <c r="M677" s="11">
        <f>DAY(Tabla1[[#This Row],[Fecha]])</f>
        <v>26</v>
      </c>
      <c r="N677" s="11">
        <f>WEEKDAY(Tabla1[[#This Row],[Fecha]],2)</f>
        <v>6</v>
      </c>
      <c r="O677" s="11" t="str">
        <f t="shared" si="10"/>
        <v>Sábado</v>
      </c>
    </row>
    <row r="678" spans="1:15" x14ac:dyDescent="0.25">
      <c r="A678" s="4">
        <v>40628</v>
      </c>
      <c r="B678">
        <v>3</v>
      </c>
      <c r="C678">
        <v>1</v>
      </c>
      <c r="D678" s="5" t="s">
        <v>30</v>
      </c>
      <c r="E678" s="6">
        <v>634.59900000000005</v>
      </c>
      <c r="F678" s="6">
        <v>1195.9815000000001</v>
      </c>
      <c r="G678" s="6">
        <v>1830.5805</v>
      </c>
      <c r="H678" s="6" t="str">
        <f>VLOOKUP(Tabla1[[#This Row],[Caja]],Originales!$I$3:$K$6,2,FALSE)</f>
        <v>Las Canteras</v>
      </c>
      <c r="I678" s="6" t="str">
        <f>VLOOKUP(Tabla1[[#This Row],[Caja]],Originales!$I$3:$K$6,3,FALSE)</f>
        <v>Las Palmas</v>
      </c>
      <c r="J678" s="9" t="str">
        <f>VLOOKUP(Tabla1[[#This Row],[CodigoEmpleado]],Originales!$M$3:$P$13,2,FALSE)</f>
        <v>Juan</v>
      </c>
      <c r="K678" s="10">
        <f>YEAR(Tabla1[[#This Row],[Fecha]])</f>
        <v>2011</v>
      </c>
      <c r="L678" s="11">
        <f>MONTH(Tabla1[[#This Row],[Fecha]])</f>
        <v>3</v>
      </c>
      <c r="M678" s="11">
        <f>DAY(Tabla1[[#This Row],[Fecha]])</f>
        <v>26</v>
      </c>
      <c r="N678" s="11">
        <f>WEEKDAY(Tabla1[[#This Row],[Fecha]],2)</f>
        <v>6</v>
      </c>
      <c r="O678" s="11" t="str">
        <f t="shared" si="10"/>
        <v>Sábado</v>
      </c>
    </row>
    <row r="679" spans="1:15" x14ac:dyDescent="0.25">
      <c r="A679" s="4">
        <v>40628</v>
      </c>
      <c r="B679">
        <v>3</v>
      </c>
      <c r="C679">
        <v>2</v>
      </c>
      <c r="D679" s="5" t="s">
        <v>16</v>
      </c>
      <c r="E679" s="6">
        <v>689.58749999999998</v>
      </c>
      <c r="F679" s="6">
        <v>1242.654</v>
      </c>
      <c r="G679" s="6">
        <v>1932.2415000000001</v>
      </c>
      <c r="H679" s="6" t="str">
        <f>VLOOKUP(Tabla1[[#This Row],[Caja]],Originales!$I$3:$K$6,2,FALSE)</f>
        <v>Las Canteras</v>
      </c>
      <c r="I679" s="6" t="str">
        <f>VLOOKUP(Tabla1[[#This Row],[Caja]],Originales!$I$3:$K$6,3,FALSE)</f>
        <v>Las Palmas</v>
      </c>
      <c r="J679" s="9" t="str">
        <f>VLOOKUP(Tabla1[[#This Row],[CodigoEmpleado]],Originales!$M$3:$P$13,2,FALSE)</f>
        <v>Jorge</v>
      </c>
      <c r="K679" s="10">
        <f>YEAR(Tabla1[[#This Row],[Fecha]])</f>
        <v>2011</v>
      </c>
      <c r="L679" s="11">
        <f>MONTH(Tabla1[[#This Row],[Fecha]])</f>
        <v>3</v>
      </c>
      <c r="M679" s="11">
        <f>DAY(Tabla1[[#This Row],[Fecha]])</f>
        <v>26</v>
      </c>
      <c r="N679" s="11">
        <f>WEEKDAY(Tabla1[[#This Row],[Fecha]],2)</f>
        <v>6</v>
      </c>
      <c r="O679" s="11" t="str">
        <f t="shared" si="10"/>
        <v>Sábado</v>
      </c>
    </row>
    <row r="680" spans="1:15" x14ac:dyDescent="0.25">
      <c r="A680" s="4">
        <v>40628</v>
      </c>
      <c r="B680">
        <v>4</v>
      </c>
      <c r="C680">
        <v>1</v>
      </c>
      <c r="D680" s="5" t="s">
        <v>22</v>
      </c>
      <c r="E680" s="6">
        <v>525.9135</v>
      </c>
      <c r="F680" s="6">
        <v>1129.8315</v>
      </c>
      <c r="G680" s="6">
        <v>1655.7449999999999</v>
      </c>
      <c r="H680" s="6" t="str">
        <f>VLOOKUP(Tabla1[[#This Row],[Caja]],Originales!$I$3:$K$6,2,FALSE)</f>
        <v>Telde</v>
      </c>
      <c r="I680" s="6" t="str">
        <f>VLOOKUP(Tabla1[[#This Row],[Caja]],Originales!$I$3:$K$6,3,FALSE)</f>
        <v>Las Palmas</v>
      </c>
      <c r="J680" s="9" t="str">
        <f>VLOOKUP(Tabla1[[#This Row],[CodigoEmpleado]],Originales!$M$3:$P$13,2,FALSE)</f>
        <v>Paco</v>
      </c>
      <c r="K680" s="10">
        <f>YEAR(Tabla1[[#This Row],[Fecha]])</f>
        <v>2011</v>
      </c>
      <c r="L680" s="11">
        <f>MONTH(Tabla1[[#This Row],[Fecha]])</f>
        <v>3</v>
      </c>
      <c r="M680" s="11">
        <f>DAY(Tabla1[[#This Row],[Fecha]])</f>
        <v>26</v>
      </c>
      <c r="N680" s="11">
        <f>WEEKDAY(Tabla1[[#This Row],[Fecha]],2)</f>
        <v>6</v>
      </c>
      <c r="O680" s="11" t="str">
        <f t="shared" si="10"/>
        <v>Sábado</v>
      </c>
    </row>
    <row r="681" spans="1:15" x14ac:dyDescent="0.25">
      <c r="A681" s="4">
        <v>40628</v>
      </c>
      <c r="B681">
        <v>4</v>
      </c>
      <c r="C681">
        <v>2</v>
      </c>
      <c r="D681" s="5" t="s">
        <v>27</v>
      </c>
      <c r="E681" s="6">
        <v>702.13499999999999</v>
      </c>
      <c r="F681" s="6">
        <v>1114.491</v>
      </c>
      <c r="G681" s="6">
        <v>1816.626</v>
      </c>
      <c r="H681" s="6" t="str">
        <f>VLOOKUP(Tabla1[[#This Row],[Caja]],Originales!$I$3:$K$6,2,FALSE)</f>
        <v>Telde</v>
      </c>
      <c r="I681" s="6" t="str">
        <f>VLOOKUP(Tabla1[[#This Row],[Caja]],Originales!$I$3:$K$6,3,FALSE)</f>
        <v>Las Palmas</v>
      </c>
      <c r="J681" s="9" t="str">
        <f>VLOOKUP(Tabla1[[#This Row],[CodigoEmpleado]],Originales!$M$3:$P$13,2,FALSE)</f>
        <v>Bea</v>
      </c>
      <c r="K681" s="10">
        <f>YEAR(Tabla1[[#This Row],[Fecha]])</f>
        <v>2011</v>
      </c>
      <c r="L681" s="11">
        <f>MONTH(Tabla1[[#This Row],[Fecha]])</f>
        <v>3</v>
      </c>
      <c r="M681" s="11">
        <f>DAY(Tabla1[[#This Row],[Fecha]])</f>
        <v>26</v>
      </c>
      <c r="N681" s="11">
        <f>WEEKDAY(Tabla1[[#This Row],[Fecha]],2)</f>
        <v>6</v>
      </c>
      <c r="O681" s="11" t="str">
        <f t="shared" si="10"/>
        <v>Sábado</v>
      </c>
    </row>
    <row r="682" spans="1:15" x14ac:dyDescent="0.25">
      <c r="A682" s="4">
        <v>40629</v>
      </c>
      <c r="B682">
        <v>1</v>
      </c>
      <c r="C682">
        <v>1</v>
      </c>
      <c r="D682" s="5" t="s">
        <v>32</v>
      </c>
      <c r="E682" s="6">
        <v>612.79049999999995</v>
      </c>
      <c r="F682" s="6">
        <v>1074.675</v>
      </c>
      <c r="G682" s="6">
        <v>1687.4655</v>
      </c>
      <c r="H682" s="6" t="str">
        <f>VLOOKUP(Tabla1[[#This Row],[Caja]],Originales!$I$3:$K$6,2,FALSE)</f>
        <v>Tenerife Norte</v>
      </c>
      <c r="I682" s="6" t="str">
        <f>VLOOKUP(Tabla1[[#This Row],[Caja]],Originales!$I$3:$K$6,3,FALSE)</f>
        <v>Tenerife</v>
      </c>
      <c r="J682" s="9" t="str">
        <f>VLOOKUP(Tabla1[[#This Row],[CodigoEmpleado]],Originales!$M$3:$P$13,2,FALSE)</f>
        <v>Ana</v>
      </c>
      <c r="K682" s="10">
        <f>YEAR(Tabla1[[#This Row],[Fecha]])</f>
        <v>2011</v>
      </c>
      <c r="L682" s="11">
        <f>MONTH(Tabla1[[#This Row],[Fecha]])</f>
        <v>3</v>
      </c>
      <c r="M682" s="11">
        <f>DAY(Tabla1[[#This Row],[Fecha]])</f>
        <v>27</v>
      </c>
      <c r="N682" s="11">
        <f>WEEKDAY(Tabla1[[#This Row],[Fecha]],2)</f>
        <v>7</v>
      </c>
      <c r="O682" s="11" t="str">
        <f t="shared" si="10"/>
        <v>Domingo</v>
      </c>
    </row>
    <row r="683" spans="1:15" x14ac:dyDescent="0.25">
      <c r="A683" s="4">
        <v>40629</v>
      </c>
      <c r="B683">
        <v>1</v>
      </c>
      <c r="C683">
        <v>2</v>
      </c>
      <c r="D683" s="5" t="s">
        <v>37</v>
      </c>
      <c r="E683" s="6">
        <v>508.11599999999999</v>
      </c>
      <c r="F683" s="6">
        <v>1109.8710000000001</v>
      </c>
      <c r="G683" s="6">
        <v>1617.9870000000001</v>
      </c>
      <c r="H683" s="6" t="str">
        <f>VLOOKUP(Tabla1[[#This Row],[Caja]],Originales!$I$3:$K$6,2,FALSE)</f>
        <v>Tenerife Norte</v>
      </c>
      <c r="I683" s="6" t="str">
        <f>VLOOKUP(Tabla1[[#This Row],[Caja]],Originales!$I$3:$K$6,3,FALSE)</f>
        <v>Tenerife</v>
      </c>
      <c r="J683" s="9" t="str">
        <f>VLOOKUP(Tabla1[[#This Row],[CodigoEmpleado]],Originales!$M$3:$P$13,2,FALSE)</f>
        <v>Luis</v>
      </c>
      <c r="K683" s="10">
        <f>YEAR(Tabla1[[#This Row],[Fecha]])</f>
        <v>2011</v>
      </c>
      <c r="L683" s="11">
        <f>MONTH(Tabla1[[#This Row],[Fecha]])</f>
        <v>3</v>
      </c>
      <c r="M683" s="11">
        <f>DAY(Tabla1[[#This Row],[Fecha]])</f>
        <v>27</v>
      </c>
      <c r="N683" s="11">
        <f>WEEKDAY(Tabla1[[#This Row],[Fecha]],2)</f>
        <v>7</v>
      </c>
      <c r="O683" s="11" t="str">
        <f t="shared" si="10"/>
        <v>Domingo</v>
      </c>
    </row>
    <row r="684" spans="1:15" x14ac:dyDescent="0.25">
      <c r="A684" s="4">
        <v>40629</v>
      </c>
      <c r="B684">
        <v>2</v>
      </c>
      <c r="C684">
        <v>1</v>
      </c>
      <c r="D684" s="5" t="s">
        <v>40</v>
      </c>
      <c r="E684" s="6">
        <v>648.43799999999999</v>
      </c>
      <c r="F684" s="6">
        <v>1078.9694999999999</v>
      </c>
      <c r="G684" s="6">
        <v>1727.4075</v>
      </c>
      <c r="H684" s="6" t="str">
        <f>VLOOKUP(Tabla1[[#This Row],[Caja]],Originales!$I$3:$K$6,2,FALSE)</f>
        <v>Tenerife Sur</v>
      </c>
      <c r="I684" s="6" t="str">
        <f>VLOOKUP(Tabla1[[#This Row],[Caja]],Originales!$I$3:$K$6,3,FALSE)</f>
        <v>Tenerife</v>
      </c>
      <c r="J684" s="9" t="str">
        <f>VLOOKUP(Tabla1[[#This Row],[CodigoEmpleado]],Originales!$M$3:$P$13,2,FALSE)</f>
        <v>Pepe</v>
      </c>
      <c r="K684" s="10">
        <f>YEAR(Tabla1[[#This Row],[Fecha]])</f>
        <v>2011</v>
      </c>
      <c r="L684" s="11">
        <f>MONTH(Tabla1[[#This Row],[Fecha]])</f>
        <v>3</v>
      </c>
      <c r="M684" s="11">
        <f>DAY(Tabla1[[#This Row],[Fecha]])</f>
        <v>27</v>
      </c>
      <c r="N684" s="11">
        <f>WEEKDAY(Tabla1[[#This Row],[Fecha]],2)</f>
        <v>7</v>
      </c>
      <c r="O684" s="11" t="str">
        <f t="shared" si="10"/>
        <v>Domingo</v>
      </c>
    </row>
    <row r="685" spans="1:15" x14ac:dyDescent="0.25">
      <c r="A685" s="4">
        <v>40629</v>
      </c>
      <c r="B685">
        <v>2</v>
      </c>
      <c r="C685">
        <v>2</v>
      </c>
      <c r="D685" s="5" t="s">
        <v>41</v>
      </c>
      <c r="E685" s="6">
        <v>715.65899999999999</v>
      </c>
      <c r="F685" s="6">
        <v>1393.056</v>
      </c>
      <c r="G685" s="6">
        <v>2108.7150000000001</v>
      </c>
      <c r="H685" s="6" t="str">
        <f>VLOOKUP(Tabla1[[#This Row],[Caja]],Originales!$I$3:$K$6,2,FALSE)</f>
        <v>Tenerife Sur</v>
      </c>
      <c r="I685" s="6" t="str">
        <f>VLOOKUP(Tabla1[[#This Row],[Caja]],Originales!$I$3:$K$6,3,FALSE)</f>
        <v>Tenerife</v>
      </c>
      <c r="J685" s="9" t="str">
        <f>VLOOKUP(Tabla1[[#This Row],[CodigoEmpleado]],Originales!$M$3:$P$13,2,FALSE)</f>
        <v>Javi</v>
      </c>
      <c r="K685" s="10">
        <f>YEAR(Tabla1[[#This Row],[Fecha]])</f>
        <v>2011</v>
      </c>
      <c r="L685" s="11">
        <f>MONTH(Tabla1[[#This Row],[Fecha]])</f>
        <v>3</v>
      </c>
      <c r="M685" s="11">
        <f>DAY(Tabla1[[#This Row],[Fecha]])</f>
        <v>27</v>
      </c>
      <c r="N685" s="11">
        <f>WEEKDAY(Tabla1[[#This Row],[Fecha]],2)</f>
        <v>7</v>
      </c>
      <c r="O685" s="11" t="str">
        <f t="shared" si="10"/>
        <v>Domingo</v>
      </c>
    </row>
    <row r="686" spans="1:15" x14ac:dyDescent="0.25">
      <c r="A686" s="4">
        <v>40629</v>
      </c>
      <c r="B686">
        <v>3</v>
      </c>
      <c r="C686">
        <v>1</v>
      </c>
      <c r="D686" s="5" t="s">
        <v>43</v>
      </c>
      <c r="E686" s="6">
        <v>662.32950000000005</v>
      </c>
      <c r="F686" s="6">
        <v>1227.5864999999999</v>
      </c>
      <c r="G686" s="6">
        <v>1889.9159999999999</v>
      </c>
      <c r="H686" s="6" t="str">
        <f>VLOOKUP(Tabla1[[#This Row],[Caja]],Originales!$I$3:$K$6,2,FALSE)</f>
        <v>Las Canteras</v>
      </c>
      <c r="I686" s="6" t="str">
        <f>VLOOKUP(Tabla1[[#This Row],[Caja]],Originales!$I$3:$K$6,3,FALSE)</f>
        <v>Las Palmas</v>
      </c>
      <c r="J686" s="9" t="str">
        <f>VLOOKUP(Tabla1[[#This Row],[CodigoEmpleado]],Originales!$M$3:$P$13,2,FALSE)</f>
        <v>Jose</v>
      </c>
      <c r="K686" s="10">
        <f>YEAR(Tabla1[[#This Row],[Fecha]])</f>
        <v>2011</v>
      </c>
      <c r="L686" s="11">
        <f>MONTH(Tabla1[[#This Row],[Fecha]])</f>
        <v>3</v>
      </c>
      <c r="M686" s="11">
        <f>DAY(Tabla1[[#This Row],[Fecha]])</f>
        <v>27</v>
      </c>
      <c r="N686" s="11">
        <f>WEEKDAY(Tabla1[[#This Row],[Fecha]],2)</f>
        <v>7</v>
      </c>
      <c r="O686" s="11" t="str">
        <f t="shared" si="10"/>
        <v>Domingo</v>
      </c>
    </row>
    <row r="687" spans="1:15" x14ac:dyDescent="0.25">
      <c r="A687" s="4">
        <v>40629</v>
      </c>
      <c r="B687">
        <v>3</v>
      </c>
      <c r="C687">
        <v>2</v>
      </c>
      <c r="D687" s="5" t="s">
        <v>47</v>
      </c>
      <c r="E687" s="6">
        <v>756.24149999999997</v>
      </c>
      <c r="F687" s="6">
        <v>1316.07</v>
      </c>
      <c r="G687" s="6">
        <v>2072.3114999999998</v>
      </c>
      <c r="H687" s="6" t="str">
        <f>VLOOKUP(Tabla1[[#This Row],[Caja]],Originales!$I$3:$K$6,2,FALSE)</f>
        <v>Las Canteras</v>
      </c>
      <c r="I687" s="6" t="str">
        <f>VLOOKUP(Tabla1[[#This Row],[Caja]],Originales!$I$3:$K$6,3,FALSE)</f>
        <v>Las Palmas</v>
      </c>
      <c r="J687" s="9" t="str">
        <f>VLOOKUP(Tabla1[[#This Row],[CodigoEmpleado]],Originales!$M$3:$P$13,2,FALSE)</f>
        <v>Toño</v>
      </c>
      <c r="K687" s="10">
        <f>YEAR(Tabla1[[#This Row],[Fecha]])</f>
        <v>2011</v>
      </c>
      <c r="L687" s="11">
        <f>MONTH(Tabla1[[#This Row],[Fecha]])</f>
        <v>3</v>
      </c>
      <c r="M687" s="11">
        <f>DAY(Tabla1[[#This Row],[Fecha]])</f>
        <v>27</v>
      </c>
      <c r="N687" s="11">
        <f>WEEKDAY(Tabla1[[#This Row],[Fecha]],2)</f>
        <v>7</v>
      </c>
      <c r="O687" s="11" t="str">
        <f t="shared" si="10"/>
        <v>Domingo</v>
      </c>
    </row>
    <row r="688" spans="1:15" x14ac:dyDescent="0.25">
      <c r="A688" s="4">
        <v>40629</v>
      </c>
      <c r="B688">
        <v>4</v>
      </c>
      <c r="C688">
        <v>1</v>
      </c>
      <c r="D688" s="5" t="s">
        <v>24</v>
      </c>
      <c r="E688" s="6">
        <v>550.88250000000005</v>
      </c>
      <c r="F688" s="6">
        <v>1027.1099999999999</v>
      </c>
      <c r="G688" s="6">
        <v>1577.9925000000001</v>
      </c>
      <c r="H688" s="6" t="str">
        <f>VLOOKUP(Tabla1[[#This Row],[Caja]],Originales!$I$3:$K$6,2,FALSE)</f>
        <v>Telde</v>
      </c>
      <c r="I688" s="6" t="str">
        <f>VLOOKUP(Tabla1[[#This Row],[Caja]],Originales!$I$3:$K$6,3,FALSE)</f>
        <v>Las Palmas</v>
      </c>
      <c r="J688" s="9" t="str">
        <f>VLOOKUP(Tabla1[[#This Row],[CodigoEmpleado]],Originales!$M$3:$P$13,2,FALSE)</f>
        <v>Ana</v>
      </c>
      <c r="K688" s="10">
        <f>YEAR(Tabla1[[#This Row],[Fecha]])</f>
        <v>2011</v>
      </c>
      <c r="L688" s="11">
        <f>MONTH(Tabla1[[#This Row],[Fecha]])</f>
        <v>3</v>
      </c>
      <c r="M688" s="11">
        <f>DAY(Tabla1[[#This Row],[Fecha]])</f>
        <v>27</v>
      </c>
      <c r="N688" s="11">
        <f>WEEKDAY(Tabla1[[#This Row],[Fecha]],2)</f>
        <v>7</v>
      </c>
      <c r="O688" s="11" t="str">
        <f t="shared" si="10"/>
        <v>Domingo</v>
      </c>
    </row>
    <row r="689" spans="1:15" x14ac:dyDescent="0.25">
      <c r="A689" s="4">
        <v>40629</v>
      </c>
      <c r="B689">
        <v>4</v>
      </c>
      <c r="C689">
        <v>2</v>
      </c>
      <c r="D689" s="5" t="s">
        <v>30</v>
      </c>
      <c r="E689" s="6">
        <v>550.88250000000005</v>
      </c>
      <c r="F689" s="6">
        <v>1039.1849999999999</v>
      </c>
      <c r="G689" s="6">
        <v>1590.0675000000001</v>
      </c>
      <c r="H689" s="6" t="str">
        <f>VLOOKUP(Tabla1[[#This Row],[Caja]],Originales!$I$3:$K$6,2,FALSE)</f>
        <v>Telde</v>
      </c>
      <c r="I689" s="6" t="str">
        <f>VLOOKUP(Tabla1[[#This Row],[Caja]],Originales!$I$3:$K$6,3,FALSE)</f>
        <v>Las Palmas</v>
      </c>
      <c r="J689" s="9" t="str">
        <f>VLOOKUP(Tabla1[[#This Row],[CodigoEmpleado]],Originales!$M$3:$P$13,2,FALSE)</f>
        <v>Juan</v>
      </c>
      <c r="K689" s="10">
        <f>YEAR(Tabla1[[#This Row],[Fecha]])</f>
        <v>2011</v>
      </c>
      <c r="L689" s="11">
        <f>MONTH(Tabla1[[#This Row],[Fecha]])</f>
        <v>3</v>
      </c>
      <c r="M689" s="11">
        <f>DAY(Tabla1[[#This Row],[Fecha]])</f>
        <v>27</v>
      </c>
      <c r="N689" s="11">
        <f>WEEKDAY(Tabla1[[#This Row],[Fecha]],2)</f>
        <v>7</v>
      </c>
      <c r="O689" s="11" t="str">
        <f t="shared" si="10"/>
        <v>Domingo</v>
      </c>
    </row>
    <row r="690" spans="1:15" x14ac:dyDescent="0.25">
      <c r="A690" s="4">
        <v>40630</v>
      </c>
      <c r="B690">
        <v>1</v>
      </c>
      <c r="C690">
        <v>1</v>
      </c>
      <c r="D690" s="5" t="s">
        <v>16</v>
      </c>
      <c r="E690" s="6">
        <v>564.30150000000003</v>
      </c>
      <c r="F690" s="6">
        <v>1125.2954999999999</v>
      </c>
      <c r="G690" s="6">
        <v>1689.597</v>
      </c>
      <c r="H690" s="6" t="str">
        <f>VLOOKUP(Tabla1[[#This Row],[Caja]],Originales!$I$3:$K$6,2,FALSE)</f>
        <v>Tenerife Norte</v>
      </c>
      <c r="I690" s="6" t="str">
        <f>VLOOKUP(Tabla1[[#This Row],[Caja]],Originales!$I$3:$K$6,3,FALSE)</f>
        <v>Tenerife</v>
      </c>
      <c r="J690" s="9" t="str">
        <f>VLOOKUP(Tabla1[[#This Row],[CodigoEmpleado]],Originales!$M$3:$P$13,2,FALSE)</f>
        <v>Jorge</v>
      </c>
      <c r="K690" s="10">
        <f>YEAR(Tabla1[[#This Row],[Fecha]])</f>
        <v>2011</v>
      </c>
      <c r="L690" s="11">
        <f>MONTH(Tabla1[[#This Row],[Fecha]])</f>
        <v>3</v>
      </c>
      <c r="M690" s="11">
        <f>DAY(Tabla1[[#This Row],[Fecha]])</f>
        <v>28</v>
      </c>
      <c r="N690" s="11">
        <f>WEEKDAY(Tabla1[[#This Row],[Fecha]],2)</f>
        <v>1</v>
      </c>
      <c r="O690" s="11" t="str">
        <f t="shared" si="10"/>
        <v>Lunes</v>
      </c>
    </row>
    <row r="691" spans="1:15" x14ac:dyDescent="0.25">
      <c r="A691" s="4">
        <v>40630</v>
      </c>
      <c r="B691">
        <v>1</v>
      </c>
      <c r="C691">
        <v>2</v>
      </c>
      <c r="D691" s="5" t="s">
        <v>22</v>
      </c>
      <c r="E691" s="6">
        <v>606.45899999999995</v>
      </c>
      <c r="F691" s="6">
        <v>989.44650000000001</v>
      </c>
      <c r="G691" s="6">
        <v>1595.9055000000001</v>
      </c>
      <c r="H691" s="6" t="str">
        <f>VLOOKUP(Tabla1[[#This Row],[Caja]],Originales!$I$3:$K$6,2,FALSE)</f>
        <v>Tenerife Norte</v>
      </c>
      <c r="I691" s="6" t="str">
        <f>VLOOKUP(Tabla1[[#This Row],[Caja]],Originales!$I$3:$K$6,3,FALSE)</f>
        <v>Tenerife</v>
      </c>
      <c r="J691" s="9" t="str">
        <f>VLOOKUP(Tabla1[[#This Row],[CodigoEmpleado]],Originales!$M$3:$P$13,2,FALSE)</f>
        <v>Paco</v>
      </c>
      <c r="K691" s="10">
        <f>YEAR(Tabla1[[#This Row],[Fecha]])</f>
        <v>2011</v>
      </c>
      <c r="L691" s="11">
        <f>MONTH(Tabla1[[#This Row],[Fecha]])</f>
        <v>3</v>
      </c>
      <c r="M691" s="11">
        <f>DAY(Tabla1[[#This Row],[Fecha]])</f>
        <v>28</v>
      </c>
      <c r="N691" s="11">
        <f>WEEKDAY(Tabla1[[#This Row],[Fecha]],2)</f>
        <v>1</v>
      </c>
      <c r="O691" s="11" t="str">
        <f t="shared" si="10"/>
        <v>Lunes</v>
      </c>
    </row>
    <row r="692" spans="1:15" x14ac:dyDescent="0.25">
      <c r="A692" s="4">
        <v>40630</v>
      </c>
      <c r="B692">
        <v>2</v>
      </c>
      <c r="C692">
        <v>1</v>
      </c>
      <c r="D692" s="5" t="s">
        <v>27</v>
      </c>
      <c r="E692" s="6">
        <v>681.92250000000001</v>
      </c>
      <c r="F692" s="6">
        <v>1188.1590000000001</v>
      </c>
      <c r="G692" s="6">
        <v>1870.0815</v>
      </c>
      <c r="H692" s="6" t="str">
        <f>VLOOKUP(Tabla1[[#This Row],[Caja]],Originales!$I$3:$K$6,2,FALSE)</f>
        <v>Tenerife Sur</v>
      </c>
      <c r="I692" s="6" t="str">
        <f>VLOOKUP(Tabla1[[#This Row],[Caja]],Originales!$I$3:$K$6,3,FALSE)</f>
        <v>Tenerife</v>
      </c>
      <c r="J692" s="9" t="str">
        <f>VLOOKUP(Tabla1[[#This Row],[CodigoEmpleado]],Originales!$M$3:$P$13,2,FALSE)</f>
        <v>Bea</v>
      </c>
      <c r="K692" s="10">
        <f>YEAR(Tabla1[[#This Row],[Fecha]])</f>
        <v>2011</v>
      </c>
      <c r="L692" s="11">
        <f>MONTH(Tabla1[[#This Row],[Fecha]])</f>
        <v>3</v>
      </c>
      <c r="M692" s="11">
        <f>DAY(Tabla1[[#This Row],[Fecha]])</f>
        <v>28</v>
      </c>
      <c r="N692" s="11">
        <f>WEEKDAY(Tabla1[[#This Row],[Fecha]],2)</f>
        <v>1</v>
      </c>
      <c r="O692" s="11" t="str">
        <f t="shared" si="10"/>
        <v>Lunes</v>
      </c>
    </row>
    <row r="693" spans="1:15" x14ac:dyDescent="0.25">
      <c r="A693" s="4">
        <v>40630</v>
      </c>
      <c r="B693">
        <v>2</v>
      </c>
      <c r="C693">
        <v>2</v>
      </c>
      <c r="D693" s="5" t="s">
        <v>32</v>
      </c>
      <c r="E693" s="6">
        <v>685.41899999999998</v>
      </c>
      <c r="F693" s="6">
        <v>1080.7545</v>
      </c>
      <c r="G693" s="6">
        <v>1766.1735000000001</v>
      </c>
      <c r="H693" s="6" t="str">
        <f>VLOOKUP(Tabla1[[#This Row],[Caja]],Originales!$I$3:$K$6,2,FALSE)</f>
        <v>Tenerife Sur</v>
      </c>
      <c r="I693" s="6" t="str">
        <f>VLOOKUP(Tabla1[[#This Row],[Caja]],Originales!$I$3:$K$6,3,FALSE)</f>
        <v>Tenerife</v>
      </c>
      <c r="J693" s="9" t="str">
        <f>VLOOKUP(Tabla1[[#This Row],[CodigoEmpleado]],Originales!$M$3:$P$13,2,FALSE)</f>
        <v>Ana</v>
      </c>
      <c r="K693" s="10">
        <f>YEAR(Tabla1[[#This Row],[Fecha]])</f>
        <v>2011</v>
      </c>
      <c r="L693" s="11">
        <f>MONTH(Tabla1[[#This Row],[Fecha]])</f>
        <v>3</v>
      </c>
      <c r="M693" s="11">
        <f>DAY(Tabla1[[#This Row],[Fecha]])</f>
        <v>28</v>
      </c>
      <c r="N693" s="11">
        <f>WEEKDAY(Tabla1[[#This Row],[Fecha]],2)</f>
        <v>1</v>
      </c>
      <c r="O693" s="11" t="str">
        <f t="shared" si="10"/>
        <v>Lunes</v>
      </c>
    </row>
    <row r="694" spans="1:15" x14ac:dyDescent="0.25">
      <c r="A694" s="4">
        <v>40630</v>
      </c>
      <c r="B694">
        <v>3</v>
      </c>
      <c r="C694">
        <v>1</v>
      </c>
      <c r="D694" s="5" t="s">
        <v>37</v>
      </c>
      <c r="E694" s="6">
        <v>683.43449999999996</v>
      </c>
      <c r="F694" s="6">
        <v>1107.8969999999999</v>
      </c>
      <c r="G694" s="6">
        <v>1791.3315</v>
      </c>
      <c r="H694" s="6" t="str">
        <f>VLOOKUP(Tabla1[[#This Row],[Caja]],Originales!$I$3:$K$6,2,FALSE)</f>
        <v>Las Canteras</v>
      </c>
      <c r="I694" s="6" t="str">
        <f>VLOOKUP(Tabla1[[#This Row],[Caja]],Originales!$I$3:$K$6,3,FALSE)</f>
        <v>Las Palmas</v>
      </c>
      <c r="J694" s="9" t="str">
        <f>VLOOKUP(Tabla1[[#This Row],[CodigoEmpleado]],Originales!$M$3:$P$13,2,FALSE)</f>
        <v>Luis</v>
      </c>
      <c r="K694" s="10">
        <f>YEAR(Tabla1[[#This Row],[Fecha]])</f>
        <v>2011</v>
      </c>
      <c r="L694" s="11">
        <f>MONTH(Tabla1[[#This Row],[Fecha]])</f>
        <v>3</v>
      </c>
      <c r="M694" s="11">
        <f>DAY(Tabla1[[#This Row],[Fecha]])</f>
        <v>28</v>
      </c>
      <c r="N694" s="11">
        <f>WEEKDAY(Tabla1[[#This Row],[Fecha]],2)</f>
        <v>1</v>
      </c>
      <c r="O694" s="11" t="str">
        <f t="shared" si="10"/>
        <v>Lunes</v>
      </c>
    </row>
    <row r="695" spans="1:15" x14ac:dyDescent="0.25">
      <c r="A695" s="4">
        <v>40630</v>
      </c>
      <c r="B695">
        <v>3</v>
      </c>
      <c r="C695">
        <v>2</v>
      </c>
      <c r="D695" s="5" t="s">
        <v>40</v>
      </c>
      <c r="E695" s="6">
        <v>676.04250000000002</v>
      </c>
      <c r="F695" s="6">
        <v>1138.3364999999999</v>
      </c>
      <c r="G695" s="6">
        <v>1814.3789999999999</v>
      </c>
      <c r="H695" s="6" t="str">
        <f>VLOOKUP(Tabla1[[#This Row],[Caja]],Originales!$I$3:$K$6,2,FALSE)</f>
        <v>Las Canteras</v>
      </c>
      <c r="I695" s="6" t="str">
        <f>VLOOKUP(Tabla1[[#This Row],[Caja]],Originales!$I$3:$K$6,3,FALSE)</f>
        <v>Las Palmas</v>
      </c>
      <c r="J695" s="9" t="str">
        <f>VLOOKUP(Tabla1[[#This Row],[CodigoEmpleado]],Originales!$M$3:$P$13,2,FALSE)</f>
        <v>Pepe</v>
      </c>
      <c r="K695" s="10">
        <f>YEAR(Tabla1[[#This Row],[Fecha]])</f>
        <v>2011</v>
      </c>
      <c r="L695" s="11">
        <f>MONTH(Tabla1[[#This Row],[Fecha]])</f>
        <v>3</v>
      </c>
      <c r="M695" s="11">
        <f>DAY(Tabla1[[#This Row],[Fecha]])</f>
        <v>28</v>
      </c>
      <c r="N695" s="11">
        <f>WEEKDAY(Tabla1[[#This Row],[Fecha]],2)</f>
        <v>1</v>
      </c>
      <c r="O695" s="11" t="str">
        <f t="shared" si="10"/>
        <v>Lunes</v>
      </c>
    </row>
    <row r="696" spans="1:15" x14ac:dyDescent="0.25">
      <c r="A696" s="4">
        <v>40630</v>
      </c>
      <c r="B696">
        <v>4</v>
      </c>
      <c r="C696">
        <v>1</v>
      </c>
      <c r="D696" s="5" t="s">
        <v>41</v>
      </c>
      <c r="E696" s="6">
        <v>729.93899999999996</v>
      </c>
      <c r="F696" s="6">
        <v>1106.5005000000001</v>
      </c>
      <c r="G696" s="6">
        <v>1836.4395</v>
      </c>
      <c r="H696" s="6" t="str">
        <f>VLOOKUP(Tabla1[[#This Row],[Caja]],Originales!$I$3:$K$6,2,FALSE)</f>
        <v>Telde</v>
      </c>
      <c r="I696" s="6" t="str">
        <f>VLOOKUP(Tabla1[[#This Row],[Caja]],Originales!$I$3:$K$6,3,FALSE)</f>
        <v>Las Palmas</v>
      </c>
      <c r="J696" s="9" t="str">
        <f>VLOOKUP(Tabla1[[#This Row],[CodigoEmpleado]],Originales!$M$3:$P$13,2,FALSE)</f>
        <v>Javi</v>
      </c>
      <c r="K696" s="10">
        <f>YEAR(Tabla1[[#This Row],[Fecha]])</f>
        <v>2011</v>
      </c>
      <c r="L696" s="11">
        <f>MONTH(Tabla1[[#This Row],[Fecha]])</f>
        <v>3</v>
      </c>
      <c r="M696" s="11">
        <f>DAY(Tabla1[[#This Row],[Fecha]])</f>
        <v>28</v>
      </c>
      <c r="N696" s="11">
        <f>WEEKDAY(Tabla1[[#This Row],[Fecha]],2)</f>
        <v>1</v>
      </c>
      <c r="O696" s="11" t="str">
        <f t="shared" si="10"/>
        <v>Lunes</v>
      </c>
    </row>
    <row r="697" spans="1:15" x14ac:dyDescent="0.25">
      <c r="A697" s="4">
        <v>40630</v>
      </c>
      <c r="B697">
        <v>4</v>
      </c>
      <c r="C697">
        <v>2</v>
      </c>
      <c r="D697" s="5" t="s">
        <v>43</v>
      </c>
      <c r="E697" s="6">
        <v>573.53099999999995</v>
      </c>
      <c r="F697" s="6">
        <v>1109.7239999999999</v>
      </c>
      <c r="G697" s="6">
        <v>1683.2550000000001</v>
      </c>
      <c r="H697" s="6" t="str">
        <f>VLOOKUP(Tabla1[[#This Row],[Caja]],Originales!$I$3:$K$6,2,FALSE)</f>
        <v>Telde</v>
      </c>
      <c r="I697" s="6" t="str">
        <f>VLOOKUP(Tabla1[[#This Row],[Caja]],Originales!$I$3:$K$6,3,FALSE)</f>
        <v>Las Palmas</v>
      </c>
      <c r="J697" s="9" t="str">
        <f>VLOOKUP(Tabla1[[#This Row],[CodigoEmpleado]],Originales!$M$3:$P$13,2,FALSE)</f>
        <v>Jose</v>
      </c>
      <c r="K697" s="10">
        <f>YEAR(Tabla1[[#This Row],[Fecha]])</f>
        <v>2011</v>
      </c>
      <c r="L697" s="11">
        <f>MONTH(Tabla1[[#This Row],[Fecha]])</f>
        <v>3</v>
      </c>
      <c r="M697" s="11">
        <f>DAY(Tabla1[[#This Row],[Fecha]])</f>
        <v>28</v>
      </c>
      <c r="N697" s="11">
        <f>WEEKDAY(Tabla1[[#This Row],[Fecha]],2)</f>
        <v>1</v>
      </c>
      <c r="O697" s="11" t="str">
        <f t="shared" si="10"/>
        <v>Lunes</v>
      </c>
    </row>
    <row r="698" spans="1:15" x14ac:dyDescent="0.25">
      <c r="A698" s="4">
        <v>40631</v>
      </c>
      <c r="B698">
        <v>1</v>
      </c>
      <c r="C698">
        <v>1</v>
      </c>
      <c r="D698" s="5" t="s">
        <v>47</v>
      </c>
      <c r="E698" s="6">
        <v>644.02800000000002</v>
      </c>
      <c r="F698" s="6">
        <v>1030.5435</v>
      </c>
      <c r="G698" s="6">
        <v>1674.5715</v>
      </c>
      <c r="H698" s="6" t="str">
        <f>VLOOKUP(Tabla1[[#This Row],[Caja]],Originales!$I$3:$K$6,2,FALSE)</f>
        <v>Tenerife Norte</v>
      </c>
      <c r="I698" s="6" t="str">
        <f>VLOOKUP(Tabla1[[#This Row],[Caja]],Originales!$I$3:$K$6,3,FALSE)</f>
        <v>Tenerife</v>
      </c>
      <c r="J698" s="9" t="str">
        <f>VLOOKUP(Tabla1[[#This Row],[CodigoEmpleado]],Originales!$M$3:$P$13,2,FALSE)</f>
        <v>Toño</v>
      </c>
      <c r="K698" s="10">
        <f>YEAR(Tabla1[[#This Row],[Fecha]])</f>
        <v>2011</v>
      </c>
      <c r="L698" s="11">
        <f>MONTH(Tabla1[[#This Row],[Fecha]])</f>
        <v>3</v>
      </c>
      <c r="M698" s="11">
        <f>DAY(Tabla1[[#This Row],[Fecha]])</f>
        <v>29</v>
      </c>
      <c r="N698" s="11">
        <f>WEEKDAY(Tabla1[[#This Row],[Fecha]],2)</f>
        <v>2</v>
      </c>
      <c r="O698" s="11" t="str">
        <f t="shared" si="10"/>
        <v>Martes</v>
      </c>
    </row>
    <row r="699" spans="1:15" x14ac:dyDescent="0.25">
      <c r="A699" s="4">
        <v>40631</v>
      </c>
      <c r="B699">
        <v>1</v>
      </c>
      <c r="C699">
        <v>2</v>
      </c>
      <c r="D699" s="5" t="s">
        <v>24</v>
      </c>
      <c r="E699" s="6">
        <v>742.7595</v>
      </c>
      <c r="F699" s="6">
        <v>1312.4684999999999</v>
      </c>
      <c r="G699" s="6">
        <v>2055.2280000000001</v>
      </c>
      <c r="H699" s="6" t="str">
        <f>VLOOKUP(Tabla1[[#This Row],[Caja]],Originales!$I$3:$K$6,2,FALSE)</f>
        <v>Tenerife Norte</v>
      </c>
      <c r="I699" s="6" t="str">
        <f>VLOOKUP(Tabla1[[#This Row],[Caja]],Originales!$I$3:$K$6,3,FALSE)</f>
        <v>Tenerife</v>
      </c>
      <c r="J699" s="9" t="str">
        <f>VLOOKUP(Tabla1[[#This Row],[CodigoEmpleado]],Originales!$M$3:$P$13,2,FALSE)</f>
        <v>Ana</v>
      </c>
      <c r="K699" s="10">
        <f>YEAR(Tabla1[[#This Row],[Fecha]])</f>
        <v>2011</v>
      </c>
      <c r="L699" s="11">
        <f>MONTH(Tabla1[[#This Row],[Fecha]])</f>
        <v>3</v>
      </c>
      <c r="M699" s="11">
        <f>DAY(Tabla1[[#This Row],[Fecha]])</f>
        <v>29</v>
      </c>
      <c r="N699" s="11">
        <f>WEEKDAY(Tabla1[[#This Row],[Fecha]],2)</f>
        <v>2</v>
      </c>
      <c r="O699" s="11" t="str">
        <f t="shared" si="10"/>
        <v>Martes</v>
      </c>
    </row>
    <row r="700" spans="1:15" x14ac:dyDescent="0.25">
      <c r="A700" s="4">
        <v>40631</v>
      </c>
      <c r="B700">
        <v>2</v>
      </c>
      <c r="C700">
        <v>1</v>
      </c>
      <c r="D700" s="5" t="s">
        <v>30</v>
      </c>
      <c r="E700" s="6">
        <v>497.7525</v>
      </c>
      <c r="F700" s="6">
        <v>1118.502</v>
      </c>
      <c r="G700" s="6">
        <v>1616.2545</v>
      </c>
      <c r="H700" s="6" t="str">
        <f>VLOOKUP(Tabla1[[#This Row],[Caja]],Originales!$I$3:$K$6,2,FALSE)</f>
        <v>Tenerife Sur</v>
      </c>
      <c r="I700" s="6" t="str">
        <f>VLOOKUP(Tabla1[[#This Row],[Caja]],Originales!$I$3:$K$6,3,FALSE)</f>
        <v>Tenerife</v>
      </c>
      <c r="J700" s="9" t="str">
        <f>VLOOKUP(Tabla1[[#This Row],[CodigoEmpleado]],Originales!$M$3:$P$13,2,FALSE)</f>
        <v>Juan</v>
      </c>
      <c r="K700" s="10">
        <f>YEAR(Tabla1[[#This Row],[Fecha]])</f>
        <v>2011</v>
      </c>
      <c r="L700" s="11">
        <f>MONTH(Tabla1[[#This Row],[Fecha]])</f>
        <v>3</v>
      </c>
      <c r="M700" s="11">
        <f>DAY(Tabla1[[#This Row],[Fecha]])</f>
        <v>29</v>
      </c>
      <c r="N700" s="11">
        <f>WEEKDAY(Tabla1[[#This Row],[Fecha]],2)</f>
        <v>2</v>
      </c>
      <c r="O700" s="11" t="str">
        <f t="shared" si="10"/>
        <v>Martes</v>
      </c>
    </row>
    <row r="701" spans="1:15" x14ac:dyDescent="0.25">
      <c r="A701" s="4">
        <v>40631</v>
      </c>
      <c r="B701">
        <v>2</v>
      </c>
      <c r="C701">
        <v>2</v>
      </c>
      <c r="D701" s="5" t="s">
        <v>16</v>
      </c>
      <c r="E701" s="6">
        <v>744.43949999999995</v>
      </c>
      <c r="F701" s="6">
        <v>1398.5055</v>
      </c>
      <c r="G701" s="6">
        <v>2142.9450000000002</v>
      </c>
      <c r="H701" s="6" t="str">
        <f>VLOOKUP(Tabla1[[#This Row],[Caja]],Originales!$I$3:$K$6,2,FALSE)</f>
        <v>Tenerife Sur</v>
      </c>
      <c r="I701" s="6" t="str">
        <f>VLOOKUP(Tabla1[[#This Row],[Caja]],Originales!$I$3:$K$6,3,FALSE)</f>
        <v>Tenerife</v>
      </c>
      <c r="J701" s="9" t="str">
        <f>VLOOKUP(Tabla1[[#This Row],[CodigoEmpleado]],Originales!$M$3:$P$13,2,FALSE)</f>
        <v>Jorge</v>
      </c>
      <c r="K701" s="10">
        <f>YEAR(Tabla1[[#This Row],[Fecha]])</f>
        <v>2011</v>
      </c>
      <c r="L701" s="11">
        <f>MONTH(Tabla1[[#This Row],[Fecha]])</f>
        <v>3</v>
      </c>
      <c r="M701" s="11">
        <f>DAY(Tabla1[[#This Row],[Fecha]])</f>
        <v>29</v>
      </c>
      <c r="N701" s="11">
        <f>WEEKDAY(Tabla1[[#This Row],[Fecha]],2)</f>
        <v>2</v>
      </c>
      <c r="O701" s="11" t="str">
        <f t="shared" si="10"/>
        <v>Martes</v>
      </c>
    </row>
    <row r="702" spans="1:15" x14ac:dyDescent="0.25">
      <c r="A702" s="4">
        <v>40631</v>
      </c>
      <c r="B702">
        <v>3</v>
      </c>
      <c r="C702">
        <v>1</v>
      </c>
      <c r="D702" s="5" t="s">
        <v>22</v>
      </c>
      <c r="E702" s="6">
        <v>681.17700000000002</v>
      </c>
      <c r="F702" s="6">
        <v>1125.8309999999999</v>
      </c>
      <c r="G702" s="6">
        <v>1807.008</v>
      </c>
      <c r="H702" s="6" t="str">
        <f>VLOOKUP(Tabla1[[#This Row],[Caja]],Originales!$I$3:$K$6,2,FALSE)</f>
        <v>Las Canteras</v>
      </c>
      <c r="I702" s="6" t="str">
        <f>VLOOKUP(Tabla1[[#This Row],[Caja]],Originales!$I$3:$K$6,3,FALSE)</f>
        <v>Las Palmas</v>
      </c>
      <c r="J702" s="9" t="str">
        <f>VLOOKUP(Tabla1[[#This Row],[CodigoEmpleado]],Originales!$M$3:$P$13,2,FALSE)</f>
        <v>Paco</v>
      </c>
      <c r="K702" s="10">
        <f>YEAR(Tabla1[[#This Row],[Fecha]])</f>
        <v>2011</v>
      </c>
      <c r="L702" s="11">
        <f>MONTH(Tabla1[[#This Row],[Fecha]])</f>
        <v>3</v>
      </c>
      <c r="M702" s="11">
        <f>DAY(Tabla1[[#This Row],[Fecha]])</f>
        <v>29</v>
      </c>
      <c r="N702" s="11">
        <f>WEEKDAY(Tabla1[[#This Row],[Fecha]],2)</f>
        <v>2</v>
      </c>
      <c r="O702" s="11" t="str">
        <f t="shared" si="10"/>
        <v>Martes</v>
      </c>
    </row>
    <row r="703" spans="1:15" x14ac:dyDescent="0.25">
      <c r="A703" s="4">
        <v>40631</v>
      </c>
      <c r="B703">
        <v>3</v>
      </c>
      <c r="C703">
        <v>2</v>
      </c>
      <c r="D703" s="5" t="s">
        <v>27</v>
      </c>
      <c r="E703" s="6">
        <v>739.97699999999998</v>
      </c>
      <c r="F703" s="6">
        <v>1152.585</v>
      </c>
      <c r="G703" s="6">
        <v>1892.5619999999999</v>
      </c>
      <c r="H703" s="6" t="str">
        <f>VLOOKUP(Tabla1[[#This Row],[Caja]],Originales!$I$3:$K$6,2,FALSE)</f>
        <v>Las Canteras</v>
      </c>
      <c r="I703" s="6" t="str">
        <f>VLOOKUP(Tabla1[[#This Row],[Caja]],Originales!$I$3:$K$6,3,FALSE)</f>
        <v>Las Palmas</v>
      </c>
      <c r="J703" s="9" t="str">
        <f>VLOOKUP(Tabla1[[#This Row],[CodigoEmpleado]],Originales!$M$3:$P$13,2,FALSE)</f>
        <v>Bea</v>
      </c>
      <c r="K703" s="10">
        <f>YEAR(Tabla1[[#This Row],[Fecha]])</f>
        <v>2011</v>
      </c>
      <c r="L703" s="11">
        <f>MONTH(Tabla1[[#This Row],[Fecha]])</f>
        <v>3</v>
      </c>
      <c r="M703" s="11">
        <f>DAY(Tabla1[[#This Row],[Fecha]])</f>
        <v>29</v>
      </c>
      <c r="N703" s="11">
        <f>WEEKDAY(Tabla1[[#This Row],[Fecha]],2)</f>
        <v>2</v>
      </c>
      <c r="O703" s="11" t="str">
        <f t="shared" si="10"/>
        <v>Martes</v>
      </c>
    </row>
    <row r="704" spans="1:15" x14ac:dyDescent="0.25">
      <c r="A704" s="4">
        <v>40631</v>
      </c>
      <c r="B704">
        <v>4</v>
      </c>
      <c r="C704">
        <v>1</v>
      </c>
      <c r="D704" s="5" t="s">
        <v>32</v>
      </c>
      <c r="E704" s="6">
        <v>494.74950000000001</v>
      </c>
      <c r="F704" s="6">
        <v>1133.8425</v>
      </c>
      <c r="G704" s="6">
        <v>1628.5920000000001</v>
      </c>
      <c r="H704" s="6" t="str">
        <f>VLOOKUP(Tabla1[[#This Row],[Caja]],Originales!$I$3:$K$6,2,FALSE)</f>
        <v>Telde</v>
      </c>
      <c r="I704" s="6" t="str">
        <f>VLOOKUP(Tabla1[[#This Row],[Caja]],Originales!$I$3:$K$6,3,FALSE)</f>
        <v>Las Palmas</v>
      </c>
      <c r="J704" s="9" t="str">
        <f>VLOOKUP(Tabla1[[#This Row],[CodigoEmpleado]],Originales!$M$3:$P$13,2,FALSE)</f>
        <v>Ana</v>
      </c>
      <c r="K704" s="10">
        <f>YEAR(Tabla1[[#This Row],[Fecha]])</f>
        <v>2011</v>
      </c>
      <c r="L704" s="11">
        <f>MONTH(Tabla1[[#This Row],[Fecha]])</f>
        <v>3</v>
      </c>
      <c r="M704" s="11">
        <f>DAY(Tabla1[[#This Row],[Fecha]])</f>
        <v>29</v>
      </c>
      <c r="N704" s="11">
        <f>WEEKDAY(Tabla1[[#This Row],[Fecha]],2)</f>
        <v>2</v>
      </c>
      <c r="O704" s="11" t="str">
        <f t="shared" si="10"/>
        <v>Martes</v>
      </c>
    </row>
    <row r="705" spans="1:15" x14ac:dyDescent="0.25">
      <c r="A705" s="4">
        <v>40631</v>
      </c>
      <c r="B705">
        <v>4</v>
      </c>
      <c r="C705">
        <v>2</v>
      </c>
      <c r="D705" s="5" t="s">
        <v>37</v>
      </c>
      <c r="E705" s="6">
        <v>631.15499999999997</v>
      </c>
      <c r="F705" s="6">
        <v>1103.088</v>
      </c>
      <c r="G705" s="6">
        <v>1734.2429999999999</v>
      </c>
      <c r="H705" s="6" t="str">
        <f>VLOOKUP(Tabla1[[#This Row],[Caja]],Originales!$I$3:$K$6,2,FALSE)</f>
        <v>Telde</v>
      </c>
      <c r="I705" s="6" t="str">
        <f>VLOOKUP(Tabla1[[#This Row],[Caja]],Originales!$I$3:$K$6,3,FALSE)</f>
        <v>Las Palmas</v>
      </c>
      <c r="J705" s="9" t="str">
        <f>VLOOKUP(Tabla1[[#This Row],[CodigoEmpleado]],Originales!$M$3:$P$13,2,FALSE)</f>
        <v>Luis</v>
      </c>
      <c r="K705" s="10">
        <f>YEAR(Tabla1[[#This Row],[Fecha]])</f>
        <v>2011</v>
      </c>
      <c r="L705" s="11">
        <f>MONTH(Tabla1[[#This Row],[Fecha]])</f>
        <v>3</v>
      </c>
      <c r="M705" s="11">
        <f>DAY(Tabla1[[#This Row],[Fecha]])</f>
        <v>29</v>
      </c>
      <c r="N705" s="11">
        <f>WEEKDAY(Tabla1[[#This Row],[Fecha]],2)</f>
        <v>2</v>
      </c>
      <c r="O705" s="11" t="str">
        <f t="shared" si="10"/>
        <v>Martes</v>
      </c>
    </row>
    <row r="706" spans="1:15" x14ac:dyDescent="0.25">
      <c r="A706" s="4">
        <v>40632</v>
      </c>
      <c r="B706">
        <v>1</v>
      </c>
      <c r="C706">
        <v>1</v>
      </c>
      <c r="D706" s="5" t="s">
        <v>40</v>
      </c>
      <c r="E706" s="6">
        <v>609.12599999999998</v>
      </c>
      <c r="F706" s="6">
        <v>1005.7635</v>
      </c>
      <c r="G706" s="6">
        <v>1614.8895</v>
      </c>
      <c r="H706" s="6" t="str">
        <f>VLOOKUP(Tabla1[[#This Row],[Caja]],Originales!$I$3:$K$6,2,FALSE)</f>
        <v>Tenerife Norte</v>
      </c>
      <c r="I706" s="6" t="str">
        <f>VLOOKUP(Tabla1[[#This Row],[Caja]],Originales!$I$3:$K$6,3,FALSE)</f>
        <v>Tenerife</v>
      </c>
      <c r="J706" s="9" t="str">
        <f>VLOOKUP(Tabla1[[#This Row],[CodigoEmpleado]],Originales!$M$3:$P$13,2,FALSE)</f>
        <v>Pepe</v>
      </c>
      <c r="K706" s="10">
        <f>YEAR(Tabla1[[#This Row],[Fecha]])</f>
        <v>2011</v>
      </c>
      <c r="L706" s="11">
        <f>MONTH(Tabla1[[#This Row],[Fecha]])</f>
        <v>3</v>
      </c>
      <c r="M706" s="11">
        <f>DAY(Tabla1[[#This Row],[Fecha]])</f>
        <v>30</v>
      </c>
      <c r="N706" s="11">
        <f>WEEKDAY(Tabla1[[#This Row],[Fecha]],2)</f>
        <v>3</v>
      </c>
      <c r="O706" s="11" t="str">
        <f t="shared" ref="O706:O769" si="11">IF(N706=1,"Lunes",IF(N706=2,"Martes",IF(N706=3,"Miércoles",IF(N706=4,"Jueves",IF(N706=5,"Viernes",IF(N706=6,"Sábado","Domingo"))))))</f>
        <v>Miércoles</v>
      </c>
    </row>
    <row r="707" spans="1:15" x14ac:dyDescent="0.25">
      <c r="A707" s="4">
        <v>40632</v>
      </c>
      <c r="B707">
        <v>1</v>
      </c>
      <c r="C707">
        <v>2</v>
      </c>
      <c r="D707" s="5" t="s">
        <v>41</v>
      </c>
      <c r="E707" s="6">
        <v>664.27200000000005</v>
      </c>
      <c r="F707" s="6">
        <v>1001.322</v>
      </c>
      <c r="G707" s="6">
        <v>1665.5940000000001</v>
      </c>
      <c r="H707" s="6" t="str">
        <f>VLOOKUP(Tabla1[[#This Row],[Caja]],Originales!$I$3:$K$6,2,FALSE)</f>
        <v>Tenerife Norte</v>
      </c>
      <c r="I707" s="6" t="str">
        <f>VLOOKUP(Tabla1[[#This Row],[Caja]],Originales!$I$3:$K$6,3,FALSE)</f>
        <v>Tenerife</v>
      </c>
      <c r="J707" s="9" t="str">
        <f>VLOOKUP(Tabla1[[#This Row],[CodigoEmpleado]],Originales!$M$3:$P$13,2,FALSE)</f>
        <v>Javi</v>
      </c>
      <c r="K707" s="10">
        <f>YEAR(Tabla1[[#This Row],[Fecha]])</f>
        <v>2011</v>
      </c>
      <c r="L707" s="11">
        <f>MONTH(Tabla1[[#This Row],[Fecha]])</f>
        <v>3</v>
      </c>
      <c r="M707" s="11">
        <f>DAY(Tabla1[[#This Row],[Fecha]])</f>
        <v>30</v>
      </c>
      <c r="N707" s="11">
        <f>WEEKDAY(Tabla1[[#This Row],[Fecha]],2)</f>
        <v>3</v>
      </c>
      <c r="O707" s="11" t="str">
        <f t="shared" si="11"/>
        <v>Miércoles</v>
      </c>
    </row>
    <row r="708" spans="1:15" x14ac:dyDescent="0.25">
      <c r="A708" s="4">
        <v>40632</v>
      </c>
      <c r="B708">
        <v>2</v>
      </c>
      <c r="C708">
        <v>1</v>
      </c>
      <c r="D708" s="5" t="s">
        <v>43</v>
      </c>
      <c r="E708" s="6">
        <v>584.77650000000006</v>
      </c>
      <c r="F708" s="6">
        <v>1112.8844999999999</v>
      </c>
      <c r="G708" s="6">
        <v>1697.6610000000001</v>
      </c>
      <c r="H708" s="6" t="str">
        <f>VLOOKUP(Tabla1[[#This Row],[Caja]],Originales!$I$3:$K$6,2,FALSE)</f>
        <v>Tenerife Sur</v>
      </c>
      <c r="I708" s="6" t="str">
        <f>VLOOKUP(Tabla1[[#This Row],[Caja]],Originales!$I$3:$K$6,3,FALSE)</f>
        <v>Tenerife</v>
      </c>
      <c r="J708" s="9" t="str">
        <f>VLOOKUP(Tabla1[[#This Row],[CodigoEmpleado]],Originales!$M$3:$P$13,2,FALSE)</f>
        <v>Jose</v>
      </c>
      <c r="K708" s="10">
        <f>YEAR(Tabla1[[#This Row],[Fecha]])</f>
        <v>2011</v>
      </c>
      <c r="L708" s="11">
        <f>MONTH(Tabla1[[#This Row],[Fecha]])</f>
        <v>3</v>
      </c>
      <c r="M708" s="11">
        <f>DAY(Tabla1[[#This Row],[Fecha]])</f>
        <v>30</v>
      </c>
      <c r="N708" s="11">
        <f>WEEKDAY(Tabla1[[#This Row],[Fecha]],2)</f>
        <v>3</v>
      </c>
      <c r="O708" s="11" t="str">
        <f t="shared" si="11"/>
        <v>Miércoles</v>
      </c>
    </row>
    <row r="709" spans="1:15" x14ac:dyDescent="0.25">
      <c r="A709" s="4">
        <v>40632</v>
      </c>
      <c r="B709">
        <v>2</v>
      </c>
      <c r="C709">
        <v>2</v>
      </c>
      <c r="D709" s="5" t="s">
        <v>47</v>
      </c>
      <c r="E709" s="6">
        <v>690.94200000000001</v>
      </c>
      <c r="F709" s="6">
        <v>1464.75</v>
      </c>
      <c r="G709" s="6">
        <v>2155.692</v>
      </c>
      <c r="H709" s="6" t="str">
        <f>VLOOKUP(Tabla1[[#This Row],[Caja]],Originales!$I$3:$K$6,2,FALSE)</f>
        <v>Tenerife Sur</v>
      </c>
      <c r="I709" s="6" t="str">
        <f>VLOOKUP(Tabla1[[#This Row],[Caja]],Originales!$I$3:$K$6,3,FALSE)</f>
        <v>Tenerife</v>
      </c>
      <c r="J709" s="9" t="str">
        <f>VLOOKUP(Tabla1[[#This Row],[CodigoEmpleado]],Originales!$M$3:$P$13,2,FALSE)</f>
        <v>Toño</v>
      </c>
      <c r="K709" s="10">
        <f>YEAR(Tabla1[[#This Row],[Fecha]])</f>
        <v>2011</v>
      </c>
      <c r="L709" s="11">
        <f>MONTH(Tabla1[[#This Row],[Fecha]])</f>
        <v>3</v>
      </c>
      <c r="M709" s="11">
        <f>DAY(Tabla1[[#This Row],[Fecha]])</f>
        <v>30</v>
      </c>
      <c r="N709" s="11">
        <f>WEEKDAY(Tabla1[[#This Row],[Fecha]],2)</f>
        <v>3</v>
      </c>
      <c r="O709" s="11" t="str">
        <f t="shared" si="11"/>
        <v>Miércoles</v>
      </c>
    </row>
    <row r="710" spans="1:15" x14ac:dyDescent="0.25">
      <c r="A710" s="4">
        <v>40632</v>
      </c>
      <c r="B710">
        <v>3</v>
      </c>
      <c r="C710">
        <v>1</v>
      </c>
      <c r="D710" s="5" t="s">
        <v>24</v>
      </c>
      <c r="E710" s="6">
        <v>653.84550000000002</v>
      </c>
      <c r="F710" s="6">
        <v>996.27149999999995</v>
      </c>
      <c r="G710" s="6">
        <v>1650.117</v>
      </c>
      <c r="H710" s="6" t="str">
        <f>VLOOKUP(Tabla1[[#This Row],[Caja]],Originales!$I$3:$K$6,2,FALSE)</f>
        <v>Las Canteras</v>
      </c>
      <c r="I710" s="6" t="str">
        <f>VLOOKUP(Tabla1[[#This Row],[Caja]],Originales!$I$3:$K$6,3,FALSE)</f>
        <v>Las Palmas</v>
      </c>
      <c r="J710" s="9" t="str">
        <f>VLOOKUP(Tabla1[[#This Row],[CodigoEmpleado]],Originales!$M$3:$P$13,2,FALSE)</f>
        <v>Ana</v>
      </c>
      <c r="K710" s="10">
        <f>YEAR(Tabla1[[#This Row],[Fecha]])</f>
        <v>2011</v>
      </c>
      <c r="L710" s="11">
        <f>MONTH(Tabla1[[#This Row],[Fecha]])</f>
        <v>3</v>
      </c>
      <c r="M710" s="11">
        <f>DAY(Tabla1[[#This Row],[Fecha]])</f>
        <v>30</v>
      </c>
      <c r="N710" s="11">
        <f>WEEKDAY(Tabla1[[#This Row],[Fecha]],2)</f>
        <v>3</v>
      </c>
      <c r="O710" s="11" t="str">
        <f t="shared" si="11"/>
        <v>Miércoles</v>
      </c>
    </row>
    <row r="711" spans="1:15" x14ac:dyDescent="0.25">
      <c r="A711" s="4">
        <v>40632</v>
      </c>
      <c r="B711">
        <v>3</v>
      </c>
      <c r="C711">
        <v>2</v>
      </c>
      <c r="D711" s="5" t="s">
        <v>30</v>
      </c>
      <c r="E711" s="6">
        <v>783.76199999999994</v>
      </c>
      <c r="F711" s="6">
        <v>1192.5165</v>
      </c>
      <c r="G711" s="6">
        <v>1976.2784999999999</v>
      </c>
      <c r="H711" s="6" t="str">
        <f>VLOOKUP(Tabla1[[#This Row],[Caja]],Originales!$I$3:$K$6,2,FALSE)</f>
        <v>Las Canteras</v>
      </c>
      <c r="I711" s="6" t="str">
        <f>VLOOKUP(Tabla1[[#This Row],[Caja]],Originales!$I$3:$K$6,3,FALSE)</f>
        <v>Las Palmas</v>
      </c>
      <c r="J711" s="9" t="str">
        <f>VLOOKUP(Tabla1[[#This Row],[CodigoEmpleado]],Originales!$M$3:$P$13,2,FALSE)</f>
        <v>Juan</v>
      </c>
      <c r="K711" s="10">
        <f>YEAR(Tabla1[[#This Row],[Fecha]])</f>
        <v>2011</v>
      </c>
      <c r="L711" s="11">
        <f>MONTH(Tabla1[[#This Row],[Fecha]])</f>
        <v>3</v>
      </c>
      <c r="M711" s="11">
        <f>DAY(Tabla1[[#This Row],[Fecha]])</f>
        <v>30</v>
      </c>
      <c r="N711" s="11">
        <f>WEEKDAY(Tabla1[[#This Row],[Fecha]],2)</f>
        <v>3</v>
      </c>
      <c r="O711" s="11" t="str">
        <f t="shared" si="11"/>
        <v>Miércoles</v>
      </c>
    </row>
    <row r="712" spans="1:15" x14ac:dyDescent="0.25">
      <c r="A712" s="4">
        <v>40632</v>
      </c>
      <c r="B712">
        <v>4</v>
      </c>
      <c r="C712">
        <v>1</v>
      </c>
      <c r="D712" s="5" t="s">
        <v>16</v>
      </c>
      <c r="E712" s="6">
        <v>663.71550000000002</v>
      </c>
      <c r="F712" s="6">
        <v>1009.155</v>
      </c>
      <c r="G712" s="6">
        <v>1672.8705</v>
      </c>
      <c r="H712" s="6" t="str">
        <f>VLOOKUP(Tabla1[[#This Row],[Caja]],Originales!$I$3:$K$6,2,FALSE)</f>
        <v>Telde</v>
      </c>
      <c r="I712" s="6" t="str">
        <f>VLOOKUP(Tabla1[[#This Row],[Caja]],Originales!$I$3:$K$6,3,FALSE)</f>
        <v>Las Palmas</v>
      </c>
      <c r="J712" s="9" t="str">
        <f>VLOOKUP(Tabla1[[#This Row],[CodigoEmpleado]],Originales!$M$3:$P$13,2,FALSE)</f>
        <v>Jorge</v>
      </c>
      <c r="K712" s="10">
        <f>YEAR(Tabla1[[#This Row],[Fecha]])</f>
        <v>2011</v>
      </c>
      <c r="L712" s="11">
        <f>MONTH(Tabla1[[#This Row],[Fecha]])</f>
        <v>3</v>
      </c>
      <c r="M712" s="11">
        <f>DAY(Tabla1[[#This Row],[Fecha]])</f>
        <v>30</v>
      </c>
      <c r="N712" s="11">
        <f>WEEKDAY(Tabla1[[#This Row],[Fecha]],2)</f>
        <v>3</v>
      </c>
      <c r="O712" s="11" t="str">
        <f t="shared" si="11"/>
        <v>Miércoles</v>
      </c>
    </row>
    <row r="713" spans="1:15" x14ac:dyDescent="0.25">
      <c r="A713" s="4">
        <v>40632</v>
      </c>
      <c r="B713">
        <v>4</v>
      </c>
      <c r="C713">
        <v>2</v>
      </c>
      <c r="D713" s="5" t="s">
        <v>22</v>
      </c>
      <c r="E713" s="6">
        <v>551.07150000000001</v>
      </c>
      <c r="F713" s="6">
        <v>1208.8440000000001</v>
      </c>
      <c r="G713" s="6">
        <v>1759.9155000000001</v>
      </c>
      <c r="H713" s="6" t="str">
        <f>VLOOKUP(Tabla1[[#This Row],[Caja]],Originales!$I$3:$K$6,2,FALSE)</f>
        <v>Telde</v>
      </c>
      <c r="I713" s="6" t="str">
        <f>VLOOKUP(Tabla1[[#This Row],[Caja]],Originales!$I$3:$K$6,3,FALSE)</f>
        <v>Las Palmas</v>
      </c>
      <c r="J713" s="9" t="str">
        <f>VLOOKUP(Tabla1[[#This Row],[CodigoEmpleado]],Originales!$M$3:$P$13,2,FALSE)</f>
        <v>Paco</v>
      </c>
      <c r="K713" s="10">
        <f>YEAR(Tabla1[[#This Row],[Fecha]])</f>
        <v>2011</v>
      </c>
      <c r="L713" s="11">
        <f>MONTH(Tabla1[[#This Row],[Fecha]])</f>
        <v>3</v>
      </c>
      <c r="M713" s="11">
        <f>DAY(Tabla1[[#This Row],[Fecha]])</f>
        <v>30</v>
      </c>
      <c r="N713" s="11">
        <f>WEEKDAY(Tabla1[[#This Row],[Fecha]],2)</f>
        <v>3</v>
      </c>
      <c r="O713" s="11" t="str">
        <f t="shared" si="11"/>
        <v>Miércoles</v>
      </c>
    </row>
    <row r="714" spans="1:15" x14ac:dyDescent="0.25">
      <c r="A714" s="4">
        <v>40633</v>
      </c>
      <c r="B714">
        <v>1</v>
      </c>
      <c r="C714">
        <v>1</v>
      </c>
      <c r="D714" s="5" t="s">
        <v>27</v>
      </c>
      <c r="E714" s="6">
        <v>560.93100000000004</v>
      </c>
      <c r="F714" s="6">
        <v>1029.126</v>
      </c>
      <c r="G714" s="6">
        <v>1590.057</v>
      </c>
      <c r="H714" s="6" t="str">
        <f>VLOOKUP(Tabla1[[#This Row],[Caja]],Originales!$I$3:$K$6,2,FALSE)</f>
        <v>Tenerife Norte</v>
      </c>
      <c r="I714" s="6" t="str">
        <f>VLOOKUP(Tabla1[[#This Row],[Caja]],Originales!$I$3:$K$6,3,FALSE)</f>
        <v>Tenerife</v>
      </c>
      <c r="J714" s="9" t="str">
        <f>VLOOKUP(Tabla1[[#This Row],[CodigoEmpleado]],Originales!$M$3:$P$13,2,FALSE)</f>
        <v>Bea</v>
      </c>
      <c r="K714" s="10">
        <f>YEAR(Tabla1[[#This Row],[Fecha]])</f>
        <v>2011</v>
      </c>
      <c r="L714" s="11">
        <f>MONTH(Tabla1[[#This Row],[Fecha]])</f>
        <v>3</v>
      </c>
      <c r="M714" s="11">
        <f>DAY(Tabla1[[#This Row],[Fecha]])</f>
        <v>31</v>
      </c>
      <c r="N714" s="11">
        <f>WEEKDAY(Tabla1[[#This Row],[Fecha]],2)</f>
        <v>4</v>
      </c>
      <c r="O714" s="11" t="str">
        <f t="shared" si="11"/>
        <v>Jueves</v>
      </c>
    </row>
    <row r="715" spans="1:15" x14ac:dyDescent="0.25">
      <c r="A715" s="4">
        <v>40633</v>
      </c>
      <c r="B715">
        <v>1</v>
      </c>
      <c r="C715">
        <v>2</v>
      </c>
      <c r="D715" s="5" t="s">
        <v>32</v>
      </c>
      <c r="E715" s="6">
        <v>630.29399999999998</v>
      </c>
      <c r="F715" s="6">
        <v>1065.0045</v>
      </c>
      <c r="G715" s="6">
        <v>1695.2985000000001</v>
      </c>
      <c r="H715" s="6" t="str">
        <f>VLOOKUP(Tabla1[[#This Row],[Caja]],Originales!$I$3:$K$6,2,FALSE)</f>
        <v>Tenerife Norte</v>
      </c>
      <c r="I715" s="6" t="str">
        <f>VLOOKUP(Tabla1[[#This Row],[Caja]],Originales!$I$3:$K$6,3,FALSE)</f>
        <v>Tenerife</v>
      </c>
      <c r="J715" s="9" t="str">
        <f>VLOOKUP(Tabla1[[#This Row],[CodigoEmpleado]],Originales!$M$3:$P$13,2,FALSE)</f>
        <v>Ana</v>
      </c>
      <c r="K715" s="10">
        <f>YEAR(Tabla1[[#This Row],[Fecha]])</f>
        <v>2011</v>
      </c>
      <c r="L715" s="11">
        <f>MONTH(Tabla1[[#This Row],[Fecha]])</f>
        <v>3</v>
      </c>
      <c r="M715" s="11">
        <f>DAY(Tabla1[[#This Row],[Fecha]])</f>
        <v>31</v>
      </c>
      <c r="N715" s="11">
        <f>WEEKDAY(Tabla1[[#This Row],[Fecha]],2)</f>
        <v>4</v>
      </c>
      <c r="O715" s="11" t="str">
        <f t="shared" si="11"/>
        <v>Jueves</v>
      </c>
    </row>
    <row r="716" spans="1:15" x14ac:dyDescent="0.25">
      <c r="A716" s="4">
        <v>40633</v>
      </c>
      <c r="B716">
        <v>2</v>
      </c>
      <c r="C716">
        <v>1</v>
      </c>
      <c r="D716" s="5" t="s">
        <v>37</v>
      </c>
      <c r="E716" s="6">
        <v>521.28300000000002</v>
      </c>
      <c r="F716" s="6">
        <v>1223.481</v>
      </c>
      <c r="G716" s="6">
        <v>1744.7639999999999</v>
      </c>
      <c r="H716" s="6" t="str">
        <f>VLOOKUP(Tabla1[[#This Row],[Caja]],Originales!$I$3:$K$6,2,FALSE)</f>
        <v>Tenerife Sur</v>
      </c>
      <c r="I716" s="6" t="str">
        <f>VLOOKUP(Tabla1[[#This Row],[Caja]],Originales!$I$3:$K$6,3,FALSE)</f>
        <v>Tenerife</v>
      </c>
      <c r="J716" s="9" t="str">
        <f>VLOOKUP(Tabla1[[#This Row],[CodigoEmpleado]],Originales!$M$3:$P$13,2,FALSE)</f>
        <v>Luis</v>
      </c>
      <c r="K716" s="10">
        <f>YEAR(Tabla1[[#This Row],[Fecha]])</f>
        <v>2011</v>
      </c>
      <c r="L716" s="11">
        <f>MONTH(Tabla1[[#This Row],[Fecha]])</f>
        <v>3</v>
      </c>
      <c r="M716" s="11">
        <f>DAY(Tabla1[[#This Row],[Fecha]])</f>
        <v>31</v>
      </c>
      <c r="N716" s="11">
        <f>WEEKDAY(Tabla1[[#This Row],[Fecha]],2)</f>
        <v>4</v>
      </c>
      <c r="O716" s="11" t="str">
        <f t="shared" si="11"/>
        <v>Jueves</v>
      </c>
    </row>
    <row r="717" spans="1:15" x14ac:dyDescent="0.25">
      <c r="A717" s="4">
        <v>40633</v>
      </c>
      <c r="B717">
        <v>2</v>
      </c>
      <c r="C717">
        <v>2</v>
      </c>
      <c r="D717" s="5" t="s">
        <v>40</v>
      </c>
      <c r="E717" s="6">
        <v>829.27949999999998</v>
      </c>
      <c r="F717" s="6">
        <v>1300.2570000000001</v>
      </c>
      <c r="G717" s="6">
        <v>2129.5365000000002</v>
      </c>
      <c r="H717" s="6" t="str">
        <f>VLOOKUP(Tabla1[[#This Row],[Caja]],Originales!$I$3:$K$6,2,FALSE)</f>
        <v>Tenerife Sur</v>
      </c>
      <c r="I717" s="6" t="str">
        <f>VLOOKUP(Tabla1[[#This Row],[Caja]],Originales!$I$3:$K$6,3,FALSE)</f>
        <v>Tenerife</v>
      </c>
      <c r="J717" s="9" t="str">
        <f>VLOOKUP(Tabla1[[#This Row],[CodigoEmpleado]],Originales!$M$3:$P$13,2,FALSE)</f>
        <v>Pepe</v>
      </c>
      <c r="K717" s="10">
        <f>YEAR(Tabla1[[#This Row],[Fecha]])</f>
        <v>2011</v>
      </c>
      <c r="L717" s="11">
        <f>MONTH(Tabla1[[#This Row],[Fecha]])</f>
        <v>3</v>
      </c>
      <c r="M717" s="11">
        <f>DAY(Tabla1[[#This Row],[Fecha]])</f>
        <v>31</v>
      </c>
      <c r="N717" s="11">
        <f>WEEKDAY(Tabla1[[#This Row],[Fecha]],2)</f>
        <v>4</v>
      </c>
      <c r="O717" s="11" t="str">
        <f t="shared" si="11"/>
        <v>Jueves</v>
      </c>
    </row>
    <row r="718" spans="1:15" x14ac:dyDescent="0.25">
      <c r="A718" s="4">
        <v>40633</v>
      </c>
      <c r="B718">
        <v>3</v>
      </c>
      <c r="C718">
        <v>1</v>
      </c>
      <c r="D718" s="5" t="s">
        <v>41</v>
      </c>
      <c r="E718" s="6">
        <v>617.97749999999996</v>
      </c>
      <c r="F718" s="6">
        <v>1202.9535000000001</v>
      </c>
      <c r="G718" s="6">
        <v>1820.931</v>
      </c>
      <c r="H718" s="6" t="str">
        <f>VLOOKUP(Tabla1[[#This Row],[Caja]],Originales!$I$3:$K$6,2,FALSE)</f>
        <v>Las Canteras</v>
      </c>
      <c r="I718" s="6" t="str">
        <f>VLOOKUP(Tabla1[[#This Row],[Caja]],Originales!$I$3:$K$6,3,FALSE)</f>
        <v>Las Palmas</v>
      </c>
      <c r="J718" s="9" t="str">
        <f>VLOOKUP(Tabla1[[#This Row],[CodigoEmpleado]],Originales!$M$3:$P$13,2,FALSE)</f>
        <v>Javi</v>
      </c>
      <c r="K718" s="10">
        <f>YEAR(Tabla1[[#This Row],[Fecha]])</f>
        <v>2011</v>
      </c>
      <c r="L718" s="11">
        <f>MONTH(Tabla1[[#This Row],[Fecha]])</f>
        <v>3</v>
      </c>
      <c r="M718" s="11">
        <f>DAY(Tabla1[[#This Row],[Fecha]])</f>
        <v>31</v>
      </c>
      <c r="N718" s="11">
        <f>WEEKDAY(Tabla1[[#This Row],[Fecha]],2)</f>
        <v>4</v>
      </c>
      <c r="O718" s="11" t="str">
        <f t="shared" si="11"/>
        <v>Jueves</v>
      </c>
    </row>
    <row r="719" spans="1:15" x14ac:dyDescent="0.25">
      <c r="A719" s="4">
        <v>40633</v>
      </c>
      <c r="B719">
        <v>3</v>
      </c>
      <c r="C719">
        <v>2</v>
      </c>
      <c r="D719" s="5" t="s">
        <v>43</v>
      </c>
      <c r="E719" s="6">
        <v>485.709</v>
      </c>
      <c r="F719" s="6">
        <v>1105.482</v>
      </c>
      <c r="G719" s="6">
        <v>1591.191</v>
      </c>
      <c r="H719" s="6" t="str">
        <f>VLOOKUP(Tabla1[[#This Row],[Caja]],Originales!$I$3:$K$6,2,FALSE)</f>
        <v>Las Canteras</v>
      </c>
      <c r="I719" s="6" t="str">
        <f>VLOOKUP(Tabla1[[#This Row],[Caja]],Originales!$I$3:$K$6,3,FALSE)</f>
        <v>Las Palmas</v>
      </c>
      <c r="J719" s="9" t="str">
        <f>VLOOKUP(Tabla1[[#This Row],[CodigoEmpleado]],Originales!$M$3:$P$13,2,FALSE)</f>
        <v>Jose</v>
      </c>
      <c r="K719" s="10">
        <f>YEAR(Tabla1[[#This Row],[Fecha]])</f>
        <v>2011</v>
      </c>
      <c r="L719" s="11">
        <f>MONTH(Tabla1[[#This Row],[Fecha]])</f>
        <v>3</v>
      </c>
      <c r="M719" s="11">
        <f>DAY(Tabla1[[#This Row],[Fecha]])</f>
        <v>31</v>
      </c>
      <c r="N719" s="11">
        <f>WEEKDAY(Tabla1[[#This Row],[Fecha]],2)</f>
        <v>4</v>
      </c>
      <c r="O719" s="11" t="str">
        <f t="shared" si="11"/>
        <v>Jueves</v>
      </c>
    </row>
    <row r="720" spans="1:15" x14ac:dyDescent="0.25">
      <c r="A720" s="4">
        <v>40633</v>
      </c>
      <c r="B720">
        <v>4</v>
      </c>
      <c r="C720">
        <v>1</v>
      </c>
      <c r="D720" s="5" t="s">
        <v>47</v>
      </c>
      <c r="E720" s="6">
        <v>479.18849999999998</v>
      </c>
      <c r="F720" s="6">
        <v>1145.3505</v>
      </c>
      <c r="G720" s="6">
        <v>1624.539</v>
      </c>
      <c r="H720" s="6" t="str">
        <f>VLOOKUP(Tabla1[[#This Row],[Caja]],Originales!$I$3:$K$6,2,FALSE)</f>
        <v>Telde</v>
      </c>
      <c r="I720" s="6" t="str">
        <f>VLOOKUP(Tabla1[[#This Row],[Caja]],Originales!$I$3:$K$6,3,FALSE)</f>
        <v>Las Palmas</v>
      </c>
      <c r="J720" s="9" t="str">
        <f>VLOOKUP(Tabla1[[#This Row],[CodigoEmpleado]],Originales!$M$3:$P$13,2,FALSE)</f>
        <v>Toño</v>
      </c>
      <c r="K720" s="10">
        <f>YEAR(Tabla1[[#This Row],[Fecha]])</f>
        <v>2011</v>
      </c>
      <c r="L720" s="11">
        <f>MONTH(Tabla1[[#This Row],[Fecha]])</f>
        <v>3</v>
      </c>
      <c r="M720" s="11">
        <f>DAY(Tabla1[[#This Row],[Fecha]])</f>
        <v>31</v>
      </c>
      <c r="N720" s="11">
        <f>WEEKDAY(Tabla1[[#This Row],[Fecha]],2)</f>
        <v>4</v>
      </c>
      <c r="O720" s="11" t="str">
        <f t="shared" si="11"/>
        <v>Jueves</v>
      </c>
    </row>
    <row r="721" spans="1:15" x14ac:dyDescent="0.25">
      <c r="A721" s="4">
        <v>40633</v>
      </c>
      <c r="B721">
        <v>4</v>
      </c>
      <c r="C721">
        <v>2</v>
      </c>
      <c r="D721" s="5" t="s">
        <v>24</v>
      </c>
      <c r="E721" s="6">
        <v>798</v>
      </c>
      <c r="F721" s="6">
        <v>1208.3505</v>
      </c>
      <c r="G721" s="6">
        <v>2006.3505</v>
      </c>
      <c r="H721" s="6" t="str">
        <f>VLOOKUP(Tabla1[[#This Row],[Caja]],Originales!$I$3:$K$6,2,FALSE)</f>
        <v>Telde</v>
      </c>
      <c r="I721" s="6" t="str">
        <f>VLOOKUP(Tabla1[[#This Row],[Caja]],Originales!$I$3:$K$6,3,FALSE)</f>
        <v>Las Palmas</v>
      </c>
      <c r="J721" s="9" t="str">
        <f>VLOOKUP(Tabla1[[#This Row],[CodigoEmpleado]],Originales!$M$3:$P$13,2,FALSE)</f>
        <v>Ana</v>
      </c>
      <c r="K721" s="10">
        <f>YEAR(Tabla1[[#This Row],[Fecha]])</f>
        <v>2011</v>
      </c>
      <c r="L721" s="11">
        <f>MONTH(Tabla1[[#This Row],[Fecha]])</f>
        <v>3</v>
      </c>
      <c r="M721" s="11">
        <f>DAY(Tabla1[[#This Row],[Fecha]])</f>
        <v>31</v>
      </c>
      <c r="N721" s="11">
        <f>WEEKDAY(Tabla1[[#This Row],[Fecha]],2)</f>
        <v>4</v>
      </c>
      <c r="O721" s="11" t="str">
        <f t="shared" si="11"/>
        <v>Jueves</v>
      </c>
    </row>
    <row r="722" spans="1:15" x14ac:dyDescent="0.25">
      <c r="A722" s="4">
        <v>40634</v>
      </c>
      <c r="B722">
        <v>1</v>
      </c>
      <c r="C722">
        <v>1</v>
      </c>
      <c r="D722" s="5" t="s">
        <v>30</v>
      </c>
      <c r="E722" s="6">
        <v>525.48299999999995</v>
      </c>
      <c r="F722" s="6">
        <v>1052.2784999999999</v>
      </c>
      <c r="G722" s="6">
        <v>1577.7615000000001</v>
      </c>
      <c r="H722" s="6" t="str">
        <f>VLOOKUP(Tabla1[[#This Row],[Caja]],Originales!$I$3:$K$6,2,FALSE)</f>
        <v>Tenerife Norte</v>
      </c>
      <c r="I722" s="6" t="str">
        <f>VLOOKUP(Tabla1[[#This Row],[Caja]],Originales!$I$3:$K$6,3,FALSE)</f>
        <v>Tenerife</v>
      </c>
      <c r="J722" s="9" t="str">
        <f>VLOOKUP(Tabla1[[#This Row],[CodigoEmpleado]],Originales!$M$3:$P$13,2,FALSE)</f>
        <v>Juan</v>
      </c>
      <c r="K722" s="10">
        <f>YEAR(Tabla1[[#This Row],[Fecha]])</f>
        <v>2011</v>
      </c>
      <c r="L722" s="11">
        <f>MONTH(Tabla1[[#This Row],[Fecha]])</f>
        <v>4</v>
      </c>
      <c r="M722" s="11">
        <f>DAY(Tabla1[[#This Row],[Fecha]])</f>
        <v>1</v>
      </c>
      <c r="N722" s="11">
        <f>WEEKDAY(Tabla1[[#This Row],[Fecha]],2)</f>
        <v>5</v>
      </c>
      <c r="O722" s="11" t="str">
        <f t="shared" si="11"/>
        <v>Viernes</v>
      </c>
    </row>
    <row r="723" spans="1:15" x14ac:dyDescent="0.25">
      <c r="A723" s="4">
        <v>40634</v>
      </c>
      <c r="B723">
        <v>1</v>
      </c>
      <c r="C723">
        <v>2</v>
      </c>
      <c r="D723" s="5" t="s">
        <v>16</v>
      </c>
      <c r="E723" s="6">
        <v>649.005</v>
      </c>
      <c r="F723" s="6">
        <v>1063.1355000000001</v>
      </c>
      <c r="G723" s="6">
        <v>1712.1405</v>
      </c>
      <c r="H723" s="6" t="str">
        <f>VLOOKUP(Tabla1[[#This Row],[Caja]],Originales!$I$3:$K$6,2,FALSE)</f>
        <v>Tenerife Norte</v>
      </c>
      <c r="I723" s="6" t="str">
        <f>VLOOKUP(Tabla1[[#This Row],[Caja]],Originales!$I$3:$K$6,3,FALSE)</f>
        <v>Tenerife</v>
      </c>
      <c r="J723" s="9" t="str">
        <f>VLOOKUP(Tabla1[[#This Row],[CodigoEmpleado]],Originales!$M$3:$P$13,2,FALSE)</f>
        <v>Jorge</v>
      </c>
      <c r="K723" s="10">
        <f>YEAR(Tabla1[[#This Row],[Fecha]])</f>
        <v>2011</v>
      </c>
      <c r="L723" s="11">
        <f>MONTH(Tabla1[[#This Row],[Fecha]])</f>
        <v>4</v>
      </c>
      <c r="M723" s="11">
        <f>DAY(Tabla1[[#This Row],[Fecha]])</f>
        <v>1</v>
      </c>
      <c r="N723" s="11">
        <f>WEEKDAY(Tabla1[[#This Row],[Fecha]],2)</f>
        <v>5</v>
      </c>
      <c r="O723" s="11" t="str">
        <f t="shared" si="11"/>
        <v>Viernes</v>
      </c>
    </row>
    <row r="724" spans="1:15" x14ac:dyDescent="0.25">
      <c r="A724" s="4">
        <v>40634</v>
      </c>
      <c r="B724">
        <v>2</v>
      </c>
      <c r="C724">
        <v>1</v>
      </c>
      <c r="D724" s="5" t="s">
        <v>22</v>
      </c>
      <c r="E724" s="6">
        <v>578.78099999999995</v>
      </c>
      <c r="F724" s="6">
        <v>1137.9690000000001</v>
      </c>
      <c r="G724" s="6">
        <v>1716.75</v>
      </c>
      <c r="H724" s="6" t="str">
        <f>VLOOKUP(Tabla1[[#This Row],[Caja]],Originales!$I$3:$K$6,2,FALSE)</f>
        <v>Tenerife Sur</v>
      </c>
      <c r="I724" s="6" t="str">
        <f>VLOOKUP(Tabla1[[#This Row],[Caja]],Originales!$I$3:$K$6,3,FALSE)</f>
        <v>Tenerife</v>
      </c>
      <c r="J724" s="9" t="str">
        <f>VLOOKUP(Tabla1[[#This Row],[CodigoEmpleado]],Originales!$M$3:$P$13,2,FALSE)</f>
        <v>Paco</v>
      </c>
      <c r="K724" s="10">
        <f>YEAR(Tabla1[[#This Row],[Fecha]])</f>
        <v>2011</v>
      </c>
      <c r="L724" s="11">
        <f>MONTH(Tabla1[[#This Row],[Fecha]])</f>
        <v>4</v>
      </c>
      <c r="M724" s="11">
        <f>DAY(Tabla1[[#This Row],[Fecha]])</f>
        <v>1</v>
      </c>
      <c r="N724" s="11">
        <f>WEEKDAY(Tabla1[[#This Row],[Fecha]],2)</f>
        <v>5</v>
      </c>
      <c r="O724" s="11" t="str">
        <f t="shared" si="11"/>
        <v>Viernes</v>
      </c>
    </row>
    <row r="725" spans="1:15" x14ac:dyDescent="0.25">
      <c r="A725" s="4">
        <v>40634</v>
      </c>
      <c r="B725">
        <v>2</v>
      </c>
      <c r="C725">
        <v>2</v>
      </c>
      <c r="D725" s="5" t="s">
        <v>27</v>
      </c>
      <c r="E725" s="6">
        <v>817.23599999999999</v>
      </c>
      <c r="F725" s="6">
        <v>1306.1369999999999</v>
      </c>
      <c r="G725" s="6">
        <v>2123.373</v>
      </c>
      <c r="H725" s="6" t="str">
        <f>VLOOKUP(Tabla1[[#This Row],[Caja]],Originales!$I$3:$K$6,2,FALSE)</f>
        <v>Tenerife Sur</v>
      </c>
      <c r="I725" s="6" t="str">
        <f>VLOOKUP(Tabla1[[#This Row],[Caja]],Originales!$I$3:$K$6,3,FALSE)</f>
        <v>Tenerife</v>
      </c>
      <c r="J725" s="9" t="str">
        <f>VLOOKUP(Tabla1[[#This Row],[CodigoEmpleado]],Originales!$M$3:$P$13,2,FALSE)</f>
        <v>Bea</v>
      </c>
      <c r="K725" s="10">
        <f>YEAR(Tabla1[[#This Row],[Fecha]])</f>
        <v>2011</v>
      </c>
      <c r="L725" s="11">
        <f>MONTH(Tabla1[[#This Row],[Fecha]])</f>
        <v>4</v>
      </c>
      <c r="M725" s="11">
        <f>DAY(Tabla1[[#This Row],[Fecha]])</f>
        <v>1</v>
      </c>
      <c r="N725" s="11">
        <f>WEEKDAY(Tabla1[[#This Row],[Fecha]],2)</f>
        <v>5</v>
      </c>
      <c r="O725" s="11" t="str">
        <f t="shared" si="11"/>
        <v>Viernes</v>
      </c>
    </row>
    <row r="726" spans="1:15" x14ac:dyDescent="0.25">
      <c r="A726" s="4">
        <v>40634</v>
      </c>
      <c r="B726">
        <v>3</v>
      </c>
      <c r="C726">
        <v>1</v>
      </c>
      <c r="D726" s="5" t="s">
        <v>32</v>
      </c>
      <c r="E726" s="6">
        <v>586.6875</v>
      </c>
      <c r="F726" s="6">
        <v>1017.5655</v>
      </c>
      <c r="G726" s="6">
        <v>1604.2529999999999</v>
      </c>
      <c r="H726" s="6" t="str">
        <f>VLOOKUP(Tabla1[[#This Row],[Caja]],Originales!$I$3:$K$6,2,FALSE)</f>
        <v>Las Canteras</v>
      </c>
      <c r="I726" s="6" t="str">
        <f>VLOOKUP(Tabla1[[#This Row],[Caja]],Originales!$I$3:$K$6,3,FALSE)</f>
        <v>Las Palmas</v>
      </c>
      <c r="J726" s="9" t="str">
        <f>VLOOKUP(Tabla1[[#This Row],[CodigoEmpleado]],Originales!$M$3:$P$13,2,FALSE)</f>
        <v>Ana</v>
      </c>
      <c r="K726" s="10">
        <f>YEAR(Tabla1[[#This Row],[Fecha]])</f>
        <v>2011</v>
      </c>
      <c r="L726" s="11">
        <f>MONTH(Tabla1[[#This Row],[Fecha]])</f>
        <v>4</v>
      </c>
      <c r="M726" s="11">
        <f>DAY(Tabla1[[#This Row],[Fecha]])</f>
        <v>1</v>
      </c>
      <c r="N726" s="11">
        <f>WEEKDAY(Tabla1[[#This Row],[Fecha]],2)</f>
        <v>5</v>
      </c>
      <c r="O726" s="11" t="str">
        <f t="shared" si="11"/>
        <v>Viernes</v>
      </c>
    </row>
    <row r="727" spans="1:15" x14ac:dyDescent="0.25">
      <c r="A727" s="4">
        <v>40634</v>
      </c>
      <c r="B727">
        <v>3</v>
      </c>
      <c r="C727">
        <v>2</v>
      </c>
      <c r="D727" s="5" t="s">
        <v>37</v>
      </c>
      <c r="E727" s="6">
        <v>823.42049999999995</v>
      </c>
      <c r="F727" s="6">
        <v>1263.8430000000001</v>
      </c>
      <c r="G727" s="6">
        <v>2087.2635</v>
      </c>
      <c r="H727" s="6" t="str">
        <f>VLOOKUP(Tabla1[[#This Row],[Caja]],Originales!$I$3:$K$6,2,FALSE)</f>
        <v>Las Canteras</v>
      </c>
      <c r="I727" s="6" t="str">
        <f>VLOOKUP(Tabla1[[#This Row],[Caja]],Originales!$I$3:$K$6,3,FALSE)</f>
        <v>Las Palmas</v>
      </c>
      <c r="J727" s="9" t="str">
        <f>VLOOKUP(Tabla1[[#This Row],[CodigoEmpleado]],Originales!$M$3:$P$13,2,FALSE)</f>
        <v>Luis</v>
      </c>
      <c r="K727" s="10">
        <f>YEAR(Tabla1[[#This Row],[Fecha]])</f>
        <v>2011</v>
      </c>
      <c r="L727" s="11">
        <f>MONTH(Tabla1[[#This Row],[Fecha]])</f>
        <v>4</v>
      </c>
      <c r="M727" s="11">
        <f>DAY(Tabla1[[#This Row],[Fecha]])</f>
        <v>1</v>
      </c>
      <c r="N727" s="11">
        <f>WEEKDAY(Tabla1[[#This Row],[Fecha]],2)</f>
        <v>5</v>
      </c>
      <c r="O727" s="11" t="str">
        <f t="shared" si="11"/>
        <v>Viernes</v>
      </c>
    </row>
    <row r="728" spans="1:15" x14ac:dyDescent="0.25">
      <c r="A728" s="4">
        <v>40634</v>
      </c>
      <c r="B728">
        <v>4</v>
      </c>
      <c r="C728">
        <v>1</v>
      </c>
      <c r="D728" s="5" t="s">
        <v>40</v>
      </c>
      <c r="E728" s="6">
        <v>507.46499999999997</v>
      </c>
      <c r="F728" s="6">
        <v>1144.0695000000001</v>
      </c>
      <c r="G728" s="6">
        <v>1651.5345</v>
      </c>
      <c r="H728" s="6" t="str">
        <f>VLOOKUP(Tabla1[[#This Row],[Caja]],Originales!$I$3:$K$6,2,FALSE)</f>
        <v>Telde</v>
      </c>
      <c r="I728" s="6" t="str">
        <f>VLOOKUP(Tabla1[[#This Row],[Caja]],Originales!$I$3:$K$6,3,FALSE)</f>
        <v>Las Palmas</v>
      </c>
      <c r="J728" s="9" t="str">
        <f>VLOOKUP(Tabla1[[#This Row],[CodigoEmpleado]],Originales!$M$3:$P$13,2,FALSE)</f>
        <v>Pepe</v>
      </c>
      <c r="K728" s="10">
        <f>YEAR(Tabla1[[#This Row],[Fecha]])</f>
        <v>2011</v>
      </c>
      <c r="L728" s="11">
        <f>MONTH(Tabla1[[#This Row],[Fecha]])</f>
        <v>4</v>
      </c>
      <c r="M728" s="11">
        <f>DAY(Tabla1[[#This Row],[Fecha]])</f>
        <v>1</v>
      </c>
      <c r="N728" s="11">
        <f>WEEKDAY(Tabla1[[#This Row],[Fecha]],2)</f>
        <v>5</v>
      </c>
      <c r="O728" s="11" t="str">
        <f t="shared" si="11"/>
        <v>Viernes</v>
      </c>
    </row>
    <row r="729" spans="1:15" x14ac:dyDescent="0.25">
      <c r="A729" s="4">
        <v>40634</v>
      </c>
      <c r="B729">
        <v>4</v>
      </c>
      <c r="C729">
        <v>2</v>
      </c>
      <c r="D729" s="5" t="s">
        <v>41</v>
      </c>
      <c r="E729" s="6">
        <v>623.0385</v>
      </c>
      <c r="F729" s="6">
        <v>1120.7280000000001</v>
      </c>
      <c r="G729" s="6">
        <v>1743.7665</v>
      </c>
      <c r="H729" s="6" t="str">
        <f>VLOOKUP(Tabla1[[#This Row],[Caja]],Originales!$I$3:$K$6,2,FALSE)</f>
        <v>Telde</v>
      </c>
      <c r="I729" s="6" t="str">
        <f>VLOOKUP(Tabla1[[#This Row],[Caja]],Originales!$I$3:$K$6,3,FALSE)</f>
        <v>Las Palmas</v>
      </c>
      <c r="J729" s="9" t="str">
        <f>VLOOKUP(Tabla1[[#This Row],[CodigoEmpleado]],Originales!$M$3:$P$13,2,FALSE)</f>
        <v>Javi</v>
      </c>
      <c r="K729" s="10">
        <f>YEAR(Tabla1[[#This Row],[Fecha]])</f>
        <v>2011</v>
      </c>
      <c r="L729" s="11">
        <f>MONTH(Tabla1[[#This Row],[Fecha]])</f>
        <v>4</v>
      </c>
      <c r="M729" s="11">
        <f>DAY(Tabla1[[#This Row],[Fecha]])</f>
        <v>1</v>
      </c>
      <c r="N729" s="11">
        <f>WEEKDAY(Tabla1[[#This Row],[Fecha]],2)</f>
        <v>5</v>
      </c>
      <c r="O729" s="11" t="str">
        <f t="shared" si="11"/>
        <v>Viernes</v>
      </c>
    </row>
    <row r="730" spans="1:15" x14ac:dyDescent="0.25">
      <c r="A730" s="4">
        <v>40635</v>
      </c>
      <c r="B730">
        <v>1</v>
      </c>
      <c r="C730">
        <v>1</v>
      </c>
      <c r="D730" s="5" t="s">
        <v>43</v>
      </c>
      <c r="E730" s="6">
        <v>577.20600000000002</v>
      </c>
      <c r="F730" s="6">
        <v>1041.768</v>
      </c>
      <c r="G730" s="6">
        <v>1618.9739999999999</v>
      </c>
      <c r="H730" s="6" t="str">
        <f>VLOOKUP(Tabla1[[#This Row],[Caja]],Originales!$I$3:$K$6,2,FALSE)</f>
        <v>Tenerife Norte</v>
      </c>
      <c r="I730" s="6" t="str">
        <f>VLOOKUP(Tabla1[[#This Row],[Caja]],Originales!$I$3:$K$6,3,FALSE)</f>
        <v>Tenerife</v>
      </c>
      <c r="J730" s="9" t="str">
        <f>VLOOKUP(Tabla1[[#This Row],[CodigoEmpleado]],Originales!$M$3:$P$13,2,FALSE)</f>
        <v>Jose</v>
      </c>
      <c r="K730" s="10">
        <f>YEAR(Tabla1[[#This Row],[Fecha]])</f>
        <v>2011</v>
      </c>
      <c r="L730" s="11">
        <f>MONTH(Tabla1[[#This Row],[Fecha]])</f>
        <v>4</v>
      </c>
      <c r="M730" s="11">
        <f>DAY(Tabla1[[#This Row],[Fecha]])</f>
        <v>2</v>
      </c>
      <c r="N730" s="11">
        <f>WEEKDAY(Tabla1[[#This Row],[Fecha]],2)</f>
        <v>6</v>
      </c>
      <c r="O730" s="11" t="str">
        <f t="shared" si="11"/>
        <v>Sábado</v>
      </c>
    </row>
    <row r="731" spans="1:15" x14ac:dyDescent="0.25">
      <c r="A731" s="4">
        <v>40635</v>
      </c>
      <c r="B731">
        <v>1</v>
      </c>
      <c r="C731">
        <v>2</v>
      </c>
      <c r="D731" s="5" t="s">
        <v>47</v>
      </c>
      <c r="E731" s="6">
        <v>630.93449999999996</v>
      </c>
      <c r="F731" s="6">
        <v>1228.3109999999999</v>
      </c>
      <c r="G731" s="6">
        <v>1859.2455</v>
      </c>
      <c r="H731" s="6" t="str">
        <f>VLOOKUP(Tabla1[[#This Row],[Caja]],Originales!$I$3:$K$6,2,FALSE)</f>
        <v>Tenerife Norte</v>
      </c>
      <c r="I731" s="6" t="str">
        <f>VLOOKUP(Tabla1[[#This Row],[Caja]],Originales!$I$3:$K$6,3,FALSE)</f>
        <v>Tenerife</v>
      </c>
      <c r="J731" s="9" t="str">
        <f>VLOOKUP(Tabla1[[#This Row],[CodigoEmpleado]],Originales!$M$3:$P$13,2,FALSE)</f>
        <v>Toño</v>
      </c>
      <c r="K731" s="10">
        <f>YEAR(Tabla1[[#This Row],[Fecha]])</f>
        <v>2011</v>
      </c>
      <c r="L731" s="11">
        <f>MONTH(Tabla1[[#This Row],[Fecha]])</f>
        <v>4</v>
      </c>
      <c r="M731" s="11">
        <f>DAY(Tabla1[[#This Row],[Fecha]])</f>
        <v>2</v>
      </c>
      <c r="N731" s="11">
        <f>WEEKDAY(Tabla1[[#This Row],[Fecha]],2)</f>
        <v>6</v>
      </c>
      <c r="O731" s="11" t="str">
        <f t="shared" si="11"/>
        <v>Sábado</v>
      </c>
    </row>
    <row r="732" spans="1:15" x14ac:dyDescent="0.25">
      <c r="A732" s="4">
        <v>40635</v>
      </c>
      <c r="B732">
        <v>2</v>
      </c>
      <c r="C732">
        <v>1</v>
      </c>
      <c r="D732" s="5" t="s">
        <v>24</v>
      </c>
      <c r="E732" s="6">
        <v>724.00649999999996</v>
      </c>
      <c r="F732" s="6">
        <v>1162.0350000000001</v>
      </c>
      <c r="G732" s="6">
        <v>1886.0415</v>
      </c>
      <c r="H732" s="6" t="str">
        <f>VLOOKUP(Tabla1[[#This Row],[Caja]],Originales!$I$3:$K$6,2,FALSE)</f>
        <v>Tenerife Sur</v>
      </c>
      <c r="I732" s="6" t="str">
        <f>VLOOKUP(Tabla1[[#This Row],[Caja]],Originales!$I$3:$K$6,3,FALSE)</f>
        <v>Tenerife</v>
      </c>
      <c r="J732" s="9" t="str">
        <f>VLOOKUP(Tabla1[[#This Row],[CodigoEmpleado]],Originales!$M$3:$P$13,2,FALSE)</f>
        <v>Ana</v>
      </c>
      <c r="K732" s="10">
        <f>YEAR(Tabla1[[#This Row],[Fecha]])</f>
        <v>2011</v>
      </c>
      <c r="L732" s="11">
        <f>MONTH(Tabla1[[#This Row],[Fecha]])</f>
        <v>4</v>
      </c>
      <c r="M732" s="11">
        <f>DAY(Tabla1[[#This Row],[Fecha]])</f>
        <v>2</v>
      </c>
      <c r="N732" s="11">
        <f>WEEKDAY(Tabla1[[#This Row],[Fecha]],2)</f>
        <v>6</v>
      </c>
      <c r="O732" s="11" t="str">
        <f t="shared" si="11"/>
        <v>Sábado</v>
      </c>
    </row>
    <row r="733" spans="1:15" x14ac:dyDescent="0.25">
      <c r="A733" s="4">
        <v>40635</v>
      </c>
      <c r="B733">
        <v>2</v>
      </c>
      <c r="C733">
        <v>2</v>
      </c>
      <c r="D733" s="5" t="s">
        <v>30</v>
      </c>
      <c r="E733" s="6">
        <v>582.21450000000004</v>
      </c>
      <c r="F733" s="6">
        <v>1171.0754999999999</v>
      </c>
      <c r="G733" s="6">
        <v>1753.29</v>
      </c>
      <c r="H733" s="6" t="str">
        <f>VLOOKUP(Tabla1[[#This Row],[Caja]],Originales!$I$3:$K$6,2,FALSE)</f>
        <v>Tenerife Sur</v>
      </c>
      <c r="I733" s="6" t="str">
        <f>VLOOKUP(Tabla1[[#This Row],[Caja]],Originales!$I$3:$K$6,3,FALSE)</f>
        <v>Tenerife</v>
      </c>
      <c r="J733" s="9" t="str">
        <f>VLOOKUP(Tabla1[[#This Row],[CodigoEmpleado]],Originales!$M$3:$P$13,2,FALSE)</f>
        <v>Juan</v>
      </c>
      <c r="K733" s="10">
        <f>YEAR(Tabla1[[#This Row],[Fecha]])</f>
        <v>2011</v>
      </c>
      <c r="L733" s="11">
        <f>MONTH(Tabla1[[#This Row],[Fecha]])</f>
        <v>4</v>
      </c>
      <c r="M733" s="11">
        <f>DAY(Tabla1[[#This Row],[Fecha]])</f>
        <v>2</v>
      </c>
      <c r="N733" s="11">
        <f>WEEKDAY(Tabla1[[#This Row],[Fecha]],2)</f>
        <v>6</v>
      </c>
      <c r="O733" s="11" t="str">
        <f t="shared" si="11"/>
        <v>Sábado</v>
      </c>
    </row>
    <row r="734" spans="1:15" x14ac:dyDescent="0.25">
      <c r="A734" s="4">
        <v>40635</v>
      </c>
      <c r="B734">
        <v>3</v>
      </c>
      <c r="C734">
        <v>1</v>
      </c>
      <c r="D734" s="5" t="s">
        <v>16</v>
      </c>
      <c r="E734" s="6">
        <v>547.44899999999996</v>
      </c>
      <c r="F734" s="6">
        <v>1200.633</v>
      </c>
      <c r="G734" s="6">
        <v>1748.0820000000001</v>
      </c>
      <c r="H734" s="6" t="str">
        <f>VLOOKUP(Tabla1[[#This Row],[Caja]],Originales!$I$3:$K$6,2,FALSE)</f>
        <v>Las Canteras</v>
      </c>
      <c r="I734" s="6" t="str">
        <f>VLOOKUP(Tabla1[[#This Row],[Caja]],Originales!$I$3:$K$6,3,FALSE)</f>
        <v>Las Palmas</v>
      </c>
      <c r="J734" s="9" t="str">
        <f>VLOOKUP(Tabla1[[#This Row],[CodigoEmpleado]],Originales!$M$3:$P$13,2,FALSE)</f>
        <v>Jorge</v>
      </c>
      <c r="K734" s="10">
        <f>YEAR(Tabla1[[#This Row],[Fecha]])</f>
        <v>2011</v>
      </c>
      <c r="L734" s="11">
        <f>MONTH(Tabla1[[#This Row],[Fecha]])</f>
        <v>4</v>
      </c>
      <c r="M734" s="11">
        <f>DAY(Tabla1[[#This Row],[Fecha]])</f>
        <v>2</v>
      </c>
      <c r="N734" s="11">
        <f>WEEKDAY(Tabla1[[#This Row],[Fecha]],2)</f>
        <v>6</v>
      </c>
      <c r="O734" s="11" t="str">
        <f t="shared" si="11"/>
        <v>Sábado</v>
      </c>
    </row>
    <row r="735" spans="1:15" x14ac:dyDescent="0.25">
      <c r="A735" s="4">
        <v>40635</v>
      </c>
      <c r="B735">
        <v>3</v>
      </c>
      <c r="C735">
        <v>2</v>
      </c>
      <c r="D735" s="5" t="s">
        <v>22</v>
      </c>
      <c r="E735" s="6">
        <v>705.30600000000004</v>
      </c>
      <c r="F735" s="6">
        <v>1475.6175000000001</v>
      </c>
      <c r="G735" s="6">
        <v>2180.9234999999999</v>
      </c>
      <c r="H735" s="6" t="str">
        <f>VLOOKUP(Tabla1[[#This Row],[Caja]],Originales!$I$3:$K$6,2,FALSE)</f>
        <v>Las Canteras</v>
      </c>
      <c r="I735" s="6" t="str">
        <f>VLOOKUP(Tabla1[[#This Row],[Caja]],Originales!$I$3:$K$6,3,FALSE)</f>
        <v>Las Palmas</v>
      </c>
      <c r="J735" s="9" t="str">
        <f>VLOOKUP(Tabla1[[#This Row],[CodigoEmpleado]],Originales!$M$3:$P$13,2,FALSE)</f>
        <v>Paco</v>
      </c>
      <c r="K735" s="10">
        <f>YEAR(Tabla1[[#This Row],[Fecha]])</f>
        <v>2011</v>
      </c>
      <c r="L735" s="11">
        <f>MONTH(Tabla1[[#This Row],[Fecha]])</f>
        <v>4</v>
      </c>
      <c r="M735" s="11">
        <f>DAY(Tabla1[[#This Row],[Fecha]])</f>
        <v>2</v>
      </c>
      <c r="N735" s="11">
        <f>WEEKDAY(Tabla1[[#This Row],[Fecha]],2)</f>
        <v>6</v>
      </c>
      <c r="O735" s="11" t="str">
        <f t="shared" si="11"/>
        <v>Sábado</v>
      </c>
    </row>
    <row r="736" spans="1:15" x14ac:dyDescent="0.25">
      <c r="A736" s="4">
        <v>40635</v>
      </c>
      <c r="B736">
        <v>4</v>
      </c>
      <c r="C736">
        <v>1</v>
      </c>
      <c r="D736" s="5" t="s">
        <v>27</v>
      </c>
      <c r="E736" s="6">
        <v>443.9085</v>
      </c>
      <c r="F736" s="6">
        <v>1147.5450000000001</v>
      </c>
      <c r="G736" s="6">
        <v>1591.4535000000001</v>
      </c>
      <c r="H736" s="6" t="str">
        <f>VLOOKUP(Tabla1[[#This Row],[Caja]],Originales!$I$3:$K$6,2,FALSE)</f>
        <v>Telde</v>
      </c>
      <c r="I736" s="6" t="str">
        <f>VLOOKUP(Tabla1[[#This Row],[Caja]],Originales!$I$3:$K$6,3,FALSE)</f>
        <v>Las Palmas</v>
      </c>
      <c r="J736" s="9" t="str">
        <f>VLOOKUP(Tabla1[[#This Row],[CodigoEmpleado]],Originales!$M$3:$P$13,2,FALSE)</f>
        <v>Bea</v>
      </c>
      <c r="K736" s="10">
        <f>YEAR(Tabla1[[#This Row],[Fecha]])</f>
        <v>2011</v>
      </c>
      <c r="L736" s="11">
        <f>MONTH(Tabla1[[#This Row],[Fecha]])</f>
        <v>4</v>
      </c>
      <c r="M736" s="11">
        <f>DAY(Tabla1[[#This Row],[Fecha]])</f>
        <v>2</v>
      </c>
      <c r="N736" s="11">
        <f>WEEKDAY(Tabla1[[#This Row],[Fecha]],2)</f>
        <v>6</v>
      </c>
      <c r="O736" s="11" t="str">
        <f t="shared" si="11"/>
        <v>Sábado</v>
      </c>
    </row>
    <row r="737" spans="1:15" x14ac:dyDescent="0.25">
      <c r="A737" s="4">
        <v>40635</v>
      </c>
      <c r="B737">
        <v>4</v>
      </c>
      <c r="C737">
        <v>2</v>
      </c>
      <c r="D737" s="5" t="s">
        <v>32</v>
      </c>
      <c r="E737" s="6">
        <v>771.47699999999998</v>
      </c>
      <c r="F737" s="6">
        <v>1184.5785000000001</v>
      </c>
      <c r="G737" s="6">
        <v>1956.0554999999999</v>
      </c>
      <c r="H737" s="6" t="str">
        <f>VLOOKUP(Tabla1[[#This Row],[Caja]],Originales!$I$3:$K$6,2,FALSE)</f>
        <v>Telde</v>
      </c>
      <c r="I737" s="6" t="str">
        <f>VLOOKUP(Tabla1[[#This Row],[Caja]],Originales!$I$3:$K$6,3,FALSE)</f>
        <v>Las Palmas</v>
      </c>
      <c r="J737" s="9" t="str">
        <f>VLOOKUP(Tabla1[[#This Row],[CodigoEmpleado]],Originales!$M$3:$P$13,2,FALSE)</f>
        <v>Ana</v>
      </c>
      <c r="K737" s="10">
        <f>YEAR(Tabla1[[#This Row],[Fecha]])</f>
        <v>2011</v>
      </c>
      <c r="L737" s="11">
        <f>MONTH(Tabla1[[#This Row],[Fecha]])</f>
        <v>4</v>
      </c>
      <c r="M737" s="11">
        <f>DAY(Tabla1[[#This Row],[Fecha]])</f>
        <v>2</v>
      </c>
      <c r="N737" s="11">
        <f>WEEKDAY(Tabla1[[#This Row],[Fecha]],2)</f>
        <v>6</v>
      </c>
      <c r="O737" s="11" t="str">
        <f t="shared" si="11"/>
        <v>Sábado</v>
      </c>
    </row>
    <row r="738" spans="1:15" x14ac:dyDescent="0.25">
      <c r="A738" s="4">
        <v>40636</v>
      </c>
      <c r="B738">
        <v>1</v>
      </c>
      <c r="C738">
        <v>1</v>
      </c>
      <c r="D738" s="5" t="s">
        <v>37</v>
      </c>
      <c r="E738" s="6">
        <v>538.90200000000004</v>
      </c>
      <c r="F738" s="6">
        <v>1172.577</v>
      </c>
      <c r="G738" s="6">
        <v>1711.479</v>
      </c>
      <c r="H738" s="6" t="str">
        <f>VLOOKUP(Tabla1[[#This Row],[Caja]],Originales!$I$3:$K$6,2,FALSE)</f>
        <v>Tenerife Norte</v>
      </c>
      <c r="I738" s="6" t="str">
        <f>VLOOKUP(Tabla1[[#This Row],[Caja]],Originales!$I$3:$K$6,3,FALSE)</f>
        <v>Tenerife</v>
      </c>
      <c r="J738" s="9" t="str">
        <f>VLOOKUP(Tabla1[[#This Row],[CodigoEmpleado]],Originales!$M$3:$P$13,2,FALSE)</f>
        <v>Luis</v>
      </c>
      <c r="K738" s="10">
        <f>YEAR(Tabla1[[#This Row],[Fecha]])</f>
        <v>2011</v>
      </c>
      <c r="L738" s="11">
        <f>MONTH(Tabla1[[#This Row],[Fecha]])</f>
        <v>4</v>
      </c>
      <c r="M738" s="11">
        <f>DAY(Tabla1[[#This Row],[Fecha]])</f>
        <v>3</v>
      </c>
      <c r="N738" s="11">
        <f>WEEKDAY(Tabla1[[#This Row],[Fecha]],2)</f>
        <v>7</v>
      </c>
      <c r="O738" s="11" t="str">
        <f t="shared" si="11"/>
        <v>Domingo</v>
      </c>
    </row>
    <row r="739" spans="1:15" x14ac:dyDescent="0.25">
      <c r="A739" s="4">
        <v>40636</v>
      </c>
      <c r="B739">
        <v>1</v>
      </c>
      <c r="C739">
        <v>2</v>
      </c>
      <c r="D739" s="5" t="s">
        <v>40</v>
      </c>
      <c r="E739" s="6">
        <v>502.55099999999999</v>
      </c>
      <c r="F739" s="6">
        <v>1208.991</v>
      </c>
      <c r="G739" s="6">
        <v>1711.5419999999999</v>
      </c>
      <c r="H739" s="6" t="str">
        <f>VLOOKUP(Tabla1[[#This Row],[Caja]],Originales!$I$3:$K$6,2,FALSE)</f>
        <v>Tenerife Norte</v>
      </c>
      <c r="I739" s="6" t="str">
        <f>VLOOKUP(Tabla1[[#This Row],[Caja]],Originales!$I$3:$K$6,3,FALSE)</f>
        <v>Tenerife</v>
      </c>
      <c r="J739" s="9" t="str">
        <f>VLOOKUP(Tabla1[[#This Row],[CodigoEmpleado]],Originales!$M$3:$P$13,2,FALSE)</f>
        <v>Pepe</v>
      </c>
      <c r="K739" s="10">
        <f>YEAR(Tabla1[[#This Row],[Fecha]])</f>
        <v>2011</v>
      </c>
      <c r="L739" s="11">
        <f>MONTH(Tabla1[[#This Row],[Fecha]])</f>
        <v>4</v>
      </c>
      <c r="M739" s="11">
        <f>DAY(Tabla1[[#This Row],[Fecha]])</f>
        <v>3</v>
      </c>
      <c r="N739" s="11">
        <f>WEEKDAY(Tabla1[[#This Row],[Fecha]],2)</f>
        <v>7</v>
      </c>
      <c r="O739" s="11" t="str">
        <f t="shared" si="11"/>
        <v>Domingo</v>
      </c>
    </row>
    <row r="740" spans="1:15" x14ac:dyDescent="0.25">
      <c r="A740" s="4">
        <v>40636</v>
      </c>
      <c r="B740">
        <v>2</v>
      </c>
      <c r="C740">
        <v>1</v>
      </c>
      <c r="D740" s="5" t="s">
        <v>41</v>
      </c>
      <c r="E740" s="6">
        <v>688.73699999999997</v>
      </c>
      <c r="F740" s="6">
        <v>1034.9639999999999</v>
      </c>
      <c r="G740" s="6">
        <v>1723.701</v>
      </c>
      <c r="H740" s="6" t="str">
        <f>VLOOKUP(Tabla1[[#This Row],[Caja]],Originales!$I$3:$K$6,2,FALSE)</f>
        <v>Tenerife Sur</v>
      </c>
      <c r="I740" s="6" t="str">
        <f>VLOOKUP(Tabla1[[#This Row],[Caja]],Originales!$I$3:$K$6,3,FALSE)</f>
        <v>Tenerife</v>
      </c>
      <c r="J740" s="9" t="str">
        <f>VLOOKUP(Tabla1[[#This Row],[CodigoEmpleado]],Originales!$M$3:$P$13,2,FALSE)</f>
        <v>Javi</v>
      </c>
      <c r="K740" s="10">
        <f>YEAR(Tabla1[[#This Row],[Fecha]])</f>
        <v>2011</v>
      </c>
      <c r="L740" s="11">
        <f>MONTH(Tabla1[[#This Row],[Fecha]])</f>
        <v>4</v>
      </c>
      <c r="M740" s="11">
        <f>DAY(Tabla1[[#This Row],[Fecha]])</f>
        <v>3</v>
      </c>
      <c r="N740" s="11">
        <f>WEEKDAY(Tabla1[[#This Row],[Fecha]],2)</f>
        <v>7</v>
      </c>
      <c r="O740" s="11" t="str">
        <f t="shared" si="11"/>
        <v>Domingo</v>
      </c>
    </row>
    <row r="741" spans="1:15" x14ac:dyDescent="0.25">
      <c r="A741" s="4">
        <v>40636</v>
      </c>
      <c r="B741">
        <v>2</v>
      </c>
      <c r="C741">
        <v>2</v>
      </c>
      <c r="D741" s="5" t="s">
        <v>43</v>
      </c>
      <c r="E741" s="6">
        <v>802.59900000000005</v>
      </c>
      <c r="F741" s="6">
        <v>1350.153</v>
      </c>
      <c r="G741" s="6">
        <v>2152.752</v>
      </c>
      <c r="H741" s="6" t="str">
        <f>VLOOKUP(Tabla1[[#This Row],[Caja]],Originales!$I$3:$K$6,2,FALSE)</f>
        <v>Tenerife Sur</v>
      </c>
      <c r="I741" s="6" t="str">
        <f>VLOOKUP(Tabla1[[#This Row],[Caja]],Originales!$I$3:$K$6,3,FALSE)</f>
        <v>Tenerife</v>
      </c>
      <c r="J741" s="9" t="str">
        <f>VLOOKUP(Tabla1[[#This Row],[CodigoEmpleado]],Originales!$M$3:$P$13,2,FALSE)</f>
        <v>Jose</v>
      </c>
      <c r="K741" s="10">
        <f>YEAR(Tabla1[[#This Row],[Fecha]])</f>
        <v>2011</v>
      </c>
      <c r="L741" s="11">
        <f>MONTH(Tabla1[[#This Row],[Fecha]])</f>
        <v>4</v>
      </c>
      <c r="M741" s="11">
        <f>DAY(Tabla1[[#This Row],[Fecha]])</f>
        <v>3</v>
      </c>
      <c r="N741" s="11">
        <f>WEEKDAY(Tabla1[[#This Row],[Fecha]],2)</f>
        <v>7</v>
      </c>
      <c r="O741" s="11" t="str">
        <f t="shared" si="11"/>
        <v>Domingo</v>
      </c>
    </row>
    <row r="742" spans="1:15" x14ac:dyDescent="0.25">
      <c r="A742" s="4">
        <v>40636</v>
      </c>
      <c r="B742">
        <v>3</v>
      </c>
      <c r="C742">
        <v>1</v>
      </c>
      <c r="D742" s="5" t="s">
        <v>47</v>
      </c>
      <c r="E742" s="6">
        <v>692.56949999999995</v>
      </c>
      <c r="F742" s="6">
        <v>1060.4580000000001</v>
      </c>
      <c r="G742" s="6">
        <v>1753.0274999999999</v>
      </c>
      <c r="H742" s="6" t="str">
        <f>VLOOKUP(Tabla1[[#This Row],[Caja]],Originales!$I$3:$K$6,2,FALSE)</f>
        <v>Las Canteras</v>
      </c>
      <c r="I742" s="6" t="str">
        <f>VLOOKUP(Tabla1[[#This Row],[Caja]],Originales!$I$3:$K$6,3,FALSE)</f>
        <v>Las Palmas</v>
      </c>
      <c r="J742" s="9" t="str">
        <f>VLOOKUP(Tabla1[[#This Row],[CodigoEmpleado]],Originales!$M$3:$P$13,2,FALSE)</f>
        <v>Toño</v>
      </c>
      <c r="K742" s="10">
        <f>YEAR(Tabla1[[#This Row],[Fecha]])</f>
        <v>2011</v>
      </c>
      <c r="L742" s="11">
        <f>MONTH(Tabla1[[#This Row],[Fecha]])</f>
        <v>4</v>
      </c>
      <c r="M742" s="11">
        <f>DAY(Tabla1[[#This Row],[Fecha]])</f>
        <v>3</v>
      </c>
      <c r="N742" s="11">
        <f>WEEKDAY(Tabla1[[#This Row],[Fecha]],2)</f>
        <v>7</v>
      </c>
      <c r="O742" s="11" t="str">
        <f t="shared" si="11"/>
        <v>Domingo</v>
      </c>
    </row>
    <row r="743" spans="1:15" x14ac:dyDescent="0.25">
      <c r="A743" s="4">
        <v>40636</v>
      </c>
      <c r="B743">
        <v>3</v>
      </c>
      <c r="C743">
        <v>2</v>
      </c>
      <c r="D743" s="5" t="s">
        <v>24</v>
      </c>
      <c r="E743" s="6">
        <v>839.19150000000002</v>
      </c>
      <c r="F743" s="6">
        <v>1265.6804999999999</v>
      </c>
      <c r="G743" s="6">
        <v>2104.8719999999998</v>
      </c>
      <c r="H743" s="6" t="str">
        <f>VLOOKUP(Tabla1[[#This Row],[Caja]],Originales!$I$3:$K$6,2,FALSE)</f>
        <v>Las Canteras</v>
      </c>
      <c r="I743" s="6" t="str">
        <f>VLOOKUP(Tabla1[[#This Row],[Caja]],Originales!$I$3:$K$6,3,FALSE)</f>
        <v>Las Palmas</v>
      </c>
      <c r="J743" s="9" t="str">
        <f>VLOOKUP(Tabla1[[#This Row],[CodigoEmpleado]],Originales!$M$3:$P$13,2,FALSE)</f>
        <v>Ana</v>
      </c>
      <c r="K743" s="10">
        <f>YEAR(Tabla1[[#This Row],[Fecha]])</f>
        <v>2011</v>
      </c>
      <c r="L743" s="11">
        <f>MONTH(Tabla1[[#This Row],[Fecha]])</f>
        <v>4</v>
      </c>
      <c r="M743" s="11">
        <f>DAY(Tabla1[[#This Row],[Fecha]])</f>
        <v>3</v>
      </c>
      <c r="N743" s="11">
        <f>WEEKDAY(Tabla1[[#This Row],[Fecha]],2)</f>
        <v>7</v>
      </c>
      <c r="O743" s="11" t="str">
        <f t="shared" si="11"/>
        <v>Domingo</v>
      </c>
    </row>
    <row r="744" spans="1:15" x14ac:dyDescent="0.25">
      <c r="A744" s="4">
        <v>40636</v>
      </c>
      <c r="B744">
        <v>4</v>
      </c>
      <c r="C744">
        <v>1</v>
      </c>
      <c r="D744" s="5" t="s">
        <v>30</v>
      </c>
      <c r="E744" s="6">
        <v>587.46450000000004</v>
      </c>
      <c r="F744" s="6">
        <v>992.56500000000005</v>
      </c>
      <c r="G744" s="6">
        <v>1580.0295000000001</v>
      </c>
      <c r="H744" s="6" t="str">
        <f>VLOOKUP(Tabla1[[#This Row],[Caja]],Originales!$I$3:$K$6,2,FALSE)</f>
        <v>Telde</v>
      </c>
      <c r="I744" s="6" t="str">
        <f>VLOOKUP(Tabla1[[#This Row],[Caja]],Originales!$I$3:$K$6,3,FALSE)</f>
        <v>Las Palmas</v>
      </c>
      <c r="J744" s="9" t="str">
        <f>VLOOKUP(Tabla1[[#This Row],[CodigoEmpleado]],Originales!$M$3:$P$13,2,FALSE)</f>
        <v>Juan</v>
      </c>
      <c r="K744" s="10">
        <f>YEAR(Tabla1[[#This Row],[Fecha]])</f>
        <v>2011</v>
      </c>
      <c r="L744" s="11">
        <f>MONTH(Tabla1[[#This Row],[Fecha]])</f>
        <v>4</v>
      </c>
      <c r="M744" s="11">
        <f>DAY(Tabla1[[#This Row],[Fecha]])</f>
        <v>3</v>
      </c>
      <c r="N744" s="11">
        <f>WEEKDAY(Tabla1[[#This Row],[Fecha]],2)</f>
        <v>7</v>
      </c>
      <c r="O744" s="11" t="str">
        <f t="shared" si="11"/>
        <v>Domingo</v>
      </c>
    </row>
    <row r="745" spans="1:15" x14ac:dyDescent="0.25">
      <c r="A745" s="4">
        <v>40636</v>
      </c>
      <c r="B745">
        <v>4</v>
      </c>
      <c r="C745">
        <v>2</v>
      </c>
      <c r="D745" s="5" t="s">
        <v>16</v>
      </c>
      <c r="E745" s="6">
        <v>822.71699999999998</v>
      </c>
      <c r="F745" s="6">
        <v>1300.404</v>
      </c>
      <c r="G745" s="6">
        <v>2123.1210000000001</v>
      </c>
      <c r="H745" s="6" t="str">
        <f>VLOOKUP(Tabla1[[#This Row],[Caja]],Originales!$I$3:$K$6,2,FALSE)</f>
        <v>Telde</v>
      </c>
      <c r="I745" s="6" t="str">
        <f>VLOOKUP(Tabla1[[#This Row],[Caja]],Originales!$I$3:$K$6,3,FALSE)</f>
        <v>Las Palmas</v>
      </c>
      <c r="J745" s="9" t="str">
        <f>VLOOKUP(Tabla1[[#This Row],[CodigoEmpleado]],Originales!$M$3:$P$13,2,FALSE)</f>
        <v>Jorge</v>
      </c>
      <c r="K745" s="10">
        <f>YEAR(Tabla1[[#This Row],[Fecha]])</f>
        <v>2011</v>
      </c>
      <c r="L745" s="11">
        <f>MONTH(Tabla1[[#This Row],[Fecha]])</f>
        <v>4</v>
      </c>
      <c r="M745" s="11">
        <f>DAY(Tabla1[[#This Row],[Fecha]])</f>
        <v>3</v>
      </c>
      <c r="N745" s="11">
        <f>WEEKDAY(Tabla1[[#This Row],[Fecha]],2)</f>
        <v>7</v>
      </c>
      <c r="O745" s="11" t="str">
        <f t="shared" si="11"/>
        <v>Domingo</v>
      </c>
    </row>
    <row r="746" spans="1:15" x14ac:dyDescent="0.25">
      <c r="A746" s="4">
        <v>40637</v>
      </c>
      <c r="B746">
        <v>1</v>
      </c>
      <c r="C746">
        <v>1</v>
      </c>
      <c r="D746" s="5" t="s">
        <v>22</v>
      </c>
      <c r="E746" s="6">
        <v>592.27350000000001</v>
      </c>
      <c r="F746" s="6">
        <v>1218.9974999999999</v>
      </c>
      <c r="G746" s="6">
        <v>1811.271</v>
      </c>
      <c r="H746" s="6" t="str">
        <f>VLOOKUP(Tabla1[[#This Row],[Caja]],Originales!$I$3:$K$6,2,FALSE)</f>
        <v>Tenerife Norte</v>
      </c>
      <c r="I746" s="6" t="str">
        <f>VLOOKUP(Tabla1[[#This Row],[Caja]],Originales!$I$3:$K$6,3,FALSE)</f>
        <v>Tenerife</v>
      </c>
      <c r="J746" s="9" t="str">
        <f>VLOOKUP(Tabla1[[#This Row],[CodigoEmpleado]],Originales!$M$3:$P$13,2,FALSE)</f>
        <v>Paco</v>
      </c>
      <c r="K746" s="10">
        <f>YEAR(Tabla1[[#This Row],[Fecha]])</f>
        <v>2011</v>
      </c>
      <c r="L746" s="11">
        <f>MONTH(Tabla1[[#This Row],[Fecha]])</f>
        <v>4</v>
      </c>
      <c r="M746" s="11">
        <f>DAY(Tabla1[[#This Row],[Fecha]])</f>
        <v>4</v>
      </c>
      <c r="N746" s="11">
        <f>WEEKDAY(Tabla1[[#This Row],[Fecha]],2)</f>
        <v>1</v>
      </c>
      <c r="O746" s="11" t="str">
        <f t="shared" si="11"/>
        <v>Lunes</v>
      </c>
    </row>
    <row r="747" spans="1:15" x14ac:dyDescent="0.25">
      <c r="A747" s="4">
        <v>40637</v>
      </c>
      <c r="B747">
        <v>1</v>
      </c>
      <c r="C747">
        <v>2</v>
      </c>
      <c r="D747" s="5" t="s">
        <v>27</v>
      </c>
      <c r="E747" s="6">
        <v>687.30899999999997</v>
      </c>
      <c r="F747" s="6">
        <v>1271.9804999999999</v>
      </c>
      <c r="G747" s="6">
        <v>1959.2895000000001</v>
      </c>
      <c r="H747" s="6" t="str">
        <f>VLOOKUP(Tabla1[[#This Row],[Caja]],Originales!$I$3:$K$6,2,FALSE)</f>
        <v>Tenerife Norte</v>
      </c>
      <c r="I747" s="6" t="str">
        <f>VLOOKUP(Tabla1[[#This Row],[Caja]],Originales!$I$3:$K$6,3,FALSE)</f>
        <v>Tenerife</v>
      </c>
      <c r="J747" s="9" t="str">
        <f>VLOOKUP(Tabla1[[#This Row],[CodigoEmpleado]],Originales!$M$3:$P$13,2,FALSE)</f>
        <v>Bea</v>
      </c>
      <c r="K747" s="10">
        <f>YEAR(Tabla1[[#This Row],[Fecha]])</f>
        <v>2011</v>
      </c>
      <c r="L747" s="11">
        <f>MONTH(Tabla1[[#This Row],[Fecha]])</f>
        <v>4</v>
      </c>
      <c r="M747" s="11">
        <f>DAY(Tabla1[[#This Row],[Fecha]])</f>
        <v>4</v>
      </c>
      <c r="N747" s="11">
        <f>WEEKDAY(Tabla1[[#This Row],[Fecha]],2)</f>
        <v>1</v>
      </c>
      <c r="O747" s="11" t="str">
        <f t="shared" si="11"/>
        <v>Lunes</v>
      </c>
    </row>
    <row r="748" spans="1:15" x14ac:dyDescent="0.25">
      <c r="A748" s="4">
        <v>40637</v>
      </c>
      <c r="B748">
        <v>2</v>
      </c>
      <c r="C748">
        <v>1</v>
      </c>
      <c r="D748" s="5" t="s">
        <v>32</v>
      </c>
      <c r="E748" s="6">
        <v>622.76549999999997</v>
      </c>
      <c r="F748" s="6">
        <v>1268.7465</v>
      </c>
      <c r="G748" s="6">
        <v>1891.5119999999999</v>
      </c>
      <c r="H748" s="6" t="str">
        <f>VLOOKUP(Tabla1[[#This Row],[Caja]],Originales!$I$3:$K$6,2,FALSE)</f>
        <v>Tenerife Sur</v>
      </c>
      <c r="I748" s="6" t="str">
        <f>VLOOKUP(Tabla1[[#This Row],[Caja]],Originales!$I$3:$K$6,3,FALSE)</f>
        <v>Tenerife</v>
      </c>
      <c r="J748" s="9" t="str">
        <f>VLOOKUP(Tabla1[[#This Row],[CodigoEmpleado]],Originales!$M$3:$P$13,2,FALSE)</f>
        <v>Ana</v>
      </c>
      <c r="K748" s="10">
        <f>YEAR(Tabla1[[#This Row],[Fecha]])</f>
        <v>2011</v>
      </c>
      <c r="L748" s="11">
        <f>MONTH(Tabla1[[#This Row],[Fecha]])</f>
        <v>4</v>
      </c>
      <c r="M748" s="11">
        <f>DAY(Tabla1[[#This Row],[Fecha]])</f>
        <v>4</v>
      </c>
      <c r="N748" s="11">
        <f>WEEKDAY(Tabla1[[#This Row],[Fecha]],2)</f>
        <v>1</v>
      </c>
      <c r="O748" s="11" t="str">
        <f t="shared" si="11"/>
        <v>Lunes</v>
      </c>
    </row>
    <row r="749" spans="1:15" x14ac:dyDescent="0.25">
      <c r="A749" s="4">
        <v>40637</v>
      </c>
      <c r="B749">
        <v>2</v>
      </c>
      <c r="C749">
        <v>2</v>
      </c>
      <c r="D749" s="5" t="s">
        <v>37</v>
      </c>
      <c r="E749" s="6">
        <v>542.45100000000002</v>
      </c>
      <c r="F749" s="6">
        <v>1343.874</v>
      </c>
      <c r="G749" s="6">
        <v>1886.325</v>
      </c>
      <c r="H749" s="6" t="str">
        <f>VLOOKUP(Tabla1[[#This Row],[Caja]],Originales!$I$3:$K$6,2,FALSE)</f>
        <v>Tenerife Sur</v>
      </c>
      <c r="I749" s="6" t="str">
        <f>VLOOKUP(Tabla1[[#This Row],[Caja]],Originales!$I$3:$K$6,3,FALSE)</f>
        <v>Tenerife</v>
      </c>
      <c r="J749" s="9" t="str">
        <f>VLOOKUP(Tabla1[[#This Row],[CodigoEmpleado]],Originales!$M$3:$P$13,2,FALSE)</f>
        <v>Luis</v>
      </c>
      <c r="K749" s="10">
        <f>YEAR(Tabla1[[#This Row],[Fecha]])</f>
        <v>2011</v>
      </c>
      <c r="L749" s="11">
        <f>MONTH(Tabla1[[#This Row],[Fecha]])</f>
        <v>4</v>
      </c>
      <c r="M749" s="11">
        <f>DAY(Tabla1[[#This Row],[Fecha]])</f>
        <v>4</v>
      </c>
      <c r="N749" s="11">
        <f>WEEKDAY(Tabla1[[#This Row],[Fecha]],2)</f>
        <v>1</v>
      </c>
      <c r="O749" s="11" t="str">
        <f t="shared" si="11"/>
        <v>Lunes</v>
      </c>
    </row>
    <row r="750" spans="1:15" x14ac:dyDescent="0.25">
      <c r="A750" s="4">
        <v>40637</v>
      </c>
      <c r="B750">
        <v>3</v>
      </c>
      <c r="C750">
        <v>1</v>
      </c>
      <c r="D750" s="5" t="s">
        <v>40</v>
      </c>
      <c r="E750" s="6">
        <v>633.43349999999998</v>
      </c>
      <c r="F750" s="6">
        <v>1246.7384999999999</v>
      </c>
      <c r="G750" s="6">
        <v>1880.172</v>
      </c>
      <c r="H750" s="6" t="str">
        <f>VLOOKUP(Tabla1[[#This Row],[Caja]],Originales!$I$3:$K$6,2,FALSE)</f>
        <v>Las Canteras</v>
      </c>
      <c r="I750" s="6" t="str">
        <f>VLOOKUP(Tabla1[[#This Row],[Caja]],Originales!$I$3:$K$6,3,FALSE)</f>
        <v>Las Palmas</v>
      </c>
      <c r="J750" s="9" t="str">
        <f>VLOOKUP(Tabla1[[#This Row],[CodigoEmpleado]],Originales!$M$3:$P$13,2,FALSE)</f>
        <v>Pepe</v>
      </c>
      <c r="K750" s="10">
        <f>YEAR(Tabla1[[#This Row],[Fecha]])</f>
        <v>2011</v>
      </c>
      <c r="L750" s="11">
        <f>MONTH(Tabla1[[#This Row],[Fecha]])</f>
        <v>4</v>
      </c>
      <c r="M750" s="11">
        <f>DAY(Tabla1[[#This Row],[Fecha]])</f>
        <v>4</v>
      </c>
      <c r="N750" s="11">
        <f>WEEKDAY(Tabla1[[#This Row],[Fecha]],2)</f>
        <v>1</v>
      </c>
      <c r="O750" s="11" t="str">
        <f t="shared" si="11"/>
        <v>Lunes</v>
      </c>
    </row>
    <row r="751" spans="1:15" x14ac:dyDescent="0.25">
      <c r="A751" s="4">
        <v>40637</v>
      </c>
      <c r="B751">
        <v>3</v>
      </c>
      <c r="C751">
        <v>2</v>
      </c>
      <c r="D751" s="5" t="s">
        <v>41</v>
      </c>
      <c r="E751" s="6">
        <v>681.74400000000003</v>
      </c>
      <c r="F751" s="6">
        <v>1486.59</v>
      </c>
      <c r="G751" s="6">
        <v>2168.3339999999998</v>
      </c>
      <c r="H751" s="6" t="str">
        <f>VLOOKUP(Tabla1[[#This Row],[Caja]],Originales!$I$3:$K$6,2,FALSE)</f>
        <v>Las Canteras</v>
      </c>
      <c r="I751" s="6" t="str">
        <f>VLOOKUP(Tabla1[[#This Row],[Caja]],Originales!$I$3:$K$6,3,FALSE)</f>
        <v>Las Palmas</v>
      </c>
      <c r="J751" s="9" t="str">
        <f>VLOOKUP(Tabla1[[#This Row],[CodigoEmpleado]],Originales!$M$3:$P$13,2,FALSE)</f>
        <v>Javi</v>
      </c>
      <c r="K751" s="10">
        <f>YEAR(Tabla1[[#This Row],[Fecha]])</f>
        <v>2011</v>
      </c>
      <c r="L751" s="11">
        <f>MONTH(Tabla1[[#This Row],[Fecha]])</f>
        <v>4</v>
      </c>
      <c r="M751" s="11">
        <f>DAY(Tabla1[[#This Row],[Fecha]])</f>
        <v>4</v>
      </c>
      <c r="N751" s="11">
        <f>WEEKDAY(Tabla1[[#This Row],[Fecha]],2)</f>
        <v>1</v>
      </c>
      <c r="O751" s="11" t="str">
        <f t="shared" si="11"/>
        <v>Lunes</v>
      </c>
    </row>
    <row r="752" spans="1:15" x14ac:dyDescent="0.25">
      <c r="A752" s="4">
        <v>40637</v>
      </c>
      <c r="B752">
        <v>4</v>
      </c>
      <c r="C752">
        <v>1</v>
      </c>
      <c r="D752" s="5" t="s">
        <v>43</v>
      </c>
      <c r="E752" s="6">
        <v>615.05849999999998</v>
      </c>
      <c r="F752" s="6">
        <v>1237.173</v>
      </c>
      <c r="G752" s="6">
        <v>1852.2315000000001</v>
      </c>
      <c r="H752" s="6" t="str">
        <f>VLOOKUP(Tabla1[[#This Row],[Caja]],Originales!$I$3:$K$6,2,FALSE)</f>
        <v>Telde</v>
      </c>
      <c r="I752" s="6" t="str">
        <f>VLOOKUP(Tabla1[[#This Row],[Caja]],Originales!$I$3:$K$6,3,FALSE)</f>
        <v>Las Palmas</v>
      </c>
      <c r="J752" s="9" t="str">
        <f>VLOOKUP(Tabla1[[#This Row],[CodigoEmpleado]],Originales!$M$3:$P$13,2,FALSE)</f>
        <v>Jose</v>
      </c>
      <c r="K752" s="10">
        <f>YEAR(Tabla1[[#This Row],[Fecha]])</f>
        <v>2011</v>
      </c>
      <c r="L752" s="11">
        <f>MONTH(Tabla1[[#This Row],[Fecha]])</f>
        <v>4</v>
      </c>
      <c r="M752" s="11">
        <f>DAY(Tabla1[[#This Row],[Fecha]])</f>
        <v>4</v>
      </c>
      <c r="N752" s="11">
        <f>WEEKDAY(Tabla1[[#This Row],[Fecha]],2)</f>
        <v>1</v>
      </c>
      <c r="O752" s="11" t="str">
        <f t="shared" si="11"/>
        <v>Lunes</v>
      </c>
    </row>
    <row r="753" spans="1:15" x14ac:dyDescent="0.25">
      <c r="A753" s="4">
        <v>40637</v>
      </c>
      <c r="B753">
        <v>4</v>
      </c>
      <c r="C753">
        <v>2</v>
      </c>
      <c r="D753" s="5" t="s">
        <v>47</v>
      </c>
      <c r="E753" s="6">
        <v>597.702</v>
      </c>
      <c r="F753" s="6">
        <v>1129.422</v>
      </c>
      <c r="G753" s="6">
        <v>1727.124</v>
      </c>
      <c r="H753" s="6" t="str">
        <f>VLOOKUP(Tabla1[[#This Row],[Caja]],Originales!$I$3:$K$6,2,FALSE)</f>
        <v>Telde</v>
      </c>
      <c r="I753" s="6" t="str">
        <f>VLOOKUP(Tabla1[[#This Row],[Caja]],Originales!$I$3:$K$6,3,FALSE)</f>
        <v>Las Palmas</v>
      </c>
      <c r="J753" s="9" t="str">
        <f>VLOOKUP(Tabla1[[#This Row],[CodigoEmpleado]],Originales!$M$3:$P$13,2,FALSE)</f>
        <v>Toño</v>
      </c>
      <c r="K753" s="10">
        <f>YEAR(Tabla1[[#This Row],[Fecha]])</f>
        <v>2011</v>
      </c>
      <c r="L753" s="11">
        <f>MONTH(Tabla1[[#This Row],[Fecha]])</f>
        <v>4</v>
      </c>
      <c r="M753" s="11">
        <f>DAY(Tabla1[[#This Row],[Fecha]])</f>
        <v>4</v>
      </c>
      <c r="N753" s="11">
        <f>WEEKDAY(Tabla1[[#This Row],[Fecha]],2)</f>
        <v>1</v>
      </c>
      <c r="O753" s="11" t="str">
        <f t="shared" si="11"/>
        <v>Lunes</v>
      </c>
    </row>
    <row r="754" spans="1:15" x14ac:dyDescent="0.25">
      <c r="A754" s="4">
        <v>40638</v>
      </c>
      <c r="B754">
        <v>1</v>
      </c>
      <c r="C754">
        <v>1</v>
      </c>
      <c r="D754" s="5" t="s">
        <v>24</v>
      </c>
      <c r="E754" s="6">
        <v>598.66800000000001</v>
      </c>
      <c r="F754" s="6">
        <v>1191.1095</v>
      </c>
      <c r="G754" s="6">
        <v>1789.7774999999999</v>
      </c>
      <c r="H754" s="6" t="str">
        <f>VLOOKUP(Tabla1[[#This Row],[Caja]],Originales!$I$3:$K$6,2,FALSE)</f>
        <v>Tenerife Norte</v>
      </c>
      <c r="I754" s="6" t="str">
        <f>VLOOKUP(Tabla1[[#This Row],[Caja]],Originales!$I$3:$K$6,3,FALSE)</f>
        <v>Tenerife</v>
      </c>
      <c r="J754" s="9" t="str">
        <f>VLOOKUP(Tabla1[[#This Row],[CodigoEmpleado]],Originales!$M$3:$P$13,2,FALSE)</f>
        <v>Ana</v>
      </c>
      <c r="K754" s="10">
        <f>YEAR(Tabla1[[#This Row],[Fecha]])</f>
        <v>2011</v>
      </c>
      <c r="L754" s="11">
        <f>MONTH(Tabla1[[#This Row],[Fecha]])</f>
        <v>4</v>
      </c>
      <c r="M754" s="11">
        <f>DAY(Tabla1[[#This Row],[Fecha]])</f>
        <v>5</v>
      </c>
      <c r="N754" s="11">
        <f>WEEKDAY(Tabla1[[#This Row],[Fecha]],2)</f>
        <v>2</v>
      </c>
      <c r="O754" s="11" t="str">
        <f t="shared" si="11"/>
        <v>Martes</v>
      </c>
    </row>
    <row r="755" spans="1:15" x14ac:dyDescent="0.25">
      <c r="A755" s="4">
        <v>40638</v>
      </c>
      <c r="B755">
        <v>1</v>
      </c>
      <c r="C755">
        <v>2</v>
      </c>
      <c r="D755" s="5" t="s">
        <v>30</v>
      </c>
      <c r="E755" s="6">
        <v>709.00199999999995</v>
      </c>
      <c r="F755" s="6">
        <v>1276.296</v>
      </c>
      <c r="G755" s="6">
        <v>1985.298</v>
      </c>
      <c r="H755" s="6" t="str">
        <f>VLOOKUP(Tabla1[[#This Row],[Caja]],Originales!$I$3:$K$6,2,FALSE)</f>
        <v>Tenerife Norte</v>
      </c>
      <c r="I755" s="6" t="str">
        <f>VLOOKUP(Tabla1[[#This Row],[Caja]],Originales!$I$3:$K$6,3,FALSE)</f>
        <v>Tenerife</v>
      </c>
      <c r="J755" s="9" t="str">
        <f>VLOOKUP(Tabla1[[#This Row],[CodigoEmpleado]],Originales!$M$3:$P$13,2,FALSE)</f>
        <v>Juan</v>
      </c>
      <c r="K755" s="10">
        <f>YEAR(Tabla1[[#This Row],[Fecha]])</f>
        <v>2011</v>
      </c>
      <c r="L755" s="11">
        <f>MONTH(Tabla1[[#This Row],[Fecha]])</f>
        <v>4</v>
      </c>
      <c r="M755" s="11">
        <f>DAY(Tabla1[[#This Row],[Fecha]])</f>
        <v>5</v>
      </c>
      <c r="N755" s="11">
        <f>WEEKDAY(Tabla1[[#This Row],[Fecha]],2)</f>
        <v>2</v>
      </c>
      <c r="O755" s="11" t="str">
        <f t="shared" si="11"/>
        <v>Martes</v>
      </c>
    </row>
    <row r="756" spans="1:15" x14ac:dyDescent="0.25">
      <c r="A756" s="4">
        <v>40638</v>
      </c>
      <c r="B756">
        <v>2</v>
      </c>
      <c r="C756">
        <v>1</v>
      </c>
      <c r="D756" s="5" t="s">
        <v>16</v>
      </c>
      <c r="E756" s="6">
        <v>736.01850000000002</v>
      </c>
      <c r="F756" s="6">
        <v>1105.335</v>
      </c>
      <c r="G756" s="6">
        <v>1841.3534999999999</v>
      </c>
      <c r="H756" s="6" t="str">
        <f>VLOOKUP(Tabla1[[#This Row],[Caja]],Originales!$I$3:$K$6,2,FALSE)</f>
        <v>Tenerife Sur</v>
      </c>
      <c r="I756" s="6" t="str">
        <f>VLOOKUP(Tabla1[[#This Row],[Caja]],Originales!$I$3:$K$6,3,FALSE)</f>
        <v>Tenerife</v>
      </c>
      <c r="J756" s="9" t="str">
        <f>VLOOKUP(Tabla1[[#This Row],[CodigoEmpleado]],Originales!$M$3:$P$13,2,FALSE)</f>
        <v>Jorge</v>
      </c>
      <c r="K756" s="10">
        <f>YEAR(Tabla1[[#This Row],[Fecha]])</f>
        <v>2011</v>
      </c>
      <c r="L756" s="11">
        <f>MONTH(Tabla1[[#This Row],[Fecha]])</f>
        <v>4</v>
      </c>
      <c r="M756" s="11">
        <f>DAY(Tabla1[[#This Row],[Fecha]])</f>
        <v>5</v>
      </c>
      <c r="N756" s="11">
        <f>WEEKDAY(Tabla1[[#This Row],[Fecha]],2)</f>
        <v>2</v>
      </c>
      <c r="O756" s="11" t="str">
        <f t="shared" si="11"/>
        <v>Martes</v>
      </c>
    </row>
    <row r="757" spans="1:15" x14ac:dyDescent="0.25">
      <c r="A757" s="4">
        <v>40638</v>
      </c>
      <c r="B757">
        <v>2</v>
      </c>
      <c r="C757">
        <v>2</v>
      </c>
      <c r="D757" s="5" t="s">
        <v>22</v>
      </c>
      <c r="E757" s="6">
        <v>716.15250000000003</v>
      </c>
      <c r="F757" s="6">
        <v>1438.626</v>
      </c>
      <c r="G757" s="6">
        <v>2154.7784999999999</v>
      </c>
      <c r="H757" s="6" t="str">
        <f>VLOOKUP(Tabla1[[#This Row],[Caja]],Originales!$I$3:$K$6,2,FALSE)</f>
        <v>Tenerife Sur</v>
      </c>
      <c r="I757" s="6" t="str">
        <f>VLOOKUP(Tabla1[[#This Row],[Caja]],Originales!$I$3:$K$6,3,FALSE)</f>
        <v>Tenerife</v>
      </c>
      <c r="J757" s="9" t="str">
        <f>VLOOKUP(Tabla1[[#This Row],[CodigoEmpleado]],Originales!$M$3:$P$13,2,FALSE)</f>
        <v>Paco</v>
      </c>
      <c r="K757" s="10">
        <f>YEAR(Tabla1[[#This Row],[Fecha]])</f>
        <v>2011</v>
      </c>
      <c r="L757" s="11">
        <f>MONTH(Tabla1[[#This Row],[Fecha]])</f>
        <v>4</v>
      </c>
      <c r="M757" s="11">
        <f>DAY(Tabla1[[#This Row],[Fecha]])</f>
        <v>5</v>
      </c>
      <c r="N757" s="11">
        <f>WEEKDAY(Tabla1[[#This Row],[Fecha]],2)</f>
        <v>2</v>
      </c>
      <c r="O757" s="11" t="str">
        <f t="shared" si="11"/>
        <v>Martes</v>
      </c>
    </row>
    <row r="758" spans="1:15" x14ac:dyDescent="0.25">
      <c r="A758" s="4">
        <v>40638</v>
      </c>
      <c r="B758">
        <v>3</v>
      </c>
      <c r="C758">
        <v>1</v>
      </c>
      <c r="D758" s="5" t="s">
        <v>27</v>
      </c>
      <c r="E758" s="6">
        <v>587.0865</v>
      </c>
      <c r="F758" s="6">
        <v>1079.9459999999999</v>
      </c>
      <c r="G758" s="6">
        <v>1667.0325</v>
      </c>
      <c r="H758" s="6" t="str">
        <f>VLOOKUP(Tabla1[[#This Row],[Caja]],Originales!$I$3:$K$6,2,FALSE)</f>
        <v>Las Canteras</v>
      </c>
      <c r="I758" s="6" t="str">
        <f>VLOOKUP(Tabla1[[#This Row],[Caja]],Originales!$I$3:$K$6,3,FALSE)</f>
        <v>Las Palmas</v>
      </c>
      <c r="J758" s="9" t="str">
        <f>VLOOKUP(Tabla1[[#This Row],[CodigoEmpleado]],Originales!$M$3:$P$13,2,FALSE)</f>
        <v>Bea</v>
      </c>
      <c r="K758" s="10">
        <f>YEAR(Tabla1[[#This Row],[Fecha]])</f>
        <v>2011</v>
      </c>
      <c r="L758" s="11">
        <f>MONTH(Tabla1[[#This Row],[Fecha]])</f>
        <v>4</v>
      </c>
      <c r="M758" s="11">
        <f>DAY(Tabla1[[#This Row],[Fecha]])</f>
        <v>5</v>
      </c>
      <c r="N758" s="11">
        <f>WEEKDAY(Tabla1[[#This Row],[Fecha]],2)</f>
        <v>2</v>
      </c>
      <c r="O758" s="11" t="str">
        <f t="shared" si="11"/>
        <v>Martes</v>
      </c>
    </row>
    <row r="759" spans="1:15" x14ac:dyDescent="0.25">
      <c r="A759" s="4">
        <v>40638</v>
      </c>
      <c r="B759">
        <v>3</v>
      </c>
      <c r="C759">
        <v>2</v>
      </c>
      <c r="D759" s="5" t="s">
        <v>32</v>
      </c>
      <c r="E759" s="6">
        <v>711.01800000000003</v>
      </c>
      <c r="F759" s="6">
        <v>1383.0809999999999</v>
      </c>
      <c r="G759" s="6">
        <v>2094.0990000000002</v>
      </c>
      <c r="H759" s="6" t="str">
        <f>VLOOKUP(Tabla1[[#This Row],[Caja]],Originales!$I$3:$K$6,2,FALSE)</f>
        <v>Las Canteras</v>
      </c>
      <c r="I759" s="6" t="str">
        <f>VLOOKUP(Tabla1[[#This Row],[Caja]],Originales!$I$3:$K$6,3,FALSE)</f>
        <v>Las Palmas</v>
      </c>
      <c r="J759" s="9" t="str">
        <f>VLOOKUP(Tabla1[[#This Row],[CodigoEmpleado]],Originales!$M$3:$P$13,2,FALSE)</f>
        <v>Ana</v>
      </c>
      <c r="K759" s="10">
        <f>YEAR(Tabla1[[#This Row],[Fecha]])</f>
        <v>2011</v>
      </c>
      <c r="L759" s="11">
        <f>MONTH(Tabla1[[#This Row],[Fecha]])</f>
        <v>4</v>
      </c>
      <c r="M759" s="11">
        <f>DAY(Tabla1[[#This Row],[Fecha]])</f>
        <v>5</v>
      </c>
      <c r="N759" s="11">
        <f>WEEKDAY(Tabla1[[#This Row],[Fecha]],2)</f>
        <v>2</v>
      </c>
      <c r="O759" s="11" t="str">
        <f t="shared" si="11"/>
        <v>Martes</v>
      </c>
    </row>
    <row r="760" spans="1:15" x14ac:dyDescent="0.25">
      <c r="A760" s="4">
        <v>40638</v>
      </c>
      <c r="B760">
        <v>4</v>
      </c>
      <c r="C760">
        <v>1</v>
      </c>
      <c r="D760" s="5" t="s">
        <v>37</v>
      </c>
      <c r="E760" s="6">
        <v>715.05</v>
      </c>
      <c r="F760" s="6">
        <v>1139.796</v>
      </c>
      <c r="G760" s="6">
        <v>1854.846</v>
      </c>
      <c r="H760" s="6" t="str">
        <f>VLOOKUP(Tabla1[[#This Row],[Caja]],Originales!$I$3:$K$6,2,FALSE)</f>
        <v>Telde</v>
      </c>
      <c r="I760" s="6" t="str">
        <f>VLOOKUP(Tabla1[[#This Row],[Caja]],Originales!$I$3:$K$6,3,FALSE)</f>
        <v>Las Palmas</v>
      </c>
      <c r="J760" s="9" t="str">
        <f>VLOOKUP(Tabla1[[#This Row],[CodigoEmpleado]],Originales!$M$3:$P$13,2,FALSE)</f>
        <v>Luis</v>
      </c>
      <c r="K760" s="10">
        <f>YEAR(Tabla1[[#This Row],[Fecha]])</f>
        <v>2011</v>
      </c>
      <c r="L760" s="11">
        <f>MONTH(Tabla1[[#This Row],[Fecha]])</f>
        <v>4</v>
      </c>
      <c r="M760" s="11">
        <f>DAY(Tabla1[[#This Row],[Fecha]])</f>
        <v>5</v>
      </c>
      <c r="N760" s="11">
        <f>WEEKDAY(Tabla1[[#This Row],[Fecha]],2)</f>
        <v>2</v>
      </c>
      <c r="O760" s="11" t="str">
        <f t="shared" si="11"/>
        <v>Martes</v>
      </c>
    </row>
    <row r="761" spans="1:15" x14ac:dyDescent="0.25">
      <c r="A761" s="4">
        <v>40638</v>
      </c>
      <c r="B761">
        <v>4</v>
      </c>
      <c r="C761">
        <v>2</v>
      </c>
      <c r="D761" s="5" t="s">
        <v>40</v>
      </c>
      <c r="E761" s="6">
        <v>758.99249999999995</v>
      </c>
      <c r="F761" s="6">
        <v>1230.1590000000001</v>
      </c>
      <c r="G761" s="6">
        <v>1989.1514999999999</v>
      </c>
      <c r="H761" s="6" t="str">
        <f>VLOOKUP(Tabla1[[#This Row],[Caja]],Originales!$I$3:$K$6,2,FALSE)</f>
        <v>Telde</v>
      </c>
      <c r="I761" s="6" t="str">
        <f>VLOOKUP(Tabla1[[#This Row],[Caja]],Originales!$I$3:$K$6,3,FALSE)</f>
        <v>Las Palmas</v>
      </c>
      <c r="J761" s="9" t="str">
        <f>VLOOKUP(Tabla1[[#This Row],[CodigoEmpleado]],Originales!$M$3:$P$13,2,FALSE)</f>
        <v>Pepe</v>
      </c>
      <c r="K761" s="10">
        <f>YEAR(Tabla1[[#This Row],[Fecha]])</f>
        <v>2011</v>
      </c>
      <c r="L761" s="11">
        <f>MONTH(Tabla1[[#This Row],[Fecha]])</f>
        <v>4</v>
      </c>
      <c r="M761" s="11">
        <f>DAY(Tabla1[[#This Row],[Fecha]])</f>
        <v>5</v>
      </c>
      <c r="N761" s="11">
        <f>WEEKDAY(Tabla1[[#This Row],[Fecha]],2)</f>
        <v>2</v>
      </c>
      <c r="O761" s="11" t="str">
        <f t="shared" si="11"/>
        <v>Martes</v>
      </c>
    </row>
    <row r="762" spans="1:15" x14ac:dyDescent="0.25">
      <c r="A762" s="4">
        <v>40639</v>
      </c>
      <c r="B762">
        <v>1</v>
      </c>
      <c r="C762">
        <v>1</v>
      </c>
      <c r="D762" s="5" t="s">
        <v>41</v>
      </c>
      <c r="E762" s="6">
        <v>474.06450000000001</v>
      </c>
      <c r="F762" s="6">
        <v>1184.8305</v>
      </c>
      <c r="G762" s="6">
        <v>1658.895</v>
      </c>
      <c r="H762" s="6" t="str">
        <f>VLOOKUP(Tabla1[[#This Row],[Caja]],Originales!$I$3:$K$6,2,FALSE)</f>
        <v>Tenerife Norte</v>
      </c>
      <c r="I762" s="6" t="str">
        <f>VLOOKUP(Tabla1[[#This Row],[Caja]],Originales!$I$3:$K$6,3,FALSE)</f>
        <v>Tenerife</v>
      </c>
      <c r="J762" s="9" t="str">
        <f>VLOOKUP(Tabla1[[#This Row],[CodigoEmpleado]],Originales!$M$3:$P$13,2,FALSE)</f>
        <v>Javi</v>
      </c>
      <c r="K762" s="10">
        <f>YEAR(Tabla1[[#This Row],[Fecha]])</f>
        <v>2011</v>
      </c>
      <c r="L762" s="11">
        <f>MONTH(Tabla1[[#This Row],[Fecha]])</f>
        <v>4</v>
      </c>
      <c r="M762" s="11">
        <f>DAY(Tabla1[[#This Row],[Fecha]])</f>
        <v>6</v>
      </c>
      <c r="N762" s="11">
        <f>WEEKDAY(Tabla1[[#This Row],[Fecha]],2)</f>
        <v>3</v>
      </c>
      <c r="O762" s="11" t="str">
        <f t="shared" si="11"/>
        <v>Miércoles</v>
      </c>
    </row>
    <row r="763" spans="1:15" x14ac:dyDescent="0.25">
      <c r="A763" s="4">
        <v>40639</v>
      </c>
      <c r="B763">
        <v>1</v>
      </c>
      <c r="C763">
        <v>2</v>
      </c>
      <c r="D763" s="5" t="s">
        <v>43</v>
      </c>
      <c r="E763" s="6">
        <v>558.79949999999997</v>
      </c>
      <c r="F763" s="6">
        <v>1188.3900000000001</v>
      </c>
      <c r="G763" s="6">
        <v>1747.1895</v>
      </c>
      <c r="H763" s="6" t="str">
        <f>VLOOKUP(Tabla1[[#This Row],[Caja]],Originales!$I$3:$K$6,2,FALSE)</f>
        <v>Tenerife Norte</v>
      </c>
      <c r="I763" s="6" t="str">
        <f>VLOOKUP(Tabla1[[#This Row],[Caja]],Originales!$I$3:$K$6,3,FALSE)</f>
        <v>Tenerife</v>
      </c>
      <c r="J763" s="9" t="str">
        <f>VLOOKUP(Tabla1[[#This Row],[CodigoEmpleado]],Originales!$M$3:$P$13,2,FALSE)</f>
        <v>Jose</v>
      </c>
      <c r="K763" s="10">
        <f>YEAR(Tabla1[[#This Row],[Fecha]])</f>
        <v>2011</v>
      </c>
      <c r="L763" s="11">
        <f>MONTH(Tabla1[[#This Row],[Fecha]])</f>
        <v>4</v>
      </c>
      <c r="M763" s="11">
        <f>DAY(Tabla1[[#This Row],[Fecha]])</f>
        <v>6</v>
      </c>
      <c r="N763" s="11">
        <f>WEEKDAY(Tabla1[[#This Row],[Fecha]],2)</f>
        <v>3</v>
      </c>
      <c r="O763" s="11" t="str">
        <f t="shared" si="11"/>
        <v>Miércoles</v>
      </c>
    </row>
    <row r="764" spans="1:15" x14ac:dyDescent="0.25">
      <c r="A764" s="4">
        <v>40639</v>
      </c>
      <c r="B764">
        <v>2</v>
      </c>
      <c r="C764">
        <v>1</v>
      </c>
      <c r="D764" s="5" t="s">
        <v>47</v>
      </c>
      <c r="E764" s="6">
        <v>430.75200000000001</v>
      </c>
      <c r="F764" s="6">
        <v>1217.307</v>
      </c>
      <c r="G764" s="6">
        <v>1648.059</v>
      </c>
      <c r="H764" s="6" t="str">
        <f>VLOOKUP(Tabla1[[#This Row],[Caja]],Originales!$I$3:$K$6,2,FALSE)</f>
        <v>Tenerife Sur</v>
      </c>
      <c r="I764" s="6" t="str">
        <f>VLOOKUP(Tabla1[[#This Row],[Caja]],Originales!$I$3:$K$6,3,FALSE)</f>
        <v>Tenerife</v>
      </c>
      <c r="J764" s="9" t="str">
        <f>VLOOKUP(Tabla1[[#This Row],[CodigoEmpleado]],Originales!$M$3:$P$13,2,FALSE)</f>
        <v>Toño</v>
      </c>
      <c r="K764" s="10">
        <f>YEAR(Tabla1[[#This Row],[Fecha]])</f>
        <v>2011</v>
      </c>
      <c r="L764" s="11">
        <f>MONTH(Tabla1[[#This Row],[Fecha]])</f>
        <v>4</v>
      </c>
      <c r="M764" s="11">
        <f>DAY(Tabla1[[#This Row],[Fecha]])</f>
        <v>6</v>
      </c>
      <c r="N764" s="11">
        <f>WEEKDAY(Tabla1[[#This Row],[Fecha]],2)</f>
        <v>3</v>
      </c>
      <c r="O764" s="11" t="str">
        <f t="shared" si="11"/>
        <v>Miércoles</v>
      </c>
    </row>
    <row r="765" spans="1:15" x14ac:dyDescent="0.25">
      <c r="A765" s="4">
        <v>40639</v>
      </c>
      <c r="B765">
        <v>2</v>
      </c>
      <c r="C765">
        <v>2</v>
      </c>
      <c r="D765" s="5" t="s">
        <v>24</v>
      </c>
      <c r="E765" s="6">
        <v>516.24300000000005</v>
      </c>
      <c r="F765" s="6">
        <v>1110.837</v>
      </c>
      <c r="G765" s="6">
        <v>1627.08</v>
      </c>
      <c r="H765" s="6" t="str">
        <f>VLOOKUP(Tabla1[[#This Row],[Caja]],Originales!$I$3:$K$6,2,FALSE)</f>
        <v>Tenerife Sur</v>
      </c>
      <c r="I765" s="6" t="str">
        <f>VLOOKUP(Tabla1[[#This Row],[Caja]],Originales!$I$3:$K$6,3,FALSE)</f>
        <v>Tenerife</v>
      </c>
      <c r="J765" s="9" t="str">
        <f>VLOOKUP(Tabla1[[#This Row],[CodigoEmpleado]],Originales!$M$3:$P$13,2,FALSE)</f>
        <v>Ana</v>
      </c>
      <c r="K765" s="10">
        <f>YEAR(Tabla1[[#This Row],[Fecha]])</f>
        <v>2011</v>
      </c>
      <c r="L765" s="11">
        <f>MONTH(Tabla1[[#This Row],[Fecha]])</f>
        <v>4</v>
      </c>
      <c r="M765" s="11">
        <f>DAY(Tabla1[[#This Row],[Fecha]])</f>
        <v>6</v>
      </c>
      <c r="N765" s="11">
        <f>WEEKDAY(Tabla1[[#This Row],[Fecha]],2)</f>
        <v>3</v>
      </c>
      <c r="O765" s="11" t="str">
        <f t="shared" si="11"/>
        <v>Miércoles</v>
      </c>
    </row>
    <row r="766" spans="1:15" x14ac:dyDescent="0.25">
      <c r="A766" s="4">
        <v>40639</v>
      </c>
      <c r="B766">
        <v>3</v>
      </c>
      <c r="C766">
        <v>1</v>
      </c>
      <c r="D766" s="5" t="s">
        <v>30</v>
      </c>
      <c r="E766" s="6">
        <v>681.12450000000001</v>
      </c>
      <c r="F766" s="6">
        <v>1109.0519999999999</v>
      </c>
      <c r="G766" s="6">
        <v>1790.1765</v>
      </c>
      <c r="H766" s="6" t="str">
        <f>VLOOKUP(Tabla1[[#This Row],[Caja]],Originales!$I$3:$K$6,2,FALSE)</f>
        <v>Las Canteras</v>
      </c>
      <c r="I766" s="6" t="str">
        <f>VLOOKUP(Tabla1[[#This Row],[Caja]],Originales!$I$3:$K$6,3,FALSE)</f>
        <v>Las Palmas</v>
      </c>
      <c r="J766" s="9" t="str">
        <f>VLOOKUP(Tabla1[[#This Row],[CodigoEmpleado]],Originales!$M$3:$P$13,2,FALSE)</f>
        <v>Juan</v>
      </c>
      <c r="K766" s="10">
        <f>YEAR(Tabla1[[#This Row],[Fecha]])</f>
        <v>2011</v>
      </c>
      <c r="L766" s="11">
        <f>MONTH(Tabla1[[#This Row],[Fecha]])</f>
        <v>4</v>
      </c>
      <c r="M766" s="11">
        <f>DAY(Tabla1[[#This Row],[Fecha]])</f>
        <v>6</v>
      </c>
      <c r="N766" s="11">
        <f>WEEKDAY(Tabla1[[#This Row],[Fecha]],2)</f>
        <v>3</v>
      </c>
      <c r="O766" s="11" t="str">
        <f t="shared" si="11"/>
        <v>Miércoles</v>
      </c>
    </row>
    <row r="767" spans="1:15" x14ac:dyDescent="0.25">
      <c r="A767" s="4">
        <v>40639</v>
      </c>
      <c r="B767">
        <v>3</v>
      </c>
      <c r="C767">
        <v>2</v>
      </c>
      <c r="D767" s="5" t="s">
        <v>16</v>
      </c>
      <c r="E767" s="6">
        <v>752.89200000000005</v>
      </c>
      <c r="F767" s="6">
        <v>1424.3565000000001</v>
      </c>
      <c r="G767" s="6">
        <v>2177.2485000000001</v>
      </c>
      <c r="H767" s="6" t="str">
        <f>VLOOKUP(Tabla1[[#This Row],[Caja]],Originales!$I$3:$K$6,2,FALSE)</f>
        <v>Las Canteras</v>
      </c>
      <c r="I767" s="6" t="str">
        <f>VLOOKUP(Tabla1[[#This Row],[Caja]],Originales!$I$3:$K$6,3,FALSE)</f>
        <v>Las Palmas</v>
      </c>
      <c r="J767" s="9" t="str">
        <f>VLOOKUP(Tabla1[[#This Row],[CodigoEmpleado]],Originales!$M$3:$P$13,2,FALSE)</f>
        <v>Jorge</v>
      </c>
      <c r="K767" s="10">
        <f>YEAR(Tabla1[[#This Row],[Fecha]])</f>
        <v>2011</v>
      </c>
      <c r="L767" s="11">
        <f>MONTH(Tabla1[[#This Row],[Fecha]])</f>
        <v>4</v>
      </c>
      <c r="M767" s="11">
        <f>DAY(Tabla1[[#This Row],[Fecha]])</f>
        <v>6</v>
      </c>
      <c r="N767" s="11">
        <f>WEEKDAY(Tabla1[[#This Row],[Fecha]],2)</f>
        <v>3</v>
      </c>
      <c r="O767" s="11" t="str">
        <f t="shared" si="11"/>
        <v>Miércoles</v>
      </c>
    </row>
    <row r="768" spans="1:15" x14ac:dyDescent="0.25">
      <c r="A768" s="4">
        <v>40639</v>
      </c>
      <c r="B768">
        <v>4</v>
      </c>
      <c r="C768">
        <v>1</v>
      </c>
      <c r="D768" s="5" t="s">
        <v>22</v>
      </c>
      <c r="E768" s="6">
        <v>552.94050000000004</v>
      </c>
      <c r="F768" s="6">
        <v>1090.7715000000001</v>
      </c>
      <c r="G768" s="6">
        <v>1643.712</v>
      </c>
      <c r="H768" s="6" t="str">
        <f>VLOOKUP(Tabla1[[#This Row],[Caja]],Originales!$I$3:$K$6,2,FALSE)</f>
        <v>Telde</v>
      </c>
      <c r="I768" s="6" t="str">
        <f>VLOOKUP(Tabla1[[#This Row],[Caja]],Originales!$I$3:$K$6,3,FALSE)</f>
        <v>Las Palmas</v>
      </c>
      <c r="J768" s="9" t="str">
        <f>VLOOKUP(Tabla1[[#This Row],[CodigoEmpleado]],Originales!$M$3:$P$13,2,FALSE)</f>
        <v>Paco</v>
      </c>
      <c r="K768" s="10">
        <f>YEAR(Tabla1[[#This Row],[Fecha]])</f>
        <v>2011</v>
      </c>
      <c r="L768" s="11">
        <f>MONTH(Tabla1[[#This Row],[Fecha]])</f>
        <v>4</v>
      </c>
      <c r="M768" s="11">
        <f>DAY(Tabla1[[#This Row],[Fecha]])</f>
        <v>6</v>
      </c>
      <c r="N768" s="11">
        <f>WEEKDAY(Tabla1[[#This Row],[Fecha]],2)</f>
        <v>3</v>
      </c>
      <c r="O768" s="11" t="str">
        <f t="shared" si="11"/>
        <v>Miércoles</v>
      </c>
    </row>
    <row r="769" spans="1:15" x14ac:dyDescent="0.25">
      <c r="A769" s="4">
        <v>40639</v>
      </c>
      <c r="B769">
        <v>4</v>
      </c>
      <c r="C769">
        <v>2</v>
      </c>
      <c r="D769" s="5" t="s">
        <v>27</v>
      </c>
      <c r="E769" s="6">
        <v>635.75400000000002</v>
      </c>
      <c r="F769" s="6">
        <v>1072.155</v>
      </c>
      <c r="G769" s="6">
        <v>1707.9090000000001</v>
      </c>
      <c r="H769" s="6" t="str">
        <f>VLOOKUP(Tabla1[[#This Row],[Caja]],Originales!$I$3:$K$6,2,FALSE)</f>
        <v>Telde</v>
      </c>
      <c r="I769" s="6" t="str">
        <f>VLOOKUP(Tabla1[[#This Row],[Caja]],Originales!$I$3:$K$6,3,FALSE)</f>
        <v>Las Palmas</v>
      </c>
      <c r="J769" s="9" t="str">
        <f>VLOOKUP(Tabla1[[#This Row],[CodigoEmpleado]],Originales!$M$3:$P$13,2,FALSE)</f>
        <v>Bea</v>
      </c>
      <c r="K769" s="10">
        <f>YEAR(Tabla1[[#This Row],[Fecha]])</f>
        <v>2011</v>
      </c>
      <c r="L769" s="11">
        <f>MONTH(Tabla1[[#This Row],[Fecha]])</f>
        <v>4</v>
      </c>
      <c r="M769" s="11">
        <f>DAY(Tabla1[[#This Row],[Fecha]])</f>
        <v>6</v>
      </c>
      <c r="N769" s="11">
        <f>WEEKDAY(Tabla1[[#This Row],[Fecha]],2)</f>
        <v>3</v>
      </c>
      <c r="O769" s="11" t="str">
        <f t="shared" si="11"/>
        <v>Miércoles</v>
      </c>
    </row>
    <row r="770" spans="1:15" x14ac:dyDescent="0.25">
      <c r="A770" s="4">
        <v>40640</v>
      </c>
      <c r="B770">
        <v>1</v>
      </c>
      <c r="C770">
        <v>1</v>
      </c>
      <c r="D770" s="5" t="s">
        <v>32</v>
      </c>
      <c r="E770" s="6">
        <v>638.28449999999998</v>
      </c>
      <c r="F770" s="6">
        <v>1087.8209999999999</v>
      </c>
      <c r="G770" s="6">
        <v>1726.1054999999999</v>
      </c>
      <c r="H770" s="6" t="str">
        <f>VLOOKUP(Tabla1[[#This Row],[Caja]],Originales!$I$3:$K$6,2,FALSE)</f>
        <v>Tenerife Norte</v>
      </c>
      <c r="I770" s="6" t="str">
        <f>VLOOKUP(Tabla1[[#This Row],[Caja]],Originales!$I$3:$K$6,3,FALSE)</f>
        <v>Tenerife</v>
      </c>
      <c r="J770" s="9" t="str">
        <f>VLOOKUP(Tabla1[[#This Row],[CodigoEmpleado]],Originales!$M$3:$P$13,2,FALSE)</f>
        <v>Ana</v>
      </c>
      <c r="K770" s="10">
        <f>YEAR(Tabla1[[#This Row],[Fecha]])</f>
        <v>2011</v>
      </c>
      <c r="L770" s="11">
        <f>MONTH(Tabla1[[#This Row],[Fecha]])</f>
        <v>4</v>
      </c>
      <c r="M770" s="11">
        <f>DAY(Tabla1[[#This Row],[Fecha]])</f>
        <v>7</v>
      </c>
      <c r="N770" s="11">
        <f>WEEKDAY(Tabla1[[#This Row],[Fecha]],2)</f>
        <v>4</v>
      </c>
      <c r="O770" s="11" t="str">
        <f t="shared" ref="O770:O833" si="12">IF(N770=1,"Lunes",IF(N770=2,"Martes",IF(N770=3,"Miércoles",IF(N770=4,"Jueves",IF(N770=5,"Viernes",IF(N770=6,"Sábado","Domingo"))))))</f>
        <v>Jueves</v>
      </c>
    </row>
    <row r="771" spans="1:15" x14ac:dyDescent="0.25">
      <c r="A771" s="4">
        <v>40640</v>
      </c>
      <c r="B771">
        <v>1</v>
      </c>
      <c r="C771">
        <v>2</v>
      </c>
      <c r="D771" s="5" t="s">
        <v>37</v>
      </c>
      <c r="E771" s="6">
        <v>626.48249999999996</v>
      </c>
      <c r="F771" s="6">
        <v>1260.0105000000001</v>
      </c>
      <c r="G771" s="6">
        <v>1886.4929999999999</v>
      </c>
      <c r="H771" s="6" t="str">
        <f>VLOOKUP(Tabla1[[#This Row],[Caja]],Originales!$I$3:$K$6,2,FALSE)</f>
        <v>Tenerife Norte</v>
      </c>
      <c r="I771" s="6" t="str">
        <f>VLOOKUP(Tabla1[[#This Row],[Caja]],Originales!$I$3:$K$6,3,FALSE)</f>
        <v>Tenerife</v>
      </c>
      <c r="J771" s="9" t="str">
        <f>VLOOKUP(Tabla1[[#This Row],[CodigoEmpleado]],Originales!$M$3:$P$13,2,FALSE)</f>
        <v>Luis</v>
      </c>
      <c r="K771" s="10">
        <f>YEAR(Tabla1[[#This Row],[Fecha]])</f>
        <v>2011</v>
      </c>
      <c r="L771" s="11">
        <f>MONTH(Tabla1[[#This Row],[Fecha]])</f>
        <v>4</v>
      </c>
      <c r="M771" s="11">
        <f>DAY(Tabla1[[#This Row],[Fecha]])</f>
        <v>7</v>
      </c>
      <c r="N771" s="11">
        <f>WEEKDAY(Tabla1[[#This Row],[Fecha]],2)</f>
        <v>4</v>
      </c>
      <c r="O771" s="11" t="str">
        <f t="shared" si="12"/>
        <v>Jueves</v>
      </c>
    </row>
    <row r="772" spans="1:15" x14ac:dyDescent="0.25">
      <c r="A772" s="4">
        <v>40640</v>
      </c>
      <c r="B772">
        <v>2</v>
      </c>
      <c r="C772">
        <v>1</v>
      </c>
      <c r="D772" s="5" t="s">
        <v>40</v>
      </c>
      <c r="E772" s="6">
        <v>555.61800000000005</v>
      </c>
      <c r="F772" s="6">
        <v>1218.5775000000001</v>
      </c>
      <c r="G772" s="6">
        <v>1774.1955</v>
      </c>
      <c r="H772" s="6" t="str">
        <f>VLOOKUP(Tabla1[[#This Row],[Caja]],Originales!$I$3:$K$6,2,FALSE)</f>
        <v>Tenerife Sur</v>
      </c>
      <c r="I772" s="6" t="str">
        <f>VLOOKUP(Tabla1[[#This Row],[Caja]],Originales!$I$3:$K$6,3,FALSE)</f>
        <v>Tenerife</v>
      </c>
      <c r="J772" s="9" t="str">
        <f>VLOOKUP(Tabla1[[#This Row],[CodigoEmpleado]],Originales!$M$3:$P$13,2,FALSE)</f>
        <v>Pepe</v>
      </c>
      <c r="K772" s="10">
        <f>YEAR(Tabla1[[#This Row],[Fecha]])</f>
        <v>2011</v>
      </c>
      <c r="L772" s="11">
        <f>MONTH(Tabla1[[#This Row],[Fecha]])</f>
        <v>4</v>
      </c>
      <c r="M772" s="11">
        <f>DAY(Tabla1[[#This Row],[Fecha]])</f>
        <v>7</v>
      </c>
      <c r="N772" s="11">
        <f>WEEKDAY(Tabla1[[#This Row],[Fecha]],2)</f>
        <v>4</v>
      </c>
      <c r="O772" s="11" t="str">
        <f t="shared" si="12"/>
        <v>Jueves</v>
      </c>
    </row>
    <row r="773" spans="1:15" x14ac:dyDescent="0.25">
      <c r="A773" s="4">
        <v>40640</v>
      </c>
      <c r="B773">
        <v>2</v>
      </c>
      <c r="C773">
        <v>2</v>
      </c>
      <c r="D773" s="5" t="s">
        <v>41</v>
      </c>
      <c r="E773" s="6">
        <v>563.82899999999995</v>
      </c>
      <c r="F773" s="6">
        <v>1077.5730000000001</v>
      </c>
      <c r="G773" s="6">
        <v>1641.402</v>
      </c>
      <c r="H773" s="6" t="str">
        <f>VLOOKUP(Tabla1[[#This Row],[Caja]],Originales!$I$3:$K$6,2,FALSE)</f>
        <v>Tenerife Sur</v>
      </c>
      <c r="I773" s="6" t="str">
        <f>VLOOKUP(Tabla1[[#This Row],[Caja]],Originales!$I$3:$K$6,3,FALSE)</f>
        <v>Tenerife</v>
      </c>
      <c r="J773" s="9" t="str">
        <f>VLOOKUP(Tabla1[[#This Row],[CodigoEmpleado]],Originales!$M$3:$P$13,2,FALSE)</f>
        <v>Javi</v>
      </c>
      <c r="K773" s="10">
        <f>YEAR(Tabla1[[#This Row],[Fecha]])</f>
        <v>2011</v>
      </c>
      <c r="L773" s="11">
        <f>MONTH(Tabla1[[#This Row],[Fecha]])</f>
        <v>4</v>
      </c>
      <c r="M773" s="11">
        <f>DAY(Tabla1[[#This Row],[Fecha]])</f>
        <v>7</v>
      </c>
      <c r="N773" s="11">
        <f>WEEKDAY(Tabla1[[#This Row],[Fecha]],2)</f>
        <v>4</v>
      </c>
      <c r="O773" s="11" t="str">
        <f t="shared" si="12"/>
        <v>Jueves</v>
      </c>
    </row>
    <row r="774" spans="1:15" x14ac:dyDescent="0.25">
      <c r="A774" s="4">
        <v>40640</v>
      </c>
      <c r="B774">
        <v>3</v>
      </c>
      <c r="C774">
        <v>1</v>
      </c>
      <c r="D774" s="5" t="s">
        <v>43</v>
      </c>
      <c r="E774" s="6">
        <v>496.0095</v>
      </c>
      <c r="F774" s="6">
        <v>1242.654</v>
      </c>
      <c r="G774" s="6">
        <v>1738.6635000000001</v>
      </c>
      <c r="H774" s="6" t="str">
        <f>VLOOKUP(Tabla1[[#This Row],[Caja]],Originales!$I$3:$K$6,2,FALSE)</f>
        <v>Las Canteras</v>
      </c>
      <c r="I774" s="6" t="str">
        <f>VLOOKUP(Tabla1[[#This Row],[Caja]],Originales!$I$3:$K$6,3,FALSE)</f>
        <v>Las Palmas</v>
      </c>
      <c r="J774" s="9" t="str">
        <f>VLOOKUP(Tabla1[[#This Row],[CodigoEmpleado]],Originales!$M$3:$P$13,2,FALSE)</f>
        <v>Jose</v>
      </c>
      <c r="K774" s="10">
        <f>YEAR(Tabla1[[#This Row],[Fecha]])</f>
        <v>2011</v>
      </c>
      <c r="L774" s="11">
        <f>MONTH(Tabla1[[#This Row],[Fecha]])</f>
        <v>4</v>
      </c>
      <c r="M774" s="11">
        <f>DAY(Tabla1[[#This Row],[Fecha]])</f>
        <v>7</v>
      </c>
      <c r="N774" s="11">
        <f>WEEKDAY(Tabla1[[#This Row],[Fecha]],2)</f>
        <v>4</v>
      </c>
      <c r="O774" s="11" t="str">
        <f t="shared" si="12"/>
        <v>Jueves</v>
      </c>
    </row>
    <row r="775" spans="1:15" x14ac:dyDescent="0.25">
      <c r="A775" s="4">
        <v>40640</v>
      </c>
      <c r="B775">
        <v>3</v>
      </c>
      <c r="C775">
        <v>2</v>
      </c>
      <c r="D775" s="5" t="s">
        <v>47</v>
      </c>
      <c r="E775" s="6">
        <v>805.5915</v>
      </c>
      <c r="F775" s="6">
        <v>1344.84</v>
      </c>
      <c r="G775" s="6">
        <v>2150.4315000000001</v>
      </c>
      <c r="H775" s="6" t="str">
        <f>VLOOKUP(Tabla1[[#This Row],[Caja]],Originales!$I$3:$K$6,2,FALSE)</f>
        <v>Las Canteras</v>
      </c>
      <c r="I775" s="6" t="str">
        <f>VLOOKUP(Tabla1[[#This Row],[Caja]],Originales!$I$3:$K$6,3,FALSE)</f>
        <v>Las Palmas</v>
      </c>
      <c r="J775" s="9" t="str">
        <f>VLOOKUP(Tabla1[[#This Row],[CodigoEmpleado]],Originales!$M$3:$P$13,2,FALSE)</f>
        <v>Toño</v>
      </c>
      <c r="K775" s="10">
        <f>YEAR(Tabla1[[#This Row],[Fecha]])</f>
        <v>2011</v>
      </c>
      <c r="L775" s="11">
        <f>MONTH(Tabla1[[#This Row],[Fecha]])</f>
        <v>4</v>
      </c>
      <c r="M775" s="11">
        <f>DAY(Tabla1[[#This Row],[Fecha]])</f>
        <v>7</v>
      </c>
      <c r="N775" s="11">
        <f>WEEKDAY(Tabla1[[#This Row],[Fecha]],2)</f>
        <v>4</v>
      </c>
      <c r="O775" s="11" t="str">
        <f t="shared" si="12"/>
        <v>Jueves</v>
      </c>
    </row>
    <row r="776" spans="1:15" x14ac:dyDescent="0.25">
      <c r="A776" s="4">
        <v>40640</v>
      </c>
      <c r="B776">
        <v>4</v>
      </c>
      <c r="C776">
        <v>1</v>
      </c>
      <c r="D776" s="5" t="s">
        <v>24</v>
      </c>
      <c r="E776" s="6">
        <v>482.7165</v>
      </c>
      <c r="F776" s="6">
        <v>1121.9984999999999</v>
      </c>
      <c r="G776" s="6">
        <v>1604.7149999999999</v>
      </c>
      <c r="H776" s="6" t="str">
        <f>VLOOKUP(Tabla1[[#This Row],[Caja]],Originales!$I$3:$K$6,2,FALSE)</f>
        <v>Telde</v>
      </c>
      <c r="I776" s="6" t="str">
        <f>VLOOKUP(Tabla1[[#This Row],[Caja]],Originales!$I$3:$K$6,3,FALSE)</f>
        <v>Las Palmas</v>
      </c>
      <c r="J776" s="9" t="str">
        <f>VLOOKUP(Tabla1[[#This Row],[CodigoEmpleado]],Originales!$M$3:$P$13,2,FALSE)</f>
        <v>Ana</v>
      </c>
      <c r="K776" s="10">
        <f>YEAR(Tabla1[[#This Row],[Fecha]])</f>
        <v>2011</v>
      </c>
      <c r="L776" s="11">
        <f>MONTH(Tabla1[[#This Row],[Fecha]])</f>
        <v>4</v>
      </c>
      <c r="M776" s="11">
        <f>DAY(Tabla1[[#This Row],[Fecha]])</f>
        <v>7</v>
      </c>
      <c r="N776" s="11">
        <f>WEEKDAY(Tabla1[[#This Row],[Fecha]],2)</f>
        <v>4</v>
      </c>
      <c r="O776" s="11" t="str">
        <f t="shared" si="12"/>
        <v>Jueves</v>
      </c>
    </row>
    <row r="777" spans="1:15" x14ac:dyDescent="0.25">
      <c r="A777" s="4">
        <v>40640</v>
      </c>
      <c r="B777">
        <v>4</v>
      </c>
      <c r="C777">
        <v>2</v>
      </c>
      <c r="D777" s="5" t="s">
        <v>30</v>
      </c>
      <c r="E777" s="6">
        <v>568.34400000000005</v>
      </c>
      <c r="F777" s="6">
        <v>1211.9939999999999</v>
      </c>
      <c r="G777" s="6">
        <v>1780.338</v>
      </c>
      <c r="H777" s="6" t="str">
        <f>VLOOKUP(Tabla1[[#This Row],[Caja]],Originales!$I$3:$K$6,2,FALSE)</f>
        <v>Telde</v>
      </c>
      <c r="I777" s="6" t="str">
        <f>VLOOKUP(Tabla1[[#This Row],[Caja]],Originales!$I$3:$K$6,3,FALSE)</f>
        <v>Las Palmas</v>
      </c>
      <c r="J777" s="9" t="str">
        <f>VLOOKUP(Tabla1[[#This Row],[CodigoEmpleado]],Originales!$M$3:$P$13,2,FALSE)</f>
        <v>Juan</v>
      </c>
      <c r="K777" s="10">
        <f>YEAR(Tabla1[[#This Row],[Fecha]])</f>
        <v>2011</v>
      </c>
      <c r="L777" s="11">
        <f>MONTH(Tabla1[[#This Row],[Fecha]])</f>
        <v>4</v>
      </c>
      <c r="M777" s="11">
        <f>DAY(Tabla1[[#This Row],[Fecha]])</f>
        <v>7</v>
      </c>
      <c r="N777" s="11">
        <f>WEEKDAY(Tabla1[[#This Row],[Fecha]],2)</f>
        <v>4</v>
      </c>
      <c r="O777" s="11" t="str">
        <f t="shared" si="12"/>
        <v>Jueves</v>
      </c>
    </row>
    <row r="778" spans="1:15" x14ac:dyDescent="0.25">
      <c r="A778" s="4">
        <v>40641</v>
      </c>
      <c r="B778">
        <v>1</v>
      </c>
      <c r="C778">
        <v>1</v>
      </c>
      <c r="D778" s="5" t="s">
        <v>16</v>
      </c>
      <c r="E778" s="6">
        <v>483.74549999999999</v>
      </c>
      <c r="F778" s="6">
        <v>1246.7280000000001</v>
      </c>
      <c r="G778" s="6">
        <v>1730.4735000000001</v>
      </c>
      <c r="H778" s="6" t="str">
        <f>VLOOKUP(Tabla1[[#This Row],[Caja]],Originales!$I$3:$K$6,2,FALSE)</f>
        <v>Tenerife Norte</v>
      </c>
      <c r="I778" s="6" t="str">
        <f>VLOOKUP(Tabla1[[#This Row],[Caja]],Originales!$I$3:$K$6,3,FALSE)</f>
        <v>Tenerife</v>
      </c>
      <c r="J778" s="9" t="str">
        <f>VLOOKUP(Tabla1[[#This Row],[CodigoEmpleado]],Originales!$M$3:$P$13,2,FALSE)</f>
        <v>Jorge</v>
      </c>
      <c r="K778" s="10">
        <f>YEAR(Tabla1[[#This Row],[Fecha]])</f>
        <v>2011</v>
      </c>
      <c r="L778" s="11">
        <f>MONTH(Tabla1[[#This Row],[Fecha]])</f>
        <v>4</v>
      </c>
      <c r="M778" s="11">
        <f>DAY(Tabla1[[#This Row],[Fecha]])</f>
        <v>8</v>
      </c>
      <c r="N778" s="11">
        <f>WEEKDAY(Tabla1[[#This Row],[Fecha]],2)</f>
        <v>5</v>
      </c>
      <c r="O778" s="11" t="str">
        <f t="shared" si="12"/>
        <v>Viernes</v>
      </c>
    </row>
    <row r="779" spans="1:15" x14ac:dyDescent="0.25">
      <c r="A779" s="4">
        <v>40641</v>
      </c>
      <c r="B779">
        <v>1</v>
      </c>
      <c r="C779">
        <v>2</v>
      </c>
      <c r="D779" s="5" t="s">
        <v>22</v>
      </c>
      <c r="E779" s="6">
        <v>618.04049999999995</v>
      </c>
      <c r="F779" s="6">
        <v>1051.2915</v>
      </c>
      <c r="G779" s="6">
        <v>1669.3320000000001</v>
      </c>
      <c r="H779" s="6" t="str">
        <f>VLOOKUP(Tabla1[[#This Row],[Caja]],Originales!$I$3:$K$6,2,FALSE)</f>
        <v>Tenerife Norte</v>
      </c>
      <c r="I779" s="6" t="str">
        <f>VLOOKUP(Tabla1[[#This Row],[Caja]],Originales!$I$3:$K$6,3,FALSE)</f>
        <v>Tenerife</v>
      </c>
      <c r="J779" s="9" t="str">
        <f>VLOOKUP(Tabla1[[#This Row],[CodigoEmpleado]],Originales!$M$3:$P$13,2,FALSE)</f>
        <v>Paco</v>
      </c>
      <c r="K779" s="10">
        <f>YEAR(Tabla1[[#This Row],[Fecha]])</f>
        <v>2011</v>
      </c>
      <c r="L779" s="11">
        <f>MONTH(Tabla1[[#This Row],[Fecha]])</f>
        <v>4</v>
      </c>
      <c r="M779" s="11">
        <f>DAY(Tabla1[[#This Row],[Fecha]])</f>
        <v>8</v>
      </c>
      <c r="N779" s="11">
        <f>WEEKDAY(Tabla1[[#This Row],[Fecha]],2)</f>
        <v>5</v>
      </c>
      <c r="O779" s="11" t="str">
        <f t="shared" si="12"/>
        <v>Viernes</v>
      </c>
    </row>
    <row r="780" spans="1:15" x14ac:dyDescent="0.25">
      <c r="A780" s="4">
        <v>40641</v>
      </c>
      <c r="B780">
        <v>2</v>
      </c>
      <c r="C780">
        <v>1</v>
      </c>
      <c r="D780" s="5" t="s">
        <v>27</v>
      </c>
      <c r="E780" s="6">
        <v>453.53699999999998</v>
      </c>
      <c r="F780" s="6">
        <v>1273.335</v>
      </c>
      <c r="G780" s="6">
        <v>1726.8720000000001</v>
      </c>
      <c r="H780" s="6" t="str">
        <f>VLOOKUP(Tabla1[[#This Row],[Caja]],Originales!$I$3:$K$6,2,FALSE)</f>
        <v>Tenerife Sur</v>
      </c>
      <c r="I780" s="6" t="str">
        <f>VLOOKUP(Tabla1[[#This Row],[Caja]],Originales!$I$3:$K$6,3,FALSE)</f>
        <v>Tenerife</v>
      </c>
      <c r="J780" s="9" t="str">
        <f>VLOOKUP(Tabla1[[#This Row],[CodigoEmpleado]],Originales!$M$3:$P$13,2,FALSE)</f>
        <v>Bea</v>
      </c>
      <c r="K780" s="10">
        <f>YEAR(Tabla1[[#This Row],[Fecha]])</f>
        <v>2011</v>
      </c>
      <c r="L780" s="11">
        <f>MONTH(Tabla1[[#This Row],[Fecha]])</f>
        <v>4</v>
      </c>
      <c r="M780" s="11">
        <f>DAY(Tabla1[[#This Row],[Fecha]])</f>
        <v>8</v>
      </c>
      <c r="N780" s="11">
        <f>WEEKDAY(Tabla1[[#This Row],[Fecha]],2)</f>
        <v>5</v>
      </c>
      <c r="O780" s="11" t="str">
        <f t="shared" si="12"/>
        <v>Viernes</v>
      </c>
    </row>
    <row r="781" spans="1:15" x14ac:dyDescent="0.25">
      <c r="A781" s="4">
        <v>40641</v>
      </c>
      <c r="B781">
        <v>2</v>
      </c>
      <c r="C781">
        <v>2</v>
      </c>
      <c r="D781" s="5" t="s">
        <v>32</v>
      </c>
      <c r="E781" s="6">
        <v>598.09050000000002</v>
      </c>
      <c r="F781" s="6">
        <v>1237.0574999999999</v>
      </c>
      <c r="G781" s="6">
        <v>1835.1479999999999</v>
      </c>
      <c r="H781" s="6" t="str">
        <f>VLOOKUP(Tabla1[[#This Row],[Caja]],Originales!$I$3:$K$6,2,FALSE)</f>
        <v>Tenerife Sur</v>
      </c>
      <c r="I781" s="6" t="str">
        <f>VLOOKUP(Tabla1[[#This Row],[Caja]],Originales!$I$3:$K$6,3,FALSE)</f>
        <v>Tenerife</v>
      </c>
      <c r="J781" s="9" t="str">
        <f>VLOOKUP(Tabla1[[#This Row],[CodigoEmpleado]],Originales!$M$3:$P$13,2,FALSE)</f>
        <v>Ana</v>
      </c>
      <c r="K781" s="10">
        <f>YEAR(Tabla1[[#This Row],[Fecha]])</f>
        <v>2011</v>
      </c>
      <c r="L781" s="11">
        <f>MONTH(Tabla1[[#This Row],[Fecha]])</f>
        <v>4</v>
      </c>
      <c r="M781" s="11">
        <f>DAY(Tabla1[[#This Row],[Fecha]])</f>
        <v>8</v>
      </c>
      <c r="N781" s="11">
        <f>WEEKDAY(Tabla1[[#This Row],[Fecha]],2)</f>
        <v>5</v>
      </c>
      <c r="O781" s="11" t="str">
        <f t="shared" si="12"/>
        <v>Viernes</v>
      </c>
    </row>
    <row r="782" spans="1:15" x14ac:dyDescent="0.25">
      <c r="A782" s="4">
        <v>40641</v>
      </c>
      <c r="B782">
        <v>3</v>
      </c>
      <c r="C782">
        <v>1</v>
      </c>
      <c r="D782" s="5" t="s">
        <v>37</v>
      </c>
      <c r="E782" s="6">
        <v>563.33550000000002</v>
      </c>
      <c r="F782" s="6">
        <v>1071.4095</v>
      </c>
      <c r="G782" s="6">
        <v>1634.7449999999999</v>
      </c>
      <c r="H782" s="6" t="str">
        <f>VLOOKUP(Tabla1[[#This Row],[Caja]],Originales!$I$3:$K$6,2,FALSE)</f>
        <v>Las Canteras</v>
      </c>
      <c r="I782" s="6" t="str">
        <f>VLOOKUP(Tabla1[[#This Row],[Caja]],Originales!$I$3:$K$6,3,FALSE)</f>
        <v>Las Palmas</v>
      </c>
      <c r="J782" s="9" t="str">
        <f>VLOOKUP(Tabla1[[#This Row],[CodigoEmpleado]],Originales!$M$3:$P$13,2,FALSE)</f>
        <v>Luis</v>
      </c>
      <c r="K782" s="10">
        <f>YEAR(Tabla1[[#This Row],[Fecha]])</f>
        <v>2011</v>
      </c>
      <c r="L782" s="11">
        <f>MONTH(Tabla1[[#This Row],[Fecha]])</f>
        <v>4</v>
      </c>
      <c r="M782" s="11">
        <f>DAY(Tabla1[[#This Row],[Fecha]])</f>
        <v>8</v>
      </c>
      <c r="N782" s="11">
        <f>WEEKDAY(Tabla1[[#This Row],[Fecha]],2)</f>
        <v>5</v>
      </c>
      <c r="O782" s="11" t="str">
        <f t="shared" si="12"/>
        <v>Viernes</v>
      </c>
    </row>
    <row r="783" spans="1:15" x14ac:dyDescent="0.25">
      <c r="A783" s="4">
        <v>40641</v>
      </c>
      <c r="B783">
        <v>3</v>
      </c>
      <c r="C783">
        <v>2</v>
      </c>
      <c r="D783" s="5" t="s">
        <v>40</v>
      </c>
      <c r="E783" s="6">
        <v>728.92049999999995</v>
      </c>
      <c r="F783" s="6">
        <v>1367.94</v>
      </c>
      <c r="G783" s="6">
        <v>2096.8604999999998</v>
      </c>
      <c r="H783" s="6" t="str">
        <f>VLOOKUP(Tabla1[[#This Row],[Caja]],Originales!$I$3:$K$6,2,FALSE)</f>
        <v>Las Canteras</v>
      </c>
      <c r="I783" s="6" t="str">
        <f>VLOOKUP(Tabla1[[#This Row],[Caja]],Originales!$I$3:$K$6,3,FALSE)</f>
        <v>Las Palmas</v>
      </c>
      <c r="J783" s="9" t="str">
        <f>VLOOKUP(Tabla1[[#This Row],[CodigoEmpleado]],Originales!$M$3:$P$13,2,FALSE)</f>
        <v>Pepe</v>
      </c>
      <c r="K783" s="10">
        <f>YEAR(Tabla1[[#This Row],[Fecha]])</f>
        <v>2011</v>
      </c>
      <c r="L783" s="11">
        <f>MONTH(Tabla1[[#This Row],[Fecha]])</f>
        <v>4</v>
      </c>
      <c r="M783" s="11">
        <f>DAY(Tabla1[[#This Row],[Fecha]])</f>
        <v>8</v>
      </c>
      <c r="N783" s="11">
        <f>WEEKDAY(Tabla1[[#This Row],[Fecha]],2)</f>
        <v>5</v>
      </c>
      <c r="O783" s="11" t="str">
        <f t="shared" si="12"/>
        <v>Viernes</v>
      </c>
    </row>
    <row r="784" spans="1:15" x14ac:dyDescent="0.25">
      <c r="A784" s="4">
        <v>40641</v>
      </c>
      <c r="B784">
        <v>4</v>
      </c>
      <c r="C784">
        <v>1</v>
      </c>
      <c r="D784" s="5" t="s">
        <v>41</v>
      </c>
      <c r="E784" s="6">
        <v>491.4</v>
      </c>
      <c r="F784" s="6">
        <v>1107.4665</v>
      </c>
      <c r="G784" s="6">
        <v>1598.8665000000001</v>
      </c>
      <c r="H784" s="6" t="str">
        <f>VLOOKUP(Tabla1[[#This Row],[Caja]],Originales!$I$3:$K$6,2,FALSE)</f>
        <v>Telde</v>
      </c>
      <c r="I784" s="6" t="str">
        <f>VLOOKUP(Tabla1[[#This Row],[Caja]],Originales!$I$3:$K$6,3,FALSE)</f>
        <v>Las Palmas</v>
      </c>
      <c r="J784" s="9" t="str">
        <f>VLOOKUP(Tabla1[[#This Row],[CodigoEmpleado]],Originales!$M$3:$P$13,2,FALSE)</f>
        <v>Javi</v>
      </c>
      <c r="K784" s="10">
        <f>YEAR(Tabla1[[#This Row],[Fecha]])</f>
        <v>2011</v>
      </c>
      <c r="L784" s="11">
        <f>MONTH(Tabla1[[#This Row],[Fecha]])</f>
        <v>4</v>
      </c>
      <c r="M784" s="11">
        <f>DAY(Tabla1[[#This Row],[Fecha]])</f>
        <v>8</v>
      </c>
      <c r="N784" s="11">
        <f>WEEKDAY(Tabla1[[#This Row],[Fecha]],2)</f>
        <v>5</v>
      </c>
      <c r="O784" s="11" t="str">
        <f t="shared" si="12"/>
        <v>Viernes</v>
      </c>
    </row>
    <row r="785" spans="1:15" x14ac:dyDescent="0.25">
      <c r="A785" s="4">
        <v>40641</v>
      </c>
      <c r="B785">
        <v>4</v>
      </c>
      <c r="C785">
        <v>2</v>
      </c>
      <c r="D785" s="5" t="s">
        <v>43</v>
      </c>
      <c r="E785" s="6">
        <v>593.25</v>
      </c>
      <c r="F785" s="6">
        <v>1155.5985000000001</v>
      </c>
      <c r="G785" s="6">
        <v>1748.8485000000001</v>
      </c>
      <c r="H785" s="6" t="str">
        <f>VLOOKUP(Tabla1[[#This Row],[Caja]],Originales!$I$3:$K$6,2,FALSE)</f>
        <v>Telde</v>
      </c>
      <c r="I785" s="6" t="str">
        <f>VLOOKUP(Tabla1[[#This Row],[Caja]],Originales!$I$3:$K$6,3,FALSE)</f>
        <v>Las Palmas</v>
      </c>
      <c r="J785" s="9" t="str">
        <f>VLOOKUP(Tabla1[[#This Row],[CodigoEmpleado]],Originales!$M$3:$P$13,2,FALSE)</f>
        <v>Jose</v>
      </c>
      <c r="K785" s="10">
        <f>YEAR(Tabla1[[#This Row],[Fecha]])</f>
        <v>2011</v>
      </c>
      <c r="L785" s="11">
        <f>MONTH(Tabla1[[#This Row],[Fecha]])</f>
        <v>4</v>
      </c>
      <c r="M785" s="11">
        <f>DAY(Tabla1[[#This Row],[Fecha]])</f>
        <v>8</v>
      </c>
      <c r="N785" s="11">
        <f>WEEKDAY(Tabla1[[#This Row],[Fecha]],2)</f>
        <v>5</v>
      </c>
      <c r="O785" s="11" t="str">
        <f t="shared" si="12"/>
        <v>Viernes</v>
      </c>
    </row>
    <row r="786" spans="1:15" x14ac:dyDescent="0.25">
      <c r="A786" s="4">
        <v>40642</v>
      </c>
      <c r="B786">
        <v>1</v>
      </c>
      <c r="C786">
        <v>1</v>
      </c>
      <c r="D786" s="5" t="s">
        <v>47</v>
      </c>
      <c r="E786" s="6">
        <v>662.28750000000002</v>
      </c>
      <c r="F786" s="6">
        <v>1093.8689999999999</v>
      </c>
      <c r="G786" s="6">
        <v>1756.1565000000001</v>
      </c>
      <c r="H786" s="6" t="str">
        <f>VLOOKUP(Tabla1[[#This Row],[Caja]],Originales!$I$3:$K$6,2,FALSE)</f>
        <v>Tenerife Norte</v>
      </c>
      <c r="I786" s="6" t="str">
        <f>VLOOKUP(Tabla1[[#This Row],[Caja]],Originales!$I$3:$K$6,3,FALSE)</f>
        <v>Tenerife</v>
      </c>
      <c r="J786" s="9" t="str">
        <f>VLOOKUP(Tabla1[[#This Row],[CodigoEmpleado]],Originales!$M$3:$P$13,2,FALSE)</f>
        <v>Toño</v>
      </c>
      <c r="K786" s="10">
        <f>YEAR(Tabla1[[#This Row],[Fecha]])</f>
        <v>2011</v>
      </c>
      <c r="L786" s="11">
        <f>MONTH(Tabla1[[#This Row],[Fecha]])</f>
        <v>4</v>
      </c>
      <c r="M786" s="11">
        <f>DAY(Tabla1[[#This Row],[Fecha]])</f>
        <v>9</v>
      </c>
      <c r="N786" s="11">
        <f>WEEKDAY(Tabla1[[#This Row],[Fecha]],2)</f>
        <v>6</v>
      </c>
      <c r="O786" s="11" t="str">
        <f t="shared" si="12"/>
        <v>Sábado</v>
      </c>
    </row>
    <row r="787" spans="1:15" x14ac:dyDescent="0.25">
      <c r="A787" s="4">
        <v>40642</v>
      </c>
      <c r="B787">
        <v>1</v>
      </c>
      <c r="C787">
        <v>2</v>
      </c>
      <c r="D787" s="5" t="s">
        <v>24</v>
      </c>
      <c r="E787" s="6">
        <v>641.24549999999999</v>
      </c>
      <c r="F787" s="6">
        <v>1462.125</v>
      </c>
      <c r="G787" s="6">
        <v>2103.3705</v>
      </c>
      <c r="H787" s="6" t="str">
        <f>VLOOKUP(Tabla1[[#This Row],[Caja]],Originales!$I$3:$K$6,2,FALSE)</f>
        <v>Tenerife Norte</v>
      </c>
      <c r="I787" s="6" t="str">
        <f>VLOOKUP(Tabla1[[#This Row],[Caja]],Originales!$I$3:$K$6,3,FALSE)</f>
        <v>Tenerife</v>
      </c>
      <c r="J787" s="9" t="str">
        <f>VLOOKUP(Tabla1[[#This Row],[CodigoEmpleado]],Originales!$M$3:$P$13,2,FALSE)</f>
        <v>Ana</v>
      </c>
      <c r="K787" s="10">
        <f>YEAR(Tabla1[[#This Row],[Fecha]])</f>
        <v>2011</v>
      </c>
      <c r="L787" s="11">
        <f>MONTH(Tabla1[[#This Row],[Fecha]])</f>
        <v>4</v>
      </c>
      <c r="M787" s="11">
        <f>DAY(Tabla1[[#This Row],[Fecha]])</f>
        <v>9</v>
      </c>
      <c r="N787" s="11">
        <f>WEEKDAY(Tabla1[[#This Row],[Fecha]],2)</f>
        <v>6</v>
      </c>
      <c r="O787" s="11" t="str">
        <f t="shared" si="12"/>
        <v>Sábado</v>
      </c>
    </row>
    <row r="788" spans="1:15" x14ac:dyDescent="0.25">
      <c r="A788" s="4">
        <v>40642</v>
      </c>
      <c r="B788">
        <v>2</v>
      </c>
      <c r="C788">
        <v>1</v>
      </c>
      <c r="D788" s="5" t="s">
        <v>30</v>
      </c>
      <c r="E788" s="6">
        <v>643.87049999999999</v>
      </c>
      <c r="F788" s="6">
        <v>1022.028</v>
      </c>
      <c r="G788" s="6">
        <v>1665.8985</v>
      </c>
      <c r="H788" s="6" t="str">
        <f>VLOOKUP(Tabla1[[#This Row],[Caja]],Originales!$I$3:$K$6,2,FALSE)</f>
        <v>Tenerife Sur</v>
      </c>
      <c r="I788" s="6" t="str">
        <f>VLOOKUP(Tabla1[[#This Row],[Caja]],Originales!$I$3:$K$6,3,FALSE)</f>
        <v>Tenerife</v>
      </c>
      <c r="J788" s="9" t="str">
        <f>VLOOKUP(Tabla1[[#This Row],[CodigoEmpleado]],Originales!$M$3:$P$13,2,FALSE)</f>
        <v>Juan</v>
      </c>
      <c r="K788" s="10">
        <f>YEAR(Tabla1[[#This Row],[Fecha]])</f>
        <v>2011</v>
      </c>
      <c r="L788" s="11">
        <f>MONTH(Tabla1[[#This Row],[Fecha]])</f>
        <v>4</v>
      </c>
      <c r="M788" s="11">
        <f>DAY(Tabla1[[#This Row],[Fecha]])</f>
        <v>9</v>
      </c>
      <c r="N788" s="11">
        <f>WEEKDAY(Tabla1[[#This Row],[Fecha]],2)</f>
        <v>6</v>
      </c>
      <c r="O788" s="11" t="str">
        <f t="shared" si="12"/>
        <v>Sábado</v>
      </c>
    </row>
    <row r="789" spans="1:15" x14ac:dyDescent="0.25">
      <c r="A789" s="4">
        <v>40642</v>
      </c>
      <c r="B789">
        <v>2</v>
      </c>
      <c r="C789">
        <v>2</v>
      </c>
      <c r="D789" s="5" t="s">
        <v>16</v>
      </c>
      <c r="E789" s="6">
        <v>712.51949999999999</v>
      </c>
      <c r="F789" s="6">
        <v>1422.96</v>
      </c>
      <c r="G789" s="6">
        <v>2135.4794999999999</v>
      </c>
      <c r="H789" s="6" t="str">
        <f>VLOOKUP(Tabla1[[#This Row],[Caja]],Originales!$I$3:$K$6,2,FALSE)</f>
        <v>Tenerife Sur</v>
      </c>
      <c r="I789" s="6" t="str">
        <f>VLOOKUP(Tabla1[[#This Row],[Caja]],Originales!$I$3:$K$6,3,FALSE)</f>
        <v>Tenerife</v>
      </c>
      <c r="J789" s="9" t="str">
        <f>VLOOKUP(Tabla1[[#This Row],[CodigoEmpleado]],Originales!$M$3:$P$13,2,FALSE)</f>
        <v>Jorge</v>
      </c>
      <c r="K789" s="10">
        <f>YEAR(Tabla1[[#This Row],[Fecha]])</f>
        <v>2011</v>
      </c>
      <c r="L789" s="11">
        <f>MONTH(Tabla1[[#This Row],[Fecha]])</f>
        <v>4</v>
      </c>
      <c r="M789" s="11">
        <f>DAY(Tabla1[[#This Row],[Fecha]])</f>
        <v>9</v>
      </c>
      <c r="N789" s="11">
        <f>WEEKDAY(Tabla1[[#This Row],[Fecha]],2)</f>
        <v>6</v>
      </c>
      <c r="O789" s="11" t="str">
        <f t="shared" si="12"/>
        <v>Sábado</v>
      </c>
    </row>
    <row r="790" spans="1:15" x14ac:dyDescent="0.25">
      <c r="A790" s="4">
        <v>40642</v>
      </c>
      <c r="B790">
        <v>3</v>
      </c>
      <c r="C790">
        <v>1</v>
      </c>
      <c r="D790" s="5" t="s">
        <v>22</v>
      </c>
      <c r="E790" s="6">
        <v>483.18900000000002</v>
      </c>
      <c r="F790" s="6">
        <v>1190.931</v>
      </c>
      <c r="G790" s="6">
        <v>1674.12</v>
      </c>
      <c r="H790" s="6" t="str">
        <f>VLOOKUP(Tabla1[[#This Row],[Caja]],Originales!$I$3:$K$6,2,FALSE)</f>
        <v>Las Canteras</v>
      </c>
      <c r="I790" s="6" t="str">
        <f>VLOOKUP(Tabla1[[#This Row],[Caja]],Originales!$I$3:$K$6,3,FALSE)</f>
        <v>Las Palmas</v>
      </c>
      <c r="J790" s="9" t="str">
        <f>VLOOKUP(Tabla1[[#This Row],[CodigoEmpleado]],Originales!$M$3:$P$13,2,FALSE)</f>
        <v>Paco</v>
      </c>
      <c r="K790" s="10">
        <f>YEAR(Tabla1[[#This Row],[Fecha]])</f>
        <v>2011</v>
      </c>
      <c r="L790" s="11">
        <f>MONTH(Tabla1[[#This Row],[Fecha]])</f>
        <v>4</v>
      </c>
      <c r="M790" s="11">
        <f>DAY(Tabla1[[#This Row],[Fecha]])</f>
        <v>9</v>
      </c>
      <c r="N790" s="11">
        <f>WEEKDAY(Tabla1[[#This Row],[Fecha]],2)</f>
        <v>6</v>
      </c>
      <c r="O790" s="11" t="str">
        <f t="shared" si="12"/>
        <v>Sábado</v>
      </c>
    </row>
    <row r="791" spans="1:15" x14ac:dyDescent="0.25">
      <c r="A791" s="4">
        <v>40642</v>
      </c>
      <c r="B791">
        <v>3</v>
      </c>
      <c r="C791">
        <v>2</v>
      </c>
      <c r="D791" s="5" t="s">
        <v>27</v>
      </c>
      <c r="E791" s="6">
        <v>775.03650000000005</v>
      </c>
      <c r="F791" s="6">
        <v>1303.1655000000001</v>
      </c>
      <c r="G791" s="6">
        <v>2078.2020000000002</v>
      </c>
      <c r="H791" s="6" t="str">
        <f>VLOOKUP(Tabla1[[#This Row],[Caja]],Originales!$I$3:$K$6,2,FALSE)</f>
        <v>Las Canteras</v>
      </c>
      <c r="I791" s="6" t="str">
        <f>VLOOKUP(Tabla1[[#This Row],[Caja]],Originales!$I$3:$K$6,3,FALSE)</f>
        <v>Las Palmas</v>
      </c>
      <c r="J791" s="9" t="str">
        <f>VLOOKUP(Tabla1[[#This Row],[CodigoEmpleado]],Originales!$M$3:$P$13,2,FALSE)</f>
        <v>Bea</v>
      </c>
      <c r="K791" s="10">
        <f>YEAR(Tabla1[[#This Row],[Fecha]])</f>
        <v>2011</v>
      </c>
      <c r="L791" s="11">
        <f>MONTH(Tabla1[[#This Row],[Fecha]])</f>
        <v>4</v>
      </c>
      <c r="M791" s="11">
        <f>DAY(Tabla1[[#This Row],[Fecha]])</f>
        <v>9</v>
      </c>
      <c r="N791" s="11">
        <f>WEEKDAY(Tabla1[[#This Row],[Fecha]],2)</f>
        <v>6</v>
      </c>
      <c r="O791" s="11" t="str">
        <f t="shared" si="12"/>
        <v>Sábado</v>
      </c>
    </row>
    <row r="792" spans="1:15" x14ac:dyDescent="0.25">
      <c r="A792" s="4">
        <v>40642</v>
      </c>
      <c r="B792">
        <v>4</v>
      </c>
      <c r="C792">
        <v>1</v>
      </c>
      <c r="D792" s="5" t="s">
        <v>32</v>
      </c>
      <c r="E792" s="6">
        <v>640.98299999999995</v>
      </c>
      <c r="F792" s="6">
        <v>1243.1790000000001</v>
      </c>
      <c r="G792" s="6">
        <v>1884.162</v>
      </c>
      <c r="H792" s="6" t="str">
        <f>VLOOKUP(Tabla1[[#This Row],[Caja]],Originales!$I$3:$K$6,2,FALSE)</f>
        <v>Telde</v>
      </c>
      <c r="I792" s="6" t="str">
        <f>VLOOKUP(Tabla1[[#This Row],[Caja]],Originales!$I$3:$K$6,3,FALSE)</f>
        <v>Las Palmas</v>
      </c>
      <c r="J792" s="9" t="str">
        <f>VLOOKUP(Tabla1[[#This Row],[CodigoEmpleado]],Originales!$M$3:$P$13,2,FALSE)</f>
        <v>Ana</v>
      </c>
      <c r="K792" s="10">
        <f>YEAR(Tabla1[[#This Row],[Fecha]])</f>
        <v>2011</v>
      </c>
      <c r="L792" s="11">
        <f>MONTH(Tabla1[[#This Row],[Fecha]])</f>
        <v>4</v>
      </c>
      <c r="M792" s="11">
        <f>DAY(Tabla1[[#This Row],[Fecha]])</f>
        <v>9</v>
      </c>
      <c r="N792" s="11">
        <f>WEEKDAY(Tabla1[[#This Row],[Fecha]],2)</f>
        <v>6</v>
      </c>
      <c r="O792" s="11" t="str">
        <f t="shared" si="12"/>
        <v>Sábado</v>
      </c>
    </row>
    <row r="793" spans="1:15" x14ac:dyDescent="0.25">
      <c r="A793" s="4">
        <v>40642</v>
      </c>
      <c r="B793">
        <v>4</v>
      </c>
      <c r="C793">
        <v>2</v>
      </c>
      <c r="D793" s="5" t="s">
        <v>37</v>
      </c>
      <c r="E793" s="6">
        <v>640.65750000000003</v>
      </c>
      <c r="F793" s="6">
        <v>1419.6524999999999</v>
      </c>
      <c r="G793" s="6">
        <v>2060.31</v>
      </c>
      <c r="H793" s="6" t="str">
        <f>VLOOKUP(Tabla1[[#This Row],[Caja]],Originales!$I$3:$K$6,2,FALSE)</f>
        <v>Telde</v>
      </c>
      <c r="I793" s="6" t="str">
        <f>VLOOKUP(Tabla1[[#This Row],[Caja]],Originales!$I$3:$K$6,3,FALSE)</f>
        <v>Las Palmas</v>
      </c>
      <c r="J793" s="9" t="str">
        <f>VLOOKUP(Tabla1[[#This Row],[CodigoEmpleado]],Originales!$M$3:$P$13,2,FALSE)</f>
        <v>Luis</v>
      </c>
      <c r="K793" s="10">
        <f>YEAR(Tabla1[[#This Row],[Fecha]])</f>
        <v>2011</v>
      </c>
      <c r="L793" s="11">
        <f>MONTH(Tabla1[[#This Row],[Fecha]])</f>
        <v>4</v>
      </c>
      <c r="M793" s="11">
        <f>DAY(Tabla1[[#This Row],[Fecha]])</f>
        <v>9</v>
      </c>
      <c r="N793" s="11">
        <f>WEEKDAY(Tabla1[[#This Row],[Fecha]],2)</f>
        <v>6</v>
      </c>
      <c r="O793" s="11" t="str">
        <f t="shared" si="12"/>
        <v>Sábado</v>
      </c>
    </row>
    <row r="794" spans="1:15" x14ac:dyDescent="0.25">
      <c r="A794" s="4">
        <v>40643</v>
      </c>
      <c r="B794">
        <v>1</v>
      </c>
      <c r="C794">
        <v>1</v>
      </c>
      <c r="D794" s="5" t="s">
        <v>40</v>
      </c>
      <c r="E794" s="6">
        <v>731.30399999999997</v>
      </c>
      <c r="F794" s="6">
        <v>1105.2090000000001</v>
      </c>
      <c r="G794" s="6">
        <v>1836.5129999999999</v>
      </c>
      <c r="H794" s="6" t="str">
        <f>VLOOKUP(Tabla1[[#This Row],[Caja]],Originales!$I$3:$K$6,2,FALSE)</f>
        <v>Tenerife Norte</v>
      </c>
      <c r="I794" s="6" t="str">
        <f>VLOOKUP(Tabla1[[#This Row],[Caja]],Originales!$I$3:$K$6,3,FALSE)</f>
        <v>Tenerife</v>
      </c>
      <c r="J794" s="9" t="str">
        <f>VLOOKUP(Tabla1[[#This Row],[CodigoEmpleado]],Originales!$M$3:$P$13,2,FALSE)</f>
        <v>Pepe</v>
      </c>
      <c r="K794" s="10">
        <f>YEAR(Tabla1[[#This Row],[Fecha]])</f>
        <v>2011</v>
      </c>
      <c r="L794" s="11">
        <f>MONTH(Tabla1[[#This Row],[Fecha]])</f>
        <v>4</v>
      </c>
      <c r="M794" s="11">
        <f>DAY(Tabla1[[#This Row],[Fecha]])</f>
        <v>10</v>
      </c>
      <c r="N794" s="11">
        <f>WEEKDAY(Tabla1[[#This Row],[Fecha]],2)</f>
        <v>7</v>
      </c>
      <c r="O794" s="11" t="str">
        <f t="shared" si="12"/>
        <v>Domingo</v>
      </c>
    </row>
    <row r="795" spans="1:15" x14ac:dyDescent="0.25">
      <c r="A795" s="4">
        <v>40643</v>
      </c>
      <c r="B795">
        <v>1</v>
      </c>
      <c r="C795">
        <v>2</v>
      </c>
      <c r="D795" s="5" t="s">
        <v>41</v>
      </c>
      <c r="E795" s="6">
        <v>792.90750000000003</v>
      </c>
      <c r="F795" s="6">
        <v>1192.002</v>
      </c>
      <c r="G795" s="6">
        <v>1984.9095</v>
      </c>
      <c r="H795" s="6" t="str">
        <f>VLOOKUP(Tabla1[[#This Row],[Caja]],Originales!$I$3:$K$6,2,FALSE)</f>
        <v>Tenerife Norte</v>
      </c>
      <c r="I795" s="6" t="str">
        <f>VLOOKUP(Tabla1[[#This Row],[Caja]],Originales!$I$3:$K$6,3,FALSE)</f>
        <v>Tenerife</v>
      </c>
      <c r="J795" s="9" t="str">
        <f>VLOOKUP(Tabla1[[#This Row],[CodigoEmpleado]],Originales!$M$3:$P$13,2,FALSE)</f>
        <v>Javi</v>
      </c>
      <c r="K795" s="10">
        <f>YEAR(Tabla1[[#This Row],[Fecha]])</f>
        <v>2011</v>
      </c>
      <c r="L795" s="11">
        <f>MONTH(Tabla1[[#This Row],[Fecha]])</f>
        <v>4</v>
      </c>
      <c r="M795" s="11">
        <f>DAY(Tabla1[[#This Row],[Fecha]])</f>
        <v>10</v>
      </c>
      <c r="N795" s="11">
        <f>WEEKDAY(Tabla1[[#This Row],[Fecha]],2)</f>
        <v>7</v>
      </c>
      <c r="O795" s="11" t="str">
        <f t="shared" si="12"/>
        <v>Domingo</v>
      </c>
    </row>
    <row r="796" spans="1:15" x14ac:dyDescent="0.25">
      <c r="A796" s="4">
        <v>40643</v>
      </c>
      <c r="B796">
        <v>2</v>
      </c>
      <c r="C796">
        <v>1</v>
      </c>
      <c r="D796" s="5" t="s">
        <v>43</v>
      </c>
      <c r="E796" s="6">
        <v>742.28700000000003</v>
      </c>
      <c r="F796" s="6">
        <v>1129.8945000000001</v>
      </c>
      <c r="G796" s="6">
        <v>1872.1814999999999</v>
      </c>
      <c r="H796" s="6" t="str">
        <f>VLOOKUP(Tabla1[[#This Row],[Caja]],Originales!$I$3:$K$6,2,FALSE)</f>
        <v>Tenerife Sur</v>
      </c>
      <c r="I796" s="6" t="str">
        <f>VLOOKUP(Tabla1[[#This Row],[Caja]],Originales!$I$3:$K$6,3,FALSE)</f>
        <v>Tenerife</v>
      </c>
      <c r="J796" s="9" t="str">
        <f>VLOOKUP(Tabla1[[#This Row],[CodigoEmpleado]],Originales!$M$3:$P$13,2,FALSE)</f>
        <v>Jose</v>
      </c>
      <c r="K796" s="10">
        <f>YEAR(Tabla1[[#This Row],[Fecha]])</f>
        <v>2011</v>
      </c>
      <c r="L796" s="11">
        <f>MONTH(Tabla1[[#This Row],[Fecha]])</f>
        <v>4</v>
      </c>
      <c r="M796" s="11">
        <f>DAY(Tabla1[[#This Row],[Fecha]])</f>
        <v>10</v>
      </c>
      <c r="N796" s="11">
        <f>WEEKDAY(Tabla1[[#This Row],[Fecha]],2)</f>
        <v>7</v>
      </c>
      <c r="O796" s="11" t="str">
        <f t="shared" si="12"/>
        <v>Domingo</v>
      </c>
    </row>
    <row r="797" spans="1:15" x14ac:dyDescent="0.25">
      <c r="A797" s="4">
        <v>40643</v>
      </c>
      <c r="B797">
        <v>2</v>
      </c>
      <c r="C797">
        <v>2</v>
      </c>
      <c r="D797" s="5" t="s">
        <v>47</v>
      </c>
      <c r="E797" s="6">
        <v>784.50750000000005</v>
      </c>
      <c r="F797" s="6">
        <v>1190.7945</v>
      </c>
      <c r="G797" s="6">
        <v>1975.3019999999999</v>
      </c>
      <c r="H797" s="6" t="str">
        <f>VLOOKUP(Tabla1[[#This Row],[Caja]],Originales!$I$3:$K$6,2,FALSE)</f>
        <v>Tenerife Sur</v>
      </c>
      <c r="I797" s="6" t="str">
        <f>VLOOKUP(Tabla1[[#This Row],[Caja]],Originales!$I$3:$K$6,3,FALSE)</f>
        <v>Tenerife</v>
      </c>
      <c r="J797" s="9" t="str">
        <f>VLOOKUP(Tabla1[[#This Row],[CodigoEmpleado]],Originales!$M$3:$P$13,2,FALSE)</f>
        <v>Toño</v>
      </c>
      <c r="K797" s="10">
        <f>YEAR(Tabla1[[#This Row],[Fecha]])</f>
        <v>2011</v>
      </c>
      <c r="L797" s="11">
        <f>MONTH(Tabla1[[#This Row],[Fecha]])</f>
        <v>4</v>
      </c>
      <c r="M797" s="11">
        <f>DAY(Tabla1[[#This Row],[Fecha]])</f>
        <v>10</v>
      </c>
      <c r="N797" s="11">
        <f>WEEKDAY(Tabla1[[#This Row],[Fecha]],2)</f>
        <v>7</v>
      </c>
      <c r="O797" s="11" t="str">
        <f t="shared" si="12"/>
        <v>Domingo</v>
      </c>
    </row>
    <row r="798" spans="1:15" x14ac:dyDescent="0.25">
      <c r="A798" s="4">
        <v>40643</v>
      </c>
      <c r="B798">
        <v>3</v>
      </c>
      <c r="C798">
        <v>1</v>
      </c>
      <c r="D798" s="5" t="s">
        <v>24</v>
      </c>
      <c r="E798" s="6">
        <v>738.52800000000002</v>
      </c>
      <c r="F798" s="6">
        <v>1119.1949999999999</v>
      </c>
      <c r="G798" s="6">
        <v>1857.723</v>
      </c>
      <c r="H798" s="6" t="str">
        <f>VLOOKUP(Tabla1[[#This Row],[Caja]],Originales!$I$3:$K$6,2,FALSE)</f>
        <v>Las Canteras</v>
      </c>
      <c r="I798" s="6" t="str">
        <f>VLOOKUP(Tabla1[[#This Row],[Caja]],Originales!$I$3:$K$6,3,FALSE)</f>
        <v>Las Palmas</v>
      </c>
      <c r="J798" s="9" t="str">
        <f>VLOOKUP(Tabla1[[#This Row],[CodigoEmpleado]],Originales!$M$3:$P$13,2,FALSE)</f>
        <v>Ana</v>
      </c>
      <c r="K798" s="10">
        <f>YEAR(Tabla1[[#This Row],[Fecha]])</f>
        <v>2011</v>
      </c>
      <c r="L798" s="11">
        <f>MONTH(Tabla1[[#This Row],[Fecha]])</f>
        <v>4</v>
      </c>
      <c r="M798" s="11">
        <f>DAY(Tabla1[[#This Row],[Fecha]])</f>
        <v>10</v>
      </c>
      <c r="N798" s="11">
        <f>WEEKDAY(Tabla1[[#This Row],[Fecha]],2)</f>
        <v>7</v>
      </c>
      <c r="O798" s="11" t="str">
        <f t="shared" si="12"/>
        <v>Domingo</v>
      </c>
    </row>
    <row r="799" spans="1:15" x14ac:dyDescent="0.25">
      <c r="A799" s="4">
        <v>40643</v>
      </c>
      <c r="B799">
        <v>3</v>
      </c>
      <c r="C799">
        <v>2</v>
      </c>
      <c r="D799" s="5" t="s">
        <v>30</v>
      </c>
      <c r="E799" s="6">
        <v>781.69349999999997</v>
      </c>
      <c r="F799" s="6">
        <v>1175.3175000000001</v>
      </c>
      <c r="G799" s="6">
        <v>1957.011</v>
      </c>
      <c r="H799" s="6" t="str">
        <f>VLOOKUP(Tabla1[[#This Row],[Caja]],Originales!$I$3:$K$6,2,FALSE)</f>
        <v>Las Canteras</v>
      </c>
      <c r="I799" s="6" t="str">
        <f>VLOOKUP(Tabla1[[#This Row],[Caja]],Originales!$I$3:$K$6,3,FALSE)</f>
        <v>Las Palmas</v>
      </c>
      <c r="J799" s="9" t="str">
        <f>VLOOKUP(Tabla1[[#This Row],[CodigoEmpleado]],Originales!$M$3:$P$13,2,FALSE)</f>
        <v>Juan</v>
      </c>
      <c r="K799" s="10">
        <f>YEAR(Tabla1[[#This Row],[Fecha]])</f>
        <v>2011</v>
      </c>
      <c r="L799" s="11">
        <f>MONTH(Tabla1[[#This Row],[Fecha]])</f>
        <v>4</v>
      </c>
      <c r="M799" s="11">
        <f>DAY(Tabla1[[#This Row],[Fecha]])</f>
        <v>10</v>
      </c>
      <c r="N799" s="11">
        <f>WEEKDAY(Tabla1[[#This Row],[Fecha]],2)</f>
        <v>7</v>
      </c>
      <c r="O799" s="11" t="str">
        <f t="shared" si="12"/>
        <v>Domingo</v>
      </c>
    </row>
    <row r="800" spans="1:15" x14ac:dyDescent="0.25">
      <c r="A800" s="4">
        <v>40643</v>
      </c>
      <c r="B800">
        <v>4</v>
      </c>
      <c r="C800">
        <v>1</v>
      </c>
      <c r="D800" s="5" t="s">
        <v>16</v>
      </c>
      <c r="E800" s="6">
        <v>743.7885</v>
      </c>
      <c r="F800" s="6">
        <v>1127.2065</v>
      </c>
      <c r="G800" s="6">
        <v>1870.9949999999999</v>
      </c>
      <c r="H800" s="6" t="str">
        <f>VLOOKUP(Tabla1[[#This Row],[Caja]],Originales!$I$3:$K$6,2,FALSE)</f>
        <v>Telde</v>
      </c>
      <c r="I800" s="6" t="str">
        <f>VLOOKUP(Tabla1[[#This Row],[Caja]],Originales!$I$3:$K$6,3,FALSE)</f>
        <v>Las Palmas</v>
      </c>
      <c r="J800" s="9" t="str">
        <f>VLOOKUP(Tabla1[[#This Row],[CodigoEmpleado]],Originales!$M$3:$P$13,2,FALSE)</f>
        <v>Jorge</v>
      </c>
      <c r="K800" s="10">
        <f>YEAR(Tabla1[[#This Row],[Fecha]])</f>
        <v>2011</v>
      </c>
      <c r="L800" s="11">
        <f>MONTH(Tabla1[[#This Row],[Fecha]])</f>
        <v>4</v>
      </c>
      <c r="M800" s="11">
        <f>DAY(Tabla1[[#This Row],[Fecha]])</f>
        <v>10</v>
      </c>
      <c r="N800" s="11">
        <f>WEEKDAY(Tabla1[[#This Row],[Fecha]],2)</f>
        <v>7</v>
      </c>
      <c r="O800" s="11" t="str">
        <f t="shared" si="12"/>
        <v>Domingo</v>
      </c>
    </row>
    <row r="801" spans="1:15" x14ac:dyDescent="0.25">
      <c r="A801" s="4">
        <v>40643</v>
      </c>
      <c r="B801">
        <v>4</v>
      </c>
      <c r="C801">
        <v>2</v>
      </c>
      <c r="D801" s="5" t="s">
        <v>22</v>
      </c>
      <c r="E801" s="6">
        <v>661.899</v>
      </c>
      <c r="F801" s="6">
        <v>1002.4455</v>
      </c>
      <c r="G801" s="6">
        <v>1664.3444999999999</v>
      </c>
      <c r="H801" s="6" t="str">
        <f>VLOOKUP(Tabla1[[#This Row],[Caja]],Originales!$I$3:$K$6,2,FALSE)</f>
        <v>Telde</v>
      </c>
      <c r="I801" s="6" t="str">
        <f>VLOOKUP(Tabla1[[#This Row],[Caja]],Originales!$I$3:$K$6,3,FALSE)</f>
        <v>Las Palmas</v>
      </c>
      <c r="J801" s="9" t="str">
        <f>VLOOKUP(Tabla1[[#This Row],[CodigoEmpleado]],Originales!$M$3:$P$13,2,FALSE)</f>
        <v>Paco</v>
      </c>
      <c r="K801" s="10">
        <f>YEAR(Tabla1[[#This Row],[Fecha]])</f>
        <v>2011</v>
      </c>
      <c r="L801" s="11">
        <f>MONTH(Tabla1[[#This Row],[Fecha]])</f>
        <v>4</v>
      </c>
      <c r="M801" s="11">
        <f>DAY(Tabla1[[#This Row],[Fecha]])</f>
        <v>10</v>
      </c>
      <c r="N801" s="11">
        <f>WEEKDAY(Tabla1[[#This Row],[Fecha]],2)</f>
        <v>7</v>
      </c>
      <c r="O801" s="11" t="str">
        <f t="shared" si="12"/>
        <v>Domingo</v>
      </c>
    </row>
    <row r="802" spans="1:15" x14ac:dyDescent="0.25">
      <c r="A802" s="4">
        <v>40644</v>
      </c>
      <c r="B802">
        <v>1</v>
      </c>
      <c r="C802">
        <v>1</v>
      </c>
      <c r="D802" s="5" t="s">
        <v>27</v>
      </c>
      <c r="E802" s="6">
        <v>697.67250000000001</v>
      </c>
      <c r="F802" s="6">
        <v>1082.7915</v>
      </c>
      <c r="G802" s="6">
        <v>1780.4639999999999</v>
      </c>
      <c r="H802" s="6" t="str">
        <f>VLOOKUP(Tabla1[[#This Row],[Caja]],Originales!$I$3:$K$6,2,FALSE)</f>
        <v>Tenerife Norte</v>
      </c>
      <c r="I802" s="6" t="str">
        <f>VLOOKUP(Tabla1[[#This Row],[Caja]],Originales!$I$3:$K$6,3,FALSE)</f>
        <v>Tenerife</v>
      </c>
      <c r="J802" s="9" t="str">
        <f>VLOOKUP(Tabla1[[#This Row],[CodigoEmpleado]],Originales!$M$3:$P$13,2,FALSE)</f>
        <v>Bea</v>
      </c>
      <c r="K802" s="10">
        <f>YEAR(Tabla1[[#This Row],[Fecha]])</f>
        <v>2011</v>
      </c>
      <c r="L802" s="11">
        <f>MONTH(Tabla1[[#This Row],[Fecha]])</f>
        <v>4</v>
      </c>
      <c r="M802" s="11">
        <f>DAY(Tabla1[[#This Row],[Fecha]])</f>
        <v>11</v>
      </c>
      <c r="N802" s="11">
        <f>WEEKDAY(Tabla1[[#This Row],[Fecha]],2)</f>
        <v>1</v>
      </c>
      <c r="O802" s="11" t="str">
        <f t="shared" si="12"/>
        <v>Lunes</v>
      </c>
    </row>
    <row r="803" spans="1:15" x14ac:dyDescent="0.25">
      <c r="A803" s="4">
        <v>40644</v>
      </c>
      <c r="B803">
        <v>1</v>
      </c>
      <c r="C803">
        <v>2</v>
      </c>
      <c r="D803" s="5" t="s">
        <v>32</v>
      </c>
      <c r="E803" s="6">
        <v>692.3175</v>
      </c>
      <c r="F803" s="6">
        <v>1064.4480000000001</v>
      </c>
      <c r="G803" s="6">
        <v>1756.7655</v>
      </c>
      <c r="H803" s="6" t="str">
        <f>VLOOKUP(Tabla1[[#This Row],[Caja]],Originales!$I$3:$K$6,2,FALSE)</f>
        <v>Tenerife Norte</v>
      </c>
      <c r="I803" s="6" t="str">
        <f>VLOOKUP(Tabla1[[#This Row],[Caja]],Originales!$I$3:$K$6,3,FALSE)</f>
        <v>Tenerife</v>
      </c>
      <c r="J803" s="9" t="str">
        <f>VLOOKUP(Tabla1[[#This Row],[CodigoEmpleado]],Originales!$M$3:$P$13,2,FALSE)</f>
        <v>Ana</v>
      </c>
      <c r="K803" s="10">
        <f>YEAR(Tabla1[[#This Row],[Fecha]])</f>
        <v>2011</v>
      </c>
      <c r="L803" s="11">
        <f>MONTH(Tabla1[[#This Row],[Fecha]])</f>
        <v>4</v>
      </c>
      <c r="M803" s="11">
        <f>DAY(Tabla1[[#This Row],[Fecha]])</f>
        <v>11</v>
      </c>
      <c r="N803" s="11">
        <f>WEEKDAY(Tabla1[[#This Row],[Fecha]],2)</f>
        <v>1</v>
      </c>
      <c r="O803" s="11" t="str">
        <f t="shared" si="12"/>
        <v>Lunes</v>
      </c>
    </row>
    <row r="804" spans="1:15" x14ac:dyDescent="0.25">
      <c r="A804" s="4">
        <v>40644</v>
      </c>
      <c r="B804">
        <v>2</v>
      </c>
      <c r="C804">
        <v>1</v>
      </c>
      <c r="D804" s="5" t="s">
        <v>37</v>
      </c>
      <c r="E804" s="6">
        <v>658.93799999999999</v>
      </c>
      <c r="F804" s="6">
        <v>1025.3040000000001</v>
      </c>
      <c r="G804" s="6">
        <v>1684.242</v>
      </c>
      <c r="H804" s="6" t="str">
        <f>VLOOKUP(Tabla1[[#This Row],[Caja]],Originales!$I$3:$K$6,2,FALSE)</f>
        <v>Tenerife Sur</v>
      </c>
      <c r="I804" s="6" t="str">
        <f>VLOOKUP(Tabla1[[#This Row],[Caja]],Originales!$I$3:$K$6,3,FALSE)</f>
        <v>Tenerife</v>
      </c>
      <c r="J804" s="9" t="str">
        <f>VLOOKUP(Tabla1[[#This Row],[CodigoEmpleado]],Originales!$M$3:$P$13,2,FALSE)</f>
        <v>Luis</v>
      </c>
      <c r="K804" s="10">
        <f>YEAR(Tabla1[[#This Row],[Fecha]])</f>
        <v>2011</v>
      </c>
      <c r="L804" s="11">
        <f>MONTH(Tabla1[[#This Row],[Fecha]])</f>
        <v>4</v>
      </c>
      <c r="M804" s="11">
        <f>DAY(Tabla1[[#This Row],[Fecha]])</f>
        <v>11</v>
      </c>
      <c r="N804" s="11">
        <f>WEEKDAY(Tabla1[[#This Row],[Fecha]],2)</f>
        <v>1</v>
      </c>
      <c r="O804" s="11" t="str">
        <f t="shared" si="12"/>
        <v>Lunes</v>
      </c>
    </row>
    <row r="805" spans="1:15" x14ac:dyDescent="0.25">
      <c r="A805" s="4">
        <v>40644</v>
      </c>
      <c r="B805">
        <v>2</v>
      </c>
      <c r="C805">
        <v>2</v>
      </c>
      <c r="D805" s="5" t="s">
        <v>40</v>
      </c>
      <c r="E805" s="6">
        <v>738.50699999999995</v>
      </c>
      <c r="F805" s="6">
        <v>1121.106</v>
      </c>
      <c r="G805" s="6">
        <v>1859.6130000000001</v>
      </c>
      <c r="H805" s="6" t="str">
        <f>VLOOKUP(Tabla1[[#This Row],[Caja]],Originales!$I$3:$K$6,2,FALSE)</f>
        <v>Tenerife Sur</v>
      </c>
      <c r="I805" s="6" t="str">
        <f>VLOOKUP(Tabla1[[#This Row],[Caja]],Originales!$I$3:$K$6,3,FALSE)</f>
        <v>Tenerife</v>
      </c>
      <c r="J805" s="9" t="str">
        <f>VLOOKUP(Tabla1[[#This Row],[CodigoEmpleado]],Originales!$M$3:$P$13,2,FALSE)</f>
        <v>Pepe</v>
      </c>
      <c r="K805" s="10">
        <f>YEAR(Tabla1[[#This Row],[Fecha]])</f>
        <v>2011</v>
      </c>
      <c r="L805" s="11">
        <f>MONTH(Tabla1[[#This Row],[Fecha]])</f>
        <v>4</v>
      </c>
      <c r="M805" s="11">
        <f>DAY(Tabla1[[#This Row],[Fecha]])</f>
        <v>11</v>
      </c>
      <c r="N805" s="11">
        <f>WEEKDAY(Tabla1[[#This Row],[Fecha]],2)</f>
        <v>1</v>
      </c>
      <c r="O805" s="11" t="str">
        <f t="shared" si="12"/>
        <v>Lunes</v>
      </c>
    </row>
    <row r="806" spans="1:15" x14ac:dyDescent="0.25">
      <c r="A806" s="4">
        <v>40644</v>
      </c>
      <c r="B806">
        <v>3</v>
      </c>
      <c r="C806">
        <v>1</v>
      </c>
      <c r="D806" s="5" t="s">
        <v>41</v>
      </c>
      <c r="E806" s="6">
        <v>665.553</v>
      </c>
      <c r="F806" s="6">
        <v>1035.8354999999999</v>
      </c>
      <c r="G806" s="6">
        <v>1701.3885</v>
      </c>
      <c r="H806" s="6" t="str">
        <f>VLOOKUP(Tabla1[[#This Row],[Caja]],Originales!$I$3:$K$6,2,FALSE)</f>
        <v>Las Canteras</v>
      </c>
      <c r="I806" s="6" t="str">
        <f>VLOOKUP(Tabla1[[#This Row],[Caja]],Originales!$I$3:$K$6,3,FALSE)</f>
        <v>Las Palmas</v>
      </c>
      <c r="J806" s="9" t="str">
        <f>VLOOKUP(Tabla1[[#This Row],[CodigoEmpleado]],Originales!$M$3:$P$13,2,FALSE)</f>
        <v>Javi</v>
      </c>
      <c r="K806" s="10">
        <f>YEAR(Tabla1[[#This Row],[Fecha]])</f>
        <v>2011</v>
      </c>
      <c r="L806" s="11">
        <f>MONTH(Tabla1[[#This Row],[Fecha]])</f>
        <v>4</v>
      </c>
      <c r="M806" s="11">
        <f>DAY(Tabla1[[#This Row],[Fecha]])</f>
        <v>11</v>
      </c>
      <c r="N806" s="11">
        <f>WEEKDAY(Tabla1[[#This Row],[Fecha]],2)</f>
        <v>1</v>
      </c>
      <c r="O806" s="11" t="str">
        <f t="shared" si="12"/>
        <v>Lunes</v>
      </c>
    </row>
    <row r="807" spans="1:15" x14ac:dyDescent="0.25">
      <c r="A807" s="4">
        <v>40644</v>
      </c>
      <c r="B807">
        <v>3</v>
      </c>
      <c r="C807">
        <v>2</v>
      </c>
      <c r="D807" s="5" t="s">
        <v>43</v>
      </c>
      <c r="E807" s="6">
        <v>851.13</v>
      </c>
      <c r="F807" s="6">
        <v>1309.623</v>
      </c>
      <c r="G807" s="6">
        <v>2160.7530000000002</v>
      </c>
      <c r="H807" s="6" t="str">
        <f>VLOOKUP(Tabla1[[#This Row],[Caja]],Originales!$I$3:$K$6,2,FALSE)</f>
        <v>Las Canteras</v>
      </c>
      <c r="I807" s="6" t="str">
        <f>VLOOKUP(Tabla1[[#This Row],[Caja]],Originales!$I$3:$K$6,3,FALSE)</f>
        <v>Las Palmas</v>
      </c>
      <c r="J807" s="9" t="str">
        <f>VLOOKUP(Tabla1[[#This Row],[CodigoEmpleado]],Originales!$M$3:$P$13,2,FALSE)</f>
        <v>Jose</v>
      </c>
      <c r="K807" s="10">
        <f>YEAR(Tabla1[[#This Row],[Fecha]])</f>
        <v>2011</v>
      </c>
      <c r="L807" s="11">
        <f>MONTH(Tabla1[[#This Row],[Fecha]])</f>
        <v>4</v>
      </c>
      <c r="M807" s="11">
        <f>DAY(Tabla1[[#This Row],[Fecha]])</f>
        <v>11</v>
      </c>
      <c r="N807" s="11">
        <f>WEEKDAY(Tabla1[[#This Row],[Fecha]],2)</f>
        <v>1</v>
      </c>
      <c r="O807" s="11" t="str">
        <f t="shared" si="12"/>
        <v>Lunes</v>
      </c>
    </row>
    <row r="808" spans="1:15" x14ac:dyDescent="0.25">
      <c r="A808" s="4">
        <v>40644</v>
      </c>
      <c r="B808">
        <v>4</v>
      </c>
      <c r="C808">
        <v>1</v>
      </c>
      <c r="D808" s="5" t="s">
        <v>47</v>
      </c>
      <c r="E808" s="6">
        <v>630.87149999999997</v>
      </c>
      <c r="F808" s="6">
        <v>986.92650000000003</v>
      </c>
      <c r="G808" s="6">
        <v>1617.798</v>
      </c>
      <c r="H808" s="6" t="str">
        <f>VLOOKUP(Tabla1[[#This Row],[Caja]],Originales!$I$3:$K$6,2,FALSE)</f>
        <v>Telde</v>
      </c>
      <c r="I808" s="6" t="str">
        <f>VLOOKUP(Tabla1[[#This Row],[Caja]],Originales!$I$3:$K$6,3,FALSE)</f>
        <v>Las Palmas</v>
      </c>
      <c r="J808" s="9" t="str">
        <f>VLOOKUP(Tabla1[[#This Row],[CodigoEmpleado]],Originales!$M$3:$P$13,2,FALSE)</f>
        <v>Toño</v>
      </c>
      <c r="K808" s="10">
        <f>YEAR(Tabla1[[#This Row],[Fecha]])</f>
        <v>2011</v>
      </c>
      <c r="L808" s="11">
        <f>MONTH(Tabla1[[#This Row],[Fecha]])</f>
        <v>4</v>
      </c>
      <c r="M808" s="11">
        <f>DAY(Tabla1[[#This Row],[Fecha]])</f>
        <v>11</v>
      </c>
      <c r="N808" s="11">
        <f>WEEKDAY(Tabla1[[#This Row],[Fecha]],2)</f>
        <v>1</v>
      </c>
      <c r="O808" s="11" t="str">
        <f t="shared" si="12"/>
        <v>Lunes</v>
      </c>
    </row>
    <row r="809" spans="1:15" x14ac:dyDescent="0.25">
      <c r="A809" s="4">
        <v>40644</v>
      </c>
      <c r="B809">
        <v>4</v>
      </c>
      <c r="C809">
        <v>2</v>
      </c>
      <c r="D809" s="5" t="s">
        <v>24</v>
      </c>
      <c r="E809" s="6">
        <v>768.16949999999997</v>
      </c>
      <c r="F809" s="6">
        <v>1164.7545</v>
      </c>
      <c r="G809" s="6">
        <v>1932.924</v>
      </c>
      <c r="H809" s="6" t="str">
        <f>VLOOKUP(Tabla1[[#This Row],[Caja]],Originales!$I$3:$K$6,2,FALSE)</f>
        <v>Telde</v>
      </c>
      <c r="I809" s="6" t="str">
        <f>VLOOKUP(Tabla1[[#This Row],[Caja]],Originales!$I$3:$K$6,3,FALSE)</f>
        <v>Las Palmas</v>
      </c>
      <c r="J809" s="9" t="str">
        <f>VLOOKUP(Tabla1[[#This Row],[CodigoEmpleado]],Originales!$M$3:$P$13,2,FALSE)</f>
        <v>Ana</v>
      </c>
      <c r="K809" s="10">
        <f>YEAR(Tabla1[[#This Row],[Fecha]])</f>
        <v>2011</v>
      </c>
      <c r="L809" s="11">
        <f>MONTH(Tabla1[[#This Row],[Fecha]])</f>
        <v>4</v>
      </c>
      <c r="M809" s="11">
        <f>DAY(Tabla1[[#This Row],[Fecha]])</f>
        <v>11</v>
      </c>
      <c r="N809" s="11">
        <f>WEEKDAY(Tabla1[[#This Row],[Fecha]],2)</f>
        <v>1</v>
      </c>
      <c r="O809" s="11" t="str">
        <f t="shared" si="12"/>
        <v>Lunes</v>
      </c>
    </row>
    <row r="810" spans="1:15" x14ac:dyDescent="0.25">
      <c r="A810" s="4">
        <v>40645</v>
      </c>
      <c r="B810">
        <v>1</v>
      </c>
      <c r="C810">
        <v>1</v>
      </c>
      <c r="D810" s="5" t="s">
        <v>30</v>
      </c>
      <c r="E810" s="6">
        <v>640.37400000000002</v>
      </c>
      <c r="F810" s="6">
        <v>1021.1775</v>
      </c>
      <c r="G810" s="6">
        <v>1661.5515</v>
      </c>
      <c r="H810" s="6" t="str">
        <f>VLOOKUP(Tabla1[[#This Row],[Caja]],Originales!$I$3:$K$6,2,FALSE)</f>
        <v>Tenerife Norte</v>
      </c>
      <c r="I810" s="6" t="str">
        <f>VLOOKUP(Tabla1[[#This Row],[Caja]],Originales!$I$3:$K$6,3,FALSE)</f>
        <v>Tenerife</v>
      </c>
      <c r="J810" s="9" t="str">
        <f>VLOOKUP(Tabla1[[#This Row],[CodigoEmpleado]],Originales!$M$3:$P$13,2,FALSE)</f>
        <v>Juan</v>
      </c>
      <c r="K810" s="10">
        <f>YEAR(Tabla1[[#This Row],[Fecha]])</f>
        <v>2011</v>
      </c>
      <c r="L810" s="11">
        <f>MONTH(Tabla1[[#This Row],[Fecha]])</f>
        <v>4</v>
      </c>
      <c r="M810" s="11">
        <f>DAY(Tabla1[[#This Row],[Fecha]])</f>
        <v>12</v>
      </c>
      <c r="N810" s="11">
        <f>WEEKDAY(Tabla1[[#This Row],[Fecha]],2)</f>
        <v>2</v>
      </c>
      <c r="O810" s="11" t="str">
        <f t="shared" si="12"/>
        <v>Martes</v>
      </c>
    </row>
    <row r="811" spans="1:15" x14ac:dyDescent="0.25">
      <c r="A811" s="4">
        <v>40645</v>
      </c>
      <c r="B811">
        <v>1</v>
      </c>
      <c r="C811">
        <v>2</v>
      </c>
      <c r="D811" s="5" t="s">
        <v>16</v>
      </c>
      <c r="E811" s="6">
        <v>790.17750000000001</v>
      </c>
      <c r="F811" s="6">
        <v>1242.402</v>
      </c>
      <c r="G811" s="6">
        <v>2032.5795000000001</v>
      </c>
      <c r="H811" s="6" t="str">
        <f>VLOOKUP(Tabla1[[#This Row],[Caja]],Originales!$I$3:$K$6,2,FALSE)</f>
        <v>Tenerife Norte</v>
      </c>
      <c r="I811" s="6" t="str">
        <f>VLOOKUP(Tabla1[[#This Row],[Caja]],Originales!$I$3:$K$6,3,FALSE)</f>
        <v>Tenerife</v>
      </c>
      <c r="J811" s="9" t="str">
        <f>VLOOKUP(Tabla1[[#This Row],[CodigoEmpleado]],Originales!$M$3:$P$13,2,FALSE)</f>
        <v>Jorge</v>
      </c>
      <c r="K811" s="10">
        <f>YEAR(Tabla1[[#This Row],[Fecha]])</f>
        <v>2011</v>
      </c>
      <c r="L811" s="11">
        <f>MONTH(Tabla1[[#This Row],[Fecha]])</f>
        <v>4</v>
      </c>
      <c r="M811" s="11">
        <f>DAY(Tabla1[[#This Row],[Fecha]])</f>
        <v>12</v>
      </c>
      <c r="N811" s="11">
        <f>WEEKDAY(Tabla1[[#This Row],[Fecha]],2)</f>
        <v>2</v>
      </c>
      <c r="O811" s="11" t="str">
        <f t="shared" si="12"/>
        <v>Martes</v>
      </c>
    </row>
    <row r="812" spans="1:15" x14ac:dyDescent="0.25">
      <c r="A812" s="4">
        <v>40645</v>
      </c>
      <c r="B812">
        <v>2</v>
      </c>
      <c r="C812">
        <v>1</v>
      </c>
      <c r="D812" s="5" t="s">
        <v>22</v>
      </c>
      <c r="E812" s="6">
        <v>723.06150000000002</v>
      </c>
      <c r="F812" s="6">
        <v>1136.1105</v>
      </c>
      <c r="G812" s="6">
        <v>1859.172</v>
      </c>
      <c r="H812" s="6" t="str">
        <f>VLOOKUP(Tabla1[[#This Row],[Caja]],Originales!$I$3:$K$6,2,FALSE)</f>
        <v>Tenerife Sur</v>
      </c>
      <c r="I812" s="6" t="str">
        <f>VLOOKUP(Tabla1[[#This Row],[Caja]],Originales!$I$3:$K$6,3,FALSE)</f>
        <v>Tenerife</v>
      </c>
      <c r="J812" s="9" t="str">
        <f>VLOOKUP(Tabla1[[#This Row],[CodigoEmpleado]],Originales!$M$3:$P$13,2,FALSE)</f>
        <v>Paco</v>
      </c>
      <c r="K812" s="10">
        <f>YEAR(Tabla1[[#This Row],[Fecha]])</f>
        <v>2011</v>
      </c>
      <c r="L812" s="11">
        <f>MONTH(Tabla1[[#This Row],[Fecha]])</f>
        <v>4</v>
      </c>
      <c r="M812" s="11">
        <f>DAY(Tabla1[[#This Row],[Fecha]])</f>
        <v>12</v>
      </c>
      <c r="N812" s="11">
        <f>WEEKDAY(Tabla1[[#This Row],[Fecha]],2)</f>
        <v>2</v>
      </c>
      <c r="O812" s="11" t="str">
        <f t="shared" si="12"/>
        <v>Martes</v>
      </c>
    </row>
    <row r="813" spans="1:15" x14ac:dyDescent="0.25">
      <c r="A813" s="4">
        <v>40645</v>
      </c>
      <c r="B813">
        <v>2</v>
      </c>
      <c r="C813">
        <v>2</v>
      </c>
      <c r="D813" s="5" t="s">
        <v>27</v>
      </c>
      <c r="E813" s="6">
        <v>756.07349999999997</v>
      </c>
      <c r="F813" s="6">
        <v>1158.4124999999999</v>
      </c>
      <c r="G813" s="6">
        <v>1914.4860000000001</v>
      </c>
      <c r="H813" s="6" t="str">
        <f>VLOOKUP(Tabla1[[#This Row],[Caja]],Originales!$I$3:$K$6,2,FALSE)</f>
        <v>Tenerife Sur</v>
      </c>
      <c r="I813" s="6" t="str">
        <f>VLOOKUP(Tabla1[[#This Row],[Caja]],Originales!$I$3:$K$6,3,FALSE)</f>
        <v>Tenerife</v>
      </c>
      <c r="J813" s="9" t="str">
        <f>VLOOKUP(Tabla1[[#This Row],[CodigoEmpleado]],Originales!$M$3:$P$13,2,FALSE)</f>
        <v>Bea</v>
      </c>
      <c r="K813" s="10">
        <f>YEAR(Tabla1[[#This Row],[Fecha]])</f>
        <v>2011</v>
      </c>
      <c r="L813" s="11">
        <f>MONTH(Tabla1[[#This Row],[Fecha]])</f>
        <v>4</v>
      </c>
      <c r="M813" s="11">
        <f>DAY(Tabla1[[#This Row],[Fecha]])</f>
        <v>12</v>
      </c>
      <c r="N813" s="11">
        <f>WEEKDAY(Tabla1[[#This Row],[Fecha]],2)</f>
        <v>2</v>
      </c>
      <c r="O813" s="11" t="str">
        <f t="shared" si="12"/>
        <v>Martes</v>
      </c>
    </row>
    <row r="814" spans="1:15" x14ac:dyDescent="0.25">
      <c r="A814" s="4">
        <v>40645</v>
      </c>
      <c r="B814">
        <v>3</v>
      </c>
      <c r="C814">
        <v>1</v>
      </c>
      <c r="D814" s="5" t="s">
        <v>32</v>
      </c>
      <c r="E814" s="6">
        <v>736.11300000000006</v>
      </c>
      <c r="F814" s="6">
        <v>1154.6745000000001</v>
      </c>
      <c r="G814" s="6">
        <v>1890.7874999999999</v>
      </c>
      <c r="H814" s="6" t="str">
        <f>VLOOKUP(Tabla1[[#This Row],[Caja]],Originales!$I$3:$K$6,2,FALSE)</f>
        <v>Las Canteras</v>
      </c>
      <c r="I814" s="6" t="str">
        <f>VLOOKUP(Tabla1[[#This Row],[Caja]],Originales!$I$3:$K$6,3,FALSE)</f>
        <v>Las Palmas</v>
      </c>
      <c r="J814" s="9" t="str">
        <f>VLOOKUP(Tabla1[[#This Row],[CodigoEmpleado]],Originales!$M$3:$P$13,2,FALSE)</f>
        <v>Ana</v>
      </c>
      <c r="K814" s="10">
        <f>YEAR(Tabla1[[#This Row],[Fecha]])</f>
        <v>2011</v>
      </c>
      <c r="L814" s="11">
        <f>MONTH(Tabla1[[#This Row],[Fecha]])</f>
        <v>4</v>
      </c>
      <c r="M814" s="11">
        <f>DAY(Tabla1[[#This Row],[Fecha]])</f>
        <v>12</v>
      </c>
      <c r="N814" s="11">
        <f>WEEKDAY(Tabla1[[#This Row],[Fecha]],2)</f>
        <v>2</v>
      </c>
      <c r="O814" s="11" t="str">
        <f t="shared" si="12"/>
        <v>Martes</v>
      </c>
    </row>
    <row r="815" spans="1:15" x14ac:dyDescent="0.25">
      <c r="A815" s="4">
        <v>40645</v>
      </c>
      <c r="B815">
        <v>3</v>
      </c>
      <c r="C815">
        <v>2</v>
      </c>
      <c r="D815" s="5" t="s">
        <v>37</v>
      </c>
      <c r="E815" s="6">
        <v>742.11900000000003</v>
      </c>
      <c r="F815" s="6">
        <v>1171.2539999999999</v>
      </c>
      <c r="G815" s="6">
        <v>1913.373</v>
      </c>
      <c r="H815" s="6" t="str">
        <f>VLOOKUP(Tabla1[[#This Row],[Caja]],Originales!$I$3:$K$6,2,FALSE)</f>
        <v>Las Canteras</v>
      </c>
      <c r="I815" s="6" t="str">
        <f>VLOOKUP(Tabla1[[#This Row],[Caja]],Originales!$I$3:$K$6,3,FALSE)</f>
        <v>Las Palmas</v>
      </c>
      <c r="J815" s="9" t="str">
        <f>VLOOKUP(Tabla1[[#This Row],[CodigoEmpleado]],Originales!$M$3:$P$13,2,FALSE)</f>
        <v>Luis</v>
      </c>
      <c r="K815" s="10">
        <f>YEAR(Tabla1[[#This Row],[Fecha]])</f>
        <v>2011</v>
      </c>
      <c r="L815" s="11">
        <f>MONTH(Tabla1[[#This Row],[Fecha]])</f>
        <v>4</v>
      </c>
      <c r="M815" s="11">
        <f>DAY(Tabla1[[#This Row],[Fecha]])</f>
        <v>12</v>
      </c>
      <c r="N815" s="11">
        <f>WEEKDAY(Tabla1[[#This Row],[Fecha]],2)</f>
        <v>2</v>
      </c>
      <c r="O815" s="11" t="str">
        <f t="shared" si="12"/>
        <v>Martes</v>
      </c>
    </row>
    <row r="816" spans="1:15" x14ac:dyDescent="0.25">
      <c r="A816" s="4">
        <v>40645</v>
      </c>
      <c r="B816">
        <v>4</v>
      </c>
      <c r="C816">
        <v>1</v>
      </c>
      <c r="D816" s="5" t="s">
        <v>40</v>
      </c>
      <c r="E816" s="6">
        <v>723.66</v>
      </c>
      <c r="F816" s="6">
        <v>1092.5039999999999</v>
      </c>
      <c r="G816" s="6">
        <v>1816.164</v>
      </c>
      <c r="H816" s="6" t="str">
        <f>VLOOKUP(Tabla1[[#This Row],[Caja]],Originales!$I$3:$K$6,2,FALSE)</f>
        <v>Telde</v>
      </c>
      <c r="I816" s="6" t="str">
        <f>VLOOKUP(Tabla1[[#This Row],[Caja]],Originales!$I$3:$K$6,3,FALSE)</f>
        <v>Las Palmas</v>
      </c>
      <c r="J816" s="9" t="str">
        <f>VLOOKUP(Tabla1[[#This Row],[CodigoEmpleado]],Originales!$M$3:$P$13,2,FALSE)</f>
        <v>Pepe</v>
      </c>
      <c r="K816" s="10">
        <f>YEAR(Tabla1[[#This Row],[Fecha]])</f>
        <v>2011</v>
      </c>
      <c r="L816" s="11">
        <f>MONTH(Tabla1[[#This Row],[Fecha]])</f>
        <v>4</v>
      </c>
      <c r="M816" s="11">
        <f>DAY(Tabla1[[#This Row],[Fecha]])</f>
        <v>12</v>
      </c>
      <c r="N816" s="11">
        <f>WEEKDAY(Tabla1[[#This Row],[Fecha]],2)</f>
        <v>2</v>
      </c>
      <c r="O816" s="11" t="str">
        <f t="shared" si="12"/>
        <v>Martes</v>
      </c>
    </row>
    <row r="817" spans="1:15" x14ac:dyDescent="0.25">
      <c r="A817" s="4">
        <v>40645</v>
      </c>
      <c r="B817">
        <v>4</v>
      </c>
      <c r="C817">
        <v>2</v>
      </c>
      <c r="D817" s="5" t="s">
        <v>41</v>
      </c>
      <c r="E817" s="6">
        <v>840.58799999999997</v>
      </c>
      <c r="F817" s="6">
        <v>1318.884</v>
      </c>
      <c r="G817" s="6">
        <v>2159.4720000000002</v>
      </c>
      <c r="H817" s="6" t="str">
        <f>VLOOKUP(Tabla1[[#This Row],[Caja]],Originales!$I$3:$K$6,2,FALSE)</f>
        <v>Telde</v>
      </c>
      <c r="I817" s="6" t="str">
        <f>VLOOKUP(Tabla1[[#This Row],[Caja]],Originales!$I$3:$K$6,3,FALSE)</f>
        <v>Las Palmas</v>
      </c>
      <c r="J817" s="9" t="str">
        <f>VLOOKUP(Tabla1[[#This Row],[CodigoEmpleado]],Originales!$M$3:$P$13,2,FALSE)</f>
        <v>Javi</v>
      </c>
      <c r="K817" s="10">
        <f>YEAR(Tabla1[[#This Row],[Fecha]])</f>
        <v>2011</v>
      </c>
      <c r="L817" s="11">
        <f>MONTH(Tabla1[[#This Row],[Fecha]])</f>
        <v>4</v>
      </c>
      <c r="M817" s="11">
        <f>DAY(Tabla1[[#This Row],[Fecha]])</f>
        <v>12</v>
      </c>
      <c r="N817" s="11">
        <f>WEEKDAY(Tabla1[[#This Row],[Fecha]],2)</f>
        <v>2</v>
      </c>
      <c r="O817" s="11" t="str">
        <f t="shared" si="12"/>
        <v>Martes</v>
      </c>
    </row>
    <row r="818" spans="1:15" x14ac:dyDescent="0.25">
      <c r="A818" s="4">
        <v>40646</v>
      </c>
      <c r="B818">
        <v>1</v>
      </c>
      <c r="C818">
        <v>1</v>
      </c>
      <c r="D818" s="5" t="s">
        <v>43</v>
      </c>
      <c r="E818" s="6">
        <v>739.00049999999999</v>
      </c>
      <c r="F818" s="6">
        <v>1116.3915</v>
      </c>
      <c r="G818" s="6">
        <v>1855.3920000000001</v>
      </c>
      <c r="H818" s="6" t="str">
        <f>VLOOKUP(Tabla1[[#This Row],[Caja]],Originales!$I$3:$K$6,2,FALSE)</f>
        <v>Tenerife Norte</v>
      </c>
      <c r="I818" s="6" t="str">
        <f>VLOOKUP(Tabla1[[#This Row],[Caja]],Originales!$I$3:$K$6,3,FALSE)</f>
        <v>Tenerife</v>
      </c>
      <c r="J818" s="9" t="str">
        <f>VLOOKUP(Tabla1[[#This Row],[CodigoEmpleado]],Originales!$M$3:$P$13,2,FALSE)</f>
        <v>Jose</v>
      </c>
      <c r="K818" s="10">
        <f>YEAR(Tabla1[[#This Row],[Fecha]])</f>
        <v>2011</v>
      </c>
      <c r="L818" s="11">
        <f>MONTH(Tabla1[[#This Row],[Fecha]])</f>
        <v>4</v>
      </c>
      <c r="M818" s="11">
        <f>DAY(Tabla1[[#This Row],[Fecha]])</f>
        <v>13</v>
      </c>
      <c r="N818" s="11">
        <f>WEEKDAY(Tabla1[[#This Row],[Fecha]],2)</f>
        <v>3</v>
      </c>
      <c r="O818" s="11" t="str">
        <f t="shared" si="12"/>
        <v>Miércoles</v>
      </c>
    </row>
    <row r="819" spans="1:15" x14ac:dyDescent="0.25">
      <c r="A819" s="4">
        <v>40646</v>
      </c>
      <c r="B819">
        <v>1</v>
      </c>
      <c r="C819">
        <v>2</v>
      </c>
      <c r="D819" s="5" t="s">
        <v>47</v>
      </c>
      <c r="E819" s="6">
        <v>651.64049999999997</v>
      </c>
      <c r="F819" s="6">
        <v>998.17200000000003</v>
      </c>
      <c r="G819" s="6">
        <v>1649.8125</v>
      </c>
      <c r="H819" s="6" t="str">
        <f>VLOOKUP(Tabla1[[#This Row],[Caja]],Originales!$I$3:$K$6,2,FALSE)</f>
        <v>Tenerife Norte</v>
      </c>
      <c r="I819" s="6" t="str">
        <f>VLOOKUP(Tabla1[[#This Row],[Caja]],Originales!$I$3:$K$6,3,FALSE)</f>
        <v>Tenerife</v>
      </c>
      <c r="J819" s="9" t="str">
        <f>VLOOKUP(Tabla1[[#This Row],[CodigoEmpleado]],Originales!$M$3:$P$13,2,FALSE)</f>
        <v>Toño</v>
      </c>
      <c r="K819" s="10">
        <f>YEAR(Tabla1[[#This Row],[Fecha]])</f>
        <v>2011</v>
      </c>
      <c r="L819" s="11">
        <f>MONTH(Tabla1[[#This Row],[Fecha]])</f>
        <v>4</v>
      </c>
      <c r="M819" s="11">
        <f>DAY(Tabla1[[#This Row],[Fecha]])</f>
        <v>13</v>
      </c>
      <c r="N819" s="11">
        <f>WEEKDAY(Tabla1[[#This Row],[Fecha]],2)</f>
        <v>3</v>
      </c>
      <c r="O819" s="11" t="str">
        <f t="shared" si="12"/>
        <v>Miércoles</v>
      </c>
    </row>
    <row r="820" spans="1:15" x14ac:dyDescent="0.25">
      <c r="A820" s="4">
        <v>40646</v>
      </c>
      <c r="B820">
        <v>2</v>
      </c>
      <c r="C820">
        <v>1</v>
      </c>
      <c r="D820" s="5" t="s">
        <v>24</v>
      </c>
      <c r="E820" s="6">
        <v>654.70650000000001</v>
      </c>
      <c r="F820" s="6">
        <v>1023.0255</v>
      </c>
      <c r="G820" s="6">
        <v>1677.732</v>
      </c>
      <c r="H820" s="6" t="str">
        <f>VLOOKUP(Tabla1[[#This Row],[Caja]],Originales!$I$3:$K$6,2,FALSE)</f>
        <v>Tenerife Sur</v>
      </c>
      <c r="I820" s="6" t="str">
        <f>VLOOKUP(Tabla1[[#This Row],[Caja]],Originales!$I$3:$K$6,3,FALSE)</f>
        <v>Tenerife</v>
      </c>
      <c r="J820" s="9" t="str">
        <f>VLOOKUP(Tabla1[[#This Row],[CodigoEmpleado]],Originales!$M$3:$P$13,2,FALSE)</f>
        <v>Ana</v>
      </c>
      <c r="K820" s="10">
        <f>YEAR(Tabla1[[#This Row],[Fecha]])</f>
        <v>2011</v>
      </c>
      <c r="L820" s="11">
        <f>MONTH(Tabla1[[#This Row],[Fecha]])</f>
        <v>4</v>
      </c>
      <c r="M820" s="11">
        <f>DAY(Tabla1[[#This Row],[Fecha]])</f>
        <v>13</v>
      </c>
      <c r="N820" s="11">
        <f>WEEKDAY(Tabla1[[#This Row],[Fecha]],2)</f>
        <v>3</v>
      </c>
      <c r="O820" s="11" t="str">
        <f t="shared" si="12"/>
        <v>Miércoles</v>
      </c>
    </row>
    <row r="821" spans="1:15" x14ac:dyDescent="0.25">
      <c r="A821" s="4">
        <v>40646</v>
      </c>
      <c r="B821">
        <v>2</v>
      </c>
      <c r="C821">
        <v>2</v>
      </c>
      <c r="D821" s="5" t="s">
        <v>30</v>
      </c>
      <c r="E821" s="6">
        <v>759.64350000000002</v>
      </c>
      <c r="F821" s="6">
        <v>1198.2494999999999</v>
      </c>
      <c r="G821" s="6">
        <v>1957.893</v>
      </c>
      <c r="H821" s="6" t="str">
        <f>VLOOKUP(Tabla1[[#This Row],[Caja]],Originales!$I$3:$K$6,2,FALSE)</f>
        <v>Tenerife Sur</v>
      </c>
      <c r="I821" s="6" t="str">
        <f>VLOOKUP(Tabla1[[#This Row],[Caja]],Originales!$I$3:$K$6,3,FALSE)</f>
        <v>Tenerife</v>
      </c>
      <c r="J821" s="9" t="str">
        <f>VLOOKUP(Tabla1[[#This Row],[CodigoEmpleado]],Originales!$M$3:$P$13,2,FALSE)</f>
        <v>Juan</v>
      </c>
      <c r="K821" s="10">
        <f>YEAR(Tabla1[[#This Row],[Fecha]])</f>
        <v>2011</v>
      </c>
      <c r="L821" s="11">
        <f>MONTH(Tabla1[[#This Row],[Fecha]])</f>
        <v>4</v>
      </c>
      <c r="M821" s="11">
        <f>DAY(Tabla1[[#This Row],[Fecha]])</f>
        <v>13</v>
      </c>
      <c r="N821" s="11">
        <f>WEEKDAY(Tabla1[[#This Row],[Fecha]],2)</f>
        <v>3</v>
      </c>
      <c r="O821" s="11" t="str">
        <f t="shared" si="12"/>
        <v>Miércoles</v>
      </c>
    </row>
    <row r="822" spans="1:15" x14ac:dyDescent="0.25">
      <c r="A822" s="4">
        <v>40646</v>
      </c>
      <c r="B822">
        <v>3</v>
      </c>
      <c r="C822">
        <v>1</v>
      </c>
      <c r="D822" s="5" t="s">
        <v>16</v>
      </c>
      <c r="E822" s="6">
        <v>652.197</v>
      </c>
      <c r="F822" s="6">
        <v>1041.579</v>
      </c>
      <c r="G822" s="6">
        <v>1693.7760000000001</v>
      </c>
      <c r="H822" s="6" t="str">
        <f>VLOOKUP(Tabla1[[#This Row],[Caja]],Originales!$I$3:$K$6,2,FALSE)</f>
        <v>Las Canteras</v>
      </c>
      <c r="I822" s="6" t="str">
        <f>VLOOKUP(Tabla1[[#This Row],[Caja]],Originales!$I$3:$K$6,3,FALSE)</f>
        <v>Las Palmas</v>
      </c>
      <c r="J822" s="9" t="str">
        <f>VLOOKUP(Tabla1[[#This Row],[CodigoEmpleado]],Originales!$M$3:$P$13,2,FALSE)</f>
        <v>Jorge</v>
      </c>
      <c r="K822" s="10">
        <f>YEAR(Tabla1[[#This Row],[Fecha]])</f>
        <v>2011</v>
      </c>
      <c r="L822" s="11">
        <f>MONTH(Tabla1[[#This Row],[Fecha]])</f>
        <v>4</v>
      </c>
      <c r="M822" s="11">
        <f>DAY(Tabla1[[#This Row],[Fecha]])</f>
        <v>13</v>
      </c>
      <c r="N822" s="11">
        <f>WEEKDAY(Tabla1[[#This Row],[Fecha]],2)</f>
        <v>3</v>
      </c>
      <c r="O822" s="11" t="str">
        <f t="shared" si="12"/>
        <v>Miércoles</v>
      </c>
    </row>
    <row r="823" spans="1:15" x14ac:dyDescent="0.25">
      <c r="A823" s="4">
        <v>40646</v>
      </c>
      <c r="B823">
        <v>3</v>
      </c>
      <c r="C823">
        <v>2</v>
      </c>
      <c r="D823" s="5" t="s">
        <v>22</v>
      </c>
      <c r="E823" s="6">
        <v>679.01400000000001</v>
      </c>
      <c r="F823" s="6">
        <v>1026.4380000000001</v>
      </c>
      <c r="G823" s="6">
        <v>1705.452</v>
      </c>
      <c r="H823" s="6" t="str">
        <f>VLOOKUP(Tabla1[[#This Row],[Caja]],Originales!$I$3:$K$6,2,FALSE)</f>
        <v>Las Canteras</v>
      </c>
      <c r="I823" s="6" t="str">
        <f>VLOOKUP(Tabla1[[#This Row],[Caja]],Originales!$I$3:$K$6,3,FALSE)</f>
        <v>Las Palmas</v>
      </c>
      <c r="J823" s="9" t="str">
        <f>VLOOKUP(Tabla1[[#This Row],[CodigoEmpleado]],Originales!$M$3:$P$13,2,FALSE)</f>
        <v>Paco</v>
      </c>
      <c r="K823" s="10">
        <f>YEAR(Tabla1[[#This Row],[Fecha]])</f>
        <v>2011</v>
      </c>
      <c r="L823" s="11">
        <f>MONTH(Tabla1[[#This Row],[Fecha]])</f>
        <v>4</v>
      </c>
      <c r="M823" s="11">
        <f>DAY(Tabla1[[#This Row],[Fecha]])</f>
        <v>13</v>
      </c>
      <c r="N823" s="11">
        <f>WEEKDAY(Tabla1[[#This Row],[Fecha]],2)</f>
        <v>3</v>
      </c>
      <c r="O823" s="11" t="str">
        <f t="shared" si="12"/>
        <v>Miércoles</v>
      </c>
    </row>
    <row r="824" spans="1:15" x14ac:dyDescent="0.25">
      <c r="A824" s="4">
        <v>40646</v>
      </c>
      <c r="B824">
        <v>4</v>
      </c>
      <c r="C824">
        <v>1</v>
      </c>
      <c r="D824" s="5" t="s">
        <v>27</v>
      </c>
      <c r="E824" s="6">
        <v>718.27350000000001</v>
      </c>
      <c r="F824" s="6">
        <v>1082.1824999999999</v>
      </c>
      <c r="G824" s="6">
        <v>1800.4559999999999</v>
      </c>
      <c r="H824" s="6" t="str">
        <f>VLOOKUP(Tabla1[[#This Row],[Caja]],Originales!$I$3:$K$6,2,FALSE)</f>
        <v>Telde</v>
      </c>
      <c r="I824" s="6" t="str">
        <f>VLOOKUP(Tabla1[[#This Row],[Caja]],Originales!$I$3:$K$6,3,FALSE)</f>
        <v>Las Palmas</v>
      </c>
      <c r="J824" s="9" t="str">
        <f>VLOOKUP(Tabla1[[#This Row],[CodigoEmpleado]],Originales!$M$3:$P$13,2,FALSE)</f>
        <v>Bea</v>
      </c>
      <c r="K824" s="10">
        <f>YEAR(Tabla1[[#This Row],[Fecha]])</f>
        <v>2011</v>
      </c>
      <c r="L824" s="11">
        <f>MONTH(Tabla1[[#This Row],[Fecha]])</f>
        <v>4</v>
      </c>
      <c r="M824" s="11">
        <f>DAY(Tabla1[[#This Row],[Fecha]])</f>
        <v>13</v>
      </c>
      <c r="N824" s="11">
        <f>WEEKDAY(Tabla1[[#This Row],[Fecha]],2)</f>
        <v>3</v>
      </c>
      <c r="O824" s="11" t="str">
        <f t="shared" si="12"/>
        <v>Miércoles</v>
      </c>
    </row>
    <row r="825" spans="1:15" x14ac:dyDescent="0.25">
      <c r="A825" s="4">
        <v>40646</v>
      </c>
      <c r="B825">
        <v>4</v>
      </c>
      <c r="C825">
        <v>2</v>
      </c>
      <c r="D825" s="5" t="s">
        <v>32</v>
      </c>
      <c r="E825" s="6">
        <v>646.779</v>
      </c>
      <c r="F825" s="6">
        <v>991.98749999999995</v>
      </c>
      <c r="G825" s="6">
        <v>1638.7665</v>
      </c>
      <c r="H825" s="6" t="str">
        <f>VLOOKUP(Tabla1[[#This Row],[Caja]],Originales!$I$3:$K$6,2,FALSE)</f>
        <v>Telde</v>
      </c>
      <c r="I825" s="6" t="str">
        <f>VLOOKUP(Tabla1[[#This Row],[Caja]],Originales!$I$3:$K$6,3,FALSE)</f>
        <v>Las Palmas</v>
      </c>
      <c r="J825" s="9" t="str">
        <f>VLOOKUP(Tabla1[[#This Row],[CodigoEmpleado]],Originales!$M$3:$P$13,2,FALSE)</f>
        <v>Ana</v>
      </c>
      <c r="K825" s="10">
        <f>YEAR(Tabla1[[#This Row],[Fecha]])</f>
        <v>2011</v>
      </c>
      <c r="L825" s="11">
        <f>MONTH(Tabla1[[#This Row],[Fecha]])</f>
        <v>4</v>
      </c>
      <c r="M825" s="11">
        <f>DAY(Tabla1[[#This Row],[Fecha]])</f>
        <v>13</v>
      </c>
      <c r="N825" s="11">
        <f>WEEKDAY(Tabla1[[#This Row],[Fecha]],2)</f>
        <v>3</v>
      </c>
      <c r="O825" s="11" t="str">
        <f t="shared" si="12"/>
        <v>Miércoles</v>
      </c>
    </row>
    <row r="826" spans="1:15" x14ac:dyDescent="0.25">
      <c r="A826" s="4">
        <v>40647</v>
      </c>
      <c r="B826">
        <v>1</v>
      </c>
      <c r="C826">
        <v>1</v>
      </c>
      <c r="D826" s="5" t="s">
        <v>37</v>
      </c>
      <c r="E826" s="6">
        <v>699.01649999999995</v>
      </c>
      <c r="F826" s="6">
        <v>1055.9745</v>
      </c>
      <c r="G826" s="6">
        <v>1754.991</v>
      </c>
      <c r="H826" s="6" t="str">
        <f>VLOOKUP(Tabla1[[#This Row],[Caja]],Originales!$I$3:$K$6,2,FALSE)</f>
        <v>Tenerife Norte</v>
      </c>
      <c r="I826" s="6" t="str">
        <f>VLOOKUP(Tabla1[[#This Row],[Caja]],Originales!$I$3:$K$6,3,FALSE)</f>
        <v>Tenerife</v>
      </c>
      <c r="J826" s="9" t="str">
        <f>VLOOKUP(Tabla1[[#This Row],[CodigoEmpleado]],Originales!$M$3:$P$13,2,FALSE)</f>
        <v>Luis</v>
      </c>
      <c r="K826" s="10">
        <f>YEAR(Tabla1[[#This Row],[Fecha]])</f>
        <v>2011</v>
      </c>
      <c r="L826" s="11">
        <f>MONTH(Tabla1[[#This Row],[Fecha]])</f>
        <v>4</v>
      </c>
      <c r="M826" s="11">
        <f>DAY(Tabla1[[#This Row],[Fecha]])</f>
        <v>14</v>
      </c>
      <c r="N826" s="11">
        <f>WEEKDAY(Tabla1[[#This Row],[Fecha]],2)</f>
        <v>4</v>
      </c>
      <c r="O826" s="11" t="str">
        <f t="shared" si="12"/>
        <v>Jueves</v>
      </c>
    </row>
    <row r="827" spans="1:15" x14ac:dyDescent="0.25">
      <c r="A827" s="4">
        <v>40647</v>
      </c>
      <c r="B827">
        <v>1</v>
      </c>
      <c r="C827">
        <v>2</v>
      </c>
      <c r="D827" s="5" t="s">
        <v>40</v>
      </c>
      <c r="E827" s="6">
        <v>636.38400000000001</v>
      </c>
      <c r="F827" s="6">
        <v>989.01599999999996</v>
      </c>
      <c r="G827" s="6">
        <v>1625.4</v>
      </c>
      <c r="H827" s="6" t="str">
        <f>VLOOKUP(Tabla1[[#This Row],[Caja]],Originales!$I$3:$K$6,2,FALSE)</f>
        <v>Tenerife Norte</v>
      </c>
      <c r="I827" s="6" t="str">
        <f>VLOOKUP(Tabla1[[#This Row],[Caja]],Originales!$I$3:$K$6,3,FALSE)</f>
        <v>Tenerife</v>
      </c>
      <c r="J827" s="9" t="str">
        <f>VLOOKUP(Tabla1[[#This Row],[CodigoEmpleado]],Originales!$M$3:$P$13,2,FALSE)</f>
        <v>Pepe</v>
      </c>
      <c r="K827" s="10">
        <f>YEAR(Tabla1[[#This Row],[Fecha]])</f>
        <v>2011</v>
      </c>
      <c r="L827" s="11">
        <f>MONTH(Tabla1[[#This Row],[Fecha]])</f>
        <v>4</v>
      </c>
      <c r="M827" s="11">
        <f>DAY(Tabla1[[#This Row],[Fecha]])</f>
        <v>14</v>
      </c>
      <c r="N827" s="11">
        <f>WEEKDAY(Tabla1[[#This Row],[Fecha]],2)</f>
        <v>4</v>
      </c>
      <c r="O827" s="11" t="str">
        <f t="shared" si="12"/>
        <v>Jueves</v>
      </c>
    </row>
    <row r="828" spans="1:15" x14ac:dyDescent="0.25">
      <c r="A828" s="4">
        <v>40647</v>
      </c>
      <c r="B828">
        <v>2</v>
      </c>
      <c r="C828">
        <v>1</v>
      </c>
      <c r="D828" s="5" t="s">
        <v>41</v>
      </c>
      <c r="E828" s="6">
        <v>683.98050000000001</v>
      </c>
      <c r="F828" s="6">
        <v>1096.9034999999999</v>
      </c>
      <c r="G828" s="6">
        <v>1780.884</v>
      </c>
      <c r="H828" s="6" t="str">
        <f>VLOOKUP(Tabla1[[#This Row],[Caja]],Originales!$I$3:$K$6,2,FALSE)</f>
        <v>Tenerife Sur</v>
      </c>
      <c r="I828" s="6" t="str">
        <f>VLOOKUP(Tabla1[[#This Row],[Caja]],Originales!$I$3:$K$6,3,FALSE)</f>
        <v>Tenerife</v>
      </c>
      <c r="J828" s="9" t="str">
        <f>VLOOKUP(Tabla1[[#This Row],[CodigoEmpleado]],Originales!$M$3:$P$13,2,FALSE)</f>
        <v>Javi</v>
      </c>
      <c r="K828" s="10">
        <f>YEAR(Tabla1[[#This Row],[Fecha]])</f>
        <v>2011</v>
      </c>
      <c r="L828" s="11">
        <f>MONTH(Tabla1[[#This Row],[Fecha]])</f>
        <v>4</v>
      </c>
      <c r="M828" s="11">
        <f>DAY(Tabla1[[#This Row],[Fecha]])</f>
        <v>14</v>
      </c>
      <c r="N828" s="11">
        <f>WEEKDAY(Tabla1[[#This Row],[Fecha]],2)</f>
        <v>4</v>
      </c>
      <c r="O828" s="11" t="str">
        <f t="shared" si="12"/>
        <v>Jueves</v>
      </c>
    </row>
    <row r="829" spans="1:15" x14ac:dyDescent="0.25">
      <c r="A829" s="4">
        <v>40647</v>
      </c>
      <c r="B829">
        <v>2</v>
      </c>
      <c r="C829">
        <v>2</v>
      </c>
      <c r="D829" s="5" t="s">
        <v>43</v>
      </c>
      <c r="E829" s="6">
        <v>802.221</v>
      </c>
      <c r="F829" s="6">
        <v>1212.9494999999999</v>
      </c>
      <c r="G829" s="6">
        <v>2015.1704999999999</v>
      </c>
      <c r="H829" s="6" t="str">
        <f>VLOOKUP(Tabla1[[#This Row],[Caja]],Originales!$I$3:$K$6,2,FALSE)</f>
        <v>Tenerife Sur</v>
      </c>
      <c r="I829" s="6" t="str">
        <f>VLOOKUP(Tabla1[[#This Row],[Caja]],Originales!$I$3:$K$6,3,FALSE)</f>
        <v>Tenerife</v>
      </c>
      <c r="J829" s="9" t="str">
        <f>VLOOKUP(Tabla1[[#This Row],[CodigoEmpleado]],Originales!$M$3:$P$13,2,FALSE)</f>
        <v>Jose</v>
      </c>
      <c r="K829" s="10">
        <f>YEAR(Tabla1[[#This Row],[Fecha]])</f>
        <v>2011</v>
      </c>
      <c r="L829" s="11">
        <f>MONTH(Tabla1[[#This Row],[Fecha]])</f>
        <v>4</v>
      </c>
      <c r="M829" s="11">
        <f>DAY(Tabla1[[#This Row],[Fecha]])</f>
        <v>14</v>
      </c>
      <c r="N829" s="11">
        <f>WEEKDAY(Tabla1[[#This Row],[Fecha]],2)</f>
        <v>4</v>
      </c>
      <c r="O829" s="11" t="str">
        <f t="shared" si="12"/>
        <v>Jueves</v>
      </c>
    </row>
    <row r="830" spans="1:15" x14ac:dyDescent="0.25">
      <c r="A830" s="4">
        <v>40647</v>
      </c>
      <c r="B830">
        <v>3</v>
      </c>
      <c r="C830">
        <v>1</v>
      </c>
      <c r="D830" s="5" t="s">
        <v>47</v>
      </c>
      <c r="E830" s="6">
        <v>697.90350000000001</v>
      </c>
      <c r="F830" s="6">
        <v>1099.5809999999999</v>
      </c>
      <c r="G830" s="6">
        <v>1797.4845</v>
      </c>
      <c r="H830" s="6" t="str">
        <f>VLOOKUP(Tabla1[[#This Row],[Caja]],Originales!$I$3:$K$6,2,FALSE)</f>
        <v>Las Canteras</v>
      </c>
      <c r="I830" s="6" t="str">
        <f>VLOOKUP(Tabla1[[#This Row],[Caja]],Originales!$I$3:$K$6,3,FALSE)</f>
        <v>Las Palmas</v>
      </c>
      <c r="J830" s="9" t="str">
        <f>VLOOKUP(Tabla1[[#This Row],[CodigoEmpleado]],Originales!$M$3:$P$13,2,FALSE)</f>
        <v>Toño</v>
      </c>
      <c r="K830" s="10">
        <f>YEAR(Tabla1[[#This Row],[Fecha]])</f>
        <v>2011</v>
      </c>
      <c r="L830" s="11">
        <f>MONTH(Tabla1[[#This Row],[Fecha]])</f>
        <v>4</v>
      </c>
      <c r="M830" s="11">
        <f>DAY(Tabla1[[#This Row],[Fecha]])</f>
        <v>14</v>
      </c>
      <c r="N830" s="11">
        <f>WEEKDAY(Tabla1[[#This Row],[Fecha]],2)</f>
        <v>4</v>
      </c>
      <c r="O830" s="11" t="str">
        <f t="shared" si="12"/>
        <v>Jueves</v>
      </c>
    </row>
    <row r="831" spans="1:15" x14ac:dyDescent="0.25">
      <c r="A831" s="4">
        <v>40647</v>
      </c>
      <c r="B831">
        <v>3</v>
      </c>
      <c r="C831">
        <v>2</v>
      </c>
      <c r="D831" s="5" t="s">
        <v>24</v>
      </c>
      <c r="E831" s="6">
        <v>835.86300000000006</v>
      </c>
      <c r="F831" s="6">
        <v>1280.769</v>
      </c>
      <c r="G831" s="6">
        <v>2116.6320000000001</v>
      </c>
      <c r="H831" s="6" t="str">
        <f>VLOOKUP(Tabla1[[#This Row],[Caja]],Originales!$I$3:$K$6,2,FALSE)</f>
        <v>Las Canteras</v>
      </c>
      <c r="I831" s="6" t="str">
        <f>VLOOKUP(Tabla1[[#This Row],[Caja]],Originales!$I$3:$K$6,3,FALSE)</f>
        <v>Las Palmas</v>
      </c>
      <c r="J831" s="9" t="str">
        <f>VLOOKUP(Tabla1[[#This Row],[CodigoEmpleado]],Originales!$M$3:$P$13,2,FALSE)</f>
        <v>Ana</v>
      </c>
      <c r="K831" s="10">
        <f>YEAR(Tabla1[[#This Row],[Fecha]])</f>
        <v>2011</v>
      </c>
      <c r="L831" s="11">
        <f>MONTH(Tabla1[[#This Row],[Fecha]])</f>
        <v>4</v>
      </c>
      <c r="M831" s="11">
        <f>DAY(Tabla1[[#This Row],[Fecha]])</f>
        <v>14</v>
      </c>
      <c r="N831" s="11">
        <f>WEEKDAY(Tabla1[[#This Row],[Fecha]],2)</f>
        <v>4</v>
      </c>
      <c r="O831" s="11" t="str">
        <f t="shared" si="12"/>
        <v>Jueves</v>
      </c>
    </row>
    <row r="832" spans="1:15" x14ac:dyDescent="0.25">
      <c r="A832" s="4">
        <v>40647</v>
      </c>
      <c r="B832">
        <v>4</v>
      </c>
      <c r="C832">
        <v>1</v>
      </c>
      <c r="D832" s="5" t="s">
        <v>30</v>
      </c>
      <c r="E832" s="6">
        <v>620.03549999999996</v>
      </c>
      <c r="F832" s="6">
        <v>964.55100000000004</v>
      </c>
      <c r="G832" s="6">
        <v>1584.5864999999999</v>
      </c>
      <c r="H832" s="6" t="str">
        <f>VLOOKUP(Tabla1[[#This Row],[Caja]],Originales!$I$3:$K$6,2,FALSE)</f>
        <v>Telde</v>
      </c>
      <c r="I832" s="6" t="str">
        <f>VLOOKUP(Tabla1[[#This Row],[Caja]],Originales!$I$3:$K$6,3,FALSE)</f>
        <v>Las Palmas</v>
      </c>
      <c r="J832" s="9" t="str">
        <f>VLOOKUP(Tabla1[[#This Row],[CodigoEmpleado]],Originales!$M$3:$P$13,2,FALSE)</f>
        <v>Juan</v>
      </c>
      <c r="K832" s="10">
        <f>YEAR(Tabla1[[#This Row],[Fecha]])</f>
        <v>2011</v>
      </c>
      <c r="L832" s="11">
        <f>MONTH(Tabla1[[#This Row],[Fecha]])</f>
        <v>4</v>
      </c>
      <c r="M832" s="11">
        <f>DAY(Tabla1[[#This Row],[Fecha]])</f>
        <v>14</v>
      </c>
      <c r="N832" s="11">
        <f>WEEKDAY(Tabla1[[#This Row],[Fecha]],2)</f>
        <v>4</v>
      </c>
      <c r="O832" s="11" t="str">
        <f t="shared" si="12"/>
        <v>Jueves</v>
      </c>
    </row>
    <row r="833" spans="1:15" x14ac:dyDescent="0.25">
      <c r="A833" s="4">
        <v>40647</v>
      </c>
      <c r="B833">
        <v>4</v>
      </c>
      <c r="C833">
        <v>2</v>
      </c>
      <c r="D833" s="5" t="s">
        <v>16</v>
      </c>
      <c r="E833" s="6">
        <v>812.57399999999996</v>
      </c>
      <c r="F833" s="6">
        <v>1220.6985</v>
      </c>
      <c r="G833" s="6">
        <v>2033.2725</v>
      </c>
      <c r="H833" s="6" t="str">
        <f>VLOOKUP(Tabla1[[#This Row],[Caja]],Originales!$I$3:$K$6,2,FALSE)</f>
        <v>Telde</v>
      </c>
      <c r="I833" s="6" t="str">
        <f>VLOOKUP(Tabla1[[#This Row],[Caja]],Originales!$I$3:$K$6,3,FALSE)</f>
        <v>Las Palmas</v>
      </c>
      <c r="J833" s="9" t="str">
        <f>VLOOKUP(Tabla1[[#This Row],[CodigoEmpleado]],Originales!$M$3:$P$13,2,FALSE)</f>
        <v>Jorge</v>
      </c>
      <c r="K833" s="10">
        <f>YEAR(Tabla1[[#This Row],[Fecha]])</f>
        <v>2011</v>
      </c>
      <c r="L833" s="11">
        <f>MONTH(Tabla1[[#This Row],[Fecha]])</f>
        <v>4</v>
      </c>
      <c r="M833" s="11">
        <f>DAY(Tabla1[[#This Row],[Fecha]])</f>
        <v>14</v>
      </c>
      <c r="N833" s="11">
        <f>WEEKDAY(Tabla1[[#This Row],[Fecha]],2)</f>
        <v>4</v>
      </c>
      <c r="O833" s="11" t="str">
        <f t="shared" si="12"/>
        <v>Jueves</v>
      </c>
    </row>
    <row r="834" spans="1:15" x14ac:dyDescent="0.25">
      <c r="A834" s="4">
        <v>40648</v>
      </c>
      <c r="B834">
        <v>1</v>
      </c>
      <c r="C834">
        <v>1</v>
      </c>
      <c r="D834" s="5" t="s">
        <v>22</v>
      </c>
      <c r="E834" s="6">
        <v>592.60950000000003</v>
      </c>
      <c r="F834" s="6">
        <v>991.38900000000001</v>
      </c>
      <c r="G834" s="6">
        <v>1583.9984999999999</v>
      </c>
      <c r="H834" s="6" t="str">
        <f>VLOOKUP(Tabla1[[#This Row],[Caja]],Originales!$I$3:$K$6,2,FALSE)</f>
        <v>Tenerife Norte</v>
      </c>
      <c r="I834" s="6" t="str">
        <f>VLOOKUP(Tabla1[[#This Row],[Caja]],Originales!$I$3:$K$6,3,FALSE)</f>
        <v>Tenerife</v>
      </c>
      <c r="J834" s="9" t="str">
        <f>VLOOKUP(Tabla1[[#This Row],[CodigoEmpleado]],Originales!$M$3:$P$13,2,FALSE)</f>
        <v>Paco</v>
      </c>
      <c r="K834" s="10">
        <f>YEAR(Tabla1[[#This Row],[Fecha]])</f>
        <v>2011</v>
      </c>
      <c r="L834" s="11">
        <f>MONTH(Tabla1[[#This Row],[Fecha]])</f>
        <v>4</v>
      </c>
      <c r="M834" s="11">
        <f>DAY(Tabla1[[#This Row],[Fecha]])</f>
        <v>15</v>
      </c>
      <c r="N834" s="11">
        <f>WEEKDAY(Tabla1[[#This Row],[Fecha]],2)</f>
        <v>5</v>
      </c>
      <c r="O834" s="11" t="str">
        <f t="shared" ref="O834:O897" si="13">IF(N834=1,"Lunes",IF(N834=2,"Martes",IF(N834=3,"Miércoles",IF(N834=4,"Jueves",IF(N834=5,"Viernes",IF(N834=6,"Sábado","Domingo"))))))</f>
        <v>Viernes</v>
      </c>
    </row>
    <row r="835" spans="1:15" x14ac:dyDescent="0.25">
      <c r="A835" s="4">
        <v>40648</v>
      </c>
      <c r="B835">
        <v>1</v>
      </c>
      <c r="C835">
        <v>2</v>
      </c>
      <c r="D835" s="5" t="s">
        <v>27</v>
      </c>
      <c r="E835" s="6">
        <v>859.50900000000001</v>
      </c>
      <c r="F835" s="6">
        <v>1310.9670000000001</v>
      </c>
      <c r="G835" s="6">
        <v>2170.4760000000001</v>
      </c>
      <c r="H835" s="6" t="str">
        <f>VLOOKUP(Tabla1[[#This Row],[Caja]],Originales!$I$3:$K$6,2,FALSE)</f>
        <v>Tenerife Norte</v>
      </c>
      <c r="I835" s="6" t="str">
        <f>VLOOKUP(Tabla1[[#This Row],[Caja]],Originales!$I$3:$K$6,3,FALSE)</f>
        <v>Tenerife</v>
      </c>
      <c r="J835" s="9" t="str">
        <f>VLOOKUP(Tabla1[[#This Row],[CodigoEmpleado]],Originales!$M$3:$P$13,2,FALSE)</f>
        <v>Bea</v>
      </c>
      <c r="K835" s="10">
        <f>YEAR(Tabla1[[#This Row],[Fecha]])</f>
        <v>2011</v>
      </c>
      <c r="L835" s="11">
        <f>MONTH(Tabla1[[#This Row],[Fecha]])</f>
        <v>4</v>
      </c>
      <c r="M835" s="11">
        <f>DAY(Tabla1[[#This Row],[Fecha]])</f>
        <v>15</v>
      </c>
      <c r="N835" s="11">
        <f>WEEKDAY(Tabla1[[#This Row],[Fecha]],2)</f>
        <v>5</v>
      </c>
      <c r="O835" s="11" t="str">
        <f t="shared" si="13"/>
        <v>Viernes</v>
      </c>
    </row>
    <row r="836" spans="1:15" x14ac:dyDescent="0.25">
      <c r="A836" s="4">
        <v>40648</v>
      </c>
      <c r="B836">
        <v>2</v>
      </c>
      <c r="C836">
        <v>1</v>
      </c>
      <c r="D836" s="5" t="s">
        <v>32</v>
      </c>
      <c r="E836" s="6">
        <v>653.60400000000004</v>
      </c>
      <c r="F836" s="6">
        <v>1028.9894999999999</v>
      </c>
      <c r="G836" s="6">
        <v>1682.5934999999999</v>
      </c>
      <c r="H836" s="6" t="str">
        <f>VLOOKUP(Tabla1[[#This Row],[Caja]],Originales!$I$3:$K$6,2,FALSE)</f>
        <v>Tenerife Sur</v>
      </c>
      <c r="I836" s="6" t="str">
        <f>VLOOKUP(Tabla1[[#This Row],[Caja]],Originales!$I$3:$K$6,3,FALSE)</f>
        <v>Tenerife</v>
      </c>
      <c r="J836" s="9" t="str">
        <f>VLOOKUP(Tabla1[[#This Row],[CodigoEmpleado]],Originales!$M$3:$P$13,2,FALSE)</f>
        <v>Ana</v>
      </c>
      <c r="K836" s="10">
        <f>YEAR(Tabla1[[#This Row],[Fecha]])</f>
        <v>2011</v>
      </c>
      <c r="L836" s="11">
        <f>MONTH(Tabla1[[#This Row],[Fecha]])</f>
        <v>4</v>
      </c>
      <c r="M836" s="11">
        <f>DAY(Tabla1[[#This Row],[Fecha]])</f>
        <v>15</v>
      </c>
      <c r="N836" s="11">
        <f>WEEKDAY(Tabla1[[#This Row],[Fecha]],2)</f>
        <v>5</v>
      </c>
      <c r="O836" s="11" t="str">
        <f t="shared" si="13"/>
        <v>Viernes</v>
      </c>
    </row>
    <row r="837" spans="1:15" x14ac:dyDescent="0.25">
      <c r="A837" s="4">
        <v>40648</v>
      </c>
      <c r="B837">
        <v>2</v>
      </c>
      <c r="C837">
        <v>2</v>
      </c>
      <c r="D837" s="5" t="s">
        <v>37</v>
      </c>
      <c r="E837" s="6">
        <v>652.56449999999995</v>
      </c>
      <c r="F837" s="6">
        <v>1090.3305</v>
      </c>
      <c r="G837" s="6">
        <v>1742.895</v>
      </c>
      <c r="H837" s="6" t="str">
        <f>VLOOKUP(Tabla1[[#This Row],[Caja]],Originales!$I$3:$K$6,2,FALSE)</f>
        <v>Tenerife Sur</v>
      </c>
      <c r="I837" s="6" t="str">
        <f>VLOOKUP(Tabla1[[#This Row],[Caja]],Originales!$I$3:$K$6,3,FALSE)</f>
        <v>Tenerife</v>
      </c>
      <c r="J837" s="9" t="str">
        <f>VLOOKUP(Tabla1[[#This Row],[CodigoEmpleado]],Originales!$M$3:$P$13,2,FALSE)</f>
        <v>Luis</v>
      </c>
      <c r="K837" s="10">
        <f>YEAR(Tabla1[[#This Row],[Fecha]])</f>
        <v>2011</v>
      </c>
      <c r="L837" s="11">
        <f>MONTH(Tabla1[[#This Row],[Fecha]])</f>
        <v>4</v>
      </c>
      <c r="M837" s="11">
        <f>DAY(Tabla1[[#This Row],[Fecha]])</f>
        <v>15</v>
      </c>
      <c r="N837" s="11">
        <f>WEEKDAY(Tabla1[[#This Row],[Fecha]],2)</f>
        <v>5</v>
      </c>
      <c r="O837" s="11" t="str">
        <f t="shared" si="13"/>
        <v>Viernes</v>
      </c>
    </row>
    <row r="838" spans="1:15" x14ac:dyDescent="0.25">
      <c r="A838" s="4">
        <v>40648</v>
      </c>
      <c r="B838">
        <v>3</v>
      </c>
      <c r="C838">
        <v>1</v>
      </c>
      <c r="D838" s="5" t="s">
        <v>40</v>
      </c>
      <c r="E838" s="6">
        <v>678.18449999999996</v>
      </c>
      <c r="F838" s="6">
        <v>1027.4670000000001</v>
      </c>
      <c r="G838" s="6">
        <v>1705.6514999999999</v>
      </c>
      <c r="H838" s="6" t="str">
        <f>VLOOKUP(Tabla1[[#This Row],[Caja]],Originales!$I$3:$K$6,2,FALSE)</f>
        <v>Las Canteras</v>
      </c>
      <c r="I838" s="6" t="str">
        <f>VLOOKUP(Tabla1[[#This Row],[Caja]],Originales!$I$3:$K$6,3,FALSE)</f>
        <v>Las Palmas</v>
      </c>
      <c r="J838" s="9" t="str">
        <f>VLOOKUP(Tabla1[[#This Row],[CodigoEmpleado]],Originales!$M$3:$P$13,2,FALSE)</f>
        <v>Pepe</v>
      </c>
      <c r="K838" s="10">
        <f>YEAR(Tabla1[[#This Row],[Fecha]])</f>
        <v>2011</v>
      </c>
      <c r="L838" s="11">
        <f>MONTH(Tabla1[[#This Row],[Fecha]])</f>
        <v>4</v>
      </c>
      <c r="M838" s="11">
        <f>DAY(Tabla1[[#This Row],[Fecha]])</f>
        <v>15</v>
      </c>
      <c r="N838" s="11">
        <f>WEEKDAY(Tabla1[[#This Row],[Fecha]],2)</f>
        <v>5</v>
      </c>
      <c r="O838" s="11" t="str">
        <f t="shared" si="13"/>
        <v>Viernes</v>
      </c>
    </row>
    <row r="839" spans="1:15" x14ac:dyDescent="0.25">
      <c r="A839" s="4">
        <v>40648</v>
      </c>
      <c r="B839">
        <v>3</v>
      </c>
      <c r="C839">
        <v>2</v>
      </c>
      <c r="D839" s="5" t="s">
        <v>41</v>
      </c>
      <c r="E839" s="6">
        <v>662.22450000000003</v>
      </c>
      <c r="F839" s="6">
        <v>1000.944</v>
      </c>
      <c r="G839" s="6">
        <v>1663.1685</v>
      </c>
      <c r="H839" s="6" t="str">
        <f>VLOOKUP(Tabla1[[#This Row],[Caja]],Originales!$I$3:$K$6,2,FALSE)</f>
        <v>Las Canteras</v>
      </c>
      <c r="I839" s="6" t="str">
        <f>VLOOKUP(Tabla1[[#This Row],[Caja]],Originales!$I$3:$K$6,3,FALSE)</f>
        <v>Las Palmas</v>
      </c>
      <c r="J839" s="9" t="str">
        <f>VLOOKUP(Tabla1[[#This Row],[CodigoEmpleado]],Originales!$M$3:$P$13,2,FALSE)</f>
        <v>Javi</v>
      </c>
      <c r="K839" s="10">
        <f>YEAR(Tabla1[[#This Row],[Fecha]])</f>
        <v>2011</v>
      </c>
      <c r="L839" s="11">
        <f>MONTH(Tabla1[[#This Row],[Fecha]])</f>
        <v>4</v>
      </c>
      <c r="M839" s="11">
        <f>DAY(Tabla1[[#This Row],[Fecha]])</f>
        <v>15</v>
      </c>
      <c r="N839" s="11">
        <f>WEEKDAY(Tabla1[[#This Row],[Fecha]],2)</f>
        <v>5</v>
      </c>
      <c r="O839" s="11" t="str">
        <f t="shared" si="13"/>
        <v>Viernes</v>
      </c>
    </row>
    <row r="840" spans="1:15" x14ac:dyDescent="0.25">
      <c r="A840" s="4">
        <v>40648</v>
      </c>
      <c r="B840">
        <v>4</v>
      </c>
      <c r="C840">
        <v>1</v>
      </c>
      <c r="D840" s="5" t="s">
        <v>43</v>
      </c>
      <c r="E840" s="6">
        <v>746.10900000000004</v>
      </c>
      <c r="F840" s="6">
        <v>1119.2055</v>
      </c>
      <c r="G840" s="6">
        <v>1865.3145</v>
      </c>
      <c r="H840" s="6" t="str">
        <f>VLOOKUP(Tabla1[[#This Row],[Caja]],Originales!$I$3:$K$6,2,FALSE)</f>
        <v>Telde</v>
      </c>
      <c r="I840" s="6" t="str">
        <f>VLOOKUP(Tabla1[[#This Row],[Caja]],Originales!$I$3:$K$6,3,FALSE)</f>
        <v>Las Palmas</v>
      </c>
      <c r="J840" s="9" t="str">
        <f>VLOOKUP(Tabla1[[#This Row],[CodigoEmpleado]],Originales!$M$3:$P$13,2,FALSE)</f>
        <v>Jose</v>
      </c>
      <c r="K840" s="10">
        <f>YEAR(Tabla1[[#This Row],[Fecha]])</f>
        <v>2011</v>
      </c>
      <c r="L840" s="11">
        <f>MONTH(Tabla1[[#This Row],[Fecha]])</f>
        <v>4</v>
      </c>
      <c r="M840" s="11">
        <f>DAY(Tabla1[[#This Row],[Fecha]])</f>
        <v>15</v>
      </c>
      <c r="N840" s="11">
        <f>WEEKDAY(Tabla1[[#This Row],[Fecha]],2)</f>
        <v>5</v>
      </c>
      <c r="O840" s="11" t="str">
        <f t="shared" si="13"/>
        <v>Viernes</v>
      </c>
    </row>
    <row r="841" spans="1:15" x14ac:dyDescent="0.25">
      <c r="A841" s="4">
        <v>40648</v>
      </c>
      <c r="B841">
        <v>4</v>
      </c>
      <c r="C841">
        <v>2</v>
      </c>
      <c r="D841" s="5" t="s">
        <v>47</v>
      </c>
      <c r="E841" s="6">
        <v>809.77049999999997</v>
      </c>
      <c r="F841" s="6">
        <v>1303.9425000000001</v>
      </c>
      <c r="G841" s="6">
        <v>2113.7130000000002</v>
      </c>
      <c r="H841" s="6" t="str">
        <f>VLOOKUP(Tabla1[[#This Row],[Caja]],Originales!$I$3:$K$6,2,FALSE)</f>
        <v>Telde</v>
      </c>
      <c r="I841" s="6" t="str">
        <f>VLOOKUP(Tabla1[[#This Row],[Caja]],Originales!$I$3:$K$6,3,FALSE)</f>
        <v>Las Palmas</v>
      </c>
      <c r="J841" s="9" t="str">
        <f>VLOOKUP(Tabla1[[#This Row],[CodigoEmpleado]],Originales!$M$3:$P$13,2,FALSE)</f>
        <v>Toño</v>
      </c>
      <c r="K841" s="10">
        <f>YEAR(Tabla1[[#This Row],[Fecha]])</f>
        <v>2011</v>
      </c>
      <c r="L841" s="11">
        <f>MONTH(Tabla1[[#This Row],[Fecha]])</f>
        <v>4</v>
      </c>
      <c r="M841" s="11">
        <f>DAY(Tabla1[[#This Row],[Fecha]])</f>
        <v>15</v>
      </c>
      <c r="N841" s="11">
        <f>WEEKDAY(Tabla1[[#This Row],[Fecha]],2)</f>
        <v>5</v>
      </c>
      <c r="O841" s="11" t="str">
        <f t="shared" si="13"/>
        <v>Viernes</v>
      </c>
    </row>
    <row r="842" spans="1:15" x14ac:dyDescent="0.25">
      <c r="A842" s="4">
        <v>40649</v>
      </c>
      <c r="B842">
        <v>1</v>
      </c>
      <c r="C842">
        <v>1</v>
      </c>
      <c r="D842" s="5" t="s">
        <v>24</v>
      </c>
      <c r="E842" s="6">
        <v>645.02549999999997</v>
      </c>
      <c r="F842" s="6">
        <v>986.13900000000001</v>
      </c>
      <c r="G842" s="6">
        <v>1631.1645000000001</v>
      </c>
      <c r="H842" s="6" t="str">
        <f>VLOOKUP(Tabla1[[#This Row],[Caja]],Originales!$I$3:$K$6,2,FALSE)</f>
        <v>Tenerife Norte</v>
      </c>
      <c r="I842" s="6" t="str">
        <f>VLOOKUP(Tabla1[[#This Row],[Caja]],Originales!$I$3:$K$6,3,FALSE)</f>
        <v>Tenerife</v>
      </c>
      <c r="J842" s="9" t="str">
        <f>VLOOKUP(Tabla1[[#This Row],[CodigoEmpleado]],Originales!$M$3:$P$13,2,FALSE)</f>
        <v>Ana</v>
      </c>
      <c r="K842" s="10">
        <f>YEAR(Tabla1[[#This Row],[Fecha]])</f>
        <v>2011</v>
      </c>
      <c r="L842" s="11">
        <f>MONTH(Tabla1[[#This Row],[Fecha]])</f>
        <v>4</v>
      </c>
      <c r="M842" s="11">
        <f>DAY(Tabla1[[#This Row],[Fecha]])</f>
        <v>16</v>
      </c>
      <c r="N842" s="11">
        <f>WEEKDAY(Tabla1[[#This Row],[Fecha]],2)</f>
        <v>6</v>
      </c>
      <c r="O842" s="11" t="str">
        <f t="shared" si="13"/>
        <v>Sábado</v>
      </c>
    </row>
    <row r="843" spans="1:15" x14ac:dyDescent="0.25">
      <c r="A843" s="4">
        <v>40649</v>
      </c>
      <c r="B843">
        <v>1</v>
      </c>
      <c r="C843">
        <v>2</v>
      </c>
      <c r="D843" s="5" t="s">
        <v>30</v>
      </c>
      <c r="E843" s="6">
        <v>835.85249999999996</v>
      </c>
      <c r="F843" s="6">
        <v>1337.9939999999999</v>
      </c>
      <c r="G843" s="6">
        <v>2173.8465000000001</v>
      </c>
      <c r="H843" s="6" t="str">
        <f>VLOOKUP(Tabla1[[#This Row],[Caja]],Originales!$I$3:$K$6,2,FALSE)</f>
        <v>Tenerife Norte</v>
      </c>
      <c r="I843" s="6" t="str">
        <f>VLOOKUP(Tabla1[[#This Row],[Caja]],Originales!$I$3:$K$6,3,FALSE)</f>
        <v>Tenerife</v>
      </c>
      <c r="J843" s="9" t="str">
        <f>VLOOKUP(Tabla1[[#This Row],[CodigoEmpleado]],Originales!$M$3:$P$13,2,FALSE)</f>
        <v>Juan</v>
      </c>
      <c r="K843" s="10">
        <f>YEAR(Tabla1[[#This Row],[Fecha]])</f>
        <v>2011</v>
      </c>
      <c r="L843" s="11">
        <f>MONTH(Tabla1[[#This Row],[Fecha]])</f>
        <v>4</v>
      </c>
      <c r="M843" s="11">
        <f>DAY(Tabla1[[#This Row],[Fecha]])</f>
        <v>16</v>
      </c>
      <c r="N843" s="11">
        <f>WEEKDAY(Tabla1[[#This Row],[Fecha]],2)</f>
        <v>6</v>
      </c>
      <c r="O843" s="11" t="str">
        <f t="shared" si="13"/>
        <v>Sábado</v>
      </c>
    </row>
    <row r="844" spans="1:15" x14ac:dyDescent="0.25">
      <c r="A844" s="4">
        <v>40649</v>
      </c>
      <c r="B844">
        <v>2</v>
      </c>
      <c r="C844">
        <v>1</v>
      </c>
      <c r="D844" s="5" t="s">
        <v>16</v>
      </c>
      <c r="E844" s="6">
        <v>616.12950000000001</v>
      </c>
      <c r="F844" s="6">
        <v>1027.8135</v>
      </c>
      <c r="G844" s="6">
        <v>1643.943</v>
      </c>
      <c r="H844" s="6" t="str">
        <f>VLOOKUP(Tabla1[[#This Row],[Caja]],Originales!$I$3:$K$6,2,FALSE)</f>
        <v>Tenerife Sur</v>
      </c>
      <c r="I844" s="6" t="str">
        <f>VLOOKUP(Tabla1[[#This Row],[Caja]],Originales!$I$3:$K$6,3,FALSE)</f>
        <v>Tenerife</v>
      </c>
      <c r="J844" s="9" t="str">
        <f>VLOOKUP(Tabla1[[#This Row],[CodigoEmpleado]],Originales!$M$3:$P$13,2,FALSE)</f>
        <v>Jorge</v>
      </c>
      <c r="K844" s="10">
        <f>YEAR(Tabla1[[#This Row],[Fecha]])</f>
        <v>2011</v>
      </c>
      <c r="L844" s="11">
        <f>MONTH(Tabla1[[#This Row],[Fecha]])</f>
        <v>4</v>
      </c>
      <c r="M844" s="11">
        <f>DAY(Tabla1[[#This Row],[Fecha]])</f>
        <v>16</v>
      </c>
      <c r="N844" s="11">
        <f>WEEKDAY(Tabla1[[#This Row],[Fecha]],2)</f>
        <v>6</v>
      </c>
      <c r="O844" s="11" t="str">
        <f t="shared" si="13"/>
        <v>Sábado</v>
      </c>
    </row>
    <row r="845" spans="1:15" x14ac:dyDescent="0.25">
      <c r="A845" s="4">
        <v>40649</v>
      </c>
      <c r="B845">
        <v>2</v>
      </c>
      <c r="C845">
        <v>2</v>
      </c>
      <c r="D845" s="5" t="s">
        <v>22</v>
      </c>
      <c r="E845" s="6">
        <v>689.44050000000004</v>
      </c>
      <c r="F845" s="6">
        <v>1129.7895000000001</v>
      </c>
      <c r="G845" s="6">
        <v>1819.23</v>
      </c>
      <c r="H845" s="6" t="str">
        <f>VLOOKUP(Tabla1[[#This Row],[Caja]],Originales!$I$3:$K$6,2,FALSE)</f>
        <v>Tenerife Sur</v>
      </c>
      <c r="I845" s="6" t="str">
        <f>VLOOKUP(Tabla1[[#This Row],[Caja]],Originales!$I$3:$K$6,3,FALSE)</f>
        <v>Tenerife</v>
      </c>
      <c r="J845" s="9" t="str">
        <f>VLOOKUP(Tabla1[[#This Row],[CodigoEmpleado]],Originales!$M$3:$P$13,2,FALSE)</f>
        <v>Paco</v>
      </c>
      <c r="K845" s="10">
        <f>YEAR(Tabla1[[#This Row],[Fecha]])</f>
        <v>2011</v>
      </c>
      <c r="L845" s="11">
        <f>MONTH(Tabla1[[#This Row],[Fecha]])</f>
        <v>4</v>
      </c>
      <c r="M845" s="11">
        <f>DAY(Tabla1[[#This Row],[Fecha]])</f>
        <v>16</v>
      </c>
      <c r="N845" s="11">
        <f>WEEKDAY(Tabla1[[#This Row],[Fecha]],2)</f>
        <v>6</v>
      </c>
      <c r="O845" s="11" t="str">
        <f t="shared" si="13"/>
        <v>Sábado</v>
      </c>
    </row>
    <row r="846" spans="1:15" x14ac:dyDescent="0.25">
      <c r="A846" s="4">
        <v>40649</v>
      </c>
      <c r="B846">
        <v>3</v>
      </c>
      <c r="C846">
        <v>1</v>
      </c>
      <c r="D846" s="5" t="s">
        <v>27</v>
      </c>
      <c r="E846" s="6">
        <v>650.55899999999997</v>
      </c>
      <c r="F846" s="6">
        <v>1066.9994999999999</v>
      </c>
      <c r="G846" s="6">
        <v>1717.5585000000001</v>
      </c>
      <c r="H846" s="6" t="str">
        <f>VLOOKUP(Tabla1[[#This Row],[Caja]],Originales!$I$3:$K$6,2,FALSE)</f>
        <v>Las Canteras</v>
      </c>
      <c r="I846" s="6" t="str">
        <f>VLOOKUP(Tabla1[[#This Row],[Caja]],Originales!$I$3:$K$6,3,FALSE)</f>
        <v>Las Palmas</v>
      </c>
      <c r="J846" s="9" t="str">
        <f>VLOOKUP(Tabla1[[#This Row],[CodigoEmpleado]],Originales!$M$3:$P$13,2,FALSE)</f>
        <v>Bea</v>
      </c>
      <c r="K846" s="10">
        <f>YEAR(Tabla1[[#This Row],[Fecha]])</f>
        <v>2011</v>
      </c>
      <c r="L846" s="11">
        <f>MONTH(Tabla1[[#This Row],[Fecha]])</f>
        <v>4</v>
      </c>
      <c r="M846" s="11">
        <f>DAY(Tabla1[[#This Row],[Fecha]])</f>
        <v>16</v>
      </c>
      <c r="N846" s="11">
        <f>WEEKDAY(Tabla1[[#This Row],[Fecha]],2)</f>
        <v>6</v>
      </c>
      <c r="O846" s="11" t="str">
        <f t="shared" si="13"/>
        <v>Sábado</v>
      </c>
    </row>
    <row r="847" spans="1:15" x14ac:dyDescent="0.25">
      <c r="A847" s="4">
        <v>40649</v>
      </c>
      <c r="B847">
        <v>3</v>
      </c>
      <c r="C847">
        <v>2</v>
      </c>
      <c r="D847" s="5" t="s">
        <v>32</v>
      </c>
      <c r="E847" s="6">
        <v>741.36300000000006</v>
      </c>
      <c r="F847" s="6">
        <v>1118.355</v>
      </c>
      <c r="G847" s="6">
        <v>1859.7180000000001</v>
      </c>
      <c r="H847" s="6" t="str">
        <f>VLOOKUP(Tabla1[[#This Row],[Caja]],Originales!$I$3:$K$6,2,FALSE)</f>
        <v>Las Canteras</v>
      </c>
      <c r="I847" s="6" t="str">
        <f>VLOOKUP(Tabla1[[#This Row],[Caja]],Originales!$I$3:$K$6,3,FALSE)</f>
        <v>Las Palmas</v>
      </c>
      <c r="J847" s="9" t="str">
        <f>VLOOKUP(Tabla1[[#This Row],[CodigoEmpleado]],Originales!$M$3:$P$13,2,FALSE)</f>
        <v>Ana</v>
      </c>
      <c r="K847" s="10">
        <f>YEAR(Tabla1[[#This Row],[Fecha]])</f>
        <v>2011</v>
      </c>
      <c r="L847" s="11">
        <f>MONTH(Tabla1[[#This Row],[Fecha]])</f>
        <v>4</v>
      </c>
      <c r="M847" s="11">
        <f>DAY(Tabla1[[#This Row],[Fecha]])</f>
        <v>16</v>
      </c>
      <c r="N847" s="11">
        <f>WEEKDAY(Tabla1[[#This Row],[Fecha]],2)</f>
        <v>6</v>
      </c>
      <c r="O847" s="11" t="str">
        <f t="shared" si="13"/>
        <v>Sábado</v>
      </c>
    </row>
    <row r="848" spans="1:15" x14ac:dyDescent="0.25">
      <c r="A848" s="4">
        <v>40649</v>
      </c>
      <c r="B848">
        <v>4</v>
      </c>
      <c r="C848">
        <v>1</v>
      </c>
      <c r="D848" s="5" t="s">
        <v>37</v>
      </c>
      <c r="E848" s="6">
        <v>689.38800000000003</v>
      </c>
      <c r="F848" s="6">
        <v>1148.4585</v>
      </c>
      <c r="G848" s="6">
        <v>1837.8465000000001</v>
      </c>
      <c r="H848" s="6" t="str">
        <f>VLOOKUP(Tabla1[[#This Row],[Caja]],Originales!$I$3:$K$6,2,FALSE)</f>
        <v>Telde</v>
      </c>
      <c r="I848" s="6" t="str">
        <f>VLOOKUP(Tabla1[[#This Row],[Caja]],Originales!$I$3:$K$6,3,FALSE)</f>
        <v>Las Palmas</v>
      </c>
      <c r="J848" s="9" t="str">
        <f>VLOOKUP(Tabla1[[#This Row],[CodigoEmpleado]],Originales!$M$3:$P$13,2,FALSE)</f>
        <v>Luis</v>
      </c>
      <c r="K848" s="10">
        <f>YEAR(Tabla1[[#This Row],[Fecha]])</f>
        <v>2011</v>
      </c>
      <c r="L848" s="11">
        <f>MONTH(Tabla1[[#This Row],[Fecha]])</f>
        <v>4</v>
      </c>
      <c r="M848" s="11">
        <f>DAY(Tabla1[[#This Row],[Fecha]])</f>
        <v>16</v>
      </c>
      <c r="N848" s="11">
        <f>WEEKDAY(Tabla1[[#This Row],[Fecha]],2)</f>
        <v>6</v>
      </c>
      <c r="O848" s="11" t="str">
        <f t="shared" si="13"/>
        <v>Sábado</v>
      </c>
    </row>
    <row r="849" spans="1:15" x14ac:dyDescent="0.25">
      <c r="A849" s="4">
        <v>40649</v>
      </c>
      <c r="B849">
        <v>4</v>
      </c>
      <c r="C849">
        <v>2</v>
      </c>
      <c r="D849" s="5" t="s">
        <v>40</v>
      </c>
      <c r="E849" s="6">
        <v>669.39599999999996</v>
      </c>
      <c r="F849" s="6">
        <v>1123.941</v>
      </c>
      <c r="G849" s="6">
        <v>1793.337</v>
      </c>
      <c r="H849" s="6" t="str">
        <f>VLOOKUP(Tabla1[[#This Row],[Caja]],Originales!$I$3:$K$6,2,FALSE)</f>
        <v>Telde</v>
      </c>
      <c r="I849" s="6" t="str">
        <f>VLOOKUP(Tabla1[[#This Row],[Caja]],Originales!$I$3:$K$6,3,FALSE)</f>
        <v>Las Palmas</v>
      </c>
      <c r="J849" s="9" t="str">
        <f>VLOOKUP(Tabla1[[#This Row],[CodigoEmpleado]],Originales!$M$3:$P$13,2,FALSE)</f>
        <v>Pepe</v>
      </c>
      <c r="K849" s="10">
        <f>YEAR(Tabla1[[#This Row],[Fecha]])</f>
        <v>2011</v>
      </c>
      <c r="L849" s="11">
        <f>MONTH(Tabla1[[#This Row],[Fecha]])</f>
        <v>4</v>
      </c>
      <c r="M849" s="11">
        <f>DAY(Tabla1[[#This Row],[Fecha]])</f>
        <v>16</v>
      </c>
      <c r="N849" s="11">
        <f>WEEKDAY(Tabla1[[#This Row],[Fecha]],2)</f>
        <v>6</v>
      </c>
      <c r="O849" s="11" t="str">
        <f t="shared" si="13"/>
        <v>Sábado</v>
      </c>
    </row>
    <row r="850" spans="1:15" x14ac:dyDescent="0.25">
      <c r="A850" s="4">
        <v>40650</v>
      </c>
      <c r="B850">
        <v>1</v>
      </c>
      <c r="C850">
        <v>1</v>
      </c>
      <c r="D850" s="5" t="s">
        <v>41</v>
      </c>
      <c r="E850" s="6">
        <v>651.71400000000006</v>
      </c>
      <c r="F850" s="6">
        <v>993.20550000000003</v>
      </c>
      <c r="G850" s="6">
        <v>1644.9195</v>
      </c>
      <c r="H850" s="6" t="str">
        <f>VLOOKUP(Tabla1[[#This Row],[Caja]],Originales!$I$3:$K$6,2,FALSE)</f>
        <v>Tenerife Norte</v>
      </c>
      <c r="I850" s="6" t="str">
        <f>VLOOKUP(Tabla1[[#This Row],[Caja]],Originales!$I$3:$K$6,3,FALSE)</f>
        <v>Tenerife</v>
      </c>
      <c r="J850" s="9" t="str">
        <f>VLOOKUP(Tabla1[[#This Row],[CodigoEmpleado]],Originales!$M$3:$P$13,2,FALSE)</f>
        <v>Javi</v>
      </c>
      <c r="K850" s="10">
        <f>YEAR(Tabla1[[#This Row],[Fecha]])</f>
        <v>2011</v>
      </c>
      <c r="L850" s="11">
        <f>MONTH(Tabla1[[#This Row],[Fecha]])</f>
        <v>4</v>
      </c>
      <c r="M850" s="11">
        <f>DAY(Tabla1[[#This Row],[Fecha]])</f>
        <v>17</v>
      </c>
      <c r="N850" s="11">
        <f>WEEKDAY(Tabla1[[#This Row],[Fecha]],2)</f>
        <v>7</v>
      </c>
      <c r="O850" s="11" t="str">
        <f t="shared" si="13"/>
        <v>Domingo</v>
      </c>
    </row>
    <row r="851" spans="1:15" x14ac:dyDescent="0.25">
      <c r="A851" s="4">
        <v>40650</v>
      </c>
      <c r="B851">
        <v>1</v>
      </c>
      <c r="C851">
        <v>2</v>
      </c>
      <c r="D851" s="5" t="s">
        <v>43</v>
      </c>
      <c r="E851" s="6">
        <v>738.18150000000003</v>
      </c>
      <c r="F851" s="6">
        <v>1155.0419999999999</v>
      </c>
      <c r="G851" s="6">
        <v>1893.2235000000001</v>
      </c>
      <c r="H851" s="6" t="str">
        <f>VLOOKUP(Tabla1[[#This Row],[Caja]],Originales!$I$3:$K$6,2,FALSE)</f>
        <v>Tenerife Norte</v>
      </c>
      <c r="I851" s="6" t="str">
        <f>VLOOKUP(Tabla1[[#This Row],[Caja]],Originales!$I$3:$K$6,3,FALSE)</f>
        <v>Tenerife</v>
      </c>
      <c r="J851" s="9" t="str">
        <f>VLOOKUP(Tabla1[[#This Row],[CodigoEmpleado]],Originales!$M$3:$P$13,2,FALSE)</f>
        <v>Jose</v>
      </c>
      <c r="K851" s="10">
        <f>YEAR(Tabla1[[#This Row],[Fecha]])</f>
        <v>2011</v>
      </c>
      <c r="L851" s="11">
        <f>MONTH(Tabla1[[#This Row],[Fecha]])</f>
        <v>4</v>
      </c>
      <c r="M851" s="11">
        <f>DAY(Tabla1[[#This Row],[Fecha]])</f>
        <v>17</v>
      </c>
      <c r="N851" s="11">
        <f>WEEKDAY(Tabla1[[#This Row],[Fecha]],2)</f>
        <v>7</v>
      </c>
      <c r="O851" s="11" t="str">
        <f t="shared" si="13"/>
        <v>Domingo</v>
      </c>
    </row>
    <row r="852" spans="1:15" x14ac:dyDescent="0.25">
      <c r="A852" s="4">
        <v>40650</v>
      </c>
      <c r="B852">
        <v>2</v>
      </c>
      <c r="C852">
        <v>1</v>
      </c>
      <c r="D852" s="5" t="s">
        <v>47</v>
      </c>
      <c r="E852" s="6">
        <v>616.22400000000005</v>
      </c>
      <c r="F852" s="6">
        <v>1035.7304999999999</v>
      </c>
      <c r="G852" s="6">
        <v>1651.9545000000001</v>
      </c>
      <c r="H852" s="6" t="str">
        <f>VLOOKUP(Tabla1[[#This Row],[Caja]],Originales!$I$3:$K$6,2,FALSE)</f>
        <v>Tenerife Sur</v>
      </c>
      <c r="I852" s="6" t="str">
        <f>VLOOKUP(Tabla1[[#This Row],[Caja]],Originales!$I$3:$K$6,3,FALSE)</f>
        <v>Tenerife</v>
      </c>
      <c r="J852" s="9" t="str">
        <f>VLOOKUP(Tabla1[[#This Row],[CodigoEmpleado]],Originales!$M$3:$P$13,2,FALSE)</f>
        <v>Toño</v>
      </c>
      <c r="K852" s="10">
        <f>YEAR(Tabla1[[#This Row],[Fecha]])</f>
        <v>2011</v>
      </c>
      <c r="L852" s="11">
        <f>MONTH(Tabla1[[#This Row],[Fecha]])</f>
        <v>4</v>
      </c>
      <c r="M852" s="11">
        <f>DAY(Tabla1[[#This Row],[Fecha]])</f>
        <v>17</v>
      </c>
      <c r="N852" s="11">
        <f>WEEKDAY(Tabla1[[#This Row],[Fecha]],2)</f>
        <v>7</v>
      </c>
      <c r="O852" s="11" t="str">
        <f t="shared" si="13"/>
        <v>Domingo</v>
      </c>
    </row>
    <row r="853" spans="1:15" x14ac:dyDescent="0.25">
      <c r="A853" s="4">
        <v>40650</v>
      </c>
      <c r="B853">
        <v>2</v>
      </c>
      <c r="C853">
        <v>2</v>
      </c>
      <c r="D853" s="5" t="s">
        <v>24</v>
      </c>
      <c r="E853" s="6">
        <v>832.14599999999996</v>
      </c>
      <c r="F853" s="6">
        <v>1370.4285</v>
      </c>
      <c r="G853" s="6">
        <v>2202.5745000000002</v>
      </c>
      <c r="H853" s="6" t="str">
        <f>VLOOKUP(Tabla1[[#This Row],[Caja]],Originales!$I$3:$K$6,2,FALSE)</f>
        <v>Tenerife Sur</v>
      </c>
      <c r="I853" s="6" t="str">
        <f>VLOOKUP(Tabla1[[#This Row],[Caja]],Originales!$I$3:$K$6,3,FALSE)</f>
        <v>Tenerife</v>
      </c>
      <c r="J853" s="9" t="str">
        <f>VLOOKUP(Tabla1[[#This Row],[CodigoEmpleado]],Originales!$M$3:$P$13,2,FALSE)</f>
        <v>Ana</v>
      </c>
      <c r="K853" s="10">
        <f>YEAR(Tabla1[[#This Row],[Fecha]])</f>
        <v>2011</v>
      </c>
      <c r="L853" s="11">
        <f>MONTH(Tabla1[[#This Row],[Fecha]])</f>
        <v>4</v>
      </c>
      <c r="M853" s="11">
        <f>DAY(Tabla1[[#This Row],[Fecha]])</f>
        <v>17</v>
      </c>
      <c r="N853" s="11">
        <f>WEEKDAY(Tabla1[[#This Row],[Fecha]],2)</f>
        <v>7</v>
      </c>
      <c r="O853" s="11" t="str">
        <f t="shared" si="13"/>
        <v>Domingo</v>
      </c>
    </row>
    <row r="854" spans="1:15" x14ac:dyDescent="0.25">
      <c r="A854" s="4">
        <v>40650</v>
      </c>
      <c r="B854">
        <v>3</v>
      </c>
      <c r="C854">
        <v>1</v>
      </c>
      <c r="D854" s="5" t="s">
        <v>30</v>
      </c>
      <c r="E854" s="6">
        <v>698.57550000000003</v>
      </c>
      <c r="F854" s="6">
        <v>1077.2474999999999</v>
      </c>
      <c r="G854" s="6">
        <v>1775.8230000000001</v>
      </c>
      <c r="H854" s="6" t="str">
        <f>VLOOKUP(Tabla1[[#This Row],[Caja]],Originales!$I$3:$K$6,2,FALSE)</f>
        <v>Las Canteras</v>
      </c>
      <c r="I854" s="6" t="str">
        <f>VLOOKUP(Tabla1[[#This Row],[Caja]],Originales!$I$3:$K$6,3,FALSE)</f>
        <v>Las Palmas</v>
      </c>
      <c r="J854" s="9" t="str">
        <f>VLOOKUP(Tabla1[[#This Row],[CodigoEmpleado]],Originales!$M$3:$P$13,2,FALSE)</f>
        <v>Juan</v>
      </c>
      <c r="K854" s="10">
        <f>YEAR(Tabla1[[#This Row],[Fecha]])</f>
        <v>2011</v>
      </c>
      <c r="L854" s="11">
        <f>MONTH(Tabla1[[#This Row],[Fecha]])</f>
        <v>4</v>
      </c>
      <c r="M854" s="11">
        <f>DAY(Tabla1[[#This Row],[Fecha]])</f>
        <v>17</v>
      </c>
      <c r="N854" s="11">
        <f>WEEKDAY(Tabla1[[#This Row],[Fecha]],2)</f>
        <v>7</v>
      </c>
      <c r="O854" s="11" t="str">
        <f t="shared" si="13"/>
        <v>Domingo</v>
      </c>
    </row>
    <row r="855" spans="1:15" x14ac:dyDescent="0.25">
      <c r="A855" s="4">
        <v>40650</v>
      </c>
      <c r="B855">
        <v>3</v>
      </c>
      <c r="C855">
        <v>2</v>
      </c>
      <c r="D855" s="5" t="s">
        <v>16</v>
      </c>
      <c r="E855" s="6">
        <v>719.49149999999997</v>
      </c>
      <c r="F855" s="6">
        <v>1160.25</v>
      </c>
      <c r="G855" s="6">
        <v>1879.7415000000001</v>
      </c>
      <c r="H855" s="6" t="str">
        <f>VLOOKUP(Tabla1[[#This Row],[Caja]],Originales!$I$3:$K$6,2,FALSE)</f>
        <v>Las Canteras</v>
      </c>
      <c r="I855" s="6" t="str">
        <f>VLOOKUP(Tabla1[[#This Row],[Caja]],Originales!$I$3:$K$6,3,FALSE)</f>
        <v>Las Palmas</v>
      </c>
      <c r="J855" s="9" t="str">
        <f>VLOOKUP(Tabla1[[#This Row],[CodigoEmpleado]],Originales!$M$3:$P$13,2,FALSE)</f>
        <v>Jorge</v>
      </c>
      <c r="K855" s="10">
        <f>YEAR(Tabla1[[#This Row],[Fecha]])</f>
        <v>2011</v>
      </c>
      <c r="L855" s="11">
        <f>MONTH(Tabla1[[#This Row],[Fecha]])</f>
        <v>4</v>
      </c>
      <c r="M855" s="11">
        <f>DAY(Tabla1[[#This Row],[Fecha]])</f>
        <v>17</v>
      </c>
      <c r="N855" s="11">
        <f>WEEKDAY(Tabla1[[#This Row],[Fecha]],2)</f>
        <v>7</v>
      </c>
      <c r="O855" s="11" t="str">
        <f t="shared" si="13"/>
        <v>Domingo</v>
      </c>
    </row>
    <row r="856" spans="1:15" x14ac:dyDescent="0.25">
      <c r="A856" s="4">
        <v>40650</v>
      </c>
      <c r="B856">
        <v>4</v>
      </c>
      <c r="C856">
        <v>1</v>
      </c>
      <c r="D856" s="5" t="s">
        <v>22</v>
      </c>
      <c r="E856" s="6">
        <v>706.524</v>
      </c>
      <c r="F856" s="6">
        <v>1077.5730000000001</v>
      </c>
      <c r="G856" s="6">
        <v>1784.097</v>
      </c>
      <c r="H856" s="6" t="str">
        <f>VLOOKUP(Tabla1[[#This Row],[Caja]],Originales!$I$3:$K$6,2,FALSE)</f>
        <v>Telde</v>
      </c>
      <c r="I856" s="6" t="str">
        <f>VLOOKUP(Tabla1[[#This Row],[Caja]],Originales!$I$3:$K$6,3,FALSE)</f>
        <v>Las Palmas</v>
      </c>
      <c r="J856" s="9" t="str">
        <f>VLOOKUP(Tabla1[[#This Row],[CodigoEmpleado]],Originales!$M$3:$P$13,2,FALSE)</f>
        <v>Paco</v>
      </c>
      <c r="K856" s="10">
        <f>YEAR(Tabla1[[#This Row],[Fecha]])</f>
        <v>2011</v>
      </c>
      <c r="L856" s="11">
        <f>MONTH(Tabla1[[#This Row],[Fecha]])</f>
        <v>4</v>
      </c>
      <c r="M856" s="11">
        <f>DAY(Tabla1[[#This Row],[Fecha]])</f>
        <v>17</v>
      </c>
      <c r="N856" s="11">
        <f>WEEKDAY(Tabla1[[#This Row],[Fecha]],2)</f>
        <v>7</v>
      </c>
      <c r="O856" s="11" t="str">
        <f t="shared" si="13"/>
        <v>Domingo</v>
      </c>
    </row>
    <row r="857" spans="1:15" x14ac:dyDescent="0.25">
      <c r="A857" s="4">
        <v>40650</v>
      </c>
      <c r="B857">
        <v>4</v>
      </c>
      <c r="C857">
        <v>2</v>
      </c>
      <c r="D857" s="5" t="s">
        <v>27</v>
      </c>
      <c r="E857" s="6">
        <v>823.18949999999995</v>
      </c>
      <c r="F857" s="6">
        <v>1324.1865</v>
      </c>
      <c r="G857" s="6">
        <v>2147.3760000000002</v>
      </c>
      <c r="H857" s="6" t="str">
        <f>VLOOKUP(Tabla1[[#This Row],[Caja]],Originales!$I$3:$K$6,2,FALSE)</f>
        <v>Telde</v>
      </c>
      <c r="I857" s="6" t="str">
        <f>VLOOKUP(Tabla1[[#This Row],[Caja]],Originales!$I$3:$K$6,3,FALSE)</f>
        <v>Las Palmas</v>
      </c>
      <c r="J857" s="9" t="str">
        <f>VLOOKUP(Tabla1[[#This Row],[CodigoEmpleado]],Originales!$M$3:$P$13,2,FALSE)</f>
        <v>Bea</v>
      </c>
      <c r="K857" s="10">
        <f>YEAR(Tabla1[[#This Row],[Fecha]])</f>
        <v>2011</v>
      </c>
      <c r="L857" s="11">
        <f>MONTH(Tabla1[[#This Row],[Fecha]])</f>
        <v>4</v>
      </c>
      <c r="M857" s="11">
        <f>DAY(Tabla1[[#This Row],[Fecha]])</f>
        <v>17</v>
      </c>
      <c r="N857" s="11">
        <f>WEEKDAY(Tabla1[[#This Row],[Fecha]],2)</f>
        <v>7</v>
      </c>
      <c r="O857" s="11" t="str">
        <f t="shared" si="13"/>
        <v>Domingo</v>
      </c>
    </row>
    <row r="858" spans="1:15" x14ac:dyDescent="0.25">
      <c r="A858" s="4">
        <v>40651</v>
      </c>
      <c r="B858">
        <v>1</v>
      </c>
      <c r="C858">
        <v>1</v>
      </c>
      <c r="D858" s="5" t="s">
        <v>32</v>
      </c>
      <c r="E858" s="6">
        <v>647.80799999999999</v>
      </c>
      <c r="F858" s="6">
        <v>1107.078</v>
      </c>
      <c r="G858" s="6">
        <v>1754.886</v>
      </c>
      <c r="H858" s="6" t="str">
        <f>VLOOKUP(Tabla1[[#This Row],[Caja]],Originales!$I$3:$K$6,2,FALSE)</f>
        <v>Tenerife Norte</v>
      </c>
      <c r="I858" s="6" t="str">
        <f>VLOOKUP(Tabla1[[#This Row],[Caja]],Originales!$I$3:$K$6,3,FALSE)</f>
        <v>Tenerife</v>
      </c>
      <c r="J858" s="9" t="str">
        <f>VLOOKUP(Tabla1[[#This Row],[CodigoEmpleado]],Originales!$M$3:$P$13,2,FALSE)</f>
        <v>Ana</v>
      </c>
      <c r="K858" s="10">
        <f>YEAR(Tabla1[[#This Row],[Fecha]])</f>
        <v>2011</v>
      </c>
      <c r="L858" s="11">
        <f>MONTH(Tabla1[[#This Row],[Fecha]])</f>
        <v>4</v>
      </c>
      <c r="M858" s="11">
        <f>DAY(Tabla1[[#This Row],[Fecha]])</f>
        <v>18</v>
      </c>
      <c r="N858" s="11">
        <f>WEEKDAY(Tabla1[[#This Row],[Fecha]],2)</f>
        <v>1</v>
      </c>
      <c r="O858" s="11" t="str">
        <f t="shared" si="13"/>
        <v>Lunes</v>
      </c>
    </row>
    <row r="859" spans="1:15" x14ac:dyDescent="0.25">
      <c r="A859" s="4">
        <v>40651</v>
      </c>
      <c r="B859">
        <v>1</v>
      </c>
      <c r="C859">
        <v>2</v>
      </c>
      <c r="D859" s="5" t="s">
        <v>37</v>
      </c>
      <c r="E859" s="6">
        <v>670.15200000000004</v>
      </c>
      <c r="F859" s="6">
        <v>1159.998</v>
      </c>
      <c r="G859" s="6">
        <v>1830.15</v>
      </c>
      <c r="H859" s="6" t="str">
        <f>VLOOKUP(Tabla1[[#This Row],[Caja]],Originales!$I$3:$K$6,2,FALSE)</f>
        <v>Tenerife Norte</v>
      </c>
      <c r="I859" s="6" t="str">
        <f>VLOOKUP(Tabla1[[#This Row],[Caja]],Originales!$I$3:$K$6,3,FALSE)</f>
        <v>Tenerife</v>
      </c>
      <c r="J859" s="9" t="str">
        <f>VLOOKUP(Tabla1[[#This Row],[CodigoEmpleado]],Originales!$M$3:$P$13,2,FALSE)</f>
        <v>Luis</v>
      </c>
      <c r="K859" s="10">
        <f>YEAR(Tabla1[[#This Row],[Fecha]])</f>
        <v>2011</v>
      </c>
      <c r="L859" s="11">
        <f>MONTH(Tabla1[[#This Row],[Fecha]])</f>
        <v>4</v>
      </c>
      <c r="M859" s="11">
        <f>DAY(Tabla1[[#This Row],[Fecha]])</f>
        <v>18</v>
      </c>
      <c r="N859" s="11">
        <f>WEEKDAY(Tabla1[[#This Row],[Fecha]],2)</f>
        <v>1</v>
      </c>
      <c r="O859" s="11" t="str">
        <f t="shared" si="13"/>
        <v>Lunes</v>
      </c>
    </row>
    <row r="860" spans="1:15" x14ac:dyDescent="0.25">
      <c r="A860" s="4">
        <v>40651</v>
      </c>
      <c r="B860">
        <v>2</v>
      </c>
      <c r="C860">
        <v>1</v>
      </c>
      <c r="D860" s="5" t="s">
        <v>40</v>
      </c>
      <c r="E860" s="6">
        <v>662.66549999999995</v>
      </c>
      <c r="F860" s="6">
        <v>1079.0744999999999</v>
      </c>
      <c r="G860" s="6">
        <v>1741.74</v>
      </c>
      <c r="H860" s="6" t="str">
        <f>VLOOKUP(Tabla1[[#This Row],[Caja]],Originales!$I$3:$K$6,2,FALSE)</f>
        <v>Tenerife Sur</v>
      </c>
      <c r="I860" s="6" t="str">
        <f>VLOOKUP(Tabla1[[#This Row],[Caja]],Originales!$I$3:$K$6,3,FALSE)</f>
        <v>Tenerife</v>
      </c>
      <c r="J860" s="9" t="str">
        <f>VLOOKUP(Tabla1[[#This Row],[CodigoEmpleado]],Originales!$M$3:$P$13,2,FALSE)</f>
        <v>Pepe</v>
      </c>
      <c r="K860" s="10">
        <f>YEAR(Tabla1[[#This Row],[Fecha]])</f>
        <v>2011</v>
      </c>
      <c r="L860" s="11">
        <f>MONTH(Tabla1[[#This Row],[Fecha]])</f>
        <v>4</v>
      </c>
      <c r="M860" s="11">
        <f>DAY(Tabla1[[#This Row],[Fecha]])</f>
        <v>18</v>
      </c>
      <c r="N860" s="11">
        <f>WEEKDAY(Tabla1[[#This Row],[Fecha]],2)</f>
        <v>1</v>
      </c>
      <c r="O860" s="11" t="str">
        <f t="shared" si="13"/>
        <v>Lunes</v>
      </c>
    </row>
    <row r="861" spans="1:15" x14ac:dyDescent="0.25">
      <c r="A861" s="4">
        <v>40651</v>
      </c>
      <c r="B861">
        <v>2</v>
      </c>
      <c r="C861">
        <v>2</v>
      </c>
      <c r="D861" s="5" t="s">
        <v>41</v>
      </c>
      <c r="E861" s="6">
        <v>721.80150000000003</v>
      </c>
      <c r="F861" s="6">
        <v>1106.1855</v>
      </c>
      <c r="G861" s="6">
        <v>1827.9870000000001</v>
      </c>
      <c r="H861" s="6" t="str">
        <f>VLOOKUP(Tabla1[[#This Row],[Caja]],Originales!$I$3:$K$6,2,FALSE)</f>
        <v>Tenerife Sur</v>
      </c>
      <c r="I861" s="6" t="str">
        <f>VLOOKUP(Tabla1[[#This Row],[Caja]],Originales!$I$3:$K$6,3,FALSE)</f>
        <v>Tenerife</v>
      </c>
      <c r="J861" s="9" t="str">
        <f>VLOOKUP(Tabla1[[#This Row],[CodigoEmpleado]],Originales!$M$3:$P$13,2,FALSE)</f>
        <v>Javi</v>
      </c>
      <c r="K861" s="10">
        <f>YEAR(Tabla1[[#This Row],[Fecha]])</f>
        <v>2011</v>
      </c>
      <c r="L861" s="11">
        <f>MONTH(Tabla1[[#This Row],[Fecha]])</f>
        <v>4</v>
      </c>
      <c r="M861" s="11">
        <f>DAY(Tabla1[[#This Row],[Fecha]])</f>
        <v>18</v>
      </c>
      <c r="N861" s="11">
        <f>WEEKDAY(Tabla1[[#This Row],[Fecha]],2)</f>
        <v>1</v>
      </c>
      <c r="O861" s="11" t="str">
        <f t="shared" si="13"/>
        <v>Lunes</v>
      </c>
    </row>
    <row r="862" spans="1:15" x14ac:dyDescent="0.25">
      <c r="A862" s="4">
        <v>40651</v>
      </c>
      <c r="B862">
        <v>3</v>
      </c>
      <c r="C862">
        <v>1</v>
      </c>
      <c r="D862" s="5" t="s">
        <v>43</v>
      </c>
      <c r="E862" s="6">
        <v>737.28899999999999</v>
      </c>
      <c r="F862" s="6">
        <v>1121.1585</v>
      </c>
      <c r="G862" s="6">
        <v>1858.4475</v>
      </c>
      <c r="H862" s="6" t="str">
        <f>VLOOKUP(Tabla1[[#This Row],[Caja]],Originales!$I$3:$K$6,2,FALSE)</f>
        <v>Las Canteras</v>
      </c>
      <c r="I862" s="6" t="str">
        <f>VLOOKUP(Tabla1[[#This Row],[Caja]],Originales!$I$3:$K$6,3,FALSE)</f>
        <v>Las Palmas</v>
      </c>
      <c r="J862" s="9" t="str">
        <f>VLOOKUP(Tabla1[[#This Row],[CodigoEmpleado]],Originales!$M$3:$P$13,2,FALSE)</f>
        <v>Jose</v>
      </c>
      <c r="K862" s="10">
        <f>YEAR(Tabla1[[#This Row],[Fecha]])</f>
        <v>2011</v>
      </c>
      <c r="L862" s="11">
        <f>MONTH(Tabla1[[#This Row],[Fecha]])</f>
        <v>4</v>
      </c>
      <c r="M862" s="11">
        <f>DAY(Tabla1[[#This Row],[Fecha]])</f>
        <v>18</v>
      </c>
      <c r="N862" s="11">
        <f>WEEKDAY(Tabla1[[#This Row],[Fecha]],2)</f>
        <v>1</v>
      </c>
      <c r="O862" s="11" t="str">
        <f t="shared" si="13"/>
        <v>Lunes</v>
      </c>
    </row>
    <row r="863" spans="1:15" x14ac:dyDescent="0.25">
      <c r="A863" s="4">
        <v>40651</v>
      </c>
      <c r="B863">
        <v>3</v>
      </c>
      <c r="C863">
        <v>2</v>
      </c>
      <c r="D863" s="5" t="s">
        <v>47</v>
      </c>
      <c r="E863" s="6">
        <v>710.07299999999998</v>
      </c>
      <c r="F863" s="6">
        <v>1244.8695</v>
      </c>
      <c r="G863" s="6">
        <v>1954.9425000000001</v>
      </c>
      <c r="H863" s="6" t="str">
        <f>VLOOKUP(Tabla1[[#This Row],[Caja]],Originales!$I$3:$K$6,2,FALSE)</f>
        <v>Las Canteras</v>
      </c>
      <c r="I863" s="6" t="str">
        <f>VLOOKUP(Tabla1[[#This Row],[Caja]],Originales!$I$3:$K$6,3,FALSE)</f>
        <v>Las Palmas</v>
      </c>
      <c r="J863" s="9" t="str">
        <f>VLOOKUP(Tabla1[[#This Row],[CodigoEmpleado]],Originales!$M$3:$P$13,2,FALSE)</f>
        <v>Toño</v>
      </c>
      <c r="K863" s="10">
        <f>YEAR(Tabla1[[#This Row],[Fecha]])</f>
        <v>2011</v>
      </c>
      <c r="L863" s="11">
        <f>MONTH(Tabla1[[#This Row],[Fecha]])</f>
        <v>4</v>
      </c>
      <c r="M863" s="11">
        <f>DAY(Tabla1[[#This Row],[Fecha]])</f>
        <v>18</v>
      </c>
      <c r="N863" s="11">
        <f>WEEKDAY(Tabla1[[#This Row],[Fecha]],2)</f>
        <v>1</v>
      </c>
      <c r="O863" s="11" t="str">
        <f t="shared" si="13"/>
        <v>Lunes</v>
      </c>
    </row>
    <row r="864" spans="1:15" x14ac:dyDescent="0.25">
      <c r="A864" s="4">
        <v>40651</v>
      </c>
      <c r="B864">
        <v>4</v>
      </c>
      <c r="C864">
        <v>1</v>
      </c>
      <c r="D864" s="5" t="s">
        <v>24</v>
      </c>
      <c r="E864" s="6">
        <v>631.32299999999998</v>
      </c>
      <c r="F864" s="6">
        <v>1092.7874999999999</v>
      </c>
      <c r="G864" s="6">
        <v>1724.1105</v>
      </c>
      <c r="H864" s="6" t="str">
        <f>VLOOKUP(Tabla1[[#This Row],[Caja]],Originales!$I$3:$K$6,2,FALSE)</f>
        <v>Telde</v>
      </c>
      <c r="I864" s="6" t="str">
        <f>VLOOKUP(Tabla1[[#This Row],[Caja]],Originales!$I$3:$K$6,3,FALSE)</f>
        <v>Las Palmas</v>
      </c>
      <c r="J864" s="9" t="str">
        <f>VLOOKUP(Tabla1[[#This Row],[CodigoEmpleado]],Originales!$M$3:$P$13,2,FALSE)</f>
        <v>Ana</v>
      </c>
      <c r="K864" s="10">
        <f>YEAR(Tabla1[[#This Row],[Fecha]])</f>
        <v>2011</v>
      </c>
      <c r="L864" s="11">
        <f>MONTH(Tabla1[[#This Row],[Fecha]])</f>
        <v>4</v>
      </c>
      <c r="M864" s="11">
        <f>DAY(Tabla1[[#This Row],[Fecha]])</f>
        <v>18</v>
      </c>
      <c r="N864" s="11">
        <f>WEEKDAY(Tabla1[[#This Row],[Fecha]],2)</f>
        <v>1</v>
      </c>
      <c r="O864" s="11" t="str">
        <f t="shared" si="13"/>
        <v>Lunes</v>
      </c>
    </row>
    <row r="865" spans="1:15" x14ac:dyDescent="0.25">
      <c r="A865" s="4">
        <v>40651</v>
      </c>
      <c r="B865">
        <v>4</v>
      </c>
      <c r="C865">
        <v>2</v>
      </c>
      <c r="D865" s="5" t="s">
        <v>30</v>
      </c>
      <c r="E865" s="6">
        <v>638.33699999999999</v>
      </c>
      <c r="F865" s="6">
        <v>1008.21</v>
      </c>
      <c r="G865" s="6">
        <v>1646.547</v>
      </c>
      <c r="H865" s="6" t="str">
        <f>VLOOKUP(Tabla1[[#This Row],[Caja]],Originales!$I$3:$K$6,2,FALSE)</f>
        <v>Telde</v>
      </c>
      <c r="I865" s="6" t="str">
        <f>VLOOKUP(Tabla1[[#This Row],[Caja]],Originales!$I$3:$K$6,3,FALSE)</f>
        <v>Las Palmas</v>
      </c>
      <c r="J865" s="9" t="str">
        <f>VLOOKUP(Tabla1[[#This Row],[CodigoEmpleado]],Originales!$M$3:$P$13,2,FALSE)</f>
        <v>Juan</v>
      </c>
      <c r="K865" s="10">
        <f>YEAR(Tabla1[[#This Row],[Fecha]])</f>
        <v>2011</v>
      </c>
      <c r="L865" s="11">
        <f>MONTH(Tabla1[[#This Row],[Fecha]])</f>
        <v>4</v>
      </c>
      <c r="M865" s="11">
        <f>DAY(Tabla1[[#This Row],[Fecha]])</f>
        <v>18</v>
      </c>
      <c r="N865" s="11">
        <f>WEEKDAY(Tabla1[[#This Row],[Fecha]],2)</f>
        <v>1</v>
      </c>
      <c r="O865" s="11" t="str">
        <f t="shared" si="13"/>
        <v>Lunes</v>
      </c>
    </row>
    <row r="866" spans="1:15" x14ac:dyDescent="0.25">
      <c r="A866" s="4">
        <v>40652</v>
      </c>
      <c r="B866">
        <v>1</v>
      </c>
      <c r="C866">
        <v>1</v>
      </c>
      <c r="D866" s="5" t="s">
        <v>16</v>
      </c>
      <c r="E866" s="6">
        <v>632.95050000000003</v>
      </c>
      <c r="F866" s="6">
        <v>1108.086</v>
      </c>
      <c r="G866" s="6">
        <v>1741.0364999999999</v>
      </c>
      <c r="H866" s="6" t="str">
        <f>VLOOKUP(Tabla1[[#This Row],[Caja]],Originales!$I$3:$K$6,2,FALSE)</f>
        <v>Tenerife Norte</v>
      </c>
      <c r="I866" s="6" t="str">
        <f>VLOOKUP(Tabla1[[#This Row],[Caja]],Originales!$I$3:$K$6,3,FALSE)</f>
        <v>Tenerife</v>
      </c>
      <c r="J866" s="9" t="str">
        <f>VLOOKUP(Tabla1[[#This Row],[CodigoEmpleado]],Originales!$M$3:$P$13,2,FALSE)</f>
        <v>Jorge</v>
      </c>
      <c r="K866" s="10">
        <f>YEAR(Tabla1[[#This Row],[Fecha]])</f>
        <v>2011</v>
      </c>
      <c r="L866" s="11">
        <f>MONTH(Tabla1[[#This Row],[Fecha]])</f>
        <v>4</v>
      </c>
      <c r="M866" s="11">
        <f>DAY(Tabla1[[#This Row],[Fecha]])</f>
        <v>19</v>
      </c>
      <c r="N866" s="11">
        <f>WEEKDAY(Tabla1[[#This Row],[Fecha]],2)</f>
        <v>2</v>
      </c>
      <c r="O866" s="11" t="str">
        <f t="shared" si="13"/>
        <v>Martes</v>
      </c>
    </row>
    <row r="867" spans="1:15" x14ac:dyDescent="0.25">
      <c r="A867" s="4">
        <v>40652</v>
      </c>
      <c r="B867">
        <v>1</v>
      </c>
      <c r="C867">
        <v>2</v>
      </c>
      <c r="D867" s="5" t="s">
        <v>22</v>
      </c>
      <c r="E867" s="6">
        <v>561.00450000000001</v>
      </c>
      <c r="F867" s="6">
        <v>1021.5135</v>
      </c>
      <c r="G867" s="6">
        <v>1582.518</v>
      </c>
      <c r="H867" s="6" t="str">
        <f>VLOOKUP(Tabla1[[#This Row],[Caja]],Originales!$I$3:$K$6,2,FALSE)</f>
        <v>Tenerife Norte</v>
      </c>
      <c r="I867" s="6" t="str">
        <f>VLOOKUP(Tabla1[[#This Row],[Caja]],Originales!$I$3:$K$6,3,FALSE)</f>
        <v>Tenerife</v>
      </c>
      <c r="J867" s="9" t="str">
        <f>VLOOKUP(Tabla1[[#This Row],[CodigoEmpleado]],Originales!$M$3:$P$13,2,FALSE)</f>
        <v>Paco</v>
      </c>
      <c r="K867" s="10">
        <f>YEAR(Tabla1[[#This Row],[Fecha]])</f>
        <v>2011</v>
      </c>
      <c r="L867" s="11">
        <f>MONTH(Tabla1[[#This Row],[Fecha]])</f>
        <v>4</v>
      </c>
      <c r="M867" s="11">
        <f>DAY(Tabla1[[#This Row],[Fecha]])</f>
        <v>19</v>
      </c>
      <c r="N867" s="11">
        <f>WEEKDAY(Tabla1[[#This Row],[Fecha]],2)</f>
        <v>2</v>
      </c>
      <c r="O867" s="11" t="str">
        <f t="shared" si="13"/>
        <v>Martes</v>
      </c>
    </row>
    <row r="868" spans="1:15" x14ac:dyDescent="0.25">
      <c r="A868" s="4">
        <v>40652</v>
      </c>
      <c r="B868">
        <v>2</v>
      </c>
      <c r="C868">
        <v>1</v>
      </c>
      <c r="D868" s="5" t="s">
        <v>27</v>
      </c>
      <c r="E868" s="6">
        <v>669.95249999999999</v>
      </c>
      <c r="F868" s="6">
        <v>1082.1300000000001</v>
      </c>
      <c r="G868" s="6">
        <v>1752.0825</v>
      </c>
      <c r="H868" s="6" t="str">
        <f>VLOOKUP(Tabla1[[#This Row],[Caja]],Originales!$I$3:$K$6,2,FALSE)</f>
        <v>Tenerife Sur</v>
      </c>
      <c r="I868" s="6" t="str">
        <f>VLOOKUP(Tabla1[[#This Row],[Caja]],Originales!$I$3:$K$6,3,FALSE)</f>
        <v>Tenerife</v>
      </c>
      <c r="J868" s="9" t="str">
        <f>VLOOKUP(Tabla1[[#This Row],[CodigoEmpleado]],Originales!$M$3:$P$13,2,FALSE)</f>
        <v>Bea</v>
      </c>
      <c r="K868" s="10">
        <f>YEAR(Tabla1[[#This Row],[Fecha]])</f>
        <v>2011</v>
      </c>
      <c r="L868" s="11">
        <f>MONTH(Tabla1[[#This Row],[Fecha]])</f>
        <v>4</v>
      </c>
      <c r="M868" s="11">
        <f>DAY(Tabla1[[#This Row],[Fecha]])</f>
        <v>19</v>
      </c>
      <c r="N868" s="11">
        <f>WEEKDAY(Tabla1[[#This Row],[Fecha]],2)</f>
        <v>2</v>
      </c>
      <c r="O868" s="11" t="str">
        <f t="shared" si="13"/>
        <v>Martes</v>
      </c>
    </row>
    <row r="869" spans="1:15" x14ac:dyDescent="0.25">
      <c r="A869" s="4">
        <v>40652</v>
      </c>
      <c r="B869">
        <v>2</v>
      </c>
      <c r="C869">
        <v>2</v>
      </c>
      <c r="D869" s="5" t="s">
        <v>32</v>
      </c>
      <c r="E869" s="6">
        <v>616.92750000000001</v>
      </c>
      <c r="F869" s="6">
        <v>1100.0640000000001</v>
      </c>
      <c r="G869" s="6">
        <v>1716.9915000000001</v>
      </c>
      <c r="H869" s="6" t="str">
        <f>VLOOKUP(Tabla1[[#This Row],[Caja]],Originales!$I$3:$K$6,2,FALSE)</f>
        <v>Tenerife Sur</v>
      </c>
      <c r="I869" s="6" t="str">
        <f>VLOOKUP(Tabla1[[#This Row],[Caja]],Originales!$I$3:$K$6,3,FALSE)</f>
        <v>Tenerife</v>
      </c>
      <c r="J869" s="9" t="str">
        <f>VLOOKUP(Tabla1[[#This Row],[CodigoEmpleado]],Originales!$M$3:$P$13,2,FALSE)</f>
        <v>Ana</v>
      </c>
      <c r="K869" s="10">
        <f>YEAR(Tabla1[[#This Row],[Fecha]])</f>
        <v>2011</v>
      </c>
      <c r="L869" s="11">
        <f>MONTH(Tabla1[[#This Row],[Fecha]])</f>
        <v>4</v>
      </c>
      <c r="M869" s="11">
        <f>DAY(Tabla1[[#This Row],[Fecha]])</f>
        <v>19</v>
      </c>
      <c r="N869" s="11">
        <f>WEEKDAY(Tabla1[[#This Row],[Fecha]],2)</f>
        <v>2</v>
      </c>
      <c r="O869" s="11" t="str">
        <f t="shared" si="13"/>
        <v>Martes</v>
      </c>
    </row>
    <row r="870" spans="1:15" x14ac:dyDescent="0.25">
      <c r="A870" s="4">
        <v>40652</v>
      </c>
      <c r="B870">
        <v>3</v>
      </c>
      <c r="C870">
        <v>1</v>
      </c>
      <c r="D870" s="5" t="s">
        <v>37</v>
      </c>
      <c r="E870" s="6">
        <v>669.70050000000003</v>
      </c>
      <c r="F870" s="6">
        <v>1075.347</v>
      </c>
      <c r="G870" s="6">
        <v>1745.0474999999999</v>
      </c>
      <c r="H870" s="6" t="str">
        <f>VLOOKUP(Tabla1[[#This Row],[Caja]],Originales!$I$3:$K$6,2,FALSE)</f>
        <v>Las Canteras</v>
      </c>
      <c r="I870" s="6" t="str">
        <f>VLOOKUP(Tabla1[[#This Row],[Caja]],Originales!$I$3:$K$6,3,FALSE)</f>
        <v>Las Palmas</v>
      </c>
      <c r="J870" s="9" t="str">
        <f>VLOOKUP(Tabla1[[#This Row],[CodigoEmpleado]],Originales!$M$3:$P$13,2,FALSE)</f>
        <v>Luis</v>
      </c>
      <c r="K870" s="10">
        <f>YEAR(Tabla1[[#This Row],[Fecha]])</f>
        <v>2011</v>
      </c>
      <c r="L870" s="11">
        <f>MONTH(Tabla1[[#This Row],[Fecha]])</f>
        <v>4</v>
      </c>
      <c r="M870" s="11">
        <f>DAY(Tabla1[[#This Row],[Fecha]])</f>
        <v>19</v>
      </c>
      <c r="N870" s="11">
        <f>WEEKDAY(Tabla1[[#This Row],[Fecha]],2)</f>
        <v>2</v>
      </c>
      <c r="O870" s="11" t="str">
        <f t="shared" si="13"/>
        <v>Martes</v>
      </c>
    </row>
    <row r="871" spans="1:15" x14ac:dyDescent="0.25">
      <c r="A871" s="4">
        <v>40652</v>
      </c>
      <c r="B871">
        <v>3</v>
      </c>
      <c r="C871">
        <v>2</v>
      </c>
      <c r="D871" s="5" t="s">
        <v>40</v>
      </c>
      <c r="E871" s="6">
        <v>642.01199999999994</v>
      </c>
      <c r="F871" s="6">
        <v>1033.578</v>
      </c>
      <c r="G871" s="6">
        <v>1675.59</v>
      </c>
      <c r="H871" s="6" t="str">
        <f>VLOOKUP(Tabla1[[#This Row],[Caja]],Originales!$I$3:$K$6,2,FALSE)</f>
        <v>Las Canteras</v>
      </c>
      <c r="I871" s="6" t="str">
        <f>VLOOKUP(Tabla1[[#This Row],[Caja]],Originales!$I$3:$K$6,3,FALSE)</f>
        <v>Las Palmas</v>
      </c>
      <c r="J871" s="9" t="str">
        <f>VLOOKUP(Tabla1[[#This Row],[CodigoEmpleado]],Originales!$M$3:$P$13,2,FALSE)</f>
        <v>Pepe</v>
      </c>
      <c r="K871" s="10">
        <f>YEAR(Tabla1[[#This Row],[Fecha]])</f>
        <v>2011</v>
      </c>
      <c r="L871" s="11">
        <f>MONTH(Tabla1[[#This Row],[Fecha]])</f>
        <v>4</v>
      </c>
      <c r="M871" s="11">
        <f>DAY(Tabla1[[#This Row],[Fecha]])</f>
        <v>19</v>
      </c>
      <c r="N871" s="11">
        <f>WEEKDAY(Tabla1[[#This Row],[Fecha]],2)</f>
        <v>2</v>
      </c>
      <c r="O871" s="11" t="str">
        <f t="shared" si="13"/>
        <v>Martes</v>
      </c>
    </row>
    <row r="872" spans="1:15" x14ac:dyDescent="0.25">
      <c r="A872" s="4">
        <v>40652</v>
      </c>
      <c r="B872">
        <v>4</v>
      </c>
      <c r="C872">
        <v>1</v>
      </c>
      <c r="D872" s="5" t="s">
        <v>41</v>
      </c>
      <c r="E872" s="6">
        <v>657.72</v>
      </c>
      <c r="F872" s="6">
        <v>998.11950000000002</v>
      </c>
      <c r="G872" s="6">
        <v>1655.8395</v>
      </c>
      <c r="H872" s="6" t="str">
        <f>VLOOKUP(Tabla1[[#This Row],[Caja]],Originales!$I$3:$K$6,2,FALSE)</f>
        <v>Telde</v>
      </c>
      <c r="I872" s="6" t="str">
        <f>VLOOKUP(Tabla1[[#This Row],[Caja]],Originales!$I$3:$K$6,3,FALSE)</f>
        <v>Las Palmas</v>
      </c>
      <c r="J872" s="9" t="str">
        <f>VLOOKUP(Tabla1[[#This Row],[CodigoEmpleado]],Originales!$M$3:$P$13,2,FALSE)</f>
        <v>Javi</v>
      </c>
      <c r="K872" s="10">
        <f>YEAR(Tabla1[[#This Row],[Fecha]])</f>
        <v>2011</v>
      </c>
      <c r="L872" s="11">
        <f>MONTH(Tabla1[[#This Row],[Fecha]])</f>
        <v>4</v>
      </c>
      <c r="M872" s="11">
        <f>DAY(Tabla1[[#This Row],[Fecha]])</f>
        <v>19</v>
      </c>
      <c r="N872" s="11">
        <f>WEEKDAY(Tabla1[[#This Row],[Fecha]],2)</f>
        <v>2</v>
      </c>
      <c r="O872" s="11" t="str">
        <f t="shared" si="13"/>
        <v>Martes</v>
      </c>
    </row>
    <row r="873" spans="1:15" x14ac:dyDescent="0.25">
      <c r="A873" s="4">
        <v>40652</v>
      </c>
      <c r="B873">
        <v>4</v>
      </c>
      <c r="C873">
        <v>2</v>
      </c>
      <c r="D873" s="5" t="s">
        <v>43</v>
      </c>
      <c r="E873" s="6">
        <v>716.80349999999999</v>
      </c>
      <c r="F873" s="6">
        <v>1108.3589999999999</v>
      </c>
      <c r="G873" s="6">
        <v>1825.1624999999999</v>
      </c>
      <c r="H873" s="6" t="str">
        <f>VLOOKUP(Tabla1[[#This Row],[Caja]],Originales!$I$3:$K$6,2,FALSE)</f>
        <v>Telde</v>
      </c>
      <c r="I873" s="6" t="str">
        <f>VLOOKUP(Tabla1[[#This Row],[Caja]],Originales!$I$3:$K$6,3,FALSE)</f>
        <v>Las Palmas</v>
      </c>
      <c r="J873" s="9" t="str">
        <f>VLOOKUP(Tabla1[[#This Row],[CodigoEmpleado]],Originales!$M$3:$P$13,2,FALSE)</f>
        <v>Jose</v>
      </c>
      <c r="K873" s="10">
        <f>YEAR(Tabla1[[#This Row],[Fecha]])</f>
        <v>2011</v>
      </c>
      <c r="L873" s="11">
        <f>MONTH(Tabla1[[#This Row],[Fecha]])</f>
        <v>4</v>
      </c>
      <c r="M873" s="11">
        <f>DAY(Tabla1[[#This Row],[Fecha]])</f>
        <v>19</v>
      </c>
      <c r="N873" s="11">
        <f>WEEKDAY(Tabla1[[#This Row],[Fecha]],2)</f>
        <v>2</v>
      </c>
      <c r="O873" s="11" t="str">
        <f t="shared" si="13"/>
        <v>Martes</v>
      </c>
    </row>
    <row r="874" spans="1:15" x14ac:dyDescent="0.25">
      <c r="A874" s="4">
        <v>40653</v>
      </c>
      <c r="B874">
        <v>1</v>
      </c>
      <c r="C874">
        <v>1</v>
      </c>
      <c r="D874" s="5" t="s">
        <v>47</v>
      </c>
      <c r="E874" s="6">
        <v>616.476</v>
      </c>
      <c r="F874" s="6">
        <v>1018.164</v>
      </c>
      <c r="G874" s="6">
        <v>1634.64</v>
      </c>
      <c r="H874" s="6" t="str">
        <f>VLOOKUP(Tabla1[[#This Row],[Caja]],Originales!$I$3:$K$6,2,FALSE)</f>
        <v>Tenerife Norte</v>
      </c>
      <c r="I874" s="6" t="str">
        <f>VLOOKUP(Tabla1[[#This Row],[Caja]],Originales!$I$3:$K$6,3,FALSE)</f>
        <v>Tenerife</v>
      </c>
      <c r="J874" s="9" t="str">
        <f>VLOOKUP(Tabla1[[#This Row],[CodigoEmpleado]],Originales!$M$3:$P$13,2,FALSE)</f>
        <v>Toño</v>
      </c>
      <c r="K874" s="10">
        <f>YEAR(Tabla1[[#This Row],[Fecha]])</f>
        <v>2011</v>
      </c>
      <c r="L874" s="11">
        <f>MONTH(Tabla1[[#This Row],[Fecha]])</f>
        <v>4</v>
      </c>
      <c r="M874" s="11">
        <f>DAY(Tabla1[[#This Row],[Fecha]])</f>
        <v>20</v>
      </c>
      <c r="N874" s="11">
        <f>WEEKDAY(Tabla1[[#This Row],[Fecha]],2)</f>
        <v>3</v>
      </c>
      <c r="O874" s="11" t="str">
        <f t="shared" si="13"/>
        <v>Miércoles</v>
      </c>
    </row>
    <row r="875" spans="1:15" x14ac:dyDescent="0.25">
      <c r="A875" s="4">
        <v>40653</v>
      </c>
      <c r="B875">
        <v>1</v>
      </c>
      <c r="C875">
        <v>2</v>
      </c>
      <c r="D875" s="5" t="s">
        <v>24</v>
      </c>
      <c r="E875" s="6">
        <v>688.33799999999997</v>
      </c>
      <c r="F875" s="6">
        <v>1141.9905000000001</v>
      </c>
      <c r="G875" s="6">
        <v>1830.3285000000001</v>
      </c>
      <c r="H875" s="6" t="str">
        <f>VLOOKUP(Tabla1[[#This Row],[Caja]],Originales!$I$3:$K$6,2,FALSE)</f>
        <v>Tenerife Norte</v>
      </c>
      <c r="I875" s="6" t="str">
        <f>VLOOKUP(Tabla1[[#This Row],[Caja]],Originales!$I$3:$K$6,3,FALSE)</f>
        <v>Tenerife</v>
      </c>
      <c r="J875" s="9" t="str">
        <f>VLOOKUP(Tabla1[[#This Row],[CodigoEmpleado]],Originales!$M$3:$P$13,2,FALSE)</f>
        <v>Ana</v>
      </c>
      <c r="K875" s="10">
        <f>YEAR(Tabla1[[#This Row],[Fecha]])</f>
        <v>2011</v>
      </c>
      <c r="L875" s="11">
        <f>MONTH(Tabla1[[#This Row],[Fecha]])</f>
        <v>4</v>
      </c>
      <c r="M875" s="11">
        <f>DAY(Tabla1[[#This Row],[Fecha]])</f>
        <v>20</v>
      </c>
      <c r="N875" s="11">
        <f>WEEKDAY(Tabla1[[#This Row],[Fecha]],2)</f>
        <v>3</v>
      </c>
      <c r="O875" s="11" t="str">
        <f t="shared" si="13"/>
        <v>Miércoles</v>
      </c>
    </row>
    <row r="876" spans="1:15" x14ac:dyDescent="0.25">
      <c r="A876" s="4">
        <v>40653</v>
      </c>
      <c r="B876">
        <v>2</v>
      </c>
      <c r="C876">
        <v>1</v>
      </c>
      <c r="D876" s="5" t="s">
        <v>30</v>
      </c>
      <c r="E876" s="6">
        <v>667.30650000000003</v>
      </c>
      <c r="F876" s="6">
        <v>1211.1855</v>
      </c>
      <c r="G876" s="6">
        <v>1878.492</v>
      </c>
      <c r="H876" s="6" t="str">
        <f>VLOOKUP(Tabla1[[#This Row],[Caja]],Originales!$I$3:$K$6,2,FALSE)</f>
        <v>Tenerife Sur</v>
      </c>
      <c r="I876" s="6" t="str">
        <f>VLOOKUP(Tabla1[[#This Row],[Caja]],Originales!$I$3:$K$6,3,FALSE)</f>
        <v>Tenerife</v>
      </c>
      <c r="J876" s="9" t="str">
        <f>VLOOKUP(Tabla1[[#This Row],[CodigoEmpleado]],Originales!$M$3:$P$13,2,FALSE)</f>
        <v>Juan</v>
      </c>
      <c r="K876" s="10">
        <f>YEAR(Tabla1[[#This Row],[Fecha]])</f>
        <v>2011</v>
      </c>
      <c r="L876" s="11">
        <f>MONTH(Tabla1[[#This Row],[Fecha]])</f>
        <v>4</v>
      </c>
      <c r="M876" s="11">
        <f>DAY(Tabla1[[#This Row],[Fecha]])</f>
        <v>20</v>
      </c>
      <c r="N876" s="11">
        <f>WEEKDAY(Tabla1[[#This Row],[Fecha]],2)</f>
        <v>3</v>
      </c>
      <c r="O876" s="11" t="str">
        <f t="shared" si="13"/>
        <v>Miércoles</v>
      </c>
    </row>
    <row r="877" spans="1:15" x14ac:dyDescent="0.25">
      <c r="A877" s="4">
        <v>40653</v>
      </c>
      <c r="B877">
        <v>2</v>
      </c>
      <c r="C877">
        <v>2</v>
      </c>
      <c r="D877" s="5" t="s">
        <v>16</v>
      </c>
      <c r="E877" s="6">
        <v>666.29849999999999</v>
      </c>
      <c r="F877" s="6">
        <v>1002.9075</v>
      </c>
      <c r="G877" s="6">
        <v>1669.2059999999999</v>
      </c>
      <c r="H877" s="6" t="str">
        <f>VLOOKUP(Tabla1[[#This Row],[Caja]],Originales!$I$3:$K$6,2,FALSE)</f>
        <v>Tenerife Sur</v>
      </c>
      <c r="I877" s="6" t="str">
        <f>VLOOKUP(Tabla1[[#This Row],[Caja]],Originales!$I$3:$K$6,3,FALSE)</f>
        <v>Tenerife</v>
      </c>
      <c r="J877" s="9" t="str">
        <f>VLOOKUP(Tabla1[[#This Row],[CodigoEmpleado]],Originales!$M$3:$P$13,2,FALSE)</f>
        <v>Jorge</v>
      </c>
      <c r="K877" s="10">
        <f>YEAR(Tabla1[[#This Row],[Fecha]])</f>
        <v>2011</v>
      </c>
      <c r="L877" s="11">
        <f>MONTH(Tabla1[[#This Row],[Fecha]])</f>
        <v>4</v>
      </c>
      <c r="M877" s="11">
        <f>DAY(Tabla1[[#This Row],[Fecha]])</f>
        <v>20</v>
      </c>
      <c r="N877" s="11">
        <f>WEEKDAY(Tabla1[[#This Row],[Fecha]],2)</f>
        <v>3</v>
      </c>
      <c r="O877" s="11" t="str">
        <f t="shared" si="13"/>
        <v>Miércoles</v>
      </c>
    </row>
    <row r="878" spans="1:15" x14ac:dyDescent="0.25">
      <c r="A878" s="4">
        <v>40653</v>
      </c>
      <c r="B878">
        <v>3</v>
      </c>
      <c r="C878">
        <v>1</v>
      </c>
      <c r="D878" s="5" t="s">
        <v>22</v>
      </c>
      <c r="E878" s="6">
        <v>667.97850000000005</v>
      </c>
      <c r="F878" s="6">
        <v>1093.8689999999999</v>
      </c>
      <c r="G878" s="6">
        <v>1761.8475000000001</v>
      </c>
      <c r="H878" s="6" t="str">
        <f>VLOOKUP(Tabla1[[#This Row],[Caja]],Originales!$I$3:$K$6,2,FALSE)</f>
        <v>Las Canteras</v>
      </c>
      <c r="I878" s="6" t="str">
        <f>VLOOKUP(Tabla1[[#This Row],[Caja]],Originales!$I$3:$K$6,3,FALSE)</f>
        <v>Las Palmas</v>
      </c>
      <c r="J878" s="9" t="str">
        <f>VLOOKUP(Tabla1[[#This Row],[CodigoEmpleado]],Originales!$M$3:$P$13,2,FALSE)</f>
        <v>Paco</v>
      </c>
      <c r="K878" s="10">
        <f>YEAR(Tabla1[[#This Row],[Fecha]])</f>
        <v>2011</v>
      </c>
      <c r="L878" s="11">
        <f>MONTH(Tabla1[[#This Row],[Fecha]])</f>
        <v>4</v>
      </c>
      <c r="M878" s="11">
        <f>DAY(Tabla1[[#This Row],[Fecha]])</f>
        <v>20</v>
      </c>
      <c r="N878" s="11">
        <f>WEEKDAY(Tabla1[[#This Row],[Fecha]],2)</f>
        <v>3</v>
      </c>
      <c r="O878" s="11" t="str">
        <f t="shared" si="13"/>
        <v>Miércoles</v>
      </c>
    </row>
    <row r="879" spans="1:15" x14ac:dyDescent="0.25">
      <c r="A879" s="4">
        <v>40653</v>
      </c>
      <c r="B879">
        <v>3</v>
      </c>
      <c r="C879">
        <v>2</v>
      </c>
      <c r="D879" s="5" t="s">
        <v>27</v>
      </c>
      <c r="E879" s="6">
        <v>606.38549999999998</v>
      </c>
      <c r="F879" s="6">
        <v>1122.954</v>
      </c>
      <c r="G879" s="6">
        <v>1729.3395</v>
      </c>
      <c r="H879" s="6" t="str">
        <f>VLOOKUP(Tabla1[[#This Row],[Caja]],Originales!$I$3:$K$6,2,FALSE)</f>
        <v>Las Canteras</v>
      </c>
      <c r="I879" s="6" t="str">
        <f>VLOOKUP(Tabla1[[#This Row],[Caja]],Originales!$I$3:$K$6,3,FALSE)</f>
        <v>Las Palmas</v>
      </c>
      <c r="J879" s="9" t="str">
        <f>VLOOKUP(Tabla1[[#This Row],[CodigoEmpleado]],Originales!$M$3:$P$13,2,FALSE)</f>
        <v>Bea</v>
      </c>
      <c r="K879" s="10">
        <f>YEAR(Tabla1[[#This Row],[Fecha]])</f>
        <v>2011</v>
      </c>
      <c r="L879" s="11">
        <f>MONTH(Tabla1[[#This Row],[Fecha]])</f>
        <v>4</v>
      </c>
      <c r="M879" s="11">
        <f>DAY(Tabla1[[#This Row],[Fecha]])</f>
        <v>20</v>
      </c>
      <c r="N879" s="11">
        <f>WEEKDAY(Tabla1[[#This Row],[Fecha]],2)</f>
        <v>3</v>
      </c>
      <c r="O879" s="11" t="str">
        <f t="shared" si="13"/>
        <v>Miércoles</v>
      </c>
    </row>
    <row r="880" spans="1:15" x14ac:dyDescent="0.25">
      <c r="A880" s="4">
        <v>40653</v>
      </c>
      <c r="B880">
        <v>4</v>
      </c>
      <c r="C880">
        <v>1</v>
      </c>
      <c r="D880" s="5" t="s">
        <v>32</v>
      </c>
      <c r="E880" s="6">
        <v>739.38900000000001</v>
      </c>
      <c r="F880" s="6">
        <v>1113.777</v>
      </c>
      <c r="G880" s="6">
        <v>1853.1659999999999</v>
      </c>
      <c r="H880" s="6" t="str">
        <f>VLOOKUP(Tabla1[[#This Row],[Caja]],Originales!$I$3:$K$6,2,FALSE)</f>
        <v>Telde</v>
      </c>
      <c r="I880" s="6" t="str">
        <f>VLOOKUP(Tabla1[[#This Row],[Caja]],Originales!$I$3:$K$6,3,FALSE)</f>
        <v>Las Palmas</v>
      </c>
      <c r="J880" s="9" t="str">
        <f>VLOOKUP(Tabla1[[#This Row],[CodigoEmpleado]],Originales!$M$3:$P$13,2,FALSE)</f>
        <v>Ana</v>
      </c>
      <c r="K880" s="10">
        <f>YEAR(Tabla1[[#This Row],[Fecha]])</f>
        <v>2011</v>
      </c>
      <c r="L880" s="11">
        <f>MONTH(Tabla1[[#This Row],[Fecha]])</f>
        <v>4</v>
      </c>
      <c r="M880" s="11">
        <f>DAY(Tabla1[[#This Row],[Fecha]])</f>
        <v>20</v>
      </c>
      <c r="N880" s="11">
        <f>WEEKDAY(Tabla1[[#This Row],[Fecha]],2)</f>
        <v>3</v>
      </c>
      <c r="O880" s="11" t="str">
        <f t="shared" si="13"/>
        <v>Miércoles</v>
      </c>
    </row>
    <row r="881" spans="1:15" x14ac:dyDescent="0.25">
      <c r="A881" s="4">
        <v>40653</v>
      </c>
      <c r="B881">
        <v>4</v>
      </c>
      <c r="C881">
        <v>2</v>
      </c>
      <c r="D881" s="5" t="s">
        <v>37</v>
      </c>
      <c r="E881" s="6">
        <v>708.45600000000002</v>
      </c>
      <c r="F881" s="6">
        <v>1172.3775000000001</v>
      </c>
      <c r="G881" s="6">
        <v>1880.8335</v>
      </c>
      <c r="H881" s="6" t="str">
        <f>VLOOKUP(Tabla1[[#This Row],[Caja]],Originales!$I$3:$K$6,2,FALSE)</f>
        <v>Telde</v>
      </c>
      <c r="I881" s="6" t="str">
        <f>VLOOKUP(Tabla1[[#This Row],[Caja]],Originales!$I$3:$K$6,3,FALSE)</f>
        <v>Las Palmas</v>
      </c>
      <c r="J881" s="9" t="str">
        <f>VLOOKUP(Tabla1[[#This Row],[CodigoEmpleado]],Originales!$M$3:$P$13,2,FALSE)</f>
        <v>Luis</v>
      </c>
      <c r="K881" s="10">
        <f>YEAR(Tabla1[[#This Row],[Fecha]])</f>
        <v>2011</v>
      </c>
      <c r="L881" s="11">
        <f>MONTH(Tabla1[[#This Row],[Fecha]])</f>
        <v>4</v>
      </c>
      <c r="M881" s="11">
        <f>DAY(Tabla1[[#This Row],[Fecha]])</f>
        <v>20</v>
      </c>
      <c r="N881" s="11">
        <f>WEEKDAY(Tabla1[[#This Row],[Fecha]],2)</f>
        <v>3</v>
      </c>
      <c r="O881" s="11" t="str">
        <f t="shared" si="13"/>
        <v>Miércoles</v>
      </c>
    </row>
    <row r="882" spans="1:15" x14ac:dyDescent="0.25">
      <c r="A882" s="4">
        <v>40654</v>
      </c>
      <c r="B882">
        <v>1</v>
      </c>
      <c r="C882">
        <v>1</v>
      </c>
      <c r="D882" s="5" t="s">
        <v>40</v>
      </c>
      <c r="E882" s="6">
        <v>736.12350000000004</v>
      </c>
      <c r="F882" s="6">
        <v>1143.0825</v>
      </c>
      <c r="G882" s="6">
        <v>1879.2059999999999</v>
      </c>
      <c r="H882" s="6" t="str">
        <f>VLOOKUP(Tabla1[[#This Row],[Caja]],Originales!$I$3:$K$6,2,FALSE)</f>
        <v>Tenerife Norte</v>
      </c>
      <c r="I882" s="6" t="str">
        <f>VLOOKUP(Tabla1[[#This Row],[Caja]],Originales!$I$3:$K$6,3,FALSE)</f>
        <v>Tenerife</v>
      </c>
      <c r="J882" s="9" t="str">
        <f>VLOOKUP(Tabla1[[#This Row],[CodigoEmpleado]],Originales!$M$3:$P$13,2,FALSE)</f>
        <v>Pepe</v>
      </c>
      <c r="K882" s="10">
        <f>YEAR(Tabla1[[#This Row],[Fecha]])</f>
        <v>2011</v>
      </c>
      <c r="L882" s="11">
        <f>MONTH(Tabla1[[#This Row],[Fecha]])</f>
        <v>4</v>
      </c>
      <c r="M882" s="11">
        <f>DAY(Tabla1[[#This Row],[Fecha]])</f>
        <v>21</v>
      </c>
      <c r="N882" s="11">
        <f>WEEKDAY(Tabla1[[#This Row],[Fecha]],2)</f>
        <v>4</v>
      </c>
      <c r="O882" s="11" t="str">
        <f t="shared" si="13"/>
        <v>Jueves</v>
      </c>
    </row>
    <row r="883" spans="1:15" x14ac:dyDescent="0.25">
      <c r="A883" s="4">
        <v>40654</v>
      </c>
      <c r="B883">
        <v>1</v>
      </c>
      <c r="C883">
        <v>2</v>
      </c>
      <c r="D883" s="5" t="s">
        <v>41</v>
      </c>
      <c r="E883" s="6">
        <v>743.45249999999999</v>
      </c>
      <c r="F883" s="6">
        <v>1365.2625</v>
      </c>
      <c r="G883" s="6">
        <v>2108.7150000000001</v>
      </c>
      <c r="H883" s="6" t="str">
        <f>VLOOKUP(Tabla1[[#This Row],[Caja]],Originales!$I$3:$K$6,2,FALSE)</f>
        <v>Tenerife Norte</v>
      </c>
      <c r="I883" s="6" t="str">
        <f>VLOOKUP(Tabla1[[#This Row],[Caja]],Originales!$I$3:$K$6,3,FALSE)</f>
        <v>Tenerife</v>
      </c>
      <c r="J883" s="9" t="str">
        <f>VLOOKUP(Tabla1[[#This Row],[CodigoEmpleado]],Originales!$M$3:$P$13,2,FALSE)</f>
        <v>Javi</v>
      </c>
      <c r="K883" s="10">
        <f>YEAR(Tabla1[[#This Row],[Fecha]])</f>
        <v>2011</v>
      </c>
      <c r="L883" s="11">
        <f>MONTH(Tabla1[[#This Row],[Fecha]])</f>
        <v>4</v>
      </c>
      <c r="M883" s="11">
        <f>DAY(Tabla1[[#This Row],[Fecha]])</f>
        <v>21</v>
      </c>
      <c r="N883" s="11">
        <f>WEEKDAY(Tabla1[[#This Row],[Fecha]],2)</f>
        <v>4</v>
      </c>
      <c r="O883" s="11" t="str">
        <f t="shared" si="13"/>
        <v>Jueves</v>
      </c>
    </row>
    <row r="884" spans="1:15" x14ac:dyDescent="0.25">
      <c r="A884" s="4">
        <v>40654</v>
      </c>
      <c r="B884">
        <v>2</v>
      </c>
      <c r="C884">
        <v>1</v>
      </c>
      <c r="D884" s="5" t="s">
        <v>43</v>
      </c>
      <c r="E884" s="6">
        <v>569.75099999999998</v>
      </c>
      <c r="F884" s="6">
        <v>1077.4155000000001</v>
      </c>
      <c r="G884" s="6">
        <v>1647.1665</v>
      </c>
      <c r="H884" s="6" t="str">
        <f>VLOOKUP(Tabla1[[#This Row],[Caja]],Originales!$I$3:$K$6,2,FALSE)</f>
        <v>Tenerife Sur</v>
      </c>
      <c r="I884" s="6" t="str">
        <f>VLOOKUP(Tabla1[[#This Row],[Caja]],Originales!$I$3:$K$6,3,FALSE)</f>
        <v>Tenerife</v>
      </c>
      <c r="J884" s="9" t="str">
        <f>VLOOKUP(Tabla1[[#This Row],[CodigoEmpleado]],Originales!$M$3:$P$13,2,FALSE)</f>
        <v>Jose</v>
      </c>
      <c r="K884" s="10">
        <f>YEAR(Tabla1[[#This Row],[Fecha]])</f>
        <v>2011</v>
      </c>
      <c r="L884" s="11">
        <f>MONTH(Tabla1[[#This Row],[Fecha]])</f>
        <v>4</v>
      </c>
      <c r="M884" s="11">
        <f>DAY(Tabla1[[#This Row],[Fecha]])</f>
        <v>21</v>
      </c>
      <c r="N884" s="11">
        <f>WEEKDAY(Tabla1[[#This Row],[Fecha]],2)</f>
        <v>4</v>
      </c>
      <c r="O884" s="11" t="str">
        <f t="shared" si="13"/>
        <v>Jueves</v>
      </c>
    </row>
    <row r="885" spans="1:15" x14ac:dyDescent="0.25">
      <c r="A885" s="4">
        <v>40654</v>
      </c>
      <c r="B885">
        <v>2</v>
      </c>
      <c r="C885">
        <v>2</v>
      </c>
      <c r="D885" s="5" t="s">
        <v>47</v>
      </c>
      <c r="E885" s="6">
        <v>605.20950000000005</v>
      </c>
      <c r="F885" s="6">
        <v>1084.923</v>
      </c>
      <c r="G885" s="6">
        <v>1690.1324999999999</v>
      </c>
      <c r="H885" s="6" t="str">
        <f>VLOOKUP(Tabla1[[#This Row],[Caja]],Originales!$I$3:$K$6,2,FALSE)</f>
        <v>Tenerife Sur</v>
      </c>
      <c r="I885" s="6" t="str">
        <f>VLOOKUP(Tabla1[[#This Row],[Caja]],Originales!$I$3:$K$6,3,FALSE)</f>
        <v>Tenerife</v>
      </c>
      <c r="J885" s="9" t="str">
        <f>VLOOKUP(Tabla1[[#This Row],[CodigoEmpleado]],Originales!$M$3:$P$13,2,FALSE)</f>
        <v>Toño</v>
      </c>
      <c r="K885" s="10">
        <f>YEAR(Tabla1[[#This Row],[Fecha]])</f>
        <v>2011</v>
      </c>
      <c r="L885" s="11">
        <f>MONTH(Tabla1[[#This Row],[Fecha]])</f>
        <v>4</v>
      </c>
      <c r="M885" s="11">
        <f>DAY(Tabla1[[#This Row],[Fecha]])</f>
        <v>21</v>
      </c>
      <c r="N885" s="11">
        <f>WEEKDAY(Tabla1[[#This Row],[Fecha]],2)</f>
        <v>4</v>
      </c>
      <c r="O885" s="11" t="str">
        <f t="shared" si="13"/>
        <v>Jueves</v>
      </c>
    </row>
    <row r="886" spans="1:15" x14ac:dyDescent="0.25">
      <c r="A886" s="4">
        <v>40654</v>
      </c>
      <c r="B886">
        <v>3</v>
      </c>
      <c r="C886">
        <v>1</v>
      </c>
      <c r="D886" s="5" t="s">
        <v>24</v>
      </c>
      <c r="E886" s="6">
        <v>562.27499999999998</v>
      </c>
      <c r="F886" s="6">
        <v>1017.3869999999999</v>
      </c>
      <c r="G886" s="6">
        <v>1579.662</v>
      </c>
      <c r="H886" s="6" t="str">
        <f>VLOOKUP(Tabla1[[#This Row],[Caja]],Originales!$I$3:$K$6,2,FALSE)</f>
        <v>Las Canteras</v>
      </c>
      <c r="I886" s="6" t="str">
        <f>VLOOKUP(Tabla1[[#This Row],[Caja]],Originales!$I$3:$K$6,3,FALSE)</f>
        <v>Las Palmas</v>
      </c>
      <c r="J886" s="9" t="str">
        <f>VLOOKUP(Tabla1[[#This Row],[CodigoEmpleado]],Originales!$M$3:$P$13,2,FALSE)</f>
        <v>Ana</v>
      </c>
      <c r="K886" s="10">
        <f>YEAR(Tabla1[[#This Row],[Fecha]])</f>
        <v>2011</v>
      </c>
      <c r="L886" s="11">
        <f>MONTH(Tabla1[[#This Row],[Fecha]])</f>
        <v>4</v>
      </c>
      <c r="M886" s="11">
        <f>DAY(Tabla1[[#This Row],[Fecha]])</f>
        <v>21</v>
      </c>
      <c r="N886" s="11">
        <f>WEEKDAY(Tabla1[[#This Row],[Fecha]],2)</f>
        <v>4</v>
      </c>
      <c r="O886" s="11" t="str">
        <f t="shared" si="13"/>
        <v>Jueves</v>
      </c>
    </row>
    <row r="887" spans="1:15" x14ac:dyDescent="0.25">
      <c r="A887" s="4">
        <v>40654</v>
      </c>
      <c r="B887">
        <v>3</v>
      </c>
      <c r="C887">
        <v>2</v>
      </c>
      <c r="D887" s="5" t="s">
        <v>30</v>
      </c>
      <c r="E887" s="6">
        <v>585.71100000000001</v>
      </c>
      <c r="F887" s="6">
        <v>1054.3575000000001</v>
      </c>
      <c r="G887" s="6">
        <v>1640.0685000000001</v>
      </c>
      <c r="H887" s="6" t="str">
        <f>VLOOKUP(Tabla1[[#This Row],[Caja]],Originales!$I$3:$K$6,2,FALSE)</f>
        <v>Las Canteras</v>
      </c>
      <c r="I887" s="6" t="str">
        <f>VLOOKUP(Tabla1[[#This Row],[Caja]],Originales!$I$3:$K$6,3,FALSE)</f>
        <v>Las Palmas</v>
      </c>
      <c r="J887" s="9" t="str">
        <f>VLOOKUP(Tabla1[[#This Row],[CodigoEmpleado]],Originales!$M$3:$P$13,2,FALSE)</f>
        <v>Juan</v>
      </c>
      <c r="K887" s="10">
        <f>YEAR(Tabla1[[#This Row],[Fecha]])</f>
        <v>2011</v>
      </c>
      <c r="L887" s="11">
        <f>MONTH(Tabla1[[#This Row],[Fecha]])</f>
        <v>4</v>
      </c>
      <c r="M887" s="11">
        <f>DAY(Tabla1[[#This Row],[Fecha]])</f>
        <v>21</v>
      </c>
      <c r="N887" s="11">
        <f>WEEKDAY(Tabla1[[#This Row],[Fecha]],2)</f>
        <v>4</v>
      </c>
      <c r="O887" s="11" t="str">
        <f t="shared" si="13"/>
        <v>Jueves</v>
      </c>
    </row>
    <row r="888" spans="1:15" x14ac:dyDescent="0.25">
      <c r="A888" s="4">
        <v>40654</v>
      </c>
      <c r="B888">
        <v>4</v>
      </c>
      <c r="C888">
        <v>1</v>
      </c>
      <c r="D888" s="5" t="s">
        <v>16</v>
      </c>
      <c r="E888" s="6">
        <v>643.56600000000003</v>
      </c>
      <c r="F888" s="6">
        <v>1002.8339999999999</v>
      </c>
      <c r="G888" s="6">
        <v>1646.4</v>
      </c>
      <c r="H888" s="6" t="str">
        <f>VLOOKUP(Tabla1[[#This Row],[Caja]],Originales!$I$3:$K$6,2,FALSE)</f>
        <v>Telde</v>
      </c>
      <c r="I888" s="6" t="str">
        <f>VLOOKUP(Tabla1[[#This Row],[Caja]],Originales!$I$3:$K$6,3,FALSE)</f>
        <v>Las Palmas</v>
      </c>
      <c r="J888" s="9" t="str">
        <f>VLOOKUP(Tabla1[[#This Row],[CodigoEmpleado]],Originales!$M$3:$P$13,2,FALSE)</f>
        <v>Jorge</v>
      </c>
      <c r="K888" s="10">
        <f>YEAR(Tabla1[[#This Row],[Fecha]])</f>
        <v>2011</v>
      </c>
      <c r="L888" s="11">
        <f>MONTH(Tabla1[[#This Row],[Fecha]])</f>
        <v>4</v>
      </c>
      <c r="M888" s="11">
        <f>DAY(Tabla1[[#This Row],[Fecha]])</f>
        <v>21</v>
      </c>
      <c r="N888" s="11">
        <f>WEEKDAY(Tabla1[[#This Row],[Fecha]],2)</f>
        <v>4</v>
      </c>
      <c r="O888" s="11" t="str">
        <f t="shared" si="13"/>
        <v>Jueves</v>
      </c>
    </row>
    <row r="889" spans="1:15" x14ac:dyDescent="0.25">
      <c r="A889" s="4">
        <v>40654</v>
      </c>
      <c r="B889">
        <v>4</v>
      </c>
      <c r="C889">
        <v>2</v>
      </c>
      <c r="D889" s="5" t="s">
        <v>22</v>
      </c>
      <c r="E889" s="6">
        <v>757.62750000000005</v>
      </c>
      <c r="F889" s="6">
        <v>1243.3575000000001</v>
      </c>
      <c r="G889" s="6">
        <v>2000.9849999999999</v>
      </c>
      <c r="H889" s="6" t="str">
        <f>VLOOKUP(Tabla1[[#This Row],[Caja]],Originales!$I$3:$K$6,2,FALSE)</f>
        <v>Telde</v>
      </c>
      <c r="I889" s="6" t="str">
        <f>VLOOKUP(Tabla1[[#This Row],[Caja]],Originales!$I$3:$K$6,3,FALSE)</f>
        <v>Las Palmas</v>
      </c>
      <c r="J889" s="9" t="str">
        <f>VLOOKUP(Tabla1[[#This Row],[CodigoEmpleado]],Originales!$M$3:$P$13,2,FALSE)</f>
        <v>Paco</v>
      </c>
      <c r="K889" s="10">
        <f>YEAR(Tabla1[[#This Row],[Fecha]])</f>
        <v>2011</v>
      </c>
      <c r="L889" s="11">
        <f>MONTH(Tabla1[[#This Row],[Fecha]])</f>
        <v>4</v>
      </c>
      <c r="M889" s="11">
        <f>DAY(Tabla1[[#This Row],[Fecha]])</f>
        <v>21</v>
      </c>
      <c r="N889" s="11">
        <f>WEEKDAY(Tabla1[[#This Row],[Fecha]],2)</f>
        <v>4</v>
      </c>
      <c r="O889" s="11" t="str">
        <f t="shared" si="13"/>
        <v>Jueves</v>
      </c>
    </row>
    <row r="890" spans="1:15" x14ac:dyDescent="0.25">
      <c r="A890" s="4">
        <v>40655</v>
      </c>
      <c r="B890">
        <v>1</v>
      </c>
      <c r="C890">
        <v>1</v>
      </c>
      <c r="D890" s="5" t="s">
        <v>27</v>
      </c>
      <c r="E890" s="6">
        <v>633.96900000000005</v>
      </c>
      <c r="F890" s="6">
        <v>966.99749999999995</v>
      </c>
      <c r="G890" s="6">
        <v>1600.9665</v>
      </c>
      <c r="H890" s="6" t="str">
        <f>VLOOKUP(Tabla1[[#This Row],[Caja]],Originales!$I$3:$K$6,2,FALSE)</f>
        <v>Tenerife Norte</v>
      </c>
      <c r="I890" s="6" t="str">
        <f>VLOOKUP(Tabla1[[#This Row],[Caja]],Originales!$I$3:$K$6,3,FALSE)</f>
        <v>Tenerife</v>
      </c>
      <c r="J890" s="9" t="str">
        <f>VLOOKUP(Tabla1[[#This Row],[CodigoEmpleado]],Originales!$M$3:$P$13,2,FALSE)</f>
        <v>Bea</v>
      </c>
      <c r="K890" s="10">
        <f>YEAR(Tabla1[[#This Row],[Fecha]])</f>
        <v>2011</v>
      </c>
      <c r="L890" s="11">
        <f>MONTH(Tabla1[[#This Row],[Fecha]])</f>
        <v>4</v>
      </c>
      <c r="M890" s="11">
        <f>DAY(Tabla1[[#This Row],[Fecha]])</f>
        <v>22</v>
      </c>
      <c r="N890" s="11">
        <f>WEEKDAY(Tabla1[[#This Row],[Fecha]],2)</f>
        <v>5</v>
      </c>
      <c r="O890" s="11" t="str">
        <f t="shared" si="13"/>
        <v>Viernes</v>
      </c>
    </row>
    <row r="891" spans="1:15" x14ac:dyDescent="0.25">
      <c r="A891" s="4">
        <v>40655</v>
      </c>
      <c r="B891">
        <v>1</v>
      </c>
      <c r="C891">
        <v>2</v>
      </c>
      <c r="D891" s="5" t="s">
        <v>32</v>
      </c>
      <c r="E891" s="6">
        <v>785.12699999999995</v>
      </c>
      <c r="F891" s="6">
        <v>1321.8240000000001</v>
      </c>
      <c r="G891" s="6">
        <v>2106.951</v>
      </c>
      <c r="H891" s="6" t="str">
        <f>VLOOKUP(Tabla1[[#This Row],[Caja]],Originales!$I$3:$K$6,2,FALSE)</f>
        <v>Tenerife Norte</v>
      </c>
      <c r="I891" s="6" t="str">
        <f>VLOOKUP(Tabla1[[#This Row],[Caja]],Originales!$I$3:$K$6,3,FALSE)</f>
        <v>Tenerife</v>
      </c>
      <c r="J891" s="9" t="str">
        <f>VLOOKUP(Tabla1[[#This Row],[CodigoEmpleado]],Originales!$M$3:$P$13,2,FALSE)</f>
        <v>Ana</v>
      </c>
      <c r="K891" s="10">
        <f>YEAR(Tabla1[[#This Row],[Fecha]])</f>
        <v>2011</v>
      </c>
      <c r="L891" s="11">
        <f>MONTH(Tabla1[[#This Row],[Fecha]])</f>
        <v>4</v>
      </c>
      <c r="M891" s="11">
        <f>DAY(Tabla1[[#This Row],[Fecha]])</f>
        <v>22</v>
      </c>
      <c r="N891" s="11">
        <f>WEEKDAY(Tabla1[[#This Row],[Fecha]],2)</f>
        <v>5</v>
      </c>
      <c r="O891" s="11" t="str">
        <f t="shared" si="13"/>
        <v>Viernes</v>
      </c>
    </row>
    <row r="892" spans="1:15" x14ac:dyDescent="0.25">
      <c r="A892" s="4">
        <v>40655</v>
      </c>
      <c r="B892">
        <v>2</v>
      </c>
      <c r="C892">
        <v>1</v>
      </c>
      <c r="D892" s="5" t="s">
        <v>37</v>
      </c>
      <c r="E892" s="6">
        <v>691.38300000000004</v>
      </c>
      <c r="F892" s="6">
        <v>1045.653</v>
      </c>
      <c r="G892" s="6">
        <v>1737.0360000000001</v>
      </c>
      <c r="H892" s="6" t="str">
        <f>VLOOKUP(Tabla1[[#This Row],[Caja]],Originales!$I$3:$K$6,2,FALSE)</f>
        <v>Tenerife Sur</v>
      </c>
      <c r="I892" s="6" t="str">
        <f>VLOOKUP(Tabla1[[#This Row],[Caja]],Originales!$I$3:$K$6,3,FALSE)</f>
        <v>Tenerife</v>
      </c>
      <c r="J892" s="9" t="str">
        <f>VLOOKUP(Tabla1[[#This Row],[CodigoEmpleado]],Originales!$M$3:$P$13,2,FALSE)</f>
        <v>Luis</v>
      </c>
      <c r="K892" s="10">
        <f>YEAR(Tabla1[[#This Row],[Fecha]])</f>
        <v>2011</v>
      </c>
      <c r="L892" s="11">
        <f>MONTH(Tabla1[[#This Row],[Fecha]])</f>
        <v>4</v>
      </c>
      <c r="M892" s="11">
        <f>DAY(Tabla1[[#This Row],[Fecha]])</f>
        <v>22</v>
      </c>
      <c r="N892" s="11">
        <f>WEEKDAY(Tabla1[[#This Row],[Fecha]],2)</f>
        <v>5</v>
      </c>
      <c r="O892" s="11" t="str">
        <f t="shared" si="13"/>
        <v>Viernes</v>
      </c>
    </row>
    <row r="893" spans="1:15" x14ac:dyDescent="0.25">
      <c r="A893" s="4">
        <v>40655</v>
      </c>
      <c r="B893">
        <v>2</v>
      </c>
      <c r="C893">
        <v>2</v>
      </c>
      <c r="D893" s="5" t="s">
        <v>40</v>
      </c>
      <c r="E893" s="6">
        <v>701.13750000000005</v>
      </c>
      <c r="F893" s="6">
        <v>1231.44</v>
      </c>
      <c r="G893" s="6">
        <v>1932.5775000000001</v>
      </c>
      <c r="H893" s="6" t="str">
        <f>VLOOKUP(Tabla1[[#This Row],[Caja]],Originales!$I$3:$K$6,2,FALSE)</f>
        <v>Tenerife Sur</v>
      </c>
      <c r="I893" s="6" t="str">
        <f>VLOOKUP(Tabla1[[#This Row],[Caja]],Originales!$I$3:$K$6,3,FALSE)</f>
        <v>Tenerife</v>
      </c>
      <c r="J893" s="9" t="str">
        <f>VLOOKUP(Tabla1[[#This Row],[CodigoEmpleado]],Originales!$M$3:$P$13,2,FALSE)</f>
        <v>Pepe</v>
      </c>
      <c r="K893" s="10">
        <f>YEAR(Tabla1[[#This Row],[Fecha]])</f>
        <v>2011</v>
      </c>
      <c r="L893" s="11">
        <f>MONTH(Tabla1[[#This Row],[Fecha]])</f>
        <v>4</v>
      </c>
      <c r="M893" s="11">
        <f>DAY(Tabla1[[#This Row],[Fecha]])</f>
        <v>22</v>
      </c>
      <c r="N893" s="11">
        <f>WEEKDAY(Tabla1[[#This Row],[Fecha]],2)</f>
        <v>5</v>
      </c>
      <c r="O893" s="11" t="str">
        <f t="shared" si="13"/>
        <v>Viernes</v>
      </c>
    </row>
    <row r="894" spans="1:15" x14ac:dyDescent="0.25">
      <c r="A894" s="4">
        <v>40655</v>
      </c>
      <c r="B894">
        <v>3</v>
      </c>
      <c r="C894">
        <v>1</v>
      </c>
      <c r="D894" s="5" t="s">
        <v>41</v>
      </c>
      <c r="E894" s="6">
        <v>534.38699999999994</v>
      </c>
      <c r="F894" s="6">
        <v>1062.663</v>
      </c>
      <c r="G894" s="6">
        <v>1597.05</v>
      </c>
      <c r="H894" s="6" t="str">
        <f>VLOOKUP(Tabla1[[#This Row],[Caja]],Originales!$I$3:$K$6,2,FALSE)</f>
        <v>Las Canteras</v>
      </c>
      <c r="I894" s="6" t="str">
        <f>VLOOKUP(Tabla1[[#This Row],[Caja]],Originales!$I$3:$K$6,3,FALSE)</f>
        <v>Las Palmas</v>
      </c>
      <c r="J894" s="9" t="str">
        <f>VLOOKUP(Tabla1[[#This Row],[CodigoEmpleado]],Originales!$M$3:$P$13,2,FALSE)</f>
        <v>Javi</v>
      </c>
      <c r="K894" s="10">
        <f>YEAR(Tabla1[[#This Row],[Fecha]])</f>
        <v>2011</v>
      </c>
      <c r="L894" s="11">
        <f>MONTH(Tabla1[[#This Row],[Fecha]])</f>
        <v>4</v>
      </c>
      <c r="M894" s="11">
        <f>DAY(Tabla1[[#This Row],[Fecha]])</f>
        <v>22</v>
      </c>
      <c r="N894" s="11">
        <f>WEEKDAY(Tabla1[[#This Row],[Fecha]],2)</f>
        <v>5</v>
      </c>
      <c r="O894" s="11" t="str">
        <f t="shared" si="13"/>
        <v>Viernes</v>
      </c>
    </row>
    <row r="895" spans="1:15" x14ac:dyDescent="0.25">
      <c r="A895" s="4">
        <v>40655</v>
      </c>
      <c r="B895">
        <v>3</v>
      </c>
      <c r="C895">
        <v>2</v>
      </c>
      <c r="D895" s="5" t="s">
        <v>43</v>
      </c>
      <c r="E895" s="6">
        <v>853.83900000000006</v>
      </c>
      <c r="F895" s="6">
        <v>1336.4295</v>
      </c>
      <c r="G895" s="6">
        <v>2190.2685000000001</v>
      </c>
      <c r="H895" s="6" t="str">
        <f>VLOOKUP(Tabla1[[#This Row],[Caja]],Originales!$I$3:$K$6,2,FALSE)</f>
        <v>Las Canteras</v>
      </c>
      <c r="I895" s="6" t="str">
        <f>VLOOKUP(Tabla1[[#This Row],[Caja]],Originales!$I$3:$K$6,3,FALSE)</f>
        <v>Las Palmas</v>
      </c>
      <c r="J895" s="9" t="str">
        <f>VLOOKUP(Tabla1[[#This Row],[CodigoEmpleado]],Originales!$M$3:$P$13,2,FALSE)</f>
        <v>Jose</v>
      </c>
      <c r="K895" s="10">
        <f>YEAR(Tabla1[[#This Row],[Fecha]])</f>
        <v>2011</v>
      </c>
      <c r="L895" s="11">
        <f>MONTH(Tabla1[[#This Row],[Fecha]])</f>
        <v>4</v>
      </c>
      <c r="M895" s="11">
        <f>DAY(Tabla1[[#This Row],[Fecha]])</f>
        <v>22</v>
      </c>
      <c r="N895" s="11">
        <f>WEEKDAY(Tabla1[[#This Row],[Fecha]],2)</f>
        <v>5</v>
      </c>
      <c r="O895" s="11" t="str">
        <f t="shared" si="13"/>
        <v>Viernes</v>
      </c>
    </row>
    <row r="896" spans="1:15" x14ac:dyDescent="0.25">
      <c r="A896" s="4">
        <v>40655</v>
      </c>
      <c r="B896">
        <v>4</v>
      </c>
      <c r="C896">
        <v>1</v>
      </c>
      <c r="D896" s="5" t="s">
        <v>47</v>
      </c>
      <c r="E896" s="6">
        <v>611.1105</v>
      </c>
      <c r="F896" s="6">
        <v>1155.1575</v>
      </c>
      <c r="G896" s="6">
        <v>1766.268</v>
      </c>
      <c r="H896" s="6" t="str">
        <f>VLOOKUP(Tabla1[[#This Row],[Caja]],Originales!$I$3:$K$6,2,FALSE)</f>
        <v>Telde</v>
      </c>
      <c r="I896" s="6" t="str">
        <f>VLOOKUP(Tabla1[[#This Row],[Caja]],Originales!$I$3:$K$6,3,FALSE)</f>
        <v>Las Palmas</v>
      </c>
      <c r="J896" s="9" t="str">
        <f>VLOOKUP(Tabla1[[#This Row],[CodigoEmpleado]],Originales!$M$3:$P$13,2,FALSE)</f>
        <v>Toño</v>
      </c>
      <c r="K896" s="10">
        <f>YEAR(Tabla1[[#This Row],[Fecha]])</f>
        <v>2011</v>
      </c>
      <c r="L896" s="11">
        <f>MONTH(Tabla1[[#This Row],[Fecha]])</f>
        <v>4</v>
      </c>
      <c r="M896" s="11">
        <f>DAY(Tabla1[[#This Row],[Fecha]])</f>
        <v>22</v>
      </c>
      <c r="N896" s="11">
        <f>WEEKDAY(Tabla1[[#This Row],[Fecha]],2)</f>
        <v>5</v>
      </c>
      <c r="O896" s="11" t="str">
        <f t="shared" si="13"/>
        <v>Viernes</v>
      </c>
    </row>
    <row r="897" spans="1:15" x14ac:dyDescent="0.25">
      <c r="A897" s="4">
        <v>40655</v>
      </c>
      <c r="B897">
        <v>4</v>
      </c>
      <c r="C897">
        <v>2</v>
      </c>
      <c r="D897" s="5" t="s">
        <v>24</v>
      </c>
      <c r="E897" s="6">
        <v>623.58450000000005</v>
      </c>
      <c r="F897" s="6">
        <v>1040.8230000000001</v>
      </c>
      <c r="G897" s="6">
        <v>1664.4075</v>
      </c>
      <c r="H897" s="6" t="str">
        <f>VLOOKUP(Tabla1[[#This Row],[Caja]],Originales!$I$3:$K$6,2,FALSE)</f>
        <v>Telde</v>
      </c>
      <c r="I897" s="6" t="str">
        <f>VLOOKUP(Tabla1[[#This Row],[Caja]],Originales!$I$3:$K$6,3,FALSE)</f>
        <v>Las Palmas</v>
      </c>
      <c r="J897" s="9" t="str">
        <f>VLOOKUP(Tabla1[[#This Row],[CodigoEmpleado]],Originales!$M$3:$P$13,2,FALSE)</f>
        <v>Ana</v>
      </c>
      <c r="K897" s="10">
        <f>YEAR(Tabla1[[#This Row],[Fecha]])</f>
        <v>2011</v>
      </c>
      <c r="L897" s="11">
        <f>MONTH(Tabla1[[#This Row],[Fecha]])</f>
        <v>4</v>
      </c>
      <c r="M897" s="11">
        <f>DAY(Tabla1[[#This Row],[Fecha]])</f>
        <v>22</v>
      </c>
      <c r="N897" s="11">
        <f>WEEKDAY(Tabla1[[#This Row],[Fecha]],2)</f>
        <v>5</v>
      </c>
      <c r="O897" s="11" t="str">
        <f t="shared" si="13"/>
        <v>Viernes</v>
      </c>
    </row>
    <row r="898" spans="1:15" x14ac:dyDescent="0.25">
      <c r="A898" s="4">
        <v>40656</v>
      </c>
      <c r="B898">
        <v>1</v>
      </c>
      <c r="C898">
        <v>1</v>
      </c>
      <c r="D898" s="5" t="s">
        <v>30</v>
      </c>
      <c r="E898" s="6">
        <v>632.97149999999999</v>
      </c>
      <c r="F898" s="6">
        <v>1057.9905000000001</v>
      </c>
      <c r="G898" s="6">
        <v>1690.962</v>
      </c>
      <c r="H898" s="6" t="str">
        <f>VLOOKUP(Tabla1[[#This Row],[Caja]],Originales!$I$3:$K$6,2,FALSE)</f>
        <v>Tenerife Norte</v>
      </c>
      <c r="I898" s="6" t="str">
        <f>VLOOKUP(Tabla1[[#This Row],[Caja]],Originales!$I$3:$K$6,3,FALSE)</f>
        <v>Tenerife</v>
      </c>
      <c r="J898" s="9" t="str">
        <f>VLOOKUP(Tabla1[[#This Row],[CodigoEmpleado]],Originales!$M$3:$P$13,2,FALSE)</f>
        <v>Juan</v>
      </c>
      <c r="K898" s="10">
        <f>YEAR(Tabla1[[#This Row],[Fecha]])</f>
        <v>2011</v>
      </c>
      <c r="L898" s="11">
        <f>MONTH(Tabla1[[#This Row],[Fecha]])</f>
        <v>4</v>
      </c>
      <c r="M898" s="11">
        <f>DAY(Tabla1[[#This Row],[Fecha]])</f>
        <v>23</v>
      </c>
      <c r="N898" s="11">
        <f>WEEKDAY(Tabla1[[#This Row],[Fecha]],2)</f>
        <v>6</v>
      </c>
      <c r="O898" s="11" t="str">
        <f t="shared" ref="O898:O961" si="14">IF(N898=1,"Lunes",IF(N898=2,"Martes",IF(N898=3,"Miércoles",IF(N898=4,"Jueves",IF(N898=5,"Viernes",IF(N898=6,"Sábado","Domingo"))))))</f>
        <v>Sábado</v>
      </c>
    </row>
    <row r="899" spans="1:15" x14ac:dyDescent="0.25">
      <c r="A899" s="4">
        <v>40656</v>
      </c>
      <c r="B899">
        <v>1</v>
      </c>
      <c r="C899">
        <v>2</v>
      </c>
      <c r="D899" s="5" t="s">
        <v>16</v>
      </c>
      <c r="E899" s="6">
        <v>710.8605</v>
      </c>
      <c r="F899" s="6">
        <v>1109.934</v>
      </c>
      <c r="G899" s="6">
        <v>1820.7945</v>
      </c>
      <c r="H899" s="6" t="str">
        <f>VLOOKUP(Tabla1[[#This Row],[Caja]],Originales!$I$3:$K$6,2,FALSE)</f>
        <v>Tenerife Norte</v>
      </c>
      <c r="I899" s="6" t="str">
        <f>VLOOKUP(Tabla1[[#This Row],[Caja]],Originales!$I$3:$K$6,3,FALSE)</f>
        <v>Tenerife</v>
      </c>
      <c r="J899" s="9" t="str">
        <f>VLOOKUP(Tabla1[[#This Row],[CodigoEmpleado]],Originales!$M$3:$P$13,2,FALSE)</f>
        <v>Jorge</v>
      </c>
      <c r="K899" s="10">
        <f>YEAR(Tabla1[[#This Row],[Fecha]])</f>
        <v>2011</v>
      </c>
      <c r="L899" s="11">
        <f>MONTH(Tabla1[[#This Row],[Fecha]])</f>
        <v>4</v>
      </c>
      <c r="M899" s="11">
        <f>DAY(Tabla1[[#This Row],[Fecha]])</f>
        <v>23</v>
      </c>
      <c r="N899" s="11">
        <f>WEEKDAY(Tabla1[[#This Row],[Fecha]],2)</f>
        <v>6</v>
      </c>
      <c r="O899" s="11" t="str">
        <f t="shared" si="14"/>
        <v>Sábado</v>
      </c>
    </row>
    <row r="900" spans="1:15" x14ac:dyDescent="0.25">
      <c r="A900" s="4">
        <v>40656</v>
      </c>
      <c r="B900">
        <v>2</v>
      </c>
      <c r="C900">
        <v>1</v>
      </c>
      <c r="D900" s="5" t="s">
        <v>22</v>
      </c>
      <c r="E900" s="6">
        <v>625.30650000000003</v>
      </c>
      <c r="F900" s="6">
        <v>1143.0719999999999</v>
      </c>
      <c r="G900" s="6">
        <v>1768.3785</v>
      </c>
      <c r="H900" s="6" t="str">
        <f>VLOOKUP(Tabla1[[#This Row],[Caja]],Originales!$I$3:$K$6,2,FALSE)</f>
        <v>Tenerife Sur</v>
      </c>
      <c r="I900" s="6" t="str">
        <f>VLOOKUP(Tabla1[[#This Row],[Caja]],Originales!$I$3:$K$6,3,FALSE)</f>
        <v>Tenerife</v>
      </c>
      <c r="J900" s="9" t="str">
        <f>VLOOKUP(Tabla1[[#This Row],[CodigoEmpleado]],Originales!$M$3:$P$13,2,FALSE)</f>
        <v>Paco</v>
      </c>
      <c r="K900" s="10">
        <f>YEAR(Tabla1[[#This Row],[Fecha]])</f>
        <v>2011</v>
      </c>
      <c r="L900" s="11">
        <f>MONTH(Tabla1[[#This Row],[Fecha]])</f>
        <v>4</v>
      </c>
      <c r="M900" s="11">
        <f>DAY(Tabla1[[#This Row],[Fecha]])</f>
        <v>23</v>
      </c>
      <c r="N900" s="11">
        <f>WEEKDAY(Tabla1[[#This Row],[Fecha]],2)</f>
        <v>6</v>
      </c>
      <c r="O900" s="11" t="str">
        <f t="shared" si="14"/>
        <v>Sábado</v>
      </c>
    </row>
    <row r="901" spans="1:15" x14ac:dyDescent="0.25">
      <c r="A901" s="4">
        <v>40656</v>
      </c>
      <c r="B901">
        <v>2</v>
      </c>
      <c r="C901">
        <v>2</v>
      </c>
      <c r="D901" s="5" t="s">
        <v>27</v>
      </c>
      <c r="E901" s="6">
        <v>669.04949999999997</v>
      </c>
      <c r="F901" s="6">
        <v>1188.8415</v>
      </c>
      <c r="G901" s="6">
        <v>1857.8910000000001</v>
      </c>
      <c r="H901" s="6" t="str">
        <f>VLOOKUP(Tabla1[[#This Row],[Caja]],Originales!$I$3:$K$6,2,FALSE)</f>
        <v>Tenerife Sur</v>
      </c>
      <c r="I901" s="6" t="str">
        <f>VLOOKUP(Tabla1[[#This Row],[Caja]],Originales!$I$3:$K$6,3,FALSE)</f>
        <v>Tenerife</v>
      </c>
      <c r="J901" s="9" t="str">
        <f>VLOOKUP(Tabla1[[#This Row],[CodigoEmpleado]],Originales!$M$3:$P$13,2,FALSE)</f>
        <v>Bea</v>
      </c>
      <c r="K901" s="10">
        <f>YEAR(Tabla1[[#This Row],[Fecha]])</f>
        <v>2011</v>
      </c>
      <c r="L901" s="11">
        <f>MONTH(Tabla1[[#This Row],[Fecha]])</f>
        <v>4</v>
      </c>
      <c r="M901" s="11">
        <f>DAY(Tabla1[[#This Row],[Fecha]])</f>
        <v>23</v>
      </c>
      <c r="N901" s="11">
        <f>WEEKDAY(Tabla1[[#This Row],[Fecha]],2)</f>
        <v>6</v>
      </c>
      <c r="O901" s="11" t="str">
        <f t="shared" si="14"/>
        <v>Sábado</v>
      </c>
    </row>
    <row r="902" spans="1:15" x14ac:dyDescent="0.25">
      <c r="A902" s="4">
        <v>40656</v>
      </c>
      <c r="B902">
        <v>3</v>
      </c>
      <c r="C902">
        <v>1</v>
      </c>
      <c r="D902" s="5" t="s">
        <v>32</v>
      </c>
      <c r="E902" s="6">
        <v>648.98400000000004</v>
      </c>
      <c r="F902" s="6">
        <v>1104.894</v>
      </c>
      <c r="G902" s="6">
        <v>1753.8779999999999</v>
      </c>
      <c r="H902" s="6" t="str">
        <f>VLOOKUP(Tabla1[[#This Row],[Caja]],Originales!$I$3:$K$6,2,FALSE)</f>
        <v>Las Canteras</v>
      </c>
      <c r="I902" s="6" t="str">
        <f>VLOOKUP(Tabla1[[#This Row],[Caja]],Originales!$I$3:$K$6,3,FALSE)</f>
        <v>Las Palmas</v>
      </c>
      <c r="J902" s="9" t="str">
        <f>VLOOKUP(Tabla1[[#This Row],[CodigoEmpleado]],Originales!$M$3:$P$13,2,FALSE)</f>
        <v>Ana</v>
      </c>
      <c r="K902" s="10">
        <f>YEAR(Tabla1[[#This Row],[Fecha]])</f>
        <v>2011</v>
      </c>
      <c r="L902" s="11">
        <f>MONTH(Tabla1[[#This Row],[Fecha]])</f>
        <v>4</v>
      </c>
      <c r="M902" s="11">
        <f>DAY(Tabla1[[#This Row],[Fecha]])</f>
        <v>23</v>
      </c>
      <c r="N902" s="11">
        <f>WEEKDAY(Tabla1[[#This Row],[Fecha]],2)</f>
        <v>6</v>
      </c>
      <c r="O902" s="11" t="str">
        <f t="shared" si="14"/>
        <v>Sábado</v>
      </c>
    </row>
    <row r="903" spans="1:15" x14ac:dyDescent="0.25">
      <c r="A903" s="4">
        <v>40656</v>
      </c>
      <c r="B903">
        <v>3</v>
      </c>
      <c r="C903">
        <v>2</v>
      </c>
      <c r="D903" s="5" t="s">
        <v>37</v>
      </c>
      <c r="E903" s="6">
        <v>852.70500000000004</v>
      </c>
      <c r="F903" s="6">
        <v>1320.8475000000001</v>
      </c>
      <c r="G903" s="6">
        <v>2173.5524999999998</v>
      </c>
      <c r="H903" s="6" t="str">
        <f>VLOOKUP(Tabla1[[#This Row],[Caja]],Originales!$I$3:$K$6,2,FALSE)</f>
        <v>Las Canteras</v>
      </c>
      <c r="I903" s="6" t="str">
        <f>VLOOKUP(Tabla1[[#This Row],[Caja]],Originales!$I$3:$K$6,3,FALSE)</f>
        <v>Las Palmas</v>
      </c>
      <c r="J903" s="9" t="str">
        <f>VLOOKUP(Tabla1[[#This Row],[CodigoEmpleado]],Originales!$M$3:$P$13,2,FALSE)</f>
        <v>Luis</v>
      </c>
      <c r="K903" s="10">
        <f>YEAR(Tabla1[[#This Row],[Fecha]])</f>
        <v>2011</v>
      </c>
      <c r="L903" s="11">
        <f>MONTH(Tabla1[[#This Row],[Fecha]])</f>
        <v>4</v>
      </c>
      <c r="M903" s="11">
        <f>DAY(Tabla1[[#This Row],[Fecha]])</f>
        <v>23</v>
      </c>
      <c r="N903" s="11">
        <f>WEEKDAY(Tabla1[[#This Row],[Fecha]],2)</f>
        <v>6</v>
      </c>
      <c r="O903" s="11" t="str">
        <f t="shared" si="14"/>
        <v>Sábado</v>
      </c>
    </row>
    <row r="904" spans="1:15" x14ac:dyDescent="0.25">
      <c r="A904" s="4">
        <v>40656</v>
      </c>
      <c r="B904">
        <v>4</v>
      </c>
      <c r="C904">
        <v>1</v>
      </c>
      <c r="D904" s="5" t="s">
        <v>40</v>
      </c>
      <c r="E904" s="6">
        <v>686.92049999999995</v>
      </c>
      <c r="F904" s="6">
        <v>1176.357</v>
      </c>
      <c r="G904" s="6">
        <v>1863.2774999999999</v>
      </c>
      <c r="H904" s="6" t="str">
        <f>VLOOKUP(Tabla1[[#This Row],[Caja]],Originales!$I$3:$K$6,2,FALSE)</f>
        <v>Telde</v>
      </c>
      <c r="I904" s="6" t="str">
        <f>VLOOKUP(Tabla1[[#This Row],[Caja]],Originales!$I$3:$K$6,3,FALSE)</f>
        <v>Las Palmas</v>
      </c>
      <c r="J904" s="9" t="str">
        <f>VLOOKUP(Tabla1[[#This Row],[CodigoEmpleado]],Originales!$M$3:$P$13,2,FALSE)</f>
        <v>Pepe</v>
      </c>
      <c r="K904" s="10">
        <f>YEAR(Tabla1[[#This Row],[Fecha]])</f>
        <v>2011</v>
      </c>
      <c r="L904" s="11">
        <f>MONTH(Tabla1[[#This Row],[Fecha]])</f>
        <v>4</v>
      </c>
      <c r="M904" s="11">
        <f>DAY(Tabla1[[#This Row],[Fecha]])</f>
        <v>23</v>
      </c>
      <c r="N904" s="11">
        <f>WEEKDAY(Tabla1[[#This Row],[Fecha]],2)</f>
        <v>6</v>
      </c>
      <c r="O904" s="11" t="str">
        <f t="shared" si="14"/>
        <v>Sábado</v>
      </c>
    </row>
    <row r="905" spans="1:15" x14ac:dyDescent="0.25">
      <c r="A905" s="4">
        <v>40656</v>
      </c>
      <c r="B905">
        <v>4</v>
      </c>
      <c r="C905">
        <v>2</v>
      </c>
      <c r="D905" s="5" t="s">
        <v>41</v>
      </c>
      <c r="E905" s="6">
        <v>544.87649999999996</v>
      </c>
      <c r="F905" s="6">
        <v>1086.729</v>
      </c>
      <c r="G905" s="6">
        <v>1631.6054999999999</v>
      </c>
      <c r="H905" s="6" t="str">
        <f>VLOOKUP(Tabla1[[#This Row],[Caja]],Originales!$I$3:$K$6,2,FALSE)</f>
        <v>Telde</v>
      </c>
      <c r="I905" s="6" t="str">
        <f>VLOOKUP(Tabla1[[#This Row],[Caja]],Originales!$I$3:$K$6,3,FALSE)</f>
        <v>Las Palmas</v>
      </c>
      <c r="J905" s="9" t="str">
        <f>VLOOKUP(Tabla1[[#This Row],[CodigoEmpleado]],Originales!$M$3:$P$13,2,FALSE)</f>
        <v>Javi</v>
      </c>
      <c r="K905" s="10">
        <f>YEAR(Tabla1[[#This Row],[Fecha]])</f>
        <v>2011</v>
      </c>
      <c r="L905" s="11">
        <f>MONTH(Tabla1[[#This Row],[Fecha]])</f>
        <v>4</v>
      </c>
      <c r="M905" s="11">
        <f>DAY(Tabla1[[#This Row],[Fecha]])</f>
        <v>23</v>
      </c>
      <c r="N905" s="11">
        <f>WEEKDAY(Tabla1[[#This Row],[Fecha]],2)</f>
        <v>6</v>
      </c>
      <c r="O905" s="11" t="str">
        <f t="shared" si="14"/>
        <v>Sábado</v>
      </c>
    </row>
    <row r="906" spans="1:15" x14ac:dyDescent="0.25">
      <c r="A906" s="4">
        <v>40657</v>
      </c>
      <c r="B906">
        <v>1</v>
      </c>
      <c r="C906">
        <v>1</v>
      </c>
      <c r="D906" s="5" t="s">
        <v>43</v>
      </c>
      <c r="E906" s="6">
        <v>613.91399999999999</v>
      </c>
      <c r="F906" s="6">
        <v>1178.73</v>
      </c>
      <c r="G906" s="6">
        <v>1792.644</v>
      </c>
      <c r="H906" s="6" t="str">
        <f>VLOOKUP(Tabla1[[#This Row],[Caja]],Originales!$I$3:$K$6,2,FALSE)</f>
        <v>Tenerife Norte</v>
      </c>
      <c r="I906" s="6" t="str">
        <f>VLOOKUP(Tabla1[[#This Row],[Caja]],Originales!$I$3:$K$6,3,FALSE)</f>
        <v>Tenerife</v>
      </c>
      <c r="J906" s="9" t="str">
        <f>VLOOKUP(Tabla1[[#This Row],[CodigoEmpleado]],Originales!$M$3:$P$13,2,FALSE)</f>
        <v>Jose</v>
      </c>
      <c r="K906" s="10">
        <f>YEAR(Tabla1[[#This Row],[Fecha]])</f>
        <v>2011</v>
      </c>
      <c r="L906" s="11">
        <f>MONTH(Tabla1[[#This Row],[Fecha]])</f>
        <v>4</v>
      </c>
      <c r="M906" s="11">
        <f>DAY(Tabla1[[#This Row],[Fecha]])</f>
        <v>24</v>
      </c>
      <c r="N906" s="11">
        <f>WEEKDAY(Tabla1[[#This Row],[Fecha]],2)</f>
        <v>7</v>
      </c>
      <c r="O906" s="11" t="str">
        <f t="shared" si="14"/>
        <v>Domingo</v>
      </c>
    </row>
    <row r="907" spans="1:15" x14ac:dyDescent="0.25">
      <c r="A907" s="4">
        <v>40657</v>
      </c>
      <c r="B907">
        <v>1</v>
      </c>
      <c r="C907">
        <v>2</v>
      </c>
      <c r="D907" s="5" t="s">
        <v>47</v>
      </c>
      <c r="E907" s="6">
        <v>644.553</v>
      </c>
      <c r="F907" s="6">
        <v>1189.5135</v>
      </c>
      <c r="G907" s="6">
        <v>1834.0664999999999</v>
      </c>
      <c r="H907" s="6" t="str">
        <f>VLOOKUP(Tabla1[[#This Row],[Caja]],Originales!$I$3:$K$6,2,FALSE)</f>
        <v>Tenerife Norte</v>
      </c>
      <c r="I907" s="6" t="str">
        <f>VLOOKUP(Tabla1[[#This Row],[Caja]],Originales!$I$3:$K$6,3,FALSE)</f>
        <v>Tenerife</v>
      </c>
      <c r="J907" s="9" t="str">
        <f>VLOOKUP(Tabla1[[#This Row],[CodigoEmpleado]],Originales!$M$3:$P$13,2,FALSE)</f>
        <v>Toño</v>
      </c>
      <c r="K907" s="10">
        <f>YEAR(Tabla1[[#This Row],[Fecha]])</f>
        <v>2011</v>
      </c>
      <c r="L907" s="11">
        <f>MONTH(Tabla1[[#This Row],[Fecha]])</f>
        <v>4</v>
      </c>
      <c r="M907" s="11">
        <f>DAY(Tabla1[[#This Row],[Fecha]])</f>
        <v>24</v>
      </c>
      <c r="N907" s="11">
        <f>WEEKDAY(Tabla1[[#This Row],[Fecha]],2)</f>
        <v>7</v>
      </c>
      <c r="O907" s="11" t="str">
        <f t="shared" si="14"/>
        <v>Domingo</v>
      </c>
    </row>
    <row r="908" spans="1:15" x14ac:dyDescent="0.25">
      <c r="A908" s="4">
        <v>40657</v>
      </c>
      <c r="B908">
        <v>2</v>
      </c>
      <c r="C908">
        <v>1</v>
      </c>
      <c r="D908" s="5" t="s">
        <v>24</v>
      </c>
      <c r="E908" s="6">
        <v>627.59550000000002</v>
      </c>
      <c r="F908" s="6">
        <v>1009.7430000000001</v>
      </c>
      <c r="G908" s="6">
        <v>1637.3385000000001</v>
      </c>
      <c r="H908" s="6" t="str">
        <f>VLOOKUP(Tabla1[[#This Row],[Caja]],Originales!$I$3:$K$6,2,FALSE)</f>
        <v>Tenerife Sur</v>
      </c>
      <c r="I908" s="6" t="str">
        <f>VLOOKUP(Tabla1[[#This Row],[Caja]],Originales!$I$3:$K$6,3,FALSE)</f>
        <v>Tenerife</v>
      </c>
      <c r="J908" s="9" t="str">
        <f>VLOOKUP(Tabla1[[#This Row],[CodigoEmpleado]],Originales!$M$3:$P$13,2,FALSE)</f>
        <v>Ana</v>
      </c>
      <c r="K908" s="10">
        <f>YEAR(Tabla1[[#This Row],[Fecha]])</f>
        <v>2011</v>
      </c>
      <c r="L908" s="11">
        <f>MONTH(Tabla1[[#This Row],[Fecha]])</f>
        <v>4</v>
      </c>
      <c r="M908" s="11">
        <f>DAY(Tabla1[[#This Row],[Fecha]])</f>
        <v>24</v>
      </c>
      <c r="N908" s="11">
        <f>WEEKDAY(Tabla1[[#This Row],[Fecha]],2)</f>
        <v>7</v>
      </c>
      <c r="O908" s="11" t="str">
        <f t="shared" si="14"/>
        <v>Domingo</v>
      </c>
    </row>
    <row r="909" spans="1:15" x14ac:dyDescent="0.25">
      <c r="A909" s="4">
        <v>40657</v>
      </c>
      <c r="B909">
        <v>2</v>
      </c>
      <c r="C909">
        <v>2</v>
      </c>
      <c r="D909" s="5" t="s">
        <v>30</v>
      </c>
      <c r="E909" s="6">
        <v>751.23299999999995</v>
      </c>
      <c r="F909" s="6">
        <v>1188.3164999999999</v>
      </c>
      <c r="G909" s="6">
        <v>1939.5495000000001</v>
      </c>
      <c r="H909" s="6" t="str">
        <f>VLOOKUP(Tabla1[[#This Row],[Caja]],Originales!$I$3:$K$6,2,FALSE)</f>
        <v>Tenerife Sur</v>
      </c>
      <c r="I909" s="6" t="str">
        <f>VLOOKUP(Tabla1[[#This Row],[Caja]],Originales!$I$3:$K$6,3,FALSE)</f>
        <v>Tenerife</v>
      </c>
      <c r="J909" s="9" t="str">
        <f>VLOOKUP(Tabla1[[#This Row],[CodigoEmpleado]],Originales!$M$3:$P$13,2,FALSE)</f>
        <v>Juan</v>
      </c>
      <c r="K909" s="10">
        <f>YEAR(Tabla1[[#This Row],[Fecha]])</f>
        <v>2011</v>
      </c>
      <c r="L909" s="11">
        <f>MONTH(Tabla1[[#This Row],[Fecha]])</f>
        <v>4</v>
      </c>
      <c r="M909" s="11">
        <f>DAY(Tabla1[[#This Row],[Fecha]])</f>
        <v>24</v>
      </c>
      <c r="N909" s="11">
        <f>WEEKDAY(Tabla1[[#This Row],[Fecha]],2)</f>
        <v>7</v>
      </c>
      <c r="O909" s="11" t="str">
        <f t="shared" si="14"/>
        <v>Domingo</v>
      </c>
    </row>
    <row r="910" spans="1:15" x14ac:dyDescent="0.25">
      <c r="A910" s="4">
        <v>40657</v>
      </c>
      <c r="B910">
        <v>3</v>
      </c>
      <c r="C910">
        <v>1</v>
      </c>
      <c r="D910" s="5" t="s">
        <v>16</v>
      </c>
      <c r="E910" s="6">
        <v>694.9425</v>
      </c>
      <c r="F910" s="6">
        <v>1062.7260000000001</v>
      </c>
      <c r="G910" s="6">
        <v>1757.6685</v>
      </c>
      <c r="H910" s="6" t="str">
        <f>VLOOKUP(Tabla1[[#This Row],[Caja]],Originales!$I$3:$K$6,2,FALSE)</f>
        <v>Las Canteras</v>
      </c>
      <c r="I910" s="6" t="str">
        <f>VLOOKUP(Tabla1[[#This Row],[Caja]],Originales!$I$3:$K$6,3,FALSE)</f>
        <v>Las Palmas</v>
      </c>
      <c r="J910" s="9" t="str">
        <f>VLOOKUP(Tabla1[[#This Row],[CodigoEmpleado]],Originales!$M$3:$P$13,2,FALSE)</f>
        <v>Jorge</v>
      </c>
      <c r="K910" s="10">
        <f>YEAR(Tabla1[[#This Row],[Fecha]])</f>
        <v>2011</v>
      </c>
      <c r="L910" s="11">
        <f>MONTH(Tabla1[[#This Row],[Fecha]])</f>
        <v>4</v>
      </c>
      <c r="M910" s="11">
        <f>DAY(Tabla1[[#This Row],[Fecha]])</f>
        <v>24</v>
      </c>
      <c r="N910" s="11">
        <f>WEEKDAY(Tabla1[[#This Row],[Fecha]],2)</f>
        <v>7</v>
      </c>
      <c r="O910" s="11" t="str">
        <f t="shared" si="14"/>
        <v>Domingo</v>
      </c>
    </row>
    <row r="911" spans="1:15" x14ac:dyDescent="0.25">
      <c r="A911" s="4">
        <v>40657</v>
      </c>
      <c r="B911">
        <v>3</v>
      </c>
      <c r="C911">
        <v>2</v>
      </c>
      <c r="D911" s="5" t="s">
        <v>22</v>
      </c>
      <c r="E911" s="6">
        <v>634.84050000000002</v>
      </c>
      <c r="F911" s="6">
        <v>1160.607</v>
      </c>
      <c r="G911" s="6">
        <v>1795.4475</v>
      </c>
      <c r="H911" s="6" t="str">
        <f>VLOOKUP(Tabla1[[#This Row],[Caja]],Originales!$I$3:$K$6,2,FALSE)</f>
        <v>Las Canteras</v>
      </c>
      <c r="I911" s="6" t="str">
        <f>VLOOKUP(Tabla1[[#This Row],[Caja]],Originales!$I$3:$K$6,3,FALSE)</f>
        <v>Las Palmas</v>
      </c>
      <c r="J911" s="9" t="str">
        <f>VLOOKUP(Tabla1[[#This Row],[CodigoEmpleado]],Originales!$M$3:$P$13,2,FALSE)</f>
        <v>Paco</v>
      </c>
      <c r="K911" s="10">
        <f>YEAR(Tabla1[[#This Row],[Fecha]])</f>
        <v>2011</v>
      </c>
      <c r="L911" s="11">
        <f>MONTH(Tabla1[[#This Row],[Fecha]])</f>
        <v>4</v>
      </c>
      <c r="M911" s="11">
        <f>DAY(Tabla1[[#This Row],[Fecha]])</f>
        <v>24</v>
      </c>
      <c r="N911" s="11">
        <f>WEEKDAY(Tabla1[[#This Row],[Fecha]],2)</f>
        <v>7</v>
      </c>
      <c r="O911" s="11" t="str">
        <f t="shared" si="14"/>
        <v>Domingo</v>
      </c>
    </row>
    <row r="912" spans="1:15" x14ac:dyDescent="0.25">
      <c r="A912" s="4">
        <v>40657</v>
      </c>
      <c r="B912">
        <v>4</v>
      </c>
      <c r="C912">
        <v>1</v>
      </c>
      <c r="D912" s="5" t="s">
        <v>27</v>
      </c>
      <c r="E912" s="6">
        <v>630.78750000000002</v>
      </c>
      <c r="F912" s="6">
        <v>1003.3695</v>
      </c>
      <c r="G912" s="6">
        <v>1634.1569999999999</v>
      </c>
      <c r="H912" s="6" t="str">
        <f>VLOOKUP(Tabla1[[#This Row],[Caja]],Originales!$I$3:$K$6,2,FALSE)</f>
        <v>Telde</v>
      </c>
      <c r="I912" s="6" t="str">
        <f>VLOOKUP(Tabla1[[#This Row],[Caja]],Originales!$I$3:$K$6,3,FALSE)</f>
        <v>Las Palmas</v>
      </c>
      <c r="J912" s="9" t="str">
        <f>VLOOKUP(Tabla1[[#This Row],[CodigoEmpleado]],Originales!$M$3:$P$13,2,FALSE)</f>
        <v>Bea</v>
      </c>
      <c r="K912" s="10">
        <f>YEAR(Tabla1[[#This Row],[Fecha]])</f>
        <v>2011</v>
      </c>
      <c r="L912" s="11">
        <f>MONTH(Tabla1[[#This Row],[Fecha]])</f>
        <v>4</v>
      </c>
      <c r="M912" s="11">
        <f>DAY(Tabla1[[#This Row],[Fecha]])</f>
        <v>24</v>
      </c>
      <c r="N912" s="11">
        <f>WEEKDAY(Tabla1[[#This Row],[Fecha]],2)</f>
        <v>7</v>
      </c>
      <c r="O912" s="11" t="str">
        <f t="shared" si="14"/>
        <v>Domingo</v>
      </c>
    </row>
    <row r="913" spans="1:15" x14ac:dyDescent="0.25">
      <c r="A913" s="4">
        <v>40657</v>
      </c>
      <c r="B913">
        <v>4</v>
      </c>
      <c r="C913">
        <v>2</v>
      </c>
      <c r="D913" s="5" t="s">
        <v>32</v>
      </c>
      <c r="E913" s="6">
        <v>779.59349999999995</v>
      </c>
      <c r="F913" s="6">
        <v>1424.3354999999999</v>
      </c>
      <c r="G913" s="6">
        <v>2203.9290000000001</v>
      </c>
      <c r="H913" s="6" t="str">
        <f>VLOOKUP(Tabla1[[#This Row],[Caja]],Originales!$I$3:$K$6,2,FALSE)</f>
        <v>Telde</v>
      </c>
      <c r="I913" s="6" t="str">
        <f>VLOOKUP(Tabla1[[#This Row],[Caja]],Originales!$I$3:$K$6,3,FALSE)</f>
        <v>Las Palmas</v>
      </c>
      <c r="J913" s="9" t="str">
        <f>VLOOKUP(Tabla1[[#This Row],[CodigoEmpleado]],Originales!$M$3:$P$13,2,FALSE)</f>
        <v>Ana</v>
      </c>
      <c r="K913" s="10">
        <f>YEAR(Tabla1[[#This Row],[Fecha]])</f>
        <v>2011</v>
      </c>
      <c r="L913" s="11">
        <f>MONTH(Tabla1[[#This Row],[Fecha]])</f>
        <v>4</v>
      </c>
      <c r="M913" s="11">
        <f>DAY(Tabla1[[#This Row],[Fecha]])</f>
        <v>24</v>
      </c>
      <c r="N913" s="11">
        <f>WEEKDAY(Tabla1[[#This Row],[Fecha]],2)</f>
        <v>7</v>
      </c>
      <c r="O913" s="11" t="str">
        <f t="shared" si="14"/>
        <v>Domingo</v>
      </c>
    </row>
    <row r="914" spans="1:15" x14ac:dyDescent="0.25">
      <c r="A914" s="4">
        <v>40658</v>
      </c>
      <c r="B914">
        <v>1</v>
      </c>
      <c r="C914">
        <v>1</v>
      </c>
      <c r="D914" s="5" t="s">
        <v>37</v>
      </c>
      <c r="E914" s="6">
        <v>592.47299999999996</v>
      </c>
      <c r="F914" s="6">
        <v>1199.856</v>
      </c>
      <c r="G914" s="6">
        <v>1792.329</v>
      </c>
      <c r="H914" s="6" t="str">
        <f>VLOOKUP(Tabla1[[#This Row],[Caja]],Originales!$I$3:$K$6,2,FALSE)</f>
        <v>Tenerife Norte</v>
      </c>
      <c r="I914" s="6" t="str">
        <f>VLOOKUP(Tabla1[[#This Row],[Caja]],Originales!$I$3:$K$6,3,FALSE)</f>
        <v>Tenerife</v>
      </c>
      <c r="J914" s="9" t="str">
        <f>VLOOKUP(Tabla1[[#This Row],[CodigoEmpleado]],Originales!$M$3:$P$13,2,FALSE)</f>
        <v>Luis</v>
      </c>
      <c r="K914" s="10">
        <f>YEAR(Tabla1[[#This Row],[Fecha]])</f>
        <v>2011</v>
      </c>
      <c r="L914" s="11">
        <f>MONTH(Tabla1[[#This Row],[Fecha]])</f>
        <v>4</v>
      </c>
      <c r="M914" s="11">
        <f>DAY(Tabla1[[#This Row],[Fecha]])</f>
        <v>25</v>
      </c>
      <c r="N914" s="11">
        <f>WEEKDAY(Tabla1[[#This Row],[Fecha]],2)</f>
        <v>1</v>
      </c>
      <c r="O914" s="11" t="str">
        <f t="shared" si="14"/>
        <v>Lunes</v>
      </c>
    </row>
    <row r="915" spans="1:15" x14ac:dyDescent="0.25">
      <c r="A915" s="4">
        <v>40658</v>
      </c>
      <c r="B915">
        <v>1</v>
      </c>
      <c r="C915">
        <v>2</v>
      </c>
      <c r="D915" s="5" t="s">
        <v>40</v>
      </c>
      <c r="E915" s="6">
        <v>630.04200000000003</v>
      </c>
      <c r="F915" s="6">
        <v>1207.5630000000001</v>
      </c>
      <c r="G915" s="6">
        <v>1837.605</v>
      </c>
      <c r="H915" s="6" t="str">
        <f>VLOOKUP(Tabla1[[#This Row],[Caja]],Originales!$I$3:$K$6,2,FALSE)</f>
        <v>Tenerife Norte</v>
      </c>
      <c r="I915" s="6" t="str">
        <f>VLOOKUP(Tabla1[[#This Row],[Caja]],Originales!$I$3:$K$6,3,FALSE)</f>
        <v>Tenerife</v>
      </c>
      <c r="J915" s="9" t="str">
        <f>VLOOKUP(Tabla1[[#This Row],[CodigoEmpleado]],Originales!$M$3:$P$13,2,FALSE)</f>
        <v>Pepe</v>
      </c>
      <c r="K915" s="10">
        <f>YEAR(Tabla1[[#This Row],[Fecha]])</f>
        <v>2011</v>
      </c>
      <c r="L915" s="11">
        <f>MONTH(Tabla1[[#This Row],[Fecha]])</f>
        <v>4</v>
      </c>
      <c r="M915" s="11">
        <f>DAY(Tabla1[[#This Row],[Fecha]])</f>
        <v>25</v>
      </c>
      <c r="N915" s="11">
        <f>WEEKDAY(Tabla1[[#This Row],[Fecha]],2)</f>
        <v>1</v>
      </c>
      <c r="O915" s="11" t="str">
        <f t="shared" si="14"/>
        <v>Lunes</v>
      </c>
    </row>
    <row r="916" spans="1:15" x14ac:dyDescent="0.25">
      <c r="A916" s="4">
        <v>40658</v>
      </c>
      <c r="B916">
        <v>2</v>
      </c>
      <c r="C916">
        <v>1</v>
      </c>
      <c r="D916" s="5" t="s">
        <v>41</v>
      </c>
      <c r="E916" s="6">
        <v>709.85249999999996</v>
      </c>
      <c r="F916" s="6">
        <v>1127.4585</v>
      </c>
      <c r="G916" s="6">
        <v>1837.3109999999999</v>
      </c>
      <c r="H916" s="6" t="str">
        <f>VLOOKUP(Tabla1[[#This Row],[Caja]],Originales!$I$3:$K$6,2,FALSE)</f>
        <v>Tenerife Sur</v>
      </c>
      <c r="I916" s="6" t="str">
        <f>VLOOKUP(Tabla1[[#This Row],[Caja]],Originales!$I$3:$K$6,3,FALSE)</f>
        <v>Tenerife</v>
      </c>
      <c r="J916" s="9" t="str">
        <f>VLOOKUP(Tabla1[[#This Row],[CodigoEmpleado]],Originales!$M$3:$P$13,2,FALSE)</f>
        <v>Javi</v>
      </c>
      <c r="K916" s="10">
        <f>YEAR(Tabla1[[#This Row],[Fecha]])</f>
        <v>2011</v>
      </c>
      <c r="L916" s="11">
        <f>MONTH(Tabla1[[#This Row],[Fecha]])</f>
        <v>4</v>
      </c>
      <c r="M916" s="11">
        <f>DAY(Tabla1[[#This Row],[Fecha]])</f>
        <v>25</v>
      </c>
      <c r="N916" s="11">
        <f>WEEKDAY(Tabla1[[#This Row],[Fecha]],2)</f>
        <v>1</v>
      </c>
      <c r="O916" s="11" t="str">
        <f t="shared" si="14"/>
        <v>Lunes</v>
      </c>
    </row>
    <row r="917" spans="1:15" x14ac:dyDescent="0.25">
      <c r="A917" s="4">
        <v>40658</v>
      </c>
      <c r="B917">
        <v>2</v>
      </c>
      <c r="C917">
        <v>2</v>
      </c>
      <c r="D917" s="5" t="s">
        <v>43</v>
      </c>
      <c r="E917" s="6">
        <v>625.45349999999996</v>
      </c>
      <c r="F917" s="6">
        <v>972.36300000000006</v>
      </c>
      <c r="G917" s="6">
        <v>1597.8164999999999</v>
      </c>
      <c r="H917" s="6" t="str">
        <f>VLOOKUP(Tabla1[[#This Row],[Caja]],Originales!$I$3:$K$6,2,FALSE)</f>
        <v>Tenerife Sur</v>
      </c>
      <c r="I917" s="6" t="str">
        <f>VLOOKUP(Tabla1[[#This Row],[Caja]],Originales!$I$3:$K$6,3,FALSE)</f>
        <v>Tenerife</v>
      </c>
      <c r="J917" s="9" t="str">
        <f>VLOOKUP(Tabla1[[#This Row],[CodigoEmpleado]],Originales!$M$3:$P$13,2,FALSE)</f>
        <v>Jose</v>
      </c>
      <c r="K917" s="10">
        <f>YEAR(Tabla1[[#This Row],[Fecha]])</f>
        <v>2011</v>
      </c>
      <c r="L917" s="11">
        <f>MONTH(Tabla1[[#This Row],[Fecha]])</f>
        <v>4</v>
      </c>
      <c r="M917" s="11">
        <f>DAY(Tabla1[[#This Row],[Fecha]])</f>
        <v>25</v>
      </c>
      <c r="N917" s="11">
        <f>WEEKDAY(Tabla1[[#This Row],[Fecha]],2)</f>
        <v>1</v>
      </c>
      <c r="O917" s="11" t="str">
        <f t="shared" si="14"/>
        <v>Lunes</v>
      </c>
    </row>
    <row r="918" spans="1:15" x14ac:dyDescent="0.25">
      <c r="A918" s="4">
        <v>40658</v>
      </c>
      <c r="B918">
        <v>3</v>
      </c>
      <c r="C918">
        <v>1</v>
      </c>
      <c r="D918" s="5" t="s">
        <v>47</v>
      </c>
      <c r="E918" s="6">
        <v>720.55200000000002</v>
      </c>
      <c r="F918" s="6">
        <v>1152.6375</v>
      </c>
      <c r="G918" s="6">
        <v>1873.1895</v>
      </c>
      <c r="H918" s="6" t="str">
        <f>VLOOKUP(Tabla1[[#This Row],[Caja]],Originales!$I$3:$K$6,2,FALSE)</f>
        <v>Las Canteras</v>
      </c>
      <c r="I918" s="6" t="str">
        <f>VLOOKUP(Tabla1[[#This Row],[Caja]],Originales!$I$3:$K$6,3,FALSE)</f>
        <v>Las Palmas</v>
      </c>
      <c r="J918" s="9" t="str">
        <f>VLOOKUP(Tabla1[[#This Row],[CodigoEmpleado]],Originales!$M$3:$P$13,2,FALSE)</f>
        <v>Toño</v>
      </c>
      <c r="K918" s="10">
        <f>YEAR(Tabla1[[#This Row],[Fecha]])</f>
        <v>2011</v>
      </c>
      <c r="L918" s="11">
        <f>MONTH(Tabla1[[#This Row],[Fecha]])</f>
        <v>4</v>
      </c>
      <c r="M918" s="11">
        <f>DAY(Tabla1[[#This Row],[Fecha]])</f>
        <v>25</v>
      </c>
      <c r="N918" s="11">
        <f>WEEKDAY(Tabla1[[#This Row],[Fecha]],2)</f>
        <v>1</v>
      </c>
      <c r="O918" s="11" t="str">
        <f t="shared" si="14"/>
        <v>Lunes</v>
      </c>
    </row>
    <row r="919" spans="1:15" x14ac:dyDescent="0.25">
      <c r="A919" s="4">
        <v>40658</v>
      </c>
      <c r="B919">
        <v>3</v>
      </c>
      <c r="C919">
        <v>2</v>
      </c>
      <c r="D919" s="5" t="s">
        <v>24</v>
      </c>
      <c r="E919" s="6">
        <v>679.68600000000004</v>
      </c>
      <c r="F919" s="6">
        <v>1223.6385</v>
      </c>
      <c r="G919" s="6">
        <v>1903.3244999999999</v>
      </c>
      <c r="H919" s="6" t="str">
        <f>VLOOKUP(Tabla1[[#This Row],[Caja]],Originales!$I$3:$K$6,2,FALSE)</f>
        <v>Las Canteras</v>
      </c>
      <c r="I919" s="6" t="str">
        <f>VLOOKUP(Tabla1[[#This Row],[Caja]],Originales!$I$3:$K$6,3,FALSE)</f>
        <v>Las Palmas</v>
      </c>
      <c r="J919" s="9" t="str">
        <f>VLOOKUP(Tabla1[[#This Row],[CodigoEmpleado]],Originales!$M$3:$P$13,2,FALSE)</f>
        <v>Ana</v>
      </c>
      <c r="K919" s="10">
        <f>YEAR(Tabla1[[#This Row],[Fecha]])</f>
        <v>2011</v>
      </c>
      <c r="L919" s="11">
        <f>MONTH(Tabla1[[#This Row],[Fecha]])</f>
        <v>4</v>
      </c>
      <c r="M919" s="11">
        <f>DAY(Tabla1[[#This Row],[Fecha]])</f>
        <v>25</v>
      </c>
      <c r="N919" s="11">
        <f>WEEKDAY(Tabla1[[#This Row],[Fecha]],2)</f>
        <v>1</v>
      </c>
      <c r="O919" s="11" t="str">
        <f t="shared" si="14"/>
        <v>Lunes</v>
      </c>
    </row>
    <row r="920" spans="1:15" x14ac:dyDescent="0.25">
      <c r="A920" s="4">
        <v>40658</v>
      </c>
      <c r="B920">
        <v>4</v>
      </c>
      <c r="C920">
        <v>1</v>
      </c>
      <c r="D920" s="5" t="s">
        <v>30</v>
      </c>
      <c r="E920" s="6">
        <v>631.66949999999997</v>
      </c>
      <c r="F920" s="6">
        <v>1022.616</v>
      </c>
      <c r="G920" s="6">
        <v>1654.2855</v>
      </c>
      <c r="H920" s="6" t="str">
        <f>VLOOKUP(Tabla1[[#This Row],[Caja]],Originales!$I$3:$K$6,2,FALSE)</f>
        <v>Telde</v>
      </c>
      <c r="I920" s="6" t="str">
        <f>VLOOKUP(Tabla1[[#This Row],[Caja]],Originales!$I$3:$K$6,3,FALSE)</f>
        <v>Las Palmas</v>
      </c>
      <c r="J920" s="9" t="str">
        <f>VLOOKUP(Tabla1[[#This Row],[CodigoEmpleado]],Originales!$M$3:$P$13,2,FALSE)</f>
        <v>Juan</v>
      </c>
      <c r="K920" s="10">
        <f>YEAR(Tabla1[[#This Row],[Fecha]])</f>
        <v>2011</v>
      </c>
      <c r="L920" s="11">
        <f>MONTH(Tabla1[[#This Row],[Fecha]])</f>
        <v>4</v>
      </c>
      <c r="M920" s="11">
        <f>DAY(Tabla1[[#This Row],[Fecha]])</f>
        <v>25</v>
      </c>
      <c r="N920" s="11">
        <f>WEEKDAY(Tabla1[[#This Row],[Fecha]],2)</f>
        <v>1</v>
      </c>
      <c r="O920" s="11" t="str">
        <f t="shared" si="14"/>
        <v>Lunes</v>
      </c>
    </row>
    <row r="921" spans="1:15" x14ac:dyDescent="0.25">
      <c r="A921" s="4">
        <v>40658</v>
      </c>
      <c r="B921">
        <v>4</v>
      </c>
      <c r="C921">
        <v>2</v>
      </c>
      <c r="D921" s="5" t="s">
        <v>16</v>
      </c>
      <c r="E921" s="6">
        <v>825.64649999999995</v>
      </c>
      <c r="F921" s="6">
        <v>1342.8554999999999</v>
      </c>
      <c r="G921" s="6">
        <v>2168.502</v>
      </c>
      <c r="H921" s="6" t="str">
        <f>VLOOKUP(Tabla1[[#This Row],[Caja]],Originales!$I$3:$K$6,2,FALSE)</f>
        <v>Telde</v>
      </c>
      <c r="I921" s="6" t="str">
        <f>VLOOKUP(Tabla1[[#This Row],[Caja]],Originales!$I$3:$K$6,3,FALSE)</f>
        <v>Las Palmas</v>
      </c>
      <c r="J921" s="9" t="str">
        <f>VLOOKUP(Tabla1[[#This Row],[CodigoEmpleado]],Originales!$M$3:$P$13,2,FALSE)</f>
        <v>Jorge</v>
      </c>
      <c r="K921" s="10">
        <f>YEAR(Tabla1[[#This Row],[Fecha]])</f>
        <v>2011</v>
      </c>
      <c r="L921" s="11">
        <f>MONTH(Tabla1[[#This Row],[Fecha]])</f>
        <v>4</v>
      </c>
      <c r="M921" s="11">
        <f>DAY(Tabla1[[#This Row],[Fecha]])</f>
        <v>25</v>
      </c>
      <c r="N921" s="11">
        <f>WEEKDAY(Tabla1[[#This Row],[Fecha]],2)</f>
        <v>1</v>
      </c>
      <c r="O921" s="11" t="str">
        <f t="shared" si="14"/>
        <v>Lunes</v>
      </c>
    </row>
    <row r="922" spans="1:15" x14ac:dyDescent="0.25">
      <c r="A922" s="4">
        <v>40659</v>
      </c>
      <c r="B922">
        <v>1</v>
      </c>
      <c r="C922">
        <v>1</v>
      </c>
      <c r="D922" s="5" t="s">
        <v>22</v>
      </c>
      <c r="E922" s="6">
        <v>560.45849999999996</v>
      </c>
      <c r="F922" s="6">
        <v>1017.3975</v>
      </c>
      <c r="G922" s="6">
        <v>1577.856</v>
      </c>
      <c r="H922" s="6" t="str">
        <f>VLOOKUP(Tabla1[[#This Row],[Caja]],Originales!$I$3:$K$6,2,FALSE)</f>
        <v>Tenerife Norte</v>
      </c>
      <c r="I922" s="6" t="str">
        <f>VLOOKUP(Tabla1[[#This Row],[Caja]],Originales!$I$3:$K$6,3,FALSE)</f>
        <v>Tenerife</v>
      </c>
      <c r="J922" s="9" t="str">
        <f>VLOOKUP(Tabla1[[#This Row],[CodigoEmpleado]],Originales!$M$3:$P$13,2,FALSE)</f>
        <v>Paco</v>
      </c>
      <c r="K922" s="10">
        <f>YEAR(Tabla1[[#This Row],[Fecha]])</f>
        <v>2011</v>
      </c>
      <c r="L922" s="11">
        <f>MONTH(Tabla1[[#This Row],[Fecha]])</f>
        <v>4</v>
      </c>
      <c r="M922" s="11">
        <f>DAY(Tabla1[[#This Row],[Fecha]])</f>
        <v>26</v>
      </c>
      <c r="N922" s="11">
        <f>WEEKDAY(Tabla1[[#This Row],[Fecha]],2)</f>
        <v>2</v>
      </c>
      <c r="O922" s="11" t="str">
        <f t="shared" si="14"/>
        <v>Martes</v>
      </c>
    </row>
    <row r="923" spans="1:15" x14ac:dyDescent="0.25">
      <c r="A923" s="4">
        <v>40659</v>
      </c>
      <c r="B923">
        <v>1</v>
      </c>
      <c r="C923">
        <v>2</v>
      </c>
      <c r="D923" s="5" t="s">
        <v>27</v>
      </c>
      <c r="E923" s="6">
        <v>572.86950000000002</v>
      </c>
      <c r="F923" s="6">
        <v>1113.6089999999999</v>
      </c>
      <c r="G923" s="6">
        <v>1686.4784999999999</v>
      </c>
      <c r="H923" s="6" t="str">
        <f>VLOOKUP(Tabla1[[#This Row],[Caja]],Originales!$I$3:$K$6,2,FALSE)</f>
        <v>Tenerife Norte</v>
      </c>
      <c r="I923" s="6" t="str">
        <f>VLOOKUP(Tabla1[[#This Row],[Caja]],Originales!$I$3:$K$6,3,FALSE)</f>
        <v>Tenerife</v>
      </c>
      <c r="J923" s="9" t="str">
        <f>VLOOKUP(Tabla1[[#This Row],[CodigoEmpleado]],Originales!$M$3:$P$13,2,FALSE)</f>
        <v>Bea</v>
      </c>
      <c r="K923" s="10">
        <f>YEAR(Tabla1[[#This Row],[Fecha]])</f>
        <v>2011</v>
      </c>
      <c r="L923" s="11">
        <f>MONTH(Tabla1[[#This Row],[Fecha]])</f>
        <v>4</v>
      </c>
      <c r="M923" s="11">
        <f>DAY(Tabla1[[#This Row],[Fecha]])</f>
        <v>26</v>
      </c>
      <c r="N923" s="11">
        <f>WEEKDAY(Tabla1[[#This Row],[Fecha]],2)</f>
        <v>2</v>
      </c>
      <c r="O923" s="11" t="str">
        <f t="shared" si="14"/>
        <v>Martes</v>
      </c>
    </row>
    <row r="924" spans="1:15" x14ac:dyDescent="0.25">
      <c r="A924" s="4">
        <v>40659</v>
      </c>
      <c r="B924">
        <v>2</v>
      </c>
      <c r="C924">
        <v>1</v>
      </c>
      <c r="D924" s="5" t="s">
        <v>32</v>
      </c>
      <c r="E924" s="6">
        <v>613.86149999999998</v>
      </c>
      <c r="F924" s="6">
        <v>1026.8685</v>
      </c>
      <c r="G924" s="6">
        <v>1640.73</v>
      </c>
      <c r="H924" s="6" t="str">
        <f>VLOOKUP(Tabla1[[#This Row],[Caja]],Originales!$I$3:$K$6,2,FALSE)</f>
        <v>Tenerife Sur</v>
      </c>
      <c r="I924" s="6" t="str">
        <f>VLOOKUP(Tabla1[[#This Row],[Caja]],Originales!$I$3:$K$6,3,FALSE)</f>
        <v>Tenerife</v>
      </c>
      <c r="J924" s="9" t="str">
        <f>VLOOKUP(Tabla1[[#This Row],[CodigoEmpleado]],Originales!$M$3:$P$13,2,FALSE)</f>
        <v>Ana</v>
      </c>
      <c r="K924" s="10">
        <f>YEAR(Tabla1[[#This Row],[Fecha]])</f>
        <v>2011</v>
      </c>
      <c r="L924" s="11">
        <f>MONTH(Tabla1[[#This Row],[Fecha]])</f>
        <v>4</v>
      </c>
      <c r="M924" s="11">
        <f>DAY(Tabla1[[#This Row],[Fecha]])</f>
        <v>26</v>
      </c>
      <c r="N924" s="11">
        <f>WEEKDAY(Tabla1[[#This Row],[Fecha]],2)</f>
        <v>2</v>
      </c>
      <c r="O924" s="11" t="str">
        <f t="shared" si="14"/>
        <v>Martes</v>
      </c>
    </row>
    <row r="925" spans="1:15" x14ac:dyDescent="0.25">
      <c r="A925" s="4">
        <v>40659</v>
      </c>
      <c r="B925">
        <v>2</v>
      </c>
      <c r="C925">
        <v>2</v>
      </c>
      <c r="D925" s="5" t="s">
        <v>37</v>
      </c>
      <c r="E925" s="6">
        <v>718.48350000000005</v>
      </c>
      <c r="F925" s="6">
        <v>1132.5719999999999</v>
      </c>
      <c r="G925" s="6">
        <v>1851.0554999999999</v>
      </c>
      <c r="H925" s="6" t="str">
        <f>VLOOKUP(Tabla1[[#This Row],[Caja]],Originales!$I$3:$K$6,2,FALSE)</f>
        <v>Tenerife Sur</v>
      </c>
      <c r="I925" s="6" t="str">
        <f>VLOOKUP(Tabla1[[#This Row],[Caja]],Originales!$I$3:$K$6,3,FALSE)</f>
        <v>Tenerife</v>
      </c>
      <c r="J925" s="9" t="str">
        <f>VLOOKUP(Tabla1[[#This Row],[CodigoEmpleado]],Originales!$M$3:$P$13,2,FALSE)</f>
        <v>Luis</v>
      </c>
      <c r="K925" s="10">
        <f>YEAR(Tabla1[[#This Row],[Fecha]])</f>
        <v>2011</v>
      </c>
      <c r="L925" s="11">
        <f>MONTH(Tabla1[[#This Row],[Fecha]])</f>
        <v>4</v>
      </c>
      <c r="M925" s="11">
        <f>DAY(Tabla1[[#This Row],[Fecha]])</f>
        <v>26</v>
      </c>
      <c r="N925" s="11">
        <f>WEEKDAY(Tabla1[[#This Row],[Fecha]],2)</f>
        <v>2</v>
      </c>
      <c r="O925" s="11" t="str">
        <f t="shared" si="14"/>
        <v>Martes</v>
      </c>
    </row>
    <row r="926" spans="1:15" x14ac:dyDescent="0.25">
      <c r="A926" s="4">
        <v>40659</v>
      </c>
      <c r="B926">
        <v>3</v>
      </c>
      <c r="C926">
        <v>1</v>
      </c>
      <c r="D926" s="5" t="s">
        <v>40</v>
      </c>
      <c r="E926" s="6">
        <v>665.09100000000001</v>
      </c>
      <c r="F926" s="6">
        <v>1078.3395</v>
      </c>
      <c r="G926" s="6">
        <v>1743.4304999999999</v>
      </c>
      <c r="H926" s="6" t="str">
        <f>VLOOKUP(Tabla1[[#This Row],[Caja]],Originales!$I$3:$K$6,2,FALSE)</f>
        <v>Las Canteras</v>
      </c>
      <c r="I926" s="6" t="str">
        <f>VLOOKUP(Tabla1[[#This Row],[Caja]],Originales!$I$3:$K$6,3,FALSE)</f>
        <v>Las Palmas</v>
      </c>
      <c r="J926" s="9" t="str">
        <f>VLOOKUP(Tabla1[[#This Row],[CodigoEmpleado]],Originales!$M$3:$P$13,2,FALSE)</f>
        <v>Pepe</v>
      </c>
      <c r="K926" s="10">
        <f>YEAR(Tabla1[[#This Row],[Fecha]])</f>
        <v>2011</v>
      </c>
      <c r="L926" s="11">
        <f>MONTH(Tabla1[[#This Row],[Fecha]])</f>
        <v>4</v>
      </c>
      <c r="M926" s="11">
        <f>DAY(Tabla1[[#This Row],[Fecha]])</f>
        <v>26</v>
      </c>
      <c r="N926" s="11">
        <f>WEEKDAY(Tabla1[[#This Row],[Fecha]],2)</f>
        <v>2</v>
      </c>
      <c r="O926" s="11" t="str">
        <f t="shared" si="14"/>
        <v>Martes</v>
      </c>
    </row>
    <row r="927" spans="1:15" x14ac:dyDescent="0.25">
      <c r="A927" s="4">
        <v>40659</v>
      </c>
      <c r="B927">
        <v>3</v>
      </c>
      <c r="C927">
        <v>2</v>
      </c>
      <c r="D927" s="5" t="s">
        <v>41</v>
      </c>
      <c r="E927" s="6">
        <v>615.9615</v>
      </c>
      <c r="F927" s="6">
        <v>1178.394</v>
      </c>
      <c r="G927" s="6">
        <v>1794.3554999999999</v>
      </c>
      <c r="H927" s="6" t="str">
        <f>VLOOKUP(Tabla1[[#This Row],[Caja]],Originales!$I$3:$K$6,2,FALSE)</f>
        <v>Las Canteras</v>
      </c>
      <c r="I927" s="6" t="str">
        <f>VLOOKUP(Tabla1[[#This Row],[Caja]],Originales!$I$3:$K$6,3,FALSE)</f>
        <v>Las Palmas</v>
      </c>
      <c r="J927" s="9" t="str">
        <f>VLOOKUP(Tabla1[[#This Row],[CodigoEmpleado]],Originales!$M$3:$P$13,2,FALSE)</f>
        <v>Javi</v>
      </c>
      <c r="K927" s="10">
        <f>YEAR(Tabla1[[#This Row],[Fecha]])</f>
        <v>2011</v>
      </c>
      <c r="L927" s="11">
        <f>MONTH(Tabla1[[#This Row],[Fecha]])</f>
        <v>4</v>
      </c>
      <c r="M927" s="11">
        <f>DAY(Tabla1[[#This Row],[Fecha]])</f>
        <v>26</v>
      </c>
      <c r="N927" s="11">
        <f>WEEKDAY(Tabla1[[#This Row],[Fecha]],2)</f>
        <v>2</v>
      </c>
      <c r="O927" s="11" t="str">
        <f t="shared" si="14"/>
        <v>Martes</v>
      </c>
    </row>
    <row r="928" spans="1:15" x14ac:dyDescent="0.25">
      <c r="A928" s="4">
        <v>40659</v>
      </c>
      <c r="B928">
        <v>4</v>
      </c>
      <c r="C928">
        <v>1</v>
      </c>
      <c r="D928" s="5" t="s">
        <v>43</v>
      </c>
      <c r="E928" s="6">
        <v>542.85</v>
      </c>
      <c r="F928" s="6">
        <v>1143.2294999999999</v>
      </c>
      <c r="G928" s="6">
        <v>1686.0795000000001</v>
      </c>
      <c r="H928" s="6" t="str">
        <f>VLOOKUP(Tabla1[[#This Row],[Caja]],Originales!$I$3:$K$6,2,FALSE)</f>
        <v>Telde</v>
      </c>
      <c r="I928" s="6" t="str">
        <f>VLOOKUP(Tabla1[[#This Row],[Caja]],Originales!$I$3:$K$6,3,FALSE)</f>
        <v>Las Palmas</v>
      </c>
      <c r="J928" s="9" t="str">
        <f>VLOOKUP(Tabla1[[#This Row],[CodigoEmpleado]],Originales!$M$3:$P$13,2,FALSE)</f>
        <v>Jose</v>
      </c>
      <c r="K928" s="10">
        <f>YEAR(Tabla1[[#This Row],[Fecha]])</f>
        <v>2011</v>
      </c>
      <c r="L928" s="11">
        <f>MONTH(Tabla1[[#This Row],[Fecha]])</f>
        <v>4</v>
      </c>
      <c r="M928" s="11">
        <f>DAY(Tabla1[[#This Row],[Fecha]])</f>
        <v>26</v>
      </c>
      <c r="N928" s="11">
        <f>WEEKDAY(Tabla1[[#This Row],[Fecha]],2)</f>
        <v>2</v>
      </c>
      <c r="O928" s="11" t="str">
        <f t="shared" si="14"/>
        <v>Martes</v>
      </c>
    </row>
    <row r="929" spans="1:15" x14ac:dyDescent="0.25">
      <c r="A929" s="4">
        <v>40659</v>
      </c>
      <c r="B929">
        <v>4</v>
      </c>
      <c r="C929">
        <v>2</v>
      </c>
      <c r="D929" s="5" t="s">
        <v>47</v>
      </c>
      <c r="E929" s="6">
        <v>614.07150000000001</v>
      </c>
      <c r="F929" s="6">
        <v>1195.068</v>
      </c>
      <c r="G929" s="6">
        <v>1809.1395</v>
      </c>
      <c r="H929" s="6" t="str">
        <f>VLOOKUP(Tabla1[[#This Row],[Caja]],Originales!$I$3:$K$6,2,FALSE)</f>
        <v>Telde</v>
      </c>
      <c r="I929" s="6" t="str">
        <f>VLOOKUP(Tabla1[[#This Row],[Caja]],Originales!$I$3:$K$6,3,FALSE)</f>
        <v>Las Palmas</v>
      </c>
      <c r="J929" s="9" t="str">
        <f>VLOOKUP(Tabla1[[#This Row],[CodigoEmpleado]],Originales!$M$3:$P$13,2,FALSE)</f>
        <v>Toño</v>
      </c>
      <c r="K929" s="10">
        <f>YEAR(Tabla1[[#This Row],[Fecha]])</f>
        <v>2011</v>
      </c>
      <c r="L929" s="11">
        <f>MONTH(Tabla1[[#This Row],[Fecha]])</f>
        <v>4</v>
      </c>
      <c r="M929" s="11">
        <f>DAY(Tabla1[[#This Row],[Fecha]])</f>
        <v>26</v>
      </c>
      <c r="N929" s="11">
        <f>WEEKDAY(Tabla1[[#This Row],[Fecha]],2)</f>
        <v>2</v>
      </c>
      <c r="O929" s="11" t="str">
        <f t="shared" si="14"/>
        <v>Martes</v>
      </c>
    </row>
    <row r="930" spans="1:15" x14ac:dyDescent="0.25">
      <c r="A930" s="4">
        <v>40660</v>
      </c>
      <c r="B930">
        <v>1</v>
      </c>
      <c r="C930">
        <v>1</v>
      </c>
      <c r="D930" s="5" t="s">
        <v>24</v>
      </c>
      <c r="E930" s="6">
        <v>605.54549999999995</v>
      </c>
      <c r="F930" s="6">
        <v>1063.0619999999999</v>
      </c>
      <c r="G930" s="6">
        <v>1668.6075000000001</v>
      </c>
      <c r="H930" s="6" t="str">
        <f>VLOOKUP(Tabla1[[#This Row],[Caja]],Originales!$I$3:$K$6,2,FALSE)</f>
        <v>Tenerife Norte</v>
      </c>
      <c r="I930" s="6" t="str">
        <f>VLOOKUP(Tabla1[[#This Row],[Caja]],Originales!$I$3:$K$6,3,FALSE)</f>
        <v>Tenerife</v>
      </c>
      <c r="J930" s="9" t="str">
        <f>VLOOKUP(Tabla1[[#This Row],[CodigoEmpleado]],Originales!$M$3:$P$13,2,FALSE)</f>
        <v>Ana</v>
      </c>
      <c r="K930" s="10">
        <f>YEAR(Tabla1[[#This Row],[Fecha]])</f>
        <v>2011</v>
      </c>
      <c r="L930" s="11">
        <f>MONTH(Tabla1[[#This Row],[Fecha]])</f>
        <v>4</v>
      </c>
      <c r="M930" s="11">
        <f>DAY(Tabla1[[#This Row],[Fecha]])</f>
        <v>27</v>
      </c>
      <c r="N930" s="11">
        <f>WEEKDAY(Tabla1[[#This Row],[Fecha]],2)</f>
        <v>3</v>
      </c>
      <c r="O930" s="11" t="str">
        <f t="shared" si="14"/>
        <v>Miércoles</v>
      </c>
    </row>
    <row r="931" spans="1:15" x14ac:dyDescent="0.25">
      <c r="A931" s="4">
        <v>40660</v>
      </c>
      <c r="B931">
        <v>1</v>
      </c>
      <c r="C931">
        <v>2</v>
      </c>
      <c r="D931" s="5" t="s">
        <v>30</v>
      </c>
      <c r="E931" s="6">
        <v>761.51250000000005</v>
      </c>
      <c r="F931" s="6">
        <v>1246.2135000000001</v>
      </c>
      <c r="G931" s="6">
        <v>2007.7260000000001</v>
      </c>
      <c r="H931" s="6" t="str">
        <f>VLOOKUP(Tabla1[[#This Row],[Caja]],Originales!$I$3:$K$6,2,FALSE)</f>
        <v>Tenerife Norte</v>
      </c>
      <c r="I931" s="6" t="str">
        <f>VLOOKUP(Tabla1[[#This Row],[Caja]],Originales!$I$3:$K$6,3,FALSE)</f>
        <v>Tenerife</v>
      </c>
      <c r="J931" s="9" t="str">
        <f>VLOOKUP(Tabla1[[#This Row],[CodigoEmpleado]],Originales!$M$3:$P$13,2,FALSE)</f>
        <v>Juan</v>
      </c>
      <c r="K931" s="10">
        <f>YEAR(Tabla1[[#This Row],[Fecha]])</f>
        <v>2011</v>
      </c>
      <c r="L931" s="11">
        <f>MONTH(Tabla1[[#This Row],[Fecha]])</f>
        <v>4</v>
      </c>
      <c r="M931" s="11">
        <f>DAY(Tabla1[[#This Row],[Fecha]])</f>
        <v>27</v>
      </c>
      <c r="N931" s="11">
        <f>WEEKDAY(Tabla1[[#This Row],[Fecha]],2)</f>
        <v>3</v>
      </c>
      <c r="O931" s="11" t="str">
        <f t="shared" si="14"/>
        <v>Miércoles</v>
      </c>
    </row>
    <row r="932" spans="1:15" x14ac:dyDescent="0.25">
      <c r="A932" s="4">
        <v>40660</v>
      </c>
      <c r="B932">
        <v>2</v>
      </c>
      <c r="C932">
        <v>1</v>
      </c>
      <c r="D932" s="5" t="s">
        <v>16</v>
      </c>
      <c r="E932" s="6">
        <v>606.79499999999996</v>
      </c>
      <c r="F932" s="6">
        <v>1045.5899999999999</v>
      </c>
      <c r="G932" s="6">
        <v>1652.385</v>
      </c>
      <c r="H932" s="6" t="str">
        <f>VLOOKUP(Tabla1[[#This Row],[Caja]],Originales!$I$3:$K$6,2,FALSE)</f>
        <v>Tenerife Sur</v>
      </c>
      <c r="I932" s="6" t="str">
        <f>VLOOKUP(Tabla1[[#This Row],[Caja]],Originales!$I$3:$K$6,3,FALSE)</f>
        <v>Tenerife</v>
      </c>
      <c r="J932" s="9" t="str">
        <f>VLOOKUP(Tabla1[[#This Row],[CodigoEmpleado]],Originales!$M$3:$P$13,2,FALSE)</f>
        <v>Jorge</v>
      </c>
      <c r="K932" s="10">
        <f>YEAR(Tabla1[[#This Row],[Fecha]])</f>
        <v>2011</v>
      </c>
      <c r="L932" s="11">
        <f>MONTH(Tabla1[[#This Row],[Fecha]])</f>
        <v>4</v>
      </c>
      <c r="M932" s="11">
        <f>DAY(Tabla1[[#This Row],[Fecha]])</f>
        <v>27</v>
      </c>
      <c r="N932" s="11">
        <f>WEEKDAY(Tabla1[[#This Row],[Fecha]],2)</f>
        <v>3</v>
      </c>
      <c r="O932" s="11" t="str">
        <f t="shared" si="14"/>
        <v>Miércoles</v>
      </c>
    </row>
    <row r="933" spans="1:15" x14ac:dyDescent="0.25">
      <c r="A933" s="4">
        <v>40660</v>
      </c>
      <c r="B933">
        <v>2</v>
      </c>
      <c r="C933">
        <v>2</v>
      </c>
      <c r="D933" s="5" t="s">
        <v>22</v>
      </c>
      <c r="E933" s="6">
        <v>582.51900000000001</v>
      </c>
      <c r="F933" s="6">
        <v>1217.433</v>
      </c>
      <c r="G933" s="6">
        <v>1799.952</v>
      </c>
      <c r="H933" s="6" t="str">
        <f>VLOOKUP(Tabla1[[#This Row],[Caja]],Originales!$I$3:$K$6,2,FALSE)</f>
        <v>Tenerife Sur</v>
      </c>
      <c r="I933" s="6" t="str">
        <f>VLOOKUP(Tabla1[[#This Row],[Caja]],Originales!$I$3:$K$6,3,FALSE)</f>
        <v>Tenerife</v>
      </c>
      <c r="J933" s="9" t="str">
        <f>VLOOKUP(Tabla1[[#This Row],[CodigoEmpleado]],Originales!$M$3:$P$13,2,FALSE)</f>
        <v>Paco</v>
      </c>
      <c r="K933" s="10">
        <f>YEAR(Tabla1[[#This Row],[Fecha]])</f>
        <v>2011</v>
      </c>
      <c r="L933" s="11">
        <f>MONTH(Tabla1[[#This Row],[Fecha]])</f>
        <v>4</v>
      </c>
      <c r="M933" s="11">
        <f>DAY(Tabla1[[#This Row],[Fecha]])</f>
        <v>27</v>
      </c>
      <c r="N933" s="11">
        <f>WEEKDAY(Tabla1[[#This Row],[Fecha]],2)</f>
        <v>3</v>
      </c>
      <c r="O933" s="11" t="str">
        <f t="shared" si="14"/>
        <v>Miércoles</v>
      </c>
    </row>
    <row r="934" spans="1:15" x14ac:dyDescent="0.25">
      <c r="A934" s="4">
        <v>40660</v>
      </c>
      <c r="B934">
        <v>3</v>
      </c>
      <c r="C934">
        <v>1</v>
      </c>
      <c r="D934" s="5" t="s">
        <v>27</v>
      </c>
      <c r="E934" s="6">
        <v>597.36599999999999</v>
      </c>
      <c r="F934" s="6">
        <v>1176.7665</v>
      </c>
      <c r="G934" s="6">
        <v>1774.1324999999999</v>
      </c>
      <c r="H934" s="6" t="str">
        <f>VLOOKUP(Tabla1[[#This Row],[Caja]],Originales!$I$3:$K$6,2,FALSE)</f>
        <v>Las Canteras</v>
      </c>
      <c r="I934" s="6" t="str">
        <f>VLOOKUP(Tabla1[[#This Row],[Caja]],Originales!$I$3:$K$6,3,FALSE)</f>
        <v>Las Palmas</v>
      </c>
      <c r="J934" s="9" t="str">
        <f>VLOOKUP(Tabla1[[#This Row],[CodigoEmpleado]],Originales!$M$3:$P$13,2,FALSE)</f>
        <v>Bea</v>
      </c>
      <c r="K934" s="10">
        <f>YEAR(Tabla1[[#This Row],[Fecha]])</f>
        <v>2011</v>
      </c>
      <c r="L934" s="11">
        <f>MONTH(Tabla1[[#This Row],[Fecha]])</f>
        <v>4</v>
      </c>
      <c r="M934" s="11">
        <f>DAY(Tabla1[[#This Row],[Fecha]])</f>
        <v>27</v>
      </c>
      <c r="N934" s="11">
        <f>WEEKDAY(Tabla1[[#This Row],[Fecha]],2)</f>
        <v>3</v>
      </c>
      <c r="O934" s="11" t="str">
        <f t="shared" si="14"/>
        <v>Miércoles</v>
      </c>
    </row>
    <row r="935" spans="1:15" x14ac:dyDescent="0.25">
      <c r="A935" s="4">
        <v>40660</v>
      </c>
      <c r="B935">
        <v>3</v>
      </c>
      <c r="C935">
        <v>2</v>
      </c>
      <c r="D935" s="5" t="s">
        <v>32</v>
      </c>
      <c r="E935" s="6">
        <v>720.25800000000004</v>
      </c>
      <c r="F935" s="6">
        <v>1120.0035</v>
      </c>
      <c r="G935" s="6">
        <v>1840.2615000000001</v>
      </c>
      <c r="H935" s="6" t="str">
        <f>VLOOKUP(Tabla1[[#This Row],[Caja]],Originales!$I$3:$K$6,2,FALSE)</f>
        <v>Las Canteras</v>
      </c>
      <c r="I935" s="6" t="str">
        <f>VLOOKUP(Tabla1[[#This Row],[Caja]],Originales!$I$3:$K$6,3,FALSE)</f>
        <v>Las Palmas</v>
      </c>
      <c r="J935" s="9" t="str">
        <f>VLOOKUP(Tabla1[[#This Row],[CodigoEmpleado]],Originales!$M$3:$P$13,2,FALSE)</f>
        <v>Ana</v>
      </c>
      <c r="K935" s="10">
        <f>YEAR(Tabla1[[#This Row],[Fecha]])</f>
        <v>2011</v>
      </c>
      <c r="L935" s="11">
        <f>MONTH(Tabla1[[#This Row],[Fecha]])</f>
        <v>4</v>
      </c>
      <c r="M935" s="11">
        <f>DAY(Tabla1[[#This Row],[Fecha]])</f>
        <v>27</v>
      </c>
      <c r="N935" s="11">
        <f>WEEKDAY(Tabla1[[#This Row],[Fecha]],2)</f>
        <v>3</v>
      </c>
      <c r="O935" s="11" t="str">
        <f t="shared" si="14"/>
        <v>Miércoles</v>
      </c>
    </row>
    <row r="936" spans="1:15" x14ac:dyDescent="0.25">
      <c r="A936" s="4">
        <v>40660</v>
      </c>
      <c r="B936">
        <v>4</v>
      </c>
      <c r="C936">
        <v>1</v>
      </c>
      <c r="D936" s="5" t="s">
        <v>37</v>
      </c>
      <c r="E936" s="6">
        <v>640.83600000000001</v>
      </c>
      <c r="F936" s="6">
        <v>1167.9045000000001</v>
      </c>
      <c r="G936" s="6">
        <v>1808.7405000000001</v>
      </c>
      <c r="H936" s="6" t="str">
        <f>VLOOKUP(Tabla1[[#This Row],[Caja]],Originales!$I$3:$K$6,2,FALSE)</f>
        <v>Telde</v>
      </c>
      <c r="I936" s="6" t="str">
        <f>VLOOKUP(Tabla1[[#This Row],[Caja]],Originales!$I$3:$K$6,3,FALSE)</f>
        <v>Las Palmas</v>
      </c>
      <c r="J936" s="9" t="str">
        <f>VLOOKUP(Tabla1[[#This Row],[CodigoEmpleado]],Originales!$M$3:$P$13,2,FALSE)</f>
        <v>Luis</v>
      </c>
      <c r="K936" s="10">
        <f>YEAR(Tabla1[[#This Row],[Fecha]])</f>
        <v>2011</v>
      </c>
      <c r="L936" s="11">
        <f>MONTH(Tabla1[[#This Row],[Fecha]])</f>
        <v>4</v>
      </c>
      <c r="M936" s="11">
        <f>DAY(Tabla1[[#This Row],[Fecha]])</f>
        <v>27</v>
      </c>
      <c r="N936" s="11">
        <f>WEEKDAY(Tabla1[[#This Row],[Fecha]],2)</f>
        <v>3</v>
      </c>
      <c r="O936" s="11" t="str">
        <f t="shared" si="14"/>
        <v>Miércoles</v>
      </c>
    </row>
    <row r="937" spans="1:15" x14ac:dyDescent="0.25">
      <c r="A937" s="4">
        <v>40660</v>
      </c>
      <c r="B937">
        <v>4</v>
      </c>
      <c r="C937">
        <v>2</v>
      </c>
      <c r="D937" s="5" t="s">
        <v>40</v>
      </c>
      <c r="E937" s="6">
        <v>662.40300000000002</v>
      </c>
      <c r="F937" s="6">
        <v>1118.1765</v>
      </c>
      <c r="G937" s="6">
        <v>1780.5795000000001</v>
      </c>
      <c r="H937" s="6" t="str">
        <f>VLOOKUP(Tabla1[[#This Row],[Caja]],Originales!$I$3:$K$6,2,FALSE)</f>
        <v>Telde</v>
      </c>
      <c r="I937" s="6" t="str">
        <f>VLOOKUP(Tabla1[[#This Row],[Caja]],Originales!$I$3:$K$6,3,FALSE)</f>
        <v>Las Palmas</v>
      </c>
      <c r="J937" s="9" t="str">
        <f>VLOOKUP(Tabla1[[#This Row],[CodigoEmpleado]],Originales!$M$3:$P$13,2,FALSE)</f>
        <v>Pepe</v>
      </c>
      <c r="K937" s="10">
        <f>YEAR(Tabla1[[#This Row],[Fecha]])</f>
        <v>2011</v>
      </c>
      <c r="L937" s="11">
        <f>MONTH(Tabla1[[#This Row],[Fecha]])</f>
        <v>4</v>
      </c>
      <c r="M937" s="11">
        <f>DAY(Tabla1[[#This Row],[Fecha]])</f>
        <v>27</v>
      </c>
      <c r="N937" s="11">
        <f>WEEKDAY(Tabla1[[#This Row],[Fecha]],2)</f>
        <v>3</v>
      </c>
      <c r="O937" s="11" t="str">
        <f t="shared" si="14"/>
        <v>Miércoles</v>
      </c>
    </row>
    <row r="938" spans="1:15" x14ac:dyDescent="0.25">
      <c r="A938" s="4">
        <v>40661</v>
      </c>
      <c r="B938">
        <v>1</v>
      </c>
      <c r="C938">
        <v>1</v>
      </c>
      <c r="D938" s="5" t="s">
        <v>41</v>
      </c>
      <c r="E938" s="6">
        <v>561.351</v>
      </c>
      <c r="F938" s="6">
        <v>1071.441</v>
      </c>
      <c r="G938" s="6">
        <v>1632.7919999999999</v>
      </c>
      <c r="H938" s="6" t="str">
        <f>VLOOKUP(Tabla1[[#This Row],[Caja]],Originales!$I$3:$K$6,2,FALSE)</f>
        <v>Tenerife Norte</v>
      </c>
      <c r="I938" s="6" t="str">
        <f>VLOOKUP(Tabla1[[#This Row],[Caja]],Originales!$I$3:$K$6,3,FALSE)</f>
        <v>Tenerife</v>
      </c>
      <c r="J938" s="9" t="str">
        <f>VLOOKUP(Tabla1[[#This Row],[CodigoEmpleado]],Originales!$M$3:$P$13,2,FALSE)</f>
        <v>Javi</v>
      </c>
      <c r="K938" s="10">
        <f>YEAR(Tabla1[[#This Row],[Fecha]])</f>
        <v>2011</v>
      </c>
      <c r="L938" s="11">
        <f>MONTH(Tabla1[[#This Row],[Fecha]])</f>
        <v>4</v>
      </c>
      <c r="M938" s="11">
        <f>DAY(Tabla1[[#This Row],[Fecha]])</f>
        <v>28</v>
      </c>
      <c r="N938" s="11">
        <f>WEEKDAY(Tabla1[[#This Row],[Fecha]],2)</f>
        <v>4</v>
      </c>
      <c r="O938" s="11" t="str">
        <f t="shared" si="14"/>
        <v>Jueves</v>
      </c>
    </row>
    <row r="939" spans="1:15" x14ac:dyDescent="0.25">
      <c r="A939" s="4">
        <v>40661</v>
      </c>
      <c r="B939">
        <v>1</v>
      </c>
      <c r="C939">
        <v>2</v>
      </c>
      <c r="D939" s="5" t="s">
        <v>43</v>
      </c>
      <c r="E939" s="6">
        <v>759.58050000000003</v>
      </c>
      <c r="F939" s="6">
        <v>1212.7919999999999</v>
      </c>
      <c r="G939" s="6">
        <v>1972.3724999999999</v>
      </c>
      <c r="H939" s="6" t="str">
        <f>VLOOKUP(Tabla1[[#This Row],[Caja]],Originales!$I$3:$K$6,2,FALSE)</f>
        <v>Tenerife Norte</v>
      </c>
      <c r="I939" s="6" t="str">
        <f>VLOOKUP(Tabla1[[#This Row],[Caja]],Originales!$I$3:$K$6,3,FALSE)</f>
        <v>Tenerife</v>
      </c>
      <c r="J939" s="9" t="str">
        <f>VLOOKUP(Tabla1[[#This Row],[CodigoEmpleado]],Originales!$M$3:$P$13,2,FALSE)</f>
        <v>Jose</v>
      </c>
      <c r="K939" s="10">
        <f>YEAR(Tabla1[[#This Row],[Fecha]])</f>
        <v>2011</v>
      </c>
      <c r="L939" s="11">
        <f>MONTH(Tabla1[[#This Row],[Fecha]])</f>
        <v>4</v>
      </c>
      <c r="M939" s="11">
        <f>DAY(Tabla1[[#This Row],[Fecha]])</f>
        <v>28</v>
      </c>
      <c r="N939" s="11">
        <f>WEEKDAY(Tabla1[[#This Row],[Fecha]],2)</f>
        <v>4</v>
      </c>
      <c r="O939" s="11" t="str">
        <f t="shared" si="14"/>
        <v>Jueves</v>
      </c>
    </row>
    <row r="940" spans="1:15" x14ac:dyDescent="0.25">
      <c r="A940" s="4">
        <v>40661</v>
      </c>
      <c r="B940">
        <v>2</v>
      </c>
      <c r="C940">
        <v>1</v>
      </c>
      <c r="D940" s="5" t="s">
        <v>47</v>
      </c>
      <c r="E940" s="6">
        <v>584.09400000000005</v>
      </c>
      <c r="F940" s="6">
        <v>1092.5775000000001</v>
      </c>
      <c r="G940" s="6">
        <v>1676.6714999999999</v>
      </c>
      <c r="H940" s="6" t="str">
        <f>VLOOKUP(Tabla1[[#This Row],[Caja]],Originales!$I$3:$K$6,2,FALSE)</f>
        <v>Tenerife Sur</v>
      </c>
      <c r="I940" s="6" t="str">
        <f>VLOOKUP(Tabla1[[#This Row],[Caja]],Originales!$I$3:$K$6,3,FALSE)</f>
        <v>Tenerife</v>
      </c>
      <c r="J940" s="9" t="str">
        <f>VLOOKUP(Tabla1[[#This Row],[CodigoEmpleado]],Originales!$M$3:$P$13,2,FALSE)</f>
        <v>Toño</v>
      </c>
      <c r="K940" s="10">
        <f>YEAR(Tabla1[[#This Row],[Fecha]])</f>
        <v>2011</v>
      </c>
      <c r="L940" s="11">
        <f>MONTH(Tabla1[[#This Row],[Fecha]])</f>
        <v>4</v>
      </c>
      <c r="M940" s="11">
        <f>DAY(Tabla1[[#This Row],[Fecha]])</f>
        <v>28</v>
      </c>
      <c r="N940" s="11">
        <f>WEEKDAY(Tabla1[[#This Row],[Fecha]],2)</f>
        <v>4</v>
      </c>
      <c r="O940" s="11" t="str">
        <f t="shared" si="14"/>
        <v>Jueves</v>
      </c>
    </row>
    <row r="941" spans="1:15" x14ac:dyDescent="0.25">
      <c r="A941" s="4">
        <v>40661</v>
      </c>
      <c r="B941">
        <v>2</v>
      </c>
      <c r="C941">
        <v>2</v>
      </c>
      <c r="D941" s="5" t="s">
        <v>24</v>
      </c>
      <c r="E941" s="6">
        <v>687.22500000000002</v>
      </c>
      <c r="F941" s="6">
        <v>1133.58</v>
      </c>
      <c r="G941" s="6">
        <v>1820.8050000000001</v>
      </c>
      <c r="H941" s="6" t="str">
        <f>VLOOKUP(Tabla1[[#This Row],[Caja]],Originales!$I$3:$K$6,2,FALSE)</f>
        <v>Tenerife Sur</v>
      </c>
      <c r="I941" s="6" t="str">
        <f>VLOOKUP(Tabla1[[#This Row],[Caja]],Originales!$I$3:$K$6,3,FALSE)</f>
        <v>Tenerife</v>
      </c>
      <c r="J941" s="9" t="str">
        <f>VLOOKUP(Tabla1[[#This Row],[CodigoEmpleado]],Originales!$M$3:$P$13,2,FALSE)</f>
        <v>Ana</v>
      </c>
      <c r="K941" s="10">
        <f>YEAR(Tabla1[[#This Row],[Fecha]])</f>
        <v>2011</v>
      </c>
      <c r="L941" s="11">
        <f>MONTH(Tabla1[[#This Row],[Fecha]])</f>
        <v>4</v>
      </c>
      <c r="M941" s="11">
        <f>DAY(Tabla1[[#This Row],[Fecha]])</f>
        <v>28</v>
      </c>
      <c r="N941" s="11">
        <f>WEEKDAY(Tabla1[[#This Row],[Fecha]],2)</f>
        <v>4</v>
      </c>
      <c r="O941" s="11" t="str">
        <f t="shared" si="14"/>
        <v>Jueves</v>
      </c>
    </row>
    <row r="942" spans="1:15" x14ac:dyDescent="0.25">
      <c r="A942" s="4">
        <v>40661</v>
      </c>
      <c r="B942">
        <v>3</v>
      </c>
      <c r="C942">
        <v>1</v>
      </c>
      <c r="D942" s="5" t="s">
        <v>30</v>
      </c>
      <c r="E942" s="6">
        <v>717.18150000000003</v>
      </c>
      <c r="F942" s="6">
        <v>1174.1099999999999</v>
      </c>
      <c r="G942" s="6">
        <v>1891.2915</v>
      </c>
      <c r="H942" s="6" t="str">
        <f>VLOOKUP(Tabla1[[#This Row],[Caja]],Originales!$I$3:$K$6,2,FALSE)</f>
        <v>Las Canteras</v>
      </c>
      <c r="I942" s="6" t="str">
        <f>VLOOKUP(Tabla1[[#This Row],[Caja]],Originales!$I$3:$K$6,3,FALSE)</f>
        <v>Las Palmas</v>
      </c>
      <c r="J942" s="9" t="str">
        <f>VLOOKUP(Tabla1[[#This Row],[CodigoEmpleado]],Originales!$M$3:$P$13,2,FALSE)</f>
        <v>Juan</v>
      </c>
      <c r="K942" s="10">
        <f>YEAR(Tabla1[[#This Row],[Fecha]])</f>
        <v>2011</v>
      </c>
      <c r="L942" s="11">
        <f>MONTH(Tabla1[[#This Row],[Fecha]])</f>
        <v>4</v>
      </c>
      <c r="M942" s="11">
        <f>DAY(Tabla1[[#This Row],[Fecha]])</f>
        <v>28</v>
      </c>
      <c r="N942" s="11">
        <f>WEEKDAY(Tabla1[[#This Row],[Fecha]],2)</f>
        <v>4</v>
      </c>
      <c r="O942" s="11" t="str">
        <f t="shared" si="14"/>
        <v>Jueves</v>
      </c>
    </row>
    <row r="943" spans="1:15" x14ac:dyDescent="0.25">
      <c r="A943" s="4">
        <v>40661</v>
      </c>
      <c r="B943">
        <v>3</v>
      </c>
      <c r="C943">
        <v>2</v>
      </c>
      <c r="D943" s="5" t="s">
        <v>16</v>
      </c>
      <c r="E943" s="6">
        <v>776.82150000000001</v>
      </c>
      <c r="F943" s="6">
        <v>1200.9480000000001</v>
      </c>
      <c r="G943" s="6">
        <v>1977.7695000000001</v>
      </c>
      <c r="H943" s="6" t="str">
        <f>VLOOKUP(Tabla1[[#This Row],[Caja]],Originales!$I$3:$K$6,2,FALSE)</f>
        <v>Las Canteras</v>
      </c>
      <c r="I943" s="6" t="str">
        <f>VLOOKUP(Tabla1[[#This Row],[Caja]],Originales!$I$3:$K$6,3,FALSE)</f>
        <v>Las Palmas</v>
      </c>
      <c r="J943" s="9" t="str">
        <f>VLOOKUP(Tabla1[[#This Row],[CodigoEmpleado]],Originales!$M$3:$P$13,2,FALSE)</f>
        <v>Jorge</v>
      </c>
      <c r="K943" s="10">
        <f>YEAR(Tabla1[[#This Row],[Fecha]])</f>
        <v>2011</v>
      </c>
      <c r="L943" s="11">
        <f>MONTH(Tabla1[[#This Row],[Fecha]])</f>
        <v>4</v>
      </c>
      <c r="M943" s="11">
        <f>DAY(Tabla1[[#This Row],[Fecha]])</f>
        <v>28</v>
      </c>
      <c r="N943" s="11">
        <f>WEEKDAY(Tabla1[[#This Row],[Fecha]],2)</f>
        <v>4</v>
      </c>
      <c r="O943" s="11" t="str">
        <f t="shared" si="14"/>
        <v>Jueves</v>
      </c>
    </row>
    <row r="944" spans="1:15" x14ac:dyDescent="0.25">
      <c r="A944" s="4">
        <v>40661</v>
      </c>
      <c r="B944">
        <v>4</v>
      </c>
      <c r="C944">
        <v>1</v>
      </c>
      <c r="D944" s="5" t="s">
        <v>22</v>
      </c>
      <c r="E944" s="6">
        <v>637.69650000000001</v>
      </c>
      <c r="F944" s="6">
        <v>1171.3485000000001</v>
      </c>
      <c r="G944" s="6">
        <v>1809.0450000000001</v>
      </c>
      <c r="H944" s="6" t="str">
        <f>VLOOKUP(Tabla1[[#This Row],[Caja]],Originales!$I$3:$K$6,2,FALSE)</f>
        <v>Telde</v>
      </c>
      <c r="I944" s="6" t="str">
        <f>VLOOKUP(Tabla1[[#This Row],[Caja]],Originales!$I$3:$K$6,3,FALSE)</f>
        <v>Las Palmas</v>
      </c>
      <c r="J944" s="9" t="str">
        <f>VLOOKUP(Tabla1[[#This Row],[CodigoEmpleado]],Originales!$M$3:$P$13,2,FALSE)</f>
        <v>Paco</v>
      </c>
      <c r="K944" s="10">
        <f>YEAR(Tabla1[[#This Row],[Fecha]])</f>
        <v>2011</v>
      </c>
      <c r="L944" s="11">
        <f>MONTH(Tabla1[[#This Row],[Fecha]])</f>
        <v>4</v>
      </c>
      <c r="M944" s="11">
        <f>DAY(Tabla1[[#This Row],[Fecha]])</f>
        <v>28</v>
      </c>
      <c r="N944" s="11">
        <f>WEEKDAY(Tabla1[[#This Row],[Fecha]],2)</f>
        <v>4</v>
      </c>
      <c r="O944" s="11" t="str">
        <f t="shared" si="14"/>
        <v>Jueves</v>
      </c>
    </row>
    <row r="945" spans="1:15" x14ac:dyDescent="0.25">
      <c r="A945" s="4">
        <v>40661</v>
      </c>
      <c r="B945">
        <v>4</v>
      </c>
      <c r="C945">
        <v>2</v>
      </c>
      <c r="D945" s="5" t="s">
        <v>27</v>
      </c>
      <c r="E945" s="6">
        <v>664.30349999999999</v>
      </c>
      <c r="F945" s="6">
        <v>1034.0820000000001</v>
      </c>
      <c r="G945" s="6">
        <v>1698.3855000000001</v>
      </c>
      <c r="H945" s="6" t="str">
        <f>VLOOKUP(Tabla1[[#This Row],[Caja]],Originales!$I$3:$K$6,2,FALSE)</f>
        <v>Telde</v>
      </c>
      <c r="I945" s="6" t="str">
        <f>VLOOKUP(Tabla1[[#This Row],[Caja]],Originales!$I$3:$K$6,3,FALSE)</f>
        <v>Las Palmas</v>
      </c>
      <c r="J945" s="9" t="str">
        <f>VLOOKUP(Tabla1[[#This Row],[CodigoEmpleado]],Originales!$M$3:$P$13,2,FALSE)</f>
        <v>Bea</v>
      </c>
      <c r="K945" s="10">
        <f>YEAR(Tabla1[[#This Row],[Fecha]])</f>
        <v>2011</v>
      </c>
      <c r="L945" s="11">
        <f>MONTH(Tabla1[[#This Row],[Fecha]])</f>
        <v>4</v>
      </c>
      <c r="M945" s="11">
        <f>DAY(Tabla1[[#This Row],[Fecha]])</f>
        <v>28</v>
      </c>
      <c r="N945" s="11">
        <f>WEEKDAY(Tabla1[[#This Row],[Fecha]],2)</f>
        <v>4</v>
      </c>
      <c r="O945" s="11" t="str">
        <f t="shared" si="14"/>
        <v>Jueves</v>
      </c>
    </row>
    <row r="946" spans="1:15" x14ac:dyDescent="0.25">
      <c r="A946" s="4">
        <v>40662</v>
      </c>
      <c r="B946">
        <v>1</v>
      </c>
      <c r="C946">
        <v>1</v>
      </c>
      <c r="D946" s="5" t="s">
        <v>32</v>
      </c>
      <c r="E946" s="6">
        <v>596.70450000000005</v>
      </c>
      <c r="F946" s="6">
        <v>1242.5595000000001</v>
      </c>
      <c r="G946" s="6">
        <v>1839.2639999999999</v>
      </c>
      <c r="H946" s="6" t="str">
        <f>VLOOKUP(Tabla1[[#This Row],[Caja]],Originales!$I$3:$K$6,2,FALSE)</f>
        <v>Tenerife Norte</v>
      </c>
      <c r="I946" s="6" t="str">
        <f>VLOOKUP(Tabla1[[#This Row],[Caja]],Originales!$I$3:$K$6,3,FALSE)</f>
        <v>Tenerife</v>
      </c>
      <c r="J946" s="9" t="str">
        <f>VLOOKUP(Tabla1[[#This Row],[CodigoEmpleado]],Originales!$M$3:$P$13,2,FALSE)</f>
        <v>Ana</v>
      </c>
      <c r="K946" s="10">
        <f>YEAR(Tabla1[[#This Row],[Fecha]])</f>
        <v>2011</v>
      </c>
      <c r="L946" s="11">
        <f>MONTH(Tabla1[[#This Row],[Fecha]])</f>
        <v>4</v>
      </c>
      <c r="M946" s="11">
        <f>DAY(Tabla1[[#This Row],[Fecha]])</f>
        <v>29</v>
      </c>
      <c r="N946" s="11">
        <f>WEEKDAY(Tabla1[[#This Row],[Fecha]],2)</f>
        <v>5</v>
      </c>
      <c r="O946" s="11" t="str">
        <f t="shared" si="14"/>
        <v>Viernes</v>
      </c>
    </row>
    <row r="947" spans="1:15" x14ac:dyDescent="0.25">
      <c r="A947" s="4">
        <v>40662</v>
      </c>
      <c r="B947">
        <v>1</v>
      </c>
      <c r="C947">
        <v>2</v>
      </c>
      <c r="D947" s="5" t="s">
        <v>37</v>
      </c>
      <c r="E947" s="6">
        <v>613.12649999999996</v>
      </c>
      <c r="F947" s="6">
        <v>1137.0135</v>
      </c>
      <c r="G947" s="6">
        <v>1750.14</v>
      </c>
      <c r="H947" s="6" t="str">
        <f>VLOOKUP(Tabla1[[#This Row],[Caja]],Originales!$I$3:$K$6,2,FALSE)</f>
        <v>Tenerife Norte</v>
      </c>
      <c r="I947" s="6" t="str">
        <f>VLOOKUP(Tabla1[[#This Row],[Caja]],Originales!$I$3:$K$6,3,FALSE)</f>
        <v>Tenerife</v>
      </c>
      <c r="J947" s="9" t="str">
        <f>VLOOKUP(Tabla1[[#This Row],[CodigoEmpleado]],Originales!$M$3:$P$13,2,FALSE)</f>
        <v>Luis</v>
      </c>
      <c r="K947" s="10">
        <f>YEAR(Tabla1[[#This Row],[Fecha]])</f>
        <v>2011</v>
      </c>
      <c r="L947" s="11">
        <f>MONTH(Tabla1[[#This Row],[Fecha]])</f>
        <v>4</v>
      </c>
      <c r="M947" s="11">
        <f>DAY(Tabla1[[#This Row],[Fecha]])</f>
        <v>29</v>
      </c>
      <c r="N947" s="11">
        <f>WEEKDAY(Tabla1[[#This Row],[Fecha]],2)</f>
        <v>5</v>
      </c>
      <c r="O947" s="11" t="str">
        <f t="shared" si="14"/>
        <v>Viernes</v>
      </c>
    </row>
    <row r="948" spans="1:15" x14ac:dyDescent="0.25">
      <c r="A948" s="4">
        <v>40662</v>
      </c>
      <c r="B948">
        <v>2</v>
      </c>
      <c r="C948">
        <v>1</v>
      </c>
      <c r="D948" s="5" t="s">
        <v>40</v>
      </c>
      <c r="E948" s="6">
        <v>617.08500000000004</v>
      </c>
      <c r="F948" s="6">
        <v>1069.74</v>
      </c>
      <c r="G948" s="6">
        <v>1686.825</v>
      </c>
      <c r="H948" s="6" t="str">
        <f>VLOOKUP(Tabla1[[#This Row],[Caja]],Originales!$I$3:$K$6,2,FALSE)</f>
        <v>Tenerife Sur</v>
      </c>
      <c r="I948" s="6" t="str">
        <f>VLOOKUP(Tabla1[[#This Row],[Caja]],Originales!$I$3:$K$6,3,FALSE)</f>
        <v>Tenerife</v>
      </c>
      <c r="J948" s="9" t="str">
        <f>VLOOKUP(Tabla1[[#This Row],[CodigoEmpleado]],Originales!$M$3:$P$13,2,FALSE)</f>
        <v>Pepe</v>
      </c>
      <c r="K948" s="10">
        <f>YEAR(Tabla1[[#This Row],[Fecha]])</f>
        <v>2011</v>
      </c>
      <c r="L948" s="11">
        <f>MONTH(Tabla1[[#This Row],[Fecha]])</f>
        <v>4</v>
      </c>
      <c r="M948" s="11">
        <f>DAY(Tabla1[[#This Row],[Fecha]])</f>
        <v>29</v>
      </c>
      <c r="N948" s="11">
        <f>WEEKDAY(Tabla1[[#This Row],[Fecha]],2)</f>
        <v>5</v>
      </c>
      <c r="O948" s="11" t="str">
        <f t="shared" si="14"/>
        <v>Viernes</v>
      </c>
    </row>
    <row r="949" spans="1:15" x14ac:dyDescent="0.25">
      <c r="A949" s="4">
        <v>40662</v>
      </c>
      <c r="B949">
        <v>2</v>
      </c>
      <c r="C949">
        <v>2</v>
      </c>
      <c r="D949" s="5" t="s">
        <v>41</v>
      </c>
      <c r="E949" s="6">
        <v>559.06200000000001</v>
      </c>
      <c r="F949" s="6">
        <v>1164.681</v>
      </c>
      <c r="G949" s="6">
        <v>1723.7429999999999</v>
      </c>
      <c r="H949" s="6" t="str">
        <f>VLOOKUP(Tabla1[[#This Row],[Caja]],Originales!$I$3:$K$6,2,FALSE)</f>
        <v>Tenerife Sur</v>
      </c>
      <c r="I949" s="6" t="str">
        <f>VLOOKUP(Tabla1[[#This Row],[Caja]],Originales!$I$3:$K$6,3,FALSE)</f>
        <v>Tenerife</v>
      </c>
      <c r="J949" s="9" t="str">
        <f>VLOOKUP(Tabla1[[#This Row],[CodigoEmpleado]],Originales!$M$3:$P$13,2,FALSE)</f>
        <v>Javi</v>
      </c>
      <c r="K949" s="10">
        <f>YEAR(Tabla1[[#This Row],[Fecha]])</f>
        <v>2011</v>
      </c>
      <c r="L949" s="11">
        <f>MONTH(Tabla1[[#This Row],[Fecha]])</f>
        <v>4</v>
      </c>
      <c r="M949" s="11">
        <f>DAY(Tabla1[[#This Row],[Fecha]])</f>
        <v>29</v>
      </c>
      <c r="N949" s="11">
        <f>WEEKDAY(Tabla1[[#This Row],[Fecha]],2)</f>
        <v>5</v>
      </c>
      <c r="O949" s="11" t="str">
        <f t="shared" si="14"/>
        <v>Viernes</v>
      </c>
    </row>
    <row r="950" spans="1:15" x14ac:dyDescent="0.25">
      <c r="A950" s="4">
        <v>40662</v>
      </c>
      <c r="B950">
        <v>3</v>
      </c>
      <c r="C950">
        <v>1</v>
      </c>
      <c r="D950" s="5" t="s">
        <v>43</v>
      </c>
      <c r="E950" s="6">
        <v>570.39149999999995</v>
      </c>
      <c r="F950" s="6">
        <v>1131.1545000000001</v>
      </c>
      <c r="G950" s="6">
        <v>1701.546</v>
      </c>
      <c r="H950" s="6" t="str">
        <f>VLOOKUP(Tabla1[[#This Row],[Caja]],Originales!$I$3:$K$6,2,FALSE)</f>
        <v>Las Canteras</v>
      </c>
      <c r="I950" s="6" t="str">
        <f>VLOOKUP(Tabla1[[#This Row],[Caja]],Originales!$I$3:$K$6,3,FALSE)</f>
        <v>Las Palmas</v>
      </c>
      <c r="J950" s="9" t="str">
        <f>VLOOKUP(Tabla1[[#This Row],[CodigoEmpleado]],Originales!$M$3:$P$13,2,FALSE)</f>
        <v>Jose</v>
      </c>
      <c r="K950" s="10">
        <f>YEAR(Tabla1[[#This Row],[Fecha]])</f>
        <v>2011</v>
      </c>
      <c r="L950" s="11">
        <f>MONTH(Tabla1[[#This Row],[Fecha]])</f>
        <v>4</v>
      </c>
      <c r="M950" s="11">
        <f>DAY(Tabla1[[#This Row],[Fecha]])</f>
        <v>29</v>
      </c>
      <c r="N950" s="11">
        <f>WEEKDAY(Tabla1[[#This Row],[Fecha]],2)</f>
        <v>5</v>
      </c>
      <c r="O950" s="11" t="str">
        <f t="shared" si="14"/>
        <v>Viernes</v>
      </c>
    </row>
    <row r="951" spans="1:15" x14ac:dyDescent="0.25">
      <c r="A951" s="4">
        <v>40662</v>
      </c>
      <c r="B951">
        <v>3</v>
      </c>
      <c r="C951">
        <v>2</v>
      </c>
      <c r="D951" s="5" t="s">
        <v>47</v>
      </c>
      <c r="E951" s="6">
        <v>790.41899999999998</v>
      </c>
      <c r="F951" s="6">
        <v>1407.5250000000001</v>
      </c>
      <c r="G951" s="6">
        <v>2197.944</v>
      </c>
      <c r="H951" s="6" t="str">
        <f>VLOOKUP(Tabla1[[#This Row],[Caja]],Originales!$I$3:$K$6,2,FALSE)</f>
        <v>Las Canteras</v>
      </c>
      <c r="I951" s="6" t="str">
        <f>VLOOKUP(Tabla1[[#This Row],[Caja]],Originales!$I$3:$K$6,3,FALSE)</f>
        <v>Las Palmas</v>
      </c>
      <c r="J951" s="9" t="str">
        <f>VLOOKUP(Tabla1[[#This Row],[CodigoEmpleado]],Originales!$M$3:$P$13,2,FALSE)</f>
        <v>Toño</v>
      </c>
      <c r="K951" s="10">
        <f>YEAR(Tabla1[[#This Row],[Fecha]])</f>
        <v>2011</v>
      </c>
      <c r="L951" s="11">
        <f>MONTH(Tabla1[[#This Row],[Fecha]])</f>
        <v>4</v>
      </c>
      <c r="M951" s="11">
        <f>DAY(Tabla1[[#This Row],[Fecha]])</f>
        <v>29</v>
      </c>
      <c r="N951" s="11">
        <f>WEEKDAY(Tabla1[[#This Row],[Fecha]],2)</f>
        <v>5</v>
      </c>
      <c r="O951" s="11" t="str">
        <f t="shared" si="14"/>
        <v>Viernes</v>
      </c>
    </row>
    <row r="952" spans="1:15" x14ac:dyDescent="0.25">
      <c r="A952" s="4">
        <v>40662</v>
      </c>
      <c r="B952">
        <v>4</v>
      </c>
      <c r="C952">
        <v>1</v>
      </c>
      <c r="D952" s="5" t="s">
        <v>24</v>
      </c>
      <c r="E952" s="6">
        <v>509.39699999999999</v>
      </c>
      <c r="F952" s="6">
        <v>1084.7550000000001</v>
      </c>
      <c r="G952" s="6">
        <v>1594.152</v>
      </c>
      <c r="H952" s="6" t="str">
        <f>VLOOKUP(Tabla1[[#This Row],[Caja]],Originales!$I$3:$K$6,2,FALSE)</f>
        <v>Telde</v>
      </c>
      <c r="I952" s="6" t="str">
        <f>VLOOKUP(Tabla1[[#This Row],[Caja]],Originales!$I$3:$K$6,3,FALSE)</f>
        <v>Las Palmas</v>
      </c>
      <c r="J952" s="9" t="str">
        <f>VLOOKUP(Tabla1[[#This Row],[CodigoEmpleado]],Originales!$M$3:$P$13,2,FALSE)</f>
        <v>Ana</v>
      </c>
      <c r="K952" s="10">
        <f>YEAR(Tabla1[[#This Row],[Fecha]])</f>
        <v>2011</v>
      </c>
      <c r="L952" s="11">
        <f>MONTH(Tabla1[[#This Row],[Fecha]])</f>
        <v>4</v>
      </c>
      <c r="M952" s="11">
        <f>DAY(Tabla1[[#This Row],[Fecha]])</f>
        <v>29</v>
      </c>
      <c r="N952" s="11">
        <f>WEEKDAY(Tabla1[[#This Row],[Fecha]],2)</f>
        <v>5</v>
      </c>
      <c r="O952" s="11" t="str">
        <f t="shared" si="14"/>
        <v>Viernes</v>
      </c>
    </row>
    <row r="953" spans="1:15" x14ac:dyDescent="0.25">
      <c r="A953" s="4">
        <v>40662</v>
      </c>
      <c r="B953">
        <v>4</v>
      </c>
      <c r="C953">
        <v>2</v>
      </c>
      <c r="D953" s="5" t="s">
        <v>30</v>
      </c>
      <c r="E953" s="6">
        <v>686.41650000000004</v>
      </c>
      <c r="F953" s="6">
        <v>1359.7080000000001</v>
      </c>
      <c r="G953" s="6">
        <v>2046.1244999999999</v>
      </c>
      <c r="H953" s="6" t="str">
        <f>VLOOKUP(Tabla1[[#This Row],[Caja]],Originales!$I$3:$K$6,2,FALSE)</f>
        <v>Telde</v>
      </c>
      <c r="I953" s="6" t="str">
        <f>VLOOKUP(Tabla1[[#This Row],[Caja]],Originales!$I$3:$K$6,3,FALSE)</f>
        <v>Las Palmas</v>
      </c>
      <c r="J953" s="9" t="str">
        <f>VLOOKUP(Tabla1[[#This Row],[CodigoEmpleado]],Originales!$M$3:$P$13,2,FALSE)</f>
        <v>Juan</v>
      </c>
      <c r="K953" s="10">
        <f>YEAR(Tabla1[[#This Row],[Fecha]])</f>
        <v>2011</v>
      </c>
      <c r="L953" s="11">
        <f>MONTH(Tabla1[[#This Row],[Fecha]])</f>
        <v>4</v>
      </c>
      <c r="M953" s="11">
        <f>DAY(Tabla1[[#This Row],[Fecha]])</f>
        <v>29</v>
      </c>
      <c r="N953" s="11">
        <f>WEEKDAY(Tabla1[[#This Row],[Fecha]],2)</f>
        <v>5</v>
      </c>
      <c r="O953" s="11" t="str">
        <f t="shared" si="14"/>
        <v>Viernes</v>
      </c>
    </row>
    <row r="954" spans="1:15" x14ac:dyDescent="0.25">
      <c r="A954" s="4">
        <v>40663</v>
      </c>
      <c r="B954">
        <v>1</v>
      </c>
      <c r="C954">
        <v>1</v>
      </c>
      <c r="D954" s="5" t="s">
        <v>16</v>
      </c>
      <c r="E954" s="6">
        <v>672.95550000000003</v>
      </c>
      <c r="F954" s="6">
        <v>1134.9870000000001</v>
      </c>
      <c r="G954" s="6">
        <v>1807.9425000000001</v>
      </c>
      <c r="H954" s="6" t="str">
        <f>VLOOKUP(Tabla1[[#This Row],[Caja]],Originales!$I$3:$K$6,2,FALSE)</f>
        <v>Tenerife Norte</v>
      </c>
      <c r="I954" s="6" t="str">
        <f>VLOOKUP(Tabla1[[#This Row],[Caja]],Originales!$I$3:$K$6,3,FALSE)</f>
        <v>Tenerife</v>
      </c>
      <c r="J954" s="9" t="str">
        <f>VLOOKUP(Tabla1[[#This Row],[CodigoEmpleado]],Originales!$M$3:$P$13,2,FALSE)</f>
        <v>Jorge</v>
      </c>
      <c r="K954" s="10">
        <f>YEAR(Tabla1[[#This Row],[Fecha]])</f>
        <v>2011</v>
      </c>
      <c r="L954" s="11">
        <f>MONTH(Tabla1[[#This Row],[Fecha]])</f>
        <v>4</v>
      </c>
      <c r="M954" s="11">
        <f>DAY(Tabla1[[#This Row],[Fecha]])</f>
        <v>30</v>
      </c>
      <c r="N954" s="11">
        <f>WEEKDAY(Tabla1[[#This Row],[Fecha]],2)</f>
        <v>6</v>
      </c>
      <c r="O954" s="11" t="str">
        <f t="shared" si="14"/>
        <v>Sábado</v>
      </c>
    </row>
    <row r="955" spans="1:15" x14ac:dyDescent="0.25">
      <c r="A955" s="4">
        <v>40663</v>
      </c>
      <c r="B955">
        <v>1</v>
      </c>
      <c r="C955">
        <v>2</v>
      </c>
      <c r="D955" s="5" t="s">
        <v>22</v>
      </c>
      <c r="E955" s="6">
        <v>732.50099999999998</v>
      </c>
      <c r="F955" s="6">
        <v>1285.3785</v>
      </c>
      <c r="G955" s="6">
        <v>2017.8795</v>
      </c>
      <c r="H955" s="6" t="str">
        <f>VLOOKUP(Tabla1[[#This Row],[Caja]],Originales!$I$3:$K$6,2,FALSE)</f>
        <v>Tenerife Norte</v>
      </c>
      <c r="I955" s="6" t="str">
        <f>VLOOKUP(Tabla1[[#This Row],[Caja]],Originales!$I$3:$K$6,3,FALSE)</f>
        <v>Tenerife</v>
      </c>
      <c r="J955" s="9" t="str">
        <f>VLOOKUP(Tabla1[[#This Row],[CodigoEmpleado]],Originales!$M$3:$P$13,2,FALSE)</f>
        <v>Paco</v>
      </c>
      <c r="K955" s="10">
        <f>YEAR(Tabla1[[#This Row],[Fecha]])</f>
        <v>2011</v>
      </c>
      <c r="L955" s="11">
        <f>MONTH(Tabla1[[#This Row],[Fecha]])</f>
        <v>4</v>
      </c>
      <c r="M955" s="11">
        <f>DAY(Tabla1[[#This Row],[Fecha]])</f>
        <v>30</v>
      </c>
      <c r="N955" s="11">
        <f>WEEKDAY(Tabla1[[#This Row],[Fecha]],2)</f>
        <v>6</v>
      </c>
      <c r="O955" s="11" t="str">
        <f t="shared" si="14"/>
        <v>Sábado</v>
      </c>
    </row>
    <row r="956" spans="1:15" x14ac:dyDescent="0.25">
      <c r="A956" s="4">
        <v>40663</v>
      </c>
      <c r="B956">
        <v>2</v>
      </c>
      <c r="C956">
        <v>1</v>
      </c>
      <c r="D956" s="5" t="s">
        <v>27</v>
      </c>
      <c r="E956" s="6">
        <v>569.35199999999998</v>
      </c>
      <c r="F956" s="6">
        <v>1131.1965</v>
      </c>
      <c r="G956" s="6">
        <v>1700.5485000000001</v>
      </c>
      <c r="H956" s="6" t="str">
        <f>VLOOKUP(Tabla1[[#This Row],[Caja]],Originales!$I$3:$K$6,2,FALSE)</f>
        <v>Tenerife Sur</v>
      </c>
      <c r="I956" s="6" t="str">
        <f>VLOOKUP(Tabla1[[#This Row],[Caja]],Originales!$I$3:$K$6,3,FALSE)</f>
        <v>Tenerife</v>
      </c>
      <c r="J956" s="9" t="str">
        <f>VLOOKUP(Tabla1[[#This Row],[CodigoEmpleado]],Originales!$M$3:$P$13,2,FALSE)</f>
        <v>Bea</v>
      </c>
      <c r="K956" s="10">
        <f>YEAR(Tabla1[[#This Row],[Fecha]])</f>
        <v>2011</v>
      </c>
      <c r="L956" s="11">
        <f>MONTH(Tabla1[[#This Row],[Fecha]])</f>
        <v>4</v>
      </c>
      <c r="M956" s="11">
        <f>DAY(Tabla1[[#This Row],[Fecha]])</f>
        <v>30</v>
      </c>
      <c r="N956" s="11">
        <f>WEEKDAY(Tabla1[[#This Row],[Fecha]],2)</f>
        <v>6</v>
      </c>
      <c r="O956" s="11" t="str">
        <f t="shared" si="14"/>
        <v>Sábado</v>
      </c>
    </row>
    <row r="957" spans="1:15" x14ac:dyDescent="0.25">
      <c r="A957" s="4">
        <v>40663</v>
      </c>
      <c r="B957">
        <v>2</v>
      </c>
      <c r="C957">
        <v>2</v>
      </c>
      <c r="D957" s="5" t="s">
        <v>32</v>
      </c>
      <c r="E957" s="6">
        <v>657.05849999999998</v>
      </c>
      <c r="F957" s="6">
        <v>1145.3610000000001</v>
      </c>
      <c r="G957" s="6">
        <v>1802.4195</v>
      </c>
      <c r="H957" s="6" t="str">
        <f>VLOOKUP(Tabla1[[#This Row],[Caja]],Originales!$I$3:$K$6,2,FALSE)</f>
        <v>Tenerife Sur</v>
      </c>
      <c r="I957" s="6" t="str">
        <f>VLOOKUP(Tabla1[[#This Row],[Caja]],Originales!$I$3:$K$6,3,FALSE)</f>
        <v>Tenerife</v>
      </c>
      <c r="J957" s="9" t="str">
        <f>VLOOKUP(Tabla1[[#This Row],[CodigoEmpleado]],Originales!$M$3:$P$13,2,FALSE)</f>
        <v>Ana</v>
      </c>
      <c r="K957" s="10">
        <f>YEAR(Tabla1[[#This Row],[Fecha]])</f>
        <v>2011</v>
      </c>
      <c r="L957" s="11">
        <f>MONTH(Tabla1[[#This Row],[Fecha]])</f>
        <v>4</v>
      </c>
      <c r="M957" s="11">
        <f>DAY(Tabla1[[#This Row],[Fecha]])</f>
        <v>30</v>
      </c>
      <c r="N957" s="11">
        <f>WEEKDAY(Tabla1[[#This Row],[Fecha]],2)</f>
        <v>6</v>
      </c>
      <c r="O957" s="11" t="str">
        <f t="shared" si="14"/>
        <v>Sábado</v>
      </c>
    </row>
    <row r="958" spans="1:15" x14ac:dyDescent="0.25">
      <c r="A958" s="4">
        <v>40663</v>
      </c>
      <c r="B958">
        <v>3</v>
      </c>
      <c r="C958">
        <v>1</v>
      </c>
      <c r="D958" s="5" t="s">
        <v>37</v>
      </c>
      <c r="E958" s="6">
        <v>620.36099999999999</v>
      </c>
      <c r="F958" s="6">
        <v>1008.693</v>
      </c>
      <c r="G958" s="6">
        <v>1629.0540000000001</v>
      </c>
      <c r="H958" s="6" t="str">
        <f>VLOOKUP(Tabla1[[#This Row],[Caja]],Originales!$I$3:$K$6,2,FALSE)</f>
        <v>Las Canteras</v>
      </c>
      <c r="I958" s="6" t="str">
        <f>VLOOKUP(Tabla1[[#This Row],[Caja]],Originales!$I$3:$K$6,3,FALSE)</f>
        <v>Las Palmas</v>
      </c>
      <c r="J958" s="9" t="str">
        <f>VLOOKUP(Tabla1[[#This Row],[CodigoEmpleado]],Originales!$M$3:$P$13,2,FALSE)</f>
        <v>Luis</v>
      </c>
      <c r="K958" s="10">
        <f>YEAR(Tabla1[[#This Row],[Fecha]])</f>
        <v>2011</v>
      </c>
      <c r="L958" s="11">
        <f>MONTH(Tabla1[[#This Row],[Fecha]])</f>
        <v>4</v>
      </c>
      <c r="M958" s="11">
        <f>DAY(Tabla1[[#This Row],[Fecha]])</f>
        <v>30</v>
      </c>
      <c r="N958" s="11">
        <f>WEEKDAY(Tabla1[[#This Row],[Fecha]],2)</f>
        <v>6</v>
      </c>
      <c r="O958" s="11" t="str">
        <f t="shared" si="14"/>
        <v>Sábado</v>
      </c>
    </row>
    <row r="959" spans="1:15" x14ac:dyDescent="0.25">
      <c r="A959" s="4">
        <v>40663</v>
      </c>
      <c r="B959">
        <v>3</v>
      </c>
      <c r="C959">
        <v>2</v>
      </c>
      <c r="D959" s="5" t="s">
        <v>40</v>
      </c>
      <c r="E959" s="6">
        <v>756.9135</v>
      </c>
      <c r="F959" s="6">
        <v>1187.4449999999999</v>
      </c>
      <c r="G959" s="6">
        <v>1944.3585</v>
      </c>
      <c r="H959" s="6" t="str">
        <f>VLOOKUP(Tabla1[[#This Row],[Caja]],Originales!$I$3:$K$6,2,FALSE)</f>
        <v>Las Canteras</v>
      </c>
      <c r="I959" s="6" t="str">
        <f>VLOOKUP(Tabla1[[#This Row],[Caja]],Originales!$I$3:$K$6,3,FALSE)</f>
        <v>Las Palmas</v>
      </c>
      <c r="J959" s="9" t="str">
        <f>VLOOKUP(Tabla1[[#This Row],[CodigoEmpleado]],Originales!$M$3:$P$13,2,FALSE)</f>
        <v>Pepe</v>
      </c>
      <c r="K959" s="10">
        <f>YEAR(Tabla1[[#This Row],[Fecha]])</f>
        <v>2011</v>
      </c>
      <c r="L959" s="11">
        <f>MONTH(Tabla1[[#This Row],[Fecha]])</f>
        <v>4</v>
      </c>
      <c r="M959" s="11">
        <f>DAY(Tabla1[[#This Row],[Fecha]])</f>
        <v>30</v>
      </c>
      <c r="N959" s="11">
        <f>WEEKDAY(Tabla1[[#This Row],[Fecha]],2)</f>
        <v>6</v>
      </c>
      <c r="O959" s="11" t="str">
        <f t="shared" si="14"/>
        <v>Sábado</v>
      </c>
    </row>
    <row r="960" spans="1:15" x14ac:dyDescent="0.25">
      <c r="A960" s="4">
        <v>40663</v>
      </c>
      <c r="B960">
        <v>4</v>
      </c>
      <c r="C960">
        <v>1</v>
      </c>
      <c r="D960" s="5" t="s">
        <v>41</v>
      </c>
      <c r="E960" s="6">
        <v>614.14499999999998</v>
      </c>
      <c r="F960" s="6">
        <v>1266.5205000000001</v>
      </c>
      <c r="G960" s="6">
        <v>1880.6655000000001</v>
      </c>
      <c r="H960" s="6" t="str">
        <f>VLOOKUP(Tabla1[[#This Row],[Caja]],Originales!$I$3:$K$6,2,FALSE)</f>
        <v>Telde</v>
      </c>
      <c r="I960" s="6" t="str">
        <f>VLOOKUP(Tabla1[[#This Row],[Caja]],Originales!$I$3:$K$6,3,FALSE)</f>
        <v>Las Palmas</v>
      </c>
      <c r="J960" s="9" t="str">
        <f>VLOOKUP(Tabla1[[#This Row],[CodigoEmpleado]],Originales!$M$3:$P$13,2,FALSE)</f>
        <v>Javi</v>
      </c>
      <c r="K960" s="10">
        <f>YEAR(Tabla1[[#This Row],[Fecha]])</f>
        <v>2011</v>
      </c>
      <c r="L960" s="11">
        <f>MONTH(Tabla1[[#This Row],[Fecha]])</f>
        <v>4</v>
      </c>
      <c r="M960" s="11">
        <f>DAY(Tabla1[[#This Row],[Fecha]])</f>
        <v>30</v>
      </c>
      <c r="N960" s="11">
        <f>WEEKDAY(Tabla1[[#This Row],[Fecha]],2)</f>
        <v>6</v>
      </c>
      <c r="O960" s="11" t="str">
        <f t="shared" si="14"/>
        <v>Sábado</v>
      </c>
    </row>
    <row r="961" spans="1:15" x14ac:dyDescent="0.25">
      <c r="A961" s="4">
        <v>40663</v>
      </c>
      <c r="B961">
        <v>4</v>
      </c>
      <c r="C961">
        <v>2</v>
      </c>
      <c r="D961" s="5" t="s">
        <v>43</v>
      </c>
      <c r="E961" s="6">
        <v>578.94899999999996</v>
      </c>
      <c r="F961" s="6">
        <v>1164.576</v>
      </c>
      <c r="G961" s="6">
        <v>1743.5250000000001</v>
      </c>
      <c r="H961" s="6" t="str">
        <f>VLOOKUP(Tabla1[[#This Row],[Caja]],Originales!$I$3:$K$6,2,FALSE)</f>
        <v>Telde</v>
      </c>
      <c r="I961" s="6" t="str">
        <f>VLOOKUP(Tabla1[[#This Row],[Caja]],Originales!$I$3:$K$6,3,FALSE)</f>
        <v>Las Palmas</v>
      </c>
      <c r="J961" s="9" t="str">
        <f>VLOOKUP(Tabla1[[#This Row],[CodigoEmpleado]],Originales!$M$3:$P$13,2,FALSE)</f>
        <v>Jose</v>
      </c>
      <c r="K961" s="10">
        <f>YEAR(Tabla1[[#This Row],[Fecha]])</f>
        <v>2011</v>
      </c>
      <c r="L961" s="11">
        <f>MONTH(Tabla1[[#This Row],[Fecha]])</f>
        <v>4</v>
      </c>
      <c r="M961" s="11">
        <f>DAY(Tabla1[[#This Row],[Fecha]])</f>
        <v>30</v>
      </c>
      <c r="N961" s="11">
        <f>WEEKDAY(Tabla1[[#This Row],[Fecha]],2)</f>
        <v>6</v>
      </c>
      <c r="O961" s="11" t="str">
        <f t="shared" si="14"/>
        <v>Sábado</v>
      </c>
    </row>
    <row r="962" spans="1:15" x14ac:dyDescent="0.25">
      <c r="A962" s="4">
        <v>40664</v>
      </c>
      <c r="B962">
        <v>1</v>
      </c>
      <c r="C962">
        <v>1</v>
      </c>
      <c r="D962" s="5" t="s">
        <v>47</v>
      </c>
      <c r="E962" s="6">
        <v>597.08249999999998</v>
      </c>
      <c r="F962" s="6">
        <v>1054.3995</v>
      </c>
      <c r="G962" s="6">
        <v>1651.482</v>
      </c>
      <c r="H962" s="6" t="str">
        <f>VLOOKUP(Tabla1[[#This Row],[Caja]],Originales!$I$3:$K$6,2,FALSE)</f>
        <v>Tenerife Norte</v>
      </c>
      <c r="I962" s="6" t="str">
        <f>VLOOKUP(Tabla1[[#This Row],[Caja]],Originales!$I$3:$K$6,3,FALSE)</f>
        <v>Tenerife</v>
      </c>
      <c r="J962" s="9" t="str">
        <f>VLOOKUP(Tabla1[[#This Row],[CodigoEmpleado]],Originales!$M$3:$P$13,2,FALSE)</f>
        <v>Toño</v>
      </c>
      <c r="K962" s="10">
        <f>YEAR(Tabla1[[#This Row],[Fecha]])</f>
        <v>2011</v>
      </c>
      <c r="L962" s="11">
        <f>MONTH(Tabla1[[#This Row],[Fecha]])</f>
        <v>5</v>
      </c>
      <c r="M962" s="11">
        <f>DAY(Tabla1[[#This Row],[Fecha]])</f>
        <v>1</v>
      </c>
      <c r="N962" s="11">
        <f>WEEKDAY(Tabla1[[#This Row],[Fecha]],2)</f>
        <v>7</v>
      </c>
      <c r="O962" s="11" t="str">
        <f t="shared" ref="O962:O1025" si="15">IF(N962=1,"Lunes",IF(N962=2,"Martes",IF(N962=3,"Miércoles",IF(N962=4,"Jueves",IF(N962=5,"Viernes",IF(N962=6,"Sábado","Domingo"))))))</f>
        <v>Domingo</v>
      </c>
    </row>
    <row r="963" spans="1:15" x14ac:dyDescent="0.25">
      <c r="A963" s="4">
        <v>40664</v>
      </c>
      <c r="B963">
        <v>1</v>
      </c>
      <c r="C963">
        <v>2</v>
      </c>
      <c r="D963" s="5" t="s">
        <v>24</v>
      </c>
      <c r="E963" s="6">
        <v>651.70349999999996</v>
      </c>
      <c r="F963" s="6">
        <v>1305.6015</v>
      </c>
      <c r="G963" s="6">
        <v>1957.3050000000001</v>
      </c>
      <c r="H963" s="6" t="str">
        <f>VLOOKUP(Tabla1[[#This Row],[Caja]],Originales!$I$3:$K$6,2,FALSE)</f>
        <v>Tenerife Norte</v>
      </c>
      <c r="I963" s="6" t="str">
        <f>VLOOKUP(Tabla1[[#This Row],[Caja]],Originales!$I$3:$K$6,3,FALSE)</f>
        <v>Tenerife</v>
      </c>
      <c r="J963" s="9" t="str">
        <f>VLOOKUP(Tabla1[[#This Row],[CodigoEmpleado]],Originales!$M$3:$P$13,2,FALSE)</f>
        <v>Ana</v>
      </c>
      <c r="K963" s="10">
        <f>YEAR(Tabla1[[#This Row],[Fecha]])</f>
        <v>2011</v>
      </c>
      <c r="L963" s="11">
        <f>MONTH(Tabla1[[#This Row],[Fecha]])</f>
        <v>5</v>
      </c>
      <c r="M963" s="11">
        <f>DAY(Tabla1[[#This Row],[Fecha]])</f>
        <v>1</v>
      </c>
      <c r="N963" s="11">
        <f>WEEKDAY(Tabla1[[#This Row],[Fecha]],2)</f>
        <v>7</v>
      </c>
      <c r="O963" s="11" t="str">
        <f t="shared" si="15"/>
        <v>Domingo</v>
      </c>
    </row>
    <row r="964" spans="1:15" x14ac:dyDescent="0.25">
      <c r="A964" s="4">
        <v>40664</v>
      </c>
      <c r="B964">
        <v>2</v>
      </c>
      <c r="C964">
        <v>1</v>
      </c>
      <c r="D964" s="5" t="s">
        <v>30</v>
      </c>
      <c r="E964" s="6">
        <v>713.45399999999995</v>
      </c>
      <c r="F964" s="6">
        <v>1129.1175000000001</v>
      </c>
      <c r="G964" s="6">
        <v>1842.5715</v>
      </c>
      <c r="H964" s="6" t="str">
        <f>VLOOKUP(Tabla1[[#This Row],[Caja]],Originales!$I$3:$K$6,2,FALSE)</f>
        <v>Tenerife Sur</v>
      </c>
      <c r="I964" s="6" t="str">
        <f>VLOOKUP(Tabla1[[#This Row],[Caja]],Originales!$I$3:$K$6,3,FALSE)</f>
        <v>Tenerife</v>
      </c>
      <c r="J964" s="9" t="str">
        <f>VLOOKUP(Tabla1[[#This Row],[CodigoEmpleado]],Originales!$M$3:$P$13,2,FALSE)</f>
        <v>Juan</v>
      </c>
      <c r="K964" s="10">
        <f>YEAR(Tabla1[[#This Row],[Fecha]])</f>
        <v>2011</v>
      </c>
      <c r="L964" s="11">
        <f>MONTH(Tabla1[[#This Row],[Fecha]])</f>
        <v>5</v>
      </c>
      <c r="M964" s="11">
        <f>DAY(Tabla1[[#This Row],[Fecha]])</f>
        <v>1</v>
      </c>
      <c r="N964" s="11">
        <f>WEEKDAY(Tabla1[[#This Row],[Fecha]],2)</f>
        <v>7</v>
      </c>
      <c r="O964" s="11" t="str">
        <f t="shared" si="15"/>
        <v>Domingo</v>
      </c>
    </row>
    <row r="965" spans="1:15" x14ac:dyDescent="0.25">
      <c r="A965" s="4">
        <v>40664</v>
      </c>
      <c r="B965">
        <v>2</v>
      </c>
      <c r="C965">
        <v>2</v>
      </c>
      <c r="D965" s="5" t="s">
        <v>16</v>
      </c>
      <c r="E965" s="6">
        <v>482.30700000000002</v>
      </c>
      <c r="F965" s="6">
        <v>1179.1814999999999</v>
      </c>
      <c r="G965" s="6">
        <v>1661.4884999999999</v>
      </c>
      <c r="H965" s="6" t="str">
        <f>VLOOKUP(Tabla1[[#This Row],[Caja]],Originales!$I$3:$K$6,2,FALSE)</f>
        <v>Tenerife Sur</v>
      </c>
      <c r="I965" s="6" t="str">
        <f>VLOOKUP(Tabla1[[#This Row],[Caja]],Originales!$I$3:$K$6,3,FALSE)</f>
        <v>Tenerife</v>
      </c>
      <c r="J965" s="9" t="str">
        <f>VLOOKUP(Tabla1[[#This Row],[CodigoEmpleado]],Originales!$M$3:$P$13,2,FALSE)</f>
        <v>Jorge</v>
      </c>
      <c r="K965" s="10">
        <f>YEAR(Tabla1[[#This Row],[Fecha]])</f>
        <v>2011</v>
      </c>
      <c r="L965" s="11">
        <f>MONTH(Tabla1[[#This Row],[Fecha]])</f>
        <v>5</v>
      </c>
      <c r="M965" s="11">
        <f>DAY(Tabla1[[#This Row],[Fecha]])</f>
        <v>1</v>
      </c>
      <c r="N965" s="11">
        <f>WEEKDAY(Tabla1[[#This Row],[Fecha]],2)</f>
        <v>7</v>
      </c>
      <c r="O965" s="11" t="str">
        <f t="shared" si="15"/>
        <v>Domingo</v>
      </c>
    </row>
    <row r="966" spans="1:15" x14ac:dyDescent="0.25">
      <c r="A966" s="4">
        <v>40664</v>
      </c>
      <c r="B966">
        <v>3</v>
      </c>
      <c r="C966">
        <v>1</v>
      </c>
      <c r="D966" s="5" t="s">
        <v>22</v>
      </c>
      <c r="E966" s="6">
        <v>650.28599999999994</v>
      </c>
      <c r="F966" s="6">
        <v>1017.933</v>
      </c>
      <c r="G966" s="6">
        <v>1668.2190000000001</v>
      </c>
      <c r="H966" s="6" t="str">
        <f>VLOOKUP(Tabla1[[#This Row],[Caja]],Originales!$I$3:$K$6,2,FALSE)</f>
        <v>Las Canteras</v>
      </c>
      <c r="I966" s="6" t="str">
        <f>VLOOKUP(Tabla1[[#This Row],[Caja]],Originales!$I$3:$K$6,3,FALSE)</f>
        <v>Las Palmas</v>
      </c>
      <c r="J966" s="9" t="str">
        <f>VLOOKUP(Tabla1[[#This Row],[CodigoEmpleado]],Originales!$M$3:$P$13,2,FALSE)</f>
        <v>Paco</v>
      </c>
      <c r="K966" s="10">
        <f>YEAR(Tabla1[[#This Row],[Fecha]])</f>
        <v>2011</v>
      </c>
      <c r="L966" s="11">
        <f>MONTH(Tabla1[[#This Row],[Fecha]])</f>
        <v>5</v>
      </c>
      <c r="M966" s="11">
        <f>DAY(Tabla1[[#This Row],[Fecha]])</f>
        <v>1</v>
      </c>
      <c r="N966" s="11">
        <f>WEEKDAY(Tabla1[[#This Row],[Fecha]],2)</f>
        <v>7</v>
      </c>
      <c r="O966" s="11" t="str">
        <f t="shared" si="15"/>
        <v>Domingo</v>
      </c>
    </row>
    <row r="967" spans="1:15" x14ac:dyDescent="0.25">
      <c r="A967" s="4">
        <v>40664</v>
      </c>
      <c r="B967">
        <v>3</v>
      </c>
      <c r="C967">
        <v>2</v>
      </c>
      <c r="D967" s="5" t="s">
        <v>27</v>
      </c>
      <c r="E967" s="6">
        <v>625.00199999999995</v>
      </c>
      <c r="F967" s="6">
        <v>1123.7204999999999</v>
      </c>
      <c r="G967" s="6">
        <v>1748.7225000000001</v>
      </c>
      <c r="H967" s="6" t="str">
        <f>VLOOKUP(Tabla1[[#This Row],[Caja]],Originales!$I$3:$K$6,2,FALSE)</f>
        <v>Las Canteras</v>
      </c>
      <c r="I967" s="6" t="str">
        <f>VLOOKUP(Tabla1[[#This Row],[Caja]],Originales!$I$3:$K$6,3,FALSE)</f>
        <v>Las Palmas</v>
      </c>
      <c r="J967" s="9" t="str">
        <f>VLOOKUP(Tabla1[[#This Row],[CodigoEmpleado]],Originales!$M$3:$P$13,2,FALSE)</f>
        <v>Bea</v>
      </c>
      <c r="K967" s="10">
        <f>YEAR(Tabla1[[#This Row],[Fecha]])</f>
        <v>2011</v>
      </c>
      <c r="L967" s="11">
        <f>MONTH(Tabla1[[#This Row],[Fecha]])</f>
        <v>5</v>
      </c>
      <c r="M967" s="11">
        <f>DAY(Tabla1[[#This Row],[Fecha]])</f>
        <v>1</v>
      </c>
      <c r="N967" s="11">
        <f>WEEKDAY(Tabla1[[#This Row],[Fecha]],2)</f>
        <v>7</v>
      </c>
      <c r="O967" s="11" t="str">
        <f t="shared" si="15"/>
        <v>Domingo</v>
      </c>
    </row>
    <row r="968" spans="1:15" x14ac:dyDescent="0.25">
      <c r="A968" s="4">
        <v>40664</v>
      </c>
      <c r="B968">
        <v>4</v>
      </c>
      <c r="C968">
        <v>1</v>
      </c>
      <c r="D968" s="5" t="s">
        <v>32</v>
      </c>
      <c r="E968" s="6">
        <v>632.35199999999998</v>
      </c>
      <c r="F968" s="6">
        <v>1011.5069999999999</v>
      </c>
      <c r="G968" s="6">
        <v>1643.8589999999999</v>
      </c>
      <c r="H968" s="6" t="str">
        <f>VLOOKUP(Tabla1[[#This Row],[Caja]],Originales!$I$3:$K$6,2,FALSE)</f>
        <v>Telde</v>
      </c>
      <c r="I968" s="6" t="str">
        <f>VLOOKUP(Tabla1[[#This Row],[Caja]],Originales!$I$3:$K$6,3,FALSE)</f>
        <v>Las Palmas</v>
      </c>
      <c r="J968" s="9" t="str">
        <f>VLOOKUP(Tabla1[[#This Row],[CodigoEmpleado]],Originales!$M$3:$P$13,2,FALSE)</f>
        <v>Ana</v>
      </c>
      <c r="K968" s="10">
        <f>YEAR(Tabla1[[#This Row],[Fecha]])</f>
        <v>2011</v>
      </c>
      <c r="L968" s="11">
        <f>MONTH(Tabla1[[#This Row],[Fecha]])</f>
        <v>5</v>
      </c>
      <c r="M968" s="11">
        <f>DAY(Tabla1[[#This Row],[Fecha]])</f>
        <v>1</v>
      </c>
      <c r="N968" s="11">
        <f>WEEKDAY(Tabla1[[#This Row],[Fecha]],2)</f>
        <v>7</v>
      </c>
      <c r="O968" s="11" t="str">
        <f t="shared" si="15"/>
        <v>Domingo</v>
      </c>
    </row>
    <row r="969" spans="1:15" x14ac:dyDescent="0.25">
      <c r="A969" s="4">
        <v>40664</v>
      </c>
      <c r="B969">
        <v>4</v>
      </c>
      <c r="C969">
        <v>2</v>
      </c>
      <c r="D969" s="5" t="s">
        <v>37</v>
      </c>
      <c r="E969" s="6">
        <v>653.625</v>
      </c>
      <c r="F969" s="6">
        <v>1396.8045</v>
      </c>
      <c r="G969" s="6">
        <v>2050.4295000000002</v>
      </c>
      <c r="H969" s="6" t="str">
        <f>VLOOKUP(Tabla1[[#This Row],[Caja]],Originales!$I$3:$K$6,2,FALSE)</f>
        <v>Telde</v>
      </c>
      <c r="I969" s="6" t="str">
        <f>VLOOKUP(Tabla1[[#This Row],[Caja]],Originales!$I$3:$K$6,3,FALSE)</f>
        <v>Las Palmas</v>
      </c>
      <c r="J969" s="9" t="str">
        <f>VLOOKUP(Tabla1[[#This Row],[CodigoEmpleado]],Originales!$M$3:$P$13,2,FALSE)</f>
        <v>Luis</v>
      </c>
      <c r="K969" s="10">
        <f>YEAR(Tabla1[[#This Row],[Fecha]])</f>
        <v>2011</v>
      </c>
      <c r="L969" s="11">
        <f>MONTH(Tabla1[[#This Row],[Fecha]])</f>
        <v>5</v>
      </c>
      <c r="M969" s="11">
        <f>DAY(Tabla1[[#This Row],[Fecha]])</f>
        <v>1</v>
      </c>
      <c r="N969" s="11">
        <f>WEEKDAY(Tabla1[[#This Row],[Fecha]],2)</f>
        <v>7</v>
      </c>
      <c r="O969" s="11" t="str">
        <f t="shared" si="15"/>
        <v>Domingo</v>
      </c>
    </row>
    <row r="970" spans="1:15" x14ac:dyDescent="0.25">
      <c r="A970" s="4">
        <v>40665</v>
      </c>
      <c r="B970">
        <v>1</v>
      </c>
      <c r="C970">
        <v>1</v>
      </c>
      <c r="D970" s="5" t="s">
        <v>40</v>
      </c>
      <c r="E970" s="6">
        <v>634.50450000000001</v>
      </c>
      <c r="F970" s="6">
        <v>1251.8415</v>
      </c>
      <c r="G970" s="6">
        <v>1886.346</v>
      </c>
      <c r="H970" s="6" t="str">
        <f>VLOOKUP(Tabla1[[#This Row],[Caja]],Originales!$I$3:$K$6,2,FALSE)</f>
        <v>Tenerife Norte</v>
      </c>
      <c r="I970" s="6" t="str">
        <f>VLOOKUP(Tabla1[[#This Row],[Caja]],Originales!$I$3:$K$6,3,FALSE)</f>
        <v>Tenerife</v>
      </c>
      <c r="J970" s="9" t="str">
        <f>VLOOKUP(Tabla1[[#This Row],[CodigoEmpleado]],Originales!$M$3:$P$13,2,FALSE)</f>
        <v>Pepe</v>
      </c>
      <c r="K970" s="10">
        <f>YEAR(Tabla1[[#This Row],[Fecha]])</f>
        <v>2011</v>
      </c>
      <c r="L970" s="11">
        <f>MONTH(Tabla1[[#This Row],[Fecha]])</f>
        <v>5</v>
      </c>
      <c r="M970" s="11">
        <f>DAY(Tabla1[[#This Row],[Fecha]])</f>
        <v>2</v>
      </c>
      <c r="N970" s="11">
        <f>WEEKDAY(Tabla1[[#This Row],[Fecha]],2)</f>
        <v>1</v>
      </c>
      <c r="O970" s="11" t="str">
        <f t="shared" si="15"/>
        <v>Lunes</v>
      </c>
    </row>
    <row r="971" spans="1:15" x14ac:dyDescent="0.25">
      <c r="A971" s="4">
        <v>40665</v>
      </c>
      <c r="B971">
        <v>1</v>
      </c>
      <c r="C971">
        <v>2</v>
      </c>
      <c r="D971" s="5" t="s">
        <v>41</v>
      </c>
      <c r="E971" s="6">
        <v>675.43349999999998</v>
      </c>
      <c r="F971" s="6">
        <v>1248.3240000000001</v>
      </c>
      <c r="G971" s="6">
        <v>1923.7574999999999</v>
      </c>
      <c r="H971" s="6" t="str">
        <f>VLOOKUP(Tabla1[[#This Row],[Caja]],Originales!$I$3:$K$6,2,FALSE)</f>
        <v>Tenerife Norte</v>
      </c>
      <c r="I971" s="6" t="str">
        <f>VLOOKUP(Tabla1[[#This Row],[Caja]],Originales!$I$3:$K$6,3,FALSE)</f>
        <v>Tenerife</v>
      </c>
      <c r="J971" s="9" t="str">
        <f>VLOOKUP(Tabla1[[#This Row],[CodigoEmpleado]],Originales!$M$3:$P$13,2,FALSE)</f>
        <v>Javi</v>
      </c>
      <c r="K971" s="10">
        <f>YEAR(Tabla1[[#This Row],[Fecha]])</f>
        <v>2011</v>
      </c>
      <c r="L971" s="11">
        <f>MONTH(Tabla1[[#This Row],[Fecha]])</f>
        <v>5</v>
      </c>
      <c r="M971" s="11">
        <f>DAY(Tabla1[[#This Row],[Fecha]])</f>
        <v>2</v>
      </c>
      <c r="N971" s="11">
        <f>WEEKDAY(Tabla1[[#This Row],[Fecha]],2)</f>
        <v>1</v>
      </c>
      <c r="O971" s="11" t="str">
        <f t="shared" si="15"/>
        <v>Lunes</v>
      </c>
    </row>
    <row r="972" spans="1:15" x14ac:dyDescent="0.25">
      <c r="A972" s="4">
        <v>40665</v>
      </c>
      <c r="B972">
        <v>2</v>
      </c>
      <c r="C972">
        <v>1</v>
      </c>
      <c r="D972" s="5" t="s">
        <v>43</v>
      </c>
      <c r="E972" s="6">
        <v>521.14649999999995</v>
      </c>
      <c r="F972" s="6">
        <v>1090.068</v>
      </c>
      <c r="G972" s="6">
        <v>1611.2145</v>
      </c>
      <c r="H972" s="6" t="str">
        <f>VLOOKUP(Tabla1[[#This Row],[Caja]],Originales!$I$3:$K$6,2,FALSE)</f>
        <v>Tenerife Sur</v>
      </c>
      <c r="I972" s="6" t="str">
        <f>VLOOKUP(Tabla1[[#This Row],[Caja]],Originales!$I$3:$K$6,3,FALSE)</f>
        <v>Tenerife</v>
      </c>
      <c r="J972" s="9" t="str">
        <f>VLOOKUP(Tabla1[[#This Row],[CodigoEmpleado]],Originales!$M$3:$P$13,2,FALSE)</f>
        <v>Jose</v>
      </c>
      <c r="K972" s="10">
        <f>YEAR(Tabla1[[#This Row],[Fecha]])</f>
        <v>2011</v>
      </c>
      <c r="L972" s="11">
        <f>MONTH(Tabla1[[#This Row],[Fecha]])</f>
        <v>5</v>
      </c>
      <c r="M972" s="11">
        <f>DAY(Tabla1[[#This Row],[Fecha]])</f>
        <v>2</v>
      </c>
      <c r="N972" s="11">
        <f>WEEKDAY(Tabla1[[#This Row],[Fecha]],2)</f>
        <v>1</v>
      </c>
      <c r="O972" s="11" t="str">
        <f t="shared" si="15"/>
        <v>Lunes</v>
      </c>
    </row>
    <row r="973" spans="1:15" x14ac:dyDescent="0.25">
      <c r="A973" s="4">
        <v>40665</v>
      </c>
      <c r="B973">
        <v>2</v>
      </c>
      <c r="C973">
        <v>2</v>
      </c>
      <c r="D973" s="5" t="s">
        <v>47</v>
      </c>
      <c r="E973" s="6">
        <v>708.44550000000004</v>
      </c>
      <c r="F973" s="6">
        <v>1112.5905</v>
      </c>
      <c r="G973" s="6">
        <v>1821.0360000000001</v>
      </c>
      <c r="H973" s="6" t="str">
        <f>VLOOKUP(Tabla1[[#This Row],[Caja]],Originales!$I$3:$K$6,2,FALSE)</f>
        <v>Tenerife Sur</v>
      </c>
      <c r="I973" s="6" t="str">
        <f>VLOOKUP(Tabla1[[#This Row],[Caja]],Originales!$I$3:$K$6,3,FALSE)</f>
        <v>Tenerife</v>
      </c>
      <c r="J973" s="9" t="str">
        <f>VLOOKUP(Tabla1[[#This Row],[CodigoEmpleado]],Originales!$M$3:$P$13,2,FALSE)</f>
        <v>Toño</v>
      </c>
      <c r="K973" s="10">
        <f>YEAR(Tabla1[[#This Row],[Fecha]])</f>
        <v>2011</v>
      </c>
      <c r="L973" s="11">
        <f>MONTH(Tabla1[[#This Row],[Fecha]])</f>
        <v>5</v>
      </c>
      <c r="M973" s="11">
        <f>DAY(Tabla1[[#This Row],[Fecha]])</f>
        <v>2</v>
      </c>
      <c r="N973" s="11">
        <f>WEEKDAY(Tabla1[[#This Row],[Fecha]],2)</f>
        <v>1</v>
      </c>
      <c r="O973" s="11" t="str">
        <f t="shared" si="15"/>
        <v>Lunes</v>
      </c>
    </row>
    <row r="974" spans="1:15" x14ac:dyDescent="0.25">
      <c r="A974" s="4">
        <v>40665</v>
      </c>
      <c r="B974">
        <v>3</v>
      </c>
      <c r="C974">
        <v>1</v>
      </c>
      <c r="D974" s="5" t="s">
        <v>24</v>
      </c>
      <c r="E974" s="6">
        <v>566.38049999999998</v>
      </c>
      <c r="F974" s="6">
        <v>1198.4385</v>
      </c>
      <c r="G974" s="6">
        <v>1764.819</v>
      </c>
      <c r="H974" s="6" t="str">
        <f>VLOOKUP(Tabla1[[#This Row],[Caja]],Originales!$I$3:$K$6,2,FALSE)</f>
        <v>Las Canteras</v>
      </c>
      <c r="I974" s="6" t="str">
        <f>VLOOKUP(Tabla1[[#This Row],[Caja]],Originales!$I$3:$K$6,3,FALSE)</f>
        <v>Las Palmas</v>
      </c>
      <c r="J974" s="9" t="str">
        <f>VLOOKUP(Tabla1[[#This Row],[CodigoEmpleado]],Originales!$M$3:$P$13,2,FALSE)</f>
        <v>Ana</v>
      </c>
      <c r="K974" s="10">
        <f>YEAR(Tabla1[[#This Row],[Fecha]])</f>
        <v>2011</v>
      </c>
      <c r="L974" s="11">
        <f>MONTH(Tabla1[[#This Row],[Fecha]])</f>
        <v>5</v>
      </c>
      <c r="M974" s="11">
        <f>DAY(Tabla1[[#This Row],[Fecha]])</f>
        <v>2</v>
      </c>
      <c r="N974" s="11">
        <f>WEEKDAY(Tabla1[[#This Row],[Fecha]],2)</f>
        <v>1</v>
      </c>
      <c r="O974" s="11" t="str">
        <f t="shared" si="15"/>
        <v>Lunes</v>
      </c>
    </row>
    <row r="975" spans="1:15" x14ac:dyDescent="0.25">
      <c r="A975" s="4">
        <v>40665</v>
      </c>
      <c r="B975">
        <v>3</v>
      </c>
      <c r="C975">
        <v>2</v>
      </c>
      <c r="D975" s="5" t="s">
        <v>30</v>
      </c>
      <c r="E975" s="6">
        <v>866.08199999999999</v>
      </c>
      <c r="F975" s="6">
        <v>1322.895</v>
      </c>
      <c r="G975" s="6">
        <v>2188.9769999999999</v>
      </c>
      <c r="H975" s="6" t="str">
        <f>VLOOKUP(Tabla1[[#This Row],[Caja]],Originales!$I$3:$K$6,2,FALSE)</f>
        <v>Las Canteras</v>
      </c>
      <c r="I975" s="6" t="str">
        <f>VLOOKUP(Tabla1[[#This Row],[Caja]],Originales!$I$3:$K$6,3,FALSE)</f>
        <v>Las Palmas</v>
      </c>
      <c r="J975" s="9" t="str">
        <f>VLOOKUP(Tabla1[[#This Row],[CodigoEmpleado]],Originales!$M$3:$P$13,2,FALSE)</f>
        <v>Juan</v>
      </c>
      <c r="K975" s="10">
        <f>YEAR(Tabla1[[#This Row],[Fecha]])</f>
        <v>2011</v>
      </c>
      <c r="L975" s="11">
        <f>MONTH(Tabla1[[#This Row],[Fecha]])</f>
        <v>5</v>
      </c>
      <c r="M975" s="11">
        <f>DAY(Tabla1[[#This Row],[Fecha]])</f>
        <v>2</v>
      </c>
      <c r="N975" s="11">
        <f>WEEKDAY(Tabla1[[#This Row],[Fecha]],2)</f>
        <v>1</v>
      </c>
      <c r="O975" s="11" t="str">
        <f t="shared" si="15"/>
        <v>Lunes</v>
      </c>
    </row>
    <row r="976" spans="1:15" x14ac:dyDescent="0.25">
      <c r="A976" s="4">
        <v>40665</v>
      </c>
      <c r="B976">
        <v>4</v>
      </c>
      <c r="C976">
        <v>1</v>
      </c>
      <c r="D976" s="5" t="s">
        <v>16</v>
      </c>
      <c r="E976" s="6">
        <v>662.82299999999998</v>
      </c>
      <c r="F976" s="6">
        <v>1177.155</v>
      </c>
      <c r="G976" s="6">
        <v>1839.9780000000001</v>
      </c>
      <c r="H976" s="6" t="str">
        <f>VLOOKUP(Tabla1[[#This Row],[Caja]],Originales!$I$3:$K$6,2,FALSE)</f>
        <v>Telde</v>
      </c>
      <c r="I976" s="6" t="str">
        <f>VLOOKUP(Tabla1[[#This Row],[Caja]],Originales!$I$3:$K$6,3,FALSE)</f>
        <v>Las Palmas</v>
      </c>
      <c r="J976" s="9" t="str">
        <f>VLOOKUP(Tabla1[[#This Row],[CodigoEmpleado]],Originales!$M$3:$P$13,2,FALSE)</f>
        <v>Jorge</v>
      </c>
      <c r="K976" s="10">
        <f>YEAR(Tabla1[[#This Row],[Fecha]])</f>
        <v>2011</v>
      </c>
      <c r="L976" s="11">
        <f>MONTH(Tabla1[[#This Row],[Fecha]])</f>
        <v>5</v>
      </c>
      <c r="M976" s="11">
        <f>DAY(Tabla1[[#This Row],[Fecha]])</f>
        <v>2</v>
      </c>
      <c r="N976" s="11">
        <f>WEEKDAY(Tabla1[[#This Row],[Fecha]],2)</f>
        <v>1</v>
      </c>
      <c r="O976" s="11" t="str">
        <f t="shared" si="15"/>
        <v>Lunes</v>
      </c>
    </row>
    <row r="977" spans="1:15" x14ac:dyDescent="0.25">
      <c r="A977" s="4">
        <v>40665</v>
      </c>
      <c r="B977">
        <v>4</v>
      </c>
      <c r="C977">
        <v>2</v>
      </c>
      <c r="D977" s="5" t="s">
        <v>22</v>
      </c>
      <c r="E977" s="6">
        <v>639.75450000000001</v>
      </c>
      <c r="F977" s="6">
        <v>1254.3824999999999</v>
      </c>
      <c r="G977" s="6">
        <v>1894.1369999999999</v>
      </c>
      <c r="H977" s="6" t="str">
        <f>VLOOKUP(Tabla1[[#This Row],[Caja]],Originales!$I$3:$K$6,2,FALSE)</f>
        <v>Telde</v>
      </c>
      <c r="I977" s="6" t="str">
        <f>VLOOKUP(Tabla1[[#This Row],[Caja]],Originales!$I$3:$K$6,3,FALSE)</f>
        <v>Las Palmas</v>
      </c>
      <c r="J977" s="9" t="str">
        <f>VLOOKUP(Tabla1[[#This Row],[CodigoEmpleado]],Originales!$M$3:$P$13,2,FALSE)</f>
        <v>Paco</v>
      </c>
      <c r="K977" s="10">
        <f>YEAR(Tabla1[[#This Row],[Fecha]])</f>
        <v>2011</v>
      </c>
      <c r="L977" s="11">
        <f>MONTH(Tabla1[[#This Row],[Fecha]])</f>
        <v>5</v>
      </c>
      <c r="M977" s="11">
        <f>DAY(Tabla1[[#This Row],[Fecha]])</f>
        <v>2</v>
      </c>
      <c r="N977" s="11">
        <f>WEEKDAY(Tabla1[[#This Row],[Fecha]],2)</f>
        <v>1</v>
      </c>
      <c r="O977" s="11" t="str">
        <f t="shared" si="15"/>
        <v>Lunes</v>
      </c>
    </row>
    <row r="978" spans="1:15" x14ac:dyDescent="0.25">
      <c r="A978" s="4">
        <v>40666</v>
      </c>
      <c r="B978">
        <v>1</v>
      </c>
      <c r="C978">
        <v>1</v>
      </c>
      <c r="D978" s="5" t="s">
        <v>27</v>
      </c>
      <c r="E978" s="6">
        <v>511.92750000000001</v>
      </c>
      <c r="F978" s="6">
        <v>1159.3364999999999</v>
      </c>
      <c r="G978" s="6">
        <v>1671.2639999999999</v>
      </c>
      <c r="H978" s="6" t="str">
        <f>VLOOKUP(Tabla1[[#This Row],[Caja]],Originales!$I$3:$K$6,2,FALSE)</f>
        <v>Tenerife Norte</v>
      </c>
      <c r="I978" s="6" t="str">
        <f>VLOOKUP(Tabla1[[#This Row],[Caja]],Originales!$I$3:$K$6,3,FALSE)</f>
        <v>Tenerife</v>
      </c>
      <c r="J978" s="9" t="str">
        <f>VLOOKUP(Tabla1[[#This Row],[CodigoEmpleado]],Originales!$M$3:$P$13,2,FALSE)</f>
        <v>Bea</v>
      </c>
      <c r="K978" s="10">
        <f>YEAR(Tabla1[[#This Row],[Fecha]])</f>
        <v>2011</v>
      </c>
      <c r="L978" s="11">
        <f>MONTH(Tabla1[[#This Row],[Fecha]])</f>
        <v>5</v>
      </c>
      <c r="M978" s="11">
        <f>DAY(Tabla1[[#This Row],[Fecha]])</f>
        <v>3</v>
      </c>
      <c r="N978" s="11">
        <f>WEEKDAY(Tabla1[[#This Row],[Fecha]],2)</f>
        <v>2</v>
      </c>
      <c r="O978" s="11" t="str">
        <f t="shared" si="15"/>
        <v>Martes</v>
      </c>
    </row>
    <row r="979" spans="1:15" x14ac:dyDescent="0.25">
      <c r="A979" s="4">
        <v>40666</v>
      </c>
      <c r="B979">
        <v>1</v>
      </c>
      <c r="C979">
        <v>2</v>
      </c>
      <c r="D979" s="5" t="s">
        <v>32</v>
      </c>
      <c r="E979" s="6">
        <v>573.52049999999997</v>
      </c>
      <c r="F979" s="6">
        <v>1066.2750000000001</v>
      </c>
      <c r="G979" s="6">
        <v>1639.7954999999999</v>
      </c>
      <c r="H979" s="6" t="str">
        <f>VLOOKUP(Tabla1[[#This Row],[Caja]],Originales!$I$3:$K$6,2,FALSE)</f>
        <v>Tenerife Norte</v>
      </c>
      <c r="I979" s="6" t="str">
        <f>VLOOKUP(Tabla1[[#This Row],[Caja]],Originales!$I$3:$K$6,3,FALSE)</f>
        <v>Tenerife</v>
      </c>
      <c r="J979" s="9" t="str">
        <f>VLOOKUP(Tabla1[[#This Row],[CodigoEmpleado]],Originales!$M$3:$P$13,2,FALSE)</f>
        <v>Ana</v>
      </c>
      <c r="K979" s="10">
        <f>YEAR(Tabla1[[#This Row],[Fecha]])</f>
        <v>2011</v>
      </c>
      <c r="L979" s="11">
        <f>MONTH(Tabla1[[#This Row],[Fecha]])</f>
        <v>5</v>
      </c>
      <c r="M979" s="11">
        <f>DAY(Tabla1[[#This Row],[Fecha]])</f>
        <v>3</v>
      </c>
      <c r="N979" s="11">
        <f>WEEKDAY(Tabla1[[#This Row],[Fecha]],2)</f>
        <v>2</v>
      </c>
      <c r="O979" s="11" t="str">
        <f t="shared" si="15"/>
        <v>Martes</v>
      </c>
    </row>
    <row r="980" spans="1:15" x14ac:dyDescent="0.25">
      <c r="A980" s="4">
        <v>40666</v>
      </c>
      <c r="B980">
        <v>2</v>
      </c>
      <c r="C980">
        <v>1</v>
      </c>
      <c r="D980" s="5" t="s">
        <v>37</v>
      </c>
      <c r="E980" s="6">
        <v>542.33550000000002</v>
      </c>
      <c r="F980" s="6">
        <v>1180.431</v>
      </c>
      <c r="G980" s="6">
        <v>1722.7665</v>
      </c>
      <c r="H980" s="6" t="str">
        <f>VLOOKUP(Tabla1[[#This Row],[Caja]],Originales!$I$3:$K$6,2,FALSE)</f>
        <v>Tenerife Sur</v>
      </c>
      <c r="I980" s="6" t="str">
        <f>VLOOKUP(Tabla1[[#This Row],[Caja]],Originales!$I$3:$K$6,3,FALSE)</f>
        <v>Tenerife</v>
      </c>
      <c r="J980" s="9" t="str">
        <f>VLOOKUP(Tabla1[[#This Row],[CodigoEmpleado]],Originales!$M$3:$P$13,2,FALSE)</f>
        <v>Luis</v>
      </c>
      <c r="K980" s="10">
        <f>YEAR(Tabla1[[#This Row],[Fecha]])</f>
        <v>2011</v>
      </c>
      <c r="L980" s="11">
        <f>MONTH(Tabla1[[#This Row],[Fecha]])</f>
        <v>5</v>
      </c>
      <c r="M980" s="11">
        <f>DAY(Tabla1[[#This Row],[Fecha]])</f>
        <v>3</v>
      </c>
      <c r="N980" s="11">
        <f>WEEKDAY(Tabla1[[#This Row],[Fecha]],2)</f>
        <v>2</v>
      </c>
      <c r="O980" s="11" t="str">
        <f t="shared" si="15"/>
        <v>Martes</v>
      </c>
    </row>
    <row r="981" spans="1:15" x14ac:dyDescent="0.25">
      <c r="A981" s="4">
        <v>40666</v>
      </c>
      <c r="B981">
        <v>2</v>
      </c>
      <c r="C981">
        <v>2</v>
      </c>
      <c r="D981" s="5" t="s">
        <v>40</v>
      </c>
      <c r="E981" s="6">
        <v>549.5385</v>
      </c>
      <c r="F981" s="6">
        <v>1105.9545000000001</v>
      </c>
      <c r="G981" s="6">
        <v>1655.4929999999999</v>
      </c>
      <c r="H981" s="6" t="str">
        <f>VLOOKUP(Tabla1[[#This Row],[Caja]],Originales!$I$3:$K$6,2,FALSE)</f>
        <v>Tenerife Sur</v>
      </c>
      <c r="I981" s="6" t="str">
        <f>VLOOKUP(Tabla1[[#This Row],[Caja]],Originales!$I$3:$K$6,3,FALSE)</f>
        <v>Tenerife</v>
      </c>
      <c r="J981" s="9" t="str">
        <f>VLOOKUP(Tabla1[[#This Row],[CodigoEmpleado]],Originales!$M$3:$P$13,2,FALSE)</f>
        <v>Pepe</v>
      </c>
      <c r="K981" s="10">
        <f>YEAR(Tabla1[[#This Row],[Fecha]])</f>
        <v>2011</v>
      </c>
      <c r="L981" s="11">
        <f>MONTH(Tabla1[[#This Row],[Fecha]])</f>
        <v>5</v>
      </c>
      <c r="M981" s="11">
        <f>DAY(Tabla1[[#This Row],[Fecha]])</f>
        <v>3</v>
      </c>
      <c r="N981" s="11">
        <f>WEEKDAY(Tabla1[[#This Row],[Fecha]],2)</f>
        <v>2</v>
      </c>
      <c r="O981" s="11" t="str">
        <f t="shared" si="15"/>
        <v>Martes</v>
      </c>
    </row>
    <row r="982" spans="1:15" x14ac:dyDescent="0.25">
      <c r="A982" s="4">
        <v>40666</v>
      </c>
      <c r="B982">
        <v>3</v>
      </c>
      <c r="C982">
        <v>1</v>
      </c>
      <c r="D982" s="5" t="s">
        <v>41</v>
      </c>
      <c r="E982" s="6">
        <v>570.44399999999996</v>
      </c>
      <c r="F982" s="6">
        <v>1085.931</v>
      </c>
      <c r="G982" s="6">
        <v>1656.375</v>
      </c>
      <c r="H982" s="6" t="str">
        <f>VLOOKUP(Tabla1[[#This Row],[Caja]],Originales!$I$3:$K$6,2,FALSE)</f>
        <v>Las Canteras</v>
      </c>
      <c r="I982" s="6" t="str">
        <f>VLOOKUP(Tabla1[[#This Row],[Caja]],Originales!$I$3:$K$6,3,FALSE)</f>
        <v>Las Palmas</v>
      </c>
      <c r="J982" s="9" t="str">
        <f>VLOOKUP(Tabla1[[#This Row],[CodigoEmpleado]],Originales!$M$3:$P$13,2,FALSE)</f>
        <v>Javi</v>
      </c>
      <c r="K982" s="10">
        <f>YEAR(Tabla1[[#This Row],[Fecha]])</f>
        <v>2011</v>
      </c>
      <c r="L982" s="11">
        <f>MONTH(Tabla1[[#This Row],[Fecha]])</f>
        <v>5</v>
      </c>
      <c r="M982" s="11">
        <f>DAY(Tabla1[[#This Row],[Fecha]])</f>
        <v>3</v>
      </c>
      <c r="N982" s="11">
        <f>WEEKDAY(Tabla1[[#This Row],[Fecha]],2)</f>
        <v>2</v>
      </c>
      <c r="O982" s="11" t="str">
        <f t="shared" si="15"/>
        <v>Martes</v>
      </c>
    </row>
    <row r="983" spans="1:15" x14ac:dyDescent="0.25">
      <c r="A983" s="4">
        <v>40666</v>
      </c>
      <c r="B983">
        <v>3</v>
      </c>
      <c r="C983">
        <v>2</v>
      </c>
      <c r="D983" s="5" t="s">
        <v>43</v>
      </c>
      <c r="E983" s="6">
        <v>593.27099999999996</v>
      </c>
      <c r="F983" s="6">
        <v>1250.4974999999999</v>
      </c>
      <c r="G983" s="6">
        <v>1843.7684999999999</v>
      </c>
      <c r="H983" s="6" t="str">
        <f>VLOOKUP(Tabla1[[#This Row],[Caja]],Originales!$I$3:$K$6,2,FALSE)</f>
        <v>Las Canteras</v>
      </c>
      <c r="I983" s="6" t="str">
        <f>VLOOKUP(Tabla1[[#This Row],[Caja]],Originales!$I$3:$K$6,3,FALSE)</f>
        <v>Las Palmas</v>
      </c>
      <c r="J983" s="9" t="str">
        <f>VLOOKUP(Tabla1[[#This Row],[CodigoEmpleado]],Originales!$M$3:$P$13,2,FALSE)</f>
        <v>Jose</v>
      </c>
      <c r="K983" s="10">
        <f>YEAR(Tabla1[[#This Row],[Fecha]])</f>
        <v>2011</v>
      </c>
      <c r="L983" s="11">
        <f>MONTH(Tabla1[[#This Row],[Fecha]])</f>
        <v>5</v>
      </c>
      <c r="M983" s="11">
        <f>DAY(Tabla1[[#This Row],[Fecha]])</f>
        <v>3</v>
      </c>
      <c r="N983" s="11">
        <f>WEEKDAY(Tabla1[[#This Row],[Fecha]],2)</f>
        <v>2</v>
      </c>
      <c r="O983" s="11" t="str">
        <f t="shared" si="15"/>
        <v>Martes</v>
      </c>
    </row>
    <row r="984" spans="1:15" x14ac:dyDescent="0.25">
      <c r="A984" s="4">
        <v>40666</v>
      </c>
      <c r="B984">
        <v>4</v>
      </c>
      <c r="C984">
        <v>1</v>
      </c>
      <c r="D984" s="5" t="s">
        <v>47</v>
      </c>
      <c r="E984" s="6">
        <v>596.5575</v>
      </c>
      <c r="F984" s="6">
        <v>1244.3025</v>
      </c>
      <c r="G984" s="6">
        <v>1840.86</v>
      </c>
      <c r="H984" s="6" t="str">
        <f>VLOOKUP(Tabla1[[#This Row],[Caja]],Originales!$I$3:$K$6,2,FALSE)</f>
        <v>Telde</v>
      </c>
      <c r="I984" s="6" t="str">
        <f>VLOOKUP(Tabla1[[#This Row],[Caja]],Originales!$I$3:$K$6,3,FALSE)</f>
        <v>Las Palmas</v>
      </c>
      <c r="J984" s="9" t="str">
        <f>VLOOKUP(Tabla1[[#This Row],[CodigoEmpleado]],Originales!$M$3:$P$13,2,FALSE)</f>
        <v>Toño</v>
      </c>
      <c r="K984" s="10">
        <f>YEAR(Tabla1[[#This Row],[Fecha]])</f>
        <v>2011</v>
      </c>
      <c r="L984" s="11">
        <f>MONTH(Tabla1[[#This Row],[Fecha]])</f>
        <v>5</v>
      </c>
      <c r="M984" s="11">
        <f>DAY(Tabla1[[#This Row],[Fecha]])</f>
        <v>3</v>
      </c>
      <c r="N984" s="11">
        <f>WEEKDAY(Tabla1[[#This Row],[Fecha]],2)</f>
        <v>2</v>
      </c>
      <c r="O984" s="11" t="str">
        <f t="shared" si="15"/>
        <v>Martes</v>
      </c>
    </row>
    <row r="985" spans="1:15" x14ac:dyDescent="0.25">
      <c r="A985" s="4">
        <v>40666</v>
      </c>
      <c r="B985">
        <v>4</v>
      </c>
      <c r="C985">
        <v>2</v>
      </c>
      <c r="D985" s="5" t="s">
        <v>24</v>
      </c>
      <c r="E985" s="6">
        <v>503.12849999999997</v>
      </c>
      <c r="F985" s="6">
        <v>1253.3955000000001</v>
      </c>
      <c r="G985" s="6">
        <v>1756.5239999999999</v>
      </c>
      <c r="H985" s="6" t="str">
        <f>VLOOKUP(Tabla1[[#This Row],[Caja]],Originales!$I$3:$K$6,2,FALSE)</f>
        <v>Telde</v>
      </c>
      <c r="I985" s="6" t="str">
        <f>VLOOKUP(Tabla1[[#This Row],[Caja]],Originales!$I$3:$K$6,3,FALSE)</f>
        <v>Las Palmas</v>
      </c>
      <c r="J985" s="9" t="str">
        <f>VLOOKUP(Tabla1[[#This Row],[CodigoEmpleado]],Originales!$M$3:$P$13,2,FALSE)</f>
        <v>Ana</v>
      </c>
      <c r="K985" s="10">
        <f>YEAR(Tabla1[[#This Row],[Fecha]])</f>
        <v>2011</v>
      </c>
      <c r="L985" s="11">
        <f>MONTH(Tabla1[[#This Row],[Fecha]])</f>
        <v>5</v>
      </c>
      <c r="M985" s="11">
        <f>DAY(Tabla1[[#This Row],[Fecha]])</f>
        <v>3</v>
      </c>
      <c r="N985" s="11">
        <f>WEEKDAY(Tabla1[[#This Row],[Fecha]],2)</f>
        <v>2</v>
      </c>
      <c r="O985" s="11" t="str">
        <f t="shared" si="15"/>
        <v>Martes</v>
      </c>
    </row>
    <row r="986" spans="1:15" x14ac:dyDescent="0.25">
      <c r="A986" s="4">
        <v>40667</v>
      </c>
      <c r="B986">
        <v>1</v>
      </c>
      <c r="C986">
        <v>1</v>
      </c>
      <c r="D986" s="5" t="s">
        <v>30</v>
      </c>
      <c r="E986" s="6">
        <v>524.18100000000004</v>
      </c>
      <c r="F986" s="6">
        <v>1293.3900000000001</v>
      </c>
      <c r="G986" s="6">
        <v>1817.5709999999999</v>
      </c>
      <c r="H986" s="6" t="str">
        <f>VLOOKUP(Tabla1[[#This Row],[Caja]],Originales!$I$3:$K$6,2,FALSE)</f>
        <v>Tenerife Norte</v>
      </c>
      <c r="I986" s="6" t="str">
        <f>VLOOKUP(Tabla1[[#This Row],[Caja]],Originales!$I$3:$K$6,3,FALSE)</f>
        <v>Tenerife</v>
      </c>
      <c r="J986" s="9" t="str">
        <f>VLOOKUP(Tabla1[[#This Row],[CodigoEmpleado]],Originales!$M$3:$P$13,2,FALSE)</f>
        <v>Juan</v>
      </c>
      <c r="K986" s="10">
        <f>YEAR(Tabla1[[#This Row],[Fecha]])</f>
        <v>2011</v>
      </c>
      <c r="L986" s="11">
        <f>MONTH(Tabla1[[#This Row],[Fecha]])</f>
        <v>5</v>
      </c>
      <c r="M986" s="11">
        <f>DAY(Tabla1[[#This Row],[Fecha]])</f>
        <v>4</v>
      </c>
      <c r="N986" s="11">
        <f>WEEKDAY(Tabla1[[#This Row],[Fecha]],2)</f>
        <v>3</v>
      </c>
      <c r="O986" s="11" t="str">
        <f t="shared" si="15"/>
        <v>Miércoles</v>
      </c>
    </row>
    <row r="987" spans="1:15" x14ac:dyDescent="0.25">
      <c r="A987" s="4">
        <v>40667</v>
      </c>
      <c r="B987">
        <v>1</v>
      </c>
      <c r="C987">
        <v>2</v>
      </c>
      <c r="D987" s="5" t="s">
        <v>16</v>
      </c>
      <c r="E987" s="6">
        <v>693.16800000000001</v>
      </c>
      <c r="F987" s="6">
        <v>1373.316</v>
      </c>
      <c r="G987" s="6">
        <v>2066.4839999999999</v>
      </c>
      <c r="H987" s="6" t="str">
        <f>VLOOKUP(Tabla1[[#This Row],[Caja]],Originales!$I$3:$K$6,2,FALSE)</f>
        <v>Tenerife Norte</v>
      </c>
      <c r="I987" s="6" t="str">
        <f>VLOOKUP(Tabla1[[#This Row],[Caja]],Originales!$I$3:$K$6,3,FALSE)</f>
        <v>Tenerife</v>
      </c>
      <c r="J987" s="9" t="str">
        <f>VLOOKUP(Tabla1[[#This Row],[CodigoEmpleado]],Originales!$M$3:$P$13,2,FALSE)</f>
        <v>Jorge</v>
      </c>
      <c r="K987" s="10">
        <f>YEAR(Tabla1[[#This Row],[Fecha]])</f>
        <v>2011</v>
      </c>
      <c r="L987" s="11">
        <f>MONTH(Tabla1[[#This Row],[Fecha]])</f>
        <v>5</v>
      </c>
      <c r="M987" s="11">
        <f>DAY(Tabla1[[#This Row],[Fecha]])</f>
        <v>4</v>
      </c>
      <c r="N987" s="11">
        <f>WEEKDAY(Tabla1[[#This Row],[Fecha]],2)</f>
        <v>3</v>
      </c>
      <c r="O987" s="11" t="str">
        <f t="shared" si="15"/>
        <v>Miércoles</v>
      </c>
    </row>
    <row r="988" spans="1:15" x14ac:dyDescent="0.25">
      <c r="A988" s="4">
        <v>40667</v>
      </c>
      <c r="B988">
        <v>2</v>
      </c>
      <c r="C988">
        <v>1</v>
      </c>
      <c r="D988" s="5" t="s">
        <v>22</v>
      </c>
      <c r="E988" s="6">
        <v>695.82449999999994</v>
      </c>
      <c r="F988" s="6">
        <v>1048.0889999999999</v>
      </c>
      <c r="G988" s="6">
        <v>1743.9135000000001</v>
      </c>
      <c r="H988" s="6" t="str">
        <f>VLOOKUP(Tabla1[[#This Row],[Caja]],Originales!$I$3:$K$6,2,FALSE)</f>
        <v>Tenerife Sur</v>
      </c>
      <c r="I988" s="6" t="str">
        <f>VLOOKUP(Tabla1[[#This Row],[Caja]],Originales!$I$3:$K$6,3,FALSE)</f>
        <v>Tenerife</v>
      </c>
      <c r="J988" s="9" t="str">
        <f>VLOOKUP(Tabla1[[#This Row],[CodigoEmpleado]],Originales!$M$3:$P$13,2,FALSE)</f>
        <v>Paco</v>
      </c>
      <c r="K988" s="10">
        <f>YEAR(Tabla1[[#This Row],[Fecha]])</f>
        <v>2011</v>
      </c>
      <c r="L988" s="11">
        <f>MONTH(Tabla1[[#This Row],[Fecha]])</f>
        <v>5</v>
      </c>
      <c r="M988" s="11">
        <f>DAY(Tabla1[[#This Row],[Fecha]])</f>
        <v>4</v>
      </c>
      <c r="N988" s="11">
        <f>WEEKDAY(Tabla1[[#This Row],[Fecha]],2)</f>
        <v>3</v>
      </c>
      <c r="O988" s="11" t="str">
        <f t="shared" si="15"/>
        <v>Miércoles</v>
      </c>
    </row>
    <row r="989" spans="1:15" x14ac:dyDescent="0.25">
      <c r="A989" s="4">
        <v>40667</v>
      </c>
      <c r="B989">
        <v>2</v>
      </c>
      <c r="C989">
        <v>2</v>
      </c>
      <c r="D989" s="5" t="s">
        <v>27</v>
      </c>
      <c r="E989" s="6">
        <v>732.99450000000002</v>
      </c>
      <c r="F989" s="6">
        <v>1195.8765000000001</v>
      </c>
      <c r="G989" s="6">
        <v>1928.8710000000001</v>
      </c>
      <c r="H989" s="6" t="str">
        <f>VLOOKUP(Tabla1[[#This Row],[Caja]],Originales!$I$3:$K$6,2,FALSE)</f>
        <v>Tenerife Sur</v>
      </c>
      <c r="I989" s="6" t="str">
        <f>VLOOKUP(Tabla1[[#This Row],[Caja]],Originales!$I$3:$K$6,3,FALSE)</f>
        <v>Tenerife</v>
      </c>
      <c r="J989" s="9" t="str">
        <f>VLOOKUP(Tabla1[[#This Row],[CodigoEmpleado]],Originales!$M$3:$P$13,2,FALSE)</f>
        <v>Bea</v>
      </c>
      <c r="K989" s="10">
        <f>YEAR(Tabla1[[#This Row],[Fecha]])</f>
        <v>2011</v>
      </c>
      <c r="L989" s="11">
        <f>MONTH(Tabla1[[#This Row],[Fecha]])</f>
        <v>5</v>
      </c>
      <c r="M989" s="11">
        <f>DAY(Tabla1[[#This Row],[Fecha]])</f>
        <v>4</v>
      </c>
      <c r="N989" s="11">
        <f>WEEKDAY(Tabla1[[#This Row],[Fecha]],2)</f>
        <v>3</v>
      </c>
      <c r="O989" s="11" t="str">
        <f t="shared" si="15"/>
        <v>Miércoles</v>
      </c>
    </row>
    <row r="990" spans="1:15" x14ac:dyDescent="0.25">
      <c r="A990" s="4">
        <v>40667</v>
      </c>
      <c r="B990">
        <v>3</v>
      </c>
      <c r="C990">
        <v>1</v>
      </c>
      <c r="D990" s="5" t="s">
        <v>32</v>
      </c>
      <c r="E990" s="6">
        <v>471.04050000000001</v>
      </c>
      <c r="F990" s="6">
        <v>1127.8995</v>
      </c>
      <c r="G990" s="6">
        <v>1598.94</v>
      </c>
      <c r="H990" s="6" t="str">
        <f>VLOOKUP(Tabla1[[#This Row],[Caja]],Originales!$I$3:$K$6,2,FALSE)</f>
        <v>Las Canteras</v>
      </c>
      <c r="I990" s="6" t="str">
        <f>VLOOKUP(Tabla1[[#This Row],[Caja]],Originales!$I$3:$K$6,3,FALSE)</f>
        <v>Las Palmas</v>
      </c>
      <c r="J990" s="9" t="str">
        <f>VLOOKUP(Tabla1[[#This Row],[CodigoEmpleado]],Originales!$M$3:$P$13,2,FALSE)</f>
        <v>Ana</v>
      </c>
      <c r="K990" s="10">
        <f>YEAR(Tabla1[[#This Row],[Fecha]])</f>
        <v>2011</v>
      </c>
      <c r="L990" s="11">
        <f>MONTH(Tabla1[[#This Row],[Fecha]])</f>
        <v>5</v>
      </c>
      <c r="M990" s="11">
        <f>DAY(Tabla1[[#This Row],[Fecha]])</f>
        <v>4</v>
      </c>
      <c r="N990" s="11">
        <f>WEEKDAY(Tabla1[[#This Row],[Fecha]],2)</f>
        <v>3</v>
      </c>
      <c r="O990" s="11" t="str">
        <f t="shared" si="15"/>
        <v>Miércoles</v>
      </c>
    </row>
    <row r="991" spans="1:15" x14ac:dyDescent="0.25">
      <c r="A991" s="4">
        <v>40667</v>
      </c>
      <c r="B991">
        <v>3</v>
      </c>
      <c r="C991">
        <v>2</v>
      </c>
      <c r="D991" s="5" t="s">
        <v>37</v>
      </c>
      <c r="E991" s="6">
        <v>747.65250000000003</v>
      </c>
      <c r="F991" s="6">
        <v>1294.5764999999999</v>
      </c>
      <c r="G991" s="6">
        <v>2042.229</v>
      </c>
      <c r="H991" s="6" t="str">
        <f>VLOOKUP(Tabla1[[#This Row],[Caja]],Originales!$I$3:$K$6,2,FALSE)</f>
        <v>Las Canteras</v>
      </c>
      <c r="I991" s="6" t="str">
        <f>VLOOKUP(Tabla1[[#This Row],[Caja]],Originales!$I$3:$K$6,3,FALSE)</f>
        <v>Las Palmas</v>
      </c>
      <c r="J991" s="9" t="str">
        <f>VLOOKUP(Tabla1[[#This Row],[CodigoEmpleado]],Originales!$M$3:$P$13,2,FALSE)</f>
        <v>Luis</v>
      </c>
      <c r="K991" s="10">
        <f>YEAR(Tabla1[[#This Row],[Fecha]])</f>
        <v>2011</v>
      </c>
      <c r="L991" s="11">
        <f>MONTH(Tabla1[[#This Row],[Fecha]])</f>
        <v>5</v>
      </c>
      <c r="M991" s="11">
        <f>DAY(Tabla1[[#This Row],[Fecha]])</f>
        <v>4</v>
      </c>
      <c r="N991" s="11">
        <f>WEEKDAY(Tabla1[[#This Row],[Fecha]],2)</f>
        <v>3</v>
      </c>
      <c r="O991" s="11" t="str">
        <f t="shared" si="15"/>
        <v>Miércoles</v>
      </c>
    </row>
    <row r="992" spans="1:15" x14ac:dyDescent="0.25">
      <c r="A992" s="4">
        <v>40667</v>
      </c>
      <c r="B992">
        <v>4</v>
      </c>
      <c r="C992">
        <v>1</v>
      </c>
      <c r="D992" s="5" t="s">
        <v>40</v>
      </c>
      <c r="E992" s="6">
        <v>547.35450000000003</v>
      </c>
      <c r="F992" s="6">
        <v>1047.3644999999999</v>
      </c>
      <c r="G992" s="6">
        <v>1594.7190000000001</v>
      </c>
      <c r="H992" s="6" t="str">
        <f>VLOOKUP(Tabla1[[#This Row],[Caja]],Originales!$I$3:$K$6,2,FALSE)</f>
        <v>Telde</v>
      </c>
      <c r="I992" s="6" t="str">
        <f>VLOOKUP(Tabla1[[#This Row],[Caja]],Originales!$I$3:$K$6,3,FALSE)</f>
        <v>Las Palmas</v>
      </c>
      <c r="J992" s="9" t="str">
        <f>VLOOKUP(Tabla1[[#This Row],[CodigoEmpleado]],Originales!$M$3:$P$13,2,FALSE)</f>
        <v>Pepe</v>
      </c>
      <c r="K992" s="10">
        <f>YEAR(Tabla1[[#This Row],[Fecha]])</f>
        <v>2011</v>
      </c>
      <c r="L992" s="11">
        <f>MONTH(Tabla1[[#This Row],[Fecha]])</f>
        <v>5</v>
      </c>
      <c r="M992" s="11">
        <f>DAY(Tabla1[[#This Row],[Fecha]])</f>
        <v>4</v>
      </c>
      <c r="N992" s="11">
        <f>WEEKDAY(Tabla1[[#This Row],[Fecha]],2)</f>
        <v>3</v>
      </c>
      <c r="O992" s="11" t="str">
        <f t="shared" si="15"/>
        <v>Miércoles</v>
      </c>
    </row>
    <row r="993" spans="1:15" x14ac:dyDescent="0.25">
      <c r="A993" s="4">
        <v>40667</v>
      </c>
      <c r="B993">
        <v>4</v>
      </c>
      <c r="C993">
        <v>2</v>
      </c>
      <c r="D993" s="5" t="s">
        <v>41</v>
      </c>
      <c r="E993" s="6">
        <v>652.72199999999998</v>
      </c>
      <c r="F993" s="6">
        <v>1039.0274999999999</v>
      </c>
      <c r="G993" s="6">
        <v>1691.7494999999999</v>
      </c>
      <c r="H993" s="6" t="str">
        <f>VLOOKUP(Tabla1[[#This Row],[Caja]],Originales!$I$3:$K$6,2,FALSE)</f>
        <v>Telde</v>
      </c>
      <c r="I993" s="6" t="str">
        <f>VLOOKUP(Tabla1[[#This Row],[Caja]],Originales!$I$3:$K$6,3,FALSE)</f>
        <v>Las Palmas</v>
      </c>
      <c r="J993" s="9" t="str">
        <f>VLOOKUP(Tabla1[[#This Row],[CodigoEmpleado]],Originales!$M$3:$P$13,2,FALSE)</f>
        <v>Javi</v>
      </c>
      <c r="K993" s="10">
        <f>YEAR(Tabla1[[#This Row],[Fecha]])</f>
        <v>2011</v>
      </c>
      <c r="L993" s="11">
        <f>MONTH(Tabla1[[#This Row],[Fecha]])</f>
        <v>5</v>
      </c>
      <c r="M993" s="11">
        <f>DAY(Tabla1[[#This Row],[Fecha]])</f>
        <v>4</v>
      </c>
      <c r="N993" s="11">
        <f>WEEKDAY(Tabla1[[#This Row],[Fecha]],2)</f>
        <v>3</v>
      </c>
      <c r="O993" s="11" t="str">
        <f t="shared" si="15"/>
        <v>Miércoles</v>
      </c>
    </row>
    <row r="994" spans="1:15" x14ac:dyDescent="0.25">
      <c r="A994" s="4">
        <v>40668</v>
      </c>
      <c r="B994">
        <v>1</v>
      </c>
      <c r="C994">
        <v>1</v>
      </c>
      <c r="D994" s="5" t="s">
        <v>43</v>
      </c>
      <c r="E994" s="6">
        <v>682.02750000000003</v>
      </c>
      <c r="F994" s="6">
        <v>1067.1885</v>
      </c>
      <c r="G994" s="6">
        <v>1749.2159999999999</v>
      </c>
      <c r="H994" s="6" t="str">
        <f>VLOOKUP(Tabla1[[#This Row],[Caja]],Originales!$I$3:$K$6,2,FALSE)</f>
        <v>Tenerife Norte</v>
      </c>
      <c r="I994" s="6" t="str">
        <f>VLOOKUP(Tabla1[[#This Row],[Caja]],Originales!$I$3:$K$6,3,FALSE)</f>
        <v>Tenerife</v>
      </c>
      <c r="J994" s="9" t="str">
        <f>VLOOKUP(Tabla1[[#This Row],[CodigoEmpleado]],Originales!$M$3:$P$13,2,FALSE)</f>
        <v>Jose</v>
      </c>
      <c r="K994" s="10">
        <f>YEAR(Tabla1[[#This Row],[Fecha]])</f>
        <v>2011</v>
      </c>
      <c r="L994" s="11">
        <f>MONTH(Tabla1[[#This Row],[Fecha]])</f>
        <v>5</v>
      </c>
      <c r="M994" s="11">
        <f>DAY(Tabla1[[#This Row],[Fecha]])</f>
        <v>5</v>
      </c>
      <c r="N994" s="11">
        <f>WEEKDAY(Tabla1[[#This Row],[Fecha]],2)</f>
        <v>4</v>
      </c>
      <c r="O994" s="11" t="str">
        <f t="shared" si="15"/>
        <v>Jueves</v>
      </c>
    </row>
    <row r="995" spans="1:15" x14ac:dyDescent="0.25">
      <c r="A995" s="4">
        <v>40668</v>
      </c>
      <c r="B995">
        <v>1</v>
      </c>
      <c r="C995">
        <v>2</v>
      </c>
      <c r="D995" s="5" t="s">
        <v>47</v>
      </c>
      <c r="E995" s="6">
        <v>765.26099999999997</v>
      </c>
      <c r="F995" s="6">
        <v>1308.1949999999999</v>
      </c>
      <c r="G995" s="6">
        <v>2073.4560000000001</v>
      </c>
      <c r="H995" s="6" t="str">
        <f>VLOOKUP(Tabla1[[#This Row],[Caja]],Originales!$I$3:$K$6,2,FALSE)</f>
        <v>Tenerife Norte</v>
      </c>
      <c r="I995" s="6" t="str">
        <f>VLOOKUP(Tabla1[[#This Row],[Caja]],Originales!$I$3:$K$6,3,FALSE)</f>
        <v>Tenerife</v>
      </c>
      <c r="J995" s="9" t="str">
        <f>VLOOKUP(Tabla1[[#This Row],[CodigoEmpleado]],Originales!$M$3:$P$13,2,FALSE)</f>
        <v>Toño</v>
      </c>
      <c r="K995" s="10">
        <f>YEAR(Tabla1[[#This Row],[Fecha]])</f>
        <v>2011</v>
      </c>
      <c r="L995" s="11">
        <f>MONTH(Tabla1[[#This Row],[Fecha]])</f>
        <v>5</v>
      </c>
      <c r="M995" s="11">
        <f>DAY(Tabla1[[#This Row],[Fecha]])</f>
        <v>5</v>
      </c>
      <c r="N995" s="11">
        <f>WEEKDAY(Tabla1[[#This Row],[Fecha]],2)</f>
        <v>4</v>
      </c>
      <c r="O995" s="11" t="str">
        <f t="shared" si="15"/>
        <v>Jueves</v>
      </c>
    </row>
    <row r="996" spans="1:15" x14ac:dyDescent="0.25">
      <c r="A996" s="4">
        <v>40668</v>
      </c>
      <c r="B996">
        <v>2</v>
      </c>
      <c r="C996">
        <v>1</v>
      </c>
      <c r="D996" s="5" t="s">
        <v>24</v>
      </c>
      <c r="E996" s="6">
        <v>666.08849999999995</v>
      </c>
      <c r="F996" s="6">
        <v>1078.9169999999999</v>
      </c>
      <c r="G996" s="6">
        <v>1745.0055</v>
      </c>
      <c r="H996" s="6" t="str">
        <f>VLOOKUP(Tabla1[[#This Row],[Caja]],Originales!$I$3:$K$6,2,FALSE)</f>
        <v>Tenerife Sur</v>
      </c>
      <c r="I996" s="6" t="str">
        <f>VLOOKUP(Tabla1[[#This Row],[Caja]],Originales!$I$3:$K$6,3,FALSE)</f>
        <v>Tenerife</v>
      </c>
      <c r="J996" s="9" t="str">
        <f>VLOOKUP(Tabla1[[#This Row],[CodigoEmpleado]],Originales!$M$3:$P$13,2,FALSE)</f>
        <v>Ana</v>
      </c>
      <c r="K996" s="10">
        <f>YEAR(Tabla1[[#This Row],[Fecha]])</f>
        <v>2011</v>
      </c>
      <c r="L996" s="11">
        <f>MONTH(Tabla1[[#This Row],[Fecha]])</f>
        <v>5</v>
      </c>
      <c r="M996" s="11">
        <f>DAY(Tabla1[[#This Row],[Fecha]])</f>
        <v>5</v>
      </c>
      <c r="N996" s="11">
        <f>WEEKDAY(Tabla1[[#This Row],[Fecha]],2)</f>
        <v>4</v>
      </c>
      <c r="O996" s="11" t="str">
        <f t="shared" si="15"/>
        <v>Jueves</v>
      </c>
    </row>
    <row r="997" spans="1:15" x14ac:dyDescent="0.25">
      <c r="A997" s="4">
        <v>40668</v>
      </c>
      <c r="B997">
        <v>2</v>
      </c>
      <c r="C997">
        <v>2</v>
      </c>
      <c r="D997" s="5" t="s">
        <v>30</v>
      </c>
      <c r="E997" s="6">
        <v>732.01800000000003</v>
      </c>
      <c r="F997" s="6">
        <v>1397.4974999999999</v>
      </c>
      <c r="G997" s="6">
        <v>2129.5155</v>
      </c>
      <c r="H997" s="6" t="str">
        <f>VLOOKUP(Tabla1[[#This Row],[Caja]],Originales!$I$3:$K$6,2,FALSE)</f>
        <v>Tenerife Sur</v>
      </c>
      <c r="I997" s="6" t="str">
        <f>VLOOKUP(Tabla1[[#This Row],[Caja]],Originales!$I$3:$K$6,3,FALSE)</f>
        <v>Tenerife</v>
      </c>
      <c r="J997" s="9" t="str">
        <f>VLOOKUP(Tabla1[[#This Row],[CodigoEmpleado]],Originales!$M$3:$P$13,2,FALSE)</f>
        <v>Juan</v>
      </c>
      <c r="K997" s="10">
        <f>YEAR(Tabla1[[#This Row],[Fecha]])</f>
        <v>2011</v>
      </c>
      <c r="L997" s="11">
        <f>MONTH(Tabla1[[#This Row],[Fecha]])</f>
        <v>5</v>
      </c>
      <c r="M997" s="11">
        <f>DAY(Tabla1[[#This Row],[Fecha]])</f>
        <v>5</v>
      </c>
      <c r="N997" s="11">
        <f>WEEKDAY(Tabla1[[#This Row],[Fecha]],2)</f>
        <v>4</v>
      </c>
      <c r="O997" s="11" t="str">
        <f t="shared" si="15"/>
        <v>Jueves</v>
      </c>
    </row>
    <row r="998" spans="1:15" x14ac:dyDescent="0.25">
      <c r="A998" s="4">
        <v>40668</v>
      </c>
      <c r="B998">
        <v>3</v>
      </c>
      <c r="C998">
        <v>1</v>
      </c>
      <c r="D998" s="5" t="s">
        <v>16</v>
      </c>
      <c r="E998" s="6">
        <v>633.75900000000001</v>
      </c>
      <c r="F998" s="6">
        <v>1207.5105000000001</v>
      </c>
      <c r="G998" s="6">
        <v>1841.2695000000001</v>
      </c>
      <c r="H998" s="6" t="str">
        <f>VLOOKUP(Tabla1[[#This Row],[Caja]],Originales!$I$3:$K$6,2,FALSE)</f>
        <v>Las Canteras</v>
      </c>
      <c r="I998" s="6" t="str">
        <f>VLOOKUP(Tabla1[[#This Row],[Caja]],Originales!$I$3:$K$6,3,FALSE)</f>
        <v>Las Palmas</v>
      </c>
      <c r="J998" s="9" t="str">
        <f>VLOOKUP(Tabla1[[#This Row],[CodigoEmpleado]],Originales!$M$3:$P$13,2,FALSE)</f>
        <v>Jorge</v>
      </c>
      <c r="K998" s="10">
        <f>YEAR(Tabla1[[#This Row],[Fecha]])</f>
        <v>2011</v>
      </c>
      <c r="L998" s="11">
        <f>MONTH(Tabla1[[#This Row],[Fecha]])</f>
        <v>5</v>
      </c>
      <c r="M998" s="11">
        <f>DAY(Tabla1[[#This Row],[Fecha]])</f>
        <v>5</v>
      </c>
      <c r="N998" s="11">
        <f>WEEKDAY(Tabla1[[#This Row],[Fecha]],2)</f>
        <v>4</v>
      </c>
      <c r="O998" s="11" t="str">
        <f t="shared" si="15"/>
        <v>Jueves</v>
      </c>
    </row>
    <row r="999" spans="1:15" x14ac:dyDescent="0.25">
      <c r="A999" s="4">
        <v>40668</v>
      </c>
      <c r="B999">
        <v>3</v>
      </c>
      <c r="C999">
        <v>2</v>
      </c>
      <c r="D999" s="5" t="s">
        <v>22</v>
      </c>
      <c r="E999" s="6">
        <v>770.84699999999998</v>
      </c>
      <c r="F999" s="6">
        <v>1339.6845000000001</v>
      </c>
      <c r="G999" s="6">
        <v>2110.5315000000001</v>
      </c>
      <c r="H999" s="6" t="str">
        <f>VLOOKUP(Tabla1[[#This Row],[Caja]],Originales!$I$3:$K$6,2,FALSE)</f>
        <v>Las Canteras</v>
      </c>
      <c r="I999" s="6" t="str">
        <f>VLOOKUP(Tabla1[[#This Row],[Caja]],Originales!$I$3:$K$6,3,FALSE)</f>
        <v>Las Palmas</v>
      </c>
      <c r="J999" s="9" t="str">
        <f>VLOOKUP(Tabla1[[#This Row],[CodigoEmpleado]],Originales!$M$3:$P$13,2,FALSE)</f>
        <v>Paco</v>
      </c>
      <c r="K999" s="10">
        <f>YEAR(Tabla1[[#This Row],[Fecha]])</f>
        <v>2011</v>
      </c>
      <c r="L999" s="11">
        <f>MONTH(Tabla1[[#This Row],[Fecha]])</f>
        <v>5</v>
      </c>
      <c r="M999" s="11">
        <f>DAY(Tabla1[[#This Row],[Fecha]])</f>
        <v>5</v>
      </c>
      <c r="N999" s="11">
        <f>WEEKDAY(Tabla1[[#This Row],[Fecha]],2)</f>
        <v>4</v>
      </c>
      <c r="O999" s="11" t="str">
        <f t="shared" si="15"/>
        <v>Jueves</v>
      </c>
    </row>
    <row r="1000" spans="1:15" x14ac:dyDescent="0.25">
      <c r="A1000" s="4">
        <v>40668</v>
      </c>
      <c r="B1000">
        <v>4</v>
      </c>
      <c r="C1000">
        <v>1</v>
      </c>
      <c r="D1000" s="5" t="s">
        <v>27</v>
      </c>
      <c r="E1000" s="6">
        <v>722.12699999999995</v>
      </c>
      <c r="F1000" s="6">
        <v>1131.0809999999999</v>
      </c>
      <c r="G1000" s="6">
        <v>1853.2080000000001</v>
      </c>
      <c r="H1000" s="6" t="str">
        <f>VLOOKUP(Tabla1[[#This Row],[Caja]],Originales!$I$3:$K$6,2,FALSE)</f>
        <v>Telde</v>
      </c>
      <c r="I1000" s="6" t="str">
        <f>VLOOKUP(Tabla1[[#This Row],[Caja]],Originales!$I$3:$K$6,3,FALSE)</f>
        <v>Las Palmas</v>
      </c>
      <c r="J1000" s="9" t="str">
        <f>VLOOKUP(Tabla1[[#This Row],[CodigoEmpleado]],Originales!$M$3:$P$13,2,FALSE)</f>
        <v>Bea</v>
      </c>
      <c r="K1000" s="10">
        <f>YEAR(Tabla1[[#This Row],[Fecha]])</f>
        <v>2011</v>
      </c>
      <c r="L1000" s="11">
        <f>MONTH(Tabla1[[#This Row],[Fecha]])</f>
        <v>5</v>
      </c>
      <c r="M1000" s="11">
        <f>DAY(Tabla1[[#This Row],[Fecha]])</f>
        <v>5</v>
      </c>
      <c r="N1000" s="11">
        <f>WEEKDAY(Tabla1[[#This Row],[Fecha]],2)</f>
        <v>4</v>
      </c>
      <c r="O1000" s="11" t="str">
        <f t="shared" si="15"/>
        <v>Jueves</v>
      </c>
    </row>
    <row r="1001" spans="1:15" x14ac:dyDescent="0.25">
      <c r="A1001" s="4">
        <v>40668</v>
      </c>
      <c r="B1001">
        <v>4</v>
      </c>
      <c r="C1001">
        <v>2</v>
      </c>
      <c r="D1001" s="5" t="s">
        <v>32</v>
      </c>
      <c r="E1001" s="6">
        <v>686.88900000000001</v>
      </c>
      <c r="F1001" s="6">
        <v>1087.8209999999999</v>
      </c>
      <c r="G1001" s="6">
        <v>1774.71</v>
      </c>
      <c r="H1001" s="6" t="str">
        <f>VLOOKUP(Tabla1[[#This Row],[Caja]],Originales!$I$3:$K$6,2,FALSE)</f>
        <v>Telde</v>
      </c>
      <c r="I1001" s="6" t="str">
        <f>VLOOKUP(Tabla1[[#This Row],[Caja]],Originales!$I$3:$K$6,3,FALSE)</f>
        <v>Las Palmas</v>
      </c>
      <c r="J1001" s="9" t="str">
        <f>VLOOKUP(Tabla1[[#This Row],[CodigoEmpleado]],Originales!$M$3:$P$13,2,FALSE)</f>
        <v>Ana</v>
      </c>
      <c r="K1001" s="10">
        <f>YEAR(Tabla1[[#This Row],[Fecha]])</f>
        <v>2011</v>
      </c>
      <c r="L1001" s="11">
        <f>MONTH(Tabla1[[#This Row],[Fecha]])</f>
        <v>5</v>
      </c>
      <c r="M1001" s="11">
        <f>DAY(Tabla1[[#This Row],[Fecha]])</f>
        <v>5</v>
      </c>
      <c r="N1001" s="11">
        <f>WEEKDAY(Tabla1[[#This Row],[Fecha]],2)</f>
        <v>4</v>
      </c>
      <c r="O1001" s="11" t="str">
        <f t="shared" si="15"/>
        <v>Jueves</v>
      </c>
    </row>
    <row r="1002" spans="1:15" x14ac:dyDescent="0.25">
      <c r="A1002" s="4">
        <v>40669</v>
      </c>
      <c r="B1002">
        <v>1</v>
      </c>
      <c r="C1002">
        <v>1</v>
      </c>
      <c r="D1002" s="5" t="s">
        <v>37</v>
      </c>
      <c r="E1002" s="6">
        <v>572.1345</v>
      </c>
      <c r="F1002" s="6">
        <v>1157.2784999999999</v>
      </c>
      <c r="G1002" s="6">
        <v>1729.413</v>
      </c>
      <c r="H1002" s="6" t="str">
        <f>VLOOKUP(Tabla1[[#This Row],[Caja]],Originales!$I$3:$K$6,2,FALSE)</f>
        <v>Tenerife Norte</v>
      </c>
      <c r="I1002" s="6" t="str">
        <f>VLOOKUP(Tabla1[[#This Row],[Caja]],Originales!$I$3:$K$6,3,FALSE)</f>
        <v>Tenerife</v>
      </c>
      <c r="J1002" s="9" t="str">
        <f>VLOOKUP(Tabla1[[#This Row],[CodigoEmpleado]],Originales!$M$3:$P$13,2,FALSE)</f>
        <v>Luis</v>
      </c>
      <c r="K1002" s="10">
        <f>YEAR(Tabla1[[#This Row],[Fecha]])</f>
        <v>2011</v>
      </c>
      <c r="L1002" s="11">
        <f>MONTH(Tabla1[[#This Row],[Fecha]])</f>
        <v>5</v>
      </c>
      <c r="M1002" s="11">
        <f>DAY(Tabla1[[#This Row],[Fecha]])</f>
        <v>6</v>
      </c>
      <c r="N1002" s="11">
        <f>WEEKDAY(Tabla1[[#This Row],[Fecha]],2)</f>
        <v>5</v>
      </c>
      <c r="O1002" s="11" t="str">
        <f t="shared" si="15"/>
        <v>Viernes</v>
      </c>
    </row>
    <row r="1003" spans="1:15" x14ac:dyDescent="0.25">
      <c r="A1003" s="4">
        <v>40669</v>
      </c>
      <c r="B1003">
        <v>1</v>
      </c>
      <c r="C1003">
        <v>2</v>
      </c>
      <c r="D1003" s="5" t="s">
        <v>40</v>
      </c>
      <c r="E1003" s="6">
        <v>632.66700000000003</v>
      </c>
      <c r="F1003" s="6">
        <v>1405.6769999999999</v>
      </c>
      <c r="G1003" s="6">
        <v>2038.3440000000001</v>
      </c>
      <c r="H1003" s="6" t="str">
        <f>VLOOKUP(Tabla1[[#This Row],[Caja]],Originales!$I$3:$K$6,2,FALSE)</f>
        <v>Tenerife Norte</v>
      </c>
      <c r="I1003" s="6" t="str">
        <f>VLOOKUP(Tabla1[[#This Row],[Caja]],Originales!$I$3:$K$6,3,FALSE)</f>
        <v>Tenerife</v>
      </c>
      <c r="J1003" s="9" t="str">
        <f>VLOOKUP(Tabla1[[#This Row],[CodigoEmpleado]],Originales!$M$3:$P$13,2,FALSE)</f>
        <v>Pepe</v>
      </c>
      <c r="K1003" s="10">
        <f>YEAR(Tabla1[[#This Row],[Fecha]])</f>
        <v>2011</v>
      </c>
      <c r="L1003" s="11">
        <f>MONTH(Tabla1[[#This Row],[Fecha]])</f>
        <v>5</v>
      </c>
      <c r="M1003" s="11">
        <f>DAY(Tabla1[[#This Row],[Fecha]])</f>
        <v>6</v>
      </c>
      <c r="N1003" s="11">
        <f>WEEKDAY(Tabla1[[#This Row],[Fecha]],2)</f>
        <v>5</v>
      </c>
      <c r="O1003" s="11" t="str">
        <f t="shared" si="15"/>
        <v>Viernes</v>
      </c>
    </row>
    <row r="1004" spans="1:15" x14ac:dyDescent="0.25">
      <c r="A1004" s="4">
        <v>40669</v>
      </c>
      <c r="B1004">
        <v>2</v>
      </c>
      <c r="C1004">
        <v>1</v>
      </c>
      <c r="D1004" s="5" t="s">
        <v>41</v>
      </c>
      <c r="E1004" s="6">
        <v>629.7165</v>
      </c>
      <c r="F1004" s="6">
        <v>1242.5909999999999</v>
      </c>
      <c r="G1004" s="6">
        <v>1872.3074999999999</v>
      </c>
      <c r="H1004" s="6" t="str">
        <f>VLOOKUP(Tabla1[[#This Row],[Caja]],Originales!$I$3:$K$6,2,FALSE)</f>
        <v>Tenerife Sur</v>
      </c>
      <c r="I1004" s="6" t="str">
        <f>VLOOKUP(Tabla1[[#This Row],[Caja]],Originales!$I$3:$K$6,3,FALSE)</f>
        <v>Tenerife</v>
      </c>
      <c r="J1004" s="9" t="str">
        <f>VLOOKUP(Tabla1[[#This Row],[CodigoEmpleado]],Originales!$M$3:$P$13,2,FALSE)</f>
        <v>Javi</v>
      </c>
      <c r="K1004" s="10">
        <f>YEAR(Tabla1[[#This Row],[Fecha]])</f>
        <v>2011</v>
      </c>
      <c r="L1004" s="11">
        <f>MONTH(Tabla1[[#This Row],[Fecha]])</f>
        <v>5</v>
      </c>
      <c r="M1004" s="11">
        <f>DAY(Tabla1[[#This Row],[Fecha]])</f>
        <v>6</v>
      </c>
      <c r="N1004" s="11">
        <f>WEEKDAY(Tabla1[[#This Row],[Fecha]],2)</f>
        <v>5</v>
      </c>
      <c r="O1004" s="11" t="str">
        <f t="shared" si="15"/>
        <v>Viernes</v>
      </c>
    </row>
    <row r="1005" spans="1:15" x14ac:dyDescent="0.25">
      <c r="A1005" s="4">
        <v>40669</v>
      </c>
      <c r="B1005">
        <v>2</v>
      </c>
      <c r="C1005">
        <v>2</v>
      </c>
      <c r="D1005" s="5" t="s">
        <v>43</v>
      </c>
      <c r="E1005" s="6">
        <v>755.70600000000002</v>
      </c>
      <c r="F1005" s="6">
        <v>1187.9490000000001</v>
      </c>
      <c r="G1005" s="6">
        <v>1943.655</v>
      </c>
      <c r="H1005" s="6" t="str">
        <f>VLOOKUP(Tabla1[[#This Row],[Caja]],Originales!$I$3:$K$6,2,FALSE)</f>
        <v>Tenerife Sur</v>
      </c>
      <c r="I1005" s="6" t="str">
        <f>VLOOKUP(Tabla1[[#This Row],[Caja]],Originales!$I$3:$K$6,3,FALSE)</f>
        <v>Tenerife</v>
      </c>
      <c r="J1005" s="9" t="str">
        <f>VLOOKUP(Tabla1[[#This Row],[CodigoEmpleado]],Originales!$M$3:$P$13,2,FALSE)</f>
        <v>Jose</v>
      </c>
      <c r="K1005" s="10">
        <f>YEAR(Tabla1[[#This Row],[Fecha]])</f>
        <v>2011</v>
      </c>
      <c r="L1005" s="11">
        <f>MONTH(Tabla1[[#This Row],[Fecha]])</f>
        <v>5</v>
      </c>
      <c r="M1005" s="11">
        <f>DAY(Tabla1[[#This Row],[Fecha]])</f>
        <v>6</v>
      </c>
      <c r="N1005" s="11">
        <f>WEEKDAY(Tabla1[[#This Row],[Fecha]],2)</f>
        <v>5</v>
      </c>
      <c r="O1005" s="11" t="str">
        <f t="shared" si="15"/>
        <v>Viernes</v>
      </c>
    </row>
    <row r="1006" spans="1:15" x14ac:dyDescent="0.25">
      <c r="A1006" s="4">
        <v>40669</v>
      </c>
      <c r="B1006">
        <v>3</v>
      </c>
      <c r="C1006">
        <v>1</v>
      </c>
      <c r="D1006" s="5" t="s">
        <v>47</v>
      </c>
      <c r="E1006" s="6">
        <v>695.9085</v>
      </c>
      <c r="F1006" s="6">
        <v>1070.4855</v>
      </c>
      <c r="G1006" s="6">
        <v>1766.394</v>
      </c>
      <c r="H1006" s="6" t="str">
        <f>VLOOKUP(Tabla1[[#This Row],[Caja]],Originales!$I$3:$K$6,2,FALSE)</f>
        <v>Las Canteras</v>
      </c>
      <c r="I1006" s="6" t="str">
        <f>VLOOKUP(Tabla1[[#This Row],[Caja]],Originales!$I$3:$K$6,3,FALSE)</f>
        <v>Las Palmas</v>
      </c>
      <c r="J1006" s="9" t="str">
        <f>VLOOKUP(Tabla1[[#This Row],[CodigoEmpleado]],Originales!$M$3:$P$13,2,FALSE)</f>
        <v>Toño</v>
      </c>
      <c r="K1006" s="10">
        <f>YEAR(Tabla1[[#This Row],[Fecha]])</f>
        <v>2011</v>
      </c>
      <c r="L1006" s="11">
        <f>MONTH(Tabla1[[#This Row],[Fecha]])</f>
        <v>5</v>
      </c>
      <c r="M1006" s="11">
        <f>DAY(Tabla1[[#This Row],[Fecha]])</f>
        <v>6</v>
      </c>
      <c r="N1006" s="11">
        <f>WEEKDAY(Tabla1[[#This Row],[Fecha]],2)</f>
        <v>5</v>
      </c>
      <c r="O1006" s="11" t="str">
        <f t="shared" si="15"/>
        <v>Viernes</v>
      </c>
    </row>
    <row r="1007" spans="1:15" x14ac:dyDescent="0.25">
      <c r="A1007" s="4">
        <v>40669</v>
      </c>
      <c r="B1007">
        <v>3</v>
      </c>
      <c r="C1007">
        <v>2</v>
      </c>
      <c r="D1007" s="5" t="s">
        <v>24</v>
      </c>
      <c r="E1007" s="6">
        <v>637.31849999999997</v>
      </c>
      <c r="F1007" s="6">
        <v>1218.8399999999999</v>
      </c>
      <c r="G1007" s="6">
        <v>1856.1585</v>
      </c>
      <c r="H1007" s="6" t="str">
        <f>VLOOKUP(Tabla1[[#This Row],[Caja]],Originales!$I$3:$K$6,2,FALSE)</f>
        <v>Las Canteras</v>
      </c>
      <c r="I1007" s="6" t="str">
        <f>VLOOKUP(Tabla1[[#This Row],[Caja]],Originales!$I$3:$K$6,3,FALSE)</f>
        <v>Las Palmas</v>
      </c>
      <c r="J1007" s="9" t="str">
        <f>VLOOKUP(Tabla1[[#This Row],[CodigoEmpleado]],Originales!$M$3:$P$13,2,FALSE)</f>
        <v>Ana</v>
      </c>
      <c r="K1007" s="10">
        <f>YEAR(Tabla1[[#This Row],[Fecha]])</f>
        <v>2011</v>
      </c>
      <c r="L1007" s="11">
        <f>MONTH(Tabla1[[#This Row],[Fecha]])</f>
        <v>5</v>
      </c>
      <c r="M1007" s="11">
        <f>DAY(Tabla1[[#This Row],[Fecha]])</f>
        <v>6</v>
      </c>
      <c r="N1007" s="11">
        <f>WEEKDAY(Tabla1[[#This Row],[Fecha]],2)</f>
        <v>5</v>
      </c>
      <c r="O1007" s="11" t="str">
        <f t="shared" si="15"/>
        <v>Viernes</v>
      </c>
    </row>
    <row r="1008" spans="1:15" x14ac:dyDescent="0.25">
      <c r="A1008" s="4">
        <v>40669</v>
      </c>
      <c r="B1008">
        <v>4</v>
      </c>
      <c r="C1008">
        <v>1</v>
      </c>
      <c r="D1008" s="5" t="s">
        <v>30</v>
      </c>
      <c r="E1008" s="6">
        <v>602.60550000000001</v>
      </c>
      <c r="F1008" s="6">
        <v>1170.4559999999999</v>
      </c>
      <c r="G1008" s="6">
        <v>1773.0615</v>
      </c>
      <c r="H1008" s="6" t="str">
        <f>VLOOKUP(Tabla1[[#This Row],[Caja]],Originales!$I$3:$K$6,2,FALSE)</f>
        <v>Telde</v>
      </c>
      <c r="I1008" s="6" t="str">
        <f>VLOOKUP(Tabla1[[#This Row],[Caja]],Originales!$I$3:$K$6,3,FALSE)</f>
        <v>Las Palmas</v>
      </c>
      <c r="J1008" s="9" t="str">
        <f>VLOOKUP(Tabla1[[#This Row],[CodigoEmpleado]],Originales!$M$3:$P$13,2,FALSE)</f>
        <v>Juan</v>
      </c>
      <c r="K1008" s="10">
        <f>YEAR(Tabla1[[#This Row],[Fecha]])</f>
        <v>2011</v>
      </c>
      <c r="L1008" s="11">
        <f>MONTH(Tabla1[[#This Row],[Fecha]])</f>
        <v>5</v>
      </c>
      <c r="M1008" s="11">
        <f>DAY(Tabla1[[#This Row],[Fecha]])</f>
        <v>6</v>
      </c>
      <c r="N1008" s="11">
        <f>WEEKDAY(Tabla1[[#This Row],[Fecha]],2)</f>
        <v>5</v>
      </c>
      <c r="O1008" s="11" t="str">
        <f t="shared" si="15"/>
        <v>Viernes</v>
      </c>
    </row>
    <row r="1009" spans="1:15" x14ac:dyDescent="0.25">
      <c r="A1009" s="4">
        <v>40669</v>
      </c>
      <c r="B1009">
        <v>4</v>
      </c>
      <c r="C1009">
        <v>2</v>
      </c>
      <c r="D1009" s="5" t="s">
        <v>16</v>
      </c>
      <c r="E1009" s="6">
        <v>461.22300000000001</v>
      </c>
      <c r="F1009" s="6">
        <v>1246.7909999999999</v>
      </c>
      <c r="G1009" s="6">
        <v>1708.0139999999999</v>
      </c>
      <c r="H1009" s="6" t="str">
        <f>VLOOKUP(Tabla1[[#This Row],[Caja]],Originales!$I$3:$K$6,2,FALSE)</f>
        <v>Telde</v>
      </c>
      <c r="I1009" s="6" t="str">
        <f>VLOOKUP(Tabla1[[#This Row],[Caja]],Originales!$I$3:$K$6,3,FALSE)</f>
        <v>Las Palmas</v>
      </c>
      <c r="J1009" s="9" t="str">
        <f>VLOOKUP(Tabla1[[#This Row],[CodigoEmpleado]],Originales!$M$3:$P$13,2,FALSE)</f>
        <v>Jorge</v>
      </c>
      <c r="K1009" s="10">
        <f>YEAR(Tabla1[[#This Row],[Fecha]])</f>
        <v>2011</v>
      </c>
      <c r="L1009" s="11">
        <f>MONTH(Tabla1[[#This Row],[Fecha]])</f>
        <v>5</v>
      </c>
      <c r="M1009" s="11">
        <f>DAY(Tabla1[[#This Row],[Fecha]])</f>
        <v>6</v>
      </c>
      <c r="N1009" s="11">
        <f>WEEKDAY(Tabla1[[#This Row],[Fecha]],2)</f>
        <v>5</v>
      </c>
      <c r="O1009" s="11" t="str">
        <f t="shared" si="15"/>
        <v>Viernes</v>
      </c>
    </row>
    <row r="1010" spans="1:15" x14ac:dyDescent="0.25">
      <c r="A1010" s="4">
        <v>40670</v>
      </c>
      <c r="B1010">
        <v>1</v>
      </c>
      <c r="C1010">
        <v>1</v>
      </c>
      <c r="D1010" s="5" t="s">
        <v>22</v>
      </c>
      <c r="E1010" s="6">
        <v>663.48450000000003</v>
      </c>
      <c r="F1010" s="6">
        <v>1013.6595</v>
      </c>
      <c r="G1010" s="6">
        <v>1677.144</v>
      </c>
      <c r="H1010" s="6" t="str">
        <f>VLOOKUP(Tabla1[[#This Row],[Caja]],Originales!$I$3:$K$6,2,FALSE)</f>
        <v>Tenerife Norte</v>
      </c>
      <c r="I1010" s="6" t="str">
        <f>VLOOKUP(Tabla1[[#This Row],[Caja]],Originales!$I$3:$K$6,3,FALSE)</f>
        <v>Tenerife</v>
      </c>
      <c r="J1010" s="9" t="str">
        <f>VLOOKUP(Tabla1[[#This Row],[CodigoEmpleado]],Originales!$M$3:$P$13,2,FALSE)</f>
        <v>Paco</v>
      </c>
      <c r="K1010" s="10">
        <f>YEAR(Tabla1[[#This Row],[Fecha]])</f>
        <v>2011</v>
      </c>
      <c r="L1010" s="11">
        <f>MONTH(Tabla1[[#This Row],[Fecha]])</f>
        <v>5</v>
      </c>
      <c r="M1010" s="11">
        <f>DAY(Tabla1[[#This Row],[Fecha]])</f>
        <v>7</v>
      </c>
      <c r="N1010" s="11">
        <f>WEEKDAY(Tabla1[[#This Row],[Fecha]],2)</f>
        <v>6</v>
      </c>
      <c r="O1010" s="11" t="str">
        <f t="shared" si="15"/>
        <v>Sábado</v>
      </c>
    </row>
    <row r="1011" spans="1:15" x14ac:dyDescent="0.25">
      <c r="A1011" s="4">
        <v>40670</v>
      </c>
      <c r="B1011">
        <v>1</v>
      </c>
      <c r="C1011">
        <v>2</v>
      </c>
      <c r="D1011" s="5" t="s">
        <v>27</v>
      </c>
      <c r="E1011" s="6">
        <v>717.55949999999996</v>
      </c>
      <c r="F1011" s="6">
        <v>1086.9075</v>
      </c>
      <c r="G1011" s="6">
        <v>1804.4670000000001</v>
      </c>
      <c r="H1011" s="6" t="str">
        <f>VLOOKUP(Tabla1[[#This Row],[Caja]],Originales!$I$3:$K$6,2,FALSE)</f>
        <v>Tenerife Norte</v>
      </c>
      <c r="I1011" s="6" t="str">
        <f>VLOOKUP(Tabla1[[#This Row],[Caja]],Originales!$I$3:$K$6,3,FALSE)</f>
        <v>Tenerife</v>
      </c>
      <c r="J1011" s="9" t="str">
        <f>VLOOKUP(Tabla1[[#This Row],[CodigoEmpleado]],Originales!$M$3:$P$13,2,FALSE)</f>
        <v>Bea</v>
      </c>
      <c r="K1011" s="10">
        <f>YEAR(Tabla1[[#This Row],[Fecha]])</f>
        <v>2011</v>
      </c>
      <c r="L1011" s="11">
        <f>MONTH(Tabla1[[#This Row],[Fecha]])</f>
        <v>5</v>
      </c>
      <c r="M1011" s="11">
        <f>DAY(Tabla1[[#This Row],[Fecha]])</f>
        <v>7</v>
      </c>
      <c r="N1011" s="11">
        <f>WEEKDAY(Tabla1[[#This Row],[Fecha]],2)</f>
        <v>6</v>
      </c>
      <c r="O1011" s="11" t="str">
        <f t="shared" si="15"/>
        <v>Sábado</v>
      </c>
    </row>
    <row r="1012" spans="1:15" x14ac:dyDescent="0.25">
      <c r="A1012" s="4">
        <v>40670</v>
      </c>
      <c r="B1012">
        <v>2</v>
      </c>
      <c r="C1012">
        <v>1</v>
      </c>
      <c r="D1012" s="5" t="s">
        <v>32</v>
      </c>
      <c r="E1012" s="6">
        <v>550.29449999999997</v>
      </c>
      <c r="F1012" s="6">
        <v>1103.088</v>
      </c>
      <c r="G1012" s="6">
        <v>1653.3824999999999</v>
      </c>
      <c r="H1012" s="6" t="str">
        <f>VLOOKUP(Tabla1[[#This Row],[Caja]],Originales!$I$3:$K$6,2,FALSE)</f>
        <v>Tenerife Sur</v>
      </c>
      <c r="I1012" s="6" t="str">
        <f>VLOOKUP(Tabla1[[#This Row],[Caja]],Originales!$I$3:$K$6,3,FALSE)</f>
        <v>Tenerife</v>
      </c>
      <c r="J1012" s="9" t="str">
        <f>VLOOKUP(Tabla1[[#This Row],[CodigoEmpleado]],Originales!$M$3:$P$13,2,FALSE)</f>
        <v>Ana</v>
      </c>
      <c r="K1012" s="10">
        <f>YEAR(Tabla1[[#This Row],[Fecha]])</f>
        <v>2011</v>
      </c>
      <c r="L1012" s="11">
        <f>MONTH(Tabla1[[#This Row],[Fecha]])</f>
        <v>5</v>
      </c>
      <c r="M1012" s="11">
        <f>DAY(Tabla1[[#This Row],[Fecha]])</f>
        <v>7</v>
      </c>
      <c r="N1012" s="11">
        <f>WEEKDAY(Tabla1[[#This Row],[Fecha]],2)</f>
        <v>6</v>
      </c>
      <c r="O1012" s="11" t="str">
        <f t="shared" si="15"/>
        <v>Sábado</v>
      </c>
    </row>
    <row r="1013" spans="1:15" x14ac:dyDescent="0.25">
      <c r="A1013" s="4">
        <v>40670</v>
      </c>
      <c r="B1013">
        <v>2</v>
      </c>
      <c r="C1013">
        <v>2</v>
      </c>
      <c r="D1013" s="5" t="s">
        <v>37</v>
      </c>
      <c r="E1013" s="6">
        <v>607.18349999999998</v>
      </c>
      <c r="F1013" s="6">
        <v>1459.1849999999999</v>
      </c>
      <c r="G1013" s="6">
        <v>2066.3685</v>
      </c>
      <c r="H1013" s="6" t="str">
        <f>VLOOKUP(Tabla1[[#This Row],[Caja]],Originales!$I$3:$K$6,2,FALSE)</f>
        <v>Tenerife Sur</v>
      </c>
      <c r="I1013" s="6" t="str">
        <f>VLOOKUP(Tabla1[[#This Row],[Caja]],Originales!$I$3:$K$6,3,FALSE)</f>
        <v>Tenerife</v>
      </c>
      <c r="J1013" s="9" t="str">
        <f>VLOOKUP(Tabla1[[#This Row],[CodigoEmpleado]],Originales!$M$3:$P$13,2,FALSE)</f>
        <v>Luis</v>
      </c>
      <c r="K1013" s="10">
        <f>YEAR(Tabla1[[#This Row],[Fecha]])</f>
        <v>2011</v>
      </c>
      <c r="L1013" s="11">
        <f>MONTH(Tabla1[[#This Row],[Fecha]])</f>
        <v>5</v>
      </c>
      <c r="M1013" s="11">
        <f>DAY(Tabla1[[#This Row],[Fecha]])</f>
        <v>7</v>
      </c>
      <c r="N1013" s="11">
        <f>WEEKDAY(Tabla1[[#This Row],[Fecha]],2)</f>
        <v>6</v>
      </c>
      <c r="O1013" s="11" t="str">
        <f t="shared" si="15"/>
        <v>Sábado</v>
      </c>
    </row>
    <row r="1014" spans="1:15" x14ac:dyDescent="0.25">
      <c r="A1014" s="4">
        <v>40670</v>
      </c>
      <c r="B1014">
        <v>3</v>
      </c>
      <c r="C1014">
        <v>1</v>
      </c>
      <c r="D1014" s="5" t="s">
        <v>40</v>
      </c>
      <c r="E1014" s="6">
        <v>550.04250000000002</v>
      </c>
      <c r="F1014" s="6">
        <v>1155.3989999999999</v>
      </c>
      <c r="G1014" s="6">
        <v>1705.4414999999999</v>
      </c>
      <c r="H1014" s="6" t="str">
        <f>VLOOKUP(Tabla1[[#This Row],[Caja]],Originales!$I$3:$K$6,2,FALSE)</f>
        <v>Las Canteras</v>
      </c>
      <c r="I1014" s="6" t="str">
        <f>VLOOKUP(Tabla1[[#This Row],[Caja]],Originales!$I$3:$K$6,3,FALSE)</f>
        <v>Las Palmas</v>
      </c>
      <c r="J1014" s="9" t="str">
        <f>VLOOKUP(Tabla1[[#This Row],[CodigoEmpleado]],Originales!$M$3:$P$13,2,FALSE)</f>
        <v>Pepe</v>
      </c>
      <c r="K1014" s="10">
        <f>YEAR(Tabla1[[#This Row],[Fecha]])</f>
        <v>2011</v>
      </c>
      <c r="L1014" s="11">
        <f>MONTH(Tabla1[[#This Row],[Fecha]])</f>
        <v>5</v>
      </c>
      <c r="M1014" s="11">
        <f>DAY(Tabla1[[#This Row],[Fecha]])</f>
        <v>7</v>
      </c>
      <c r="N1014" s="11">
        <f>WEEKDAY(Tabla1[[#This Row],[Fecha]],2)</f>
        <v>6</v>
      </c>
      <c r="O1014" s="11" t="str">
        <f t="shared" si="15"/>
        <v>Sábado</v>
      </c>
    </row>
    <row r="1015" spans="1:15" x14ac:dyDescent="0.25">
      <c r="A1015" s="4">
        <v>40670</v>
      </c>
      <c r="B1015">
        <v>3</v>
      </c>
      <c r="C1015">
        <v>2</v>
      </c>
      <c r="D1015" s="5" t="s">
        <v>41</v>
      </c>
      <c r="E1015" s="6">
        <v>556.18499999999995</v>
      </c>
      <c r="F1015" s="6">
        <v>1226.337</v>
      </c>
      <c r="G1015" s="6">
        <v>1782.5219999999999</v>
      </c>
      <c r="H1015" s="6" t="str">
        <f>VLOOKUP(Tabla1[[#This Row],[Caja]],Originales!$I$3:$K$6,2,FALSE)</f>
        <v>Las Canteras</v>
      </c>
      <c r="I1015" s="6" t="str">
        <f>VLOOKUP(Tabla1[[#This Row],[Caja]],Originales!$I$3:$K$6,3,FALSE)</f>
        <v>Las Palmas</v>
      </c>
      <c r="J1015" s="9" t="str">
        <f>VLOOKUP(Tabla1[[#This Row],[CodigoEmpleado]],Originales!$M$3:$P$13,2,FALSE)</f>
        <v>Javi</v>
      </c>
      <c r="K1015" s="10">
        <f>YEAR(Tabla1[[#This Row],[Fecha]])</f>
        <v>2011</v>
      </c>
      <c r="L1015" s="11">
        <f>MONTH(Tabla1[[#This Row],[Fecha]])</f>
        <v>5</v>
      </c>
      <c r="M1015" s="11">
        <f>DAY(Tabla1[[#This Row],[Fecha]])</f>
        <v>7</v>
      </c>
      <c r="N1015" s="11">
        <f>WEEKDAY(Tabla1[[#This Row],[Fecha]],2)</f>
        <v>6</v>
      </c>
      <c r="O1015" s="11" t="str">
        <f t="shared" si="15"/>
        <v>Sábado</v>
      </c>
    </row>
    <row r="1016" spans="1:15" x14ac:dyDescent="0.25">
      <c r="A1016" s="4">
        <v>40670</v>
      </c>
      <c r="B1016">
        <v>4</v>
      </c>
      <c r="C1016">
        <v>1</v>
      </c>
      <c r="D1016" s="5" t="s">
        <v>43</v>
      </c>
      <c r="E1016" s="6">
        <v>501.21749999999997</v>
      </c>
      <c r="F1016" s="6">
        <v>1217.1389999999999</v>
      </c>
      <c r="G1016" s="6">
        <v>1718.3565000000001</v>
      </c>
      <c r="H1016" s="6" t="str">
        <f>VLOOKUP(Tabla1[[#This Row],[Caja]],Originales!$I$3:$K$6,2,FALSE)</f>
        <v>Telde</v>
      </c>
      <c r="I1016" s="6" t="str">
        <f>VLOOKUP(Tabla1[[#This Row],[Caja]],Originales!$I$3:$K$6,3,FALSE)</f>
        <v>Las Palmas</v>
      </c>
      <c r="J1016" s="9" t="str">
        <f>VLOOKUP(Tabla1[[#This Row],[CodigoEmpleado]],Originales!$M$3:$P$13,2,FALSE)</f>
        <v>Jose</v>
      </c>
      <c r="K1016" s="10">
        <f>YEAR(Tabla1[[#This Row],[Fecha]])</f>
        <v>2011</v>
      </c>
      <c r="L1016" s="11">
        <f>MONTH(Tabla1[[#This Row],[Fecha]])</f>
        <v>5</v>
      </c>
      <c r="M1016" s="11">
        <f>DAY(Tabla1[[#This Row],[Fecha]])</f>
        <v>7</v>
      </c>
      <c r="N1016" s="11">
        <f>WEEKDAY(Tabla1[[#This Row],[Fecha]],2)</f>
        <v>6</v>
      </c>
      <c r="O1016" s="11" t="str">
        <f t="shared" si="15"/>
        <v>Sábado</v>
      </c>
    </row>
    <row r="1017" spans="1:15" x14ac:dyDescent="0.25">
      <c r="A1017" s="4">
        <v>40670</v>
      </c>
      <c r="B1017">
        <v>4</v>
      </c>
      <c r="C1017">
        <v>2</v>
      </c>
      <c r="D1017" s="5" t="s">
        <v>47</v>
      </c>
      <c r="E1017" s="6">
        <v>761.17650000000003</v>
      </c>
      <c r="F1017" s="6">
        <v>1443.2565</v>
      </c>
      <c r="G1017" s="6">
        <v>2204.433</v>
      </c>
      <c r="H1017" s="6" t="str">
        <f>VLOOKUP(Tabla1[[#This Row],[Caja]],Originales!$I$3:$K$6,2,FALSE)</f>
        <v>Telde</v>
      </c>
      <c r="I1017" s="6" t="str">
        <f>VLOOKUP(Tabla1[[#This Row],[Caja]],Originales!$I$3:$K$6,3,FALSE)</f>
        <v>Las Palmas</v>
      </c>
      <c r="J1017" s="9" t="str">
        <f>VLOOKUP(Tabla1[[#This Row],[CodigoEmpleado]],Originales!$M$3:$P$13,2,FALSE)</f>
        <v>Toño</v>
      </c>
      <c r="K1017" s="10">
        <f>YEAR(Tabla1[[#This Row],[Fecha]])</f>
        <v>2011</v>
      </c>
      <c r="L1017" s="11">
        <f>MONTH(Tabla1[[#This Row],[Fecha]])</f>
        <v>5</v>
      </c>
      <c r="M1017" s="11">
        <f>DAY(Tabla1[[#This Row],[Fecha]])</f>
        <v>7</v>
      </c>
      <c r="N1017" s="11">
        <f>WEEKDAY(Tabla1[[#This Row],[Fecha]],2)</f>
        <v>6</v>
      </c>
      <c r="O1017" s="11" t="str">
        <f t="shared" si="15"/>
        <v>Sábado</v>
      </c>
    </row>
    <row r="1018" spans="1:15" x14ac:dyDescent="0.25">
      <c r="A1018" s="4">
        <v>40671</v>
      </c>
      <c r="B1018">
        <v>1</v>
      </c>
      <c r="C1018">
        <v>1</v>
      </c>
      <c r="D1018" s="5" t="s">
        <v>24</v>
      </c>
      <c r="E1018" s="6">
        <v>618.84900000000005</v>
      </c>
      <c r="F1018" s="6">
        <v>1085.3534999999999</v>
      </c>
      <c r="G1018" s="6">
        <v>1704.2025000000001</v>
      </c>
      <c r="H1018" s="6" t="str">
        <f>VLOOKUP(Tabla1[[#This Row],[Caja]],Originales!$I$3:$K$6,2,FALSE)</f>
        <v>Tenerife Norte</v>
      </c>
      <c r="I1018" s="6" t="str">
        <f>VLOOKUP(Tabla1[[#This Row],[Caja]],Originales!$I$3:$K$6,3,FALSE)</f>
        <v>Tenerife</v>
      </c>
      <c r="J1018" s="9" t="str">
        <f>VLOOKUP(Tabla1[[#This Row],[CodigoEmpleado]],Originales!$M$3:$P$13,2,FALSE)</f>
        <v>Ana</v>
      </c>
      <c r="K1018" s="10">
        <f>YEAR(Tabla1[[#This Row],[Fecha]])</f>
        <v>2011</v>
      </c>
      <c r="L1018" s="11">
        <f>MONTH(Tabla1[[#This Row],[Fecha]])</f>
        <v>5</v>
      </c>
      <c r="M1018" s="11">
        <f>DAY(Tabla1[[#This Row],[Fecha]])</f>
        <v>8</v>
      </c>
      <c r="N1018" s="11">
        <f>WEEKDAY(Tabla1[[#This Row],[Fecha]],2)</f>
        <v>7</v>
      </c>
      <c r="O1018" s="11" t="str">
        <f t="shared" si="15"/>
        <v>Domingo</v>
      </c>
    </row>
    <row r="1019" spans="1:15" x14ac:dyDescent="0.25">
      <c r="A1019" s="4">
        <v>40671</v>
      </c>
      <c r="B1019">
        <v>1</v>
      </c>
      <c r="C1019">
        <v>2</v>
      </c>
      <c r="D1019" s="5" t="s">
        <v>30</v>
      </c>
      <c r="E1019" s="6">
        <v>860.0865</v>
      </c>
      <c r="F1019" s="6">
        <v>1326.3915</v>
      </c>
      <c r="G1019" s="6">
        <v>2186.4780000000001</v>
      </c>
      <c r="H1019" s="6" t="str">
        <f>VLOOKUP(Tabla1[[#This Row],[Caja]],Originales!$I$3:$K$6,2,FALSE)</f>
        <v>Tenerife Norte</v>
      </c>
      <c r="I1019" s="6" t="str">
        <f>VLOOKUP(Tabla1[[#This Row],[Caja]],Originales!$I$3:$K$6,3,FALSE)</f>
        <v>Tenerife</v>
      </c>
      <c r="J1019" s="9" t="str">
        <f>VLOOKUP(Tabla1[[#This Row],[CodigoEmpleado]],Originales!$M$3:$P$13,2,FALSE)</f>
        <v>Juan</v>
      </c>
      <c r="K1019" s="10">
        <f>YEAR(Tabla1[[#This Row],[Fecha]])</f>
        <v>2011</v>
      </c>
      <c r="L1019" s="11">
        <f>MONTH(Tabla1[[#This Row],[Fecha]])</f>
        <v>5</v>
      </c>
      <c r="M1019" s="11">
        <f>DAY(Tabla1[[#This Row],[Fecha]])</f>
        <v>8</v>
      </c>
      <c r="N1019" s="11">
        <f>WEEKDAY(Tabla1[[#This Row],[Fecha]],2)</f>
        <v>7</v>
      </c>
      <c r="O1019" s="11" t="str">
        <f t="shared" si="15"/>
        <v>Domingo</v>
      </c>
    </row>
    <row r="1020" spans="1:15" x14ac:dyDescent="0.25">
      <c r="A1020" s="4">
        <v>40671</v>
      </c>
      <c r="B1020">
        <v>2</v>
      </c>
      <c r="C1020">
        <v>1</v>
      </c>
      <c r="D1020" s="5" t="s">
        <v>16</v>
      </c>
      <c r="E1020" s="6">
        <v>539.73149999999998</v>
      </c>
      <c r="F1020" s="6">
        <v>1339.107</v>
      </c>
      <c r="G1020" s="6">
        <v>1878.8385000000001</v>
      </c>
      <c r="H1020" s="6" t="str">
        <f>VLOOKUP(Tabla1[[#This Row],[Caja]],Originales!$I$3:$K$6,2,FALSE)</f>
        <v>Tenerife Sur</v>
      </c>
      <c r="I1020" s="6" t="str">
        <f>VLOOKUP(Tabla1[[#This Row],[Caja]],Originales!$I$3:$K$6,3,FALSE)</f>
        <v>Tenerife</v>
      </c>
      <c r="J1020" s="9" t="str">
        <f>VLOOKUP(Tabla1[[#This Row],[CodigoEmpleado]],Originales!$M$3:$P$13,2,FALSE)</f>
        <v>Jorge</v>
      </c>
      <c r="K1020" s="10">
        <f>YEAR(Tabla1[[#This Row],[Fecha]])</f>
        <v>2011</v>
      </c>
      <c r="L1020" s="11">
        <f>MONTH(Tabla1[[#This Row],[Fecha]])</f>
        <v>5</v>
      </c>
      <c r="M1020" s="11">
        <f>DAY(Tabla1[[#This Row],[Fecha]])</f>
        <v>8</v>
      </c>
      <c r="N1020" s="11">
        <f>WEEKDAY(Tabla1[[#This Row],[Fecha]],2)</f>
        <v>7</v>
      </c>
      <c r="O1020" s="11" t="str">
        <f t="shared" si="15"/>
        <v>Domingo</v>
      </c>
    </row>
    <row r="1021" spans="1:15" x14ac:dyDescent="0.25">
      <c r="A1021" s="4">
        <v>40671</v>
      </c>
      <c r="B1021">
        <v>2</v>
      </c>
      <c r="C1021">
        <v>2</v>
      </c>
      <c r="D1021" s="5" t="s">
        <v>22</v>
      </c>
      <c r="E1021" s="6">
        <v>814.70550000000003</v>
      </c>
      <c r="F1021" s="6">
        <v>1291.8254999999999</v>
      </c>
      <c r="G1021" s="6">
        <v>2106.5309999999999</v>
      </c>
      <c r="H1021" s="6" t="str">
        <f>VLOOKUP(Tabla1[[#This Row],[Caja]],Originales!$I$3:$K$6,2,FALSE)</f>
        <v>Tenerife Sur</v>
      </c>
      <c r="I1021" s="6" t="str">
        <f>VLOOKUP(Tabla1[[#This Row],[Caja]],Originales!$I$3:$K$6,3,FALSE)</f>
        <v>Tenerife</v>
      </c>
      <c r="J1021" s="9" t="str">
        <f>VLOOKUP(Tabla1[[#This Row],[CodigoEmpleado]],Originales!$M$3:$P$13,2,FALSE)</f>
        <v>Paco</v>
      </c>
      <c r="K1021" s="10">
        <f>YEAR(Tabla1[[#This Row],[Fecha]])</f>
        <v>2011</v>
      </c>
      <c r="L1021" s="11">
        <f>MONTH(Tabla1[[#This Row],[Fecha]])</f>
        <v>5</v>
      </c>
      <c r="M1021" s="11">
        <f>DAY(Tabla1[[#This Row],[Fecha]])</f>
        <v>8</v>
      </c>
      <c r="N1021" s="11">
        <f>WEEKDAY(Tabla1[[#This Row],[Fecha]],2)</f>
        <v>7</v>
      </c>
      <c r="O1021" s="11" t="str">
        <f t="shared" si="15"/>
        <v>Domingo</v>
      </c>
    </row>
    <row r="1022" spans="1:15" x14ac:dyDescent="0.25">
      <c r="A1022" s="4">
        <v>40671</v>
      </c>
      <c r="B1022">
        <v>3</v>
      </c>
      <c r="C1022">
        <v>1</v>
      </c>
      <c r="D1022" s="5" t="s">
        <v>27</v>
      </c>
      <c r="E1022" s="6">
        <v>578.68650000000002</v>
      </c>
      <c r="F1022" s="6">
        <v>1121.568</v>
      </c>
      <c r="G1022" s="6">
        <v>1700.2545</v>
      </c>
      <c r="H1022" s="6" t="str">
        <f>VLOOKUP(Tabla1[[#This Row],[Caja]],Originales!$I$3:$K$6,2,FALSE)</f>
        <v>Las Canteras</v>
      </c>
      <c r="I1022" s="6" t="str">
        <f>VLOOKUP(Tabla1[[#This Row],[Caja]],Originales!$I$3:$K$6,3,FALSE)</f>
        <v>Las Palmas</v>
      </c>
      <c r="J1022" s="9" t="str">
        <f>VLOOKUP(Tabla1[[#This Row],[CodigoEmpleado]],Originales!$M$3:$P$13,2,FALSE)</f>
        <v>Bea</v>
      </c>
      <c r="K1022" s="10">
        <f>YEAR(Tabla1[[#This Row],[Fecha]])</f>
        <v>2011</v>
      </c>
      <c r="L1022" s="11">
        <f>MONTH(Tabla1[[#This Row],[Fecha]])</f>
        <v>5</v>
      </c>
      <c r="M1022" s="11">
        <f>DAY(Tabla1[[#This Row],[Fecha]])</f>
        <v>8</v>
      </c>
      <c r="N1022" s="11">
        <f>WEEKDAY(Tabla1[[#This Row],[Fecha]],2)</f>
        <v>7</v>
      </c>
      <c r="O1022" s="11" t="str">
        <f t="shared" si="15"/>
        <v>Domingo</v>
      </c>
    </row>
    <row r="1023" spans="1:15" x14ac:dyDescent="0.25">
      <c r="A1023" s="4">
        <v>40671</v>
      </c>
      <c r="B1023">
        <v>3</v>
      </c>
      <c r="C1023">
        <v>2</v>
      </c>
      <c r="D1023" s="5" t="s">
        <v>32</v>
      </c>
      <c r="E1023" s="6">
        <v>843.94799999999998</v>
      </c>
      <c r="F1023" s="6">
        <v>1319.85</v>
      </c>
      <c r="G1023" s="6">
        <v>2163.7979999999998</v>
      </c>
      <c r="H1023" s="6" t="str">
        <f>VLOOKUP(Tabla1[[#This Row],[Caja]],Originales!$I$3:$K$6,2,FALSE)</f>
        <v>Las Canteras</v>
      </c>
      <c r="I1023" s="6" t="str">
        <f>VLOOKUP(Tabla1[[#This Row],[Caja]],Originales!$I$3:$K$6,3,FALSE)</f>
        <v>Las Palmas</v>
      </c>
      <c r="J1023" s="9" t="str">
        <f>VLOOKUP(Tabla1[[#This Row],[CodigoEmpleado]],Originales!$M$3:$P$13,2,FALSE)</f>
        <v>Ana</v>
      </c>
      <c r="K1023" s="10">
        <f>YEAR(Tabla1[[#This Row],[Fecha]])</f>
        <v>2011</v>
      </c>
      <c r="L1023" s="11">
        <f>MONTH(Tabla1[[#This Row],[Fecha]])</f>
        <v>5</v>
      </c>
      <c r="M1023" s="11">
        <f>DAY(Tabla1[[#This Row],[Fecha]])</f>
        <v>8</v>
      </c>
      <c r="N1023" s="11">
        <f>WEEKDAY(Tabla1[[#This Row],[Fecha]],2)</f>
        <v>7</v>
      </c>
      <c r="O1023" s="11" t="str">
        <f t="shared" si="15"/>
        <v>Domingo</v>
      </c>
    </row>
    <row r="1024" spans="1:15" x14ac:dyDescent="0.25">
      <c r="A1024" s="4">
        <v>40671</v>
      </c>
      <c r="B1024">
        <v>4</v>
      </c>
      <c r="C1024">
        <v>1</v>
      </c>
      <c r="D1024" s="5" t="s">
        <v>37</v>
      </c>
      <c r="E1024" s="6">
        <v>484.78500000000003</v>
      </c>
      <c r="F1024" s="6">
        <v>1245.3</v>
      </c>
      <c r="G1024" s="6">
        <v>1730.085</v>
      </c>
      <c r="H1024" s="6" t="str">
        <f>VLOOKUP(Tabla1[[#This Row],[Caja]],Originales!$I$3:$K$6,2,FALSE)</f>
        <v>Telde</v>
      </c>
      <c r="I1024" s="6" t="str">
        <f>VLOOKUP(Tabla1[[#This Row],[Caja]],Originales!$I$3:$K$6,3,FALSE)</f>
        <v>Las Palmas</v>
      </c>
      <c r="J1024" s="9" t="str">
        <f>VLOOKUP(Tabla1[[#This Row],[CodigoEmpleado]],Originales!$M$3:$P$13,2,FALSE)</f>
        <v>Luis</v>
      </c>
      <c r="K1024" s="10">
        <f>YEAR(Tabla1[[#This Row],[Fecha]])</f>
        <v>2011</v>
      </c>
      <c r="L1024" s="11">
        <f>MONTH(Tabla1[[#This Row],[Fecha]])</f>
        <v>5</v>
      </c>
      <c r="M1024" s="11">
        <f>DAY(Tabla1[[#This Row],[Fecha]])</f>
        <v>8</v>
      </c>
      <c r="N1024" s="11">
        <f>WEEKDAY(Tabla1[[#This Row],[Fecha]],2)</f>
        <v>7</v>
      </c>
      <c r="O1024" s="11" t="str">
        <f t="shared" si="15"/>
        <v>Domingo</v>
      </c>
    </row>
    <row r="1025" spans="1:15" x14ac:dyDescent="0.25">
      <c r="A1025" s="4">
        <v>40671</v>
      </c>
      <c r="B1025">
        <v>4</v>
      </c>
      <c r="C1025">
        <v>2</v>
      </c>
      <c r="D1025" s="5" t="s">
        <v>40</v>
      </c>
      <c r="E1025" s="6">
        <v>547.08150000000001</v>
      </c>
      <c r="F1025" s="6">
        <v>1308.9614999999999</v>
      </c>
      <c r="G1025" s="6">
        <v>1856.0429999999999</v>
      </c>
      <c r="H1025" s="6" t="str">
        <f>VLOOKUP(Tabla1[[#This Row],[Caja]],Originales!$I$3:$K$6,2,FALSE)</f>
        <v>Telde</v>
      </c>
      <c r="I1025" s="6" t="str">
        <f>VLOOKUP(Tabla1[[#This Row],[Caja]],Originales!$I$3:$K$6,3,FALSE)</f>
        <v>Las Palmas</v>
      </c>
      <c r="J1025" s="9" t="str">
        <f>VLOOKUP(Tabla1[[#This Row],[CodigoEmpleado]],Originales!$M$3:$P$13,2,FALSE)</f>
        <v>Pepe</v>
      </c>
      <c r="K1025" s="10">
        <f>YEAR(Tabla1[[#This Row],[Fecha]])</f>
        <v>2011</v>
      </c>
      <c r="L1025" s="11">
        <f>MONTH(Tabla1[[#This Row],[Fecha]])</f>
        <v>5</v>
      </c>
      <c r="M1025" s="11">
        <f>DAY(Tabla1[[#This Row],[Fecha]])</f>
        <v>8</v>
      </c>
      <c r="N1025" s="11">
        <f>WEEKDAY(Tabla1[[#This Row],[Fecha]],2)</f>
        <v>7</v>
      </c>
      <c r="O1025" s="11" t="str">
        <f t="shared" si="15"/>
        <v>Domingo</v>
      </c>
    </row>
    <row r="1026" spans="1:15" x14ac:dyDescent="0.25">
      <c r="A1026" s="4">
        <v>40672</v>
      </c>
      <c r="B1026">
        <v>1</v>
      </c>
      <c r="C1026">
        <v>1</v>
      </c>
      <c r="D1026" s="5" t="s">
        <v>41</v>
      </c>
      <c r="E1026" s="6">
        <v>452.298</v>
      </c>
      <c r="F1026" s="6">
        <v>1156.701</v>
      </c>
      <c r="G1026" s="6">
        <v>1608.999</v>
      </c>
      <c r="H1026" s="6" t="str">
        <f>VLOOKUP(Tabla1[[#This Row],[Caja]],Originales!$I$3:$K$6,2,FALSE)</f>
        <v>Tenerife Norte</v>
      </c>
      <c r="I1026" s="6" t="str">
        <f>VLOOKUP(Tabla1[[#This Row],[Caja]],Originales!$I$3:$K$6,3,FALSE)</f>
        <v>Tenerife</v>
      </c>
      <c r="J1026" s="9" t="str">
        <f>VLOOKUP(Tabla1[[#This Row],[CodigoEmpleado]],Originales!$M$3:$P$13,2,FALSE)</f>
        <v>Javi</v>
      </c>
      <c r="K1026" s="10">
        <f>YEAR(Tabla1[[#This Row],[Fecha]])</f>
        <v>2011</v>
      </c>
      <c r="L1026" s="11">
        <f>MONTH(Tabla1[[#This Row],[Fecha]])</f>
        <v>5</v>
      </c>
      <c r="M1026" s="11">
        <f>DAY(Tabla1[[#This Row],[Fecha]])</f>
        <v>9</v>
      </c>
      <c r="N1026" s="11">
        <f>WEEKDAY(Tabla1[[#This Row],[Fecha]],2)</f>
        <v>1</v>
      </c>
      <c r="O1026" s="11" t="str">
        <f t="shared" ref="O1026:O1089" si="16">IF(N1026=1,"Lunes",IF(N1026=2,"Martes",IF(N1026=3,"Miércoles",IF(N1026=4,"Jueves",IF(N1026=5,"Viernes",IF(N1026=6,"Sábado","Domingo"))))))</f>
        <v>Lunes</v>
      </c>
    </row>
    <row r="1027" spans="1:15" x14ac:dyDescent="0.25">
      <c r="A1027" s="4">
        <v>40672</v>
      </c>
      <c r="B1027">
        <v>1</v>
      </c>
      <c r="C1027">
        <v>2</v>
      </c>
      <c r="D1027" s="5" t="s">
        <v>43</v>
      </c>
      <c r="E1027" s="6">
        <v>617.07449999999994</v>
      </c>
      <c r="F1027" s="6">
        <v>1052.9085</v>
      </c>
      <c r="G1027" s="6">
        <v>1669.9829999999999</v>
      </c>
      <c r="H1027" s="6" t="str">
        <f>VLOOKUP(Tabla1[[#This Row],[Caja]],Originales!$I$3:$K$6,2,FALSE)</f>
        <v>Tenerife Norte</v>
      </c>
      <c r="I1027" s="6" t="str">
        <f>VLOOKUP(Tabla1[[#This Row],[Caja]],Originales!$I$3:$K$6,3,FALSE)</f>
        <v>Tenerife</v>
      </c>
      <c r="J1027" s="9" t="str">
        <f>VLOOKUP(Tabla1[[#This Row],[CodigoEmpleado]],Originales!$M$3:$P$13,2,FALSE)</f>
        <v>Jose</v>
      </c>
      <c r="K1027" s="10">
        <f>YEAR(Tabla1[[#This Row],[Fecha]])</f>
        <v>2011</v>
      </c>
      <c r="L1027" s="11">
        <f>MONTH(Tabla1[[#This Row],[Fecha]])</f>
        <v>5</v>
      </c>
      <c r="M1027" s="11">
        <f>DAY(Tabla1[[#This Row],[Fecha]])</f>
        <v>9</v>
      </c>
      <c r="N1027" s="11">
        <f>WEEKDAY(Tabla1[[#This Row],[Fecha]],2)</f>
        <v>1</v>
      </c>
      <c r="O1027" s="11" t="str">
        <f t="shared" si="16"/>
        <v>Lunes</v>
      </c>
    </row>
    <row r="1028" spans="1:15" x14ac:dyDescent="0.25">
      <c r="A1028" s="4">
        <v>40672</v>
      </c>
      <c r="B1028">
        <v>2</v>
      </c>
      <c r="C1028">
        <v>1</v>
      </c>
      <c r="D1028" s="5" t="s">
        <v>47</v>
      </c>
      <c r="E1028" s="6">
        <v>476.88900000000001</v>
      </c>
      <c r="F1028" s="6">
        <v>1152.627</v>
      </c>
      <c r="G1028" s="6">
        <v>1629.5160000000001</v>
      </c>
      <c r="H1028" s="6" t="str">
        <f>VLOOKUP(Tabla1[[#This Row],[Caja]],Originales!$I$3:$K$6,2,FALSE)</f>
        <v>Tenerife Sur</v>
      </c>
      <c r="I1028" s="6" t="str">
        <f>VLOOKUP(Tabla1[[#This Row],[Caja]],Originales!$I$3:$K$6,3,FALSE)</f>
        <v>Tenerife</v>
      </c>
      <c r="J1028" s="9" t="str">
        <f>VLOOKUP(Tabla1[[#This Row],[CodigoEmpleado]],Originales!$M$3:$P$13,2,FALSE)</f>
        <v>Toño</v>
      </c>
      <c r="K1028" s="10">
        <f>YEAR(Tabla1[[#This Row],[Fecha]])</f>
        <v>2011</v>
      </c>
      <c r="L1028" s="11">
        <f>MONTH(Tabla1[[#This Row],[Fecha]])</f>
        <v>5</v>
      </c>
      <c r="M1028" s="11">
        <f>DAY(Tabla1[[#This Row],[Fecha]])</f>
        <v>9</v>
      </c>
      <c r="N1028" s="11">
        <f>WEEKDAY(Tabla1[[#This Row],[Fecha]],2)</f>
        <v>1</v>
      </c>
      <c r="O1028" s="11" t="str">
        <f t="shared" si="16"/>
        <v>Lunes</v>
      </c>
    </row>
    <row r="1029" spans="1:15" x14ac:dyDescent="0.25">
      <c r="A1029" s="4">
        <v>40672</v>
      </c>
      <c r="B1029">
        <v>2</v>
      </c>
      <c r="C1029">
        <v>2</v>
      </c>
      <c r="D1029" s="5" t="s">
        <v>24</v>
      </c>
      <c r="E1029" s="6">
        <v>530.79600000000005</v>
      </c>
      <c r="F1029" s="6">
        <v>1391.9010000000001</v>
      </c>
      <c r="G1029" s="6">
        <v>1922.6969999999999</v>
      </c>
      <c r="H1029" s="6" t="str">
        <f>VLOOKUP(Tabla1[[#This Row],[Caja]],Originales!$I$3:$K$6,2,FALSE)</f>
        <v>Tenerife Sur</v>
      </c>
      <c r="I1029" s="6" t="str">
        <f>VLOOKUP(Tabla1[[#This Row],[Caja]],Originales!$I$3:$K$6,3,FALSE)</f>
        <v>Tenerife</v>
      </c>
      <c r="J1029" s="9" t="str">
        <f>VLOOKUP(Tabla1[[#This Row],[CodigoEmpleado]],Originales!$M$3:$P$13,2,FALSE)</f>
        <v>Ana</v>
      </c>
      <c r="K1029" s="10">
        <f>YEAR(Tabla1[[#This Row],[Fecha]])</f>
        <v>2011</v>
      </c>
      <c r="L1029" s="11">
        <f>MONTH(Tabla1[[#This Row],[Fecha]])</f>
        <v>5</v>
      </c>
      <c r="M1029" s="11">
        <f>DAY(Tabla1[[#This Row],[Fecha]])</f>
        <v>9</v>
      </c>
      <c r="N1029" s="11">
        <f>WEEKDAY(Tabla1[[#This Row],[Fecha]],2)</f>
        <v>1</v>
      </c>
      <c r="O1029" s="11" t="str">
        <f t="shared" si="16"/>
        <v>Lunes</v>
      </c>
    </row>
    <row r="1030" spans="1:15" x14ac:dyDescent="0.25">
      <c r="A1030" s="4">
        <v>40672</v>
      </c>
      <c r="B1030">
        <v>3</v>
      </c>
      <c r="C1030">
        <v>1</v>
      </c>
      <c r="D1030" s="5" t="s">
        <v>30</v>
      </c>
      <c r="E1030" s="6">
        <v>729.351</v>
      </c>
      <c r="F1030" s="6">
        <v>1126.335</v>
      </c>
      <c r="G1030" s="6">
        <v>1855.6859999999999</v>
      </c>
      <c r="H1030" s="6" t="str">
        <f>VLOOKUP(Tabla1[[#This Row],[Caja]],Originales!$I$3:$K$6,2,FALSE)</f>
        <v>Las Canteras</v>
      </c>
      <c r="I1030" s="6" t="str">
        <f>VLOOKUP(Tabla1[[#This Row],[Caja]],Originales!$I$3:$K$6,3,FALSE)</f>
        <v>Las Palmas</v>
      </c>
      <c r="J1030" s="9" t="str">
        <f>VLOOKUP(Tabla1[[#This Row],[CodigoEmpleado]],Originales!$M$3:$P$13,2,FALSE)</f>
        <v>Juan</v>
      </c>
      <c r="K1030" s="10">
        <f>YEAR(Tabla1[[#This Row],[Fecha]])</f>
        <v>2011</v>
      </c>
      <c r="L1030" s="11">
        <f>MONTH(Tabla1[[#This Row],[Fecha]])</f>
        <v>5</v>
      </c>
      <c r="M1030" s="11">
        <f>DAY(Tabla1[[#This Row],[Fecha]])</f>
        <v>9</v>
      </c>
      <c r="N1030" s="11">
        <f>WEEKDAY(Tabla1[[#This Row],[Fecha]],2)</f>
        <v>1</v>
      </c>
      <c r="O1030" s="11" t="str">
        <f t="shared" si="16"/>
        <v>Lunes</v>
      </c>
    </row>
    <row r="1031" spans="1:15" x14ac:dyDescent="0.25">
      <c r="A1031" s="4">
        <v>40672</v>
      </c>
      <c r="B1031">
        <v>3</v>
      </c>
      <c r="C1031">
        <v>2</v>
      </c>
      <c r="D1031" s="5" t="s">
        <v>16</v>
      </c>
      <c r="E1031" s="6">
        <v>703.18499999999995</v>
      </c>
      <c r="F1031" s="6">
        <v>1431.087</v>
      </c>
      <c r="G1031" s="6">
        <v>2134.2719999999999</v>
      </c>
      <c r="H1031" s="6" t="str">
        <f>VLOOKUP(Tabla1[[#This Row],[Caja]],Originales!$I$3:$K$6,2,FALSE)</f>
        <v>Las Canteras</v>
      </c>
      <c r="I1031" s="6" t="str">
        <f>VLOOKUP(Tabla1[[#This Row],[Caja]],Originales!$I$3:$K$6,3,FALSE)</f>
        <v>Las Palmas</v>
      </c>
      <c r="J1031" s="9" t="str">
        <f>VLOOKUP(Tabla1[[#This Row],[CodigoEmpleado]],Originales!$M$3:$P$13,2,FALSE)</f>
        <v>Jorge</v>
      </c>
      <c r="K1031" s="10">
        <f>YEAR(Tabla1[[#This Row],[Fecha]])</f>
        <v>2011</v>
      </c>
      <c r="L1031" s="11">
        <f>MONTH(Tabla1[[#This Row],[Fecha]])</f>
        <v>5</v>
      </c>
      <c r="M1031" s="11">
        <f>DAY(Tabla1[[#This Row],[Fecha]])</f>
        <v>9</v>
      </c>
      <c r="N1031" s="11">
        <f>WEEKDAY(Tabla1[[#This Row],[Fecha]],2)</f>
        <v>1</v>
      </c>
      <c r="O1031" s="11" t="str">
        <f t="shared" si="16"/>
        <v>Lunes</v>
      </c>
    </row>
    <row r="1032" spans="1:15" x14ac:dyDescent="0.25">
      <c r="A1032" s="4">
        <v>40672</v>
      </c>
      <c r="B1032">
        <v>4</v>
      </c>
      <c r="C1032">
        <v>1</v>
      </c>
      <c r="D1032" s="5" t="s">
        <v>22</v>
      </c>
      <c r="E1032" s="6">
        <v>672.82950000000005</v>
      </c>
      <c r="F1032" s="6">
        <v>1130.325</v>
      </c>
      <c r="G1032" s="6">
        <v>1803.1545000000001</v>
      </c>
      <c r="H1032" s="6" t="str">
        <f>VLOOKUP(Tabla1[[#This Row],[Caja]],Originales!$I$3:$K$6,2,FALSE)</f>
        <v>Telde</v>
      </c>
      <c r="I1032" s="6" t="str">
        <f>VLOOKUP(Tabla1[[#This Row],[Caja]],Originales!$I$3:$K$6,3,FALSE)</f>
        <v>Las Palmas</v>
      </c>
      <c r="J1032" s="9" t="str">
        <f>VLOOKUP(Tabla1[[#This Row],[CodigoEmpleado]],Originales!$M$3:$P$13,2,FALSE)</f>
        <v>Paco</v>
      </c>
      <c r="K1032" s="10">
        <f>YEAR(Tabla1[[#This Row],[Fecha]])</f>
        <v>2011</v>
      </c>
      <c r="L1032" s="11">
        <f>MONTH(Tabla1[[#This Row],[Fecha]])</f>
        <v>5</v>
      </c>
      <c r="M1032" s="11">
        <f>DAY(Tabla1[[#This Row],[Fecha]])</f>
        <v>9</v>
      </c>
      <c r="N1032" s="11">
        <f>WEEKDAY(Tabla1[[#This Row],[Fecha]],2)</f>
        <v>1</v>
      </c>
      <c r="O1032" s="11" t="str">
        <f t="shared" si="16"/>
        <v>Lunes</v>
      </c>
    </row>
    <row r="1033" spans="1:15" x14ac:dyDescent="0.25">
      <c r="A1033" s="4">
        <v>40672</v>
      </c>
      <c r="B1033">
        <v>4</v>
      </c>
      <c r="C1033">
        <v>2</v>
      </c>
      <c r="D1033" s="5" t="s">
        <v>27</v>
      </c>
      <c r="E1033" s="6">
        <v>643.6395</v>
      </c>
      <c r="F1033" s="6">
        <v>1197.9870000000001</v>
      </c>
      <c r="G1033" s="6">
        <v>1841.6265000000001</v>
      </c>
      <c r="H1033" s="6" t="str">
        <f>VLOOKUP(Tabla1[[#This Row],[Caja]],Originales!$I$3:$K$6,2,FALSE)</f>
        <v>Telde</v>
      </c>
      <c r="I1033" s="6" t="str">
        <f>VLOOKUP(Tabla1[[#This Row],[Caja]],Originales!$I$3:$K$6,3,FALSE)</f>
        <v>Las Palmas</v>
      </c>
      <c r="J1033" s="9" t="str">
        <f>VLOOKUP(Tabla1[[#This Row],[CodigoEmpleado]],Originales!$M$3:$P$13,2,FALSE)</f>
        <v>Bea</v>
      </c>
      <c r="K1033" s="10">
        <f>YEAR(Tabla1[[#This Row],[Fecha]])</f>
        <v>2011</v>
      </c>
      <c r="L1033" s="11">
        <f>MONTH(Tabla1[[#This Row],[Fecha]])</f>
        <v>5</v>
      </c>
      <c r="M1033" s="11">
        <f>DAY(Tabla1[[#This Row],[Fecha]])</f>
        <v>9</v>
      </c>
      <c r="N1033" s="11">
        <f>WEEKDAY(Tabla1[[#This Row],[Fecha]],2)</f>
        <v>1</v>
      </c>
      <c r="O1033" s="11" t="str">
        <f t="shared" si="16"/>
        <v>Lunes</v>
      </c>
    </row>
    <row r="1034" spans="1:15" x14ac:dyDescent="0.25">
      <c r="A1034" s="4">
        <v>40673</v>
      </c>
      <c r="B1034">
        <v>1</v>
      </c>
      <c r="C1034">
        <v>1</v>
      </c>
      <c r="D1034" s="5" t="s">
        <v>32</v>
      </c>
      <c r="E1034" s="6">
        <v>740.23950000000002</v>
      </c>
      <c r="F1034" s="6">
        <v>1111.8135</v>
      </c>
      <c r="G1034" s="6">
        <v>1852.0530000000001</v>
      </c>
      <c r="H1034" s="6" t="str">
        <f>VLOOKUP(Tabla1[[#This Row],[Caja]],Originales!$I$3:$K$6,2,FALSE)</f>
        <v>Tenerife Norte</v>
      </c>
      <c r="I1034" s="6" t="str">
        <f>VLOOKUP(Tabla1[[#This Row],[Caja]],Originales!$I$3:$K$6,3,FALSE)</f>
        <v>Tenerife</v>
      </c>
      <c r="J1034" s="9" t="str">
        <f>VLOOKUP(Tabla1[[#This Row],[CodigoEmpleado]],Originales!$M$3:$P$13,2,FALSE)</f>
        <v>Ana</v>
      </c>
      <c r="K1034" s="10">
        <f>YEAR(Tabla1[[#This Row],[Fecha]])</f>
        <v>2011</v>
      </c>
      <c r="L1034" s="11">
        <f>MONTH(Tabla1[[#This Row],[Fecha]])</f>
        <v>5</v>
      </c>
      <c r="M1034" s="11">
        <f>DAY(Tabla1[[#This Row],[Fecha]])</f>
        <v>10</v>
      </c>
      <c r="N1034" s="11">
        <f>WEEKDAY(Tabla1[[#This Row],[Fecha]],2)</f>
        <v>2</v>
      </c>
      <c r="O1034" s="11" t="str">
        <f t="shared" si="16"/>
        <v>Martes</v>
      </c>
    </row>
    <row r="1035" spans="1:15" x14ac:dyDescent="0.25">
      <c r="A1035" s="4">
        <v>40673</v>
      </c>
      <c r="B1035">
        <v>1</v>
      </c>
      <c r="C1035">
        <v>2</v>
      </c>
      <c r="D1035" s="5" t="s">
        <v>37</v>
      </c>
      <c r="E1035" s="6">
        <v>847.44449999999995</v>
      </c>
      <c r="F1035" s="6">
        <v>1286.502</v>
      </c>
      <c r="G1035" s="6">
        <v>2133.9465</v>
      </c>
      <c r="H1035" s="6" t="str">
        <f>VLOOKUP(Tabla1[[#This Row],[Caja]],Originales!$I$3:$K$6,2,FALSE)</f>
        <v>Tenerife Norte</v>
      </c>
      <c r="I1035" s="6" t="str">
        <f>VLOOKUP(Tabla1[[#This Row],[Caja]],Originales!$I$3:$K$6,3,FALSE)</f>
        <v>Tenerife</v>
      </c>
      <c r="J1035" s="9" t="str">
        <f>VLOOKUP(Tabla1[[#This Row],[CodigoEmpleado]],Originales!$M$3:$P$13,2,FALSE)</f>
        <v>Luis</v>
      </c>
      <c r="K1035" s="10">
        <f>YEAR(Tabla1[[#This Row],[Fecha]])</f>
        <v>2011</v>
      </c>
      <c r="L1035" s="11">
        <f>MONTH(Tabla1[[#This Row],[Fecha]])</f>
        <v>5</v>
      </c>
      <c r="M1035" s="11">
        <f>DAY(Tabla1[[#This Row],[Fecha]])</f>
        <v>10</v>
      </c>
      <c r="N1035" s="11">
        <f>WEEKDAY(Tabla1[[#This Row],[Fecha]],2)</f>
        <v>2</v>
      </c>
      <c r="O1035" s="11" t="str">
        <f t="shared" si="16"/>
        <v>Martes</v>
      </c>
    </row>
    <row r="1036" spans="1:15" x14ac:dyDescent="0.25">
      <c r="A1036" s="4">
        <v>40673</v>
      </c>
      <c r="B1036">
        <v>2</v>
      </c>
      <c r="C1036">
        <v>1</v>
      </c>
      <c r="D1036" s="5" t="s">
        <v>40</v>
      </c>
      <c r="E1036" s="6">
        <v>649.06799999999998</v>
      </c>
      <c r="F1036" s="6">
        <v>977.38199999999995</v>
      </c>
      <c r="G1036" s="6">
        <v>1626.45</v>
      </c>
      <c r="H1036" s="6" t="str">
        <f>VLOOKUP(Tabla1[[#This Row],[Caja]],Originales!$I$3:$K$6,2,FALSE)</f>
        <v>Tenerife Sur</v>
      </c>
      <c r="I1036" s="6" t="str">
        <f>VLOOKUP(Tabla1[[#This Row],[Caja]],Originales!$I$3:$K$6,3,FALSE)</f>
        <v>Tenerife</v>
      </c>
      <c r="J1036" s="9" t="str">
        <f>VLOOKUP(Tabla1[[#This Row],[CodigoEmpleado]],Originales!$M$3:$P$13,2,FALSE)</f>
        <v>Pepe</v>
      </c>
      <c r="K1036" s="10">
        <f>YEAR(Tabla1[[#This Row],[Fecha]])</f>
        <v>2011</v>
      </c>
      <c r="L1036" s="11">
        <f>MONTH(Tabla1[[#This Row],[Fecha]])</f>
        <v>5</v>
      </c>
      <c r="M1036" s="11">
        <f>DAY(Tabla1[[#This Row],[Fecha]])</f>
        <v>10</v>
      </c>
      <c r="N1036" s="11">
        <f>WEEKDAY(Tabla1[[#This Row],[Fecha]],2)</f>
        <v>2</v>
      </c>
      <c r="O1036" s="11" t="str">
        <f t="shared" si="16"/>
        <v>Martes</v>
      </c>
    </row>
    <row r="1037" spans="1:15" x14ac:dyDescent="0.25">
      <c r="A1037" s="4">
        <v>40673</v>
      </c>
      <c r="B1037">
        <v>2</v>
      </c>
      <c r="C1037">
        <v>2</v>
      </c>
      <c r="D1037" s="5" t="s">
        <v>41</v>
      </c>
      <c r="E1037" s="6">
        <v>817.14149999999995</v>
      </c>
      <c r="F1037" s="6">
        <v>1237.4355</v>
      </c>
      <c r="G1037" s="6">
        <v>2054.5770000000002</v>
      </c>
      <c r="H1037" s="6" t="str">
        <f>VLOOKUP(Tabla1[[#This Row],[Caja]],Originales!$I$3:$K$6,2,FALSE)</f>
        <v>Tenerife Sur</v>
      </c>
      <c r="I1037" s="6" t="str">
        <f>VLOOKUP(Tabla1[[#This Row],[Caja]],Originales!$I$3:$K$6,3,FALSE)</f>
        <v>Tenerife</v>
      </c>
      <c r="J1037" s="9" t="str">
        <f>VLOOKUP(Tabla1[[#This Row],[CodigoEmpleado]],Originales!$M$3:$P$13,2,FALSE)</f>
        <v>Javi</v>
      </c>
      <c r="K1037" s="10">
        <f>YEAR(Tabla1[[#This Row],[Fecha]])</f>
        <v>2011</v>
      </c>
      <c r="L1037" s="11">
        <f>MONTH(Tabla1[[#This Row],[Fecha]])</f>
        <v>5</v>
      </c>
      <c r="M1037" s="11">
        <f>DAY(Tabla1[[#This Row],[Fecha]])</f>
        <v>10</v>
      </c>
      <c r="N1037" s="11">
        <f>WEEKDAY(Tabla1[[#This Row],[Fecha]],2)</f>
        <v>2</v>
      </c>
      <c r="O1037" s="11" t="str">
        <f t="shared" si="16"/>
        <v>Martes</v>
      </c>
    </row>
    <row r="1038" spans="1:15" x14ac:dyDescent="0.25">
      <c r="A1038" s="4">
        <v>40673</v>
      </c>
      <c r="B1038">
        <v>3</v>
      </c>
      <c r="C1038">
        <v>1</v>
      </c>
      <c r="D1038" s="5" t="s">
        <v>43</v>
      </c>
      <c r="E1038" s="6">
        <v>744.10350000000005</v>
      </c>
      <c r="F1038" s="6">
        <v>1134.903</v>
      </c>
      <c r="G1038" s="6">
        <v>1879.0065</v>
      </c>
      <c r="H1038" s="6" t="str">
        <f>VLOOKUP(Tabla1[[#This Row],[Caja]],Originales!$I$3:$K$6,2,FALSE)</f>
        <v>Las Canteras</v>
      </c>
      <c r="I1038" s="6" t="str">
        <f>VLOOKUP(Tabla1[[#This Row],[Caja]],Originales!$I$3:$K$6,3,FALSE)</f>
        <v>Las Palmas</v>
      </c>
      <c r="J1038" s="9" t="str">
        <f>VLOOKUP(Tabla1[[#This Row],[CodigoEmpleado]],Originales!$M$3:$P$13,2,FALSE)</f>
        <v>Jose</v>
      </c>
      <c r="K1038" s="10">
        <f>YEAR(Tabla1[[#This Row],[Fecha]])</f>
        <v>2011</v>
      </c>
      <c r="L1038" s="11">
        <f>MONTH(Tabla1[[#This Row],[Fecha]])</f>
        <v>5</v>
      </c>
      <c r="M1038" s="11">
        <f>DAY(Tabla1[[#This Row],[Fecha]])</f>
        <v>10</v>
      </c>
      <c r="N1038" s="11">
        <f>WEEKDAY(Tabla1[[#This Row],[Fecha]],2)</f>
        <v>2</v>
      </c>
      <c r="O1038" s="11" t="str">
        <f t="shared" si="16"/>
        <v>Martes</v>
      </c>
    </row>
    <row r="1039" spans="1:15" x14ac:dyDescent="0.25">
      <c r="A1039" s="4">
        <v>40673</v>
      </c>
      <c r="B1039">
        <v>3</v>
      </c>
      <c r="C1039">
        <v>2</v>
      </c>
      <c r="D1039" s="5" t="s">
        <v>47</v>
      </c>
      <c r="E1039" s="6">
        <v>689.85</v>
      </c>
      <c r="F1039" s="6">
        <v>1040.865</v>
      </c>
      <c r="G1039" s="6">
        <v>1730.7149999999999</v>
      </c>
      <c r="H1039" s="6" t="str">
        <f>VLOOKUP(Tabla1[[#This Row],[Caja]],Originales!$I$3:$K$6,2,FALSE)</f>
        <v>Las Canteras</v>
      </c>
      <c r="I1039" s="6" t="str">
        <f>VLOOKUP(Tabla1[[#This Row],[Caja]],Originales!$I$3:$K$6,3,FALSE)</f>
        <v>Las Palmas</v>
      </c>
      <c r="J1039" s="9" t="str">
        <f>VLOOKUP(Tabla1[[#This Row],[CodigoEmpleado]],Originales!$M$3:$P$13,2,FALSE)</f>
        <v>Toño</v>
      </c>
      <c r="K1039" s="10">
        <f>YEAR(Tabla1[[#This Row],[Fecha]])</f>
        <v>2011</v>
      </c>
      <c r="L1039" s="11">
        <f>MONTH(Tabla1[[#This Row],[Fecha]])</f>
        <v>5</v>
      </c>
      <c r="M1039" s="11">
        <f>DAY(Tabla1[[#This Row],[Fecha]])</f>
        <v>10</v>
      </c>
      <c r="N1039" s="11">
        <f>WEEKDAY(Tabla1[[#This Row],[Fecha]],2)</f>
        <v>2</v>
      </c>
      <c r="O1039" s="11" t="str">
        <f t="shared" si="16"/>
        <v>Martes</v>
      </c>
    </row>
    <row r="1040" spans="1:15" x14ac:dyDescent="0.25">
      <c r="A1040" s="4">
        <v>40673</v>
      </c>
      <c r="B1040">
        <v>4</v>
      </c>
      <c r="C1040">
        <v>1</v>
      </c>
      <c r="D1040" s="5" t="s">
        <v>24</v>
      </c>
      <c r="E1040" s="6">
        <v>746.15099999999995</v>
      </c>
      <c r="F1040" s="6">
        <v>1132.9079999999999</v>
      </c>
      <c r="G1040" s="6">
        <v>1879.059</v>
      </c>
      <c r="H1040" s="6" t="str">
        <f>VLOOKUP(Tabla1[[#This Row],[Caja]],Originales!$I$3:$K$6,2,FALSE)</f>
        <v>Telde</v>
      </c>
      <c r="I1040" s="6" t="str">
        <f>VLOOKUP(Tabla1[[#This Row],[Caja]],Originales!$I$3:$K$6,3,FALSE)</f>
        <v>Las Palmas</v>
      </c>
      <c r="J1040" s="9" t="str">
        <f>VLOOKUP(Tabla1[[#This Row],[CodigoEmpleado]],Originales!$M$3:$P$13,2,FALSE)</f>
        <v>Ana</v>
      </c>
      <c r="K1040" s="10">
        <f>YEAR(Tabla1[[#This Row],[Fecha]])</f>
        <v>2011</v>
      </c>
      <c r="L1040" s="11">
        <f>MONTH(Tabla1[[#This Row],[Fecha]])</f>
        <v>5</v>
      </c>
      <c r="M1040" s="11">
        <f>DAY(Tabla1[[#This Row],[Fecha]])</f>
        <v>10</v>
      </c>
      <c r="N1040" s="11">
        <f>WEEKDAY(Tabla1[[#This Row],[Fecha]],2)</f>
        <v>2</v>
      </c>
      <c r="O1040" s="11" t="str">
        <f t="shared" si="16"/>
        <v>Martes</v>
      </c>
    </row>
    <row r="1041" spans="1:15" x14ac:dyDescent="0.25">
      <c r="A1041" s="4">
        <v>40673</v>
      </c>
      <c r="B1041">
        <v>4</v>
      </c>
      <c r="C1041">
        <v>2</v>
      </c>
      <c r="D1041" s="5" t="s">
        <v>30</v>
      </c>
      <c r="E1041" s="6">
        <v>682.58399999999995</v>
      </c>
      <c r="F1041" s="6">
        <v>1029.4935</v>
      </c>
      <c r="G1041" s="6">
        <v>1712.0775000000001</v>
      </c>
      <c r="H1041" s="6" t="str">
        <f>VLOOKUP(Tabla1[[#This Row],[Caja]],Originales!$I$3:$K$6,2,FALSE)</f>
        <v>Telde</v>
      </c>
      <c r="I1041" s="6" t="str">
        <f>VLOOKUP(Tabla1[[#This Row],[Caja]],Originales!$I$3:$K$6,3,FALSE)</f>
        <v>Las Palmas</v>
      </c>
      <c r="J1041" s="9" t="str">
        <f>VLOOKUP(Tabla1[[#This Row],[CodigoEmpleado]],Originales!$M$3:$P$13,2,FALSE)</f>
        <v>Juan</v>
      </c>
      <c r="K1041" s="10">
        <f>YEAR(Tabla1[[#This Row],[Fecha]])</f>
        <v>2011</v>
      </c>
      <c r="L1041" s="11">
        <f>MONTH(Tabla1[[#This Row],[Fecha]])</f>
        <v>5</v>
      </c>
      <c r="M1041" s="11">
        <f>DAY(Tabla1[[#This Row],[Fecha]])</f>
        <v>10</v>
      </c>
      <c r="N1041" s="11">
        <f>WEEKDAY(Tabla1[[#This Row],[Fecha]],2)</f>
        <v>2</v>
      </c>
      <c r="O1041" s="11" t="str">
        <f t="shared" si="16"/>
        <v>Martes</v>
      </c>
    </row>
    <row r="1042" spans="1:15" x14ac:dyDescent="0.25">
      <c r="A1042" s="4">
        <v>40674</v>
      </c>
      <c r="B1042">
        <v>1</v>
      </c>
      <c r="C1042">
        <v>1</v>
      </c>
      <c r="D1042" s="5" t="s">
        <v>16</v>
      </c>
      <c r="E1042" s="6">
        <v>726.05399999999997</v>
      </c>
      <c r="F1042" s="6">
        <v>1094.0055</v>
      </c>
      <c r="G1042" s="6">
        <v>1820.0595000000001</v>
      </c>
      <c r="H1042" s="6" t="str">
        <f>VLOOKUP(Tabla1[[#This Row],[Caja]],Originales!$I$3:$K$6,2,FALSE)</f>
        <v>Tenerife Norte</v>
      </c>
      <c r="I1042" s="6" t="str">
        <f>VLOOKUP(Tabla1[[#This Row],[Caja]],Originales!$I$3:$K$6,3,FALSE)</f>
        <v>Tenerife</v>
      </c>
      <c r="J1042" s="9" t="str">
        <f>VLOOKUP(Tabla1[[#This Row],[CodigoEmpleado]],Originales!$M$3:$P$13,2,FALSE)</f>
        <v>Jorge</v>
      </c>
      <c r="K1042" s="10">
        <f>YEAR(Tabla1[[#This Row],[Fecha]])</f>
        <v>2011</v>
      </c>
      <c r="L1042" s="11">
        <f>MONTH(Tabla1[[#This Row],[Fecha]])</f>
        <v>5</v>
      </c>
      <c r="M1042" s="11">
        <f>DAY(Tabla1[[#This Row],[Fecha]])</f>
        <v>11</v>
      </c>
      <c r="N1042" s="11">
        <f>WEEKDAY(Tabla1[[#This Row],[Fecha]],2)</f>
        <v>3</v>
      </c>
      <c r="O1042" s="11" t="str">
        <f t="shared" si="16"/>
        <v>Miércoles</v>
      </c>
    </row>
    <row r="1043" spans="1:15" x14ac:dyDescent="0.25">
      <c r="A1043" s="4">
        <v>40674</v>
      </c>
      <c r="B1043">
        <v>1</v>
      </c>
      <c r="C1043">
        <v>2</v>
      </c>
      <c r="D1043" s="5" t="s">
        <v>22</v>
      </c>
      <c r="E1043" s="6">
        <v>868.53899999999999</v>
      </c>
      <c r="F1043" s="6">
        <v>1333.7835</v>
      </c>
      <c r="G1043" s="6">
        <v>2202.3225000000002</v>
      </c>
      <c r="H1043" s="6" t="str">
        <f>VLOOKUP(Tabla1[[#This Row],[Caja]],Originales!$I$3:$K$6,2,FALSE)</f>
        <v>Tenerife Norte</v>
      </c>
      <c r="I1043" s="6" t="str">
        <f>VLOOKUP(Tabla1[[#This Row],[Caja]],Originales!$I$3:$K$6,3,FALSE)</f>
        <v>Tenerife</v>
      </c>
      <c r="J1043" s="9" t="str">
        <f>VLOOKUP(Tabla1[[#This Row],[CodigoEmpleado]],Originales!$M$3:$P$13,2,FALSE)</f>
        <v>Paco</v>
      </c>
      <c r="K1043" s="10">
        <f>YEAR(Tabla1[[#This Row],[Fecha]])</f>
        <v>2011</v>
      </c>
      <c r="L1043" s="11">
        <f>MONTH(Tabla1[[#This Row],[Fecha]])</f>
        <v>5</v>
      </c>
      <c r="M1043" s="11">
        <f>DAY(Tabla1[[#This Row],[Fecha]])</f>
        <v>11</v>
      </c>
      <c r="N1043" s="11">
        <f>WEEKDAY(Tabla1[[#This Row],[Fecha]],2)</f>
        <v>3</v>
      </c>
      <c r="O1043" s="11" t="str">
        <f t="shared" si="16"/>
        <v>Miércoles</v>
      </c>
    </row>
    <row r="1044" spans="1:15" x14ac:dyDescent="0.25">
      <c r="A1044" s="4">
        <v>40674</v>
      </c>
      <c r="B1044">
        <v>2</v>
      </c>
      <c r="C1044">
        <v>1</v>
      </c>
      <c r="D1044" s="5" t="s">
        <v>27</v>
      </c>
      <c r="E1044" s="6">
        <v>692.06550000000004</v>
      </c>
      <c r="F1044" s="6">
        <v>1061.4345000000001</v>
      </c>
      <c r="G1044" s="6">
        <v>1753.5</v>
      </c>
      <c r="H1044" s="6" t="str">
        <f>VLOOKUP(Tabla1[[#This Row],[Caja]],Originales!$I$3:$K$6,2,FALSE)</f>
        <v>Tenerife Sur</v>
      </c>
      <c r="I1044" s="6" t="str">
        <f>VLOOKUP(Tabla1[[#This Row],[Caja]],Originales!$I$3:$K$6,3,FALSE)</f>
        <v>Tenerife</v>
      </c>
      <c r="J1044" s="9" t="str">
        <f>VLOOKUP(Tabla1[[#This Row],[CodigoEmpleado]],Originales!$M$3:$P$13,2,FALSE)</f>
        <v>Bea</v>
      </c>
      <c r="K1044" s="10">
        <f>YEAR(Tabla1[[#This Row],[Fecha]])</f>
        <v>2011</v>
      </c>
      <c r="L1044" s="11">
        <f>MONTH(Tabla1[[#This Row],[Fecha]])</f>
        <v>5</v>
      </c>
      <c r="M1044" s="11">
        <f>DAY(Tabla1[[#This Row],[Fecha]])</f>
        <v>11</v>
      </c>
      <c r="N1044" s="11">
        <f>WEEKDAY(Tabla1[[#This Row],[Fecha]],2)</f>
        <v>3</v>
      </c>
      <c r="O1044" s="11" t="str">
        <f t="shared" si="16"/>
        <v>Miércoles</v>
      </c>
    </row>
    <row r="1045" spans="1:15" x14ac:dyDescent="0.25">
      <c r="A1045" s="4">
        <v>40674</v>
      </c>
      <c r="B1045">
        <v>2</v>
      </c>
      <c r="C1045">
        <v>2</v>
      </c>
      <c r="D1045" s="5" t="s">
        <v>32</v>
      </c>
      <c r="E1045" s="6">
        <v>817.67700000000002</v>
      </c>
      <c r="F1045" s="6">
        <v>1261.3965000000001</v>
      </c>
      <c r="G1045" s="6">
        <v>2079.0735</v>
      </c>
      <c r="H1045" s="6" t="str">
        <f>VLOOKUP(Tabla1[[#This Row],[Caja]],Originales!$I$3:$K$6,2,FALSE)</f>
        <v>Tenerife Sur</v>
      </c>
      <c r="I1045" s="6" t="str">
        <f>VLOOKUP(Tabla1[[#This Row],[Caja]],Originales!$I$3:$K$6,3,FALSE)</f>
        <v>Tenerife</v>
      </c>
      <c r="J1045" s="9" t="str">
        <f>VLOOKUP(Tabla1[[#This Row],[CodigoEmpleado]],Originales!$M$3:$P$13,2,FALSE)</f>
        <v>Ana</v>
      </c>
      <c r="K1045" s="10">
        <f>YEAR(Tabla1[[#This Row],[Fecha]])</f>
        <v>2011</v>
      </c>
      <c r="L1045" s="11">
        <f>MONTH(Tabla1[[#This Row],[Fecha]])</f>
        <v>5</v>
      </c>
      <c r="M1045" s="11">
        <f>DAY(Tabla1[[#This Row],[Fecha]])</f>
        <v>11</v>
      </c>
      <c r="N1045" s="11">
        <f>WEEKDAY(Tabla1[[#This Row],[Fecha]],2)</f>
        <v>3</v>
      </c>
      <c r="O1045" s="11" t="str">
        <f t="shared" si="16"/>
        <v>Miércoles</v>
      </c>
    </row>
    <row r="1046" spans="1:15" x14ac:dyDescent="0.25">
      <c r="A1046" s="4">
        <v>40674</v>
      </c>
      <c r="B1046">
        <v>3</v>
      </c>
      <c r="C1046">
        <v>1</v>
      </c>
      <c r="D1046" s="5" t="s">
        <v>37</v>
      </c>
      <c r="E1046" s="6">
        <v>664.02</v>
      </c>
      <c r="F1046" s="6">
        <v>1021.461</v>
      </c>
      <c r="G1046" s="6">
        <v>1685.481</v>
      </c>
      <c r="H1046" s="6" t="str">
        <f>VLOOKUP(Tabla1[[#This Row],[Caja]],Originales!$I$3:$K$6,2,FALSE)</f>
        <v>Las Canteras</v>
      </c>
      <c r="I1046" s="6" t="str">
        <f>VLOOKUP(Tabla1[[#This Row],[Caja]],Originales!$I$3:$K$6,3,FALSE)</f>
        <v>Las Palmas</v>
      </c>
      <c r="J1046" s="9" t="str">
        <f>VLOOKUP(Tabla1[[#This Row],[CodigoEmpleado]],Originales!$M$3:$P$13,2,FALSE)</f>
        <v>Luis</v>
      </c>
      <c r="K1046" s="10">
        <f>YEAR(Tabla1[[#This Row],[Fecha]])</f>
        <v>2011</v>
      </c>
      <c r="L1046" s="11">
        <f>MONTH(Tabla1[[#This Row],[Fecha]])</f>
        <v>5</v>
      </c>
      <c r="M1046" s="11">
        <f>DAY(Tabla1[[#This Row],[Fecha]])</f>
        <v>11</v>
      </c>
      <c r="N1046" s="11">
        <f>WEEKDAY(Tabla1[[#This Row],[Fecha]],2)</f>
        <v>3</v>
      </c>
      <c r="O1046" s="11" t="str">
        <f t="shared" si="16"/>
        <v>Miércoles</v>
      </c>
    </row>
    <row r="1047" spans="1:15" x14ac:dyDescent="0.25">
      <c r="A1047" s="4">
        <v>40674</v>
      </c>
      <c r="B1047">
        <v>3</v>
      </c>
      <c r="C1047">
        <v>2</v>
      </c>
      <c r="D1047" s="5" t="s">
        <v>40</v>
      </c>
      <c r="E1047" s="6">
        <v>769.4085</v>
      </c>
      <c r="F1047" s="6">
        <v>1170.6659999999999</v>
      </c>
      <c r="G1047" s="6">
        <v>1940.0744999999999</v>
      </c>
      <c r="H1047" s="6" t="str">
        <f>VLOOKUP(Tabla1[[#This Row],[Caja]],Originales!$I$3:$K$6,2,FALSE)</f>
        <v>Las Canteras</v>
      </c>
      <c r="I1047" s="6" t="str">
        <f>VLOOKUP(Tabla1[[#This Row],[Caja]],Originales!$I$3:$K$6,3,FALSE)</f>
        <v>Las Palmas</v>
      </c>
      <c r="J1047" s="9" t="str">
        <f>VLOOKUP(Tabla1[[#This Row],[CodigoEmpleado]],Originales!$M$3:$P$13,2,FALSE)</f>
        <v>Pepe</v>
      </c>
      <c r="K1047" s="10">
        <f>YEAR(Tabla1[[#This Row],[Fecha]])</f>
        <v>2011</v>
      </c>
      <c r="L1047" s="11">
        <f>MONTH(Tabla1[[#This Row],[Fecha]])</f>
        <v>5</v>
      </c>
      <c r="M1047" s="11">
        <f>DAY(Tabla1[[#This Row],[Fecha]])</f>
        <v>11</v>
      </c>
      <c r="N1047" s="11">
        <f>WEEKDAY(Tabla1[[#This Row],[Fecha]],2)</f>
        <v>3</v>
      </c>
      <c r="O1047" s="11" t="str">
        <f t="shared" si="16"/>
        <v>Miércoles</v>
      </c>
    </row>
    <row r="1048" spans="1:15" x14ac:dyDescent="0.25">
      <c r="A1048" s="4">
        <v>40674</v>
      </c>
      <c r="B1048">
        <v>4</v>
      </c>
      <c r="C1048">
        <v>1</v>
      </c>
      <c r="D1048" s="5" t="s">
        <v>41</v>
      </c>
      <c r="E1048" s="6">
        <v>750.351</v>
      </c>
      <c r="F1048" s="6">
        <v>1133.6115</v>
      </c>
      <c r="G1048" s="6">
        <v>1883.9625000000001</v>
      </c>
      <c r="H1048" s="6" t="str">
        <f>VLOOKUP(Tabla1[[#This Row],[Caja]],Originales!$I$3:$K$6,2,FALSE)</f>
        <v>Telde</v>
      </c>
      <c r="I1048" s="6" t="str">
        <f>VLOOKUP(Tabla1[[#This Row],[Caja]],Originales!$I$3:$K$6,3,FALSE)</f>
        <v>Las Palmas</v>
      </c>
      <c r="J1048" s="9" t="str">
        <f>VLOOKUP(Tabla1[[#This Row],[CodigoEmpleado]],Originales!$M$3:$P$13,2,FALSE)</f>
        <v>Javi</v>
      </c>
      <c r="K1048" s="10">
        <f>YEAR(Tabla1[[#This Row],[Fecha]])</f>
        <v>2011</v>
      </c>
      <c r="L1048" s="11">
        <f>MONTH(Tabla1[[#This Row],[Fecha]])</f>
        <v>5</v>
      </c>
      <c r="M1048" s="11">
        <f>DAY(Tabla1[[#This Row],[Fecha]])</f>
        <v>11</v>
      </c>
      <c r="N1048" s="11">
        <f>WEEKDAY(Tabla1[[#This Row],[Fecha]],2)</f>
        <v>3</v>
      </c>
      <c r="O1048" s="11" t="str">
        <f t="shared" si="16"/>
        <v>Miércoles</v>
      </c>
    </row>
    <row r="1049" spans="1:15" x14ac:dyDescent="0.25">
      <c r="A1049" s="4">
        <v>40674</v>
      </c>
      <c r="B1049">
        <v>4</v>
      </c>
      <c r="C1049">
        <v>2</v>
      </c>
      <c r="D1049" s="5" t="s">
        <v>43</v>
      </c>
      <c r="E1049" s="6">
        <v>696.66449999999998</v>
      </c>
      <c r="F1049" s="6">
        <v>1051.5854999999999</v>
      </c>
      <c r="G1049" s="6">
        <v>1748.25</v>
      </c>
      <c r="H1049" s="6" t="str">
        <f>VLOOKUP(Tabla1[[#This Row],[Caja]],Originales!$I$3:$K$6,2,FALSE)</f>
        <v>Telde</v>
      </c>
      <c r="I1049" s="6" t="str">
        <f>VLOOKUP(Tabla1[[#This Row],[Caja]],Originales!$I$3:$K$6,3,FALSE)</f>
        <v>Las Palmas</v>
      </c>
      <c r="J1049" s="9" t="str">
        <f>VLOOKUP(Tabla1[[#This Row],[CodigoEmpleado]],Originales!$M$3:$P$13,2,FALSE)</f>
        <v>Jose</v>
      </c>
      <c r="K1049" s="10">
        <f>YEAR(Tabla1[[#This Row],[Fecha]])</f>
        <v>2011</v>
      </c>
      <c r="L1049" s="11">
        <f>MONTH(Tabla1[[#This Row],[Fecha]])</f>
        <v>5</v>
      </c>
      <c r="M1049" s="11">
        <f>DAY(Tabla1[[#This Row],[Fecha]])</f>
        <v>11</v>
      </c>
      <c r="N1049" s="11">
        <f>WEEKDAY(Tabla1[[#This Row],[Fecha]],2)</f>
        <v>3</v>
      </c>
      <c r="O1049" s="11" t="str">
        <f t="shared" si="16"/>
        <v>Miércoles</v>
      </c>
    </row>
    <row r="1050" spans="1:15" x14ac:dyDescent="0.25">
      <c r="A1050" s="4">
        <v>40675</v>
      </c>
      <c r="B1050">
        <v>1</v>
      </c>
      <c r="C1050">
        <v>1</v>
      </c>
      <c r="D1050" s="5" t="s">
        <v>47</v>
      </c>
      <c r="E1050" s="6">
        <v>710.37750000000005</v>
      </c>
      <c r="F1050" s="6">
        <v>1069.2885000000001</v>
      </c>
      <c r="G1050" s="6">
        <v>1779.6659999999999</v>
      </c>
      <c r="H1050" s="6" t="str">
        <f>VLOOKUP(Tabla1[[#This Row],[Caja]],Originales!$I$3:$K$6,2,FALSE)</f>
        <v>Tenerife Norte</v>
      </c>
      <c r="I1050" s="6" t="str">
        <f>VLOOKUP(Tabla1[[#This Row],[Caja]],Originales!$I$3:$K$6,3,FALSE)</f>
        <v>Tenerife</v>
      </c>
      <c r="J1050" s="9" t="str">
        <f>VLOOKUP(Tabla1[[#This Row],[CodigoEmpleado]],Originales!$M$3:$P$13,2,FALSE)</f>
        <v>Toño</v>
      </c>
      <c r="K1050" s="10">
        <f>YEAR(Tabla1[[#This Row],[Fecha]])</f>
        <v>2011</v>
      </c>
      <c r="L1050" s="11">
        <f>MONTH(Tabla1[[#This Row],[Fecha]])</f>
        <v>5</v>
      </c>
      <c r="M1050" s="11">
        <f>DAY(Tabla1[[#This Row],[Fecha]])</f>
        <v>12</v>
      </c>
      <c r="N1050" s="11">
        <f>WEEKDAY(Tabla1[[#This Row],[Fecha]],2)</f>
        <v>4</v>
      </c>
      <c r="O1050" s="11" t="str">
        <f t="shared" si="16"/>
        <v>Jueves</v>
      </c>
    </row>
    <row r="1051" spans="1:15" x14ac:dyDescent="0.25">
      <c r="A1051" s="4">
        <v>40675</v>
      </c>
      <c r="B1051">
        <v>1</v>
      </c>
      <c r="C1051">
        <v>2</v>
      </c>
      <c r="D1051" s="5" t="s">
        <v>24</v>
      </c>
      <c r="E1051" s="6">
        <v>657.75149999999996</v>
      </c>
      <c r="F1051" s="6">
        <v>1012.6305</v>
      </c>
      <c r="G1051" s="6">
        <v>1670.3820000000001</v>
      </c>
      <c r="H1051" s="6" t="str">
        <f>VLOOKUP(Tabla1[[#This Row],[Caja]],Originales!$I$3:$K$6,2,FALSE)</f>
        <v>Tenerife Norte</v>
      </c>
      <c r="I1051" s="6" t="str">
        <f>VLOOKUP(Tabla1[[#This Row],[Caja]],Originales!$I$3:$K$6,3,FALSE)</f>
        <v>Tenerife</v>
      </c>
      <c r="J1051" s="9" t="str">
        <f>VLOOKUP(Tabla1[[#This Row],[CodigoEmpleado]],Originales!$M$3:$P$13,2,FALSE)</f>
        <v>Ana</v>
      </c>
      <c r="K1051" s="10">
        <f>YEAR(Tabla1[[#This Row],[Fecha]])</f>
        <v>2011</v>
      </c>
      <c r="L1051" s="11">
        <f>MONTH(Tabla1[[#This Row],[Fecha]])</f>
        <v>5</v>
      </c>
      <c r="M1051" s="11">
        <f>DAY(Tabla1[[#This Row],[Fecha]])</f>
        <v>12</v>
      </c>
      <c r="N1051" s="11">
        <f>WEEKDAY(Tabla1[[#This Row],[Fecha]],2)</f>
        <v>4</v>
      </c>
      <c r="O1051" s="11" t="str">
        <f t="shared" si="16"/>
        <v>Jueves</v>
      </c>
    </row>
    <row r="1052" spans="1:15" x14ac:dyDescent="0.25">
      <c r="A1052" s="4">
        <v>40675</v>
      </c>
      <c r="B1052">
        <v>2</v>
      </c>
      <c r="C1052">
        <v>1</v>
      </c>
      <c r="D1052" s="5" t="s">
        <v>30</v>
      </c>
      <c r="E1052" s="6">
        <v>639.06150000000002</v>
      </c>
      <c r="F1052" s="6">
        <v>1020.5685</v>
      </c>
      <c r="G1052" s="6">
        <v>1659.63</v>
      </c>
      <c r="H1052" s="6" t="str">
        <f>VLOOKUP(Tabla1[[#This Row],[Caja]],Originales!$I$3:$K$6,2,FALSE)</f>
        <v>Tenerife Sur</v>
      </c>
      <c r="I1052" s="6" t="str">
        <f>VLOOKUP(Tabla1[[#This Row],[Caja]],Originales!$I$3:$K$6,3,FALSE)</f>
        <v>Tenerife</v>
      </c>
      <c r="J1052" s="9" t="str">
        <f>VLOOKUP(Tabla1[[#This Row],[CodigoEmpleado]],Originales!$M$3:$P$13,2,FALSE)</f>
        <v>Juan</v>
      </c>
      <c r="K1052" s="10">
        <f>YEAR(Tabla1[[#This Row],[Fecha]])</f>
        <v>2011</v>
      </c>
      <c r="L1052" s="11">
        <f>MONTH(Tabla1[[#This Row],[Fecha]])</f>
        <v>5</v>
      </c>
      <c r="M1052" s="11">
        <f>DAY(Tabla1[[#This Row],[Fecha]])</f>
        <v>12</v>
      </c>
      <c r="N1052" s="11">
        <f>WEEKDAY(Tabla1[[#This Row],[Fecha]],2)</f>
        <v>4</v>
      </c>
      <c r="O1052" s="11" t="str">
        <f t="shared" si="16"/>
        <v>Jueves</v>
      </c>
    </row>
    <row r="1053" spans="1:15" x14ac:dyDescent="0.25">
      <c r="A1053" s="4">
        <v>40675</v>
      </c>
      <c r="B1053">
        <v>2</v>
      </c>
      <c r="C1053">
        <v>2</v>
      </c>
      <c r="D1053" s="5" t="s">
        <v>16</v>
      </c>
      <c r="E1053" s="6">
        <v>813.94949999999994</v>
      </c>
      <c r="F1053" s="6">
        <v>1277.9865</v>
      </c>
      <c r="G1053" s="6">
        <v>2091.9360000000001</v>
      </c>
      <c r="H1053" s="6" t="str">
        <f>VLOOKUP(Tabla1[[#This Row],[Caja]],Originales!$I$3:$K$6,2,FALSE)</f>
        <v>Tenerife Sur</v>
      </c>
      <c r="I1053" s="6" t="str">
        <f>VLOOKUP(Tabla1[[#This Row],[Caja]],Originales!$I$3:$K$6,3,FALSE)</f>
        <v>Tenerife</v>
      </c>
      <c r="J1053" s="9" t="str">
        <f>VLOOKUP(Tabla1[[#This Row],[CodigoEmpleado]],Originales!$M$3:$P$13,2,FALSE)</f>
        <v>Jorge</v>
      </c>
      <c r="K1053" s="10">
        <f>YEAR(Tabla1[[#This Row],[Fecha]])</f>
        <v>2011</v>
      </c>
      <c r="L1053" s="11">
        <f>MONTH(Tabla1[[#This Row],[Fecha]])</f>
        <v>5</v>
      </c>
      <c r="M1053" s="11">
        <f>DAY(Tabla1[[#This Row],[Fecha]])</f>
        <v>12</v>
      </c>
      <c r="N1053" s="11">
        <f>WEEKDAY(Tabla1[[#This Row],[Fecha]],2)</f>
        <v>4</v>
      </c>
      <c r="O1053" s="11" t="str">
        <f t="shared" si="16"/>
        <v>Jueves</v>
      </c>
    </row>
    <row r="1054" spans="1:15" x14ac:dyDescent="0.25">
      <c r="A1054" s="4">
        <v>40675</v>
      </c>
      <c r="B1054">
        <v>3</v>
      </c>
      <c r="C1054">
        <v>1</v>
      </c>
      <c r="D1054" s="5" t="s">
        <v>22</v>
      </c>
      <c r="E1054" s="6">
        <v>738.95849999999996</v>
      </c>
      <c r="F1054" s="6">
        <v>1152.7635</v>
      </c>
      <c r="G1054" s="6">
        <v>1891.722</v>
      </c>
      <c r="H1054" s="6" t="str">
        <f>VLOOKUP(Tabla1[[#This Row],[Caja]],Originales!$I$3:$K$6,2,FALSE)</f>
        <v>Las Canteras</v>
      </c>
      <c r="I1054" s="6" t="str">
        <f>VLOOKUP(Tabla1[[#This Row],[Caja]],Originales!$I$3:$K$6,3,FALSE)</f>
        <v>Las Palmas</v>
      </c>
      <c r="J1054" s="9" t="str">
        <f>VLOOKUP(Tabla1[[#This Row],[CodigoEmpleado]],Originales!$M$3:$P$13,2,FALSE)</f>
        <v>Paco</v>
      </c>
      <c r="K1054" s="10">
        <f>YEAR(Tabla1[[#This Row],[Fecha]])</f>
        <v>2011</v>
      </c>
      <c r="L1054" s="11">
        <f>MONTH(Tabla1[[#This Row],[Fecha]])</f>
        <v>5</v>
      </c>
      <c r="M1054" s="11">
        <f>DAY(Tabla1[[#This Row],[Fecha]])</f>
        <v>12</v>
      </c>
      <c r="N1054" s="11">
        <f>WEEKDAY(Tabla1[[#This Row],[Fecha]],2)</f>
        <v>4</v>
      </c>
      <c r="O1054" s="11" t="str">
        <f t="shared" si="16"/>
        <v>Jueves</v>
      </c>
    </row>
    <row r="1055" spans="1:15" x14ac:dyDescent="0.25">
      <c r="A1055" s="4">
        <v>40675</v>
      </c>
      <c r="B1055">
        <v>3</v>
      </c>
      <c r="C1055">
        <v>2</v>
      </c>
      <c r="D1055" s="5" t="s">
        <v>27</v>
      </c>
      <c r="E1055" s="6">
        <v>714.71400000000006</v>
      </c>
      <c r="F1055" s="6">
        <v>1109.9655</v>
      </c>
      <c r="G1055" s="6">
        <v>1824.6795</v>
      </c>
      <c r="H1055" s="6" t="str">
        <f>VLOOKUP(Tabla1[[#This Row],[Caja]],Originales!$I$3:$K$6,2,FALSE)</f>
        <v>Las Canteras</v>
      </c>
      <c r="I1055" s="6" t="str">
        <f>VLOOKUP(Tabla1[[#This Row],[Caja]],Originales!$I$3:$K$6,3,FALSE)</f>
        <v>Las Palmas</v>
      </c>
      <c r="J1055" s="9" t="str">
        <f>VLOOKUP(Tabla1[[#This Row],[CodigoEmpleado]],Originales!$M$3:$P$13,2,FALSE)</f>
        <v>Bea</v>
      </c>
      <c r="K1055" s="10">
        <f>YEAR(Tabla1[[#This Row],[Fecha]])</f>
        <v>2011</v>
      </c>
      <c r="L1055" s="11">
        <f>MONTH(Tabla1[[#This Row],[Fecha]])</f>
        <v>5</v>
      </c>
      <c r="M1055" s="11">
        <f>DAY(Tabla1[[#This Row],[Fecha]])</f>
        <v>12</v>
      </c>
      <c r="N1055" s="11">
        <f>WEEKDAY(Tabla1[[#This Row],[Fecha]],2)</f>
        <v>4</v>
      </c>
      <c r="O1055" s="11" t="str">
        <f t="shared" si="16"/>
        <v>Jueves</v>
      </c>
    </row>
    <row r="1056" spans="1:15" x14ac:dyDescent="0.25">
      <c r="A1056" s="4">
        <v>40675</v>
      </c>
      <c r="B1056">
        <v>4</v>
      </c>
      <c r="C1056">
        <v>1</v>
      </c>
      <c r="D1056" s="5" t="s">
        <v>32</v>
      </c>
      <c r="E1056" s="6">
        <v>694.97400000000005</v>
      </c>
      <c r="F1056" s="6">
        <v>1046.1990000000001</v>
      </c>
      <c r="G1056" s="6">
        <v>1741.173</v>
      </c>
      <c r="H1056" s="6" t="str">
        <f>VLOOKUP(Tabla1[[#This Row],[Caja]],Originales!$I$3:$K$6,2,FALSE)</f>
        <v>Telde</v>
      </c>
      <c r="I1056" s="6" t="str">
        <f>VLOOKUP(Tabla1[[#This Row],[Caja]],Originales!$I$3:$K$6,3,FALSE)</f>
        <v>Las Palmas</v>
      </c>
      <c r="J1056" s="9" t="str">
        <f>VLOOKUP(Tabla1[[#This Row],[CodigoEmpleado]],Originales!$M$3:$P$13,2,FALSE)</f>
        <v>Ana</v>
      </c>
      <c r="K1056" s="10">
        <f>YEAR(Tabla1[[#This Row],[Fecha]])</f>
        <v>2011</v>
      </c>
      <c r="L1056" s="11">
        <f>MONTH(Tabla1[[#This Row],[Fecha]])</f>
        <v>5</v>
      </c>
      <c r="M1056" s="11">
        <f>DAY(Tabla1[[#This Row],[Fecha]])</f>
        <v>12</v>
      </c>
      <c r="N1056" s="11">
        <f>WEEKDAY(Tabla1[[#This Row],[Fecha]],2)</f>
        <v>4</v>
      </c>
      <c r="O1056" s="11" t="str">
        <f t="shared" si="16"/>
        <v>Jueves</v>
      </c>
    </row>
    <row r="1057" spans="1:15" x14ac:dyDescent="0.25">
      <c r="A1057" s="4">
        <v>40675</v>
      </c>
      <c r="B1057">
        <v>4</v>
      </c>
      <c r="C1057">
        <v>2</v>
      </c>
      <c r="D1057" s="5" t="s">
        <v>37</v>
      </c>
      <c r="E1057" s="6">
        <v>816.50099999999998</v>
      </c>
      <c r="F1057" s="6">
        <v>1250.9280000000001</v>
      </c>
      <c r="G1057" s="6">
        <v>2067.4290000000001</v>
      </c>
      <c r="H1057" s="6" t="str">
        <f>VLOOKUP(Tabla1[[#This Row],[Caja]],Originales!$I$3:$K$6,2,FALSE)</f>
        <v>Telde</v>
      </c>
      <c r="I1057" s="6" t="str">
        <f>VLOOKUP(Tabla1[[#This Row],[Caja]],Originales!$I$3:$K$6,3,FALSE)</f>
        <v>Las Palmas</v>
      </c>
      <c r="J1057" s="9" t="str">
        <f>VLOOKUP(Tabla1[[#This Row],[CodigoEmpleado]],Originales!$M$3:$P$13,2,FALSE)</f>
        <v>Luis</v>
      </c>
      <c r="K1057" s="10">
        <f>YEAR(Tabla1[[#This Row],[Fecha]])</f>
        <v>2011</v>
      </c>
      <c r="L1057" s="11">
        <f>MONTH(Tabla1[[#This Row],[Fecha]])</f>
        <v>5</v>
      </c>
      <c r="M1057" s="11">
        <f>DAY(Tabla1[[#This Row],[Fecha]])</f>
        <v>12</v>
      </c>
      <c r="N1057" s="11">
        <f>WEEKDAY(Tabla1[[#This Row],[Fecha]],2)</f>
        <v>4</v>
      </c>
      <c r="O1057" s="11" t="str">
        <f t="shared" si="16"/>
        <v>Jueves</v>
      </c>
    </row>
    <row r="1058" spans="1:15" x14ac:dyDescent="0.25">
      <c r="A1058" s="4">
        <v>40676</v>
      </c>
      <c r="B1058">
        <v>1</v>
      </c>
      <c r="C1058">
        <v>1</v>
      </c>
      <c r="D1058" s="5" t="s">
        <v>40</v>
      </c>
      <c r="E1058" s="6">
        <v>702.87</v>
      </c>
      <c r="F1058" s="6">
        <v>1072.5329999999999</v>
      </c>
      <c r="G1058" s="6">
        <v>1775.403</v>
      </c>
      <c r="H1058" s="6" t="str">
        <f>VLOOKUP(Tabla1[[#This Row],[Caja]],Originales!$I$3:$K$6,2,FALSE)</f>
        <v>Tenerife Norte</v>
      </c>
      <c r="I1058" s="6" t="str">
        <f>VLOOKUP(Tabla1[[#This Row],[Caja]],Originales!$I$3:$K$6,3,FALSE)</f>
        <v>Tenerife</v>
      </c>
      <c r="J1058" s="9" t="str">
        <f>VLOOKUP(Tabla1[[#This Row],[CodigoEmpleado]],Originales!$M$3:$P$13,2,FALSE)</f>
        <v>Pepe</v>
      </c>
      <c r="K1058" s="10">
        <f>YEAR(Tabla1[[#This Row],[Fecha]])</f>
        <v>2011</v>
      </c>
      <c r="L1058" s="11">
        <f>MONTH(Tabla1[[#This Row],[Fecha]])</f>
        <v>5</v>
      </c>
      <c r="M1058" s="11">
        <f>DAY(Tabla1[[#This Row],[Fecha]])</f>
        <v>13</v>
      </c>
      <c r="N1058" s="11">
        <f>WEEKDAY(Tabla1[[#This Row],[Fecha]],2)</f>
        <v>5</v>
      </c>
      <c r="O1058" s="11" t="str">
        <f t="shared" si="16"/>
        <v>Viernes</v>
      </c>
    </row>
    <row r="1059" spans="1:15" x14ac:dyDescent="0.25">
      <c r="A1059" s="4">
        <v>40676</v>
      </c>
      <c r="B1059">
        <v>1</v>
      </c>
      <c r="C1059">
        <v>2</v>
      </c>
      <c r="D1059" s="5" t="s">
        <v>41</v>
      </c>
      <c r="E1059" s="6">
        <v>848.94600000000003</v>
      </c>
      <c r="F1059" s="6">
        <v>1338.2145</v>
      </c>
      <c r="G1059" s="6">
        <v>2187.1605</v>
      </c>
      <c r="H1059" s="6" t="str">
        <f>VLOOKUP(Tabla1[[#This Row],[Caja]],Originales!$I$3:$K$6,2,FALSE)</f>
        <v>Tenerife Norte</v>
      </c>
      <c r="I1059" s="6" t="str">
        <f>VLOOKUP(Tabla1[[#This Row],[Caja]],Originales!$I$3:$K$6,3,FALSE)</f>
        <v>Tenerife</v>
      </c>
      <c r="J1059" s="9" t="str">
        <f>VLOOKUP(Tabla1[[#This Row],[CodigoEmpleado]],Originales!$M$3:$P$13,2,FALSE)</f>
        <v>Javi</v>
      </c>
      <c r="K1059" s="10">
        <f>YEAR(Tabla1[[#This Row],[Fecha]])</f>
        <v>2011</v>
      </c>
      <c r="L1059" s="11">
        <f>MONTH(Tabla1[[#This Row],[Fecha]])</f>
        <v>5</v>
      </c>
      <c r="M1059" s="11">
        <f>DAY(Tabla1[[#This Row],[Fecha]])</f>
        <v>13</v>
      </c>
      <c r="N1059" s="11">
        <f>WEEKDAY(Tabla1[[#This Row],[Fecha]],2)</f>
        <v>5</v>
      </c>
      <c r="O1059" s="11" t="str">
        <f t="shared" si="16"/>
        <v>Viernes</v>
      </c>
    </row>
    <row r="1060" spans="1:15" x14ac:dyDescent="0.25">
      <c r="A1060" s="4">
        <v>40676</v>
      </c>
      <c r="B1060">
        <v>2</v>
      </c>
      <c r="C1060">
        <v>1</v>
      </c>
      <c r="D1060" s="5" t="s">
        <v>43</v>
      </c>
      <c r="E1060" s="6">
        <v>679.56</v>
      </c>
      <c r="F1060" s="6">
        <v>1077.0585000000001</v>
      </c>
      <c r="G1060" s="6">
        <v>1756.6185</v>
      </c>
      <c r="H1060" s="6" t="str">
        <f>VLOOKUP(Tabla1[[#This Row],[Caja]],Originales!$I$3:$K$6,2,FALSE)</f>
        <v>Tenerife Sur</v>
      </c>
      <c r="I1060" s="6" t="str">
        <f>VLOOKUP(Tabla1[[#This Row],[Caja]],Originales!$I$3:$K$6,3,FALSE)</f>
        <v>Tenerife</v>
      </c>
      <c r="J1060" s="9" t="str">
        <f>VLOOKUP(Tabla1[[#This Row],[CodigoEmpleado]],Originales!$M$3:$P$13,2,FALSE)</f>
        <v>Jose</v>
      </c>
      <c r="K1060" s="10">
        <f>YEAR(Tabla1[[#This Row],[Fecha]])</f>
        <v>2011</v>
      </c>
      <c r="L1060" s="11">
        <f>MONTH(Tabla1[[#This Row],[Fecha]])</f>
        <v>5</v>
      </c>
      <c r="M1060" s="11">
        <f>DAY(Tabla1[[#This Row],[Fecha]])</f>
        <v>13</v>
      </c>
      <c r="N1060" s="11">
        <f>WEEKDAY(Tabla1[[#This Row],[Fecha]],2)</f>
        <v>5</v>
      </c>
      <c r="O1060" s="11" t="str">
        <f t="shared" si="16"/>
        <v>Viernes</v>
      </c>
    </row>
    <row r="1061" spans="1:15" x14ac:dyDescent="0.25">
      <c r="A1061" s="4">
        <v>40676</v>
      </c>
      <c r="B1061">
        <v>2</v>
      </c>
      <c r="C1061">
        <v>2</v>
      </c>
      <c r="D1061" s="5" t="s">
        <v>47</v>
      </c>
      <c r="E1061" s="6">
        <v>812.26949999999999</v>
      </c>
      <c r="F1061" s="6">
        <v>1273.2929999999999</v>
      </c>
      <c r="G1061" s="6">
        <v>2085.5625</v>
      </c>
      <c r="H1061" s="6" t="str">
        <f>VLOOKUP(Tabla1[[#This Row],[Caja]],Originales!$I$3:$K$6,2,FALSE)</f>
        <v>Tenerife Sur</v>
      </c>
      <c r="I1061" s="6" t="str">
        <f>VLOOKUP(Tabla1[[#This Row],[Caja]],Originales!$I$3:$K$6,3,FALSE)</f>
        <v>Tenerife</v>
      </c>
      <c r="J1061" s="9" t="str">
        <f>VLOOKUP(Tabla1[[#This Row],[CodigoEmpleado]],Originales!$M$3:$P$13,2,FALSE)</f>
        <v>Toño</v>
      </c>
      <c r="K1061" s="10">
        <f>YEAR(Tabla1[[#This Row],[Fecha]])</f>
        <v>2011</v>
      </c>
      <c r="L1061" s="11">
        <f>MONTH(Tabla1[[#This Row],[Fecha]])</f>
        <v>5</v>
      </c>
      <c r="M1061" s="11">
        <f>DAY(Tabla1[[#This Row],[Fecha]])</f>
        <v>13</v>
      </c>
      <c r="N1061" s="11">
        <f>WEEKDAY(Tabla1[[#This Row],[Fecha]],2)</f>
        <v>5</v>
      </c>
      <c r="O1061" s="11" t="str">
        <f t="shared" si="16"/>
        <v>Viernes</v>
      </c>
    </row>
    <row r="1062" spans="1:15" x14ac:dyDescent="0.25">
      <c r="A1062" s="4">
        <v>40676</v>
      </c>
      <c r="B1062">
        <v>3</v>
      </c>
      <c r="C1062">
        <v>1</v>
      </c>
      <c r="D1062" s="5" t="s">
        <v>24</v>
      </c>
      <c r="E1062" s="6">
        <v>626.40899999999999</v>
      </c>
      <c r="F1062" s="6">
        <v>977.79150000000004</v>
      </c>
      <c r="G1062" s="6">
        <v>1604.2004999999999</v>
      </c>
      <c r="H1062" s="6" t="str">
        <f>VLOOKUP(Tabla1[[#This Row],[Caja]],Originales!$I$3:$K$6,2,FALSE)</f>
        <v>Las Canteras</v>
      </c>
      <c r="I1062" s="6" t="str">
        <f>VLOOKUP(Tabla1[[#This Row],[Caja]],Originales!$I$3:$K$6,3,FALSE)</f>
        <v>Las Palmas</v>
      </c>
      <c r="J1062" s="9" t="str">
        <f>VLOOKUP(Tabla1[[#This Row],[CodigoEmpleado]],Originales!$M$3:$P$13,2,FALSE)</f>
        <v>Ana</v>
      </c>
      <c r="K1062" s="10">
        <f>YEAR(Tabla1[[#This Row],[Fecha]])</f>
        <v>2011</v>
      </c>
      <c r="L1062" s="11">
        <f>MONTH(Tabla1[[#This Row],[Fecha]])</f>
        <v>5</v>
      </c>
      <c r="M1062" s="11">
        <f>DAY(Tabla1[[#This Row],[Fecha]])</f>
        <v>13</v>
      </c>
      <c r="N1062" s="11">
        <f>WEEKDAY(Tabla1[[#This Row],[Fecha]],2)</f>
        <v>5</v>
      </c>
      <c r="O1062" s="11" t="str">
        <f t="shared" si="16"/>
        <v>Viernes</v>
      </c>
    </row>
    <row r="1063" spans="1:15" x14ac:dyDescent="0.25">
      <c r="A1063" s="4">
        <v>40676</v>
      </c>
      <c r="B1063">
        <v>3</v>
      </c>
      <c r="C1063">
        <v>2</v>
      </c>
      <c r="D1063" s="5" t="s">
        <v>30</v>
      </c>
      <c r="E1063" s="6">
        <v>837.17550000000006</v>
      </c>
      <c r="F1063" s="6">
        <v>1281.1994999999999</v>
      </c>
      <c r="G1063" s="6">
        <v>2118.375</v>
      </c>
      <c r="H1063" s="6" t="str">
        <f>VLOOKUP(Tabla1[[#This Row],[Caja]],Originales!$I$3:$K$6,2,FALSE)</f>
        <v>Las Canteras</v>
      </c>
      <c r="I1063" s="6" t="str">
        <f>VLOOKUP(Tabla1[[#This Row],[Caja]],Originales!$I$3:$K$6,3,FALSE)</f>
        <v>Las Palmas</v>
      </c>
      <c r="J1063" s="9" t="str">
        <f>VLOOKUP(Tabla1[[#This Row],[CodigoEmpleado]],Originales!$M$3:$P$13,2,FALSE)</f>
        <v>Juan</v>
      </c>
      <c r="K1063" s="10">
        <f>YEAR(Tabla1[[#This Row],[Fecha]])</f>
        <v>2011</v>
      </c>
      <c r="L1063" s="11">
        <f>MONTH(Tabla1[[#This Row],[Fecha]])</f>
        <v>5</v>
      </c>
      <c r="M1063" s="11">
        <f>DAY(Tabla1[[#This Row],[Fecha]])</f>
        <v>13</v>
      </c>
      <c r="N1063" s="11">
        <f>WEEKDAY(Tabla1[[#This Row],[Fecha]],2)</f>
        <v>5</v>
      </c>
      <c r="O1063" s="11" t="str">
        <f t="shared" si="16"/>
        <v>Viernes</v>
      </c>
    </row>
    <row r="1064" spans="1:15" x14ac:dyDescent="0.25">
      <c r="A1064" s="4">
        <v>40676</v>
      </c>
      <c r="B1064">
        <v>4</v>
      </c>
      <c r="C1064">
        <v>1</v>
      </c>
      <c r="D1064" s="5" t="s">
        <v>16</v>
      </c>
      <c r="E1064" s="6">
        <v>648.45899999999995</v>
      </c>
      <c r="F1064" s="6">
        <v>1010.9924999999999</v>
      </c>
      <c r="G1064" s="6">
        <v>1659.4514999999999</v>
      </c>
      <c r="H1064" s="6" t="str">
        <f>VLOOKUP(Tabla1[[#This Row],[Caja]],Originales!$I$3:$K$6,2,FALSE)</f>
        <v>Telde</v>
      </c>
      <c r="I1064" s="6" t="str">
        <f>VLOOKUP(Tabla1[[#This Row],[Caja]],Originales!$I$3:$K$6,3,FALSE)</f>
        <v>Las Palmas</v>
      </c>
      <c r="J1064" s="9" t="str">
        <f>VLOOKUP(Tabla1[[#This Row],[CodigoEmpleado]],Originales!$M$3:$P$13,2,FALSE)</f>
        <v>Jorge</v>
      </c>
      <c r="K1064" s="10">
        <f>YEAR(Tabla1[[#This Row],[Fecha]])</f>
        <v>2011</v>
      </c>
      <c r="L1064" s="11">
        <f>MONTH(Tabla1[[#This Row],[Fecha]])</f>
        <v>5</v>
      </c>
      <c r="M1064" s="11">
        <f>DAY(Tabla1[[#This Row],[Fecha]])</f>
        <v>13</v>
      </c>
      <c r="N1064" s="11">
        <f>WEEKDAY(Tabla1[[#This Row],[Fecha]],2)</f>
        <v>5</v>
      </c>
      <c r="O1064" s="11" t="str">
        <f t="shared" si="16"/>
        <v>Viernes</v>
      </c>
    </row>
    <row r="1065" spans="1:15" x14ac:dyDescent="0.25">
      <c r="A1065" s="4">
        <v>40676</v>
      </c>
      <c r="B1065">
        <v>4</v>
      </c>
      <c r="C1065">
        <v>2</v>
      </c>
      <c r="D1065" s="5" t="s">
        <v>22</v>
      </c>
      <c r="E1065" s="6">
        <v>857.32500000000005</v>
      </c>
      <c r="F1065" s="6">
        <v>1345.05</v>
      </c>
      <c r="G1065" s="6">
        <v>2202.375</v>
      </c>
      <c r="H1065" s="6" t="str">
        <f>VLOOKUP(Tabla1[[#This Row],[Caja]],Originales!$I$3:$K$6,2,FALSE)</f>
        <v>Telde</v>
      </c>
      <c r="I1065" s="6" t="str">
        <f>VLOOKUP(Tabla1[[#This Row],[Caja]],Originales!$I$3:$K$6,3,FALSE)</f>
        <v>Las Palmas</v>
      </c>
      <c r="J1065" s="9" t="str">
        <f>VLOOKUP(Tabla1[[#This Row],[CodigoEmpleado]],Originales!$M$3:$P$13,2,FALSE)</f>
        <v>Paco</v>
      </c>
      <c r="K1065" s="10">
        <f>YEAR(Tabla1[[#This Row],[Fecha]])</f>
        <v>2011</v>
      </c>
      <c r="L1065" s="11">
        <f>MONTH(Tabla1[[#This Row],[Fecha]])</f>
        <v>5</v>
      </c>
      <c r="M1065" s="11">
        <f>DAY(Tabla1[[#This Row],[Fecha]])</f>
        <v>13</v>
      </c>
      <c r="N1065" s="11">
        <f>WEEKDAY(Tabla1[[#This Row],[Fecha]],2)</f>
        <v>5</v>
      </c>
      <c r="O1065" s="11" t="str">
        <f t="shared" si="16"/>
        <v>Viernes</v>
      </c>
    </row>
    <row r="1066" spans="1:15" x14ac:dyDescent="0.25">
      <c r="A1066" s="4">
        <v>40677</v>
      </c>
      <c r="B1066">
        <v>1</v>
      </c>
      <c r="C1066">
        <v>1</v>
      </c>
      <c r="D1066" s="5" t="s">
        <v>27</v>
      </c>
      <c r="E1066" s="6">
        <v>686.20650000000001</v>
      </c>
      <c r="F1066" s="6">
        <v>1099.7805000000001</v>
      </c>
      <c r="G1066" s="6">
        <v>1785.9870000000001</v>
      </c>
      <c r="H1066" s="6" t="str">
        <f>VLOOKUP(Tabla1[[#This Row],[Caja]],Originales!$I$3:$K$6,2,FALSE)</f>
        <v>Tenerife Norte</v>
      </c>
      <c r="I1066" s="6" t="str">
        <f>VLOOKUP(Tabla1[[#This Row],[Caja]],Originales!$I$3:$K$6,3,FALSE)</f>
        <v>Tenerife</v>
      </c>
      <c r="J1066" s="9" t="str">
        <f>VLOOKUP(Tabla1[[#This Row],[CodigoEmpleado]],Originales!$M$3:$P$13,2,FALSE)</f>
        <v>Bea</v>
      </c>
      <c r="K1066" s="10">
        <f>YEAR(Tabla1[[#This Row],[Fecha]])</f>
        <v>2011</v>
      </c>
      <c r="L1066" s="11">
        <f>MONTH(Tabla1[[#This Row],[Fecha]])</f>
        <v>5</v>
      </c>
      <c r="M1066" s="11">
        <f>DAY(Tabla1[[#This Row],[Fecha]])</f>
        <v>14</v>
      </c>
      <c r="N1066" s="11">
        <f>WEEKDAY(Tabla1[[#This Row],[Fecha]],2)</f>
        <v>6</v>
      </c>
      <c r="O1066" s="11" t="str">
        <f t="shared" si="16"/>
        <v>Sábado</v>
      </c>
    </row>
    <row r="1067" spans="1:15" x14ac:dyDescent="0.25">
      <c r="A1067" s="4">
        <v>40677</v>
      </c>
      <c r="B1067">
        <v>1</v>
      </c>
      <c r="C1067">
        <v>2</v>
      </c>
      <c r="D1067" s="5" t="s">
        <v>32</v>
      </c>
      <c r="E1067" s="6">
        <v>717.43349999999998</v>
      </c>
      <c r="F1067" s="6">
        <v>1137.3810000000001</v>
      </c>
      <c r="G1067" s="6">
        <v>1854.8145</v>
      </c>
      <c r="H1067" s="6" t="str">
        <f>VLOOKUP(Tabla1[[#This Row],[Caja]],Originales!$I$3:$K$6,2,FALSE)</f>
        <v>Tenerife Norte</v>
      </c>
      <c r="I1067" s="6" t="str">
        <f>VLOOKUP(Tabla1[[#This Row],[Caja]],Originales!$I$3:$K$6,3,FALSE)</f>
        <v>Tenerife</v>
      </c>
      <c r="J1067" s="9" t="str">
        <f>VLOOKUP(Tabla1[[#This Row],[CodigoEmpleado]],Originales!$M$3:$P$13,2,FALSE)</f>
        <v>Ana</v>
      </c>
      <c r="K1067" s="10">
        <f>YEAR(Tabla1[[#This Row],[Fecha]])</f>
        <v>2011</v>
      </c>
      <c r="L1067" s="11">
        <f>MONTH(Tabla1[[#This Row],[Fecha]])</f>
        <v>5</v>
      </c>
      <c r="M1067" s="11">
        <f>DAY(Tabla1[[#This Row],[Fecha]])</f>
        <v>14</v>
      </c>
      <c r="N1067" s="11">
        <f>WEEKDAY(Tabla1[[#This Row],[Fecha]],2)</f>
        <v>6</v>
      </c>
      <c r="O1067" s="11" t="str">
        <f t="shared" si="16"/>
        <v>Sábado</v>
      </c>
    </row>
    <row r="1068" spans="1:15" x14ac:dyDescent="0.25">
      <c r="A1068" s="4">
        <v>40677</v>
      </c>
      <c r="B1068">
        <v>2</v>
      </c>
      <c r="C1068">
        <v>1</v>
      </c>
      <c r="D1068" s="5" t="s">
        <v>37</v>
      </c>
      <c r="E1068" s="6">
        <v>731.25149999999996</v>
      </c>
      <c r="F1068" s="6">
        <v>1113.5775000000001</v>
      </c>
      <c r="G1068" s="6">
        <v>1844.829</v>
      </c>
      <c r="H1068" s="6" t="str">
        <f>VLOOKUP(Tabla1[[#This Row],[Caja]],Originales!$I$3:$K$6,2,FALSE)</f>
        <v>Tenerife Sur</v>
      </c>
      <c r="I1068" s="6" t="str">
        <f>VLOOKUP(Tabla1[[#This Row],[Caja]],Originales!$I$3:$K$6,3,FALSE)</f>
        <v>Tenerife</v>
      </c>
      <c r="J1068" s="9" t="str">
        <f>VLOOKUP(Tabla1[[#This Row],[CodigoEmpleado]],Originales!$M$3:$P$13,2,FALSE)</f>
        <v>Luis</v>
      </c>
      <c r="K1068" s="10">
        <f>YEAR(Tabla1[[#This Row],[Fecha]])</f>
        <v>2011</v>
      </c>
      <c r="L1068" s="11">
        <f>MONTH(Tabla1[[#This Row],[Fecha]])</f>
        <v>5</v>
      </c>
      <c r="M1068" s="11">
        <f>DAY(Tabla1[[#This Row],[Fecha]])</f>
        <v>14</v>
      </c>
      <c r="N1068" s="11">
        <f>WEEKDAY(Tabla1[[#This Row],[Fecha]],2)</f>
        <v>6</v>
      </c>
      <c r="O1068" s="11" t="str">
        <f t="shared" si="16"/>
        <v>Sábado</v>
      </c>
    </row>
    <row r="1069" spans="1:15" x14ac:dyDescent="0.25">
      <c r="A1069" s="4">
        <v>40677</v>
      </c>
      <c r="B1069">
        <v>2</v>
      </c>
      <c r="C1069">
        <v>2</v>
      </c>
      <c r="D1069" s="5" t="s">
        <v>40</v>
      </c>
      <c r="E1069" s="6">
        <v>715.39649999999995</v>
      </c>
      <c r="F1069" s="6">
        <v>1075.83</v>
      </c>
      <c r="G1069" s="6">
        <v>1791.2265</v>
      </c>
      <c r="H1069" s="6" t="str">
        <f>VLOOKUP(Tabla1[[#This Row],[Caja]],Originales!$I$3:$K$6,2,FALSE)</f>
        <v>Tenerife Sur</v>
      </c>
      <c r="I1069" s="6" t="str">
        <f>VLOOKUP(Tabla1[[#This Row],[Caja]],Originales!$I$3:$K$6,3,FALSE)</f>
        <v>Tenerife</v>
      </c>
      <c r="J1069" s="9" t="str">
        <f>VLOOKUP(Tabla1[[#This Row],[CodigoEmpleado]],Originales!$M$3:$P$13,2,FALSE)</f>
        <v>Pepe</v>
      </c>
      <c r="K1069" s="10">
        <f>YEAR(Tabla1[[#This Row],[Fecha]])</f>
        <v>2011</v>
      </c>
      <c r="L1069" s="11">
        <f>MONTH(Tabla1[[#This Row],[Fecha]])</f>
        <v>5</v>
      </c>
      <c r="M1069" s="11">
        <f>DAY(Tabla1[[#This Row],[Fecha]])</f>
        <v>14</v>
      </c>
      <c r="N1069" s="11">
        <f>WEEKDAY(Tabla1[[#This Row],[Fecha]],2)</f>
        <v>6</v>
      </c>
      <c r="O1069" s="11" t="str">
        <f t="shared" si="16"/>
        <v>Sábado</v>
      </c>
    </row>
    <row r="1070" spans="1:15" x14ac:dyDescent="0.25">
      <c r="A1070" s="4">
        <v>40677</v>
      </c>
      <c r="B1070">
        <v>3</v>
      </c>
      <c r="C1070">
        <v>1</v>
      </c>
      <c r="D1070" s="5" t="s">
        <v>41</v>
      </c>
      <c r="E1070" s="6">
        <v>691.91849999999999</v>
      </c>
      <c r="F1070" s="6">
        <v>1052.415</v>
      </c>
      <c r="G1070" s="6">
        <v>1744.3335</v>
      </c>
      <c r="H1070" s="6" t="str">
        <f>VLOOKUP(Tabla1[[#This Row],[Caja]],Originales!$I$3:$K$6,2,FALSE)</f>
        <v>Las Canteras</v>
      </c>
      <c r="I1070" s="6" t="str">
        <f>VLOOKUP(Tabla1[[#This Row],[Caja]],Originales!$I$3:$K$6,3,FALSE)</f>
        <v>Las Palmas</v>
      </c>
      <c r="J1070" s="9" t="str">
        <f>VLOOKUP(Tabla1[[#This Row],[CodigoEmpleado]],Originales!$M$3:$P$13,2,FALSE)</f>
        <v>Javi</v>
      </c>
      <c r="K1070" s="10">
        <f>YEAR(Tabla1[[#This Row],[Fecha]])</f>
        <v>2011</v>
      </c>
      <c r="L1070" s="11">
        <f>MONTH(Tabla1[[#This Row],[Fecha]])</f>
        <v>5</v>
      </c>
      <c r="M1070" s="11">
        <f>DAY(Tabla1[[#This Row],[Fecha]])</f>
        <v>14</v>
      </c>
      <c r="N1070" s="11">
        <f>WEEKDAY(Tabla1[[#This Row],[Fecha]],2)</f>
        <v>6</v>
      </c>
      <c r="O1070" s="11" t="str">
        <f t="shared" si="16"/>
        <v>Sábado</v>
      </c>
    </row>
    <row r="1071" spans="1:15" x14ac:dyDescent="0.25">
      <c r="A1071" s="4">
        <v>40677</v>
      </c>
      <c r="B1071">
        <v>3</v>
      </c>
      <c r="C1071">
        <v>2</v>
      </c>
      <c r="D1071" s="5" t="s">
        <v>43</v>
      </c>
      <c r="E1071" s="6">
        <v>783.88800000000003</v>
      </c>
      <c r="F1071" s="6">
        <v>1267.6334999999999</v>
      </c>
      <c r="G1071" s="6">
        <v>2051.5214999999998</v>
      </c>
      <c r="H1071" s="6" t="str">
        <f>VLOOKUP(Tabla1[[#This Row],[Caja]],Originales!$I$3:$K$6,2,FALSE)</f>
        <v>Las Canteras</v>
      </c>
      <c r="I1071" s="6" t="str">
        <f>VLOOKUP(Tabla1[[#This Row],[Caja]],Originales!$I$3:$K$6,3,FALSE)</f>
        <v>Las Palmas</v>
      </c>
      <c r="J1071" s="9" t="str">
        <f>VLOOKUP(Tabla1[[#This Row],[CodigoEmpleado]],Originales!$M$3:$P$13,2,FALSE)</f>
        <v>Jose</v>
      </c>
      <c r="K1071" s="10">
        <f>YEAR(Tabla1[[#This Row],[Fecha]])</f>
        <v>2011</v>
      </c>
      <c r="L1071" s="11">
        <f>MONTH(Tabla1[[#This Row],[Fecha]])</f>
        <v>5</v>
      </c>
      <c r="M1071" s="11">
        <f>DAY(Tabla1[[#This Row],[Fecha]])</f>
        <v>14</v>
      </c>
      <c r="N1071" s="11">
        <f>WEEKDAY(Tabla1[[#This Row],[Fecha]],2)</f>
        <v>6</v>
      </c>
      <c r="O1071" s="11" t="str">
        <f t="shared" si="16"/>
        <v>Sábado</v>
      </c>
    </row>
    <row r="1072" spans="1:15" x14ac:dyDescent="0.25">
      <c r="A1072" s="4">
        <v>40677</v>
      </c>
      <c r="B1072">
        <v>4</v>
      </c>
      <c r="C1072">
        <v>1</v>
      </c>
      <c r="D1072" s="5" t="s">
        <v>47</v>
      </c>
      <c r="E1072" s="6">
        <v>742.27650000000006</v>
      </c>
      <c r="F1072" s="6">
        <v>1130.6610000000001</v>
      </c>
      <c r="G1072" s="6">
        <v>1872.9375</v>
      </c>
      <c r="H1072" s="6" t="str">
        <f>VLOOKUP(Tabla1[[#This Row],[Caja]],Originales!$I$3:$K$6,2,FALSE)</f>
        <v>Telde</v>
      </c>
      <c r="I1072" s="6" t="str">
        <f>VLOOKUP(Tabla1[[#This Row],[Caja]],Originales!$I$3:$K$6,3,FALSE)</f>
        <v>Las Palmas</v>
      </c>
      <c r="J1072" s="9" t="str">
        <f>VLOOKUP(Tabla1[[#This Row],[CodigoEmpleado]],Originales!$M$3:$P$13,2,FALSE)</f>
        <v>Toño</v>
      </c>
      <c r="K1072" s="10">
        <f>YEAR(Tabla1[[#This Row],[Fecha]])</f>
        <v>2011</v>
      </c>
      <c r="L1072" s="11">
        <f>MONTH(Tabla1[[#This Row],[Fecha]])</f>
        <v>5</v>
      </c>
      <c r="M1072" s="11">
        <f>DAY(Tabla1[[#This Row],[Fecha]])</f>
        <v>14</v>
      </c>
      <c r="N1072" s="11">
        <f>WEEKDAY(Tabla1[[#This Row],[Fecha]],2)</f>
        <v>6</v>
      </c>
      <c r="O1072" s="11" t="str">
        <f t="shared" si="16"/>
        <v>Sábado</v>
      </c>
    </row>
    <row r="1073" spans="1:15" x14ac:dyDescent="0.25">
      <c r="A1073" s="4">
        <v>40677</v>
      </c>
      <c r="B1073">
        <v>4</v>
      </c>
      <c r="C1073">
        <v>2</v>
      </c>
      <c r="D1073" s="5" t="s">
        <v>24</v>
      </c>
      <c r="E1073" s="6">
        <v>695.18399999999997</v>
      </c>
      <c r="F1073" s="6">
        <v>1082.634</v>
      </c>
      <c r="G1073" s="6">
        <v>1777.818</v>
      </c>
      <c r="H1073" s="6" t="str">
        <f>VLOOKUP(Tabla1[[#This Row],[Caja]],Originales!$I$3:$K$6,2,FALSE)</f>
        <v>Telde</v>
      </c>
      <c r="I1073" s="6" t="str">
        <f>VLOOKUP(Tabla1[[#This Row],[Caja]],Originales!$I$3:$K$6,3,FALSE)</f>
        <v>Las Palmas</v>
      </c>
      <c r="J1073" s="9" t="str">
        <f>VLOOKUP(Tabla1[[#This Row],[CodigoEmpleado]],Originales!$M$3:$P$13,2,FALSE)</f>
        <v>Ana</v>
      </c>
      <c r="K1073" s="10">
        <f>YEAR(Tabla1[[#This Row],[Fecha]])</f>
        <v>2011</v>
      </c>
      <c r="L1073" s="11">
        <f>MONTH(Tabla1[[#This Row],[Fecha]])</f>
        <v>5</v>
      </c>
      <c r="M1073" s="11">
        <f>DAY(Tabla1[[#This Row],[Fecha]])</f>
        <v>14</v>
      </c>
      <c r="N1073" s="11">
        <f>WEEKDAY(Tabla1[[#This Row],[Fecha]],2)</f>
        <v>6</v>
      </c>
      <c r="O1073" s="11" t="str">
        <f t="shared" si="16"/>
        <v>Sábado</v>
      </c>
    </row>
    <row r="1074" spans="1:15" x14ac:dyDescent="0.25">
      <c r="A1074" s="4">
        <v>40678</v>
      </c>
      <c r="B1074">
        <v>1</v>
      </c>
      <c r="C1074">
        <v>1</v>
      </c>
      <c r="D1074" s="5" t="s">
        <v>30</v>
      </c>
      <c r="E1074" s="6">
        <v>687.38250000000005</v>
      </c>
      <c r="F1074" s="6">
        <v>1065.624</v>
      </c>
      <c r="G1074" s="6">
        <v>1753.0065</v>
      </c>
      <c r="H1074" s="6" t="str">
        <f>VLOOKUP(Tabla1[[#This Row],[Caja]],Originales!$I$3:$K$6,2,FALSE)</f>
        <v>Tenerife Norte</v>
      </c>
      <c r="I1074" s="6" t="str">
        <f>VLOOKUP(Tabla1[[#This Row],[Caja]],Originales!$I$3:$K$6,3,FALSE)</f>
        <v>Tenerife</v>
      </c>
      <c r="J1074" s="9" t="str">
        <f>VLOOKUP(Tabla1[[#This Row],[CodigoEmpleado]],Originales!$M$3:$P$13,2,FALSE)</f>
        <v>Juan</v>
      </c>
      <c r="K1074" s="10">
        <f>YEAR(Tabla1[[#This Row],[Fecha]])</f>
        <v>2011</v>
      </c>
      <c r="L1074" s="11">
        <f>MONTH(Tabla1[[#This Row],[Fecha]])</f>
        <v>5</v>
      </c>
      <c r="M1074" s="11">
        <f>DAY(Tabla1[[#This Row],[Fecha]])</f>
        <v>15</v>
      </c>
      <c r="N1074" s="11">
        <f>WEEKDAY(Tabla1[[#This Row],[Fecha]],2)</f>
        <v>7</v>
      </c>
      <c r="O1074" s="11" t="str">
        <f t="shared" si="16"/>
        <v>Domingo</v>
      </c>
    </row>
    <row r="1075" spans="1:15" x14ac:dyDescent="0.25">
      <c r="A1075" s="4">
        <v>40678</v>
      </c>
      <c r="B1075">
        <v>1</v>
      </c>
      <c r="C1075">
        <v>2</v>
      </c>
      <c r="D1075" s="5" t="s">
        <v>16</v>
      </c>
      <c r="E1075" s="6">
        <v>709.22249999999997</v>
      </c>
      <c r="F1075" s="6">
        <v>1082.3399999999999</v>
      </c>
      <c r="G1075" s="6">
        <v>1791.5625</v>
      </c>
      <c r="H1075" s="6" t="str">
        <f>VLOOKUP(Tabla1[[#This Row],[Caja]],Originales!$I$3:$K$6,2,FALSE)</f>
        <v>Tenerife Norte</v>
      </c>
      <c r="I1075" s="6" t="str">
        <f>VLOOKUP(Tabla1[[#This Row],[Caja]],Originales!$I$3:$K$6,3,FALSE)</f>
        <v>Tenerife</v>
      </c>
      <c r="J1075" s="9" t="str">
        <f>VLOOKUP(Tabla1[[#This Row],[CodigoEmpleado]],Originales!$M$3:$P$13,2,FALSE)</f>
        <v>Jorge</v>
      </c>
      <c r="K1075" s="10">
        <f>YEAR(Tabla1[[#This Row],[Fecha]])</f>
        <v>2011</v>
      </c>
      <c r="L1075" s="11">
        <f>MONTH(Tabla1[[#This Row],[Fecha]])</f>
        <v>5</v>
      </c>
      <c r="M1075" s="11">
        <f>DAY(Tabla1[[#This Row],[Fecha]])</f>
        <v>15</v>
      </c>
      <c r="N1075" s="11">
        <f>WEEKDAY(Tabla1[[#This Row],[Fecha]],2)</f>
        <v>7</v>
      </c>
      <c r="O1075" s="11" t="str">
        <f t="shared" si="16"/>
        <v>Domingo</v>
      </c>
    </row>
    <row r="1076" spans="1:15" x14ac:dyDescent="0.25">
      <c r="A1076" s="4">
        <v>40678</v>
      </c>
      <c r="B1076">
        <v>2</v>
      </c>
      <c r="C1076">
        <v>1</v>
      </c>
      <c r="D1076" s="5" t="s">
        <v>22</v>
      </c>
      <c r="E1076" s="6">
        <v>684.78899999999999</v>
      </c>
      <c r="F1076" s="6">
        <v>1103.1824999999999</v>
      </c>
      <c r="G1076" s="6">
        <v>1787.9715000000001</v>
      </c>
      <c r="H1076" s="6" t="str">
        <f>VLOOKUP(Tabla1[[#This Row],[Caja]],Originales!$I$3:$K$6,2,FALSE)</f>
        <v>Tenerife Sur</v>
      </c>
      <c r="I1076" s="6" t="str">
        <f>VLOOKUP(Tabla1[[#This Row],[Caja]],Originales!$I$3:$K$6,3,FALSE)</f>
        <v>Tenerife</v>
      </c>
      <c r="J1076" s="9" t="str">
        <f>VLOOKUP(Tabla1[[#This Row],[CodigoEmpleado]],Originales!$M$3:$P$13,2,FALSE)</f>
        <v>Paco</v>
      </c>
      <c r="K1076" s="10">
        <f>YEAR(Tabla1[[#This Row],[Fecha]])</f>
        <v>2011</v>
      </c>
      <c r="L1076" s="11">
        <f>MONTH(Tabla1[[#This Row],[Fecha]])</f>
        <v>5</v>
      </c>
      <c r="M1076" s="11">
        <f>DAY(Tabla1[[#This Row],[Fecha]])</f>
        <v>15</v>
      </c>
      <c r="N1076" s="11">
        <f>WEEKDAY(Tabla1[[#This Row],[Fecha]],2)</f>
        <v>7</v>
      </c>
      <c r="O1076" s="11" t="str">
        <f t="shared" si="16"/>
        <v>Domingo</v>
      </c>
    </row>
    <row r="1077" spans="1:15" x14ac:dyDescent="0.25">
      <c r="A1077" s="4">
        <v>40678</v>
      </c>
      <c r="B1077">
        <v>2</v>
      </c>
      <c r="C1077">
        <v>2</v>
      </c>
      <c r="D1077" s="5" t="s">
        <v>27</v>
      </c>
      <c r="E1077" s="6">
        <v>743.14800000000002</v>
      </c>
      <c r="F1077" s="6">
        <v>1116.7065</v>
      </c>
      <c r="G1077" s="6">
        <v>1859.8544999999999</v>
      </c>
      <c r="H1077" s="6" t="str">
        <f>VLOOKUP(Tabla1[[#This Row],[Caja]],Originales!$I$3:$K$6,2,FALSE)</f>
        <v>Tenerife Sur</v>
      </c>
      <c r="I1077" s="6" t="str">
        <f>VLOOKUP(Tabla1[[#This Row],[Caja]],Originales!$I$3:$K$6,3,FALSE)</f>
        <v>Tenerife</v>
      </c>
      <c r="J1077" s="9" t="str">
        <f>VLOOKUP(Tabla1[[#This Row],[CodigoEmpleado]],Originales!$M$3:$P$13,2,FALSE)</f>
        <v>Bea</v>
      </c>
      <c r="K1077" s="10">
        <f>YEAR(Tabla1[[#This Row],[Fecha]])</f>
        <v>2011</v>
      </c>
      <c r="L1077" s="11">
        <f>MONTH(Tabla1[[#This Row],[Fecha]])</f>
        <v>5</v>
      </c>
      <c r="M1077" s="11">
        <f>DAY(Tabla1[[#This Row],[Fecha]])</f>
        <v>15</v>
      </c>
      <c r="N1077" s="11">
        <f>WEEKDAY(Tabla1[[#This Row],[Fecha]],2)</f>
        <v>7</v>
      </c>
      <c r="O1077" s="11" t="str">
        <f t="shared" si="16"/>
        <v>Domingo</v>
      </c>
    </row>
    <row r="1078" spans="1:15" x14ac:dyDescent="0.25">
      <c r="A1078" s="4">
        <v>40678</v>
      </c>
      <c r="B1078">
        <v>3</v>
      </c>
      <c r="C1078">
        <v>1</v>
      </c>
      <c r="D1078" s="5" t="s">
        <v>32</v>
      </c>
      <c r="E1078" s="6">
        <v>680.28449999999998</v>
      </c>
      <c r="F1078" s="6">
        <v>1039.143</v>
      </c>
      <c r="G1078" s="6">
        <v>1719.4275</v>
      </c>
      <c r="H1078" s="6" t="str">
        <f>VLOOKUP(Tabla1[[#This Row],[Caja]],Originales!$I$3:$K$6,2,FALSE)</f>
        <v>Las Canteras</v>
      </c>
      <c r="I1078" s="6" t="str">
        <f>VLOOKUP(Tabla1[[#This Row],[Caja]],Originales!$I$3:$K$6,3,FALSE)</f>
        <v>Las Palmas</v>
      </c>
      <c r="J1078" s="9" t="str">
        <f>VLOOKUP(Tabla1[[#This Row],[CodigoEmpleado]],Originales!$M$3:$P$13,2,FALSE)</f>
        <v>Ana</v>
      </c>
      <c r="K1078" s="10">
        <f>YEAR(Tabla1[[#This Row],[Fecha]])</f>
        <v>2011</v>
      </c>
      <c r="L1078" s="11">
        <f>MONTH(Tabla1[[#This Row],[Fecha]])</f>
        <v>5</v>
      </c>
      <c r="M1078" s="11">
        <f>DAY(Tabla1[[#This Row],[Fecha]])</f>
        <v>15</v>
      </c>
      <c r="N1078" s="11">
        <f>WEEKDAY(Tabla1[[#This Row],[Fecha]],2)</f>
        <v>7</v>
      </c>
      <c r="O1078" s="11" t="str">
        <f t="shared" si="16"/>
        <v>Domingo</v>
      </c>
    </row>
    <row r="1079" spans="1:15" x14ac:dyDescent="0.25">
      <c r="A1079" s="4">
        <v>40678</v>
      </c>
      <c r="B1079">
        <v>3</v>
      </c>
      <c r="C1079">
        <v>2</v>
      </c>
      <c r="D1079" s="5" t="s">
        <v>37</v>
      </c>
      <c r="E1079" s="6">
        <v>710.08349999999996</v>
      </c>
      <c r="F1079" s="6">
        <v>1113.1679999999999</v>
      </c>
      <c r="G1079" s="6">
        <v>1823.2515000000001</v>
      </c>
      <c r="H1079" s="6" t="str">
        <f>VLOOKUP(Tabla1[[#This Row],[Caja]],Originales!$I$3:$K$6,2,FALSE)</f>
        <v>Las Canteras</v>
      </c>
      <c r="I1079" s="6" t="str">
        <f>VLOOKUP(Tabla1[[#This Row],[Caja]],Originales!$I$3:$K$6,3,FALSE)</f>
        <v>Las Palmas</v>
      </c>
      <c r="J1079" s="9" t="str">
        <f>VLOOKUP(Tabla1[[#This Row],[CodigoEmpleado]],Originales!$M$3:$P$13,2,FALSE)</f>
        <v>Luis</v>
      </c>
      <c r="K1079" s="10">
        <f>YEAR(Tabla1[[#This Row],[Fecha]])</f>
        <v>2011</v>
      </c>
      <c r="L1079" s="11">
        <f>MONTH(Tabla1[[#This Row],[Fecha]])</f>
        <v>5</v>
      </c>
      <c r="M1079" s="11">
        <f>DAY(Tabla1[[#This Row],[Fecha]])</f>
        <v>15</v>
      </c>
      <c r="N1079" s="11">
        <f>WEEKDAY(Tabla1[[#This Row],[Fecha]],2)</f>
        <v>7</v>
      </c>
      <c r="O1079" s="11" t="str">
        <f t="shared" si="16"/>
        <v>Domingo</v>
      </c>
    </row>
    <row r="1080" spans="1:15" x14ac:dyDescent="0.25">
      <c r="A1080" s="4">
        <v>40678</v>
      </c>
      <c r="B1080">
        <v>4</v>
      </c>
      <c r="C1080">
        <v>1</v>
      </c>
      <c r="D1080" s="5" t="s">
        <v>40</v>
      </c>
      <c r="E1080" s="6">
        <v>662.61300000000006</v>
      </c>
      <c r="F1080" s="6">
        <v>1020.516</v>
      </c>
      <c r="G1080" s="6">
        <v>1683.1289999999999</v>
      </c>
      <c r="H1080" s="6" t="str">
        <f>VLOOKUP(Tabla1[[#This Row],[Caja]],Originales!$I$3:$K$6,2,FALSE)</f>
        <v>Telde</v>
      </c>
      <c r="I1080" s="6" t="str">
        <f>VLOOKUP(Tabla1[[#This Row],[Caja]],Originales!$I$3:$K$6,3,FALSE)</f>
        <v>Las Palmas</v>
      </c>
      <c r="J1080" s="9" t="str">
        <f>VLOOKUP(Tabla1[[#This Row],[CodigoEmpleado]],Originales!$M$3:$P$13,2,FALSE)</f>
        <v>Pepe</v>
      </c>
      <c r="K1080" s="10">
        <f>YEAR(Tabla1[[#This Row],[Fecha]])</f>
        <v>2011</v>
      </c>
      <c r="L1080" s="11">
        <f>MONTH(Tabla1[[#This Row],[Fecha]])</f>
        <v>5</v>
      </c>
      <c r="M1080" s="11">
        <f>DAY(Tabla1[[#This Row],[Fecha]])</f>
        <v>15</v>
      </c>
      <c r="N1080" s="11">
        <f>WEEKDAY(Tabla1[[#This Row],[Fecha]],2)</f>
        <v>7</v>
      </c>
      <c r="O1080" s="11" t="str">
        <f t="shared" si="16"/>
        <v>Domingo</v>
      </c>
    </row>
    <row r="1081" spans="1:15" x14ac:dyDescent="0.25">
      <c r="A1081" s="4">
        <v>40678</v>
      </c>
      <c r="B1081">
        <v>4</v>
      </c>
      <c r="C1081">
        <v>2</v>
      </c>
      <c r="D1081" s="5" t="s">
        <v>41</v>
      </c>
      <c r="E1081" s="6">
        <v>803.17650000000003</v>
      </c>
      <c r="F1081" s="6">
        <v>1287.846</v>
      </c>
      <c r="G1081" s="6">
        <v>2091.0225</v>
      </c>
      <c r="H1081" s="6" t="str">
        <f>VLOOKUP(Tabla1[[#This Row],[Caja]],Originales!$I$3:$K$6,2,FALSE)</f>
        <v>Telde</v>
      </c>
      <c r="I1081" s="6" t="str">
        <f>VLOOKUP(Tabla1[[#This Row],[Caja]],Originales!$I$3:$K$6,3,FALSE)</f>
        <v>Las Palmas</v>
      </c>
      <c r="J1081" s="9" t="str">
        <f>VLOOKUP(Tabla1[[#This Row],[CodigoEmpleado]],Originales!$M$3:$P$13,2,FALSE)</f>
        <v>Javi</v>
      </c>
      <c r="K1081" s="10">
        <f>YEAR(Tabla1[[#This Row],[Fecha]])</f>
        <v>2011</v>
      </c>
      <c r="L1081" s="11">
        <f>MONTH(Tabla1[[#This Row],[Fecha]])</f>
        <v>5</v>
      </c>
      <c r="M1081" s="11">
        <f>DAY(Tabla1[[#This Row],[Fecha]])</f>
        <v>15</v>
      </c>
      <c r="N1081" s="11">
        <f>WEEKDAY(Tabla1[[#This Row],[Fecha]],2)</f>
        <v>7</v>
      </c>
      <c r="O1081" s="11" t="str">
        <f t="shared" si="16"/>
        <v>Domingo</v>
      </c>
    </row>
    <row r="1082" spans="1:15" x14ac:dyDescent="0.25">
      <c r="A1082" s="4">
        <v>40679</v>
      </c>
      <c r="B1082">
        <v>1</v>
      </c>
      <c r="C1082">
        <v>1</v>
      </c>
      <c r="D1082" s="5" t="s">
        <v>43</v>
      </c>
      <c r="E1082" s="6">
        <v>689.91300000000001</v>
      </c>
      <c r="F1082" s="6">
        <v>1048.8554999999999</v>
      </c>
      <c r="G1082" s="6">
        <v>1738.7684999999999</v>
      </c>
      <c r="H1082" s="6" t="str">
        <f>VLOOKUP(Tabla1[[#This Row],[Caja]],Originales!$I$3:$K$6,2,FALSE)</f>
        <v>Tenerife Norte</v>
      </c>
      <c r="I1082" s="6" t="str">
        <f>VLOOKUP(Tabla1[[#This Row],[Caja]],Originales!$I$3:$K$6,3,FALSE)</f>
        <v>Tenerife</v>
      </c>
      <c r="J1082" s="9" t="str">
        <f>VLOOKUP(Tabla1[[#This Row],[CodigoEmpleado]],Originales!$M$3:$P$13,2,FALSE)</f>
        <v>Jose</v>
      </c>
      <c r="K1082" s="10">
        <f>YEAR(Tabla1[[#This Row],[Fecha]])</f>
        <v>2011</v>
      </c>
      <c r="L1082" s="11">
        <f>MONTH(Tabla1[[#This Row],[Fecha]])</f>
        <v>5</v>
      </c>
      <c r="M1082" s="11">
        <f>DAY(Tabla1[[#This Row],[Fecha]])</f>
        <v>16</v>
      </c>
      <c r="N1082" s="11">
        <f>WEEKDAY(Tabla1[[#This Row],[Fecha]],2)</f>
        <v>1</v>
      </c>
      <c r="O1082" s="11" t="str">
        <f t="shared" si="16"/>
        <v>Lunes</v>
      </c>
    </row>
    <row r="1083" spans="1:15" x14ac:dyDescent="0.25">
      <c r="A1083" s="4">
        <v>40679</v>
      </c>
      <c r="B1083">
        <v>1</v>
      </c>
      <c r="C1083">
        <v>2</v>
      </c>
      <c r="D1083" s="5" t="s">
        <v>47</v>
      </c>
      <c r="E1083" s="6">
        <v>779.85599999999999</v>
      </c>
      <c r="F1083" s="6">
        <v>1312.7415000000001</v>
      </c>
      <c r="G1083" s="6">
        <v>2092.5974999999999</v>
      </c>
      <c r="H1083" s="6" t="str">
        <f>VLOOKUP(Tabla1[[#This Row],[Caja]],Originales!$I$3:$K$6,2,FALSE)</f>
        <v>Tenerife Norte</v>
      </c>
      <c r="I1083" s="6" t="str">
        <f>VLOOKUP(Tabla1[[#This Row],[Caja]],Originales!$I$3:$K$6,3,FALSE)</f>
        <v>Tenerife</v>
      </c>
      <c r="J1083" s="9" t="str">
        <f>VLOOKUP(Tabla1[[#This Row],[CodigoEmpleado]],Originales!$M$3:$P$13,2,FALSE)</f>
        <v>Toño</v>
      </c>
      <c r="K1083" s="10">
        <f>YEAR(Tabla1[[#This Row],[Fecha]])</f>
        <v>2011</v>
      </c>
      <c r="L1083" s="11">
        <f>MONTH(Tabla1[[#This Row],[Fecha]])</f>
        <v>5</v>
      </c>
      <c r="M1083" s="11">
        <f>DAY(Tabla1[[#This Row],[Fecha]])</f>
        <v>16</v>
      </c>
      <c r="N1083" s="11">
        <f>WEEKDAY(Tabla1[[#This Row],[Fecha]],2)</f>
        <v>1</v>
      </c>
      <c r="O1083" s="11" t="str">
        <f t="shared" si="16"/>
        <v>Lunes</v>
      </c>
    </row>
    <row r="1084" spans="1:15" x14ac:dyDescent="0.25">
      <c r="A1084" s="4">
        <v>40679</v>
      </c>
      <c r="B1084">
        <v>2</v>
      </c>
      <c r="C1084">
        <v>1</v>
      </c>
      <c r="D1084" s="5" t="s">
        <v>24</v>
      </c>
      <c r="E1084" s="6">
        <v>703.13250000000005</v>
      </c>
      <c r="F1084" s="6">
        <v>1167.768</v>
      </c>
      <c r="G1084" s="6">
        <v>1870.9005</v>
      </c>
      <c r="H1084" s="6" t="str">
        <f>VLOOKUP(Tabla1[[#This Row],[Caja]],Originales!$I$3:$K$6,2,FALSE)</f>
        <v>Tenerife Sur</v>
      </c>
      <c r="I1084" s="6" t="str">
        <f>VLOOKUP(Tabla1[[#This Row],[Caja]],Originales!$I$3:$K$6,3,FALSE)</f>
        <v>Tenerife</v>
      </c>
      <c r="J1084" s="9" t="str">
        <f>VLOOKUP(Tabla1[[#This Row],[CodigoEmpleado]],Originales!$M$3:$P$13,2,FALSE)</f>
        <v>Ana</v>
      </c>
      <c r="K1084" s="10">
        <f>YEAR(Tabla1[[#This Row],[Fecha]])</f>
        <v>2011</v>
      </c>
      <c r="L1084" s="11">
        <f>MONTH(Tabla1[[#This Row],[Fecha]])</f>
        <v>5</v>
      </c>
      <c r="M1084" s="11">
        <f>DAY(Tabla1[[#This Row],[Fecha]])</f>
        <v>16</v>
      </c>
      <c r="N1084" s="11">
        <f>WEEKDAY(Tabla1[[#This Row],[Fecha]],2)</f>
        <v>1</v>
      </c>
      <c r="O1084" s="11" t="str">
        <f t="shared" si="16"/>
        <v>Lunes</v>
      </c>
    </row>
    <row r="1085" spans="1:15" x14ac:dyDescent="0.25">
      <c r="A1085" s="4">
        <v>40679</v>
      </c>
      <c r="B1085">
        <v>2</v>
      </c>
      <c r="C1085">
        <v>2</v>
      </c>
      <c r="D1085" s="5" t="s">
        <v>30</v>
      </c>
      <c r="E1085" s="6">
        <v>581.78399999999999</v>
      </c>
      <c r="F1085" s="6">
        <v>999.12750000000005</v>
      </c>
      <c r="G1085" s="6">
        <v>1580.9114999999999</v>
      </c>
      <c r="H1085" s="6" t="str">
        <f>VLOOKUP(Tabla1[[#This Row],[Caja]],Originales!$I$3:$K$6,2,FALSE)</f>
        <v>Tenerife Sur</v>
      </c>
      <c r="I1085" s="6" t="str">
        <f>VLOOKUP(Tabla1[[#This Row],[Caja]],Originales!$I$3:$K$6,3,FALSE)</f>
        <v>Tenerife</v>
      </c>
      <c r="J1085" s="9" t="str">
        <f>VLOOKUP(Tabla1[[#This Row],[CodigoEmpleado]],Originales!$M$3:$P$13,2,FALSE)</f>
        <v>Juan</v>
      </c>
      <c r="K1085" s="10">
        <f>YEAR(Tabla1[[#This Row],[Fecha]])</f>
        <v>2011</v>
      </c>
      <c r="L1085" s="11">
        <f>MONTH(Tabla1[[#This Row],[Fecha]])</f>
        <v>5</v>
      </c>
      <c r="M1085" s="11">
        <f>DAY(Tabla1[[#This Row],[Fecha]])</f>
        <v>16</v>
      </c>
      <c r="N1085" s="11">
        <f>WEEKDAY(Tabla1[[#This Row],[Fecha]],2)</f>
        <v>1</v>
      </c>
      <c r="O1085" s="11" t="str">
        <f t="shared" si="16"/>
        <v>Lunes</v>
      </c>
    </row>
    <row r="1086" spans="1:15" x14ac:dyDescent="0.25">
      <c r="A1086" s="4">
        <v>40679</v>
      </c>
      <c r="B1086">
        <v>3</v>
      </c>
      <c r="C1086">
        <v>1</v>
      </c>
      <c r="D1086" s="5" t="s">
        <v>16</v>
      </c>
      <c r="E1086" s="6">
        <v>679.33950000000004</v>
      </c>
      <c r="F1086" s="6">
        <v>1158.5385000000001</v>
      </c>
      <c r="G1086" s="6">
        <v>1837.8779999999999</v>
      </c>
      <c r="H1086" s="6" t="str">
        <f>VLOOKUP(Tabla1[[#This Row],[Caja]],Originales!$I$3:$K$6,2,FALSE)</f>
        <v>Las Canteras</v>
      </c>
      <c r="I1086" s="6" t="str">
        <f>VLOOKUP(Tabla1[[#This Row],[Caja]],Originales!$I$3:$K$6,3,FALSE)</f>
        <v>Las Palmas</v>
      </c>
      <c r="J1086" s="9" t="str">
        <f>VLOOKUP(Tabla1[[#This Row],[CodigoEmpleado]],Originales!$M$3:$P$13,2,FALSE)</f>
        <v>Jorge</v>
      </c>
      <c r="K1086" s="10">
        <f>YEAR(Tabla1[[#This Row],[Fecha]])</f>
        <v>2011</v>
      </c>
      <c r="L1086" s="11">
        <f>MONTH(Tabla1[[#This Row],[Fecha]])</f>
        <v>5</v>
      </c>
      <c r="M1086" s="11">
        <f>DAY(Tabla1[[#This Row],[Fecha]])</f>
        <v>16</v>
      </c>
      <c r="N1086" s="11">
        <f>WEEKDAY(Tabla1[[#This Row],[Fecha]],2)</f>
        <v>1</v>
      </c>
      <c r="O1086" s="11" t="str">
        <f t="shared" si="16"/>
        <v>Lunes</v>
      </c>
    </row>
    <row r="1087" spans="1:15" x14ac:dyDescent="0.25">
      <c r="A1087" s="4">
        <v>40679</v>
      </c>
      <c r="B1087">
        <v>3</v>
      </c>
      <c r="C1087">
        <v>2</v>
      </c>
      <c r="D1087" s="5" t="s">
        <v>22</v>
      </c>
      <c r="E1087" s="6">
        <v>820.17600000000004</v>
      </c>
      <c r="F1087" s="6">
        <v>1287.7304999999999</v>
      </c>
      <c r="G1087" s="6">
        <v>2107.9065000000001</v>
      </c>
      <c r="H1087" s="6" t="str">
        <f>VLOOKUP(Tabla1[[#This Row],[Caja]],Originales!$I$3:$K$6,2,FALSE)</f>
        <v>Las Canteras</v>
      </c>
      <c r="I1087" s="6" t="str">
        <f>VLOOKUP(Tabla1[[#This Row],[Caja]],Originales!$I$3:$K$6,3,FALSE)</f>
        <v>Las Palmas</v>
      </c>
      <c r="J1087" s="9" t="str">
        <f>VLOOKUP(Tabla1[[#This Row],[CodigoEmpleado]],Originales!$M$3:$P$13,2,FALSE)</f>
        <v>Paco</v>
      </c>
      <c r="K1087" s="10">
        <f>YEAR(Tabla1[[#This Row],[Fecha]])</f>
        <v>2011</v>
      </c>
      <c r="L1087" s="11">
        <f>MONTH(Tabla1[[#This Row],[Fecha]])</f>
        <v>5</v>
      </c>
      <c r="M1087" s="11">
        <f>DAY(Tabla1[[#This Row],[Fecha]])</f>
        <v>16</v>
      </c>
      <c r="N1087" s="11">
        <f>WEEKDAY(Tabla1[[#This Row],[Fecha]],2)</f>
        <v>1</v>
      </c>
      <c r="O1087" s="11" t="str">
        <f t="shared" si="16"/>
        <v>Lunes</v>
      </c>
    </row>
    <row r="1088" spans="1:15" x14ac:dyDescent="0.25">
      <c r="A1088" s="4">
        <v>40679</v>
      </c>
      <c r="B1088">
        <v>4</v>
      </c>
      <c r="C1088">
        <v>1</v>
      </c>
      <c r="D1088" s="5" t="s">
        <v>27</v>
      </c>
      <c r="E1088" s="6">
        <v>675.69600000000003</v>
      </c>
      <c r="F1088" s="6">
        <v>1033.5885000000001</v>
      </c>
      <c r="G1088" s="6">
        <v>1709.2845</v>
      </c>
      <c r="H1088" s="6" t="str">
        <f>VLOOKUP(Tabla1[[#This Row],[Caja]],Originales!$I$3:$K$6,2,FALSE)</f>
        <v>Telde</v>
      </c>
      <c r="I1088" s="6" t="str">
        <f>VLOOKUP(Tabla1[[#This Row],[Caja]],Originales!$I$3:$K$6,3,FALSE)</f>
        <v>Las Palmas</v>
      </c>
      <c r="J1088" s="9" t="str">
        <f>VLOOKUP(Tabla1[[#This Row],[CodigoEmpleado]],Originales!$M$3:$P$13,2,FALSE)</f>
        <v>Bea</v>
      </c>
      <c r="K1088" s="10">
        <f>YEAR(Tabla1[[#This Row],[Fecha]])</f>
        <v>2011</v>
      </c>
      <c r="L1088" s="11">
        <f>MONTH(Tabla1[[#This Row],[Fecha]])</f>
        <v>5</v>
      </c>
      <c r="M1088" s="11">
        <f>DAY(Tabla1[[#This Row],[Fecha]])</f>
        <v>16</v>
      </c>
      <c r="N1088" s="11">
        <f>WEEKDAY(Tabla1[[#This Row],[Fecha]],2)</f>
        <v>1</v>
      </c>
      <c r="O1088" s="11" t="str">
        <f t="shared" si="16"/>
        <v>Lunes</v>
      </c>
    </row>
    <row r="1089" spans="1:15" x14ac:dyDescent="0.25">
      <c r="A1089" s="4">
        <v>40679</v>
      </c>
      <c r="B1089">
        <v>4</v>
      </c>
      <c r="C1089">
        <v>2</v>
      </c>
      <c r="D1089" s="5" t="s">
        <v>32</v>
      </c>
      <c r="E1089" s="6">
        <v>715.73249999999996</v>
      </c>
      <c r="F1089" s="6">
        <v>1080.45</v>
      </c>
      <c r="G1089" s="6">
        <v>1796.1824999999999</v>
      </c>
      <c r="H1089" s="6" t="str">
        <f>VLOOKUP(Tabla1[[#This Row],[Caja]],Originales!$I$3:$K$6,2,FALSE)</f>
        <v>Telde</v>
      </c>
      <c r="I1089" s="6" t="str">
        <f>VLOOKUP(Tabla1[[#This Row],[Caja]],Originales!$I$3:$K$6,3,FALSE)</f>
        <v>Las Palmas</v>
      </c>
      <c r="J1089" s="9" t="str">
        <f>VLOOKUP(Tabla1[[#This Row],[CodigoEmpleado]],Originales!$M$3:$P$13,2,FALSE)</f>
        <v>Ana</v>
      </c>
      <c r="K1089" s="10">
        <f>YEAR(Tabla1[[#This Row],[Fecha]])</f>
        <v>2011</v>
      </c>
      <c r="L1089" s="11">
        <f>MONTH(Tabla1[[#This Row],[Fecha]])</f>
        <v>5</v>
      </c>
      <c r="M1089" s="11">
        <f>DAY(Tabla1[[#This Row],[Fecha]])</f>
        <v>16</v>
      </c>
      <c r="N1089" s="11">
        <f>WEEKDAY(Tabla1[[#This Row],[Fecha]],2)</f>
        <v>1</v>
      </c>
      <c r="O1089" s="11" t="str">
        <f t="shared" si="16"/>
        <v>Lunes</v>
      </c>
    </row>
    <row r="1090" spans="1:15" x14ac:dyDescent="0.25">
      <c r="A1090" s="4">
        <v>40680</v>
      </c>
      <c r="B1090">
        <v>1</v>
      </c>
      <c r="C1090">
        <v>1</v>
      </c>
      <c r="D1090" s="5" t="s">
        <v>37</v>
      </c>
      <c r="E1090" s="6">
        <v>584.48249999999996</v>
      </c>
      <c r="F1090" s="6">
        <v>1008.5145</v>
      </c>
      <c r="G1090" s="6">
        <v>1592.9970000000001</v>
      </c>
      <c r="H1090" s="6" t="str">
        <f>VLOOKUP(Tabla1[[#This Row],[Caja]],Originales!$I$3:$K$6,2,FALSE)</f>
        <v>Tenerife Norte</v>
      </c>
      <c r="I1090" s="6" t="str">
        <f>VLOOKUP(Tabla1[[#This Row],[Caja]],Originales!$I$3:$K$6,3,FALSE)</f>
        <v>Tenerife</v>
      </c>
      <c r="J1090" s="9" t="str">
        <f>VLOOKUP(Tabla1[[#This Row],[CodigoEmpleado]],Originales!$M$3:$P$13,2,FALSE)</f>
        <v>Luis</v>
      </c>
      <c r="K1090" s="10">
        <f>YEAR(Tabla1[[#This Row],[Fecha]])</f>
        <v>2011</v>
      </c>
      <c r="L1090" s="11">
        <f>MONTH(Tabla1[[#This Row],[Fecha]])</f>
        <v>5</v>
      </c>
      <c r="M1090" s="11">
        <f>DAY(Tabla1[[#This Row],[Fecha]])</f>
        <v>17</v>
      </c>
      <c r="N1090" s="11">
        <f>WEEKDAY(Tabla1[[#This Row],[Fecha]],2)</f>
        <v>2</v>
      </c>
      <c r="O1090" s="11" t="str">
        <f t="shared" ref="O1090:O1153" si="17">IF(N1090=1,"Lunes",IF(N1090=2,"Martes",IF(N1090=3,"Miércoles",IF(N1090=4,"Jueves",IF(N1090=5,"Viernes",IF(N1090=6,"Sábado","Domingo"))))))</f>
        <v>Martes</v>
      </c>
    </row>
    <row r="1091" spans="1:15" x14ac:dyDescent="0.25">
      <c r="A1091" s="4">
        <v>40680</v>
      </c>
      <c r="B1091">
        <v>1</v>
      </c>
      <c r="C1091">
        <v>2</v>
      </c>
      <c r="D1091" s="5" t="s">
        <v>40</v>
      </c>
      <c r="E1091" s="6">
        <v>849.80700000000002</v>
      </c>
      <c r="F1091" s="6">
        <v>1296.2565</v>
      </c>
      <c r="G1091" s="6">
        <v>2146.0635000000002</v>
      </c>
      <c r="H1091" s="6" t="str">
        <f>VLOOKUP(Tabla1[[#This Row],[Caja]],Originales!$I$3:$K$6,2,FALSE)</f>
        <v>Tenerife Norte</v>
      </c>
      <c r="I1091" s="6" t="str">
        <f>VLOOKUP(Tabla1[[#This Row],[Caja]],Originales!$I$3:$K$6,3,FALSE)</f>
        <v>Tenerife</v>
      </c>
      <c r="J1091" s="9" t="str">
        <f>VLOOKUP(Tabla1[[#This Row],[CodigoEmpleado]],Originales!$M$3:$P$13,2,FALSE)</f>
        <v>Pepe</v>
      </c>
      <c r="K1091" s="10">
        <f>YEAR(Tabla1[[#This Row],[Fecha]])</f>
        <v>2011</v>
      </c>
      <c r="L1091" s="11">
        <f>MONTH(Tabla1[[#This Row],[Fecha]])</f>
        <v>5</v>
      </c>
      <c r="M1091" s="11">
        <f>DAY(Tabla1[[#This Row],[Fecha]])</f>
        <v>17</v>
      </c>
      <c r="N1091" s="11">
        <f>WEEKDAY(Tabla1[[#This Row],[Fecha]],2)</f>
        <v>2</v>
      </c>
      <c r="O1091" s="11" t="str">
        <f t="shared" si="17"/>
        <v>Martes</v>
      </c>
    </row>
    <row r="1092" spans="1:15" x14ac:dyDescent="0.25">
      <c r="A1092" s="4">
        <v>40680</v>
      </c>
      <c r="B1092">
        <v>2</v>
      </c>
      <c r="C1092">
        <v>1</v>
      </c>
      <c r="D1092" s="5" t="s">
        <v>41</v>
      </c>
      <c r="E1092" s="6">
        <v>625.56899999999996</v>
      </c>
      <c r="F1092" s="6">
        <v>1079.652</v>
      </c>
      <c r="G1092" s="6">
        <v>1705.221</v>
      </c>
      <c r="H1092" s="6" t="str">
        <f>VLOOKUP(Tabla1[[#This Row],[Caja]],Originales!$I$3:$K$6,2,FALSE)</f>
        <v>Tenerife Sur</v>
      </c>
      <c r="I1092" s="6" t="str">
        <f>VLOOKUP(Tabla1[[#This Row],[Caja]],Originales!$I$3:$K$6,3,FALSE)</f>
        <v>Tenerife</v>
      </c>
      <c r="J1092" s="9" t="str">
        <f>VLOOKUP(Tabla1[[#This Row],[CodigoEmpleado]],Originales!$M$3:$P$13,2,FALSE)</f>
        <v>Javi</v>
      </c>
      <c r="K1092" s="10">
        <f>YEAR(Tabla1[[#This Row],[Fecha]])</f>
        <v>2011</v>
      </c>
      <c r="L1092" s="11">
        <f>MONTH(Tabla1[[#This Row],[Fecha]])</f>
        <v>5</v>
      </c>
      <c r="M1092" s="11">
        <f>DAY(Tabla1[[#This Row],[Fecha]])</f>
        <v>17</v>
      </c>
      <c r="N1092" s="11">
        <f>WEEKDAY(Tabla1[[#This Row],[Fecha]],2)</f>
        <v>2</v>
      </c>
      <c r="O1092" s="11" t="str">
        <f t="shared" si="17"/>
        <v>Martes</v>
      </c>
    </row>
    <row r="1093" spans="1:15" x14ac:dyDescent="0.25">
      <c r="A1093" s="4">
        <v>40680</v>
      </c>
      <c r="B1093">
        <v>2</v>
      </c>
      <c r="C1093">
        <v>2</v>
      </c>
      <c r="D1093" s="5" t="s">
        <v>43</v>
      </c>
      <c r="E1093" s="6">
        <v>774.18600000000004</v>
      </c>
      <c r="F1093" s="6">
        <v>1214.7135000000001</v>
      </c>
      <c r="G1093" s="6">
        <v>1988.8995</v>
      </c>
      <c r="H1093" s="6" t="str">
        <f>VLOOKUP(Tabla1[[#This Row],[Caja]],Originales!$I$3:$K$6,2,FALSE)</f>
        <v>Tenerife Sur</v>
      </c>
      <c r="I1093" s="6" t="str">
        <f>VLOOKUP(Tabla1[[#This Row],[Caja]],Originales!$I$3:$K$6,3,FALSE)</f>
        <v>Tenerife</v>
      </c>
      <c r="J1093" s="9" t="str">
        <f>VLOOKUP(Tabla1[[#This Row],[CodigoEmpleado]],Originales!$M$3:$P$13,2,FALSE)</f>
        <v>Jose</v>
      </c>
      <c r="K1093" s="10">
        <f>YEAR(Tabla1[[#This Row],[Fecha]])</f>
        <v>2011</v>
      </c>
      <c r="L1093" s="11">
        <f>MONTH(Tabla1[[#This Row],[Fecha]])</f>
        <v>5</v>
      </c>
      <c r="M1093" s="11">
        <f>DAY(Tabla1[[#This Row],[Fecha]])</f>
        <v>17</v>
      </c>
      <c r="N1093" s="11">
        <f>WEEKDAY(Tabla1[[#This Row],[Fecha]],2)</f>
        <v>2</v>
      </c>
      <c r="O1093" s="11" t="str">
        <f t="shared" si="17"/>
        <v>Martes</v>
      </c>
    </row>
    <row r="1094" spans="1:15" x14ac:dyDescent="0.25">
      <c r="A1094" s="4">
        <v>40680</v>
      </c>
      <c r="B1094">
        <v>3</v>
      </c>
      <c r="C1094">
        <v>1</v>
      </c>
      <c r="D1094" s="5" t="s">
        <v>47</v>
      </c>
      <c r="E1094" s="6">
        <v>603.77099999999996</v>
      </c>
      <c r="F1094" s="6">
        <v>1063.6605</v>
      </c>
      <c r="G1094" s="6">
        <v>1667.4314999999999</v>
      </c>
      <c r="H1094" s="6" t="str">
        <f>VLOOKUP(Tabla1[[#This Row],[Caja]],Originales!$I$3:$K$6,2,FALSE)</f>
        <v>Las Canteras</v>
      </c>
      <c r="I1094" s="6" t="str">
        <f>VLOOKUP(Tabla1[[#This Row],[Caja]],Originales!$I$3:$K$6,3,FALSE)</f>
        <v>Las Palmas</v>
      </c>
      <c r="J1094" s="9" t="str">
        <f>VLOOKUP(Tabla1[[#This Row],[CodigoEmpleado]],Originales!$M$3:$P$13,2,FALSE)</f>
        <v>Toño</v>
      </c>
      <c r="K1094" s="10">
        <f>YEAR(Tabla1[[#This Row],[Fecha]])</f>
        <v>2011</v>
      </c>
      <c r="L1094" s="11">
        <f>MONTH(Tabla1[[#This Row],[Fecha]])</f>
        <v>5</v>
      </c>
      <c r="M1094" s="11">
        <f>DAY(Tabla1[[#This Row],[Fecha]])</f>
        <v>17</v>
      </c>
      <c r="N1094" s="11">
        <f>WEEKDAY(Tabla1[[#This Row],[Fecha]],2)</f>
        <v>2</v>
      </c>
      <c r="O1094" s="11" t="str">
        <f t="shared" si="17"/>
        <v>Martes</v>
      </c>
    </row>
    <row r="1095" spans="1:15" x14ac:dyDescent="0.25">
      <c r="A1095" s="4">
        <v>40680</v>
      </c>
      <c r="B1095">
        <v>3</v>
      </c>
      <c r="C1095">
        <v>2</v>
      </c>
      <c r="D1095" s="5" t="s">
        <v>24</v>
      </c>
      <c r="E1095" s="6">
        <v>860.77949999999998</v>
      </c>
      <c r="F1095" s="6">
        <v>1324.0920000000001</v>
      </c>
      <c r="G1095" s="6">
        <v>2184.8715000000002</v>
      </c>
      <c r="H1095" s="6" t="str">
        <f>VLOOKUP(Tabla1[[#This Row],[Caja]],Originales!$I$3:$K$6,2,FALSE)</f>
        <v>Las Canteras</v>
      </c>
      <c r="I1095" s="6" t="str">
        <f>VLOOKUP(Tabla1[[#This Row],[Caja]],Originales!$I$3:$K$6,3,FALSE)</f>
        <v>Las Palmas</v>
      </c>
      <c r="J1095" s="9" t="str">
        <f>VLOOKUP(Tabla1[[#This Row],[CodigoEmpleado]],Originales!$M$3:$P$13,2,FALSE)</f>
        <v>Ana</v>
      </c>
      <c r="K1095" s="10">
        <f>YEAR(Tabla1[[#This Row],[Fecha]])</f>
        <v>2011</v>
      </c>
      <c r="L1095" s="11">
        <f>MONTH(Tabla1[[#This Row],[Fecha]])</f>
        <v>5</v>
      </c>
      <c r="M1095" s="11">
        <f>DAY(Tabla1[[#This Row],[Fecha]])</f>
        <v>17</v>
      </c>
      <c r="N1095" s="11">
        <f>WEEKDAY(Tabla1[[#This Row],[Fecha]],2)</f>
        <v>2</v>
      </c>
      <c r="O1095" s="11" t="str">
        <f t="shared" si="17"/>
        <v>Martes</v>
      </c>
    </row>
    <row r="1096" spans="1:15" x14ac:dyDescent="0.25">
      <c r="A1096" s="4">
        <v>40680</v>
      </c>
      <c r="B1096">
        <v>4</v>
      </c>
      <c r="C1096">
        <v>1</v>
      </c>
      <c r="D1096" s="5" t="s">
        <v>30</v>
      </c>
      <c r="E1096" s="6">
        <v>609.63</v>
      </c>
      <c r="F1096" s="6">
        <v>1059.2505000000001</v>
      </c>
      <c r="G1096" s="6">
        <v>1668.8805</v>
      </c>
      <c r="H1096" s="6" t="str">
        <f>VLOOKUP(Tabla1[[#This Row],[Caja]],Originales!$I$3:$K$6,2,FALSE)</f>
        <v>Telde</v>
      </c>
      <c r="I1096" s="6" t="str">
        <f>VLOOKUP(Tabla1[[#This Row],[Caja]],Originales!$I$3:$K$6,3,FALSE)</f>
        <v>Las Palmas</v>
      </c>
      <c r="J1096" s="9" t="str">
        <f>VLOOKUP(Tabla1[[#This Row],[CodigoEmpleado]],Originales!$M$3:$P$13,2,FALSE)</f>
        <v>Juan</v>
      </c>
      <c r="K1096" s="10">
        <f>YEAR(Tabla1[[#This Row],[Fecha]])</f>
        <v>2011</v>
      </c>
      <c r="L1096" s="11">
        <f>MONTH(Tabla1[[#This Row],[Fecha]])</f>
        <v>5</v>
      </c>
      <c r="M1096" s="11">
        <f>DAY(Tabla1[[#This Row],[Fecha]])</f>
        <v>17</v>
      </c>
      <c r="N1096" s="11">
        <f>WEEKDAY(Tabla1[[#This Row],[Fecha]],2)</f>
        <v>2</v>
      </c>
      <c r="O1096" s="11" t="str">
        <f t="shared" si="17"/>
        <v>Martes</v>
      </c>
    </row>
    <row r="1097" spans="1:15" x14ac:dyDescent="0.25">
      <c r="A1097" s="4">
        <v>40680</v>
      </c>
      <c r="B1097">
        <v>4</v>
      </c>
      <c r="C1097">
        <v>2</v>
      </c>
      <c r="D1097" s="5" t="s">
        <v>16</v>
      </c>
      <c r="E1097" s="6">
        <v>759.39149999999995</v>
      </c>
      <c r="F1097" s="6">
        <v>1222.326</v>
      </c>
      <c r="G1097" s="6">
        <v>1981.7175</v>
      </c>
      <c r="H1097" s="6" t="str">
        <f>VLOOKUP(Tabla1[[#This Row],[Caja]],Originales!$I$3:$K$6,2,FALSE)</f>
        <v>Telde</v>
      </c>
      <c r="I1097" s="6" t="str">
        <f>VLOOKUP(Tabla1[[#This Row],[Caja]],Originales!$I$3:$K$6,3,FALSE)</f>
        <v>Las Palmas</v>
      </c>
      <c r="J1097" s="9" t="str">
        <f>VLOOKUP(Tabla1[[#This Row],[CodigoEmpleado]],Originales!$M$3:$P$13,2,FALSE)</f>
        <v>Jorge</v>
      </c>
      <c r="K1097" s="10">
        <f>YEAR(Tabla1[[#This Row],[Fecha]])</f>
        <v>2011</v>
      </c>
      <c r="L1097" s="11">
        <f>MONTH(Tabla1[[#This Row],[Fecha]])</f>
        <v>5</v>
      </c>
      <c r="M1097" s="11">
        <f>DAY(Tabla1[[#This Row],[Fecha]])</f>
        <v>17</v>
      </c>
      <c r="N1097" s="11">
        <f>WEEKDAY(Tabla1[[#This Row],[Fecha]],2)</f>
        <v>2</v>
      </c>
      <c r="O1097" s="11" t="str">
        <f t="shared" si="17"/>
        <v>Martes</v>
      </c>
    </row>
    <row r="1098" spans="1:15" x14ac:dyDescent="0.25">
      <c r="A1098" s="4">
        <v>40681</v>
      </c>
      <c r="B1098">
        <v>1</v>
      </c>
      <c r="C1098">
        <v>1</v>
      </c>
      <c r="D1098" s="5" t="s">
        <v>22</v>
      </c>
      <c r="E1098" s="6">
        <v>638.65200000000004</v>
      </c>
      <c r="F1098" s="6">
        <v>1067.682</v>
      </c>
      <c r="G1098" s="6">
        <v>1706.3340000000001</v>
      </c>
      <c r="H1098" s="6" t="str">
        <f>VLOOKUP(Tabla1[[#This Row],[Caja]],Originales!$I$3:$K$6,2,FALSE)</f>
        <v>Tenerife Norte</v>
      </c>
      <c r="I1098" s="6" t="str">
        <f>VLOOKUP(Tabla1[[#This Row],[Caja]],Originales!$I$3:$K$6,3,FALSE)</f>
        <v>Tenerife</v>
      </c>
      <c r="J1098" s="9" t="str">
        <f>VLOOKUP(Tabla1[[#This Row],[CodigoEmpleado]],Originales!$M$3:$P$13,2,FALSE)</f>
        <v>Paco</v>
      </c>
      <c r="K1098" s="10">
        <f>YEAR(Tabla1[[#This Row],[Fecha]])</f>
        <v>2011</v>
      </c>
      <c r="L1098" s="11">
        <f>MONTH(Tabla1[[#This Row],[Fecha]])</f>
        <v>5</v>
      </c>
      <c r="M1098" s="11">
        <f>DAY(Tabla1[[#This Row],[Fecha]])</f>
        <v>18</v>
      </c>
      <c r="N1098" s="11">
        <f>WEEKDAY(Tabla1[[#This Row],[Fecha]],2)</f>
        <v>3</v>
      </c>
      <c r="O1098" s="11" t="str">
        <f t="shared" si="17"/>
        <v>Miércoles</v>
      </c>
    </row>
    <row r="1099" spans="1:15" x14ac:dyDescent="0.25">
      <c r="A1099" s="4">
        <v>40681</v>
      </c>
      <c r="B1099">
        <v>1</v>
      </c>
      <c r="C1099">
        <v>2</v>
      </c>
      <c r="D1099" s="5" t="s">
        <v>27</v>
      </c>
      <c r="E1099" s="6">
        <v>670.67700000000002</v>
      </c>
      <c r="F1099" s="6">
        <v>1013.04</v>
      </c>
      <c r="G1099" s="6">
        <v>1683.7170000000001</v>
      </c>
      <c r="H1099" s="6" t="str">
        <f>VLOOKUP(Tabla1[[#This Row],[Caja]],Originales!$I$3:$K$6,2,FALSE)</f>
        <v>Tenerife Norte</v>
      </c>
      <c r="I1099" s="6" t="str">
        <f>VLOOKUP(Tabla1[[#This Row],[Caja]],Originales!$I$3:$K$6,3,FALSE)</f>
        <v>Tenerife</v>
      </c>
      <c r="J1099" s="9" t="str">
        <f>VLOOKUP(Tabla1[[#This Row],[CodigoEmpleado]],Originales!$M$3:$P$13,2,FALSE)</f>
        <v>Bea</v>
      </c>
      <c r="K1099" s="10">
        <f>YEAR(Tabla1[[#This Row],[Fecha]])</f>
        <v>2011</v>
      </c>
      <c r="L1099" s="11">
        <f>MONTH(Tabla1[[#This Row],[Fecha]])</f>
        <v>5</v>
      </c>
      <c r="M1099" s="11">
        <f>DAY(Tabla1[[#This Row],[Fecha]])</f>
        <v>18</v>
      </c>
      <c r="N1099" s="11">
        <f>WEEKDAY(Tabla1[[#This Row],[Fecha]],2)</f>
        <v>3</v>
      </c>
      <c r="O1099" s="11" t="str">
        <f t="shared" si="17"/>
        <v>Miércoles</v>
      </c>
    </row>
    <row r="1100" spans="1:15" x14ac:dyDescent="0.25">
      <c r="A1100" s="4">
        <v>40681</v>
      </c>
      <c r="B1100">
        <v>2</v>
      </c>
      <c r="C1100">
        <v>1</v>
      </c>
      <c r="D1100" s="5" t="s">
        <v>32</v>
      </c>
      <c r="E1100" s="6">
        <v>682.43700000000001</v>
      </c>
      <c r="F1100" s="6">
        <v>1056.9404999999999</v>
      </c>
      <c r="G1100" s="6">
        <v>1739.3775000000001</v>
      </c>
      <c r="H1100" s="6" t="str">
        <f>VLOOKUP(Tabla1[[#This Row],[Caja]],Originales!$I$3:$K$6,2,FALSE)</f>
        <v>Tenerife Sur</v>
      </c>
      <c r="I1100" s="6" t="str">
        <f>VLOOKUP(Tabla1[[#This Row],[Caja]],Originales!$I$3:$K$6,3,FALSE)</f>
        <v>Tenerife</v>
      </c>
      <c r="J1100" s="9" t="str">
        <f>VLOOKUP(Tabla1[[#This Row],[CodigoEmpleado]],Originales!$M$3:$P$13,2,FALSE)</f>
        <v>Ana</v>
      </c>
      <c r="K1100" s="10">
        <f>YEAR(Tabla1[[#This Row],[Fecha]])</f>
        <v>2011</v>
      </c>
      <c r="L1100" s="11">
        <f>MONTH(Tabla1[[#This Row],[Fecha]])</f>
        <v>5</v>
      </c>
      <c r="M1100" s="11">
        <f>DAY(Tabla1[[#This Row],[Fecha]])</f>
        <v>18</v>
      </c>
      <c r="N1100" s="11">
        <f>WEEKDAY(Tabla1[[#This Row],[Fecha]],2)</f>
        <v>3</v>
      </c>
      <c r="O1100" s="11" t="str">
        <f t="shared" si="17"/>
        <v>Miércoles</v>
      </c>
    </row>
    <row r="1101" spans="1:15" x14ac:dyDescent="0.25">
      <c r="A1101" s="4">
        <v>40681</v>
      </c>
      <c r="B1101">
        <v>2</v>
      </c>
      <c r="C1101">
        <v>2</v>
      </c>
      <c r="D1101" s="5" t="s">
        <v>37</v>
      </c>
      <c r="E1101" s="6">
        <v>790.74450000000002</v>
      </c>
      <c r="F1101" s="6">
        <v>1210.9335000000001</v>
      </c>
      <c r="G1101" s="6">
        <v>2001.6780000000001</v>
      </c>
      <c r="H1101" s="6" t="str">
        <f>VLOOKUP(Tabla1[[#This Row],[Caja]],Originales!$I$3:$K$6,2,FALSE)</f>
        <v>Tenerife Sur</v>
      </c>
      <c r="I1101" s="6" t="str">
        <f>VLOOKUP(Tabla1[[#This Row],[Caja]],Originales!$I$3:$K$6,3,FALSE)</f>
        <v>Tenerife</v>
      </c>
      <c r="J1101" s="9" t="str">
        <f>VLOOKUP(Tabla1[[#This Row],[CodigoEmpleado]],Originales!$M$3:$P$13,2,FALSE)</f>
        <v>Luis</v>
      </c>
      <c r="K1101" s="10">
        <f>YEAR(Tabla1[[#This Row],[Fecha]])</f>
        <v>2011</v>
      </c>
      <c r="L1101" s="11">
        <f>MONTH(Tabla1[[#This Row],[Fecha]])</f>
        <v>5</v>
      </c>
      <c r="M1101" s="11">
        <f>DAY(Tabla1[[#This Row],[Fecha]])</f>
        <v>18</v>
      </c>
      <c r="N1101" s="11">
        <f>WEEKDAY(Tabla1[[#This Row],[Fecha]],2)</f>
        <v>3</v>
      </c>
      <c r="O1101" s="11" t="str">
        <f t="shared" si="17"/>
        <v>Miércoles</v>
      </c>
    </row>
    <row r="1102" spans="1:15" x14ac:dyDescent="0.25">
      <c r="A1102" s="4">
        <v>40681</v>
      </c>
      <c r="B1102">
        <v>3</v>
      </c>
      <c r="C1102">
        <v>1</v>
      </c>
      <c r="D1102" s="5" t="s">
        <v>40</v>
      </c>
      <c r="E1102" s="6">
        <v>638.06399999999996</v>
      </c>
      <c r="F1102" s="6">
        <v>1126.6605</v>
      </c>
      <c r="G1102" s="6">
        <v>1764.7245</v>
      </c>
      <c r="H1102" s="6" t="str">
        <f>VLOOKUP(Tabla1[[#This Row],[Caja]],Originales!$I$3:$K$6,2,FALSE)</f>
        <v>Las Canteras</v>
      </c>
      <c r="I1102" s="6" t="str">
        <f>VLOOKUP(Tabla1[[#This Row],[Caja]],Originales!$I$3:$K$6,3,FALSE)</f>
        <v>Las Palmas</v>
      </c>
      <c r="J1102" s="9" t="str">
        <f>VLOOKUP(Tabla1[[#This Row],[CodigoEmpleado]],Originales!$M$3:$P$13,2,FALSE)</f>
        <v>Pepe</v>
      </c>
      <c r="K1102" s="10">
        <f>YEAR(Tabla1[[#This Row],[Fecha]])</f>
        <v>2011</v>
      </c>
      <c r="L1102" s="11">
        <f>MONTH(Tabla1[[#This Row],[Fecha]])</f>
        <v>5</v>
      </c>
      <c r="M1102" s="11">
        <f>DAY(Tabla1[[#This Row],[Fecha]])</f>
        <v>18</v>
      </c>
      <c r="N1102" s="11">
        <f>WEEKDAY(Tabla1[[#This Row],[Fecha]],2)</f>
        <v>3</v>
      </c>
      <c r="O1102" s="11" t="str">
        <f t="shared" si="17"/>
        <v>Miércoles</v>
      </c>
    </row>
    <row r="1103" spans="1:15" x14ac:dyDescent="0.25">
      <c r="A1103" s="4">
        <v>40681</v>
      </c>
      <c r="B1103">
        <v>3</v>
      </c>
      <c r="C1103">
        <v>2</v>
      </c>
      <c r="D1103" s="5" t="s">
        <v>41</v>
      </c>
      <c r="E1103" s="6">
        <v>836.28300000000002</v>
      </c>
      <c r="F1103" s="6">
        <v>1320.4590000000001</v>
      </c>
      <c r="G1103" s="6">
        <v>2156.7420000000002</v>
      </c>
      <c r="H1103" s="6" t="str">
        <f>VLOOKUP(Tabla1[[#This Row],[Caja]],Originales!$I$3:$K$6,2,FALSE)</f>
        <v>Las Canteras</v>
      </c>
      <c r="I1103" s="6" t="str">
        <f>VLOOKUP(Tabla1[[#This Row],[Caja]],Originales!$I$3:$K$6,3,FALSE)</f>
        <v>Las Palmas</v>
      </c>
      <c r="J1103" s="9" t="str">
        <f>VLOOKUP(Tabla1[[#This Row],[CodigoEmpleado]],Originales!$M$3:$P$13,2,FALSE)</f>
        <v>Javi</v>
      </c>
      <c r="K1103" s="10">
        <f>YEAR(Tabla1[[#This Row],[Fecha]])</f>
        <v>2011</v>
      </c>
      <c r="L1103" s="11">
        <f>MONTH(Tabla1[[#This Row],[Fecha]])</f>
        <v>5</v>
      </c>
      <c r="M1103" s="11">
        <f>DAY(Tabla1[[#This Row],[Fecha]])</f>
        <v>18</v>
      </c>
      <c r="N1103" s="11">
        <f>WEEKDAY(Tabla1[[#This Row],[Fecha]],2)</f>
        <v>3</v>
      </c>
      <c r="O1103" s="11" t="str">
        <f t="shared" si="17"/>
        <v>Miércoles</v>
      </c>
    </row>
    <row r="1104" spans="1:15" x14ac:dyDescent="0.25">
      <c r="A1104" s="4">
        <v>40681</v>
      </c>
      <c r="B1104">
        <v>4</v>
      </c>
      <c r="C1104">
        <v>1</v>
      </c>
      <c r="D1104" s="5" t="s">
        <v>43</v>
      </c>
      <c r="E1104" s="6">
        <v>683.00400000000002</v>
      </c>
      <c r="F1104" s="6">
        <v>1180.4835</v>
      </c>
      <c r="G1104" s="6">
        <v>1863.4875</v>
      </c>
      <c r="H1104" s="6" t="str">
        <f>VLOOKUP(Tabla1[[#This Row],[Caja]],Originales!$I$3:$K$6,2,FALSE)</f>
        <v>Telde</v>
      </c>
      <c r="I1104" s="6" t="str">
        <f>VLOOKUP(Tabla1[[#This Row],[Caja]],Originales!$I$3:$K$6,3,FALSE)</f>
        <v>Las Palmas</v>
      </c>
      <c r="J1104" s="9" t="str">
        <f>VLOOKUP(Tabla1[[#This Row],[CodigoEmpleado]],Originales!$M$3:$P$13,2,FALSE)</f>
        <v>Jose</v>
      </c>
      <c r="K1104" s="10">
        <f>YEAR(Tabla1[[#This Row],[Fecha]])</f>
        <v>2011</v>
      </c>
      <c r="L1104" s="11">
        <f>MONTH(Tabla1[[#This Row],[Fecha]])</f>
        <v>5</v>
      </c>
      <c r="M1104" s="11">
        <f>DAY(Tabla1[[#This Row],[Fecha]])</f>
        <v>18</v>
      </c>
      <c r="N1104" s="11">
        <f>WEEKDAY(Tabla1[[#This Row],[Fecha]],2)</f>
        <v>3</v>
      </c>
      <c r="O1104" s="11" t="str">
        <f t="shared" si="17"/>
        <v>Miércoles</v>
      </c>
    </row>
    <row r="1105" spans="1:15" x14ac:dyDescent="0.25">
      <c r="A1105" s="4">
        <v>40681</v>
      </c>
      <c r="B1105">
        <v>4</v>
      </c>
      <c r="C1105">
        <v>2</v>
      </c>
      <c r="D1105" s="5" t="s">
        <v>47</v>
      </c>
      <c r="E1105" s="6">
        <v>816.56399999999996</v>
      </c>
      <c r="F1105" s="6">
        <v>1380.75</v>
      </c>
      <c r="G1105" s="6">
        <v>2197.3139999999999</v>
      </c>
      <c r="H1105" s="6" t="str">
        <f>VLOOKUP(Tabla1[[#This Row],[Caja]],Originales!$I$3:$K$6,2,FALSE)</f>
        <v>Telde</v>
      </c>
      <c r="I1105" s="6" t="str">
        <f>VLOOKUP(Tabla1[[#This Row],[Caja]],Originales!$I$3:$K$6,3,FALSE)</f>
        <v>Las Palmas</v>
      </c>
      <c r="J1105" s="9" t="str">
        <f>VLOOKUP(Tabla1[[#This Row],[CodigoEmpleado]],Originales!$M$3:$P$13,2,FALSE)</f>
        <v>Toño</v>
      </c>
      <c r="K1105" s="10">
        <f>YEAR(Tabla1[[#This Row],[Fecha]])</f>
        <v>2011</v>
      </c>
      <c r="L1105" s="11">
        <f>MONTH(Tabla1[[#This Row],[Fecha]])</f>
        <v>5</v>
      </c>
      <c r="M1105" s="11">
        <f>DAY(Tabla1[[#This Row],[Fecha]])</f>
        <v>18</v>
      </c>
      <c r="N1105" s="11">
        <f>WEEKDAY(Tabla1[[#This Row],[Fecha]],2)</f>
        <v>3</v>
      </c>
      <c r="O1105" s="11" t="str">
        <f t="shared" si="17"/>
        <v>Miércoles</v>
      </c>
    </row>
    <row r="1106" spans="1:15" x14ac:dyDescent="0.25">
      <c r="A1106" s="4">
        <v>40682</v>
      </c>
      <c r="B1106">
        <v>1</v>
      </c>
      <c r="C1106">
        <v>1</v>
      </c>
      <c r="D1106" s="5" t="s">
        <v>24</v>
      </c>
      <c r="E1106" s="6">
        <v>730.15949999999998</v>
      </c>
      <c r="F1106" s="6">
        <v>1157.9190000000001</v>
      </c>
      <c r="G1106" s="6">
        <v>1888.0785000000001</v>
      </c>
      <c r="H1106" s="6" t="str">
        <f>VLOOKUP(Tabla1[[#This Row],[Caja]],Originales!$I$3:$K$6,2,FALSE)</f>
        <v>Tenerife Norte</v>
      </c>
      <c r="I1106" s="6" t="str">
        <f>VLOOKUP(Tabla1[[#This Row],[Caja]],Originales!$I$3:$K$6,3,FALSE)</f>
        <v>Tenerife</v>
      </c>
      <c r="J1106" s="9" t="str">
        <f>VLOOKUP(Tabla1[[#This Row],[CodigoEmpleado]],Originales!$M$3:$P$13,2,FALSE)</f>
        <v>Ana</v>
      </c>
      <c r="K1106" s="10">
        <f>YEAR(Tabla1[[#This Row],[Fecha]])</f>
        <v>2011</v>
      </c>
      <c r="L1106" s="11">
        <f>MONTH(Tabla1[[#This Row],[Fecha]])</f>
        <v>5</v>
      </c>
      <c r="M1106" s="11">
        <f>DAY(Tabla1[[#This Row],[Fecha]])</f>
        <v>19</v>
      </c>
      <c r="N1106" s="11">
        <f>WEEKDAY(Tabla1[[#This Row],[Fecha]],2)</f>
        <v>4</v>
      </c>
      <c r="O1106" s="11" t="str">
        <f t="shared" si="17"/>
        <v>Jueves</v>
      </c>
    </row>
    <row r="1107" spans="1:15" x14ac:dyDescent="0.25">
      <c r="A1107" s="4">
        <v>40682</v>
      </c>
      <c r="B1107">
        <v>1</v>
      </c>
      <c r="C1107">
        <v>2</v>
      </c>
      <c r="D1107" s="5" t="s">
        <v>30</v>
      </c>
      <c r="E1107" s="6">
        <v>743.51549999999997</v>
      </c>
      <c r="F1107" s="6">
        <v>1143.5864999999999</v>
      </c>
      <c r="G1107" s="6">
        <v>1887.1020000000001</v>
      </c>
      <c r="H1107" s="6" t="str">
        <f>VLOOKUP(Tabla1[[#This Row],[Caja]],Originales!$I$3:$K$6,2,FALSE)</f>
        <v>Tenerife Norte</v>
      </c>
      <c r="I1107" s="6" t="str">
        <f>VLOOKUP(Tabla1[[#This Row],[Caja]],Originales!$I$3:$K$6,3,FALSE)</f>
        <v>Tenerife</v>
      </c>
      <c r="J1107" s="9" t="str">
        <f>VLOOKUP(Tabla1[[#This Row],[CodigoEmpleado]],Originales!$M$3:$P$13,2,FALSE)</f>
        <v>Juan</v>
      </c>
      <c r="K1107" s="10">
        <f>YEAR(Tabla1[[#This Row],[Fecha]])</f>
        <v>2011</v>
      </c>
      <c r="L1107" s="11">
        <f>MONTH(Tabla1[[#This Row],[Fecha]])</f>
        <v>5</v>
      </c>
      <c r="M1107" s="11">
        <f>DAY(Tabla1[[#This Row],[Fecha]])</f>
        <v>19</v>
      </c>
      <c r="N1107" s="11">
        <f>WEEKDAY(Tabla1[[#This Row],[Fecha]],2)</f>
        <v>4</v>
      </c>
      <c r="O1107" s="11" t="str">
        <f t="shared" si="17"/>
        <v>Jueves</v>
      </c>
    </row>
    <row r="1108" spans="1:15" x14ac:dyDescent="0.25">
      <c r="A1108" s="4">
        <v>40682</v>
      </c>
      <c r="B1108">
        <v>2</v>
      </c>
      <c r="C1108">
        <v>1</v>
      </c>
      <c r="D1108" s="5" t="s">
        <v>16</v>
      </c>
      <c r="E1108" s="6">
        <v>728.75250000000005</v>
      </c>
      <c r="F1108" s="6">
        <v>1162.6965</v>
      </c>
      <c r="G1108" s="6">
        <v>1891.4490000000001</v>
      </c>
      <c r="H1108" s="6" t="str">
        <f>VLOOKUP(Tabla1[[#This Row],[Caja]],Originales!$I$3:$K$6,2,FALSE)</f>
        <v>Tenerife Sur</v>
      </c>
      <c r="I1108" s="6" t="str">
        <f>VLOOKUP(Tabla1[[#This Row],[Caja]],Originales!$I$3:$K$6,3,FALSE)</f>
        <v>Tenerife</v>
      </c>
      <c r="J1108" s="9" t="str">
        <f>VLOOKUP(Tabla1[[#This Row],[CodigoEmpleado]],Originales!$M$3:$P$13,2,FALSE)</f>
        <v>Jorge</v>
      </c>
      <c r="K1108" s="10">
        <f>YEAR(Tabla1[[#This Row],[Fecha]])</f>
        <v>2011</v>
      </c>
      <c r="L1108" s="11">
        <f>MONTH(Tabla1[[#This Row],[Fecha]])</f>
        <v>5</v>
      </c>
      <c r="M1108" s="11">
        <f>DAY(Tabla1[[#This Row],[Fecha]])</f>
        <v>19</v>
      </c>
      <c r="N1108" s="11">
        <f>WEEKDAY(Tabla1[[#This Row],[Fecha]],2)</f>
        <v>4</v>
      </c>
      <c r="O1108" s="11" t="str">
        <f t="shared" si="17"/>
        <v>Jueves</v>
      </c>
    </row>
    <row r="1109" spans="1:15" x14ac:dyDescent="0.25">
      <c r="A1109" s="4">
        <v>40682</v>
      </c>
      <c r="B1109">
        <v>2</v>
      </c>
      <c r="C1109">
        <v>2</v>
      </c>
      <c r="D1109" s="5" t="s">
        <v>22</v>
      </c>
      <c r="E1109" s="6">
        <v>608.82150000000001</v>
      </c>
      <c r="F1109" s="6">
        <v>1058.7570000000001</v>
      </c>
      <c r="G1109" s="6">
        <v>1667.5785000000001</v>
      </c>
      <c r="H1109" s="6" t="str">
        <f>VLOOKUP(Tabla1[[#This Row],[Caja]],Originales!$I$3:$K$6,2,FALSE)</f>
        <v>Tenerife Sur</v>
      </c>
      <c r="I1109" s="6" t="str">
        <f>VLOOKUP(Tabla1[[#This Row],[Caja]],Originales!$I$3:$K$6,3,FALSE)</f>
        <v>Tenerife</v>
      </c>
      <c r="J1109" s="9" t="str">
        <f>VLOOKUP(Tabla1[[#This Row],[CodigoEmpleado]],Originales!$M$3:$P$13,2,FALSE)</f>
        <v>Paco</v>
      </c>
      <c r="K1109" s="10">
        <f>YEAR(Tabla1[[#This Row],[Fecha]])</f>
        <v>2011</v>
      </c>
      <c r="L1109" s="11">
        <f>MONTH(Tabla1[[#This Row],[Fecha]])</f>
        <v>5</v>
      </c>
      <c r="M1109" s="11">
        <f>DAY(Tabla1[[#This Row],[Fecha]])</f>
        <v>19</v>
      </c>
      <c r="N1109" s="11">
        <f>WEEKDAY(Tabla1[[#This Row],[Fecha]],2)</f>
        <v>4</v>
      </c>
      <c r="O1109" s="11" t="str">
        <f t="shared" si="17"/>
        <v>Jueves</v>
      </c>
    </row>
    <row r="1110" spans="1:15" x14ac:dyDescent="0.25">
      <c r="A1110" s="4">
        <v>40682</v>
      </c>
      <c r="B1110">
        <v>3</v>
      </c>
      <c r="C1110">
        <v>1</v>
      </c>
      <c r="D1110" s="5" t="s">
        <v>27</v>
      </c>
      <c r="E1110" s="6">
        <v>624.13049999999998</v>
      </c>
      <c r="F1110" s="6">
        <v>1098.405</v>
      </c>
      <c r="G1110" s="6">
        <v>1722.5355</v>
      </c>
      <c r="H1110" s="6" t="str">
        <f>VLOOKUP(Tabla1[[#This Row],[Caja]],Originales!$I$3:$K$6,2,FALSE)</f>
        <v>Las Canteras</v>
      </c>
      <c r="I1110" s="6" t="str">
        <f>VLOOKUP(Tabla1[[#This Row],[Caja]],Originales!$I$3:$K$6,3,FALSE)</f>
        <v>Las Palmas</v>
      </c>
      <c r="J1110" s="9" t="str">
        <f>VLOOKUP(Tabla1[[#This Row],[CodigoEmpleado]],Originales!$M$3:$P$13,2,FALSE)</f>
        <v>Bea</v>
      </c>
      <c r="K1110" s="10">
        <f>YEAR(Tabla1[[#This Row],[Fecha]])</f>
        <v>2011</v>
      </c>
      <c r="L1110" s="11">
        <f>MONTH(Tabla1[[#This Row],[Fecha]])</f>
        <v>5</v>
      </c>
      <c r="M1110" s="11">
        <f>DAY(Tabla1[[#This Row],[Fecha]])</f>
        <v>19</v>
      </c>
      <c r="N1110" s="11">
        <f>WEEKDAY(Tabla1[[#This Row],[Fecha]],2)</f>
        <v>4</v>
      </c>
      <c r="O1110" s="11" t="str">
        <f t="shared" si="17"/>
        <v>Jueves</v>
      </c>
    </row>
    <row r="1111" spans="1:15" x14ac:dyDescent="0.25">
      <c r="A1111" s="4">
        <v>40682</v>
      </c>
      <c r="B1111">
        <v>3</v>
      </c>
      <c r="C1111">
        <v>2</v>
      </c>
      <c r="D1111" s="5" t="s">
        <v>32</v>
      </c>
      <c r="E1111" s="6">
        <v>651.57749999999999</v>
      </c>
      <c r="F1111" s="6">
        <v>1094.961</v>
      </c>
      <c r="G1111" s="6">
        <v>1746.5385000000001</v>
      </c>
      <c r="H1111" s="6" t="str">
        <f>VLOOKUP(Tabla1[[#This Row],[Caja]],Originales!$I$3:$K$6,2,FALSE)</f>
        <v>Las Canteras</v>
      </c>
      <c r="I1111" s="6" t="str">
        <f>VLOOKUP(Tabla1[[#This Row],[Caja]],Originales!$I$3:$K$6,3,FALSE)</f>
        <v>Las Palmas</v>
      </c>
      <c r="J1111" s="9" t="str">
        <f>VLOOKUP(Tabla1[[#This Row],[CodigoEmpleado]],Originales!$M$3:$P$13,2,FALSE)</f>
        <v>Ana</v>
      </c>
      <c r="K1111" s="10">
        <f>YEAR(Tabla1[[#This Row],[Fecha]])</f>
        <v>2011</v>
      </c>
      <c r="L1111" s="11">
        <f>MONTH(Tabla1[[#This Row],[Fecha]])</f>
        <v>5</v>
      </c>
      <c r="M1111" s="11">
        <f>DAY(Tabla1[[#This Row],[Fecha]])</f>
        <v>19</v>
      </c>
      <c r="N1111" s="11">
        <f>WEEKDAY(Tabla1[[#This Row],[Fecha]],2)</f>
        <v>4</v>
      </c>
      <c r="O1111" s="11" t="str">
        <f t="shared" si="17"/>
        <v>Jueves</v>
      </c>
    </row>
    <row r="1112" spans="1:15" x14ac:dyDescent="0.25">
      <c r="A1112" s="4">
        <v>40682</v>
      </c>
      <c r="B1112">
        <v>4</v>
      </c>
      <c r="C1112">
        <v>1</v>
      </c>
      <c r="D1112" s="5" t="s">
        <v>37</v>
      </c>
      <c r="E1112" s="6">
        <v>594.29999999999995</v>
      </c>
      <c r="F1112" s="6">
        <v>1023.1725</v>
      </c>
      <c r="G1112" s="6">
        <v>1617.4725000000001</v>
      </c>
      <c r="H1112" s="6" t="str">
        <f>VLOOKUP(Tabla1[[#This Row],[Caja]],Originales!$I$3:$K$6,2,FALSE)</f>
        <v>Telde</v>
      </c>
      <c r="I1112" s="6" t="str">
        <f>VLOOKUP(Tabla1[[#This Row],[Caja]],Originales!$I$3:$K$6,3,FALSE)</f>
        <v>Las Palmas</v>
      </c>
      <c r="J1112" s="9" t="str">
        <f>VLOOKUP(Tabla1[[#This Row],[CodigoEmpleado]],Originales!$M$3:$P$13,2,FALSE)</f>
        <v>Luis</v>
      </c>
      <c r="K1112" s="10">
        <f>YEAR(Tabla1[[#This Row],[Fecha]])</f>
        <v>2011</v>
      </c>
      <c r="L1112" s="11">
        <f>MONTH(Tabla1[[#This Row],[Fecha]])</f>
        <v>5</v>
      </c>
      <c r="M1112" s="11">
        <f>DAY(Tabla1[[#This Row],[Fecha]])</f>
        <v>19</v>
      </c>
      <c r="N1112" s="11">
        <f>WEEKDAY(Tabla1[[#This Row],[Fecha]],2)</f>
        <v>4</v>
      </c>
      <c r="O1112" s="11" t="str">
        <f t="shared" si="17"/>
        <v>Jueves</v>
      </c>
    </row>
    <row r="1113" spans="1:15" x14ac:dyDescent="0.25">
      <c r="A1113" s="4">
        <v>40682</v>
      </c>
      <c r="B1113">
        <v>4</v>
      </c>
      <c r="C1113">
        <v>2</v>
      </c>
      <c r="D1113" s="5" t="s">
        <v>40</v>
      </c>
      <c r="E1113" s="6">
        <v>844.59900000000005</v>
      </c>
      <c r="F1113" s="6">
        <v>1328.586</v>
      </c>
      <c r="G1113" s="6">
        <v>2173.1849999999999</v>
      </c>
      <c r="H1113" s="6" t="str">
        <f>VLOOKUP(Tabla1[[#This Row],[Caja]],Originales!$I$3:$K$6,2,FALSE)</f>
        <v>Telde</v>
      </c>
      <c r="I1113" s="6" t="str">
        <f>VLOOKUP(Tabla1[[#This Row],[Caja]],Originales!$I$3:$K$6,3,FALSE)</f>
        <v>Las Palmas</v>
      </c>
      <c r="J1113" s="9" t="str">
        <f>VLOOKUP(Tabla1[[#This Row],[CodigoEmpleado]],Originales!$M$3:$P$13,2,FALSE)</f>
        <v>Pepe</v>
      </c>
      <c r="K1113" s="10">
        <f>YEAR(Tabla1[[#This Row],[Fecha]])</f>
        <v>2011</v>
      </c>
      <c r="L1113" s="11">
        <f>MONTH(Tabla1[[#This Row],[Fecha]])</f>
        <v>5</v>
      </c>
      <c r="M1113" s="11">
        <f>DAY(Tabla1[[#This Row],[Fecha]])</f>
        <v>19</v>
      </c>
      <c r="N1113" s="11">
        <f>WEEKDAY(Tabla1[[#This Row],[Fecha]],2)</f>
        <v>4</v>
      </c>
      <c r="O1113" s="11" t="str">
        <f t="shared" si="17"/>
        <v>Jueves</v>
      </c>
    </row>
    <row r="1114" spans="1:15" x14ac:dyDescent="0.25">
      <c r="A1114" s="4">
        <v>40683</v>
      </c>
      <c r="B1114">
        <v>1</v>
      </c>
      <c r="C1114">
        <v>1</v>
      </c>
      <c r="D1114" s="5" t="s">
        <v>41</v>
      </c>
      <c r="E1114" s="6">
        <v>617.24249999999995</v>
      </c>
      <c r="F1114" s="6">
        <v>1060.92</v>
      </c>
      <c r="G1114" s="6">
        <v>1678.1624999999999</v>
      </c>
      <c r="H1114" s="6" t="str">
        <f>VLOOKUP(Tabla1[[#This Row],[Caja]],Originales!$I$3:$K$6,2,FALSE)</f>
        <v>Tenerife Norte</v>
      </c>
      <c r="I1114" s="6" t="str">
        <f>VLOOKUP(Tabla1[[#This Row],[Caja]],Originales!$I$3:$K$6,3,FALSE)</f>
        <v>Tenerife</v>
      </c>
      <c r="J1114" s="9" t="str">
        <f>VLOOKUP(Tabla1[[#This Row],[CodigoEmpleado]],Originales!$M$3:$P$13,2,FALSE)</f>
        <v>Javi</v>
      </c>
      <c r="K1114" s="10">
        <f>YEAR(Tabla1[[#This Row],[Fecha]])</f>
        <v>2011</v>
      </c>
      <c r="L1114" s="11">
        <f>MONTH(Tabla1[[#This Row],[Fecha]])</f>
        <v>5</v>
      </c>
      <c r="M1114" s="11">
        <f>DAY(Tabla1[[#This Row],[Fecha]])</f>
        <v>20</v>
      </c>
      <c r="N1114" s="11">
        <f>WEEKDAY(Tabla1[[#This Row],[Fecha]],2)</f>
        <v>5</v>
      </c>
      <c r="O1114" s="11" t="str">
        <f t="shared" si="17"/>
        <v>Viernes</v>
      </c>
    </row>
    <row r="1115" spans="1:15" x14ac:dyDescent="0.25">
      <c r="A1115" s="4">
        <v>40683</v>
      </c>
      <c r="B1115">
        <v>1</v>
      </c>
      <c r="C1115">
        <v>2</v>
      </c>
      <c r="D1115" s="5" t="s">
        <v>43</v>
      </c>
      <c r="E1115" s="6">
        <v>766.63649999999996</v>
      </c>
      <c r="F1115" s="6">
        <v>1175.5274999999999</v>
      </c>
      <c r="G1115" s="6">
        <v>1942.164</v>
      </c>
      <c r="H1115" s="6" t="str">
        <f>VLOOKUP(Tabla1[[#This Row],[Caja]],Originales!$I$3:$K$6,2,FALSE)</f>
        <v>Tenerife Norte</v>
      </c>
      <c r="I1115" s="6" t="str">
        <f>VLOOKUP(Tabla1[[#This Row],[Caja]],Originales!$I$3:$K$6,3,FALSE)</f>
        <v>Tenerife</v>
      </c>
      <c r="J1115" s="9" t="str">
        <f>VLOOKUP(Tabla1[[#This Row],[CodigoEmpleado]],Originales!$M$3:$P$13,2,FALSE)</f>
        <v>Jose</v>
      </c>
      <c r="K1115" s="10">
        <f>YEAR(Tabla1[[#This Row],[Fecha]])</f>
        <v>2011</v>
      </c>
      <c r="L1115" s="11">
        <f>MONTH(Tabla1[[#This Row],[Fecha]])</f>
        <v>5</v>
      </c>
      <c r="M1115" s="11">
        <f>DAY(Tabla1[[#This Row],[Fecha]])</f>
        <v>20</v>
      </c>
      <c r="N1115" s="11">
        <f>WEEKDAY(Tabla1[[#This Row],[Fecha]],2)</f>
        <v>5</v>
      </c>
      <c r="O1115" s="11" t="str">
        <f t="shared" si="17"/>
        <v>Viernes</v>
      </c>
    </row>
    <row r="1116" spans="1:15" x14ac:dyDescent="0.25">
      <c r="A1116" s="4">
        <v>40683</v>
      </c>
      <c r="B1116">
        <v>2</v>
      </c>
      <c r="C1116">
        <v>1</v>
      </c>
      <c r="D1116" s="5" t="s">
        <v>47</v>
      </c>
      <c r="E1116" s="6">
        <v>678.36300000000006</v>
      </c>
      <c r="F1116" s="6">
        <v>1086.1199999999999</v>
      </c>
      <c r="G1116" s="6">
        <v>1764.4829999999999</v>
      </c>
      <c r="H1116" s="6" t="str">
        <f>VLOOKUP(Tabla1[[#This Row],[Caja]],Originales!$I$3:$K$6,2,FALSE)</f>
        <v>Tenerife Sur</v>
      </c>
      <c r="I1116" s="6" t="str">
        <f>VLOOKUP(Tabla1[[#This Row],[Caja]],Originales!$I$3:$K$6,3,FALSE)</f>
        <v>Tenerife</v>
      </c>
      <c r="J1116" s="9" t="str">
        <f>VLOOKUP(Tabla1[[#This Row],[CodigoEmpleado]],Originales!$M$3:$P$13,2,FALSE)</f>
        <v>Toño</v>
      </c>
      <c r="K1116" s="10">
        <f>YEAR(Tabla1[[#This Row],[Fecha]])</f>
        <v>2011</v>
      </c>
      <c r="L1116" s="11">
        <f>MONTH(Tabla1[[#This Row],[Fecha]])</f>
        <v>5</v>
      </c>
      <c r="M1116" s="11">
        <f>DAY(Tabla1[[#This Row],[Fecha]])</f>
        <v>20</v>
      </c>
      <c r="N1116" s="11">
        <f>WEEKDAY(Tabla1[[#This Row],[Fecha]],2)</f>
        <v>5</v>
      </c>
      <c r="O1116" s="11" t="str">
        <f t="shared" si="17"/>
        <v>Viernes</v>
      </c>
    </row>
    <row r="1117" spans="1:15" x14ac:dyDescent="0.25">
      <c r="A1117" s="4">
        <v>40683</v>
      </c>
      <c r="B1117">
        <v>2</v>
      </c>
      <c r="C1117">
        <v>2</v>
      </c>
      <c r="D1117" s="5" t="s">
        <v>24</v>
      </c>
      <c r="E1117" s="6">
        <v>699.01649999999995</v>
      </c>
      <c r="F1117" s="6">
        <v>1223.3444999999999</v>
      </c>
      <c r="G1117" s="6">
        <v>1922.3610000000001</v>
      </c>
      <c r="H1117" s="6" t="str">
        <f>VLOOKUP(Tabla1[[#This Row],[Caja]],Originales!$I$3:$K$6,2,FALSE)</f>
        <v>Tenerife Sur</v>
      </c>
      <c r="I1117" s="6" t="str">
        <f>VLOOKUP(Tabla1[[#This Row],[Caja]],Originales!$I$3:$K$6,3,FALSE)</f>
        <v>Tenerife</v>
      </c>
      <c r="J1117" s="9" t="str">
        <f>VLOOKUP(Tabla1[[#This Row],[CodigoEmpleado]],Originales!$M$3:$P$13,2,FALSE)</f>
        <v>Ana</v>
      </c>
      <c r="K1117" s="10">
        <f>YEAR(Tabla1[[#This Row],[Fecha]])</f>
        <v>2011</v>
      </c>
      <c r="L1117" s="11">
        <f>MONTH(Tabla1[[#This Row],[Fecha]])</f>
        <v>5</v>
      </c>
      <c r="M1117" s="11">
        <f>DAY(Tabla1[[#This Row],[Fecha]])</f>
        <v>20</v>
      </c>
      <c r="N1117" s="11">
        <f>WEEKDAY(Tabla1[[#This Row],[Fecha]],2)</f>
        <v>5</v>
      </c>
      <c r="O1117" s="11" t="str">
        <f t="shared" si="17"/>
        <v>Viernes</v>
      </c>
    </row>
    <row r="1118" spans="1:15" x14ac:dyDescent="0.25">
      <c r="A1118" s="4">
        <v>40683</v>
      </c>
      <c r="B1118">
        <v>3</v>
      </c>
      <c r="C1118">
        <v>1</v>
      </c>
      <c r="D1118" s="5" t="s">
        <v>30</v>
      </c>
      <c r="E1118" s="6">
        <v>647.19899999999996</v>
      </c>
      <c r="F1118" s="6">
        <v>1160.502</v>
      </c>
      <c r="G1118" s="6">
        <v>1807.701</v>
      </c>
      <c r="H1118" s="6" t="str">
        <f>VLOOKUP(Tabla1[[#This Row],[Caja]],Originales!$I$3:$K$6,2,FALSE)</f>
        <v>Las Canteras</v>
      </c>
      <c r="I1118" s="6" t="str">
        <f>VLOOKUP(Tabla1[[#This Row],[Caja]],Originales!$I$3:$K$6,3,FALSE)</f>
        <v>Las Palmas</v>
      </c>
      <c r="J1118" s="9" t="str">
        <f>VLOOKUP(Tabla1[[#This Row],[CodigoEmpleado]],Originales!$M$3:$P$13,2,FALSE)</f>
        <v>Juan</v>
      </c>
      <c r="K1118" s="10">
        <f>YEAR(Tabla1[[#This Row],[Fecha]])</f>
        <v>2011</v>
      </c>
      <c r="L1118" s="11">
        <f>MONTH(Tabla1[[#This Row],[Fecha]])</f>
        <v>5</v>
      </c>
      <c r="M1118" s="11">
        <f>DAY(Tabla1[[#This Row],[Fecha]])</f>
        <v>20</v>
      </c>
      <c r="N1118" s="11">
        <f>WEEKDAY(Tabla1[[#This Row],[Fecha]],2)</f>
        <v>5</v>
      </c>
      <c r="O1118" s="11" t="str">
        <f t="shared" si="17"/>
        <v>Viernes</v>
      </c>
    </row>
    <row r="1119" spans="1:15" x14ac:dyDescent="0.25">
      <c r="A1119" s="4">
        <v>40683</v>
      </c>
      <c r="B1119">
        <v>3</v>
      </c>
      <c r="C1119">
        <v>2</v>
      </c>
      <c r="D1119" s="5" t="s">
        <v>16</v>
      </c>
      <c r="E1119" s="6">
        <v>840.72450000000003</v>
      </c>
      <c r="F1119" s="6">
        <v>1315.2405000000001</v>
      </c>
      <c r="G1119" s="6">
        <v>2155.9650000000001</v>
      </c>
      <c r="H1119" s="6" t="str">
        <f>VLOOKUP(Tabla1[[#This Row],[Caja]],Originales!$I$3:$K$6,2,FALSE)</f>
        <v>Las Canteras</v>
      </c>
      <c r="I1119" s="6" t="str">
        <f>VLOOKUP(Tabla1[[#This Row],[Caja]],Originales!$I$3:$K$6,3,FALSE)</f>
        <v>Las Palmas</v>
      </c>
      <c r="J1119" s="9" t="str">
        <f>VLOOKUP(Tabla1[[#This Row],[CodigoEmpleado]],Originales!$M$3:$P$13,2,FALSE)</f>
        <v>Jorge</v>
      </c>
      <c r="K1119" s="10">
        <f>YEAR(Tabla1[[#This Row],[Fecha]])</f>
        <v>2011</v>
      </c>
      <c r="L1119" s="11">
        <f>MONTH(Tabla1[[#This Row],[Fecha]])</f>
        <v>5</v>
      </c>
      <c r="M1119" s="11">
        <f>DAY(Tabla1[[#This Row],[Fecha]])</f>
        <v>20</v>
      </c>
      <c r="N1119" s="11">
        <f>WEEKDAY(Tabla1[[#This Row],[Fecha]],2)</f>
        <v>5</v>
      </c>
      <c r="O1119" s="11" t="str">
        <f t="shared" si="17"/>
        <v>Viernes</v>
      </c>
    </row>
    <row r="1120" spans="1:15" x14ac:dyDescent="0.25">
      <c r="A1120" s="4">
        <v>40683</v>
      </c>
      <c r="B1120">
        <v>4</v>
      </c>
      <c r="C1120">
        <v>1</v>
      </c>
      <c r="D1120" s="5" t="s">
        <v>22</v>
      </c>
      <c r="E1120" s="6">
        <v>645.14099999999996</v>
      </c>
      <c r="F1120" s="6">
        <v>1078.5705</v>
      </c>
      <c r="G1120" s="6">
        <v>1723.7114999999999</v>
      </c>
      <c r="H1120" s="6" t="str">
        <f>VLOOKUP(Tabla1[[#This Row],[Caja]],Originales!$I$3:$K$6,2,FALSE)</f>
        <v>Telde</v>
      </c>
      <c r="I1120" s="6" t="str">
        <f>VLOOKUP(Tabla1[[#This Row],[Caja]],Originales!$I$3:$K$6,3,FALSE)</f>
        <v>Las Palmas</v>
      </c>
      <c r="J1120" s="9" t="str">
        <f>VLOOKUP(Tabla1[[#This Row],[CodigoEmpleado]],Originales!$M$3:$P$13,2,FALSE)</f>
        <v>Paco</v>
      </c>
      <c r="K1120" s="10">
        <f>YEAR(Tabla1[[#This Row],[Fecha]])</f>
        <v>2011</v>
      </c>
      <c r="L1120" s="11">
        <f>MONTH(Tabla1[[#This Row],[Fecha]])</f>
        <v>5</v>
      </c>
      <c r="M1120" s="11">
        <f>DAY(Tabla1[[#This Row],[Fecha]])</f>
        <v>20</v>
      </c>
      <c r="N1120" s="11">
        <f>WEEKDAY(Tabla1[[#This Row],[Fecha]],2)</f>
        <v>5</v>
      </c>
      <c r="O1120" s="11" t="str">
        <f t="shared" si="17"/>
        <v>Viernes</v>
      </c>
    </row>
    <row r="1121" spans="1:15" x14ac:dyDescent="0.25">
      <c r="A1121" s="4">
        <v>40683</v>
      </c>
      <c r="B1121">
        <v>4</v>
      </c>
      <c r="C1121">
        <v>2</v>
      </c>
      <c r="D1121" s="5" t="s">
        <v>27</v>
      </c>
      <c r="E1121" s="6">
        <v>741.22649999999999</v>
      </c>
      <c r="F1121" s="6">
        <v>1117.1475</v>
      </c>
      <c r="G1121" s="6">
        <v>1858.374</v>
      </c>
      <c r="H1121" s="6" t="str">
        <f>VLOOKUP(Tabla1[[#This Row],[Caja]],Originales!$I$3:$K$6,2,FALSE)</f>
        <v>Telde</v>
      </c>
      <c r="I1121" s="6" t="str">
        <f>VLOOKUP(Tabla1[[#This Row],[Caja]],Originales!$I$3:$K$6,3,FALSE)</f>
        <v>Las Palmas</v>
      </c>
      <c r="J1121" s="9" t="str">
        <f>VLOOKUP(Tabla1[[#This Row],[CodigoEmpleado]],Originales!$M$3:$P$13,2,FALSE)</f>
        <v>Bea</v>
      </c>
      <c r="K1121" s="10">
        <f>YEAR(Tabla1[[#This Row],[Fecha]])</f>
        <v>2011</v>
      </c>
      <c r="L1121" s="11">
        <f>MONTH(Tabla1[[#This Row],[Fecha]])</f>
        <v>5</v>
      </c>
      <c r="M1121" s="11">
        <f>DAY(Tabla1[[#This Row],[Fecha]])</f>
        <v>20</v>
      </c>
      <c r="N1121" s="11">
        <f>WEEKDAY(Tabla1[[#This Row],[Fecha]],2)</f>
        <v>5</v>
      </c>
      <c r="O1121" s="11" t="str">
        <f t="shared" si="17"/>
        <v>Viernes</v>
      </c>
    </row>
    <row r="1122" spans="1:15" x14ac:dyDescent="0.25">
      <c r="A1122" s="4">
        <v>40684</v>
      </c>
      <c r="B1122">
        <v>1</v>
      </c>
      <c r="C1122">
        <v>1</v>
      </c>
      <c r="D1122" s="5" t="s">
        <v>32</v>
      </c>
      <c r="E1122" s="6">
        <v>616.79100000000005</v>
      </c>
      <c r="F1122" s="6">
        <v>992.85900000000004</v>
      </c>
      <c r="G1122" s="6">
        <v>1609.65</v>
      </c>
      <c r="H1122" s="6" t="str">
        <f>VLOOKUP(Tabla1[[#This Row],[Caja]],Originales!$I$3:$K$6,2,FALSE)</f>
        <v>Tenerife Norte</v>
      </c>
      <c r="I1122" s="6" t="str">
        <f>VLOOKUP(Tabla1[[#This Row],[Caja]],Originales!$I$3:$K$6,3,FALSE)</f>
        <v>Tenerife</v>
      </c>
      <c r="J1122" s="9" t="str">
        <f>VLOOKUP(Tabla1[[#This Row],[CodigoEmpleado]],Originales!$M$3:$P$13,2,FALSE)</f>
        <v>Ana</v>
      </c>
      <c r="K1122" s="10">
        <f>YEAR(Tabla1[[#This Row],[Fecha]])</f>
        <v>2011</v>
      </c>
      <c r="L1122" s="11">
        <f>MONTH(Tabla1[[#This Row],[Fecha]])</f>
        <v>5</v>
      </c>
      <c r="M1122" s="11">
        <f>DAY(Tabla1[[#This Row],[Fecha]])</f>
        <v>21</v>
      </c>
      <c r="N1122" s="11">
        <f>WEEKDAY(Tabla1[[#This Row],[Fecha]],2)</f>
        <v>6</v>
      </c>
      <c r="O1122" s="11" t="str">
        <f t="shared" si="17"/>
        <v>Sábado</v>
      </c>
    </row>
    <row r="1123" spans="1:15" x14ac:dyDescent="0.25">
      <c r="A1123" s="4">
        <v>40684</v>
      </c>
      <c r="B1123">
        <v>1</v>
      </c>
      <c r="C1123">
        <v>2</v>
      </c>
      <c r="D1123" s="5" t="s">
        <v>37</v>
      </c>
      <c r="E1123" s="6">
        <v>695.84550000000002</v>
      </c>
      <c r="F1123" s="6">
        <v>1207.6155000000001</v>
      </c>
      <c r="G1123" s="6">
        <v>1903.461</v>
      </c>
      <c r="H1123" s="6" t="str">
        <f>VLOOKUP(Tabla1[[#This Row],[Caja]],Originales!$I$3:$K$6,2,FALSE)</f>
        <v>Tenerife Norte</v>
      </c>
      <c r="I1123" s="6" t="str">
        <f>VLOOKUP(Tabla1[[#This Row],[Caja]],Originales!$I$3:$K$6,3,FALSE)</f>
        <v>Tenerife</v>
      </c>
      <c r="J1123" s="9" t="str">
        <f>VLOOKUP(Tabla1[[#This Row],[CodigoEmpleado]],Originales!$M$3:$P$13,2,FALSE)</f>
        <v>Luis</v>
      </c>
      <c r="K1123" s="10">
        <f>YEAR(Tabla1[[#This Row],[Fecha]])</f>
        <v>2011</v>
      </c>
      <c r="L1123" s="11">
        <f>MONTH(Tabla1[[#This Row],[Fecha]])</f>
        <v>5</v>
      </c>
      <c r="M1123" s="11">
        <f>DAY(Tabla1[[#This Row],[Fecha]])</f>
        <v>21</v>
      </c>
      <c r="N1123" s="11">
        <f>WEEKDAY(Tabla1[[#This Row],[Fecha]],2)</f>
        <v>6</v>
      </c>
      <c r="O1123" s="11" t="str">
        <f t="shared" si="17"/>
        <v>Sábado</v>
      </c>
    </row>
    <row r="1124" spans="1:15" x14ac:dyDescent="0.25">
      <c r="A1124" s="4">
        <v>40684</v>
      </c>
      <c r="B1124">
        <v>2</v>
      </c>
      <c r="C1124">
        <v>1</v>
      </c>
      <c r="D1124" s="5" t="s">
        <v>40</v>
      </c>
      <c r="E1124" s="6">
        <v>578.16150000000005</v>
      </c>
      <c r="F1124" s="6">
        <v>1088.3145</v>
      </c>
      <c r="G1124" s="6">
        <v>1666.4760000000001</v>
      </c>
      <c r="H1124" s="6" t="str">
        <f>VLOOKUP(Tabla1[[#This Row],[Caja]],Originales!$I$3:$K$6,2,FALSE)</f>
        <v>Tenerife Sur</v>
      </c>
      <c r="I1124" s="6" t="str">
        <f>VLOOKUP(Tabla1[[#This Row],[Caja]],Originales!$I$3:$K$6,3,FALSE)</f>
        <v>Tenerife</v>
      </c>
      <c r="J1124" s="9" t="str">
        <f>VLOOKUP(Tabla1[[#This Row],[CodigoEmpleado]],Originales!$M$3:$P$13,2,FALSE)</f>
        <v>Pepe</v>
      </c>
      <c r="K1124" s="10">
        <f>YEAR(Tabla1[[#This Row],[Fecha]])</f>
        <v>2011</v>
      </c>
      <c r="L1124" s="11">
        <f>MONTH(Tabla1[[#This Row],[Fecha]])</f>
        <v>5</v>
      </c>
      <c r="M1124" s="11">
        <f>DAY(Tabla1[[#This Row],[Fecha]])</f>
        <v>21</v>
      </c>
      <c r="N1124" s="11">
        <f>WEEKDAY(Tabla1[[#This Row],[Fecha]],2)</f>
        <v>6</v>
      </c>
      <c r="O1124" s="11" t="str">
        <f t="shared" si="17"/>
        <v>Sábado</v>
      </c>
    </row>
    <row r="1125" spans="1:15" x14ac:dyDescent="0.25">
      <c r="A1125" s="4">
        <v>40684</v>
      </c>
      <c r="B1125">
        <v>2</v>
      </c>
      <c r="C1125">
        <v>2</v>
      </c>
      <c r="D1125" s="5" t="s">
        <v>41</v>
      </c>
      <c r="E1125" s="6">
        <v>579.19050000000004</v>
      </c>
      <c r="F1125" s="6">
        <v>1038.4604999999999</v>
      </c>
      <c r="G1125" s="6">
        <v>1617.6510000000001</v>
      </c>
      <c r="H1125" s="6" t="str">
        <f>VLOOKUP(Tabla1[[#This Row],[Caja]],Originales!$I$3:$K$6,2,FALSE)</f>
        <v>Tenerife Sur</v>
      </c>
      <c r="I1125" s="6" t="str">
        <f>VLOOKUP(Tabla1[[#This Row],[Caja]],Originales!$I$3:$K$6,3,FALSE)</f>
        <v>Tenerife</v>
      </c>
      <c r="J1125" s="9" t="str">
        <f>VLOOKUP(Tabla1[[#This Row],[CodigoEmpleado]],Originales!$M$3:$P$13,2,FALSE)</f>
        <v>Javi</v>
      </c>
      <c r="K1125" s="10">
        <f>YEAR(Tabla1[[#This Row],[Fecha]])</f>
        <v>2011</v>
      </c>
      <c r="L1125" s="11">
        <f>MONTH(Tabla1[[#This Row],[Fecha]])</f>
        <v>5</v>
      </c>
      <c r="M1125" s="11">
        <f>DAY(Tabla1[[#This Row],[Fecha]])</f>
        <v>21</v>
      </c>
      <c r="N1125" s="11">
        <f>WEEKDAY(Tabla1[[#This Row],[Fecha]],2)</f>
        <v>6</v>
      </c>
      <c r="O1125" s="11" t="str">
        <f t="shared" si="17"/>
        <v>Sábado</v>
      </c>
    </row>
    <row r="1126" spans="1:15" x14ac:dyDescent="0.25">
      <c r="A1126" s="4">
        <v>40684</v>
      </c>
      <c r="B1126">
        <v>3</v>
      </c>
      <c r="C1126">
        <v>1</v>
      </c>
      <c r="D1126" s="5" t="s">
        <v>43</v>
      </c>
      <c r="E1126" s="6">
        <v>619.55250000000001</v>
      </c>
      <c r="F1126" s="6">
        <v>1147.1565000000001</v>
      </c>
      <c r="G1126" s="6">
        <v>1766.7090000000001</v>
      </c>
      <c r="H1126" s="6" t="str">
        <f>VLOOKUP(Tabla1[[#This Row],[Caja]],Originales!$I$3:$K$6,2,FALSE)</f>
        <v>Las Canteras</v>
      </c>
      <c r="I1126" s="6" t="str">
        <f>VLOOKUP(Tabla1[[#This Row],[Caja]],Originales!$I$3:$K$6,3,FALSE)</f>
        <v>Las Palmas</v>
      </c>
      <c r="J1126" s="9" t="str">
        <f>VLOOKUP(Tabla1[[#This Row],[CodigoEmpleado]],Originales!$M$3:$P$13,2,FALSE)</f>
        <v>Jose</v>
      </c>
      <c r="K1126" s="10">
        <f>YEAR(Tabla1[[#This Row],[Fecha]])</f>
        <v>2011</v>
      </c>
      <c r="L1126" s="11">
        <f>MONTH(Tabla1[[#This Row],[Fecha]])</f>
        <v>5</v>
      </c>
      <c r="M1126" s="11">
        <f>DAY(Tabla1[[#This Row],[Fecha]])</f>
        <v>21</v>
      </c>
      <c r="N1126" s="11">
        <f>WEEKDAY(Tabla1[[#This Row],[Fecha]],2)</f>
        <v>6</v>
      </c>
      <c r="O1126" s="11" t="str">
        <f t="shared" si="17"/>
        <v>Sábado</v>
      </c>
    </row>
    <row r="1127" spans="1:15" x14ac:dyDescent="0.25">
      <c r="A1127" s="4">
        <v>40684</v>
      </c>
      <c r="B1127">
        <v>3</v>
      </c>
      <c r="C1127">
        <v>2</v>
      </c>
      <c r="D1127" s="5" t="s">
        <v>47</v>
      </c>
      <c r="E1127" s="6">
        <v>605.05200000000002</v>
      </c>
      <c r="F1127" s="6">
        <v>1150.0545</v>
      </c>
      <c r="G1127" s="6">
        <v>1755.1065000000001</v>
      </c>
      <c r="H1127" s="6" t="str">
        <f>VLOOKUP(Tabla1[[#This Row],[Caja]],Originales!$I$3:$K$6,2,FALSE)</f>
        <v>Las Canteras</v>
      </c>
      <c r="I1127" s="6" t="str">
        <f>VLOOKUP(Tabla1[[#This Row],[Caja]],Originales!$I$3:$K$6,3,FALSE)</f>
        <v>Las Palmas</v>
      </c>
      <c r="J1127" s="9" t="str">
        <f>VLOOKUP(Tabla1[[#This Row],[CodigoEmpleado]],Originales!$M$3:$P$13,2,FALSE)</f>
        <v>Toño</v>
      </c>
      <c r="K1127" s="10">
        <f>YEAR(Tabla1[[#This Row],[Fecha]])</f>
        <v>2011</v>
      </c>
      <c r="L1127" s="11">
        <f>MONTH(Tabla1[[#This Row],[Fecha]])</f>
        <v>5</v>
      </c>
      <c r="M1127" s="11">
        <f>DAY(Tabla1[[#This Row],[Fecha]])</f>
        <v>21</v>
      </c>
      <c r="N1127" s="11">
        <f>WEEKDAY(Tabla1[[#This Row],[Fecha]],2)</f>
        <v>6</v>
      </c>
      <c r="O1127" s="11" t="str">
        <f t="shared" si="17"/>
        <v>Sábado</v>
      </c>
    </row>
    <row r="1128" spans="1:15" x14ac:dyDescent="0.25">
      <c r="A1128" s="4">
        <v>40684</v>
      </c>
      <c r="B1128">
        <v>4</v>
      </c>
      <c r="C1128">
        <v>1</v>
      </c>
      <c r="D1128" s="5" t="s">
        <v>24</v>
      </c>
      <c r="E1128" s="6">
        <v>641.86500000000001</v>
      </c>
      <c r="F1128" s="6">
        <v>1175.3489999999999</v>
      </c>
      <c r="G1128" s="6">
        <v>1817.2139999999999</v>
      </c>
      <c r="H1128" s="6" t="str">
        <f>VLOOKUP(Tabla1[[#This Row],[Caja]],Originales!$I$3:$K$6,2,FALSE)</f>
        <v>Telde</v>
      </c>
      <c r="I1128" s="6" t="str">
        <f>VLOOKUP(Tabla1[[#This Row],[Caja]],Originales!$I$3:$K$6,3,FALSE)</f>
        <v>Las Palmas</v>
      </c>
      <c r="J1128" s="9" t="str">
        <f>VLOOKUP(Tabla1[[#This Row],[CodigoEmpleado]],Originales!$M$3:$P$13,2,FALSE)</f>
        <v>Ana</v>
      </c>
      <c r="K1128" s="10">
        <f>YEAR(Tabla1[[#This Row],[Fecha]])</f>
        <v>2011</v>
      </c>
      <c r="L1128" s="11">
        <f>MONTH(Tabla1[[#This Row],[Fecha]])</f>
        <v>5</v>
      </c>
      <c r="M1128" s="11">
        <f>DAY(Tabla1[[#This Row],[Fecha]])</f>
        <v>21</v>
      </c>
      <c r="N1128" s="11">
        <f>WEEKDAY(Tabla1[[#This Row],[Fecha]],2)</f>
        <v>6</v>
      </c>
      <c r="O1128" s="11" t="str">
        <f t="shared" si="17"/>
        <v>Sábado</v>
      </c>
    </row>
    <row r="1129" spans="1:15" x14ac:dyDescent="0.25">
      <c r="A1129" s="4">
        <v>40684</v>
      </c>
      <c r="B1129">
        <v>4</v>
      </c>
      <c r="C1129">
        <v>2</v>
      </c>
      <c r="D1129" s="5" t="s">
        <v>30</v>
      </c>
      <c r="E1129" s="6">
        <v>556.62599999999998</v>
      </c>
      <c r="F1129" s="6">
        <v>1059.0405000000001</v>
      </c>
      <c r="G1129" s="6">
        <v>1615.6665</v>
      </c>
      <c r="H1129" s="6" t="str">
        <f>VLOOKUP(Tabla1[[#This Row],[Caja]],Originales!$I$3:$K$6,2,FALSE)</f>
        <v>Telde</v>
      </c>
      <c r="I1129" s="6" t="str">
        <f>VLOOKUP(Tabla1[[#This Row],[Caja]],Originales!$I$3:$K$6,3,FALSE)</f>
        <v>Las Palmas</v>
      </c>
      <c r="J1129" s="9" t="str">
        <f>VLOOKUP(Tabla1[[#This Row],[CodigoEmpleado]],Originales!$M$3:$P$13,2,FALSE)</f>
        <v>Juan</v>
      </c>
      <c r="K1129" s="10">
        <f>YEAR(Tabla1[[#This Row],[Fecha]])</f>
        <v>2011</v>
      </c>
      <c r="L1129" s="11">
        <f>MONTH(Tabla1[[#This Row],[Fecha]])</f>
        <v>5</v>
      </c>
      <c r="M1129" s="11">
        <f>DAY(Tabla1[[#This Row],[Fecha]])</f>
        <v>21</v>
      </c>
      <c r="N1129" s="11">
        <f>WEEKDAY(Tabla1[[#This Row],[Fecha]],2)</f>
        <v>6</v>
      </c>
      <c r="O1129" s="11" t="str">
        <f t="shared" si="17"/>
        <v>Sábado</v>
      </c>
    </row>
    <row r="1130" spans="1:15" x14ac:dyDescent="0.25">
      <c r="A1130" s="4">
        <v>40685</v>
      </c>
      <c r="B1130">
        <v>1</v>
      </c>
      <c r="C1130">
        <v>1</v>
      </c>
      <c r="D1130" s="5" t="s">
        <v>16</v>
      </c>
      <c r="E1130" s="6">
        <v>667.09649999999999</v>
      </c>
      <c r="F1130" s="6">
        <v>1070.076</v>
      </c>
      <c r="G1130" s="6">
        <v>1737.1724999999999</v>
      </c>
      <c r="H1130" s="6" t="str">
        <f>VLOOKUP(Tabla1[[#This Row],[Caja]],Originales!$I$3:$K$6,2,FALSE)</f>
        <v>Tenerife Norte</v>
      </c>
      <c r="I1130" s="6" t="str">
        <f>VLOOKUP(Tabla1[[#This Row],[Caja]],Originales!$I$3:$K$6,3,FALSE)</f>
        <v>Tenerife</v>
      </c>
      <c r="J1130" s="9" t="str">
        <f>VLOOKUP(Tabla1[[#This Row],[CodigoEmpleado]],Originales!$M$3:$P$13,2,FALSE)</f>
        <v>Jorge</v>
      </c>
      <c r="K1130" s="10">
        <f>YEAR(Tabla1[[#This Row],[Fecha]])</f>
        <v>2011</v>
      </c>
      <c r="L1130" s="11">
        <f>MONTH(Tabla1[[#This Row],[Fecha]])</f>
        <v>5</v>
      </c>
      <c r="M1130" s="11">
        <f>DAY(Tabla1[[#This Row],[Fecha]])</f>
        <v>22</v>
      </c>
      <c r="N1130" s="11">
        <f>WEEKDAY(Tabla1[[#This Row],[Fecha]],2)</f>
        <v>7</v>
      </c>
      <c r="O1130" s="11" t="str">
        <f t="shared" si="17"/>
        <v>Domingo</v>
      </c>
    </row>
    <row r="1131" spans="1:15" x14ac:dyDescent="0.25">
      <c r="A1131" s="4">
        <v>40685</v>
      </c>
      <c r="B1131">
        <v>1</v>
      </c>
      <c r="C1131">
        <v>2</v>
      </c>
      <c r="D1131" s="5" t="s">
        <v>22</v>
      </c>
      <c r="E1131" s="6">
        <v>697.18949999999995</v>
      </c>
      <c r="F1131" s="6">
        <v>1184.5364999999999</v>
      </c>
      <c r="G1131" s="6">
        <v>1881.7260000000001</v>
      </c>
      <c r="H1131" s="6" t="str">
        <f>VLOOKUP(Tabla1[[#This Row],[Caja]],Originales!$I$3:$K$6,2,FALSE)</f>
        <v>Tenerife Norte</v>
      </c>
      <c r="I1131" s="6" t="str">
        <f>VLOOKUP(Tabla1[[#This Row],[Caja]],Originales!$I$3:$K$6,3,FALSE)</f>
        <v>Tenerife</v>
      </c>
      <c r="J1131" s="9" t="str">
        <f>VLOOKUP(Tabla1[[#This Row],[CodigoEmpleado]],Originales!$M$3:$P$13,2,FALSE)</f>
        <v>Paco</v>
      </c>
      <c r="K1131" s="10">
        <f>YEAR(Tabla1[[#This Row],[Fecha]])</f>
        <v>2011</v>
      </c>
      <c r="L1131" s="11">
        <f>MONTH(Tabla1[[#This Row],[Fecha]])</f>
        <v>5</v>
      </c>
      <c r="M1131" s="11">
        <f>DAY(Tabla1[[#This Row],[Fecha]])</f>
        <v>22</v>
      </c>
      <c r="N1131" s="11">
        <f>WEEKDAY(Tabla1[[#This Row],[Fecha]],2)</f>
        <v>7</v>
      </c>
      <c r="O1131" s="11" t="str">
        <f t="shared" si="17"/>
        <v>Domingo</v>
      </c>
    </row>
    <row r="1132" spans="1:15" x14ac:dyDescent="0.25">
      <c r="A1132" s="4">
        <v>40685</v>
      </c>
      <c r="B1132">
        <v>2</v>
      </c>
      <c r="C1132">
        <v>1</v>
      </c>
      <c r="D1132" s="5" t="s">
        <v>27</v>
      </c>
      <c r="E1132" s="6">
        <v>567.96600000000001</v>
      </c>
      <c r="F1132" s="6">
        <v>1076.3444999999999</v>
      </c>
      <c r="G1132" s="6">
        <v>1644.3105</v>
      </c>
      <c r="H1132" s="6" t="str">
        <f>VLOOKUP(Tabla1[[#This Row],[Caja]],Originales!$I$3:$K$6,2,FALSE)</f>
        <v>Tenerife Sur</v>
      </c>
      <c r="I1132" s="6" t="str">
        <f>VLOOKUP(Tabla1[[#This Row],[Caja]],Originales!$I$3:$K$6,3,FALSE)</f>
        <v>Tenerife</v>
      </c>
      <c r="J1132" s="9" t="str">
        <f>VLOOKUP(Tabla1[[#This Row],[CodigoEmpleado]],Originales!$M$3:$P$13,2,FALSE)</f>
        <v>Bea</v>
      </c>
      <c r="K1132" s="10">
        <f>YEAR(Tabla1[[#This Row],[Fecha]])</f>
        <v>2011</v>
      </c>
      <c r="L1132" s="11">
        <f>MONTH(Tabla1[[#This Row],[Fecha]])</f>
        <v>5</v>
      </c>
      <c r="M1132" s="11">
        <f>DAY(Tabla1[[#This Row],[Fecha]])</f>
        <v>22</v>
      </c>
      <c r="N1132" s="11">
        <f>WEEKDAY(Tabla1[[#This Row],[Fecha]],2)</f>
        <v>7</v>
      </c>
      <c r="O1132" s="11" t="str">
        <f t="shared" si="17"/>
        <v>Domingo</v>
      </c>
    </row>
    <row r="1133" spans="1:15" x14ac:dyDescent="0.25">
      <c r="A1133" s="4">
        <v>40685</v>
      </c>
      <c r="B1133">
        <v>2</v>
      </c>
      <c r="C1133">
        <v>2</v>
      </c>
      <c r="D1133" s="5" t="s">
        <v>32</v>
      </c>
      <c r="E1133" s="6">
        <v>771.8655</v>
      </c>
      <c r="F1133" s="6">
        <v>1405.0889999999999</v>
      </c>
      <c r="G1133" s="6">
        <v>2176.9544999999998</v>
      </c>
      <c r="H1133" s="6" t="str">
        <f>VLOOKUP(Tabla1[[#This Row],[Caja]],Originales!$I$3:$K$6,2,FALSE)</f>
        <v>Tenerife Sur</v>
      </c>
      <c r="I1133" s="6" t="str">
        <f>VLOOKUP(Tabla1[[#This Row],[Caja]],Originales!$I$3:$K$6,3,FALSE)</f>
        <v>Tenerife</v>
      </c>
      <c r="J1133" s="9" t="str">
        <f>VLOOKUP(Tabla1[[#This Row],[CodigoEmpleado]],Originales!$M$3:$P$13,2,FALSE)</f>
        <v>Ana</v>
      </c>
      <c r="K1133" s="10">
        <f>YEAR(Tabla1[[#This Row],[Fecha]])</f>
        <v>2011</v>
      </c>
      <c r="L1133" s="11">
        <f>MONTH(Tabla1[[#This Row],[Fecha]])</f>
        <v>5</v>
      </c>
      <c r="M1133" s="11">
        <f>DAY(Tabla1[[#This Row],[Fecha]])</f>
        <v>22</v>
      </c>
      <c r="N1133" s="11">
        <f>WEEKDAY(Tabla1[[#This Row],[Fecha]],2)</f>
        <v>7</v>
      </c>
      <c r="O1133" s="11" t="str">
        <f t="shared" si="17"/>
        <v>Domingo</v>
      </c>
    </row>
    <row r="1134" spans="1:15" x14ac:dyDescent="0.25">
      <c r="A1134" s="4">
        <v>40685</v>
      </c>
      <c r="B1134">
        <v>3</v>
      </c>
      <c r="C1134">
        <v>1</v>
      </c>
      <c r="D1134" s="5" t="s">
        <v>37</v>
      </c>
      <c r="E1134" s="6">
        <v>649.99199999999996</v>
      </c>
      <c r="F1134" s="6">
        <v>1022.91</v>
      </c>
      <c r="G1134" s="6">
        <v>1672.902</v>
      </c>
      <c r="H1134" s="6" t="str">
        <f>VLOOKUP(Tabla1[[#This Row],[Caja]],Originales!$I$3:$K$6,2,FALSE)</f>
        <v>Las Canteras</v>
      </c>
      <c r="I1134" s="6" t="str">
        <f>VLOOKUP(Tabla1[[#This Row],[Caja]],Originales!$I$3:$K$6,3,FALSE)</f>
        <v>Las Palmas</v>
      </c>
      <c r="J1134" s="9" t="str">
        <f>VLOOKUP(Tabla1[[#This Row],[CodigoEmpleado]],Originales!$M$3:$P$13,2,FALSE)</f>
        <v>Luis</v>
      </c>
      <c r="K1134" s="10">
        <f>YEAR(Tabla1[[#This Row],[Fecha]])</f>
        <v>2011</v>
      </c>
      <c r="L1134" s="11">
        <f>MONTH(Tabla1[[#This Row],[Fecha]])</f>
        <v>5</v>
      </c>
      <c r="M1134" s="11">
        <f>DAY(Tabla1[[#This Row],[Fecha]])</f>
        <v>22</v>
      </c>
      <c r="N1134" s="11">
        <f>WEEKDAY(Tabla1[[#This Row],[Fecha]],2)</f>
        <v>7</v>
      </c>
      <c r="O1134" s="11" t="str">
        <f t="shared" si="17"/>
        <v>Domingo</v>
      </c>
    </row>
    <row r="1135" spans="1:15" x14ac:dyDescent="0.25">
      <c r="A1135" s="4">
        <v>40685</v>
      </c>
      <c r="B1135">
        <v>3</v>
      </c>
      <c r="C1135">
        <v>2</v>
      </c>
      <c r="D1135" s="5" t="s">
        <v>40</v>
      </c>
      <c r="E1135" s="6">
        <v>656.19749999999999</v>
      </c>
      <c r="F1135" s="6">
        <v>1023.162</v>
      </c>
      <c r="G1135" s="6">
        <v>1679.3595</v>
      </c>
      <c r="H1135" s="6" t="str">
        <f>VLOOKUP(Tabla1[[#This Row],[Caja]],Originales!$I$3:$K$6,2,FALSE)</f>
        <v>Las Canteras</v>
      </c>
      <c r="I1135" s="6" t="str">
        <f>VLOOKUP(Tabla1[[#This Row],[Caja]],Originales!$I$3:$K$6,3,FALSE)</f>
        <v>Las Palmas</v>
      </c>
      <c r="J1135" s="9" t="str">
        <f>VLOOKUP(Tabla1[[#This Row],[CodigoEmpleado]],Originales!$M$3:$P$13,2,FALSE)</f>
        <v>Pepe</v>
      </c>
      <c r="K1135" s="10">
        <f>YEAR(Tabla1[[#This Row],[Fecha]])</f>
        <v>2011</v>
      </c>
      <c r="L1135" s="11">
        <f>MONTH(Tabla1[[#This Row],[Fecha]])</f>
        <v>5</v>
      </c>
      <c r="M1135" s="11">
        <f>DAY(Tabla1[[#This Row],[Fecha]])</f>
        <v>22</v>
      </c>
      <c r="N1135" s="11">
        <f>WEEKDAY(Tabla1[[#This Row],[Fecha]],2)</f>
        <v>7</v>
      </c>
      <c r="O1135" s="11" t="str">
        <f t="shared" si="17"/>
        <v>Domingo</v>
      </c>
    </row>
    <row r="1136" spans="1:15" x14ac:dyDescent="0.25">
      <c r="A1136" s="4">
        <v>40685</v>
      </c>
      <c r="B1136">
        <v>4</v>
      </c>
      <c r="C1136">
        <v>1</v>
      </c>
      <c r="D1136" s="5" t="s">
        <v>41</v>
      </c>
      <c r="E1136" s="6">
        <v>717.06600000000003</v>
      </c>
      <c r="F1136" s="6">
        <v>1119.3525</v>
      </c>
      <c r="G1136" s="6">
        <v>1836.4185</v>
      </c>
      <c r="H1136" s="6" t="str">
        <f>VLOOKUP(Tabla1[[#This Row],[Caja]],Originales!$I$3:$K$6,2,FALSE)</f>
        <v>Telde</v>
      </c>
      <c r="I1136" s="6" t="str">
        <f>VLOOKUP(Tabla1[[#This Row],[Caja]],Originales!$I$3:$K$6,3,FALSE)</f>
        <v>Las Palmas</v>
      </c>
      <c r="J1136" s="9" t="str">
        <f>VLOOKUP(Tabla1[[#This Row],[CodigoEmpleado]],Originales!$M$3:$P$13,2,FALSE)</f>
        <v>Javi</v>
      </c>
      <c r="K1136" s="10">
        <f>YEAR(Tabla1[[#This Row],[Fecha]])</f>
        <v>2011</v>
      </c>
      <c r="L1136" s="11">
        <f>MONTH(Tabla1[[#This Row],[Fecha]])</f>
        <v>5</v>
      </c>
      <c r="M1136" s="11">
        <f>DAY(Tabla1[[#This Row],[Fecha]])</f>
        <v>22</v>
      </c>
      <c r="N1136" s="11">
        <f>WEEKDAY(Tabla1[[#This Row],[Fecha]],2)</f>
        <v>7</v>
      </c>
      <c r="O1136" s="11" t="str">
        <f t="shared" si="17"/>
        <v>Domingo</v>
      </c>
    </row>
    <row r="1137" spans="1:15" x14ac:dyDescent="0.25">
      <c r="A1137" s="4">
        <v>40685</v>
      </c>
      <c r="B1137">
        <v>4</v>
      </c>
      <c r="C1137">
        <v>2</v>
      </c>
      <c r="D1137" s="5" t="s">
        <v>43</v>
      </c>
      <c r="E1137" s="6">
        <v>630.98699999999997</v>
      </c>
      <c r="F1137" s="6">
        <v>1131.6165000000001</v>
      </c>
      <c r="G1137" s="6">
        <v>1762.6034999999999</v>
      </c>
      <c r="H1137" s="6" t="str">
        <f>VLOOKUP(Tabla1[[#This Row],[Caja]],Originales!$I$3:$K$6,2,FALSE)</f>
        <v>Telde</v>
      </c>
      <c r="I1137" s="6" t="str">
        <f>VLOOKUP(Tabla1[[#This Row],[Caja]],Originales!$I$3:$K$6,3,FALSE)</f>
        <v>Las Palmas</v>
      </c>
      <c r="J1137" s="9" t="str">
        <f>VLOOKUP(Tabla1[[#This Row],[CodigoEmpleado]],Originales!$M$3:$P$13,2,FALSE)</f>
        <v>Jose</v>
      </c>
      <c r="K1137" s="10">
        <f>YEAR(Tabla1[[#This Row],[Fecha]])</f>
        <v>2011</v>
      </c>
      <c r="L1137" s="11">
        <f>MONTH(Tabla1[[#This Row],[Fecha]])</f>
        <v>5</v>
      </c>
      <c r="M1137" s="11">
        <f>DAY(Tabla1[[#This Row],[Fecha]])</f>
        <v>22</v>
      </c>
      <c r="N1137" s="11">
        <f>WEEKDAY(Tabla1[[#This Row],[Fecha]],2)</f>
        <v>7</v>
      </c>
      <c r="O1137" s="11" t="str">
        <f t="shared" si="17"/>
        <v>Domingo</v>
      </c>
    </row>
    <row r="1138" spans="1:15" x14ac:dyDescent="0.25">
      <c r="A1138" s="4">
        <v>40686</v>
      </c>
      <c r="B1138">
        <v>1</v>
      </c>
      <c r="C1138">
        <v>1</v>
      </c>
      <c r="D1138" s="5" t="s">
        <v>47</v>
      </c>
      <c r="E1138" s="6">
        <v>607.45650000000001</v>
      </c>
      <c r="F1138" s="6">
        <v>1041.8205</v>
      </c>
      <c r="G1138" s="6">
        <v>1649.277</v>
      </c>
      <c r="H1138" s="6" t="str">
        <f>VLOOKUP(Tabla1[[#This Row],[Caja]],Originales!$I$3:$K$6,2,FALSE)</f>
        <v>Tenerife Norte</v>
      </c>
      <c r="I1138" s="6" t="str">
        <f>VLOOKUP(Tabla1[[#This Row],[Caja]],Originales!$I$3:$K$6,3,FALSE)</f>
        <v>Tenerife</v>
      </c>
      <c r="J1138" s="9" t="str">
        <f>VLOOKUP(Tabla1[[#This Row],[CodigoEmpleado]],Originales!$M$3:$P$13,2,FALSE)</f>
        <v>Toño</v>
      </c>
      <c r="K1138" s="10">
        <f>YEAR(Tabla1[[#This Row],[Fecha]])</f>
        <v>2011</v>
      </c>
      <c r="L1138" s="11">
        <f>MONTH(Tabla1[[#This Row],[Fecha]])</f>
        <v>5</v>
      </c>
      <c r="M1138" s="11">
        <f>DAY(Tabla1[[#This Row],[Fecha]])</f>
        <v>23</v>
      </c>
      <c r="N1138" s="11">
        <f>WEEKDAY(Tabla1[[#This Row],[Fecha]],2)</f>
        <v>1</v>
      </c>
      <c r="O1138" s="11" t="str">
        <f t="shared" si="17"/>
        <v>Lunes</v>
      </c>
    </row>
    <row r="1139" spans="1:15" x14ac:dyDescent="0.25">
      <c r="A1139" s="4">
        <v>40686</v>
      </c>
      <c r="B1139">
        <v>1</v>
      </c>
      <c r="C1139">
        <v>2</v>
      </c>
      <c r="D1139" s="5" t="s">
        <v>24</v>
      </c>
      <c r="E1139" s="6">
        <v>720.43650000000002</v>
      </c>
      <c r="F1139" s="6">
        <v>1347.6015</v>
      </c>
      <c r="G1139" s="6">
        <v>2068.038</v>
      </c>
      <c r="H1139" s="6" t="str">
        <f>VLOOKUP(Tabla1[[#This Row],[Caja]],Originales!$I$3:$K$6,2,FALSE)</f>
        <v>Tenerife Norte</v>
      </c>
      <c r="I1139" s="6" t="str">
        <f>VLOOKUP(Tabla1[[#This Row],[Caja]],Originales!$I$3:$K$6,3,FALSE)</f>
        <v>Tenerife</v>
      </c>
      <c r="J1139" s="9" t="str">
        <f>VLOOKUP(Tabla1[[#This Row],[CodigoEmpleado]],Originales!$M$3:$P$13,2,FALSE)</f>
        <v>Ana</v>
      </c>
      <c r="K1139" s="10">
        <f>YEAR(Tabla1[[#This Row],[Fecha]])</f>
        <v>2011</v>
      </c>
      <c r="L1139" s="11">
        <f>MONTH(Tabla1[[#This Row],[Fecha]])</f>
        <v>5</v>
      </c>
      <c r="M1139" s="11">
        <f>DAY(Tabla1[[#This Row],[Fecha]])</f>
        <v>23</v>
      </c>
      <c r="N1139" s="11">
        <f>WEEKDAY(Tabla1[[#This Row],[Fecha]],2)</f>
        <v>1</v>
      </c>
      <c r="O1139" s="11" t="str">
        <f t="shared" si="17"/>
        <v>Lunes</v>
      </c>
    </row>
    <row r="1140" spans="1:15" x14ac:dyDescent="0.25">
      <c r="A1140" s="4">
        <v>40686</v>
      </c>
      <c r="B1140">
        <v>2</v>
      </c>
      <c r="C1140">
        <v>1</v>
      </c>
      <c r="D1140" s="5" t="s">
        <v>30</v>
      </c>
      <c r="E1140" s="6">
        <v>587.4855</v>
      </c>
      <c r="F1140" s="6">
        <v>1086.6659999999999</v>
      </c>
      <c r="G1140" s="6">
        <v>1674.1514999999999</v>
      </c>
      <c r="H1140" s="6" t="str">
        <f>VLOOKUP(Tabla1[[#This Row],[Caja]],Originales!$I$3:$K$6,2,FALSE)</f>
        <v>Tenerife Sur</v>
      </c>
      <c r="I1140" s="6" t="str">
        <f>VLOOKUP(Tabla1[[#This Row],[Caja]],Originales!$I$3:$K$6,3,FALSE)</f>
        <v>Tenerife</v>
      </c>
      <c r="J1140" s="9" t="str">
        <f>VLOOKUP(Tabla1[[#This Row],[CodigoEmpleado]],Originales!$M$3:$P$13,2,FALSE)</f>
        <v>Juan</v>
      </c>
      <c r="K1140" s="10">
        <f>YEAR(Tabla1[[#This Row],[Fecha]])</f>
        <v>2011</v>
      </c>
      <c r="L1140" s="11">
        <f>MONTH(Tabla1[[#This Row],[Fecha]])</f>
        <v>5</v>
      </c>
      <c r="M1140" s="11">
        <f>DAY(Tabla1[[#This Row],[Fecha]])</f>
        <v>23</v>
      </c>
      <c r="N1140" s="11">
        <f>WEEKDAY(Tabla1[[#This Row],[Fecha]],2)</f>
        <v>1</v>
      </c>
      <c r="O1140" s="11" t="str">
        <f t="shared" si="17"/>
        <v>Lunes</v>
      </c>
    </row>
    <row r="1141" spans="1:15" x14ac:dyDescent="0.25">
      <c r="A1141" s="4">
        <v>40686</v>
      </c>
      <c r="B1141">
        <v>2</v>
      </c>
      <c r="C1141">
        <v>2</v>
      </c>
      <c r="D1141" s="5" t="s">
        <v>16</v>
      </c>
      <c r="E1141" s="6">
        <v>660.39750000000004</v>
      </c>
      <c r="F1141" s="6">
        <v>1101.5550000000001</v>
      </c>
      <c r="G1141" s="6">
        <v>1761.9525000000001</v>
      </c>
      <c r="H1141" s="6" t="str">
        <f>VLOOKUP(Tabla1[[#This Row],[Caja]],Originales!$I$3:$K$6,2,FALSE)</f>
        <v>Tenerife Sur</v>
      </c>
      <c r="I1141" s="6" t="str">
        <f>VLOOKUP(Tabla1[[#This Row],[Caja]],Originales!$I$3:$K$6,3,FALSE)</f>
        <v>Tenerife</v>
      </c>
      <c r="J1141" s="9" t="str">
        <f>VLOOKUP(Tabla1[[#This Row],[CodigoEmpleado]],Originales!$M$3:$P$13,2,FALSE)</f>
        <v>Jorge</v>
      </c>
      <c r="K1141" s="10">
        <f>YEAR(Tabla1[[#This Row],[Fecha]])</f>
        <v>2011</v>
      </c>
      <c r="L1141" s="11">
        <f>MONTH(Tabla1[[#This Row],[Fecha]])</f>
        <v>5</v>
      </c>
      <c r="M1141" s="11">
        <f>DAY(Tabla1[[#This Row],[Fecha]])</f>
        <v>23</v>
      </c>
      <c r="N1141" s="11">
        <f>WEEKDAY(Tabla1[[#This Row],[Fecha]],2)</f>
        <v>1</v>
      </c>
      <c r="O1141" s="11" t="str">
        <f t="shared" si="17"/>
        <v>Lunes</v>
      </c>
    </row>
    <row r="1142" spans="1:15" x14ac:dyDescent="0.25">
      <c r="A1142" s="4">
        <v>40686</v>
      </c>
      <c r="B1142">
        <v>3</v>
      </c>
      <c r="C1142">
        <v>1</v>
      </c>
      <c r="D1142" s="5" t="s">
        <v>22</v>
      </c>
      <c r="E1142" s="6">
        <v>652.428</v>
      </c>
      <c r="F1142" s="6">
        <v>1162.4024999999999</v>
      </c>
      <c r="G1142" s="6">
        <v>1814.8305</v>
      </c>
      <c r="H1142" s="6" t="str">
        <f>VLOOKUP(Tabla1[[#This Row],[Caja]],Originales!$I$3:$K$6,2,FALSE)</f>
        <v>Las Canteras</v>
      </c>
      <c r="I1142" s="6" t="str">
        <f>VLOOKUP(Tabla1[[#This Row],[Caja]],Originales!$I$3:$K$6,3,FALSE)</f>
        <v>Las Palmas</v>
      </c>
      <c r="J1142" s="9" t="str">
        <f>VLOOKUP(Tabla1[[#This Row],[CodigoEmpleado]],Originales!$M$3:$P$13,2,FALSE)</f>
        <v>Paco</v>
      </c>
      <c r="K1142" s="10">
        <f>YEAR(Tabla1[[#This Row],[Fecha]])</f>
        <v>2011</v>
      </c>
      <c r="L1142" s="11">
        <f>MONTH(Tabla1[[#This Row],[Fecha]])</f>
        <v>5</v>
      </c>
      <c r="M1142" s="11">
        <f>DAY(Tabla1[[#This Row],[Fecha]])</f>
        <v>23</v>
      </c>
      <c r="N1142" s="11">
        <f>WEEKDAY(Tabla1[[#This Row],[Fecha]],2)</f>
        <v>1</v>
      </c>
      <c r="O1142" s="11" t="str">
        <f t="shared" si="17"/>
        <v>Lunes</v>
      </c>
    </row>
    <row r="1143" spans="1:15" x14ac:dyDescent="0.25">
      <c r="A1143" s="4">
        <v>40686</v>
      </c>
      <c r="B1143">
        <v>3</v>
      </c>
      <c r="C1143">
        <v>2</v>
      </c>
      <c r="D1143" s="5" t="s">
        <v>27</v>
      </c>
      <c r="E1143" s="6">
        <v>690.13350000000003</v>
      </c>
      <c r="F1143" s="6">
        <v>1245.972</v>
      </c>
      <c r="G1143" s="6">
        <v>1936.1054999999999</v>
      </c>
      <c r="H1143" s="6" t="str">
        <f>VLOOKUP(Tabla1[[#This Row],[Caja]],Originales!$I$3:$K$6,2,FALSE)</f>
        <v>Las Canteras</v>
      </c>
      <c r="I1143" s="6" t="str">
        <f>VLOOKUP(Tabla1[[#This Row],[Caja]],Originales!$I$3:$K$6,3,FALSE)</f>
        <v>Las Palmas</v>
      </c>
      <c r="J1143" s="9" t="str">
        <f>VLOOKUP(Tabla1[[#This Row],[CodigoEmpleado]],Originales!$M$3:$P$13,2,FALSE)</f>
        <v>Bea</v>
      </c>
      <c r="K1143" s="10">
        <f>YEAR(Tabla1[[#This Row],[Fecha]])</f>
        <v>2011</v>
      </c>
      <c r="L1143" s="11">
        <f>MONTH(Tabla1[[#This Row],[Fecha]])</f>
        <v>5</v>
      </c>
      <c r="M1143" s="11">
        <f>DAY(Tabla1[[#This Row],[Fecha]])</f>
        <v>23</v>
      </c>
      <c r="N1143" s="11">
        <f>WEEKDAY(Tabla1[[#This Row],[Fecha]],2)</f>
        <v>1</v>
      </c>
      <c r="O1143" s="11" t="str">
        <f t="shared" si="17"/>
        <v>Lunes</v>
      </c>
    </row>
    <row r="1144" spans="1:15" x14ac:dyDescent="0.25">
      <c r="A1144" s="4">
        <v>40686</v>
      </c>
      <c r="B1144">
        <v>4</v>
      </c>
      <c r="C1144">
        <v>1</v>
      </c>
      <c r="D1144" s="5" t="s">
        <v>32</v>
      </c>
      <c r="E1144" s="6">
        <v>556.60500000000002</v>
      </c>
      <c r="F1144" s="6">
        <v>1094.961</v>
      </c>
      <c r="G1144" s="6">
        <v>1651.566</v>
      </c>
      <c r="H1144" s="6" t="str">
        <f>VLOOKUP(Tabla1[[#This Row],[Caja]],Originales!$I$3:$K$6,2,FALSE)</f>
        <v>Telde</v>
      </c>
      <c r="I1144" s="6" t="str">
        <f>VLOOKUP(Tabla1[[#This Row],[Caja]],Originales!$I$3:$K$6,3,FALSE)</f>
        <v>Las Palmas</v>
      </c>
      <c r="J1144" s="9" t="str">
        <f>VLOOKUP(Tabla1[[#This Row],[CodigoEmpleado]],Originales!$M$3:$P$13,2,FALSE)</f>
        <v>Ana</v>
      </c>
      <c r="K1144" s="10">
        <f>YEAR(Tabla1[[#This Row],[Fecha]])</f>
        <v>2011</v>
      </c>
      <c r="L1144" s="11">
        <f>MONTH(Tabla1[[#This Row],[Fecha]])</f>
        <v>5</v>
      </c>
      <c r="M1144" s="11">
        <f>DAY(Tabla1[[#This Row],[Fecha]])</f>
        <v>23</v>
      </c>
      <c r="N1144" s="11">
        <f>WEEKDAY(Tabla1[[#This Row],[Fecha]],2)</f>
        <v>1</v>
      </c>
      <c r="O1144" s="11" t="str">
        <f t="shared" si="17"/>
        <v>Lunes</v>
      </c>
    </row>
    <row r="1145" spans="1:15" x14ac:dyDescent="0.25">
      <c r="A1145" s="4">
        <v>40686</v>
      </c>
      <c r="B1145">
        <v>4</v>
      </c>
      <c r="C1145">
        <v>2</v>
      </c>
      <c r="D1145" s="5" t="s">
        <v>37</v>
      </c>
      <c r="E1145" s="6">
        <v>698.73299999999995</v>
      </c>
      <c r="F1145" s="6">
        <v>1280.2964999999999</v>
      </c>
      <c r="G1145" s="6">
        <v>1979.0295000000001</v>
      </c>
      <c r="H1145" s="6" t="str">
        <f>VLOOKUP(Tabla1[[#This Row],[Caja]],Originales!$I$3:$K$6,2,FALSE)</f>
        <v>Telde</v>
      </c>
      <c r="I1145" s="6" t="str">
        <f>VLOOKUP(Tabla1[[#This Row],[Caja]],Originales!$I$3:$K$6,3,FALSE)</f>
        <v>Las Palmas</v>
      </c>
      <c r="J1145" s="9" t="str">
        <f>VLOOKUP(Tabla1[[#This Row],[CodigoEmpleado]],Originales!$M$3:$P$13,2,FALSE)</f>
        <v>Luis</v>
      </c>
      <c r="K1145" s="10">
        <f>YEAR(Tabla1[[#This Row],[Fecha]])</f>
        <v>2011</v>
      </c>
      <c r="L1145" s="11">
        <f>MONTH(Tabla1[[#This Row],[Fecha]])</f>
        <v>5</v>
      </c>
      <c r="M1145" s="11">
        <f>DAY(Tabla1[[#This Row],[Fecha]])</f>
        <v>23</v>
      </c>
      <c r="N1145" s="11">
        <f>WEEKDAY(Tabla1[[#This Row],[Fecha]],2)</f>
        <v>1</v>
      </c>
      <c r="O1145" s="11" t="str">
        <f t="shared" si="17"/>
        <v>Lunes</v>
      </c>
    </row>
    <row r="1146" spans="1:15" x14ac:dyDescent="0.25">
      <c r="A1146" s="4">
        <v>40687</v>
      </c>
      <c r="B1146">
        <v>1</v>
      </c>
      <c r="C1146">
        <v>1</v>
      </c>
      <c r="D1146" s="5" t="s">
        <v>40</v>
      </c>
      <c r="E1146" s="6">
        <v>614.27099999999996</v>
      </c>
      <c r="F1146" s="6">
        <v>1200.9269999999999</v>
      </c>
      <c r="G1146" s="6">
        <v>1815.1980000000001</v>
      </c>
      <c r="H1146" s="6" t="str">
        <f>VLOOKUP(Tabla1[[#This Row],[Caja]],Originales!$I$3:$K$6,2,FALSE)</f>
        <v>Tenerife Norte</v>
      </c>
      <c r="I1146" s="6" t="str">
        <f>VLOOKUP(Tabla1[[#This Row],[Caja]],Originales!$I$3:$K$6,3,FALSE)</f>
        <v>Tenerife</v>
      </c>
      <c r="J1146" s="9" t="str">
        <f>VLOOKUP(Tabla1[[#This Row],[CodigoEmpleado]],Originales!$M$3:$P$13,2,FALSE)</f>
        <v>Pepe</v>
      </c>
      <c r="K1146" s="10">
        <f>YEAR(Tabla1[[#This Row],[Fecha]])</f>
        <v>2011</v>
      </c>
      <c r="L1146" s="11">
        <f>MONTH(Tabla1[[#This Row],[Fecha]])</f>
        <v>5</v>
      </c>
      <c r="M1146" s="11">
        <f>DAY(Tabla1[[#This Row],[Fecha]])</f>
        <v>24</v>
      </c>
      <c r="N1146" s="11">
        <f>WEEKDAY(Tabla1[[#This Row],[Fecha]],2)</f>
        <v>2</v>
      </c>
      <c r="O1146" s="11" t="str">
        <f t="shared" si="17"/>
        <v>Martes</v>
      </c>
    </row>
    <row r="1147" spans="1:15" x14ac:dyDescent="0.25">
      <c r="A1147" s="4">
        <v>40687</v>
      </c>
      <c r="B1147">
        <v>1</v>
      </c>
      <c r="C1147">
        <v>2</v>
      </c>
      <c r="D1147" s="5" t="s">
        <v>41</v>
      </c>
      <c r="E1147" s="6">
        <v>688.92600000000004</v>
      </c>
      <c r="F1147" s="6">
        <v>1167.9359999999999</v>
      </c>
      <c r="G1147" s="6">
        <v>1856.8620000000001</v>
      </c>
      <c r="H1147" s="6" t="str">
        <f>VLOOKUP(Tabla1[[#This Row],[Caja]],Originales!$I$3:$K$6,2,FALSE)</f>
        <v>Tenerife Norte</v>
      </c>
      <c r="I1147" s="6" t="str">
        <f>VLOOKUP(Tabla1[[#This Row],[Caja]],Originales!$I$3:$K$6,3,FALSE)</f>
        <v>Tenerife</v>
      </c>
      <c r="J1147" s="9" t="str">
        <f>VLOOKUP(Tabla1[[#This Row],[CodigoEmpleado]],Originales!$M$3:$P$13,2,FALSE)</f>
        <v>Javi</v>
      </c>
      <c r="K1147" s="10">
        <f>YEAR(Tabla1[[#This Row],[Fecha]])</f>
        <v>2011</v>
      </c>
      <c r="L1147" s="11">
        <f>MONTH(Tabla1[[#This Row],[Fecha]])</f>
        <v>5</v>
      </c>
      <c r="M1147" s="11">
        <f>DAY(Tabla1[[#This Row],[Fecha]])</f>
        <v>24</v>
      </c>
      <c r="N1147" s="11">
        <f>WEEKDAY(Tabla1[[#This Row],[Fecha]],2)</f>
        <v>2</v>
      </c>
      <c r="O1147" s="11" t="str">
        <f t="shared" si="17"/>
        <v>Martes</v>
      </c>
    </row>
    <row r="1148" spans="1:15" x14ac:dyDescent="0.25">
      <c r="A1148" s="4">
        <v>40687</v>
      </c>
      <c r="B1148">
        <v>2</v>
      </c>
      <c r="C1148">
        <v>1</v>
      </c>
      <c r="D1148" s="5" t="s">
        <v>43</v>
      </c>
      <c r="E1148" s="6">
        <v>579.58950000000004</v>
      </c>
      <c r="F1148" s="6">
        <v>1001.7315</v>
      </c>
      <c r="G1148" s="6">
        <v>1581.3209999999999</v>
      </c>
      <c r="H1148" s="6" t="str">
        <f>VLOOKUP(Tabla1[[#This Row],[Caja]],Originales!$I$3:$K$6,2,FALSE)</f>
        <v>Tenerife Sur</v>
      </c>
      <c r="I1148" s="6" t="str">
        <f>VLOOKUP(Tabla1[[#This Row],[Caja]],Originales!$I$3:$K$6,3,FALSE)</f>
        <v>Tenerife</v>
      </c>
      <c r="J1148" s="9" t="str">
        <f>VLOOKUP(Tabla1[[#This Row],[CodigoEmpleado]],Originales!$M$3:$P$13,2,FALSE)</f>
        <v>Jose</v>
      </c>
      <c r="K1148" s="10">
        <f>YEAR(Tabla1[[#This Row],[Fecha]])</f>
        <v>2011</v>
      </c>
      <c r="L1148" s="11">
        <f>MONTH(Tabla1[[#This Row],[Fecha]])</f>
        <v>5</v>
      </c>
      <c r="M1148" s="11">
        <f>DAY(Tabla1[[#This Row],[Fecha]])</f>
        <v>24</v>
      </c>
      <c r="N1148" s="11">
        <f>WEEKDAY(Tabla1[[#This Row],[Fecha]],2)</f>
        <v>2</v>
      </c>
      <c r="O1148" s="11" t="str">
        <f t="shared" si="17"/>
        <v>Martes</v>
      </c>
    </row>
    <row r="1149" spans="1:15" x14ac:dyDescent="0.25">
      <c r="A1149" s="4">
        <v>40687</v>
      </c>
      <c r="B1149">
        <v>2</v>
      </c>
      <c r="C1149">
        <v>2</v>
      </c>
      <c r="D1149" s="5" t="s">
        <v>47</v>
      </c>
      <c r="E1149" s="6">
        <v>752.91300000000001</v>
      </c>
      <c r="F1149" s="6">
        <v>1339.212</v>
      </c>
      <c r="G1149" s="6">
        <v>2092.125</v>
      </c>
      <c r="H1149" s="6" t="str">
        <f>VLOOKUP(Tabla1[[#This Row],[Caja]],Originales!$I$3:$K$6,2,FALSE)</f>
        <v>Tenerife Sur</v>
      </c>
      <c r="I1149" s="6" t="str">
        <f>VLOOKUP(Tabla1[[#This Row],[Caja]],Originales!$I$3:$K$6,3,FALSE)</f>
        <v>Tenerife</v>
      </c>
      <c r="J1149" s="9" t="str">
        <f>VLOOKUP(Tabla1[[#This Row],[CodigoEmpleado]],Originales!$M$3:$P$13,2,FALSE)</f>
        <v>Toño</v>
      </c>
      <c r="K1149" s="10">
        <f>YEAR(Tabla1[[#This Row],[Fecha]])</f>
        <v>2011</v>
      </c>
      <c r="L1149" s="11">
        <f>MONTH(Tabla1[[#This Row],[Fecha]])</f>
        <v>5</v>
      </c>
      <c r="M1149" s="11">
        <f>DAY(Tabla1[[#This Row],[Fecha]])</f>
        <v>24</v>
      </c>
      <c r="N1149" s="11">
        <f>WEEKDAY(Tabla1[[#This Row],[Fecha]],2)</f>
        <v>2</v>
      </c>
      <c r="O1149" s="11" t="str">
        <f t="shared" si="17"/>
        <v>Martes</v>
      </c>
    </row>
    <row r="1150" spans="1:15" x14ac:dyDescent="0.25">
      <c r="A1150" s="4">
        <v>40687</v>
      </c>
      <c r="B1150">
        <v>3</v>
      </c>
      <c r="C1150">
        <v>1</v>
      </c>
      <c r="D1150" s="5" t="s">
        <v>24</v>
      </c>
      <c r="E1150" s="6">
        <v>629.35950000000003</v>
      </c>
      <c r="F1150" s="6">
        <v>1234.569</v>
      </c>
      <c r="G1150" s="6">
        <v>1863.9285</v>
      </c>
      <c r="H1150" s="6" t="str">
        <f>VLOOKUP(Tabla1[[#This Row],[Caja]],Originales!$I$3:$K$6,2,FALSE)</f>
        <v>Las Canteras</v>
      </c>
      <c r="I1150" s="6" t="str">
        <f>VLOOKUP(Tabla1[[#This Row],[Caja]],Originales!$I$3:$K$6,3,FALSE)</f>
        <v>Las Palmas</v>
      </c>
      <c r="J1150" s="9" t="str">
        <f>VLOOKUP(Tabla1[[#This Row],[CodigoEmpleado]],Originales!$M$3:$P$13,2,FALSE)</f>
        <v>Ana</v>
      </c>
      <c r="K1150" s="10">
        <f>YEAR(Tabla1[[#This Row],[Fecha]])</f>
        <v>2011</v>
      </c>
      <c r="L1150" s="11">
        <f>MONTH(Tabla1[[#This Row],[Fecha]])</f>
        <v>5</v>
      </c>
      <c r="M1150" s="11">
        <f>DAY(Tabla1[[#This Row],[Fecha]])</f>
        <v>24</v>
      </c>
      <c r="N1150" s="11">
        <f>WEEKDAY(Tabla1[[#This Row],[Fecha]],2)</f>
        <v>2</v>
      </c>
      <c r="O1150" s="11" t="str">
        <f t="shared" si="17"/>
        <v>Martes</v>
      </c>
    </row>
    <row r="1151" spans="1:15" x14ac:dyDescent="0.25">
      <c r="A1151" s="4">
        <v>40687</v>
      </c>
      <c r="B1151">
        <v>3</v>
      </c>
      <c r="C1151">
        <v>2</v>
      </c>
      <c r="D1151" s="5" t="s">
        <v>30</v>
      </c>
      <c r="E1151" s="6">
        <v>535.63649999999996</v>
      </c>
      <c r="F1151" s="6">
        <v>1081.5</v>
      </c>
      <c r="G1151" s="6">
        <v>1617.1365000000001</v>
      </c>
      <c r="H1151" s="6" t="str">
        <f>VLOOKUP(Tabla1[[#This Row],[Caja]],Originales!$I$3:$K$6,2,FALSE)</f>
        <v>Las Canteras</v>
      </c>
      <c r="I1151" s="6" t="str">
        <f>VLOOKUP(Tabla1[[#This Row],[Caja]],Originales!$I$3:$K$6,3,FALSE)</f>
        <v>Las Palmas</v>
      </c>
      <c r="J1151" s="9" t="str">
        <f>VLOOKUP(Tabla1[[#This Row],[CodigoEmpleado]],Originales!$M$3:$P$13,2,FALSE)</f>
        <v>Juan</v>
      </c>
      <c r="K1151" s="10">
        <f>YEAR(Tabla1[[#This Row],[Fecha]])</f>
        <v>2011</v>
      </c>
      <c r="L1151" s="11">
        <f>MONTH(Tabla1[[#This Row],[Fecha]])</f>
        <v>5</v>
      </c>
      <c r="M1151" s="11">
        <f>DAY(Tabla1[[#This Row],[Fecha]])</f>
        <v>24</v>
      </c>
      <c r="N1151" s="11">
        <f>WEEKDAY(Tabla1[[#This Row],[Fecha]],2)</f>
        <v>2</v>
      </c>
      <c r="O1151" s="11" t="str">
        <f t="shared" si="17"/>
        <v>Martes</v>
      </c>
    </row>
    <row r="1152" spans="1:15" x14ac:dyDescent="0.25">
      <c r="A1152" s="4">
        <v>40687</v>
      </c>
      <c r="B1152">
        <v>4</v>
      </c>
      <c r="C1152">
        <v>1</v>
      </c>
      <c r="D1152" s="5" t="s">
        <v>16</v>
      </c>
      <c r="E1152" s="6">
        <v>544.56150000000002</v>
      </c>
      <c r="F1152" s="6">
        <v>1126.3875</v>
      </c>
      <c r="G1152" s="6">
        <v>1670.9490000000001</v>
      </c>
      <c r="H1152" s="6" t="str">
        <f>VLOOKUP(Tabla1[[#This Row],[Caja]],Originales!$I$3:$K$6,2,FALSE)</f>
        <v>Telde</v>
      </c>
      <c r="I1152" s="6" t="str">
        <f>VLOOKUP(Tabla1[[#This Row],[Caja]],Originales!$I$3:$K$6,3,FALSE)</f>
        <v>Las Palmas</v>
      </c>
      <c r="J1152" s="9" t="str">
        <f>VLOOKUP(Tabla1[[#This Row],[CodigoEmpleado]],Originales!$M$3:$P$13,2,FALSE)</f>
        <v>Jorge</v>
      </c>
      <c r="K1152" s="10">
        <f>YEAR(Tabla1[[#This Row],[Fecha]])</f>
        <v>2011</v>
      </c>
      <c r="L1152" s="11">
        <f>MONTH(Tabla1[[#This Row],[Fecha]])</f>
        <v>5</v>
      </c>
      <c r="M1152" s="11">
        <f>DAY(Tabla1[[#This Row],[Fecha]])</f>
        <v>24</v>
      </c>
      <c r="N1152" s="11">
        <f>WEEKDAY(Tabla1[[#This Row],[Fecha]],2)</f>
        <v>2</v>
      </c>
      <c r="O1152" s="11" t="str">
        <f t="shared" si="17"/>
        <v>Martes</v>
      </c>
    </row>
    <row r="1153" spans="1:15" x14ac:dyDescent="0.25">
      <c r="A1153" s="4">
        <v>40687</v>
      </c>
      <c r="B1153">
        <v>4</v>
      </c>
      <c r="C1153">
        <v>2</v>
      </c>
      <c r="D1153" s="5" t="s">
        <v>22</v>
      </c>
      <c r="E1153" s="6">
        <v>670.49850000000004</v>
      </c>
      <c r="F1153" s="6">
        <v>1303.5329999999999</v>
      </c>
      <c r="G1153" s="6">
        <v>1974.0315000000001</v>
      </c>
      <c r="H1153" s="6" t="str">
        <f>VLOOKUP(Tabla1[[#This Row],[Caja]],Originales!$I$3:$K$6,2,FALSE)</f>
        <v>Telde</v>
      </c>
      <c r="I1153" s="6" t="str">
        <f>VLOOKUP(Tabla1[[#This Row],[Caja]],Originales!$I$3:$K$6,3,FALSE)</f>
        <v>Las Palmas</v>
      </c>
      <c r="J1153" s="9" t="str">
        <f>VLOOKUP(Tabla1[[#This Row],[CodigoEmpleado]],Originales!$M$3:$P$13,2,FALSE)</f>
        <v>Paco</v>
      </c>
      <c r="K1153" s="10">
        <f>YEAR(Tabla1[[#This Row],[Fecha]])</f>
        <v>2011</v>
      </c>
      <c r="L1153" s="11">
        <f>MONTH(Tabla1[[#This Row],[Fecha]])</f>
        <v>5</v>
      </c>
      <c r="M1153" s="11">
        <f>DAY(Tabla1[[#This Row],[Fecha]])</f>
        <v>24</v>
      </c>
      <c r="N1153" s="11">
        <f>WEEKDAY(Tabla1[[#This Row],[Fecha]],2)</f>
        <v>2</v>
      </c>
      <c r="O1153" s="11" t="str">
        <f t="shared" si="17"/>
        <v>Martes</v>
      </c>
    </row>
    <row r="1154" spans="1:15" x14ac:dyDescent="0.25">
      <c r="A1154" s="4">
        <v>40688</v>
      </c>
      <c r="B1154">
        <v>1</v>
      </c>
      <c r="C1154">
        <v>1</v>
      </c>
      <c r="D1154" s="5" t="s">
        <v>27</v>
      </c>
      <c r="E1154" s="6">
        <v>586.49850000000004</v>
      </c>
      <c r="F1154" s="6">
        <v>1204.7280000000001</v>
      </c>
      <c r="G1154" s="6">
        <v>1791.2265</v>
      </c>
      <c r="H1154" s="6" t="str">
        <f>VLOOKUP(Tabla1[[#This Row],[Caja]],Originales!$I$3:$K$6,2,FALSE)</f>
        <v>Tenerife Norte</v>
      </c>
      <c r="I1154" s="6" t="str">
        <f>VLOOKUP(Tabla1[[#This Row],[Caja]],Originales!$I$3:$K$6,3,FALSE)</f>
        <v>Tenerife</v>
      </c>
      <c r="J1154" s="9" t="str">
        <f>VLOOKUP(Tabla1[[#This Row],[CodigoEmpleado]],Originales!$M$3:$P$13,2,FALSE)</f>
        <v>Bea</v>
      </c>
      <c r="K1154" s="10">
        <f>YEAR(Tabla1[[#This Row],[Fecha]])</f>
        <v>2011</v>
      </c>
      <c r="L1154" s="11">
        <f>MONTH(Tabla1[[#This Row],[Fecha]])</f>
        <v>5</v>
      </c>
      <c r="M1154" s="11">
        <f>DAY(Tabla1[[#This Row],[Fecha]])</f>
        <v>25</v>
      </c>
      <c r="N1154" s="11">
        <f>WEEKDAY(Tabla1[[#This Row],[Fecha]],2)</f>
        <v>3</v>
      </c>
      <c r="O1154" s="11" t="str">
        <f t="shared" ref="O1154:O1217" si="18">IF(N1154=1,"Lunes",IF(N1154=2,"Martes",IF(N1154=3,"Miércoles",IF(N1154=4,"Jueves",IF(N1154=5,"Viernes",IF(N1154=6,"Sábado","Domingo"))))))</f>
        <v>Miércoles</v>
      </c>
    </row>
    <row r="1155" spans="1:15" x14ac:dyDescent="0.25">
      <c r="A1155" s="4">
        <v>40688</v>
      </c>
      <c r="B1155">
        <v>1</v>
      </c>
      <c r="C1155">
        <v>2</v>
      </c>
      <c r="D1155" s="5" t="s">
        <v>32</v>
      </c>
      <c r="E1155" s="6">
        <v>625.60050000000001</v>
      </c>
      <c r="F1155" s="6">
        <v>1120.0350000000001</v>
      </c>
      <c r="G1155" s="6">
        <v>1745.6355000000001</v>
      </c>
      <c r="H1155" s="6" t="str">
        <f>VLOOKUP(Tabla1[[#This Row],[Caja]],Originales!$I$3:$K$6,2,FALSE)</f>
        <v>Tenerife Norte</v>
      </c>
      <c r="I1155" s="6" t="str">
        <f>VLOOKUP(Tabla1[[#This Row],[Caja]],Originales!$I$3:$K$6,3,FALSE)</f>
        <v>Tenerife</v>
      </c>
      <c r="J1155" s="9" t="str">
        <f>VLOOKUP(Tabla1[[#This Row],[CodigoEmpleado]],Originales!$M$3:$P$13,2,FALSE)</f>
        <v>Ana</v>
      </c>
      <c r="K1155" s="10">
        <f>YEAR(Tabla1[[#This Row],[Fecha]])</f>
        <v>2011</v>
      </c>
      <c r="L1155" s="11">
        <f>MONTH(Tabla1[[#This Row],[Fecha]])</f>
        <v>5</v>
      </c>
      <c r="M1155" s="11">
        <f>DAY(Tabla1[[#This Row],[Fecha]])</f>
        <v>25</v>
      </c>
      <c r="N1155" s="11">
        <f>WEEKDAY(Tabla1[[#This Row],[Fecha]],2)</f>
        <v>3</v>
      </c>
      <c r="O1155" s="11" t="str">
        <f t="shared" si="18"/>
        <v>Miércoles</v>
      </c>
    </row>
    <row r="1156" spans="1:15" x14ac:dyDescent="0.25">
      <c r="A1156" s="4">
        <v>40688</v>
      </c>
      <c r="B1156">
        <v>2</v>
      </c>
      <c r="C1156">
        <v>1</v>
      </c>
      <c r="D1156" s="5" t="s">
        <v>37</v>
      </c>
      <c r="E1156" s="6">
        <v>679.01400000000001</v>
      </c>
      <c r="F1156" s="6">
        <v>1205.7360000000001</v>
      </c>
      <c r="G1156" s="6">
        <v>1884.75</v>
      </c>
      <c r="H1156" s="6" t="str">
        <f>VLOOKUP(Tabla1[[#This Row],[Caja]],Originales!$I$3:$K$6,2,FALSE)</f>
        <v>Tenerife Sur</v>
      </c>
      <c r="I1156" s="6" t="str">
        <f>VLOOKUP(Tabla1[[#This Row],[Caja]],Originales!$I$3:$K$6,3,FALSE)</f>
        <v>Tenerife</v>
      </c>
      <c r="J1156" s="9" t="str">
        <f>VLOOKUP(Tabla1[[#This Row],[CodigoEmpleado]],Originales!$M$3:$P$13,2,FALSE)</f>
        <v>Luis</v>
      </c>
      <c r="K1156" s="10">
        <f>YEAR(Tabla1[[#This Row],[Fecha]])</f>
        <v>2011</v>
      </c>
      <c r="L1156" s="11">
        <f>MONTH(Tabla1[[#This Row],[Fecha]])</f>
        <v>5</v>
      </c>
      <c r="M1156" s="11">
        <f>DAY(Tabla1[[#This Row],[Fecha]])</f>
        <v>25</v>
      </c>
      <c r="N1156" s="11">
        <f>WEEKDAY(Tabla1[[#This Row],[Fecha]],2)</f>
        <v>3</v>
      </c>
      <c r="O1156" s="11" t="str">
        <f t="shared" si="18"/>
        <v>Miércoles</v>
      </c>
    </row>
    <row r="1157" spans="1:15" x14ac:dyDescent="0.25">
      <c r="A1157" s="4">
        <v>40688</v>
      </c>
      <c r="B1157">
        <v>2</v>
      </c>
      <c r="C1157">
        <v>2</v>
      </c>
      <c r="D1157" s="5" t="s">
        <v>40</v>
      </c>
      <c r="E1157" s="6">
        <v>643.42949999999996</v>
      </c>
      <c r="F1157" s="6">
        <v>1145.067</v>
      </c>
      <c r="G1157" s="6">
        <v>1788.4965</v>
      </c>
      <c r="H1157" s="6" t="str">
        <f>VLOOKUP(Tabla1[[#This Row],[Caja]],Originales!$I$3:$K$6,2,FALSE)</f>
        <v>Tenerife Sur</v>
      </c>
      <c r="I1157" s="6" t="str">
        <f>VLOOKUP(Tabla1[[#This Row],[Caja]],Originales!$I$3:$K$6,3,FALSE)</f>
        <v>Tenerife</v>
      </c>
      <c r="J1157" s="9" t="str">
        <f>VLOOKUP(Tabla1[[#This Row],[CodigoEmpleado]],Originales!$M$3:$P$13,2,FALSE)</f>
        <v>Pepe</v>
      </c>
      <c r="K1157" s="10">
        <f>YEAR(Tabla1[[#This Row],[Fecha]])</f>
        <v>2011</v>
      </c>
      <c r="L1157" s="11">
        <f>MONTH(Tabla1[[#This Row],[Fecha]])</f>
        <v>5</v>
      </c>
      <c r="M1157" s="11">
        <f>DAY(Tabla1[[#This Row],[Fecha]])</f>
        <v>25</v>
      </c>
      <c r="N1157" s="11">
        <f>WEEKDAY(Tabla1[[#This Row],[Fecha]],2)</f>
        <v>3</v>
      </c>
      <c r="O1157" s="11" t="str">
        <f t="shared" si="18"/>
        <v>Miércoles</v>
      </c>
    </row>
    <row r="1158" spans="1:15" x14ac:dyDescent="0.25">
      <c r="A1158" s="4">
        <v>40688</v>
      </c>
      <c r="B1158">
        <v>3</v>
      </c>
      <c r="C1158">
        <v>1</v>
      </c>
      <c r="D1158" s="5" t="s">
        <v>41</v>
      </c>
      <c r="E1158" s="6">
        <v>645.24599999999998</v>
      </c>
      <c r="F1158" s="6">
        <v>1039.1010000000001</v>
      </c>
      <c r="G1158" s="6">
        <v>1684.347</v>
      </c>
      <c r="H1158" s="6" t="str">
        <f>VLOOKUP(Tabla1[[#This Row],[Caja]],Originales!$I$3:$K$6,2,FALSE)</f>
        <v>Las Canteras</v>
      </c>
      <c r="I1158" s="6" t="str">
        <f>VLOOKUP(Tabla1[[#This Row],[Caja]],Originales!$I$3:$K$6,3,FALSE)</f>
        <v>Las Palmas</v>
      </c>
      <c r="J1158" s="9" t="str">
        <f>VLOOKUP(Tabla1[[#This Row],[CodigoEmpleado]],Originales!$M$3:$P$13,2,FALSE)</f>
        <v>Javi</v>
      </c>
      <c r="K1158" s="10">
        <f>YEAR(Tabla1[[#This Row],[Fecha]])</f>
        <v>2011</v>
      </c>
      <c r="L1158" s="11">
        <f>MONTH(Tabla1[[#This Row],[Fecha]])</f>
        <v>5</v>
      </c>
      <c r="M1158" s="11">
        <f>DAY(Tabla1[[#This Row],[Fecha]])</f>
        <v>25</v>
      </c>
      <c r="N1158" s="11">
        <f>WEEKDAY(Tabla1[[#This Row],[Fecha]],2)</f>
        <v>3</v>
      </c>
      <c r="O1158" s="11" t="str">
        <f t="shared" si="18"/>
        <v>Miércoles</v>
      </c>
    </row>
    <row r="1159" spans="1:15" x14ac:dyDescent="0.25">
      <c r="A1159" s="4">
        <v>40688</v>
      </c>
      <c r="B1159">
        <v>3</v>
      </c>
      <c r="C1159">
        <v>2</v>
      </c>
      <c r="D1159" s="5" t="s">
        <v>43</v>
      </c>
      <c r="E1159" s="6">
        <v>820.98450000000003</v>
      </c>
      <c r="F1159" s="6">
        <v>1272.3164999999999</v>
      </c>
      <c r="G1159" s="6">
        <v>2093.3009999999999</v>
      </c>
      <c r="H1159" s="6" t="str">
        <f>VLOOKUP(Tabla1[[#This Row],[Caja]],Originales!$I$3:$K$6,2,FALSE)</f>
        <v>Las Canteras</v>
      </c>
      <c r="I1159" s="6" t="str">
        <f>VLOOKUP(Tabla1[[#This Row],[Caja]],Originales!$I$3:$K$6,3,FALSE)</f>
        <v>Las Palmas</v>
      </c>
      <c r="J1159" s="9" t="str">
        <f>VLOOKUP(Tabla1[[#This Row],[CodigoEmpleado]],Originales!$M$3:$P$13,2,FALSE)</f>
        <v>Jose</v>
      </c>
      <c r="K1159" s="10">
        <f>YEAR(Tabla1[[#This Row],[Fecha]])</f>
        <v>2011</v>
      </c>
      <c r="L1159" s="11">
        <f>MONTH(Tabla1[[#This Row],[Fecha]])</f>
        <v>5</v>
      </c>
      <c r="M1159" s="11">
        <f>DAY(Tabla1[[#This Row],[Fecha]])</f>
        <v>25</v>
      </c>
      <c r="N1159" s="11">
        <f>WEEKDAY(Tabla1[[#This Row],[Fecha]],2)</f>
        <v>3</v>
      </c>
      <c r="O1159" s="11" t="str">
        <f t="shared" si="18"/>
        <v>Miércoles</v>
      </c>
    </row>
    <row r="1160" spans="1:15" x14ac:dyDescent="0.25">
      <c r="A1160" s="4">
        <v>40688</v>
      </c>
      <c r="B1160">
        <v>4</v>
      </c>
      <c r="C1160">
        <v>1</v>
      </c>
      <c r="D1160" s="5" t="s">
        <v>47</v>
      </c>
      <c r="E1160" s="6">
        <v>668.79750000000001</v>
      </c>
      <c r="F1160" s="6">
        <v>1190.3955000000001</v>
      </c>
      <c r="G1160" s="6">
        <v>1859.193</v>
      </c>
      <c r="H1160" s="6" t="str">
        <f>VLOOKUP(Tabla1[[#This Row],[Caja]],Originales!$I$3:$K$6,2,FALSE)</f>
        <v>Telde</v>
      </c>
      <c r="I1160" s="6" t="str">
        <f>VLOOKUP(Tabla1[[#This Row],[Caja]],Originales!$I$3:$K$6,3,FALSE)</f>
        <v>Las Palmas</v>
      </c>
      <c r="J1160" s="9" t="str">
        <f>VLOOKUP(Tabla1[[#This Row],[CodigoEmpleado]],Originales!$M$3:$P$13,2,FALSE)</f>
        <v>Toño</v>
      </c>
      <c r="K1160" s="10">
        <f>YEAR(Tabla1[[#This Row],[Fecha]])</f>
        <v>2011</v>
      </c>
      <c r="L1160" s="11">
        <f>MONTH(Tabla1[[#This Row],[Fecha]])</f>
        <v>5</v>
      </c>
      <c r="M1160" s="11">
        <f>DAY(Tabla1[[#This Row],[Fecha]])</f>
        <v>25</v>
      </c>
      <c r="N1160" s="11">
        <f>WEEKDAY(Tabla1[[#This Row],[Fecha]],2)</f>
        <v>3</v>
      </c>
      <c r="O1160" s="11" t="str">
        <f t="shared" si="18"/>
        <v>Miércoles</v>
      </c>
    </row>
    <row r="1161" spans="1:15" x14ac:dyDescent="0.25">
      <c r="A1161" s="4">
        <v>40688</v>
      </c>
      <c r="B1161">
        <v>4</v>
      </c>
      <c r="C1161">
        <v>2</v>
      </c>
      <c r="D1161" s="5" t="s">
        <v>24</v>
      </c>
      <c r="E1161" s="6">
        <v>681.45</v>
      </c>
      <c r="F1161" s="6">
        <v>1209.348</v>
      </c>
      <c r="G1161" s="6">
        <v>1890.798</v>
      </c>
      <c r="H1161" s="6" t="str">
        <f>VLOOKUP(Tabla1[[#This Row],[Caja]],Originales!$I$3:$K$6,2,FALSE)</f>
        <v>Telde</v>
      </c>
      <c r="I1161" s="6" t="str">
        <f>VLOOKUP(Tabla1[[#This Row],[Caja]],Originales!$I$3:$K$6,3,FALSE)</f>
        <v>Las Palmas</v>
      </c>
      <c r="J1161" s="9" t="str">
        <f>VLOOKUP(Tabla1[[#This Row],[CodigoEmpleado]],Originales!$M$3:$P$13,2,FALSE)</f>
        <v>Ana</v>
      </c>
      <c r="K1161" s="10">
        <f>YEAR(Tabla1[[#This Row],[Fecha]])</f>
        <v>2011</v>
      </c>
      <c r="L1161" s="11">
        <f>MONTH(Tabla1[[#This Row],[Fecha]])</f>
        <v>5</v>
      </c>
      <c r="M1161" s="11">
        <f>DAY(Tabla1[[#This Row],[Fecha]])</f>
        <v>25</v>
      </c>
      <c r="N1161" s="11">
        <f>WEEKDAY(Tabla1[[#This Row],[Fecha]],2)</f>
        <v>3</v>
      </c>
      <c r="O1161" s="11" t="str">
        <f t="shared" si="18"/>
        <v>Miércoles</v>
      </c>
    </row>
    <row r="1162" spans="1:15" x14ac:dyDescent="0.25">
      <c r="A1162" s="4">
        <v>40689</v>
      </c>
      <c r="B1162">
        <v>1</v>
      </c>
      <c r="C1162">
        <v>1</v>
      </c>
      <c r="D1162" s="5" t="s">
        <v>30</v>
      </c>
      <c r="E1162" s="6">
        <v>643.11450000000002</v>
      </c>
      <c r="F1162" s="6">
        <v>1241.184</v>
      </c>
      <c r="G1162" s="6">
        <v>1884.2985000000001</v>
      </c>
      <c r="H1162" s="6" t="str">
        <f>VLOOKUP(Tabla1[[#This Row],[Caja]],Originales!$I$3:$K$6,2,FALSE)</f>
        <v>Tenerife Norte</v>
      </c>
      <c r="I1162" s="6" t="str">
        <f>VLOOKUP(Tabla1[[#This Row],[Caja]],Originales!$I$3:$K$6,3,FALSE)</f>
        <v>Tenerife</v>
      </c>
      <c r="J1162" s="9" t="str">
        <f>VLOOKUP(Tabla1[[#This Row],[CodigoEmpleado]],Originales!$M$3:$P$13,2,FALSE)</f>
        <v>Juan</v>
      </c>
      <c r="K1162" s="10">
        <f>YEAR(Tabla1[[#This Row],[Fecha]])</f>
        <v>2011</v>
      </c>
      <c r="L1162" s="11">
        <f>MONTH(Tabla1[[#This Row],[Fecha]])</f>
        <v>5</v>
      </c>
      <c r="M1162" s="11">
        <f>DAY(Tabla1[[#This Row],[Fecha]])</f>
        <v>26</v>
      </c>
      <c r="N1162" s="11">
        <f>WEEKDAY(Tabla1[[#This Row],[Fecha]],2)</f>
        <v>4</v>
      </c>
      <c r="O1162" s="11" t="str">
        <f t="shared" si="18"/>
        <v>Jueves</v>
      </c>
    </row>
    <row r="1163" spans="1:15" x14ac:dyDescent="0.25">
      <c r="A1163" s="4">
        <v>40689</v>
      </c>
      <c r="B1163">
        <v>1</v>
      </c>
      <c r="C1163">
        <v>2</v>
      </c>
      <c r="D1163" s="5" t="s">
        <v>16</v>
      </c>
      <c r="E1163" s="6">
        <v>669.38549999999998</v>
      </c>
      <c r="F1163" s="6">
        <v>1146.2850000000001</v>
      </c>
      <c r="G1163" s="6">
        <v>1815.6704999999999</v>
      </c>
      <c r="H1163" s="6" t="str">
        <f>VLOOKUP(Tabla1[[#This Row],[Caja]],Originales!$I$3:$K$6,2,FALSE)</f>
        <v>Tenerife Norte</v>
      </c>
      <c r="I1163" s="6" t="str">
        <f>VLOOKUP(Tabla1[[#This Row],[Caja]],Originales!$I$3:$K$6,3,FALSE)</f>
        <v>Tenerife</v>
      </c>
      <c r="J1163" s="9" t="str">
        <f>VLOOKUP(Tabla1[[#This Row],[CodigoEmpleado]],Originales!$M$3:$P$13,2,FALSE)</f>
        <v>Jorge</v>
      </c>
      <c r="K1163" s="10">
        <f>YEAR(Tabla1[[#This Row],[Fecha]])</f>
        <v>2011</v>
      </c>
      <c r="L1163" s="11">
        <f>MONTH(Tabla1[[#This Row],[Fecha]])</f>
        <v>5</v>
      </c>
      <c r="M1163" s="11">
        <f>DAY(Tabla1[[#This Row],[Fecha]])</f>
        <v>26</v>
      </c>
      <c r="N1163" s="11">
        <f>WEEKDAY(Tabla1[[#This Row],[Fecha]],2)</f>
        <v>4</v>
      </c>
      <c r="O1163" s="11" t="str">
        <f t="shared" si="18"/>
        <v>Jueves</v>
      </c>
    </row>
    <row r="1164" spans="1:15" x14ac:dyDescent="0.25">
      <c r="A1164" s="4">
        <v>40689</v>
      </c>
      <c r="B1164">
        <v>2</v>
      </c>
      <c r="C1164">
        <v>1</v>
      </c>
      <c r="D1164" s="5" t="s">
        <v>22</v>
      </c>
      <c r="E1164" s="6">
        <v>658.04549999999995</v>
      </c>
      <c r="F1164" s="6">
        <v>1007.664</v>
      </c>
      <c r="G1164" s="6">
        <v>1665.7094999999999</v>
      </c>
      <c r="H1164" s="6" t="str">
        <f>VLOOKUP(Tabla1[[#This Row],[Caja]],Originales!$I$3:$K$6,2,FALSE)</f>
        <v>Tenerife Sur</v>
      </c>
      <c r="I1164" s="6" t="str">
        <f>VLOOKUP(Tabla1[[#This Row],[Caja]],Originales!$I$3:$K$6,3,FALSE)</f>
        <v>Tenerife</v>
      </c>
      <c r="J1164" s="9" t="str">
        <f>VLOOKUP(Tabla1[[#This Row],[CodigoEmpleado]],Originales!$M$3:$P$13,2,FALSE)</f>
        <v>Paco</v>
      </c>
      <c r="K1164" s="10">
        <f>YEAR(Tabla1[[#This Row],[Fecha]])</f>
        <v>2011</v>
      </c>
      <c r="L1164" s="11">
        <f>MONTH(Tabla1[[#This Row],[Fecha]])</f>
        <v>5</v>
      </c>
      <c r="M1164" s="11">
        <f>DAY(Tabla1[[#This Row],[Fecha]])</f>
        <v>26</v>
      </c>
      <c r="N1164" s="11">
        <f>WEEKDAY(Tabla1[[#This Row],[Fecha]],2)</f>
        <v>4</v>
      </c>
      <c r="O1164" s="11" t="str">
        <f t="shared" si="18"/>
        <v>Jueves</v>
      </c>
    </row>
    <row r="1165" spans="1:15" x14ac:dyDescent="0.25">
      <c r="A1165" s="4">
        <v>40689</v>
      </c>
      <c r="B1165">
        <v>2</v>
      </c>
      <c r="C1165">
        <v>2</v>
      </c>
      <c r="D1165" s="5" t="s">
        <v>27</v>
      </c>
      <c r="E1165" s="6">
        <v>754.22550000000001</v>
      </c>
      <c r="F1165" s="6">
        <v>1273.944</v>
      </c>
      <c r="G1165" s="6">
        <v>2028.1695</v>
      </c>
      <c r="H1165" s="6" t="str">
        <f>VLOOKUP(Tabla1[[#This Row],[Caja]],Originales!$I$3:$K$6,2,FALSE)</f>
        <v>Tenerife Sur</v>
      </c>
      <c r="I1165" s="6" t="str">
        <f>VLOOKUP(Tabla1[[#This Row],[Caja]],Originales!$I$3:$K$6,3,FALSE)</f>
        <v>Tenerife</v>
      </c>
      <c r="J1165" s="9" t="str">
        <f>VLOOKUP(Tabla1[[#This Row],[CodigoEmpleado]],Originales!$M$3:$P$13,2,FALSE)</f>
        <v>Bea</v>
      </c>
      <c r="K1165" s="10">
        <f>YEAR(Tabla1[[#This Row],[Fecha]])</f>
        <v>2011</v>
      </c>
      <c r="L1165" s="11">
        <f>MONTH(Tabla1[[#This Row],[Fecha]])</f>
        <v>5</v>
      </c>
      <c r="M1165" s="11">
        <f>DAY(Tabla1[[#This Row],[Fecha]])</f>
        <v>26</v>
      </c>
      <c r="N1165" s="11">
        <f>WEEKDAY(Tabla1[[#This Row],[Fecha]],2)</f>
        <v>4</v>
      </c>
      <c r="O1165" s="11" t="str">
        <f t="shared" si="18"/>
        <v>Jueves</v>
      </c>
    </row>
    <row r="1166" spans="1:15" x14ac:dyDescent="0.25">
      <c r="A1166" s="4">
        <v>40689</v>
      </c>
      <c r="B1166">
        <v>3</v>
      </c>
      <c r="C1166">
        <v>1</v>
      </c>
      <c r="D1166" s="5" t="s">
        <v>32</v>
      </c>
      <c r="E1166" s="6">
        <v>603.27750000000003</v>
      </c>
      <c r="F1166" s="6">
        <v>1086.057</v>
      </c>
      <c r="G1166" s="6">
        <v>1689.3344999999999</v>
      </c>
      <c r="H1166" s="6" t="str">
        <f>VLOOKUP(Tabla1[[#This Row],[Caja]],Originales!$I$3:$K$6,2,FALSE)</f>
        <v>Las Canteras</v>
      </c>
      <c r="I1166" s="6" t="str">
        <f>VLOOKUP(Tabla1[[#This Row],[Caja]],Originales!$I$3:$K$6,3,FALSE)</f>
        <v>Las Palmas</v>
      </c>
      <c r="J1166" s="9" t="str">
        <f>VLOOKUP(Tabla1[[#This Row],[CodigoEmpleado]],Originales!$M$3:$P$13,2,FALSE)</f>
        <v>Ana</v>
      </c>
      <c r="K1166" s="10">
        <f>YEAR(Tabla1[[#This Row],[Fecha]])</f>
        <v>2011</v>
      </c>
      <c r="L1166" s="11">
        <f>MONTH(Tabla1[[#This Row],[Fecha]])</f>
        <v>5</v>
      </c>
      <c r="M1166" s="11">
        <f>DAY(Tabla1[[#This Row],[Fecha]])</f>
        <v>26</v>
      </c>
      <c r="N1166" s="11">
        <f>WEEKDAY(Tabla1[[#This Row],[Fecha]],2)</f>
        <v>4</v>
      </c>
      <c r="O1166" s="11" t="str">
        <f t="shared" si="18"/>
        <v>Jueves</v>
      </c>
    </row>
    <row r="1167" spans="1:15" x14ac:dyDescent="0.25">
      <c r="A1167" s="4">
        <v>40689</v>
      </c>
      <c r="B1167">
        <v>3</v>
      </c>
      <c r="C1167">
        <v>2</v>
      </c>
      <c r="D1167" s="5" t="s">
        <v>37</v>
      </c>
      <c r="E1167" s="6">
        <v>783.279</v>
      </c>
      <c r="F1167" s="6">
        <v>1407.924</v>
      </c>
      <c r="G1167" s="6">
        <v>2191.203</v>
      </c>
      <c r="H1167" s="6" t="str">
        <f>VLOOKUP(Tabla1[[#This Row],[Caja]],Originales!$I$3:$K$6,2,FALSE)</f>
        <v>Las Canteras</v>
      </c>
      <c r="I1167" s="6" t="str">
        <f>VLOOKUP(Tabla1[[#This Row],[Caja]],Originales!$I$3:$K$6,3,FALSE)</f>
        <v>Las Palmas</v>
      </c>
      <c r="J1167" s="9" t="str">
        <f>VLOOKUP(Tabla1[[#This Row],[CodigoEmpleado]],Originales!$M$3:$P$13,2,FALSE)</f>
        <v>Luis</v>
      </c>
      <c r="K1167" s="10">
        <f>YEAR(Tabla1[[#This Row],[Fecha]])</f>
        <v>2011</v>
      </c>
      <c r="L1167" s="11">
        <f>MONTH(Tabla1[[#This Row],[Fecha]])</f>
        <v>5</v>
      </c>
      <c r="M1167" s="11">
        <f>DAY(Tabla1[[#This Row],[Fecha]])</f>
        <v>26</v>
      </c>
      <c r="N1167" s="11">
        <f>WEEKDAY(Tabla1[[#This Row],[Fecha]],2)</f>
        <v>4</v>
      </c>
      <c r="O1167" s="11" t="str">
        <f t="shared" si="18"/>
        <v>Jueves</v>
      </c>
    </row>
    <row r="1168" spans="1:15" x14ac:dyDescent="0.25">
      <c r="A1168" s="4">
        <v>40689</v>
      </c>
      <c r="B1168">
        <v>4</v>
      </c>
      <c r="C1168">
        <v>1</v>
      </c>
      <c r="D1168" s="5" t="s">
        <v>40</v>
      </c>
      <c r="E1168" s="6">
        <v>599.98050000000001</v>
      </c>
      <c r="F1168" s="6">
        <v>1140.4784999999999</v>
      </c>
      <c r="G1168" s="6">
        <v>1740.4590000000001</v>
      </c>
      <c r="H1168" s="6" t="str">
        <f>VLOOKUP(Tabla1[[#This Row],[Caja]],Originales!$I$3:$K$6,2,FALSE)</f>
        <v>Telde</v>
      </c>
      <c r="I1168" s="6" t="str">
        <f>VLOOKUP(Tabla1[[#This Row],[Caja]],Originales!$I$3:$K$6,3,FALSE)</f>
        <v>Las Palmas</v>
      </c>
      <c r="J1168" s="9" t="str">
        <f>VLOOKUP(Tabla1[[#This Row],[CodigoEmpleado]],Originales!$M$3:$P$13,2,FALSE)</f>
        <v>Pepe</v>
      </c>
      <c r="K1168" s="10">
        <f>YEAR(Tabla1[[#This Row],[Fecha]])</f>
        <v>2011</v>
      </c>
      <c r="L1168" s="11">
        <f>MONTH(Tabla1[[#This Row],[Fecha]])</f>
        <v>5</v>
      </c>
      <c r="M1168" s="11">
        <f>DAY(Tabla1[[#This Row],[Fecha]])</f>
        <v>26</v>
      </c>
      <c r="N1168" s="11">
        <f>WEEKDAY(Tabla1[[#This Row],[Fecha]],2)</f>
        <v>4</v>
      </c>
      <c r="O1168" s="11" t="str">
        <f t="shared" si="18"/>
        <v>Jueves</v>
      </c>
    </row>
    <row r="1169" spans="1:15" x14ac:dyDescent="0.25">
      <c r="A1169" s="4">
        <v>40689</v>
      </c>
      <c r="B1169">
        <v>4</v>
      </c>
      <c r="C1169">
        <v>2</v>
      </c>
      <c r="D1169" s="5" t="s">
        <v>41</v>
      </c>
      <c r="E1169" s="6">
        <v>573.57299999999998</v>
      </c>
      <c r="F1169" s="6">
        <v>1032.7484999999999</v>
      </c>
      <c r="G1169" s="6">
        <v>1606.3215</v>
      </c>
      <c r="H1169" s="6" t="str">
        <f>VLOOKUP(Tabla1[[#This Row],[Caja]],Originales!$I$3:$K$6,2,FALSE)</f>
        <v>Telde</v>
      </c>
      <c r="I1169" s="6" t="str">
        <f>VLOOKUP(Tabla1[[#This Row],[Caja]],Originales!$I$3:$K$6,3,FALSE)</f>
        <v>Las Palmas</v>
      </c>
      <c r="J1169" s="9" t="str">
        <f>VLOOKUP(Tabla1[[#This Row],[CodigoEmpleado]],Originales!$M$3:$P$13,2,FALSE)</f>
        <v>Javi</v>
      </c>
      <c r="K1169" s="10">
        <f>YEAR(Tabla1[[#This Row],[Fecha]])</f>
        <v>2011</v>
      </c>
      <c r="L1169" s="11">
        <f>MONTH(Tabla1[[#This Row],[Fecha]])</f>
        <v>5</v>
      </c>
      <c r="M1169" s="11">
        <f>DAY(Tabla1[[#This Row],[Fecha]])</f>
        <v>26</v>
      </c>
      <c r="N1169" s="11">
        <f>WEEKDAY(Tabla1[[#This Row],[Fecha]],2)</f>
        <v>4</v>
      </c>
      <c r="O1169" s="11" t="str">
        <f t="shared" si="18"/>
        <v>Jueves</v>
      </c>
    </row>
    <row r="1170" spans="1:15" x14ac:dyDescent="0.25">
      <c r="A1170" s="4">
        <v>40690</v>
      </c>
      <c r="B1170">
        <v>1</v>
      </c>
      <c r="C1170">
        <v>1</v>
      </c>
      <c r="D1170" s="5" t="s">
        <v>43</v>
      </c>
      <c r="E1170" s="6">
        <v>596.04300000000001</v>
      </c>
      <c r="F1170" s="6">
        <v>1185.261</v>
      </c>
      <c r="G1170" s="6">
        <v>1781.3040000000001</v>
      </c>
      <c r="H1170" s="6" t="str">
        <f>VLOOKUP(Tabla1[[#This Row],[Caja]],Originales!$I$3:$K$6,2,FALSE)</f>
        <v>Tenerife Norte</v>
      </c>
      <c r="I1170" s="6" t="str">
        <f>VLOOKUP(Tabla1[[#This Row],[Caja]],Originales!$I$3:$K$6,3,FALSE)</f>
        <v>Tenerife</v>
      </c>
      <c r="J1170" s="9" t="str">
        <f>VLOOKUP(Tabla1[[#This Row],[CodigoEmpleado]],Originales!$M$3:$P$13,2,FALSE)</f>
        <v>Jose</v>
      </c>
      <c r="K1170" s="10">
        <f>YEAR(Tabla1[[#This Row],[Fecha]])</f>
        <v>2011</v>
      </c>
      <c r="L1170" s="11">
        <f>MONTH(Tabla1[[#This Row],[Fecha]])</f>
        <v>5</v>
      </c>
      <c r="M1170" s="11">
        <f>DAY(Tabla1[[#This Row],[Fecha]])</f>
        <v>27</v>
      </c>
      <c r="N1170" s="11">
        <f>WEEKDAY(Tabla1[[#This Row],[Fecha]],2)</f>
        <v>5</v>
      </c>
      <c r="O1170" s="11" t="str">
        <f t="shared" si="18"/>
        <v>Viernes</v>
      </c>
    </row>
    <row r="1171" spans="1:15" x14ac:dyDescent="0.25">
      <c r="A1171" s="4">
        <v>40690</v>
      </c>
      <c r="B1171">
        <v>1</v>
      </c>
      <c r="C1171">
        <v>2</v>
      </c>
      <c r="D1171" s="5" t="s">
        <v>47</v>
      </c>
      <c r="E1171" s="6">
        <v>627.51149999999996</v>
      </c>
      <c r="F1171" s="6">
        <v>1186.1115</v>
      </c>
      <c r="G1171" s="6">
        <v>1813.623</v>
      </c>
      <c r="H1171" s="6" t="str">
        <f>VLOOKUP(Tabla1[[#This Row],[Caja]],Originales!$I$3:$K$6,2,FALSE)</f>
        <v>Tenerife Norte</v>
      </c>
      <c r="I1171" s="6" t="str">
        <f>VLOOKUP(Tabla1[[#This Row],[Caja]],Originales!$I$3:$K$6,3,FALSE)</f>
        <v>Tenerife</v>
      </c>
      <c r="J1171" s="9" t="str">
        <f>VLOOKUP(Tabla1[[#This Row],[CodigoEmpleado]],Originales!$M$3:$P$13,2,FALSE)</f>
        <v>Toño</v>
      </c>
      <c r="K1171" s="10">
        <f>YEAR(Tabla1[[#This Row],[Fecha]])</f>
        <v>2011</v>
      </c>
      <c r="L1171" s="11">
        <f>MONTH(Tabla1[[#This Row],[Fecha]])</f>
        <v>5</v>
      </c>
      <c r="M1171" s="11">
        <f>DAY(Tabla1[[#This Row],[Fecha]])</f>
        <v>27</v>
      </c>
      <c r="N1171" s="11">
        <f>WEEKDAY(Tabla1[[#This Row],[Fecha]],2)</f>
        <v>5</v>
      </c>
      <c r="O1171" s="11" t="str">
        <f t="shared" si="18"/>
        <v>Viernes</v>
      </c>
    </row>
    <row r="1172" spans="1:15" x14ac:dyDescent="0.25">
      <c r="A1172" s="4">
        <v>40690</v>
      </c>
      <c r="B1172">
        <v>2</v>
      </c>
      <c r="C1172">
        <v>1</v>
      </c>
      <c r="D1172" s="5" t="s">
        <v>24</v>
      </c>
      <c r="E1172" s="6">
        <v>524.24400000000003</v>
      </c>
      <c r="F1172" s="6">
        <v>1055.019</v>
      </c>
      <c r="G1172" s="6">
        <v>1579.2629999999999</v>
      </c>
      <c r="H1172" s="6" t="str">
        <f>VLOOKUP(Tabla1[[#This Row],[Caja]],Originales!$I$3:$K$6,2,FALSE)</f>
        <v>Tenerife Sur</v>
      </c>
      <c r="I1172" s="6" t="str">
        <f>VLOOKUP(Tabla1[[#This Row],[Caja]],Originales!$I$3:$K$6,3,FALSE)</f>
        <v>Tenerife</v>
      </c>
      <c r="J1172" s="9" t="str">
        <f>VLOOKUP(Tabla1[[#This Row],[CodigoEmpleado]],Originales!$M$3:$P$13,2,FALSE)</f>
        <v>Ana</v>
      </c>
      <c r="K1172" s="10">
        <f>YEAR(Tabla1[[#This Row],[Fecha]])</f>
        <v>2011</v>
      </c>
      <c r="L1172" s="11">
        <f>MONTH(Tabla1[[#This Row],[Fecha]])</f>
        <v>5</v>
      </c>
      <c r="M1172" s="11">
        <f>DAY(Tabla1[[#This Row],[Fecha]])</f>
        <v>27</v>
      </c>
      <c r="N1172" s="11">
        <f>WEEKDAY(Tabla1[[#This Row],[Fecha]],2)</f>
        <v>5</v>
      </c>
      <c r="O1172" s="11" t="str">
        <f t="shared" si="18"/>
        <v>Viernes</v>
      </c>
    </row>
    <row r="1173" spans="1:15" x14ac:dyDescent="0.25">
      <c r="A1173" s="4">
        <v>40690</v>
      </c>
      <c r="B1173">
        <v>2</v>
      </c>
      <c r="C1173">
        <v>2</v>
      </c>
      <c r="D1173" s="5" t="s">
        <v>30</v>
      </c>
      <c r="E1173" s="6">
        <v>577.12199999999996</v>
      </c>
      <c r="F1173" s="6">
        <v>1137.864</v>
      </c>
      <c r="G1173" s="6">
        <v>1714.9860000000001</v>
      </c>
      <c r="H1173" s="6" t="str">
        <f>VLOOKUP(Tabla1[[#This Row],[Caja]],Originales!$I$3:$K$6,2,FALSE)</f>
        <v>Tenerife Sur</v>
      </c>
      <c r="I1173" s="6" t="str">
        <f>VLOOKUP(Tabla1[[#This Row],[Caja]],Originales!$I$3:$K$6,3,FALSE)</f>
        <v>Tenerife</v>
      </c>
      <c r="J1173" s="9" t="str">
        <f>VLOOKUP(Tabla1[[#This Row],[CodigoEmpleado]],Originales!$M$3:$P$13,2,FALSE)</f>
        <v>Juan</v>
      </c>
      <c r="K1173" s="10">
        <f>YEAR(Tabla1[[#This Row],[Fecha]])</f>
        <v>2011</v>
      </c>
      <c r="L1173" s="11">
        <f>MONTH(Tabla1[[#This Row],[Fecha]])</f>
        <v>5</v>
      </c>
      <c r="M1173" s="11">
        <f>DAY(Tabla1[[#This Row],[Fecha]])</f>
        <v>27</v>
      </c>
      <c r="N1173" s="11">
        <f>WEEKDAY(Tabla1[[#This Row],[Fecha]],2)</f>
        <v>5</v>
      </c>
      <c r="O1173" s="11" t="str">
        <f t="shared" si="18"/>
        <v>Viernes</v>
      </c>
    </row>
    <row r="1174" spans="1:15" x14ac:dyDescent="0.25">
      <c r="A1174" s="4">
        <v>40690</v>
      </c>
      <c r="B1174">
        <v>3</v>
      </c>
      <c r="C1174">
        <v>1</v>
      </c>
      <c r="D1174" s="5" t="s">
        <v>16</v>
      </c>
      <c r="E1174" s="6">
        <v>703.05899999999997</v>
      </c>
      <c r="F1174" s="6">
        <v>1159.9665</v>
      </c>
      <c r="G1174" s="6">
        <v>1863.0255</v>
      </c>
      <c r="H1174" s="6" t="str">
        <f>VLOOKUP(Tabla1[[#This Row],[Caja]],Originales!$I$3:$K$6,2,FALSE)</f>
        <v>Las Canteras</v>
      </c>
      <c r="I1174" s="6" t="str">
        <f>VLOOKUP(Tabla1[[#This Row],[Caja]],Originales!$I$3:$K$6,3,FALSE)</f>
        <v>Las Palmas</v>
      </c>
      <c r="J1174" s="9" t="str">
        <f>VLOOKUP(Tabla1[[#This Row],[CodigoEmpleado]],Originales!$M$3:$P$13,2,FALSE)</f>
        <v>Jorge</v>
      </c>
      <c r="K1174" s="10">
        <f>YEAR(Tabla1[[#This Row],[Fecha]])</f>
        <v>2011</v>
      </c>
      <c r="L1174" s="11">
        <f>MONTH(Tabla1[[#This Row],[Fecha]])</f>
        <v>5</v>
      </c>
      <c r="M1174" s="11">
        <f>DAY(Tabla1[[#This Row],[Fecha]])</f>
        <v>27</v>
      </c>
      <c r="N1174" s="11">
        <f>WEEKDAY(Tabla1[[#This Row],[Fecha]],2)</f>
        <v>5</v>
      </c>
      <c r="O1174" s="11" t="str">
        <f t="shared" si="18"/>
        <v>Viernes</v>
      </c>
    </row>
    <row r="1175" spans="1:15" x14ac:dyDescent="0.25">
      <c r="A1175" s="4">
        <v>40690</v>
      </c>
      <c r="B1175">
        <v>3</v>
      </c>
      <c r="C1175">
        <v>2</v>
      </c>
      <c r="D1175" s="5" t="s">
        <v>22</v>
      </c>
      <c r="E1175" s="6">
        <v>661.42650000000003</v>
      </c>
      <c r="F1175" s="6">
        <v>1317.2985000000001</v>
      </c>
      <c r="G1175" s="6">
        <v>1978.7249999999999</v>
      </c>
      <c r="H1175" s="6" t="str">
        <f>VLOOKUP(Tabla1[[#This Row],[Caja]],Originales!$I$3:$K$6,2,FALSE)</f>
        <v>Las Canteras</v>
      </c>
      <c r="I1175" s="6" t="str">
        <f>VLOOKUP(Tabla1[[#This Row],[Caja]],Originales!$I$3:$K$6,3,FALSE)</f>
        <v>Las Palmas</v>
      </c>
      <c r="J1175" s="9" t="str">
        <f>VLOOKUP(Tabla1[[#This Row],[CodigoEmpleado]],Originales!$M$3:$P$13,2,FALSE)</f>
        <v>Paco</v>
      </c>
      <c r="K1175" s="10">
        <f>YEAR(Tabla1[[#This Row],[Fecha]])</f>
        <v>2011</v>
      </c>
      <c r="L1175" s="11">
        <f>MONTH(Tabla1[[#This Row],[Fecha]])</f>
        <v>5</v>
      </c>
      <c r="M1175" s="11">
        <f>DAY(Tabla1[[#This Row],[Fecha]])</f>
        <v>27</v>
      </c>
      <c r="N1175" s="11">
        <f>WEEKDAY(Tabla1[[#This Row],[Fecha]],2)</f>
        <v>5</v>
      </c>
      <c r="O1175" s="11" t="str">
        <f t="shared" si="18"/>
        <v>Viernes</v>
      </c>
    </row>
    <row r="1176" spans="1:15" x14ac:dyDescent="0.25">
      <c r="A1176" s="4">
        <v>40690</v>
      </c>
      <c r="B1176">
        <v>4</v>
      </c>
      <c r="C1176">
        <v>1</v>
      </c>
      <c r="D1176" s="5" t="s">
        <v>27</v>
      </c>
      <c r="E1176" s="6">
        <v>545.65350000000001</v>
      </c>
      <c r="F1176" s="6">
        <v>1102.3109999999999</v>
      </c>
      <c r="G1176" s="6">
        <v>1647.9645</v>
      </c>
      <c r="H1176" s="6" t="str">
        <f>VLOOKUP(Tabla1[[#This Row],[Caja]],Originales!$I$3:$K$6,2,FALSE)</f>
        <v>Telde</v>
      </c>
      <c r="I1176" s="6" t="str">
        <f>VLOOKUP(Tabla1[[#This Row],[Caja]],Originales!$I$3:$K$6,3,FALSE)</f>
        <v>Las Palmas</v>
      </c>
      <c r="J1176" s="9" t="str">
        <f>VLOOKUP(Tabla1[[#This Row],[CodigoEmpleado]],Originales!$M$3:$P$13,2,FALSE)</f>
        <v>Bea</v>
      </c>
      <c r="K1176" s="10">
        <f>YEAR(Tabla1[[#This Row],[Fecha]])</f>
        <v>2011</v>
      </c>
      <c r="L1176" s="11">
        <f>MONTH(Tabla1[[#This Row],[Fecha]])</f>
        <v>5</v>
      </c>
      <c r="M1176" s="11">
        <f>DAY(Tabla1[[#This Row],[Fecha]])</f>
        <v>27</v>
      </c>
      <c r="N1176" s="11">
        <f>WEEKDAY(Tabla1[[#This Row],[Fecha]],2)</f>
        <v>5</v>
      </c>
      <c r="O1176" s="11" t="str">
        <f t="shared" si="18"/>
        <v>Viernes</v>
      </c>
    </row>
    <row r="1177" spans="1:15" x14ac:dyDescent="0.25">
      <c r="A1177" s="4">
        <v>40690</v>
      </c>
      <c r="B1177">
        <v>4</v>
      </c>
      <c r="C1177">
        <v>2</v>
      </c>
      <c r="D1177" s="5" t="s">
        <v>32</v>
      </c>
      <c r="E1177" s="6">
        <v>557.07749999999999</v>
      </c>
      <c r="F1177" s="6">
        <v>1087.6215</v>
      </c>
      <c r="G1177" s="6">
        <v>1644.6990000000001</v>
      </c>
      <c r="H1177" s="6" t="str">
        <f>VLOOKUP(Tabla1[[#This Row],[Caja]],Originales!$I$3:$K$6,2,FALSE)</f>
        <v>Telde</v>
      </c>
      <c r="I1177" s="6" t="str">
        <f>VLOOKUP(Tabla1[[#This Row],[Caja]],Originales!$I$3:$K$6,3,FALSE)</f>
        <v>Las Palmas</v>
      </c>
      <c r="J1177" s="9" t="str">
        <f>VLOOKUP(Tabla1[[#This Row],[CodigoEmpleado]],Originales!$M$3:$P$13,2,FALSE)</f>
        <v>Ana</v>
      </c>
      <c r="K1177" s="10">
        <f>YEAR(Tabla1[[#This Row],[Fecha]])</f>
        <v>2011</v>
      </c>
      <c r="L1177" s="11">
        <f>MONTH(Tabla1[[#This Row],[Fecha]])</f>
        <v>5</v>
      </c>
      <c r="M1177" s="11">
        <f>DAY(Tabla1[[#This Row],[Fecha]])</f>
        <v>27</v>
      </c>
      <c r="N1177" s="11">
        <f>WEEKDAY(Tabla1[[#This Row],[Fecha]],2)</f>
        <v>5</v>
      </c>
      <c r="O1177" s="11" t="str">
        <f t="shared" si="18"/>
        <v>Viernes</v>
      </c>
    </row>
    <row r="1178" spans="1:15" x14ac:dyDescent="0.25">
      <c r="A1178" s="4">
        <v>40691</v>
      </c>
      <c r="B1178">
        <v>1</v>
      </c>
      <c r="C1178">
        <v>1</v>
      </c>
      <c r="D1178" s="5" t="s">
        <v>37</v>
      </c>
      <c r="E1178" s="6">
        <v>680.57849999999996</v>
      </c>
      <c r="F1178" s="6">
        <v>1054.5885000000001</v>
      </c>
      <c r="G1178" s="6">
        <v>1735.1669999999999</v>
      </c>
      <c r="H1178" s="6" t="str">
        <f>VLOOKUP(Tabla1[[#This Row],[Caja]],Originales!$I$3:$K$6,2,FALSE)</f>
        <v>Tenerife Norte</v>
      </c>
      <c r="I1178" s="6" t="str">
        <f>VLOOKUP(Tabla1[[#This Row],[Caja]],Originales!$I$3:$K$6,3,FALSE)</f>
        <v>Tenerife</v>
      </c>
      <c r="J1178" s="9" t="str">
        <f>VLOOKUP(Tabla1[[#This Row],[CodigoEmpleado]],Originales!$M$3:$P$13,2,FALSE)</f>
        <v>Luis</v>
      </c>
      <c r="K1178" s="10">
        <f>YEAR(Tabla1[[#This Row],[Fecha]])</f>
        <v>2011</v>
      </c>
      <c r="L1178" s="11">
        <f>MONTH(Tabla1[[#This Row],[Fecha]])</f>
        <v>5</v>
      </c>
      <c r="M1178" s="11">
        <f>DAY(Tabla1[[#This Row],[Fecha]])</f>
        <v>28</v>
      </c>
      <c r="N1178" s="11">
        <f>WEEKDAY(Tabla1[[#This Row],[Fecha]],2)</f>
        <v>6</v>
      </c>
      <c r="O1178" s="11" t="str">
        <f t="shared" si="18"/>
        <v>Sábado</v>
      </c>
    </row>
    <row r="1179" spans="1:15" x14ac:dyDescent="0.25">
      <c r="A1179" s="4">
        <v>40691</v>
      </c>
      <c r="B1179">
        <v>1</v>
      </c>
      <c r="C1179">
        <v>2</v>
      </c>
      <c r="D1179" s="5" t="s">
        <v>40</v>
      </c>
      <c r="E1179" s="6">
        <v>807.34500000000003</v>
      </c>
      <c r="F1179" s="6">
        <v>1232.1015</v>
      </c>
      <c r="G1179" s="6">
        <v>2039.4465</v>
      </c>
      <c r="H1179" s="6" t="str">
        <f>VLOOKUP(Tabla1[[#This Row],[Caja]],Originales!$I$3:$K$6,2,FALSE)</f>
        <v>Tenerife Norte</v>
      </c>
      <c r="I1179" s="6" t="str">
        <f>VLOOKUP(Tabla1[[#This Row],[Caja]],Originales!$I$3:$K$6,3,FALSE)</f>
        <v>Tenerife</v>
      </c>
      <c r="J1179" s="9" t="str">
        <f>VLOOKUP(Tabla1[[#This Row],[CodigoEmpleado]],Originales!$M$3:$P$13,2,FALSE)</f>
        <v>Pepe</v>
      </c>
      <c r="K1179" s="10">
        <f>YEAR(Tabla1[[#This Row],[Fecha]])</f>
        <v>2011</v>
      </c>
      <c r="L1179" s="11">
        <f>MONTH(Tabla1[[#This Row],[Fecha]])</f>
        <v>5</v>
      </c>
      <c r="M1179" s="11">
        <f>DAY(Tabla1[[#This Row],[Fecha]])</f>
        <v>28</v>
      </c>
      <c r="N1179" s="11">
        <f>WEEKDAY(Tabla1[[#This Row],[Fecha]],2)</f>
        <v>6</v>
      </c>
      <c r="O1179" s="11" t="str">
        <f t="shared" si="18"/>
        <v>Sábado</v>
      </c>
    </row>
    <row r="1180" spans="1:15" x14ac:dyDescent="0.25">
      <c r="A1180" s="4">
        <v>40691</v>
      </c>
      <c r="B1180">
        <v>2</v>
      </c>
      <c r="C1180">
        <v>1</v>
      </c>
      <c r="D1180" s="5" t="s">
        <v>41</v>
      </c>
      <c r="E1180" s="6">
        <v>559.45050000000003</v>
      </c>
      <c r="F1180" s="6">
        <v>1025.5350000000001</v>
      </c>
      <c r="G1180" s="6">
        <v>1584.9855</v>
      </c>
      <c r="H1180" s="6" t="str">
        <f>VLOOKUP(Tabla1[[#This Row],[Caja]],Originales!$I$3:$K$6,2,FALSE)</f>
        <v>Tenerife Sur</v>
      </c>
      <c r="I1180" s="6" t="str">
        <f>VLOOKUP(Tabla1[[#This Row],[Caja]],Originales!$I$3:$K$6,3,FALSE)</f>
        <v>Tenerife</v>
      </c>
      <c r="J1180" s="9" t="str">
        <f>VLOOKUP(Tabla1[[#This Row],[CodigoEmpleado]],Originales!$M$3:$P$13,2,FALSE)</f>
        <v>Javi</v>
      </c>
      <c r="K1180" s="10">
        <f>YEAR(Tabla1[[#This Row],[Fecha]])</f>
        <v>2011</v>
      </c>
      <c r="L1180" s="11">
        <f>MONTH(Tabla1[[#This Row],[Fecha]])</f>
        <v>5</v>
      </c>
      <c r="M1180" s="11">
        <f>DAY(Tabla1[[#This Row],[Fecha]])</f>
        <v>28</v>
      </c>
      <c r="N1180" s="11">
        <f>WEEKDAY(Tabla1[[#This Row],[Fecha]],2)</f>
        <v>6</v>
      </c>
      <c r="O1180" s="11" t="str">
        <f t="shared" si="18"/>
        <v>Sábado</v>
      </c>
    </row>
    <row r="1181" spans="1:15" x14ac:dyDescent="0.25">
      <c r="A1181" s="4">
        <v>40691</v>
      </c>
      <c r="B1181">
        <v>2</v>
      </c>
      <c r="C1181">
        <v>2</v>
      </c>
      <c r="D1181" s="5" t="s">
        <v>43</v>
      </c>
      <c r="E1181" s="6">
        <v>768.00149999999996</v>
      </c>
      <c r="F1181" s="6">
        <v>1248.9645</v>
      </c>
      <c r="G1181" s="6">
        <v>2016.9659999999999</v>
      </c>
      <c r="H1181" s="6" t="str">
        <f>VLOOKUP(Tabla1[[#This Row],[Caja]],Originales!$I$3:$K$6,2,FALSE)</f>
        <v>Tenerife Sur</v>
      </c>
      <c r="I1181" s="6" t="str">
        <f>VLOOKUP(Tabla1[[#This Row],[Caja]],Originales!$I$3:$K$6,3,FALSE)</f>
        <v>Tenerife</v>
      </c>
      <c r="J1181" s="9" t="str">
        <f>VLOOKUP(Tabla1[[#This Row],[CodigoEmpleado]],Originales!$M$3:$P$13,2,FALSE)</f>
        <v>Jose</v>
      </c>
      <c r="K1181" s="10">
        <f>YEAR(Tabla1[[#This Row],[Fecha]])</f>
        <v>2011</v>
      </c>
      <c r="L1181" s="11">
        <f>MONTH(Tabla1[[#This Row],[Fecha]])</f>
        <v>5</v>
      </c>
      <c r="M1181" s="11">
        <f>DAY(Tabla1[[#This Row],[Fecha]])</f>
        <v>28</v>
      </c>
      <c r="N1181" s="11">
        <f>WEEKDAY(Tabla1[[#This Row],[Fecha]],2)</f>
        <v>6</v>
      </c>
      <c r="O1181" s="11" t="str">
        <f t="shared" si="18"/>
        <v>Sábado</v>
      </c>
    </row>
    <row r="1182" spans="1:15" x14ac:dyDescent="0.25">
      <c r="A1182" s="4">
        <v>40691</v>
      </c>
      <c r="B1182">
        <v>3</v>
      </c>
      <c r="C1182">
        <v>1</v>
      </c>
      <c r="D1182" s="5" t="s">
        <v>47</v>
      </c>
      <c r="E1182" s="6">
        <v>664.53449999999998</v>
      </c>
      <c r="F1182" s="6">
        <v>1189.587</v>
      </c>
      <c r="G1182" s="6">
        <v>1854.1215</v>
      </c>
      <c r="H1182" s="6" t="str">
        <f>VLOOKUP(Tabla1[[#This Row],[Caja]],Originales!$I$3:$K$6,2,FALSE)</f>
        <v>Las Canteras</v>
      </c>
      <c r="I1182" s="6" t="str">
        <f>VLOOKUP(Tabla1[[#This Row],[Caja]],Originales!$I$3:$K$6,3,FALSE)</f>
        <v>Las Palmas</v>
      </c>
      <c r="J1182" s="9" t="str">
        <f>VLOOKUP(Tabla1[[#This Row],[CodigoEmpleado]],Originales!$M$3:$P$13,2,FALSE)</f>
        <v>Toño</v>
      </c>
      <c r="K1182" s="10">
        <f>YEAR(Tabla1[[#This Row],[Fecha]])</f>
        <v>2011</v>
      </c>
      <c r="L1182" s="11">
        <f>MONTH(Tabla1[[#This Row],[Fecha]])</f>
        <v>5</v>
      </c>
      <c r="M1182" s="11">
        <f>DAY(Tabla1[[#This Row],[Fecha]])</f>
        <v>28</v>
      </c>
      <c r="N1182" s="11">
        <f>WEEKDAY(Tabla1[[#This Row],[Fecha]],2)</f>
        <v>6</v>
      </c>
      <c r="O1182" s="11" t="str">
        <f t="shared" si="18"/>
        <v>Sábado</v>
      </c>
    </row>
    <row r="1183" spans="1:15" x14ac:dyDescent="0.25">
      <c r="A1183" s="4">
        <v>40691</v>
      </c>
      <c r="B1183">
        <v>3</v>
      </c>
      <c r="C1183">
        <v>2</v>
      </c>
      <c r="D1183" s="5" t="s">
        <v>24</v>
      </c>
      <c r="E1183" s="6">
        <v>727.923</v>
      </c>
      <c r="F1183" s="6">
        <v>1178.2784999999999</v>
      </c>
      <c r="G1183" s="6">
        <v>1906.2014999999999</v>
      </c>
      <c r="H1183" s="6" t="str">
        <f>VLOOKUP(Tabla1[[#This Row],[Caja]],Originales!$I$3:$K$6,2,FALSE)</f>
        <v>Las Canteras</v>
      </c>
      <c r="I1183" s="6" t="str">
        <f>VLOOKUP(Tabla1[[#This Row],[Caja]],Originales!$I$3:$K$6,3,FALSE)</f>
        <v>Las Palmas</v>
      </c>
      <c r="J1183" s="9" t="str">
        <f>VLOOKUP(Tabla1[[#This Row],[CodigoEmpleado]],Originales!$M$3:$P$13,2,FALSE)</f>
        <v>Ana</v>
      </c>
      <c r="K1183" s="10">
        <f>YEAR(Tabla1[[#This Row],[Fecha]])</f>
        <v>2011</v>
      </c>
      <c r="L1183" s="11">
        <f>MONTH(Tabla1[[#This Row],[Fecha]])</f>
        <v>5</v>
      </c>
      <c r="M1183" s="11">
        <f>DAY(Tabla1[[#This Row],[Fecha]])</f>
        <v>28</v>
      </c>
      <c r="N1183" s="11">
        <f>WEEKDAY(Tabla1[[#This Row],[Fecha]],2)</f>
        <v>6</v>
      </c>
      <c r="O1183" s="11" t="str">
        <f t="shared" si="18"/>
        <v>Sábado</v>
      </c>
    </row>
    <row r="1184" spans="1:15" x14ac:dyDescent="0.25">
      <c r="A1184" s="4">
        <v>40691</v>
      </c>
      <c r="B1184">
        <v>4</v>
      </c>
      <c r="C1184">
        <v>1</v>
      </c>
      <c r="D1184" s="5" t="s">
        <v>30</v>
      </c>
      <c r="E1184" s="6">
        <v>520.65300000000002</v>
      </c>
      <c r="F1184" s="6">
        <v>1085.5425</v>
      </c>
      <c r="G1184" s="6">
        <v>1606.1955</v>
      </c>
      <c r="H1184" s="6" t="str">
        <f>VLOOKUP(Tabla1[[#This Row],[Caja]],Originales!$I$3:$K$6,2,FALSE)</f>
        <v>Telde</v>
      </c>
      <c r="I1184" s="6" t="str">
        <f>VLOOKUP(Tabla1[[#This Row],[Caja]],Originales!$I$3:$K$6,3,FALSE)</f>
        <v>Las Palmas</v>
      </c>
      <c r="J1184" s="9" t="str">
        <f>VLOOKUP(Tabla1[[#This Row],[CodigoEmpleado]],Originales!$M$3:$P$13,2,FALSE)</f>
        <v>Juan</v>
      </c>
      <c r="K1184" s="10">
        <f>YEAR(Tabla1[[#This Row],[Fecha]])</f>
        <v>2011</v>
      </c>
      <c r="L1184" s="11">
        <f>MONTH(Tabla1[[#This Row],[Fecha]])</f>
        <v>5</v>
      </c>
      <c r="M1184" s="11">
        <f>DAY(Tabla1[[#This Row],[Fecha]])</f>
        <v>28</v>
      </c>
      <c r="N1184" s="11">
        <f>WEEKDAY(Tabla1[[#This Row],[Fecha]],2)</f>
        <v>6</v>
      </c>
      <c r="O1184" s="11" t="str">
        <f t="shared" si="18"/>
        <v>Sábado</v>
      </c>
    </row>
    <row r="1185" spans="1:15" x14ac:dyDescent="0.25">
      <c r="A1185" s="4">
        <v>40691</v>
      </c>
      <c r="B1185">
        <v>4</v>
      </c>
      <c r="C1185">
        <v>2</v>
      </c>
      <c r="D1185" s="5" t="s">
        <v>16</v>
      </c>
      <c r="E1185" s="6">
        <v>688.49549999999999</v>
      </c>
      <c r="F1185" s="6">
        <v>1371.51</v>
      </c>
      <c r="G1185" s="6">
        <v>2060.0055000000002</v>
      </c>
      <c r="H1185" s="6" t="str">
        <f>VLOOKUP(Tabla1[[#This Row],[Caja]],Originales!$I$3:$K$6,2,FALSE)</f>
        <v>Telde</v>
      </c>
      <c r="I1185" s="6" t="str">
        <f>VLOOKUP(Tabla1[[#This Row],[Caja]],Originales!$I$3:$K$6,3,FALSE)</f>
        <v>Las Palmas</v>
      </c>
      <c r="J1185" s="9" t="str">
        <f>VLOOKUP(Tabla1[[#This Row],[CodigoEmpleado]],Originales!$M$3:$P$13,2,FALSE)</f>
        <v>Jorge</v>
      </c>
      <c r="K1185" s="10">
        <f>YEAR(Tabla1[[#This Row],[Fecha]])</f>
        <v>2011</v>
      </c>
      <c r="L1185" s="11">
        <f>MONTH(Tabla1[[#This Row],[Fecha]])</f>
        <v>5</v>
      </c>
      <c r="M1185" s="11">
        <f>DAY(Tabla1[[#This Row],[Fecha]])</f>
        <v>28</v>
      </c>
      <c r="N1185" s="11">
        <f>WEEKDAY(Tabla1[[#This Row],[Fecha]],2)</f>
        <v>6</v>
      </c>
      <c r="O1185" s="11" t="str">
        <f t="shared" si="18"/>
        <v>Sábado</v>
      </c>
    </row>
    <row r="1186" spans="1:15" x14ac:dyDescent="0.25">
      <c r="A1186" s="4">
        <v>40692</v>
      </c>
      <c r="B1186">
        <v>1</v>
      </c>
      <c r="C1186">
        <v>1</v>
      </c>
      <c r="D1186" s="5" t="s">
        <v>22</v>
      </c>
      <c r="E1186" s="6">
        <v>674.31</v>
      </c>
      <c r="F1186" s="6">
        <v>1038.1769999999999</v>
      </c>
      <c r="G1186" s="6">
        <v>1712.4870000000001</v>
      </c>
      <c r="H1186" s="6" t="str">
        <f>VLOOKUP(Tabla1[[#This Row],[Caja]],Originales!$I$3:$K$6,2,FALSE)</f>
        <v>Tenerife Norte</v>
      </c>
      <c r="I1186" s="6" t="str">
        <f>VLOOKUP(Tabla1[[#This Row],[Caja]],Originales!$I$3:$K$6,3,FALSE)</f>
        <v>Tenerife</v>
      </c>
      <c r="J1186" s="9" t="str">
        <f>VLOOKUP(Tabla1[[#This Row],[CodigoEmpleado]],Originales!$M$3:$P$13,2,FALSE)</f>
        <v>Paco</v>
      </c>
      <c r="K1186" s="10">
        <f>YEAR(Tabla1[[#This Row],[Fecha]])</f>
        <v>2011</v>
      </c>
      <c r="L1186" s="11">
        <f>MONTH(Tabla1[[#This Row],[Fecha]])</f>
        <v>5</v>
      </c>
      <c r="M1186" s="11">
        <f>DAY(Tabla1[[#This Row],[Fecha]])</f>
        <v>29</v>
      </c>
      <c r="N1186" s="11">
        <f>WEEKDAY(Tabla1[[#This Row],[Fecha]],2)</f>
        <v>7</v>
      </c>
      <c r="O1186" s="11" t="str">
        <f t="shared" si="18"/>
        <v>Domingo</v>
      </c>
    </row>
    <row r="1187" spans="1:15" x14ac:dyDescent="0.25">
      <c r="A1187" s="4">
        <v>40692</v>
      </c>
      <c r="B1187">
        <v>1</v>
      </c>
      <c r="C1187">
        <v>2</v>
      </c>
      <c r="D1187" s="5" t="s">
        <v>27</v>
      </c>
      <c r="E1187" s="6">
        <v>796.59299999999996</v>
      </c>
      <c r="F1187" s="6">
        <v>1284.0554999999999</v>
      </c>
      <c r="G1187" s="6">
        <v>2080.6484999999998</v>
      </c>
      <c r="H1187" s="6" t="str">
        <f>VLOOKUP(Tabla1[[#This Row],[Caja]],Originales!$I$3:$K$6,2,FALSE)</f>
        <v>Tenerife Norte</v>
      </c>
      <c r="I1187" s="6" t="str">
        <f>VLOOKUP(Tabla1[[#This Row],[Caja]],Originales!$I$3:$K$6,3,FALSE)</f>
        <v>Tenerife</v>
      </c>
      <c r="J1187" s="9" t="str">
        <f>VLOOKUP(Tabla1[[#This Row],[CodigoEmpleado]],Originales!$M$3:$P$13,2,FALSE)</f>
        <v>Bea</v>
      </c>
      <c r="K1187" s="10">
        <f>YEAR(Tabla1[[#This Row],[Fecha]])</f>
        <v>2011</v>
      </c>
      <c r="L1187" s="11">
        <f>MONTH(Tabla1[[#This Row],[Fecha]])</f>
        <v>5</v>
      </c>
      <c r="M1187" s="11">
        <f>DAY(Tabla1[[#This Row],[Fecha]])</f>
        <v>29</v>
      </c>
      <c r="N1187" s="11">
        <f>WEEKDAY(Tabla1[[#This Row],[Fecha]],2)</f>
        <v>7</v>
      </c>
      <c r="O1187" s="11" t="str">
        <f t="shared" si="18"/>
        <v>Domingo</v>
      </c>
    </row>
    <row r="1188" spans="1:15" x14ac:dyDescent="0.25">
      <c r="A1188" s="4">
        <v>40692</v>
      </c>
      <c r="B1188">
        <v>2</v>
      </c>
      <c r="C1188">
        <v>1</v>
      </c>
      <c r="D1188" s="5" t="s">
        <v>32</v>
      </c>
      <c r="E1188" s="6">
        <v>664.03049999999996</v>
      </c>
      <c r="F1188" s="6">
        <v>1074.528</v>
      </c>
      <c r="G1188" s="6">
        <v>1738.5585000000001</v>
      </c>
      <c r="H1188" s="6" t="str">
        <f>VLOOKUP(Tabla1[[#This Row],[Caja]],Originales!$I$3:$K$6,2,FALSE)</f>
        <v>Tenerife Sur</v>
      </c>
      <c r="I1188" s="6" t="str">
        <f>VLOOKUP(Tabla1[[#This Row],[Caja]],Originales!$I$3:$K$6,3,FALSE)</f>
        <v>Tenerife</v>
      </c>
      <c r="J1188" s="9" t="str">
        <f>VLOOKUP(Tabla1[[#This Row],[CodigoEmpleado]],Originales!$M$3:$P$13,2,FALSE)</f>
        <v>Ana</v>
      </c>
      <c r="K1188" s="10">
        <f>YEAR(Tabla1[[#This Row],[Fecha]])</f>
        <v>2011</v>
      </c>
      <c r="L1188" s="11">
        <f>MONTH(Tabla1[[#This Row],[Fecha]])</f>
        <v>5</v>
      </c>
      <c r="M1188" s="11">
        <f>DAY(Tabla1[[#This Row],[Fecha]])</f>
        <v>29</v>
      </c>
      <c r="N1188" s="11">
        <f>WEEKDAY(Tabla1[[#This Row],[Fecha]],2)</f>
        <v>7</v>
      </c>
      <c r="O1188" s="11" t="str">
        <f t="shared" si="18"/>
        <v>Domingo</v>
      </c>
    </row>
    <row r="1189" spans="1:15" x14ac:dyDescent="0.25">
      <c r="A1189" s="4">
        <v>40692</v>
      </c>
      <c r="B1189">
        <v>2</v>
      </c>
      <c r="C1189">
        <v>2</v>
      </c>
      <c r="D1189" s="5" t="s">
        <v>37</v>
      </c>
      <c r="E1189" s="6">
        <v>577.6155</v>
      </c>
      <c r="F1189" s="6">
        <v>1110.375</v>
      </c>
      <c r="G1189" s="6">
        <v>1687.9905000000001</v>
      </c>
      <c r="H1189" s="6" t="str">
        <f>VLOOKUP(Tabla1[[#This Row],[Caja]],Originales!$I$3:$K$6,2,FALSE)</f>
        <v>Tenerife Sur</v>
      </c>
      <c r="I1189" s="6" t="str">
        <f>VLOOKUP(Tabla1[[#This Row],[Caja]],Originales!$I$3:$K$6,3,FALSE)</f>
        <v>Tenerife</v>
      </c>
      <c r="J1189" s="9" t="str">
        <f>VLOOKUP(Tabla1[[#This Row],[CodigoEmpleado]],Originales!$M$3:$P$13,2,FALSE)</f>
        <v>Luis</v>
      </c>
      <c r="K1189" s="10">
        <f>YEAR(Tabla1[[#This Row],[Fecha]])</f>
        <v>2011</v>
      </c>
      <c r="L1189" s="11">
        <f>MONTH(Tabla1[[#This Row],[Fecha]])</f>
        <v>5</v>
      </c>
      <c r="M1189" s="11">
        <f>DAY(Tabla1[[#This Row],[Fecha]])</f>
        <v>29</v>
      </c>
      <c r="N1189" s="11">
        <f>WEEKDAY(Tabla1[[#This Row],[Fecha]],2)</f>
        <v>7</v>
      </c>
      <c r="O1189" s="11" t="str">
        <f t="shared" si="18"/>
        <v>Domingo</v>
      </c>
    </row>
    <row r="1190" spans="1:15" x14ac:dyDescent="0.25">
      <c r="A1190" s="4">
        <v>40692</v>
      </c>
      <c r="B1190">
        <v>3</v>
      </c>
      <c r="C1190">
        <v>1</v>
      </c>
      <c r="D1190" s="5" t="s">
        <v>40</v>
      </c>
      <c r="E1190" s="6">
        <v>658.04549999999995</v>
      </c>
      <c r="F1190" s="6">
        <v>1228.626</v>
      </c>
      <c r="G1190" s="6">
        <v>1886.6714999999999</v>
      </c>
      <c r="H1190" s="6" t="str">
        <f>VLOOKUP(Tabla1[[#This Row],[Caja]],Originales!$I$3:$K$6,2,FALSE)</f>
        <v>Las Canteras</v>
      </c>
      <c r="I1190" s="6" t="str">
        <f>VLOOKUP(Tabla1[[#This Row],[Caja]],Originales!$I$3:$K$6,3,FALSE)</f>
        <v>Las Palmas</v>
      </c>
      <c r="J1190" s="9" t="str">
        <f>VLOOKUP(Tabla1[[#This Row],[CodigoEmpleado]],Originales!$M$3:$P$13,2,FALSE)</f>
        <v>Pepe</v>
      </c>
      <c r="K1190" s="10">
        <f>YEAR(Tabla1[[#This Row],[Fecha]])</f>
        <v>2011</v>
      </c>
      <c r="L1190" s="11">
        <f>MONTH(Tabla1[[#This Row],[Fecha]])</f>
        <v>5</v>
      </c>
      <c r="M1190" s="11">
        <f>DAY(Tabla1[[#This Row],[Fecha]])</f>
        <v>29</v>
      </c>
      <c r="N1190" s="11">
        <f>WEEKDAY(Tabla1[[#This Row],[Fecha]],2)</f>
        <v>7</v>
      </c>
      <c r="O1190" s="11" t="str">
        <f t="shared" si="18"/>
        <v>Domingo</v>
      </c>
    </row>
    <row r="1191" spans="1:15" x14ac:dyDescent="0.25">
      <c r="A1191" s="4">
        <v>40692</v>
      </c>
      <c r="B1191">
        <v>3</v>
      </c>
      <c r="C1191">
        <v>2</v>
      </c>
      <c r="D1191" s="5" t="s">
        <v>41</v>
      </c>
      <c r="E1191" s="6">
        <v>487.50450000000001</v>
      </c>
      <c r="F1191" s="6">
        <v>1120.644</v>
      </c>
      <c r="G1191" s="6">
        <v>1608.1485</v>
      </c>
      <c r="H1191" s="6" t="str">
        <f>VLOOKUP(Tabla1[[#This Row],[Caja]],Originales!$I$3:$K$6,2,FALSE)</f>
        <v>Las Canteras</v>
      </c>
      <c r="I1191" s="6" t="str">
        <f>VLOOKUP(Tabla1[[#This Row],[Caja]],Originales!$I$3:$K$6,3,FALSE)</f>
        <v>Las Palmas</v>
      </c>
      <c r="J1191" s="9" t="str">
        <f>VLOOKUP(Tabla1[[#This Row],[CodigoEmpleado]],Originales!$M$3:$P$13,2,FALSE)</f>
        <v>Javi</v>
      </c>
      <c r="K1191" s="10">
        <f>YEAR(Tabla1[[#This Row],[Fecha]])</f>
        <v>2011</v>
      </c>
      <c r="L1191" s="11">
        <f>MONTH(Tabla1[[#This Row],[Fecha]])</f>
        <v>5</v>
      </c>
      <c r="M1191" s="11">
        <f>DAY(Tabla1[[#This Row],[Fecha]])</f>
        <v>29</v>
      </c>
      <c r="N1191" s="11">
        <f>WEEKDAY(Tabla1[[#This Row],[Fecha]],2)</f>
        <v>7</v>
      </c>
      <c r="O1191" s="11" t="str">
        <f t="shared" si="18"/>
        <v>Domingo</v>
      </c>
    </row>
    <row r="1192" spans="1:15" x14ac:dyDescent="0.25">
      <c r="A1192" s="4">
        <v>40692</v>
      </c>
      <c r="B1192">
        <v>4</v>
      </c>
      <c r="C1192">
        <v>1</v>
      </c>
      <c r="D1192" s="5" t="s">
        <v>43</v>
      </c>
      <c r="E1192" s="6">
        <v>617.85149999999999</v>
      </c>
      <c r="F1192" s="6">
        <v>1252.4085</v>
      </c>
      <c r="G1192" s="6">
        <v>1870.26</v>
      </c>
      <c r="H1192" s="6" t="str">
        <f>VLOOKUP(Tabla1[[#This Row],[Caja]],Originales!$I$3:$K$6,2,FALSE)</f>
        <v>Telde</v>
      </c>
      <c r="I1192" s="6" t="str">
        <f>VLOOKUP(Tabla1[[#This Row],[Caja]],Originales!$I$3:$K$6,3,FALSE)</f>
        <v>Las Palmas</v>
      </c>
      <c r="J1192" s="9" t="str">
        <f>VLOOKUP(Tabla1[[#This Row],[CodigoEmpleado]],Originales!$M$3:$P$13,2,FALSE)</f>
        <v>Jose</v>
      </c>
      <c r="K1192" s="10">
        <f>YEAR(Tabla1[[#This Row],[Fecha]])</f>
        <v>2011</v>
      </c>
      <c r="L1192" s="11">
        <f>MONTH(Tabla1[[#This Row],[Fecha]])</f>
        <v>5</v>
      </c>
      <c r="M1192" s="11">
        <f>DAY(Tabla1[[#This Row],[Fecha]])</f>
        <v>29</v>
      </c>
      <c r="N1192" s="11">
        <f>WEEKDAY(Tabla1[[#This Row],[Fecha]],2)</f>
        <v>7</v>
      </c>
      <c r="O1192" s="11" t="str">
        <f t="shared" si="18"/>
        <v>Domingo</v>
      </c>
    </row>
    <row r="1193" spans="1:15" x14ac:dyDescent="0.25">
      <c r="A1193" s="4">
        <v>40692</v>
      </c>
      <c r="B1193">
        <v>4</v>
      </c>
      <c r="C1193">
        <v>2</v>
      </c>
      <c r="D1193" s="5" t="s">
        <v>47</v>
      </c>
      <c r="E1193" s="6">
        <v>703.92</v>
      </c>
      <c r="F1193" s="6">
        <v>1193.7345</v>
      </c>
      <c r="G1193" s="6">
        <v>1897.6545000000001</v>
      </c>
      <c r="H1193" s="6" t="str">
        <f>VLOOKUP(Tabla1[[#This Row],[Caja]],Originales!$I$3:$K$6,2,FALSE)</f>
        <v>Telde</v>
      </c>
      <c r="I1193" s="6" t="str">
        <f>VLOOKUP(Tabla1[[#This Row],[Caja]],Originales!$I$3:$K$6,3,FALSE)</f>
        <v>Las Palmas</v>
      </c>
      <c r="J1193" s="9" t="str">
        <f>VLOOKUP(Tabla1[[#This Row],[CodigoEmpleado]],Originales!$M$3:$P$13,2,FALSE)</f>
        <v>Toño</v>
      </c>
      <c r="K1193" s="10">
        <f>YEAR(Tabla1[[#This Row],[Fecha]])</f>
        <v>2011</v>
      </c>
      <c r="L1193" s="11">
        <f>MONTH(Tabla1[[#This Row],[Fecha]])</f>
        <v>5</v>
      </c>
      <c r="M1193" s="11">
        <f>DAY(Tabla1[[#This Row],[Fecha]])</f>
        <v>29</v>
      </c>
      <c r="N1193" s="11">
        <f>WEEKDAY(Tabla1[[#This Row],[Fecha]],2)</f>
        <v>7</v>
      </c>
      <c r="O1193" s="11" t="str">
        <f t="shared" si="18"/>
        <v>Domingo</v>
      </c>
    </row>
    <row r="1194" spans="1:15" x14ac:dyDescent="0.25">
      <c r="A1194" s="4">
        <v>40693</v>
      </c>
      <c r="B1194">
        <v>1</v>
      </c>
      <c r="C1194">
        <v>1</v>
      </c>
      <c r="D1194" s="5" t="s">
        <v>24</v>
      </c>
      <c r="E1194" s="6">
        <v>631.15499999999997</v>
      </c>
      <c r="F1194" s="6">
        <v>1037.1585</v>
      </c>
      <c r="G1194" s="6">
        <v>1668.3135</v>
      </c>
      <c r="H1194" s="6" t="str">
        <f>VLOOKUP(Tabla1[[#This Row],[Caja]],Originales!$I$3:$K$6,2,FALSE)</f>
        <v>Tenerife Norte</v>
      </c>
      <c r="I1194" s="6" t="str">
        <f>VLOOKUP(Tabla1[[#This Row],[Caja]],Originales!$I$3:$K$6,3,FALSE)</f>
        <v>Tenerife</v>
      </c>
      <c r="J1194" s="9" t="str">
        <f>VLOOKUP(Tabla1[[#This Row],[CodigoEmpleado]],Originales!$M$3:$P$13,2,FALSE)</f>
        <v>Ana</v>
      </c>
      <c r="K1194" s="10">
        <f>YEAR(Tabla1[[#This Row],[Fecha]])</f>
        <v>2011</v>
      </c>
      <c r="L1194" s="11">
        <f>MONTH(Tabla1[[#This Row],[Fecha]])</f>
        <v>5</v>
      </c>
      <c r="M1194" s="11">
        <f>DAY(Tabla1[[#This Row],[Fecha]])</f>
        <v>30</v>
      </c>
      <c r="N1194" s="11">
        <f>WEEKDAY(Tabla1[[#This Row],[Fecha]],2)</f>
        <v>1</v>
      </c>
      <c r="O1194" s="11" t="str">
        <f t="shared" si="18"/>
        <v>Lunes</v>
      </c>
    </row>
    <row r="1195" spans="1:15" x14ac:dyDescent="0.25">
      <c r="A1195" s="4">
        <v>40693</v>
      </c>
      <c r="B1195">
        <v>1</v>
      </c>
      <c r="C1195">
        <v>2</v>
      </c>
      <c r="D1195" s="5" t="s">
        <v>30</v>
      </c>
      <c r="E1195" s="6">
        <v>584.577</v>
      </c>
      <c r="F1195" s="6">
        <v>1276.0440000000001</v>
      </c>
      <c r="G1195" s="6">
        <v>1860.6210000000001</v>
      </c>
      <c r="H1195" s="6" t="str">
        <f>VLOOKUP(Tabla1[[#This Row],[Caja]],Originales!$I$3:$K$6,2,FALSE)</f>
        <v>Tenerife Norte</v>
      </c>
      <c r="I1195" s="6" t="str">
        <f>VLOOKUP(Tabla1[[#This Row],[Caja]],Originales!$I$3:$K$6,3,FALSE)</f>
        <v>Tenerife</v>
      </c>
      <c r="J1195" s="9" t="str">
        <f>VLOOKUP(Tabla1[[#This Row],[CodigoEmpleado]],Originales!$M$3:$P$13,2,FALSE)</f>
        <v>Juan</v>
      </c>
      <c r="K1195" s="10">
        <f>YEAR(Tabla1[[#This Row],[Fecha]])</f>
        <v>2011</v>
      </c>
      <c r="L1195" s="11">
        <f>MONTH(Tabla1[[#This Row],[Fecha]])</f>
        <v>5</v>
      </c>
      <c r="M1195" s="11">
        <f>DAY(Tabla1[[#This Row],[Fecha]])</f>
        <v>30</v>
      </c>
      <c r="N1195" s="11">
        <f>WEEKDAY(Tabla1[[#This Row],[Fecha]],2)</f>
        <v>1</v>
      </c>
      <c r="O1195" s="11" t="str">
        <f t="shared" si="18"/>
        <v>Lunes</v>
      </c>
    </row>
    <row r="1196" spans="1:15" x14ac:dyDescent="0.25">
      <c r="A1196" s="4">
        <v>40693</v>
      </c>
      <c r="B1196">
        <v>2</v>
      </c>
      <c r="C1196">
        <v>1</v>
      </c>
      <c r="D1196" s="5" t="s">
        <v>16</v>
      </c>
      <c r="E1196" s="6">
        <v>628.53</v>
      </c>
      <c r="F1196" s="6">
        <v>1259.181</v>
      </c>
      <c r="G1196" s="6">
        <v>1887.711</v>
      </c>
      <c r="H1196" s="6" t="str">
        <f>VLOOKUP(Tabla1[[#This Row],[Caja]],Originales!$I$3:$K$6,2,FALSE)</f>
        <v>Tenerife Sur</v>
      </c>
      <c r="I1196" s="6" t="str">
        <f>VLOOKUP(Tabla1[[#This Row],[Caja]],Originales!$I$3:$K$6,3,FALSE)</f>
        <v>Tenerife</v>
      </c>
      <c r="J1196" s="9" t="str">
        <f>VLOOKUP(Tabla1[[#This Row],[CodigoEmpleado]],Originales!$M$3:$P$13,2,FALSE)</f>
        <v>Jorge</v>
      </c>
      <c r="K1196" s="10">
        <f>YEAR(Tabla1[[#This Row],[Fecha]])</f>
        <v>2011</v>
      </c>
      <c r="L1196" s="11">
        <f>MONTH(Tabla1[[#This Row],[Fecha]])</f>
        <v>5</v>
      </c>
      <c r="M1196" s="11">
        <f>DAY(Tabla1[[#This Row],[Fecha]])</f>
        <v>30</v>
      </c>
      <c r="N1196" s="11">
        <f>WEEKDAY(Tabla1[[#This Row],[Fecha]],2)</f>
        <v>1</v>
      </c>
      <c r="O1196" s="11" t="str">
        <f t="shared" si="18"/>
        <v>Lunes</v>
      </c>
    </row>
    <row r="1197" spans="1:15" x14ac:dyDescent="0.25">
      <c r="A1197" s="4">
        <v>40693</v>
      </c>
      <c r="B1197">
        <v>2</v>
      </c>
      <c r="C1197">
        <v>2</v>
      </c>
      <c r="D1197" s="5" t="s">
        <v>22</v>
      </c>
      <c r="E1197" s="6">
        <v>635.15549999999996</v>
      </c>
      <c r="F1197" s="6">
        <v>1100.2425000000001</v>
      </c>
      <c r="G1197" s="6">
        <v>1735.3979999999999</v>
      </c>
      <c r="H1197" s="6" t="str">
        <f>VLOOKUP(Tabla1[[#This Row],[Caja]],Originales!$I$3:$K$6,2,FALSE)</f>
        <v>Tenerife Sur</v>
      </c>
      <c r="I1197" s="6" t="str">
        <f>VLOOKUP(Tabla1[[#This Row],[Caja]],Originales!$I$3:$K$6,3,FALSE)</f>
        <v>Tenerife</v>
      </c>
      <c r="J1197" s="9" t="str">
        <f>VLOOKUP(Tabla1[[#This Row],[CodigoEmpleado]],Originales!$M$3:$P$13,2,FALSE)</f>
        <v>Paco</v>
      </c>
      <c r="K1197" s="10">
        <f>YEAR(Tabla1[[#This Row],[Fecha]])</f>
        <v>2011</v>
      </c>
      <c r="L1197" s="11">
        <f>MONTH(Tabla1[[#This Row],[Fecha]])</f>
        <v>5</v>
      </c>
      <c r="M1197" s="11">
        <f>DAY(Tabla1[[#This Row],[Fecha]])</f>
        <v>30</v>
      </c>
      <c r="N1197" s="11">
        <f>WEEKDAY(Tabla1[[#This Row],[Fecha]],2)</f>
        <v>1</v>
      </c>
      <c r="O1197" s="11" t="str">
        <f t="shared" si="18"/>
        <v>Lunes</v>
      </c>
    </row>
    <row r="1198" spans="1:15" x14ac:dyDescent="0.25">
      <c r="A1198" s="4">
        <v>40693</v>
      </c>
      <c r="B1198">
        <v>3</v>
      </c>
      <c r="C1198">
        <v>1</v>
      </c>
      <c r="D1198" s="5" t="s">
        <v>27</v>
      </c>
      <c r="E1198" s="6">
        <v>590.7405</v>
      </c>
      <c r="F1198" s="6">
        <v>1172.5350000000001</v>
      </c>
      <c r="G1198" s="6">
        <v>1763.2755</v>
      </c>
      <c r="H1198" s="6" t="str">
        <f>VLOOKUP(Tabla1[[#This Row],[Caja]],Originales!$I$3:$K$6,2,FALSE)</f>
        <v>Las Canteras</v>
      </c>
      <c r="I1198" s="6" t="str">
        <f>VLOOKUP(Tabla1[[#This Row],[Caja]],Originales!$I$3:$K$6,3,FALSE)</f>
        <v>Las Palmas</v>
      </c>
      <c r="J1198" s="9" t="str">
        <f>VLOOKUP(Tabla1[[#This Row],[CodigoEmpleado]],Originales!$M$3:$P$13,2,FALSE)</f>
        <v>Bea</v>
      </c>
      <c r="K1198" s="10">
        <f>YEAR(Tabla1[[#This Row],[Fecha]])</f>
        <v>2011</v>
      </c>
      <c r="L1198" s="11">
        <f>MONTH(Tabla1[[#This Row],[Fecha]])</f>
        <v>5</v>
      </c>
      <c r="M1198" s="11">
        <f>DAY(Tabla1[[#This Row],[Fecha]])</f>
        <v>30</v>
      </c>
      <c r="N1198" s="11">
        <f>WEEKDAY(Tabla1[[#This Row],[Fecha]],2)</f>
        <v>1</v>
      </c>
      <c r="O1198" s="11" t="str">
        <f t="shared" si="18"/>
        <v>Lunes</v>
      </c>
    </row>
    <row r="1199" spans="1:15" x14ac:dyDescent="0.25">
      <c r="A1199" s="4">
        <v>40693</v>
      </c>
      <c r="B1199">
        <v>3</v>
      </c>
      <c r="C1199">
        <v>2</v>
      </c>
      <c r="D1199" s="5" t="s">
        <v>32</v>
      </c>
      <c r="E1199" s="6">
        <v>527.75099999999998</v>
      </c>
      <c r="F1199" s="6">
        <v>1097.5440000000001</v>
      </c>
      <c r="G1199" s="6">
        <v>1625.2950000000001</v>
      </c>
      <c r="H1199" s="6" t="str">
        <f>VLOOKUP(Tabla1[[#This Row],[Caja]],Originales!$I$3:$K$6,2,FALSE)</f>
        <v>Las Canteras</v>
      </c>
      <c r="I1199" s="6" t="str">
        <f>VLOOKUP(Tabla1[[#This Row],[Caja]],Originales!$I$3:$K$6,3,FALSE)</f>
        <v>Las Palmas</v>
      </c>
      <c r="J1199" s="9" t="str">
        <f>VLOOKUP(Tabla1[[#This Row],[CodigoEmpleado]],Originales!$M$3:$P$13,2,FALSE)</f>
        <v>Ana</v>
      </c>
      <c r="K1199" s="10">
        <f>YEAR(Tabla1[[#This Row],[Fecha]])</f>
        <v>2011</v>
      </c>
      <c r="L1199" s="11">
        <f>MONTH(Tabla1[[#This Row],[Fecha]])</f>
        <v>5</v>
      </c>
      <c r="M1199" s="11">
        <f>DAY(Tabla1[[#This Row],[Fecha]])</f>
        <v>30</v>
      </c>
      <c r="N1199" s="11">
        <f>WEEKDAY(Tabla1[[#This Row],[Fecha]],2)</f>
        <v>1</v>
      </c>
      <c r="O1199" s="11" t="str">
        <f t="shared" si="18"/>
        <v>Lunes</v>
      </c>
    </row>
    <row r="1200" spans="1:15" x14ac:dyDescent="0.25">
      <c r="A1200" s="4">
        <v>40693</v>
      </c>
      <c r="B1200">
        <v>4</v>
      </c>
      <c r="C1200">
        <v>1</v>
      </c>
      <c r="D1200" s="5" t="s">
        <v>37</v>
      </c>
      <c r="E1200" s="6">
        <v>530.14499999999998</v>
      </c>
      <c r="F1200" s="6">
        <v>1154.412</v>
      </c>
      <c r="G1200" s="6">
        <v>1684.557</v>
      </c>
      <c r="H1200" s="6" t="str">
        <f>VLOOKUP(Tabla1[[#This Row],[Caja]],Originales!$I$3:$K$6,2,FALSE)</f>
        <v>Telde</v>
      </c>
      <c r="I1200" s="6" t="str">
        <f>VLOOKUP(Tabla1[[#This Row],[Caja]],Originales!$I$3:$K$6,3,FALSE)</f>
        <v>Las Palmas</v>
      </c>
      <c r="J1200" s="9" t="str">
        <f>VLOOKUP(Tabla1[[#This Row],[CodigoEmpleado]],Originales!$M$3:$P$13,2,FALSE)</f>
        <v>Luis</v>
      </c>
      <c r="K1200" s="10">
        <f>YEAR(Tabla1[[#This Row],[Fecha]])</f>
        <v>2011</v>
      </c>
      <c r="L1200" s="11">
        <f>MONTH(Tabla1[[#This Row],[Fecha]])</f>
        <v>5</v>
      </c>
      <c r="M1200" s="11">
        <f>DAY(Tabla1[[#This Row],[Fecha]])</f>
        <v>30</v>
      </c>
      <c r="N1200" s="11">
        <f>WEEKDAY(Tabla1[[#This Row],[Fecha]],2)</f>
        <v>1</v>
      </c>
      <c r="O1200" s="11" t="str">
        <f t="shared" si="18"/>
        <v>Lunes</v>
      </c>
    </row>
    <row r="1201" spans="1:15" x14ac:dyDescent="0.25">
      <c r="A1201" s="4">
        <v>40693</v>
      </c>
      <c r="B1201">
        <v>4</v>
      </c>
      <c r="C1201">
        <v>2</v>
      </c>
      <c r="D1201" s="5" t="s">
        <v>40</v>
      </c>
      <c r="E1201" s="6">
        <v>691.79250000000002</v>
      </c>
      <c r="F1201" s="6">
        <v>1327.7145</v>
      </c>
      <c r="G1201" s="6">
        <v>2019.5070000000001</v>
      </c>
      <c r="H1201" s="6" t="str">
        <f>VLOOKUP(Tabla1[[#This Row],[Caja]],Originales!$I$3:$K$6,2,FALSE)</f>
        <v>Telde</v>
      </c>
      <c r="I1201" s="6" t="str">
        <f>VLOOKUP(Tabla1[[#This Row],[Caja]],Originales!$I$3:$K$6,3,FALSE)</f>
        <v>Las Palmas</v>
      </c>
      <c r="J1201" s="9" t="str">
        <f>VLOOKUP(Tabla1[[#This Row],[CodigoEmpleado]],Originales!$M$3:$P$13,2,FALSE)</f>
        <v>Pepe</v>
      </c>
      <c r="K1201" s="10">
        <f>YEAR(Tabla1[[#This Row],[Fecha]])</f>
        <v>2011</v>
      </c>
      <c r="L1201" s="11">
        <f>MONTH(Tabla1[[#This Row],[Fecha]])</f>
        <v>5</v>
      </c>
      <c r="M1201" s="11">
        <f>DAY(Tabla1[[#This Row],[Fecha]])</f>
        <v>30</v>
      </c>
      <c r="N1201" s="11">
        <f>WEEKDAY(Tabla1[[#This Row],[Fecha]],2)</f>
        <v>1</v>
      </c>
      <c r="O1201" s="11" t="str">
        <f t="shared" si="18"/>
        <v>Lunes</v>
      </c>
    </row>
    <row r="1202" spans="1:15" x14ac:dyDescent="0.25">
      <c r="A1202" s="4">
        <v>40694</v>
      </c>
      <c r="B1202">
        <v>1</v>
      </c>
      <c r="C1202">
        <v>1</v>
      </c>
      <c r="D1202" s="5" t="s">
        <v>41</v>
      </c>
      <c r="E1202" s="6">
        <v>549.46500000000003</v>
      </c>
      <c r="F1202" s="6">
        <v>1141.749</v>
      </c>
      <c r="G1202" s="6">
        <v>1691.2139999999999</v>
      </c>
      <c r="H1202" s="6" t="str">
        <f>VLOOKUP(Tabla1[[#This Row],[Caja]],Originales!$I$3:$K$6,2,FALSE)</f>
        <v>Tenerife Norte</v>
      </c>
      <c r="I1202" s="6" t="str">
        <f>VLOOKUP(Tabla1[[#This Row],[Caja]],Originales!$I$3:$K$6,3,FALSE)</f>
        <v>Tenerife</v>
      </c>
      <c r="J1202" s="9" t="str">
        <f>VLOOKUP(Tabla1[[#This Row],[CodigoEmpleado]],Originales!$M$3:$P$13,2,FALSE)</f>
        <v>Javi</v>
      </c>
      <c r="K1202" s="10">
        <f>YEAR(Tabla1[[#This Row],[Fecha]])</f>
        <v>2011</v>
      </c>
      <c r="L1202" s="11">
        <f>MONTH(Tabla1[[#This Row],[Fecha]])</f>
        <v>5</v>
      </c>
      <c r="M1202" s="11">
        <f>DAY(Tabla1[[#This Row],[Fecha]])</f>
        <v>31</v>
      </c>
      <c r="N1202" s="11">
        <f>WEEKDAY(Tabla1[[#This Row],[Fecha]],2)</f>
        <v>2</v>
      </c>
      <c r="O1202" s="11" t="str">
        <f t="shared" si="18"/>
        <v>Martes</v>
      </c>
    </row>
    <row r="1203" spans="1:15" x14ac:dyDescent="0.25">
      <c r="A1203" s="4">
        <v>40694</v>
      </c>
      <c r="B1203">
        <v>1</v>
      </c>
      <c r="C1203">
        <v>2</v>
      </c>
      <c r="D1203" s="5" t="s">
        <v>43</v>
      </c>
      <c r="E1203" s="6">
        <v>678.10050000000001</v>
      </c>
      <c r="F1203" s="6">
        <v>1171.5585000000001</v>
      </c>
      <c r="G1203" s="6">
        <v>1849.6590000000001</v>
      </c>
      <c r="H1203" s="6" t="str">
        <f>VLOOKUP(Tabla1[[#This Row],[Caja]],Originales!$I$3:$K$6,2,FALSE)</f>
        <v>Tenerife Norte</v>
      </c>
      <c r="I1203" s="6" t="str">
        <f>VLOOKUP(Tabla1[[#This Row],[Caja]],Originales!$I$3:$K$6,3,FALSE)</f>
        <v>Tenerife</v>
      </c>
      <c r="J1203" s="9" t="str">
        <f>VLOOKUP(Tabla1[[#This Row],[CodigoEmpleado]],Originales!$M$3:$P$13,2,FALSE)</f>
        <v>Jose</v>
      </c>
      <c r="K1203" s="10">
        <f>YEAR(Tabla1[[#This Row],[Fecha]])</f>
        <v>2011</v>
      </c>
      <c r="L1203" s="11">
        <f>MONTH(Tabla1[[#This Row],[Fecha]])</f>
        <v>5</v>
      </c>
      <c r="M1203" s="11">
        <f>DAY(Tabla1[[#This Row],[Fecha]])</f>
        <v>31</v>
      </c>
      <c r="N1203" s="11">
        <f>WEEKDAY(Tabla1[[#This Row],[Fecha]],2)</f>
        <v>2</v>
      </c>
      <c r="O1203" s="11" t="str">
        <f t="shared" si="18"/>
        <v>Martes</v>
      </c>
    </row>
    <row r="1204" spans="1:15" x14ac:dyDescent="0.25">
      <c r="A1204" s="4">
        <v>40694</v>
      </c>
      <c r="B1204">
        <v>2</v>
      </c>
      <c r="C1204">
        <v>1</v>
      </c>
      <c r="D1204" s="5" t="s">
        <v>47</v>
      </c>
      <c r="E1204" s="6">
        <v>679.04549999999995</v>
      </c>
      <c r="F1204" s="6">
        <v>1165.5630000000001</v>
      </c>
      <c r="G1204" s="6">
        <v>1844.6085</v>
      </c>
      <c r="H1204" s="6" t="str">
        <f>VLOOKUP(Tabla1[[#This Row],[Caja]],Originales!$I$3:$K$6,2,FALSE)</f>
        <v>Tenerife Sur</v>
      </c>
      <c r="I1204" s="6" t="str">
        <f>VLOOKUP(Tabla1[[#This Row],[Caja]],Originales!$I$3:$K$6,3,FALSE)</f>
        <v>Tenerife</v>
      </c>
      <c r="J1204" s="9" t="str">
        <f>VLOOKUP(Tabla1[[#This Row],[CodigoEmpleado]],Originales!$M$3:$P$13,2,FALSE)</f>
        <v>Toño</v>
      </c>
      <c r="K1204" s="10">
        <f>YEAR(Tabla1[[#This Row],[Fecha]])</f>
        <v>2011</v>
      </c>
      <c r="L1204" s="11">
        <f>MONTH(Tabla1[[#This Row],[Fecha]])</f>
        <v>5</v>
      </c>
      <c r="M1204" s="11">
        <f>DAY(Tabla1[[#This Row],[Fecha]])</f>
        <v>31</v>
      </c>
      <c r="N1204" s="11">
        <f>WEEKDAY(Tabla1[[#This Row],[Fecha]],2)</f>
        <v>2</v>
      </c>
      <c r="O1204" s="11" t="str">
        <f t="shared" si="18"/>
        <v>Martes</v>
      </c>
    </row>
    <row r="1205" spans="1:15" x14ac:dyDescent="0.25">
      <c r="A1205" s="4">
        <v>40694</v>
      </c>
      <c r="B1205">
        <v>2</v>
      </c>
      <c r="C1205">
        <v>2</v>
      </c>
      <c r="D1205" s="5" t="s">
        <v>24</v>
      </c>
      <c r="E1205" s="6">
        <v>712.78200000000004</v>
      </c>
      <c r="F1205" s="6">
        <v>1385.0550000000001</v>
      </c>
      <c r="G1205" s="6">
        <v>2097.837</v>
      </c>
      <c r="H1205" s="6" t="str">
        <f>VLOOKUP(Tabla1[[#This Row],[Caja]],Originales!$I$3:$K$6,2,FALSE)</f>
        <v>Tenerife Sur</v>
      </c>
      <c r="I1205" s="6" t="str">
        <f>VLOOKUP(Tabla1[[#This Row],[Caja]],Originales!$I$3:$K$6,3,FALSE)</f>
        <v>Tenerife</v>
      </c>
      <c r="J1205" s="9" t="str">
        <f>VLOOKUP(Tabla1[[#This Row],[CodigoEmpleado]],Originales!$M$3:$P$13,2,FALSE)</f>
        <v>Ana</v>
      </c>
      <c r="K1205" s="10">
        <f>YEAR(Tabla1[[#This Row],[Fecha]])</f>
        <v>2011</v>
      </c>
      <c r="L1205" s="11">
        <f>MONTH(Tabla1[[#This Row],[Fecha]])</f>
        <v>5</v>
      </c>
      <c r="M1205" s="11">
        <f>DAY(Tabla1[[#This Row],[Fecha]])</f>
        <v>31</v>
      </c>
      <c r="N1205" s="11">
        <f>WEEKDAY(Tabla1[[#This Row],[Fecha]],2)</f>
        <v>2</v>
      </c>
      <c r="O1205" s="11" t="str">
        <f t="shared" si="18"/>
        <v>Martes</v>
      </c>
    </row>
    <row r="1206" spans="1:15" x14ac:dyDescent="0.25">
      <c r="A1206" s="4">
        <v>40694</v>
      </c>
      <c r="B1206">
        <v>3</v>
      </c>
      <c r="C1206">
        <v>1</v>
      </c>
      <c r="D1206" s="5" t="s">
        <v>30</v>
      </c>
      <c r="E1206" s="6">
        <v>632.15250000000003</v>
      </c>
      <c r="F1206" s="6">
        <v>1152.627</v>
      </c>
      <c r="G1206" s="6">
        <v>1784.7795000000001</v>
      </c>
      <c r="H1206" s="6" t="str">
        <f>VLOOKUP(Tabla1[[#This Row],[Caja]],Originales!$I$3:$K$6,2,FALSE)</f>
        <v>Las Canteras</v>
      </c>
      <c r="I1206" s="6" t="str">
        <f>VLOOKUP(Tabla1[[#This Row],[Caja]],Originales!$I$3:$K$6,3,FALSE)</f>
        <v>Las Palmas</v>
      </c>
      <c r="J1206" s="9" t="str">
        <f>VLOOKUP(Tabla1[[#This Row],[CodigoEmpleado]],Originales!$M$3:$P$13,2,FALSE)</f>
        <v>Juan</v>
      </c>
      <c r="K1206" s="10">
        <f>YEAR(Tabla1[[#This Row],[Fecha]])</f>
        <v>2011</v>
      </c>
      <c r="L1206" s="11">
        <f>MONTH(Tabla1[[#This Row],[Fecha]])</f>
        <v>5</v>
      </c>
      <c r="M1206" s="11">
        <f>DAY(Tabla1[[#This Row],[Fecha]])</f>
        <v>31</v>
      </c>
      <c r="N1206" s="11">
        <f>WEEKDAY(Tabla1[[#This Row],[Fecha]],2)</f>
        <v>2</v>
      </c>
      <c r="O1206" s="11" t="str">
        <f t="shared" si="18"/>
        <v>Martes</v>
      </c>
    </row>
    <row r="1207" spans="1:15" x14ac:dyDescent="0.25">
      <c r="A1207" s="4">
        <v>40694</v>
      </c>
      <c r="B1207">
        <v>3</v>
      </c>
      <c r="C1207">
        <v>2</v>
      </c>
      <c r="D1207" s="5" t="s">
        <v>16</v>
      </c>
      <c r="E1207" s="6">
        <v>693.92399999999998</v>
      </c>
      <c r="F1207" s="6">
        <v>1385.16</v>
      </c>
      <c r="G1207" s="6">
        <v>2079.0839999999998</v>
      </c>
      <c r="H1207" s="6" t="str">
        <f>VLOOKUP(Tabla1[[#This Row],[Caja]],Originales!$I$3:$K$6,2,FALSE)</f>
        <v>Las Canteras</v>
      </c>
      <c r="I1207" s="6" t="str">
        <f>VLOOKUP(Tabla1[[#This Row],[Caja]],Originales!$I$3:$K$6,3,FALSE)</f>
        <v>Las Palmas</v>
      </c>
      <c r="J1207" s="9" t="str">
        <f>VLOOKUP(Tabla1[[#This Row],[CodigoEmpleado]],Originales!$M$3:$P$13,2,FALSE)</f>
        <v>Jorge</v>
      </c>
      <c r="K1207" s="10">
        <f>YEAR(Tabla1[[#This Row],[Fecha]])</f>
        <v>2011</v>
      </c>
      <c r="L1207" s="11">
        <f>MONTH(Tabla1[[#This Row],[Fecha]])</f>
        <v>5</v>
      </c>
      <c r="M1207" s="11">
        <f>DAY(Tabla1[[#This Row],[Fecha]])</f>
        <v>31</v>
      </c>
      <c r="N1207" s="11">
        <f>WEEKDAY(Tabla1[[#This Row],[Fecha]],2)</f>
        <v>2</v>
      </c>
      <c r="O1207" s="11" t="str">
        <f t="shared" si="18"/>
        <v>Martes</v>
      </c>
    </row>
    <row r="1208" spans="1:15" x14ac:dyDescent="0.25">
      <c r="A1208" s="4">
        <v>40694</v>
      </c>
      <c r="B1208">
        <v>4</v>
      </c>
      <c r="C1208">
        <v>1</v>
      </c>
      <c r="D1208" s="5" t="s">
        <v>22</v>
      </c>
      <c r="E1208" s="6">
        <v>631.48050000000001</v>
      </c>
      <c r="F1208" s="6">
        <v>1060.29</v>
      </c>
      <c r="G1208" s="6">
        <v>1691.7705000000001</v>
      </c>
      <c r="H1208" s="6" t="str">
        <f>VLOOKUP(Tabla1[[#This Row],[Caja]],Originales!$I$3:$K$6,2,FALSE)</f>
        <v>Telde</v>
      </c>
      <c r="I1208" s="6" t="str">
        <f>VLOOKUP(Tabla1[[#This Row],[Caja]],Originales!$I$3:$K$6,3,FALSE)</f>
        <v>Las Palmas</v>
      </c>
      <c r="J1208" s="9" t="str">
        <f>VLOOKUP(Tabla1[[#This Row],[CodigoEmpleado]],Originales!$M$3:$P$13,2,FALSE)</f>
        <v>Paco</v>
      </c>
      <c r="K1208" s="10">
        <f>YEAR(Tabla1[[#This Row],[Fecha]])</f>
        <v>2011</v>
      </c>
      <c r="L1208" s="11">
        <f>MONTH(Tabla1[[#This Row],[Fecha]])</f>
        <v>5</v>
      </c>
      <c r="M1208" s="11">
        <f>DAY(Tabla1[[#This Row],[Fecha]])</f>
        <v>31</v>
      </c>
      <c r="N1208" s="11">
        <f>WEEKDAY(Tabla1[[#This Row],[Fecha]],2)</f>
        <v>2</v>
      </c>
      <c r="O1208" s="11" t="str">
        <f t="shared" si="18"/>
        <v>Martes</v>
      </c>
    </row>
    <row r="1209" spans="1:15" x14ac:dyDescent="0.25">
      <c r="A1209" s="4">
        <v>40694</v>
      </c>
      <c r="B1209">
        <v>4</v>
      </c>
      <c r="C1209">
        <v>2</v>
      </c>
      <c r="D1209" s="5" t="s">
        <v>27</v>
      </c>
      <c r="E1209" s="6">
        <v>653.03700000000003</v>
      </c>
      <c r="F1209" s="6">
        <v>1395.0195000000001</v>
      </c>
      <c r="G1209" s="6">
        <v>2048.0565000000001</v>
      </c>
      <c r="H1209" s="6" t="str">
        <f>VLOOKUP(Tabla1[[#This Row],[Caja]],Originales!$I$3:$K$6,2,FALSE)</f>
        <v>Telde</v>
      </c>
      <c r="I1209" s="6" t="str">
        <f>VLOOKUP(Tabla1[[#This Row],[Caja]],Originales!$I$3:$K$6,3,FALSE)</f>
        <v>Las Palmas</v>
      </c>
      <c r="J1209" s="9" t="str">
        <f>VLOOKUP(Tabla1[[#This Row],[CodigoEmpleado]],Originales!$M$3:$P$13,2,FALSE)</f>
        <v>Bea</v>
      </c>
      <c r="K1209" s="10">
        <f>YEAR(Tabla1[[#This Row],[Fecha]])</f>
        <v>2011</v>
      </c>
      <c r="L1209" s="11">
        <f>MONTH(Tabla1[[#This Row],[Fecha]])</f>
        <v>5</v>
      </c>
      <c r="M1209" s="11">
        <f>DAY(Tabla1[[#This Row],[Fecha]])</f>
        <v>31</v>
      </c>
      <c r="N1209" s="11">
        <f>WEEKDAY(Tabla1[[#This Row],[Fecha]],2)</f>
        <v>2</v>
      </c>
      <c r="O1209" s="11" t="str">
        <f t="shared" si="18"/>
        <v>Martes</v>
      </c>
    </row>
    <row r="1210" spans="1:15" x14ac:dyDescent="0.25">
      <c r="A1210" s="4">
        <v>40695</v>
      </c>
      <c r="B1210">
        <v>1</v>
      </c>
      <c r="C1210">
        <v>1</v>
      </c>
      <c r="D1210" s="5" t="s">
        <v>32</v>
      </c>
      <c r="E1210" s="6">
        <v>648.31200000000001</v>
      </c>
      <c r="F1210" s="6">
        <v>1225.4760000000001</v>
      </c>
      <c r="G1210" s="6">
        <v>1873.788</v>
      </c>
      <c r="H1210" s="6" t="str">
        <f>VLOOKUP(Tabla1[[#This Row],[Caja]],Originales!$I$3:$K$6,2,FALSE)</f>
        <v>Tenerife Norte</v>
      </c>
      <c r="I1210" s="6" t="str">
        <f>VLOOKUP(Tabla1[[#This Row],[Caja]],Originales!$I$3:$K$6,3,FALSE)</f>
        <v>Tenerife</v>
      </c>
      <c r="J1210" s="9" t="str">
        <f>VLOOKUP(Tabla1[[#This Row],[CodigoEmpleado]],Originales!$M$3:$P$13,2,FALSE)</f>
        <v>Ana</v>
      </c>
      <c r="K1210" s="10">
        <f>YEAR(Tabla1[[#This Row],[Fecha]])</f>
        <v>2011</v>
      </c>
      <c r="L1210" s="11">
        <f>MONTH(Tabla1[[#This Row],[Fecha]])</f>
        <v>6</v>
      </c>
      <c r="M1210" s="11">
        <f>DAY(Tabla1[[#This Row],[Fecha]])</f>
        <v>1</v>
      </c>
      <c r="N1210" s="11">
        <f>WEEKDAY(Tabla1[[#This Row],[Fecha]],2)</f>
        <v>3</v>
      </c>
      <c r="O1210" s="11" t="str">
        <f t="shared" si="18"/>
        <v>Miércoles</v>
      </c>
    </row>
    <row r="1211" spans="1:15" x14ac:dyDescent="0.25">
      <c r="A1211" s="4">
        <v>40695</v>
      </c>
      <c r="B1211">
        <v>1</v>
      </c>
      <c r="C1211">
        <v>2</v>
      </c>
      <c r="D1211" s="5" t="s">
        <v>37</v>
      </c>
      <c r="E1211" s="6">
        <v>476.13299999999998</v>
      </c>
      <c r="F1211" s="6">
        <v>1178.7405000000001</v>
      </c>
      <c r="G1211" s="6">
        <v>1654.8734999999999</v>
      </c>
      <c r="H1211" s="6" t="str">
        <f>VLOOKUP(Tabla1[[#This Row],[Caja]],Originales!$I$3:$K$6,2,FALSE)</f>
        <v>Tenerife Norte</v>
      </c>
      <c r="I1211" s="6" t="str">
        <f>VLOOKUP(Tabla1[[#This Row],[Caja]],Originales!$I$3:$K$6,3,FALSE)</f>
        <v>Tenerife</v>
      </c>
      <c r="J1211" s="9" t="str">
        <f>VLOOKUP(Tabla1[[#This Row],[CodigoEmpleado]],Originales!$M$3:$P$13,2,FALSE)</f>
        <v>Luis</v>
      </c>
      <c r="K1211" s="10">
        <f>YEAR(Tabla1[[#This Row],[Fecha]])</f>
        <v>2011</v>
      </c>
      <c r="L1211" s="11">
        <f>MONTH(Tabla1[[#This Row],[Fecha]])</f>
        <v>6</v>
      </c>
      <c r="M1211" s="11">
        <f>DAY(Tabla1[[#This Row],[Fecha]])</f>
        <v>1</v>
      </c>
      <c r="N1211" s="11">
        <f>WEEKDAY(Tabla1[[#This Row],[Fecha]],2)</f>
        <v>3</v>
      </c>
      <c r="O1211" s="11" t="str">
        <f t="shared" si="18"/>
        <v>Miércoles</v>
      </c>
    </row>
    <row r="1212" spans="1:15" x14ac:dyDescent="0.25">
      <c r="A1212" s="4">
        <v>40695</v>
      </c>
      <c r="B1212">
        <v>2</v>
      </c>
      <c r="C1212">
        <v>1</v>
      </c>
      <c r="D1212" s="5" t="s">
        <v>40</v>
      </c>
      <c r="E1212" s="6">
        <v>677.58600000000001</v>
      </c>
      <c r="F1212" s="6">
        <v>1131.9945</v>
      </c>
      <c r="G1212" s="6">
        <v>1809.5805</v>
      </c>
      <c r="H1212" s="6" t="str">
        <f>VLOOKUP(Tabla1[[#This Row],[Caja]],Originales!$I$3:$K$6,2,FALSE)</f>
        <v>Tenerife Sur</v>
      </c>
      <c r="I1212" s="6" t="str">
        <f>VLOOKUP(Tabla1[[#This Row],[Caja]],Originales!$I$3:$K$6,3,FALSE)</f>
        <v>Tenerife</v>
      </c>
      <c r="J1212" s="9" t="str">
        <f>VLOOKUP(Tabla1[[#This Row],[CodigoEmpleado]],Originales!$M$3:$P$13,2,FALSE)</f>
        <v>Pepe</v>
      </c>
      <c r="K1212" s="10">
        <f>YEAR(Tabla1[[#This Row],[Fecha]])</f>
        <v>2011</v>
      </c>
      <c r="L1212" s="11">
        <f>MONTH(Tabla1[[#This Row],[Fecha]])</f>
        <v>6</v>
      </c>
      <c r="M1212" s="11">
        <f>DAY(Tabla1[[#This Row],[Fecha]])</f>
        <v>1</v>
      </c>
      <c r="N1212" s="11">
        <f>WEEKDAY(Tabla1[[#This Row],[Fecha]],2)</f>
        <v>3</v>
      </c>
      <c r="O1212" s="11" t="str">
        <f t="shared" si="18"/>
        <v>Miércoles</v>
      </c>
    </row>
    <row r="1213" spans="1:15" x14ac:dyDescent="0.25">
      <c r="A1213" s="4">
        <v>40695</v>
      </c>
      <c r="B1213">
        <v>2</v>
      </c>
      <c r="C1213">
        <v>2</v>
      </c>
      <c r="D1213" s="5" t="s">
        <v>41</v>
      </c>
      <c r="E1213" s="6">
        <v>733.0575</v>
      </c>
      <c r="F1213" s="6">
        <v>1397.865</v>
      </c>
      <c r="G1213" s="6">
        <v>2130.9225000000001</v>
      </c>
      <c r="H1213" s="6" t="str">
        <f>VLOOKUP(Tabla1[[#This Row],[Caja]],Originales!$I$3:$K$6,2,FALSE)</f>
        <v>Tenerife Sur</v>
      </c>
      <c r="I1213" s="6" t="str">
        <f>VLOOKUP(Tabla1[[#This Row],[Caja]],Originales!$I$3:$K$6,3,FALSE)</f>
        <v>Tenerife</v>
      </c>
      <c r="J1213" s="9" t="str">
        <f>VLOOKUP(Tabla1[[#This Row],[CodigoEmpleado]],Originales!$M$3:$P$13,2,FALSE)</f>
        <v>Javi</v>
      </c>
      <c r="K1213" s="10">
        <f>YEAR(Tabla1[[#This Row],[Fecha]])</f>
        <v>2011</v>
      </c>
      <c r="L1213" s="11">
        <f>MONTH(Tabla1[[#This Row],[Fecha]])</f>
        <v>6</v>
      </c>
      <c r="M1213" s="11">
        <f>DAY(Tabla1[[#This Row],[Fecha]])</f>
        <v>1</v>
      </c>
      <c r="N1213" s="11">
        <f>WEEKDAY(Tabla1[[#This Row],[Fecha]],2)</f>
        <v>3</v>
      </c>
      <c r="O1213" s="11" t="str">
        <f t="shared" si="18"/>
        <v>Miércoles</v>
      </c>
    </row>
    <row r="1214" spans="1:15" x14ac:dyDescent="0.25">
      <c r="A1214" s="4">
        <v>40695</v>
      </c>
      <c r="B1214">
        <v>3</v>
      </c>
      <c r="C1214">
        <v>1</v>
      </c>
      <c r="D1214" s="5" t="s">
        <v>43</v>
      </c>
      <c r="E1214" s="6">
        <v>723.13499999999999</v>
      </c>
      <c r="F1214" s="6">
        <v>1135.155</v>
      </c>
      <c r="G1214" s="6">
        <v>1858.29</v>
      </c>
      <c r="H1214" s="6" t="str">
        <f>VLOOKUP(Tabla1[[#This Row],[Caja]],Originales!$I$3:$K$6,2,FALSE)</f>
        <v>Las Canteras</v>
      </c>
      <c r="I1214" s="6" t="str">
        <f>VLOOKUP(Tabla1[[#This Row],[Caja]],Originales!$I$3:$K$6,3,FALSE)</f>
        <v>Las Palmas</v>
      </c>
      <c r="J1214" s="9" t="str">
        <f>VLOOKUP(Tabla1[[#This Row],[CodigoEmpleado]],Originales!$M$3:$P$13,2,FALSE)</f>
        <v>Jose</v>
      </c>
      <c r="K1214" s="10">
        <f>YEAR(Tabla1[[#This Row],[Fecha]])</f>
        <v>2011</v>
      </c>
      <c r="L1214" s="11">
        <f>MONTH(Tabla1[[#This Row],[Fecha]])</f>
        <v>6</v>
      </c>
      <c r="M1214" s="11">
        <f>DAY(Tabla1[[#This Row],[Fecha]])</f>
        <v>1</v>
      </c>
      <c r="N1214" s="11">
        <f>WEEKDAY(Tabla1[[#This Row],[Fecha]],2)</f>
        <v>3</v>
      </c>
      <c r="O1214" s="11" t="str">
        <f t="shared" si="18"/>
        <v>Miércoles</v>
      </c>
    </row>
    <row r="1215" spans="1:15" x14ac:dyDescent="0.25">
      <c r="A1215" s="4">
        <v>40695</v>
      </c>
      <c r="B1215">
        <v>3</v>
      </c>
      <c r="C1215">
        <v>2</v>
      </c>
      <c r="D1215" s="5" t="s">
        <v>47</v>
      </c>
      <c r="E1215" s="6">
        <v>624.16200000000003</v>
      </c>
      <c r="F1215" s="6">
        <v>1182.6465000000001</v>
      </c>
      <c r="G1215" s="6">
        <v>1806.8085000000001</v>
      </c>
      <c r="H1215" s="6" t="str">
        <f>VLOOKUP(Tabla1[[#This Row],[Caja]],Originales!$I$3:$K$6,2,FALSE)</f>
        <v>Las Canteras</v>
      </c>
      <c r="I1215" s="6" t="str">
        <f>VLOOKUP(Tabla1[[#This Row],[Caja]],Originales!$I$3:$K$6,3,FALSE)</f>
        <v>Las Palmas</v>
      </c>
      <c r="J1215" s="9" t="str">
        <f>VLOOKUP(Tabla1[[#This Row],[CodigoEmpleado]],Originales!$M$3:$P$13,2,FALSE)</f>
        <v>Toño</v>
      </c>
      <c r="K1215" s="10">
        <f>YEAR(Tabla1[[#This Row],[Fecha]])</f>
        <v>2011</v>
      </c>
      <c r="L1215" s="11">
        <f>MONTH(Tabla1[[#This Row],[Fecha]])</f>
        <v>6</v>
      </c>
      <c r="M1215" s="11">
        <f>DAY(Tabla1[[#This Row],[Fecha]])</f>
        <v>1</v>
      </c>
      <c r="N1215" s="11">
        <f>WEEKDAY(Tabla1[[#This Row],[Fecha]],2)</f>
        <v>3</v>
      </c>
      <c r="O1215" s="11" t="str">
        <f t="shared" si="18"/>
        <v>Miércoles</v>
      </c>
    </row>
    <row r="1216" spans="1:15" x14ac:dyDescent="0.25">
      <c r="A1216" s="4">
        <v>40695</v>
      </c>
      <c r="B1216">
        <v>4</v>
      </c>
      <c r="C1216">
        <v>1</v>
      </c>
      <c r="D1216" s="5" t="s">
        <v>24</v>
      </c>
      <c r="E1216" s="6">
        <v>644.46900000000005</v>
      </c>
      <c r="F1216" s="6">
        <v>1005.6585</v>
      </c>
      <c r="G1216" s="6">
        <v>1650.1275000000001</v>
      </c>
      <c r="H1216" s="6" t="str">
        <f>VLOOKUP(Tabla1[[#This Row],[Caja]],Originales!$I$3:$K$6,2,FALSE)</f>
        <v>Telde</v>
      </c>
      <c r="I1216" s="6" t="str">
        <f>VLOOKUP(Tabla1[[#This Row],[Caja]],Originales!$I$3:$K$6,3,FALSE)</f>
        <v>Las Palmas</v>
      </c>
      <c r="J1216" s="9" t="str">
        <f>VLOOKUP(Tabla1[[#This Row],[CodigoEmpleado]],Originales!$M$3:$P$13,2,FALSE)</f>
        <v>Ana</v>
      </c>
      <c r="K1216" s="10">
        <f>YEAR(Tabla1[[#This Row],[Fecha]])</f>
        <v>2011</v>
      </c>
      <c r="L1216" s="11">
        <f>MONTH(Tabla1[[#This Row],[Fecha]])</f>
        <v>6</v>
      </c>
      <c r="M1216" s="11">
        <f>DAY(Tabla1[[#This Row],[Fecha]])</f>
        <v>1</v>
      </c>
      <c r="N1216" s="11">
        <f>WEEKDAY(Tabla1[[#This Row],[Fecha]],2)</f>
        <v>3</v>
      </c>
      <c r="O1216" s="11" t="str">
        <f t="shared" si="18"/>
        <v>Miércoles</v>
      </c>
    </row>
    <row r="1217" spans="1:15" x14ac:dyDescent="0.25">
      <c r="A1217" s="4">
        <v>40695</v>
      </c>
      <c r="B1217">
        <v>4</v>
      </c>
      <c r="C1217">
        <v>2</v>
      </c>
      <c r="D1217" s="5" t="s">
        <v>30</v>
      </c>
      <c r="E1217" s="6">
        <v>634.51499999999999</v>
      </c>
      <c r="F1217" s="6">
        <v>1391.3655000000001</v>
      </c>
      <c r="G1217" s="6">
        <v>2025.8805</v>
      </c>
      <c r="H1217" s="6" t="str">
        <f>VLOOKUP(Tabla1[[#This Row],[Caja]],Originales!$I$3:$K$6,2,FALSE)</f>
        <v>Telde</v>
      </c>
      <c r="I1217" s="6" t="str">
        <f>VLOOKUP(Tabla1[[#This Row],[Caja]],Originales!$I$3:$K$6,3,FALSE)</f>
        <v>Las Palmas</v>
      </c>
      <c r="J1217" s="9" t="str">
        <f>VLOOKUP(Tabla1[[#This Row],[CodigoEmpleado]],Originales!$M$3:$P$13,2,FALSE)</f>
        <v>Juan</v>
      </c>
      <c r="K1217" s="10">
        <f>YEAR(Tabla1[[#This Row],[Fecha]])</f>
        <v>2011</v>
      </c>
      <c r="L1217" s="11">
        <f>MONTH(Tabla1[[#This Row],[Fecha]])</f>
        <v>6</v>
      </c>
      <c r="M1217" s="11">
        <f>DAY(Tabla1[[#This Row],[Fecha]])</f>
        <v>1</v>
      </c>
      <c r="N1217" s="11">
        <f>WEEKDAY(Tabla1[[#This Row],[Fecha]],2)</f>
        <v>3</v>
      </c>
      <c r="O1217" s="11" t="str">
        <f t="shared" si="18"/>
        <v>Miércoles</v>
      </c>
    </row>
    <row r="1218" spans="1:15" x14ac:dyDescent="0.25">
      <c r="A1218" s="4">
        <v>40696</v>
      </c>
      <c r="B1218">
        <v>1</v>
      </c>
      <c r="C1218">
        <v>1</v>
      </c>
      <c r="D1218" s="5" t="s">
        <v>16</v>
      </c>
      <c r="E1218" s="6">
        <v>546.22050000000002</v>
      </c>
      <c r="F1218" s="6">
        <v>1210.02</v>
      </c>
      <c r="G1218" s="6">
        <v>1756.2405000000001</v>
      </c>
      <c r="H1218" s="6" t="str">
        <f>VLOOKUP(Tabla1[[#This Row],[Caja]],Originales!$I$3:$K$6,2,FALSE)</f>
        <v>Tenerife Norte</v>
      </c>
      <c r="I1218" s="6" t="str">
        <f>VLOOKUP(Tabla1[[#This Row],[Caja]],Originales!$I$3:$K$6,3,FALSE)</f>
        <v>Tenerife</v>
      </c>
      <c r="J1218" s="9" t="str">
        <f>VLOOKUP(Tabla1[[#This Row],[CodigoEmpleado]],Originales!$M$3:$P$13,2,FALSE)</f>
        <v>Jorge</v>
      </c>
      <c r="K1218" s="10">
        <f>YEAR(Tabla1[[#This Row],[Fecha]])</f>
        <v>2011</v>
      </c>
      <c r="L1218" s="11">
        <f>MONTH(Tabla1[[#This Row],[Fecha]])</f>
        <v>6</v>
      </c>
      <c r="M1218" s="11">
        <f>DAY(Tabla1[[#This Row],[Fecha]])</f>
        <v>2</v>
      </c>
      <c r="N1218" s="11">
        <f>WEEKDAY(Tabla1[[#This Row],[Fecha]],2)</f>
        <v>4</v>
      </c>
      <c r="O1218" s="11" t="str">
        <f t="shared" ref="O1218:O1281" si="19">IF(N1218=1,"Lunes",IF(N1218=2,"Martes",IF(N1218=3,"Miércoles",IF(N1218=4,"Jueves",IF(N1218=5,"Viernes",IF(N1218=6,"Sábado","Domingo"))))))</f>
        <v>Jueves</v>
      </c>
    </row>
    <row r="1219" spans="1:15" x14ac:dyDescent="0.25">
      <c r="A1219" s="4">
        <v>40696</v>
      </c>
      <c r="B1219">
        <v>1</v>
      </c>
      <c r="C1219">
        <v>2</v>
      </c>
      <c r="D1219" s="5" t="s">
        <v>22</v>
      </c>
      <c r="E1219" s="6">
        <v>608.3175</v>
      </c>
      <c r="F1219" s="6">
        <v>1331.2004999999999</v>
      </c>
      <c r="G1219" s="6">
        <v>1939.518</v>
      </c>
      <c r="H1219" s="6" t="str">
        <f>VLOOKUP(Tabla1[[#This Row],[Caja]],Originales!$I$3:$K$6,2,FALSE)</f>
        <v>Tenerife Norte</v>
      </c>
      <c r="I1219" s="6" t="str">
        <f>VLOOKUP(Tabla1[[#This Row],[Caja]],Originales!$I$3:$K$6,3,FALSE)</f>
        <v>Tenerife</v>
      </c>
      <c r="J1219" s="9" t="str">
        <f>VLOOKUP(Tabla1[[#This Row],[CodigoEmpleado]],Originales!$M$3:$P$13,2,FALSE)</f>
        <v>Paco</v>
      </c>
      <c r="K1219" s="10">
        <f>YEAR(Tabla1[[#This Row],[Fecha]])</f>
        <v>2011</v>
      </c>
      <c r="L1219" s="11">
        <f>MONTH(Tabla1[[#This Row],[Fecha]])</f>
        <v>6</v>
      </c>
      <c r="M1219" s="11">
        <f>DAY(Tabla1[[#This Row],[Fecha]])</f>
        <v>2</v>
      </c>
      <c r="N1219" s="11">
        <f>WEEKDAY(Tabla1[[#This Row],[Fecha]],2)</f>
        <v>4</v>
      </c>
      <c r="O1219" s="11" t="str">
        <f t="shared" si="19"/>
        <v>Jueves</v>
      </c>
    </row>
    <row r="1220" spans="1:15" x14ac:dyDescent="0.25">
      <c r="A1220" s="4">
        <v>40696</v>
      </c>
      <c r="B1220">
        <v>2</v>
      </c>
      <c r="C1220">
        <v>1</v>
      </c>
      <c r="D1220" s="5" t="s">
        <v>27</v>
      </c>
      <c r="E1220" s="6">
        <v>671.05499999999995</v>
      </c>
      <c r="F1220" s="6">
        <v>1129.0125</v>
      </c>
      <c r="G1220" s="6">
        <v>1800.0675000000001</v>
      </c>
      <c r="H1220" s="6" t="str">
        <f>VLOOKUP(Tabla1[[#This Row],[Caja]],Originales!$I$3:$K$6,2,FALSE)</f>
        <v>Tenerife Sur</v>
      </c>
      <c r="I1220" s="6" t="str">
        <f>VLOOKUP(Tabla1[[#This Row],[Caja]],Originales!$I$3:$K$6,3,FALSE)</f>
        <v>Tenerife</v>
      </c>
      <c r="J1220" s="9" t="str">
        <f>VLOOKUP(Tabla1[[#This Row],[CodigoEmpleado]],Originales!$M$3:$P$13,2,FALSE)</f>
        <v>Bea</v>
      </c>
      <c r="K1220" s="10">
        <f>YEAR(Tabla1[[#This Row],[Fecha]])</f>
        <v>2011</v>
      </c>
      <c r="L1220" s="11">
        <f>MONTH(Tabla1[[#This Row],[Fecha]])</f>
        <v>6</v>
      </c>
      <c r="M1220" s="11">
        <f>DAY(Tabla1[[#This Row],[Fecha]])</f>
        <v>2</v>
      </c>
      <c r="N1220" s="11">
        <f>WEEKDAY(Tabla1[[#This Row],[Fecha]],2)</f>
        <v>4</v>
      </c>
      <c r="O1220" s="11" t="str">
        <f t="shared" si="19"/>
        <v>Jueves</v>
      </c>
    </row>
    <row r="1221" spans="1:15" x14ac:dyDescent="0.25">
      <c r="A1221" s="4">
        <v>40696</v>
      </c>
      <c r="B1221">
        <v>2</v>
      </c>
      <c r="C1221">
        <v>2</v>
      </c>
      <c r="D1221" s="5" t="s">
        <v>32</v>
      </c>
      <c r="E1221" s="6">
        <v>751.28549999999996</v>
      </c>
      <c r="F1221" s="6">
        <v>1226.3579999999999</v>
      </c>
      <c r="G1221" s="6">
        <v>1977.6434999999999</v>
      </c>
      <c r="H1221" s="6" t="str">
        <f>VLOOKUP(Tabla1[[#This Row],[Caja]],Originales!$I$3:$K$6,2,FALSE)</f>
        <v>Tenerife Sur</v>
      </c>
      <c r="I1221" s="6" t="str">
        <f>VLOOKUP(Tabla1[[#This Row],[Caja]],Originales!$I$3:$K$6,3,FALSE)</f>
        <v>Tenerife</v>
      </c>
      <c r="J1221" s="9" t="str">
        <f>VLOOKUP(Tabla1[[#This Row],[CodigoEmpleado]],Originales!$M$3:$P$13,2,FALSE)</f>
        <v>Ana</v>
      </c>
      <c r="K1221" s="10">
        <f>YEAR(Tabla1[[#This Row],[Fecha]])</f>
        <v>2011</v>
      </c>
      <c r="L1221" s="11">
        <f>MONTH(Tabla1[[#This Row],[Fecha]])</f>
        <v>6</v>
      </c>
      <c r="M1221" s="11">
        <f>DAY(Tabla1[[#This Row],[Fecha]])</f>
        <v>2</v>
      </c>
      <c r="N1221" s="11">
        <f>WEEKDAY(Tabla1[[#This Row],[Fecha]],2)</f>
        <v>4</v>
      </c>
      <c r="O1221" s="11" t="str">
        <f t="shared" si="19"/>
        <v>Jueves</v>
      </c>
    </row>
    <row r="1222" spans="1:15" x14ac:dyDescent="0.25">
      <c r="A1222" s="4">
        <v>40696</v>
      </c>
      <c r="B1222">
        <v>3</v>
      </c>
      <c r="C1222">
        <v>1</v>
      </c>
      <c r="D1222" s="5" t="s">
        <v>37</v>
      </c>
      <c r="E1222" s="6">
        <v>635.96400000000006</v>
      </c>
      <c r="F1222" s="6">
        <v>1063.7025000000001</v>
      </c>
      <c r="G1222" s="6">
        <v>1699.6665</v>
      </c>
      <c r="H1222" s="6" t="str">
        <f>VLOOKUP(Tabla1[[#This Row],[Caja]],Originales!$I$3:$K$6,2,FALSE)</f>
        <v>Las Canteras</v>
      </c>
      <c r="I1222" s="6" t="str">
        <f>VLOOKUP(Tabla1[[#This Row],[Caja]],Originales!$I$3:$K$6,3,FALSE)</f>
        <v>Las Palmas</v>
      </c>
      <c r="J1222" s="9" t="str">
        <f>VLOOKUP(Tabla1[[#This Row],[CodigoEmpleado]],Originales!$M$3:$P$13,2,FALSE)</f>
        <v>Luis</v>
      </c>
      <c r="K1222" s="10">
        <f>YEAR(Tabla1[[#This Row],[Fecha]])</f>
        <v>2011</v>
      </c>
      <c r="L1222" s="11">
        <f>MONTH(Tabla1[[#This Row],[Fecha]])</f>
        <v>6</v>
      </c>
      <c r="M1222" s="11">
        <f>DAY(Tabla1[[#This Row],[Fecha]])</f>
        <v>2</v>
      </c>
      <c r="N1222" s="11">
        <f>WEEKDAY(Tabla1[[#This Row],[Fecha]],2)</f>
        <v>4</v>
      </c>
      <c r="O1222" s="11" t="str">
        <f t="shared" si="19"/>
        <v>Jueves</v>
      </c>
    </row>
    <row r="1223" spans="1:15" x14ac:dyDescent="0.25">
      <c r="A1223" s="4">
        <v>40696</v>
      </c>
      <c r="B1223">
        <v>3</v>
      </c>
      <c r="C1223">
        <v>2</v>
      </c>
      <c r="D1223" s="5" t="s">
        <v>40</v>
      </c>
      <c r="E1223" s="6">
        <v>558.00149999999996</v>
      </c>
      <c r="F1223" s="6">
        <v>1225.0454999999999</v>
      </c>
      <c r="G1223" s="6">
        <v>1783.047</v>
      </c>
      <c r="H1223" s="6" t="str">
        <f>VLOOKUP(Tabla1[[#This Row],[Caja]],Originales!$I$3:$K$6,2,FALSE)</f>
        <v>Las Canteras</v>
      </c>
      <c r="I1223" s="6" t="str">
        <f>VLOOKUP(Tabla1[[#This Row],[Caja]],Originales!$I$3:$K$6,3,FALSE)</f>
        <v>Las Palmas</v>
      </c>
      <c r="J1223" s="9" t="str">
        <f>VLOOKUP(Tabla1[[#This Row],[CodigoEmpleado]],Originales!$M$3:$P$13,2,FALSE)</f>
        <v>Pepe</v>
      </c>
      <c r="K1223" s="10">
        <f>YEAR(Tabla1[[#This Row],[Fecha]])</f>
        <v>2011</v>
      </c>
      <c r="L1223" s="11">
        <f>MONTH(Tabla1[[#This Row],[Fecha]])</f>
        <v>6</v>
      </c>
      <c r="M1223" s="11">
        <f>DAY(Tabla1[[#This Row],[Fecha]])</f>
        <v>2</v>
      </c>
      <c r="N1223" s="11">
        <f>WEEKDAY(Tabla1[[#This Row],[Fecha]],2)</f>
        <v>4</v>
      </c>
      <c r="O1223" s="11" t="str">
        <f t="shared" si="19"/>
        <v>Jueves</v>
      </c>
    </row>
    <row r="1224" spans="1:15" x14ac:dyDescent="0.25">
      <c r="A1224" s="4">
        <v>40696</v>
      </c>
      <c r="B1224">
        <v>4</v>
      </c>
      <c r="C1224">
        <v>1</v>
      </c>
      <c r="D1224" s="5" t="s">
        <v>41</v>
      </c>
      <c r="E1224" s="6">
        <v>533.08500000000004</v>
      </c>
      <c r="F1224" s="6">
        <v>1107.4559999999999</v>
      </c>
      <c r="G1224" s="6">
        <v>1640.5409999999999</v>
      </c>
      <c r="H1224" s="6" t="str">
        <f>VLOOKUP(Tabla1[[#This Row],[Caja]],Originales!$I$3:$K$6,2,FALSE)</f>
        <v>Telde</v>
      </c>
      <c r="I1224" s="6" t="str">
        <f>VLOOKUP(Tabla1[[#This Row],[Caja]],Originales!$I$3:$K$6,3,FALSE)</f>
        <v>Las Palmas</v>
      </c>
      <c r="J1224" s="9" t="str">
        <f>VLOOKUP(Tabla1[[#This Row],[CodigoEmpleado]],Originales!$M$3:$P$13,2,FALSE)</f>
        <v>Javi</v>
      </c>
      <c r="K1224" s="10">
        <f>YEAR(Tabla1[[#This Row],[Fecha]])</f>
        <v>2011</v>
      </c>
      <c r="L1224" s="11">
        <f>MONTH(Tabla1[[#This Row],[Fecha]])</f>
        <v>6</v>
      </c>
      <c r="M1224" s="11">
        <f>DAY(Tabla1[[#This Row],[Fecha]])</f>
        <v>2</v>
      </c>
      <c r="N1224" s="11">
        <f>WEEKDAY(Tabla1[[#This Row],[Fecha]],2)</f>
        <v>4</v>
      </c>
      <c r="O1224" s="11" t="str">
        <f t="shared" si="19"/>
        <v>Jueves</v>
      </c>
    </row>
    <row r="1225" spans="1:15" x14ac:dyDescent="0.25">
      <c r="A1225" s="4">
        <v>40696</v>
      </c>
      <c r="B1225">
        <v>4</v>
      </c>
      <c r="C1225">
        <v>2</v>
      </c>
      <c r="D1225" s="5" t="s">
        <v>43</v>
      </c>
      <c r="E1225" s="6">
        <v>647.96550000000002</v>
      </c>
      <c r="F1225" s="6">
        <v>1068.9839999999999</v>
      </c>
      <c r="G1225" s="6">
        <v>1716.9494999999999</v>
      </c>
      <c r="H1225" s="6" t="str">
        <f>VLOOKUP(Tabla1[[#This Row],[Caja]],Originales!$I$3:$K$6,2,FALSE)</f>
        <v>Telde</v>
      </c>
      <c r="I1225" s="6" t="str">
        <f>VLOOKUP(Tabla1[[#This Row],[Caja]],Originales!$I$3:$K$6,3,FALSE)</f>
        <v>Las Palmas</v>
      </c>
      <c r="J1225" s="9" t="str">
        <f>VLOOKUP(Tabla1[[#This Row],[CodigoEmpleado]],Originales!$M$3:$P$13,2,FALSE)</f>
        <v>Jose</v>
      </c>
      <c r="K1225" s="10">
        <f>YEAR(Tabla1[[#This Row],[Fecha]])</f>
        <v>2011</v>
      </c>
      <c r="L1225" s="11">
        <f>MONTH(Tabla1[[#This Row],[Fecha]])</f>
        <v>6</v>
      </c>
      <c r="M1225" s="11">
        <f>DAY(Tabla1[[#This Row],[Fecha]])</f>
        <v>2</v>
      </c>
      <c r="N1225" s="11">
        <f>WEEKDAY(Tabla1[[#This Row],[Fecha]],2)</f>
        <v>4</v>
      </c>
      <c r="O1225" s="11" t="str">
        <f t="shared" si="19"/>
        <v>Jueves</v>
      </c>
    </row>
    <row r="1226" spans="1:15" x14ac:dyDescent="0.25">
      <c r="A1226" s="4">
        <v>40697</v>
      </c>
      <c r="B1226">
        <v>1</v>
      </c>
      <c r="C1226">
        <v>1</v>
      </c>
      <c r="D1226" s="5" t="s">
        <v>47</v>
      </c>
      <c r="E1226" s="6">
        <v>695.45699999999999</v>
      </c>
      <c r="F1226" s="6">
        <v>1168.9649999999999</v>
      </c>
      <c r="G1226" s="6">
        <v>1864.422</v>
      </c>
      <c r="H1226" s="6" t="str">
        <f>VLOOKUP(Tabla1[[#This Row],[Caja]],Originales!$I$3:$K$6,2,FALSE)</f>
        <v>Tenerife Norte</v>
      </c>
      <c r="I1226" s="6" t="str">
        <f>VLOOKUP(Tabla1[[#This Row],[Caja]],Originales!$I$3:$K$6,3,FALSE)</f>
        <v>Tenerife</v>
      </c>
      <c r="J1226" s="9" t="str">
        <f>VLOOKUP(Tabla1[[#This Row],[CodigoEmpleado]],Originales!$M$3:$P$13,2,FALSE)</f>
        <v>Toño</v>
      </c>
      <c r="K1226" s="10">
        <f>YEAR(Tabla1[[#This Row],[Fecha]])</f>
        <v>2011</v>
      </c>
      <c r="L1226" s="11">
        <f>MONTH(Tabla1[[#This Row],[Fecha]])</f>
        <v>6</v>
      </c>
      <c r="M1226" s="11">
        <f>DAY(Tabla1[[#This Row],[Fecha]])</f>
        <v>3</v>
      </c>
      <c r="N1226" s="11">
        <f>WEEKDAY(Tabla1[[#This Row],[Fecha]],2)</f>
        <v>5</v>
      </c>
      <c r="O1226" s="11" t="str">
        <f t="shared" si="19"/>
        <v>Viernes</v>
      </c>
    </row>
    <row r="1227" spans="1:15" x14ac:dyDescent="0.25">
      <c r="A1227" s="4">
        <v>40697</v>
      </c>
      <c r="B1227">
        <v>1</v>
      </c>
      <c r="C1227">
        <v>2</v>
      </c>
      <c r="D1227" s="5" t="s">
        <v>24</v>
      </c>
      <c r="E1227" s="6">
        <v>608.44349999999997</v>
      </c>
      <c r="F1227" s="6">
        <v>1064.2380000000001</v>
      </c>
      <c r="G1227" s="6">
        <v>1672.6814999999999</v>
      </c>
      <c r="H1227" s="6" t="str">
        <f>VLOOKUP(Tabla1[[#This Row],[Caja]],Originales!$I$3:$K$6,2,FALSE)</f>
        <v>Tenerife Norte</v>
      </c>
      <c r="I1227" s="6" t="str">
        <f>VLOOKUP(Tabla1[[#This Row],[Caja]],Originales!$I$3:$K$6,3,FALSE)</f>
        <v>Tenerife</v>
      </c>
      <c r="J1227" s="9" t="str">
        <f>VLOOKUP(Tabla1[[#This Row],[CodigoEmpleado]],Originales!$M$3:$P$13,2,FALSE)</f>
        <v>Ana</v>
      </c>
      <c r="K1227" s="10">
        <f>YEAR(Tabla1[[#This Row],[Fecha]])</f>
        <v>2011</v>
      </c>
      <c r="L1227" s="11">
        <f>MONTH(Tabla1[[#This Row],[Fecha]])</f>
        <v>6</v>
      </c>
      <c r="M1227" s="11">
        <f>DAY(Tabla1[[#This Row],[Fecha]])</f>
        <v>3</v>
      </c>
      <c r="N1227" s="11">
        <f>WEEKDAY(Tabla1[[#This Row],[Fecha]],2)</f>
        <v>5</v>
      </c>
      <c r="O1227" s="11" t="str">
        <f t="shared" si="19"/>
        <v>Viernes</v>
      </c>
    </row>
    <row r="1228" spans="1:15" x14ac:dyDescent="0.25">
      <c r="A1228" s="4">
        <v>40697</v>
      </c>
      <c r="B1228">
        <v>2</v>
      </c>
      <c r="C1228">
        <v>1</v>
      </c>
      <c r="D1228" s="5" t="s">
        <v>30</v>
      </c>
      <c r="E1228" s="6">
        <v>603.94949999999994</v>
      </c>
      <c r="F1228" s="6">
        <v>1229.3924999999999</v>
      </c>
      <c r="G1228" s="6">
        <v>1833.3420000000001</v>
      </c>
      <c r="H1228" s="6" t="str">
        <f>VLOOKUP(Tabla1[[#This Row],[Caja]],Originales!$I$3:$K$6,2,FALSE)</f>
        <v>Tenerife Sur</v>
      </c>
      <c r="I1228" s="6" t="str">
        <f>VLOOKUP(Tabla1[[#This Row],[Caja]],Originales!$I$3:$K$6,3,FALSE)</f>
        <v>Tenerife</v>
      </c>
      <c r="J1228" s="9" t="str">
        <f>VLOOKUP(Tabla1[[#This Row],[CodigoEmpleado]],Originales!$M$3:$P$13,2,FALSE)</f>
        <v>Juan</v>
      </c>
      <c r="K1228" s="10">
        <f>YEAR(Tabla1[[#This Row],[Fecha]])</f>
        <v>2011</v>
      </c>
      <c r="L1228" s="11">
        <f>MONTH(Tabla1[[#This Row],[Fecha]])</f>
        <v>6</v>
      </c>
      <c r="M1228" s="11">
        <f>DAY(Tabla1[[#This Row],[Fecha]])</f>
        <v>3</v>
      </c>
      <c r="N1228" s="11">
        <f>WEEKDAY(Tabla1[[#This Row],[Fecha]],2)</f>
        <v>5</v>
      </c>
      <c r="O1228" s="11" t="str">
        <f t="shared" si="19"/>
        <v>Viernes</v>
      </c>
    </row>
    <row r="1229" spans="1:15" x14ac:dyDescent="0.25">
      <c r="A1229" s="4">
        <v>40697</v>
      </c>
      <c r="B1229">
        <v>2</v>
      </c>
      <c r="C1229">
        <v>2</v>
      </c>
      <c r="D1229" s="5" t="s">
        <v>16</v>
      </c>
      <c r="E1229" s="6">
        <v>701.23199999999997</v>
      </c>
      <c r="F1229" s="6">
        <v>1467.9314999999999</v>
      </c>
      <c r="G1229" s="6">
        <v>2169.1635000000001</v>
      </c>
      <c r="H1229" s="6" t="str">
        <f>VLOOKUP(Tabla1[[#This Row],[Caja]],Originales!$I$3:$K$6,2,FALSE)</f>
        <v>Tenerife Sur</v>
      </c>
      <c r="I1229" s="6" t="str">
        <f>VLOOKUP(Tabla1[[#This Row],[Caja]],Originales!$I$3:$K$6,3,FALSE)</f>
        <v>Tenerife</v>
      </c>
      <c r="J1229" s="9" t="str">
        <f>VLOOKUP(Tabla1[[#This Row],[CodigoEmpleado]],Originales!$M$3:$P$13,2,FALSE)</f>
        <v>Jorge</v>
      </c>
      <c r="K1229" s="10">
        <f>YEAR(Tabla1[[#This Row],[Fecha]])</f>
        <v>2011</v>
      </c>
      <c r="L1229" s="11">
        <f>MONTH(Tabla1[[#This Row],[Fecha]])</f>
        <v>6</v>
      </c>
      <c r="M1229" s="11">
        <f>DAY(Tabla1[[#This Row],[Fecha]])</f>
        <v>3</v>
      </c>
      <c r="N1229" s="11">
        <f>WEEKDAY(Tabla1[[#This Row],[Fecha]],2)</f>
        <v>5</v>
      </c>
      <c r="O1229" s="11" t="str">
        <f t="shared" si="19"/>
        <v>Viernes</v>
      </c>
    </row>
    <row r="1230" spans="1:15" x14ac:dyDescent="0.25">
      <c r="A1230" s="4">
        <v>40697</v>
      </c>
      <c r="B1230">
        <v>3</v>
      </c>
      <c r="C1230">
        <v>1</v>
      </c>
      <c r="D1230" s="5" t="s">
        <v>22</v>
      </c>
      <c r="E1230" s="6">
        <v>634.88250000000005</v>
      </c>
      <c r="F1230" s="6">
        <v>1121.883</v>
      </c>
      <c r="G1230" s="6">
        <v>1756.7655</v>
      </c>
      <c r="H1230" s="6" t="str">
        <f>VLOOKUP(Tabla1[[#This Row],[Caja]],Originales!$I$3:$K$6,2,FALSE)</f>
        <v>Las Canteras</v>
      </c>
      <c r="I1230" s="6" t="str">
        <f>VLOOKUP(Tabla1[[#This Row],[Caja]],Originales!$I$3:$K$6,3,FALSE)</f>
        <v>Las Palmas</v>
      </c>
      <c r="J1230" s="9" t="str">
        <f>VLOOKUP(Tabla1[[#This Row],[CodigoEmpleado]],Originales!$M$3:$P$13,2,FALSE)</f>
        <v>Paco</v>
      </c>
      <c r="K1230" s="10">
        <f>YEAR(Tabla1[[#This Row],[Fecha]])</f>
        <v>2011</v>
      </c>
      <c r="L1230" s="11">
        <f>MONTH(Tabla1[[#This Row],[Fecha]])</f>
        <v>6</v>
      </c>
      <c r="M1230" s="11">
        <f>DAY(Tabla1[[#This Row],[Fecha]])</f>
        <v>3</v>
      </c>
      <c r="N1230" s="11">
        <f>WEEKDAY(Tabla1[[#This Row],[Fecha]],2)</f>
        <v>5</v>
      </c>
      <c r="O1230" s="11" t="str">
        <f t="shared" si="19"/>
        <v>Viernes</v>
      </c>
    </row>
    <row r="1231" spans="1:15" x14ac:dyDescent="0.25">
      <c r="A1231" s="4">
        <v>40697</v>
      </c>
      <c r="B1231">
        <v>3</v>
      </c>
      <c r="C1231">
        <v>2</v>
      </c>
      <c r="D1231" s="5" t="s">
        <v>27</v>
      </c>
      <c r="E1231" s="6">
        <v>738.83249999999998</v>
      </c>
      <c r="F1231" s="6">
        <v>1201.5464999999999</v>
      </c>
      <c r="G1231" s="6">
        <v>1940.3789999999999</v>
      </c>
      <c r="H1231" s="6" t="str">
        <f>VLOOKUP(Tabla1[[#This Row],[Caja]],Originales!$I$3:$K$6,2,FALSE)</f>
        <v>Las Canteras</v>
      </c>
      <c r="I1231" s="6" t="str">
        <f>VLOOKUP(Tabla1[[#This Row],[Caja]],Originales!$I$3:$K$6,3,FALSE)</f>
        <v>Las Palmas</v>
      </c>
      <c r="J1231" s="9" t="str">
        <f>VLOOKUP(Tabla1[[#This Row],[CodigoEmpleado]],Originales!$M$3:$P$13,2,FALSE)</f>
        <v>Bea</v>
      </c>
      <c r="K1231" s="10">
        <f>YEAR(Tabla1[[#This Row],[Fecha]])</f>
        <v>2011</v>
      </c>
      <c r="L1231" s="11">
        <f>MONTH(Tabla1[[#This Row],[Fecha]])</f>
        <v>6</v>
      </c>
      <c r="M1231" s="11">
        <f>DAY(Tabla1[[#This Row],[Fecha]])</f>
        <v>3</v>
      </c>
      <c r="N1231" s="11">
        <f>WEEKDAY(Tabla1[[#This Row],[Fecha]],2)</f>
        <v>5</v>
      </c>
      <c r="O1231" s="11" t="str">
        <f t="shared" si="19"/>
        <v>Viernes</v>
      </c>
    </row>
    <row r="1232" spans="1:15" x14ac:dyDescent="0.25">
      <c r="A1232" s="4">
        <v>40697</v>
      </c>
      <c r="B1232">
        <v>4</v>
      </c>
      <c r="C1232">
        <v>1</v>
      </c>
      <c r="D1232" s="5" t="s">
        <v>32</v>
      </c>
      <c r="E1232" s="6">
        <v>633.9375</v>
      </c>
      <c r="F1232" s="6">
        <v>1167.9675</v>
      </c>
      <c r="G1232" s="6">
        <v>1801.905</v>
      </c>
      <c r="H1232" s="6" t="str">
        <f>VLOOKUP(Tabla1[[#This Row],[Caja]],Originales!$I$3:$K$6,2,FALSE)</f>
        <v>Telde</v>
      </c>
      <c r="I1232" s="6" t="str">
        <f>VLOOKUP(Tabla1[[#This Row],[Caja]],Originales!$I$3:$K$6,3,FALSE)</f>
        <v>Las Palmas</v>
      </c>
      <c r="J1232" s="9" t="str">
        <f>VLOOKUP(Tabla1[[#This Row],[CodigoEmpleado]],Originales!$M$3:$P$13,2,FALSE)</f>
        <v>Ana</v>
      </c>
      <c r="K1232" s="10">
        <f>YEAR(Tabla1[[#This Row],[Fecha]])</f>
        <v>2011</v>
      </c>
      <c r="L1232" s="11">
        <f>MONTH(Tabla1[[#This Row],[Fecha]])</f>
        <v>6</v>
      </c>
      <c r="M1232" s="11">
        <f>DAY(Tabla1[[#This Row],[Fecha]])</f>
        <v>3</v>
      </c>
      <c r="N1232" s="11">
        <f>WEEKDAY(Tabla1[[#This Row],[Fecha]],2)</f>
        <v>5</v>
      </c>
      <c r="O1232" s="11" t="str">
        <f t="shared" si="19"/>
        <v>Viernes</v>
      </c>
    </row>
    <row r="1233" spans="1:15" x14ac:dyDescent="0.25">
      <c r="A1233" s="4">
        <v>40697</v>
      </c>
      <c r="B1233">
        <v>4</v>
      </c>
      <c r="C1233">
        <v>2</v>
      </c>
      <c r="D1233" s="5" t="s">
        <v>37</v>
      </c>
      <c r="E1233" s="6">
        <v>644.64750000000004</v>
      </c>
      <c r="F1233" s="6">
        <v>1470.819</v>
      </c>
      <c r="G1233" s="6">
        <v>2115.4665</v>
      </c>
      <c r="H1233" s="6" t="str">
        <f>VLOOKUP(Tabla1[[#This Row],[Caja]],Originales!$I$3:$K$6,2,FALSE)</f>
        <v>Telde</v>
      </c>
      <c r="I1233" s="6" t="str">
        <f>VLOOKUP(Tabla1[[#This Row],[Caja]],Originales!$I$3:$K$6,3,FALSE)</f>
        <v>Las Palmas</v>
      </c>
      <c r="J1233" s="9" t="str">
        <f>VLOOKUP(Tabla1[[#This Row],[CodigoEmpleado]],Originales!$M$3:$P$13,2,FALSE)</f>
        <v>Luis</v>
      </c>
      <c r="K1233" s="10">
        <f>YEAR(Tabla1[[#This Row],[Fecha]])</f>
        <v>2011</v>
      </c>
      <c r="L1233" s="11">
        <f>MONTH(Tabla1[[#This Row],[Fecha]])</f>
        <v>6</v>
      </c>
      <c r="M1233" s="11">
        <f>DAY(Tabla1[[#This Row],[Fecha]])</f>
        <v>3</v>
      </c>
      <c r="N1233" s="11">
        <f>WEEKDAY(Tabla1[[#This Row],[Fecha]],2)</f>
        <v>5</v>
      </c>
      <c r="O1233" s="11" t="str">
        <f t="shared" si="19"/>
        <v>Viernes</v>
      </c>
    </row>
    <row r="1234" spans="1:15" x14ac:dyDescent="0.25">
      <c r="A1234" s="4">
        <v>40698</v>
      </c>
      <c r="B1234">
        <v>1</v>
      </c>
      <c r="C1234">
        <v>1</v>
      </c>
      <c r="D1234" s="5" t="s">
        <v>40</v>
      </c>
      <c r="E1234" s="6">
        <v>648.53250000000003</v>
      </c>
      <c r="F1234" s="6">
        <v>1122.3765000000001</v>
      </c>
      <c r="G1234" s="6">
        <v>1770.9090000000001</v>
      </c>
      <c r="H1234" s="6" t="str">
        <f>VLOOKUP(Tabla1[[#This Row],[Caja]],Originales!$I$3:$K$6,2,FALSE)</f>
        <v>Tenerife Norte</v>
      </c>
      <c r="I1234" s="6" t="str">
        <f>VLOOKUP(Tabla1[[#This Row],[Caja]],Originales!$I$3:$K$6,3,FALSE)</f>
        <v>Tenerife</v>
      </c>
      <c r="J1234" s="9" t="str">
        <f>VLOOKUP(Tabla1[[#This Row],[CodigoEmpleado]],Originales!$M$3:$P$13,2,FALSE)</f>
        <v>Pepe</v>
      </c>
      <c r="K1234" s="10">
        <f>YEAR(Tabla1[[#This Row],[Fecha]])</f>
        <v>2011</v>
      </c>
      <c r="L1234" s="11">
        <f>MONTH(Tabla1[[#This Row],[Fecha]])</f>
        <v>6</v>
      </c>
      <c r="M1234" s="11">
        <f>DAY(Tabla1[[#This Row],[Fecha]])</f>
        <v>4</v>
      </c>
      <c r="N1234" s="11">
        <f>WEEKDAY(Tabla1[[#This Row],[Fecha]],2)</f>
        <v>6</v>
      </c>
      <c r="O1234" s="11" t="str">
        <f t="shared" si="19"/>
        <v>Sábado</v>
      </c>
    </row>
    <row r="1235" spans="1:15" x14ac:dyDescent="0.25">
      <c r="A1235" s="4">
        <v>40698</v>
      </c>
      <c r="B1235">
        <v>1</v>
      </c>
      <c r="C1235">
        <v>2</v>
      </c>
      <c r="D1235" s="5" t="s">
        <v>41</v>
      </c>
      <c r="E1235" s="6">
        <v>537.43200000000002</v>
      </c>
      <c r="F1235" s="6">
        <v>1183.0245</v>
      </c>
      <c r="G1235" s="6">
        <v>1720.4565</v>
      </c>
      <c r="H1235" s="6" t="str">
        <f>VLOOKUP(Tabla1[[#This Row],[Caja]],Originales!$I$3:$K$6,2,FALSE)</f>
        <v>Tenerife Norte</v>
      </c>
      <c r="I1235" s="6" t="str">
        <f>VLOOKUP(Tabla1[[#This Row],[Caja]],Originales!$I$3:$K$6,3,FALSE)</f>
        <v>Tenerife</v>
      </c>
      <c r="J1235" s="9" t="str">
        <f>VLOOKUP(Tabla1[[#This Row],[CodigoEmpleado]],Originales!$M$3:$P$13,2,FALSE)</f>
        <v>Javi</v>
      </c>
      <c r="K1235" s="10">
        <f>YEAR(Tabla1[[#This Row],[Fecha]])</f>
        <v>2011</v>
      </c>
      <c r="L1235" s="11">
        <f>MONTH(Tabla1[[#This Row],[Fecha]])</f>
        <v>6</v>
      </c>
      <c r="M1235" s="11">
        <f>DAY(Tabla1[[#This Row],[Fecha]])</f>
        <v>4</v>
      </c>
      <c r="N1235" s="11">
        <f>WEEKDAY(Tabla1[[#This Row],[Fecha]],2)</f>
        <v>6</v>
      </c>
      <c r="O1235" s="11" t="str">
        <f t="shared" si="19"/>
        <v>Sábado</v>
      </c>
    </row>
    <row r="1236" spans="1:15" x14ac:dyDescent="0.25">
      <c r="A1236" s="4">
        <v>40698</v>
      </c>
      <c r="B1236">
        <v>2</v>
      </c>
      <c r="C1236">
        <v>1</v>
      </c>
      <c r="D1236" s="5" t="s">
        <v>43</v>
      </c>
      <c r="E1236" s="6">
        <v>622.51350000000002</v>
      </c>
      <c r="F1236" s="6">
        <v>1224.93</v>
      </c>
      <c r="G1236" s="6">
        <v>1847.4435000000001</v>
      </c>
      <c r="H1236" s="6" t="str">
        <f>VLOOKUP(Tabla1[[#This Row],[Caja]],Originales!$I$3:$K$6,2,FALSE)</f>
        <v>Tenerife Sur</v>
      </c>
      <c r="I1236" s="6" t="str">
        <f>VLOOKUP(Tabla1[[#This Row],[Caja]],Originales!$I$3:$K$6,3,FALSE)</f>
        <v>Tenerife</v>
      </c>
      <c r="J1236" s="9" t="str">
        <f>VLOOKUP(Tabla1[[#This Row],[CodigoEmpleado]],Originales!$M$3:$P$13,2,FALSE)</f>
        <v>Jose</v>
      </c>
      <c r="K1236" s="10">
        <f>YEAR(Tabla1[[#This Row],[Fecha]])</f>
        <v>2011</v>
      </c>
      <c r="L1236" s="11">
        <f>MONTH(Tabla1[[#This Row],[Fecha]])</f>
        <v>6</v>
      </c>
      <c r="M1236" s="11">
        <f>DAY(Tabla1[[#This Row],[Fecha]])</f>
        <v>4</v>
      </c>
      <c r="N1236" s="11">
        <f>WEEKDAY(Tabla1[[#This Row],[Fecha]],2)</f>
        <v>6</v>
      </c>
      <c r="O1236" s="11" t="str">
        <f t="shared" si="19"/>
        <v>Sábado</v>
      </c>
    </row>
    <row r="1237" spans="1:15" x14ac:dyDescent="0.25">
      <c r="A1237" s="4">
        <v>40698</v>
      </c>
      <c r="B1237">
        <v>2</v>
      </c>
      <c r="C1237">
        <v>2</v>
      </c>
      <c r="D1237" s="5" t="s">
        <v>47</v>
      </c>
      <c r="E1237" s="6">
        <v>581.09100000000001</v>
      </c>
      <c r="F1237" s="6">
        <v>1362.7950000000001</v>
      </c>
      <c r="G1237" s="6">
        <v>1943.886</v>
      </c>
      <c r="H1237" s="6" t="str">
        <f>VLOOKUP(Tabla1[[#This Row],[Caja]],Originales!$I$3:$K$6,2,FALSE)</f>
        <v>Tenerife Sur</v>
      </c>
      <c r="I1237" s="6" t="str">
        <f>VLOOKUP(Tabla1[[#This Row],[Caja]],Originales!$I$3:$K$6,3,FALSE)</f>
        <v>Tenerife</v>
      </c>
      <c r="J1237" s="9" t="str">
        <f>VLOOKUP(Tabla1[[#This Row],[CodigoEmpleado]],Originales!$M$3:$P$13,2,FALSE)</f>
        <v>Toño</v>
      </c>
      <c r="K1237" s="10">
        <f>YEAR(Tabla1[[#This Row],[Fecha]])</f>
        <v>2011</v>
      </c>
      <c r="L1237" s="11">
        <f>MONTH(Tabla1[[#This Row],[Fecha]])</f>
        <v>6</v>
      </c>
      <c r="M1237" s="11">
        <f>DAY(Tabla1[[#This Row],[Fecha]])</f>
        <v>4</v>
      </c>
      <c r="N1237" s="11">
        <f>WEEKDAY(Tabla1[[#This Row],[Fecha]],2)</f>
        <v>6</v>
      </c>
      <c r="O1237" s="11" t="str">
        <f t="shared" si="19"/>
        <v>Sábado</v>
      </c>
    </row>
    <row r="1238" spans="1:15" x14ac:dyDescent="0.25">
      <c r="A1238" s="4">
        <v>40698</v>
      </c>
      <c r="B1238">
        <v>3</v>
      </c>
      <c r="C1238">
        <v>1</v>
      </c>
      <c r="D1238" s="5" t="s">
        <v>24</v>
      </c>
      <c r="E1238" s="6">
        <v>659.20050000000003</v>
      </c>
      <c r="F1238" s="6">
        <v>1143.3135</v>
      </c>
      <c r="G1238" s="6">
        <v>1802.5139999999999</v>
      </c>
      <c r="H1238" s="6" t="str">
        <f>VLOOKUP(Tabla1[[#This Row],[Caja]],Originales!$I$3:$K$6,2,FALSE)</f>
        <v>Las Canteras</v>
      </c>
      <c r="I1238" s="6" t="str">
        <f>VLOOKUP(Tabla1[[#This Row],[Caja]],Originales!$I$3:$K$6,3,FALSE)</f>
        <v>Las Palmas</v>
      </c>
      <c r="J1238" s="9" t="str">
        <f>VLOOKUP(Tabla1[[#This Row],[CodigoEmpleado]],Originales!$M$3:$P$13,2,FALSE)</f>
        <v>Ana</v>
      </c>
      <c r="K1238" s="10">
        <f>YEAR(Tabla1[[#This Row],[Fecha]])</f>
        <v>2011</v>
      </c>
      <c r="L1238" s="11">
        <f>MONTH(Tabla1[[#This Row],[Fecha]])</f>
        <v>6</v>
      </c>
      <c r="M1238" s="11">
        <f>DAY(Tabla1[[#This Row],[Fecha]])</f>
        <v>4</v>
      </c>
      <c r="N1238" s="11">
        <f>WEEKDAY(Tabla1[[#This Row],[Fecha]],2)</f>
        <v>6</v>
      </c>
      <c r="O1238" s="11" t="str">
        <f t="shared" si="19"/>
        <v>Sábado</v>
      </c>
    </row>
    <row r="1239" spans="1:15" x14ac:dyDescent="0.25">
      <c r="A1239" s="4">
        <v>40698</v>
      </c>
      <c r="B1239">
        <v>3</v>
      </c>
      <c r="C1239">
        <v>2</v>
      </c>
      <c r="D1239" s="5" t="s">
        <v>30</v>
      </c>
      <c r="E1239" s="6">
        <v>678.28949999999998</v>
      </c>
      <c r="F1239" s="6">
        <v>1299.8895</v>
      </c>
      <c r="G1239" s="6">
        <v>1978.1790000000001</v>
      </c>
      <c r="H1239" s="6" t="str">
        <f>VLOOKUP(Tabla1[[#This Row],[Caja]],Originales!$I$3:$K$6,2,FALSE)</f>
        <v>Las Canteras</v>
      </c>
      <c r="I1239" s="6" t="str">
        <f>VLOOKUP(Tabla1[[#This Row],[Caja]],Originales!$I$3:$K$6,3,FALSE)</f>
        <v>Las Palmas</v>
      </c>
      <c r="J1239" s="9" t="str">
        <f>VLOOKUP(Tabla1[[#This Row],[CodigoEmpleado]],Originales!$M$3:$P$13,2,FALSE)</f>
        <v>Juan</v>
      </c>
      <c r="K1239" s="10">
        <f>YEAR(Tabla1[[#This Row],[Fecha]])</f>
        <v>2011</v>
      </c>
      <c r="L1239" s="11">
        <f>MONTH(Tabla1[[#This Row],[Fecha]])</f>
        <v>6</v>
      </c>
      <c r="M1239" s="11">
        <f>DAY(Tabla1[[#This Row],[Fecha]])</f>
        <v>4</v>
      </c>
      <c r="N1239" s="11">
        <f>WEEKDAY(Tabla1[[#This Row],[Fecha]],2)</f>
        <v>6</v>
      </c>
      <c r="O1239" s="11" t="str">
        <f t="shared" si="19"/>
        <v>Sábado</v>
      </c>
    </row>
    <row r="1240" spans="1:15" x14ac:dyDescent="0.25">
      <c r="A1240" s="4">
        <v>40698</v>
      </c>
      <c r="B1240">
        <v>4</v>
      </c>
      <c r="C1240">
        <v>1</v>
      </c>
      <c r="D1240" s="5" t="s">
        <v>16</v>
      </c>
      <c r="E1240" s="6">
        <v>640.84649999999999</v>
      </c>
      <c r="F1240" s="6">
        <v>1022.5214999999999</v>
      </c>
      <c r="G1240" s="6">
        <v>1663.3679999999999</v>
      </c>
      <c r="H1240" s="6" t="str">
        <f>VLOOKUP(Tabla1[[#This Row],[Caja]],Originales!$I$3:$K$6,2,FALSE)</f>
        <v>Telde</v>
      </c>
      <c r="I1240" s="6" t="str">
        <f>VLOOKUP(Tabla1[[#This Row],[Caja]],Originales!$I$3:$K$6,3,FALSE)</f>
        <v>Las Palmas</v>
      </c>
      <c r="J1240" s="9" t="str">
        <f>VLOOKUP(Tabla1[[#This Row],[CodigoEmpleado]],Originales!$M$3:$P$13,2,FALSE)</f>
        <v>Jorge</v>
      </c>
      <c r="K1240" s="10">
        <f>YEAR(Tabla1[[#This Row],[Fecha]])</f>
        <v>2011</v>
      </c>
      <c r="L1240" s="11">
        <f>MONTH(Tabla1[[#This Row],[Fecha]])</f>
        <v>6</v>
      </c>
      <c r="M1240" s="11">
        <f>DAY(Tabla1[[#This Row],[Fecha]])</f>
        <v>4</v>
      </c>
      <c r="N1240" s="11">
        <f>WEEKDAY(Tabla1[[#This Row],[Fecha]],2)</f>
        <v>6</v>
      </c>
      <c r="O1240" s="11" t="str">
        <f t="shared" si="19"/>
        <v>Sábado</v>
      </c>
    </row>
    <row r="1241" spans="1:15" x14ac:dyDescent="0.25">
      <c r="A1241" s="4">
        <v>40698</v>
      </c>
      <c r="B1241">
        <v>4</v>
      </c>
      <c r="C1241">
        <v>2</v>
      </c>
      <c r="D1241" s="5" t="s">
        <v>22</v>
      </c>
      <c r="E1241" s="6">
        <v>534.99599999999998</v>
      </c>
      <c r="F1241" s="6">
        <v>1161.1005</v>
      </c>
      <c r="G1241" s="6">
        <v>1696.0965000000001</v>
      </c>
      <c r="H1241" s="6" t="str">
        <f>VLOOKUP(Tabla1[[#This Row],[Caja]],Originales!$I$3:$K$6,2,FALSE)</f>
        <v>Telde</v>
      </c>
      <c r="I1241" s="6" t="str">
        <f>VLOOKUP(Tabla1[[#This Row],[Caja]],Originales!$I$3:$K$6,3,FALSE)</f>
        <v>Las Palmas</v>
      </c>
      <c r="J1241" s="9" t="str">
        <f>VLOOKUP(Tabla1[[#This Row],[CodigoEmpleado]],Originales!$M$3:$P$13,2,FALSE)</f>
        <v>Paco</v>
      </c>
      <c r="K1241" s="10">
        <f>YEAR(Tabla1[[#This Row],[Fecha]])</f>
        <v>2011</v>
      </c>
      <c r="L1241" s="11">
        <f>MONTH(Tabla1[[#This Row],[Fecha]])</f>
        <v>6</v>
      </c>
      <c r="M1241" s="11">
        <f>DAY(Tabla1[[#This Row],[Fecha]])</f>
        <v>4</v>
      </c>
      <c r="N1241" s="11">
        <f>WEEKDAY(Tabla1[[#This Row],[Fecha]],2)</f>
        <v>6</v>
      </c>
      <c r="O1241" s="11" t="str">
        <f t="shared" si="19"/>
        <v>Sábado</v>
      </c>
    </row>
    <row r="1242" spans="1:15" x14ac:dyDescent="0.25">
      <c r="A1242" s="4">
        <v>40699</v>
      </c>
      <c r="B1242">
        <v>1</v>
      </c>
      <c r="C1242">
        <v>1</v>
      </c>
      <c r="D1242" s="5" t="s">
        <v>27</v>
      </c>
      <c r="E1242" s="6">
        <v>592.52549999999997</v>
      </c>
      <c r="F1242" s="6">
        <v>1201.2945</v>
      </c>
      <c r="G1242" s="6">
        <v>1793.82</v>
      </c>
      <c r="H1242" s="6" t="str">
        <f>VLOOKUP(Tabla1[[#This Row],[Caja]],Originales!$I$3:$K$6,2,FALSE)</f>
        <v>Tenerife Norte</v>
      </c>
      <c r="I1242" s="6" t="str">
        <f>VLOOKUP(Tabla1[[#This Row],[Caja]],Originales!$I$3:$K$6,3,FALSE)</f>
        <v>Tenerife</v>
      </c>
      <c r="J1242" s="9" t="str">
        <f>VLOOKUP(Tabla1[[#This Row],[CodigoEmpleado]],Originales!$M$3:$P$13,2,FALSE)</f>
        <v>Bea</v>
      </c>
      <c r="K1242" s="10">
        <f>YEAR(Tabla1[[#This Row],[Fecha]])</f>
        <v>2011</v>
      </c>
      <c r="L1242" s="11">
        <f>MONTH(Tabla1[[#This Row],[Fecha]])</f>
        <v>6</v>
      </c>
      <c r="M1242" s="11">
        <f>DAY(Tabla1[[#This Row],[Fecha]])</f>
        <v>5</v>
      </c>
      <c r="N1242" s="11">
        <f>WEEKDAY(Tabla1[[#This Row],[Fecha]],2)</f>
        <v>7</v>
      </c>
      <c r="O1242" s="11" t="str">
        <f t="shared" si="19"/>
        <v>Domingo</v>
      </c>
    </row>
    <row r="1243" spans="1:15" x14ac:dyDescent="0.25">
      <c r="A1243" s="4">
        <v>40699</v>
      </c>
      <c r="B1243">
        <v>1</v>
      </c>
      <c r="C1243">
        <v>2</v>
      </c>
      <c r="D1243" s="5" t="s">
        <v>32</v>
      </c>
      <c r="E1243" s="6">
        <v>631.35450000000003</v>
      </c>
      <c r="F1243" s="6">
        <v>1491.9345000000001</v>
      </c>
      <c r="G1243" s="6">
        <v>2123.2890000000002</v>
      </c>
      <c r="H1243" s="6" t="str">
        <f>VLOOKUP(Tabla1[[#This Row],[Caja]],Originales!$I$3:$K$6,2,FALSE)</f>
        <v>Tenerife Norte</v>
      </c>
      <c r="I1243" s="6" t="str">
        <f>VLOOKUP(Tabla1[[#This Row],[Caja]],Originales!$I$3:$K$6,3,FALSE)</f>
        <v>Tenerife</v>
      </c>
      <c r="J1243" s="9" t="str">
        <f>VLOOKUP(Tabla1[[#This Row],[CodigoEmpleado]],Originales!$M$3:$P$13,2,FALSE)</f>
        <v>Ana</v>
      </c>
      <c r="K1243" s="10">
        <f>YEAR(Tabla1[[#This Row],[Fecha]])</f>
        <v>2011</v>
      </c>
      <c r="L1243" s="11">
        <f>MONTH(Tabla1[[#This Row],[Fecha]])</f>
        <v>6</v>
      </c>
      <c r="M1243" s="11">
        <f>DAY(Tabla1[[#This Row],[Fecha]])</f>
        <v>5</v>
      </c>
      <c r="N1243" s="11">
        <f>WEEKDAY(Tabla1[[#This Row],[Fecha]],2)</f>
        <v>7</v>
      </c>
      <c r="O1243" s="11" t="str">
        <f t="shared" si="19"/>
        <v>Domingo</v>
      </c>
    </row>
    <row r="1244" spans="1:15" x14ac:dyDescent="0.25">
      <c r="A1244" s="4">
        <v>40699</v>
      </c>
      <c r="B1244">
        <v>2</v>
      </c>
      <c r="C1244">
        <v>1</v>
      </c>
      <c r="D1244" s="5" t="s">
        <v>37</v>
      </c>
      <c r="E1244" s="6">
        <v>615.11099999999999</v>
      </c>
      <c r="F1244" s="6">
        <v>1092.819</v>
      </c>
      <c r="G1244" s="6">
        <v>1707.93</v>
      </c>
      <c r="H1244" s="6" t="str">
        <f>VLOOKUP(Tabla1[[#This Row],[Caja]],Originales!$I$3:$K$6,2,FALSE)</f>
        <v>Tenerife Sur</v>
      </c>
      <c r="I1244" s="6" t="str">
        <f>VLOOKUP(Tabla1[[#This Row],[Caja]],Originales!$I$3:$K$6,3,FALSE)</f>
        <v>Tenerife</v>
      </c>
      <c r="J1244" s="9" t="str">
        <f>VLOOKUP(Tabla1[[#This Row],[CodigoEmpleado]],Originales!$M$3:$P$13,2,FALSE)</f>
        <v>Luis</v>
      </c>
      <c r="K1244" s="10">
        <f>YEAR(Tabla1[[#This Row],[Fecha]])</f>
        <v>2011</v>
      </c>
      <c r="L1244" s="11">
        <f>MONTH(Tabla1[[#This Row],[Fecha]])</f>
        <v>6</v>
      </c>
      <c r="M1244" s="11">
        <f>DAY(Tabla1[[#This Row],[Fecha]])</f>
        <v>5</v>
      </c>
      <c r="N1244" s="11">
        <f>WEEKDAY(Tabla1[[#This Row],[Fecha]],2)</f>
        <v>7</v>
      </c>
      <c r="O1244" s="11" t="str">
        <f t="shared" si="19"/>
        <v>Domingo</v>
      </c>
    </row>
    <row r="1245" spans="1:15" x14ac:dyDescent="0.25">
      <c r="A1245" s="4">
        <v>40699</v>
      </c>
      <c r="B1245">
        <v>2</v>
      </c>
      <c r="C1245">
        <v>2</v>
      </c>
      <c r="D1245" s="5" t="s">
        <v>40</v>
      </c>
      <c r="E1245" s="6">
        <v>682.101</v>
      </c>
      <c r="F1245" s="6">
        <v>1096.473</v>
      </c>
      <c r="G1245" s="6">
        <v>1778.5740000000001</v>
      </c>
      <c r="H1245" s="6" t="str">
        <f>VLOOKUP(Tabla1[[#This Row],[Caja]],Originales!$I$3:$K$6,2,FALSE)</f>
        <v>Tenerife Sur</v>
      </c>
      <c r="I1245" s="6" t="str">
        <f>VLOOKUP(Tabla1[[#This Row],[Caja]],Originales!$I$3:$K$6,3,FALSE)</f>
        <v>Tenerife</v>
      </c>
      <c r="J1245" s="9" t="str">
        <f>VLOOKUP(Tabla1[[#This Row],[CodigoEmpleado]],Originales!$M$3:$P$13,2,FALSE)</f>
        <v>Pepe</v>
      </c>
      <c r="K1245" s="10">
        <f>YEAR(Tabla1[[#This Row],[Fecha]])</f>
        <v>2011</v>
      </c>
      <c r="L1245" s="11">
        <f>MONTH(Tabla1[[#This Row],[Fecha]])</f>
        <v>6</v>
      </c>
      <c r="M1245" s="11">
        <f>DAY(Tabla1[[#This Row],[Fecha]])</f>
        <v>5</v>
      </c>
      <c r="N1245" s="11">
        <f>WEEKDAY(Tabla1[[#This Row],[Fecha]],2)</f>
        <v>7</v>
      </c>
      <c r="O1245" s="11" t="str">
        <f t="shared" si="19"/>
        <v>Domingo</v>
      </c>
    </row>
    <row r="1246" spans="1:15" x14ac:dyDescent="0.25">
      <c r="A1246" s="4">
        <v>40699</v>
      </c>
      <c r="B1246">
        <v>3</v>
      </c>
      <c r="C1246">
        <v>1</v>
      </c>
      <c r="D1246" s="5" t="s">
        <v>41</v>
      </c>
      <c r="E1246" s="6">
        <v>703.899</v>
      </c>
      <c r="F1246" s="6">
        <v>1153.3934999999999</v>
      </c>
      <c r="G1246" s="6">
        <v>1857.2925</v>
      </c>
      <c r="H1246" s="6" t="str">
        <f>VLOOKUP(Tabla1[[#This Row],[Caja]],Originales!$I$3:$K$6,2,FALSE)</f>
        <v>Las Canteras</v>
      </c>
      <c r="I1246" s="6" t="str">
        <f>VLOOKUP(Tabla1[[#This Row],[Caja]],Originales!$I$3:$K$6,3,FALSE)</f>
        <v>Las Palmas</v>
      </c>
      <c r="J1246" s="9" t="str">
        <f>VLOOKUP(Tabla1[[#This Row],[CodigoEmpleado]],Originales!$M$3:$P$13,2,FALSE)</f>
        <v>Javi</v>
      </c>
      <c r="K1246" s="10">
        <f>YEAR(Tabla1[[#This Row],[Fecha]])</f>
        <v>2011</v>
      </c>
      <c r="L1246" s="11">
        <f>MONTH(Tabla1[[#This Row],[Fecha]])</f>
        <v>6</v>
      </c>
      <c r="M1246" s="11">
        <f>DAY(Tabla1[[#This Row],[Fecha]])</f>
        <v>5</v>
      </c>
      <c r="N1246" s="11">
        <f>WEEKDAY(Tabla1[[#This Row],[Fecha]],2)</f>
        <v>7</v>
      </c>
      <c r="O1246" s="11" t="str">
        <f t="shared" si="19"/>
        <v>Domingo</v>
      </c>
    </row>
    <row r="1247" spans="1:15" x14ac:dyDescent="0.25">
      <c r="A1247" s="4">
        <v>40699</v>
      </c>
      <c r="B1247">
        <v>3</v>
      </c>
      <c r="C1247">
        <v>2</v>
      </c>
      <c r="D1247" s="5" t="s">
        <v>43</v>
      </c>
      <c r="E1247" s="6">
        <v>604.72649999999999</v>
      </c>
      <c r="F1247" s="6">
        <v>1457.5364999999999</v>
      </c>
      <c r="G1247" s="6">
        <v>2062.2629999999999</v>
      </c>
      <c r="H1247" s="6" t="str">
        <f>VLOOKUP(Tabla1[[#This Row],[Caja]],Originales!$I$3:$K$6,2,FALSE)</f>
        <v>Las Canteras</v>
      </c>
      <c r="I1247" s="6" t="str">
        <f>VLOOKUP(Tabla1[[#This Row],[Caja]],Originales!$I$3:$K$6,3,FALSE)</f>
        <v>Las Palmas</v>
      </c>
      <c r="J1247" s="9" t="str">
        <f>VLOOKUP(Tabla1[[#This Row],[CodigoEmpleado]],Originales!$M$3:$P$13,2,FALSE)</f>
        <v>Jose</v>
      </c>
      <c r="K1247" s="10">
        <f>YEAR(Tabla1[[#This Row],[Fecha]])</f>
        <v>2011</v>
      </c>
      <c r="L1247" s="11">
        <f>MONTH(Tabla1[[#This Row],[Fecha]])</f>
        <v>6</v>
      </c>
      <c r="M1247" s="11">
        <f>DAY(Tabla1[[#This Row],[Fecha]])</f>
        <v>5</v>
      </c>
      <c r="N1247" s="11">
        <f>WEEKDAY(Tabla1[[#This Row],[Fecha]],2)</f>
        <v>7</v>
      </c>
      <c r="O1247" s="11" t="str">
        <f t="shared" si="19"/>
        <v>Domingo</v>
      </c>
    </row>
    <row r="1248" spans="1:15" x14ac:dyDescent="0.25">
      <c r="A1248" s="4">
        <v>40699</v>
      </c>
      <c r="B1248">
        <v>4</v>
      </c>
      <c r="C1248">
        <v>1</v>
      </c>
      <c r="D1248" s="5" t="s">
        <v>47</v>
      </c>
      <c r="E1248" s="6">
        <v>500.88150000000002</v>
      </c>
      <c r="F1248" s="6">
        <v>1196.9159999999999</v>
      </c>
      <c r="G1248" s="6">
        <v>1697.7974999999999</v>
      </c>
      <c r="H1248" s="6" t="str">
        <f>VLOOKUP(Tabla1[[#This Row],[Caja]],Originales!$I$3:$K$6,2,FALSE)</f>
        <v>Telde</v>
      </c>
      <c r="I1248" s="6" t="str">
        <f>VLOOKUP(Tabla1[[#This Row],[Caja]],Originales!$I$3:$K$6,3,FALSE)</f>
        <v>Las Palmas</v>
      </c>
      <c r="J1248" s="9" t="str">
        <f>VLOOKUP(Tabla1[[#This Row],[CodigoEmpleado]],Originales!$M$3:$P$13,2,FALSE)</f>
        <v>Toño</v>
      </c>
      <c r="K1248" s="10">
        <f>YEAR(Tabla1[[#This Row],[Fecha]])</f>
        <v>2011</v>
      </c>
      <c r="L1248" s="11">
        <f>MONTH(Tabla1[[#This Row],[Fecha]])</f>
        <v>6</v>
      </c>
      <c r="M1248" s="11">
        <f>DAY(Tabla1[[#This Row],[Fecha]])</f>
        <v>5</v>
      </c>
      <c r="N1248" s="11">
        <f>WEEKDAY(Tabla1[[#This Row],[Fecha]],2)</f>
        <v>7</v>
      </c>
      <c r="O1248" s="11" t="str">
        <f t="shared" si="19"/>
        <v>Domingo</v>
      </c>
    </row>
    <row r="1249" spans="1:15" x14ac:dyDescent="0.25">
      <c r="A1249" s="4">
        <v>40699</v>
      </c>
      <c r="B1249">
        <v>4</v>
      </c>
      <c r="C1249">
        <v>2</v>
      </c>
      <c r="D1249" s="5" t="s">
        <v>24</v>
      </c>
      <c r="E1249" s="6">
        <v>665.77350000000001</v>
      </c>
      <c r="F1249" s="6">
        <v>1127.2695000000001</v>
      </c>
      <c r="G1249" s="6">
        <v>1793.0429999999999</v>
      </c>
      <c r="H1249" s="6" t="str">
        <f>VLOOKUP(Tabla1[[#This Row],[Caja]],Originales!$I$3:$K$6,2,FALSE)</f>
        <v>Telde</v>
      </c>
      <c r="I1249" s="6" t="str">
        <f>VLOOKUP(Tabla1[[#This Row],[Caja]],Originales!$I$3:$K$6,3,FALSE)</f>
        <v>Las Palmas</v>
      </c>
      <c r="J1249" s="9" t="str">
        <f>VLOOKUP(Tabla1[[#This Row],[CodigoEmpleado]],Originales!$M$3:$P$13,2,FALSE)</f>
        <v>Ana</v>
      </c>
      <c r="K1249" s="10">
        <f>YEAR(Tabla1[[#This Row],[Fecha]])</f>
        <v>2011</v>
      </c>
      <c r="L1249" s="11">
        <f>MONTH(Tabla1[[#This Row],[Fecha]])</f>
        <v>6</v>
      </c>
      <c r="M1249" s="11">
        <f>DAY(Tabla1[[#This Row],[Fecha]])</f>
        <v>5</v>
      </c>
      <c r="N1249" s="11">
        <f>WEEKDAY(Tabla1[[#This Row],[Fecha]],2)</f>
        <v>7</v>
      </c>
      <c r="O1249" s="11" t="str">
        <f t="shared" si="19"/>
        <v>Domingo</v>
      </c>
    </row>
    <row r="1250" spans="1:15" x14ac:dyDescent="0.25">
      <c r="A1250" s="4">
        <v>40700</v>
      </c>
      <c r="B1250">
        <v>1</v>
      </c>
      <c r="C1250">
        <v>1</v>
      </c>
      <c r="D1250" s="5" t="s">
        <v>30</v>
      </c>
      <c r="E1250" s="6">
        <v>573.48900000000003</v>
      </c>
      <c r="F1250" s="6">
        <v>1009.7535</v>
      </c>
      <c r="G1250" s="6">
        <v>1583.2425000000001</v>
      </c>
      <c r="H1250" s="6" t="str">
        <f>VLOOKUP(Tabla1[[#This Row],[Caja]],Originales!$I$3:$K$6,2,FALSE)</f>
        <v>Tenerife Norte</v>
      </c>
      <c r="I1250" s="6" t="str">
        <f>VLOOKUP(Tabla1[[#This Row],[Caja]],Originales!$I$3:$K$6,3,FALSE)</f>
        <v>Tenerife</v>
      </c>
      <c r="J1250" s="9" t="str">
        <f>VLOOKUP(Tabla1[[#This Row],[CodigoEmpleado]],Originales!$M$3:$P$13,2,FALSE)</f>
        <v>Juan</v>
      </c>
      <c r="K1250" s="10">
        <f>YEAR(Tabla1[[#This Row],[Fecha]])</f>
        <v>2011</v>
      </c>
      <c r="L1250" s="11">
        <f>MONTH(Tabla1[[#This Row],[Fecha]])</f>
        <v>6</v>
      </c>
      <c r="M1250" s="11">
        <f>DAY(Tabla1[[#This Row],[Fecha]])</f>
        <v>6</v>
      </c>
      <c r="N1250" s="11">
        <f>WEEKDAY(Tabla1[[#This Row],[Fecha]],2)</f>
        <v>1</v>
      </c>
      <c r="O1250" s="11" t="str">
        <f t="shared" si="19"/>
        <v>Lunes</v>
      </c>
    </row>
    <row r="1251" spans="1:15" x14ac:dyDescent="0.25">
      <c r="A1251" s="4">
        <v>40700</v>
      </c>
      <c r="B1251">
        <v>1</v>
      </c>
      <c r="C1251">
        <v>2</v>
      </c>
      <c r="D1251" s="5" t="s">
        <v>16</v>
      </c>
      <c r="E1251" s="6">
        <v>648.96299999999997</v>
      </c>
      <c r="F1251" s="6">
        <v>1049.6849999999999</v>
      </c>
      <c r="G1251" s="6">
        <v>1698.6479999999999</v>
      </c>
      <c r="H1251" s="6" t="str">
        <f>VLOOKUP(Tabla1[[#This Row],[Caja]],Originales!$I$3:$K$6,2,FALSE)</f>
        <v>Tenerife Norte</v>
      </c>
      <c r="I1251" s="6" t="str">
        <f>VLOOKUP(Tabla1[[#This Row],[Caja]],Originales!$I$3:$K$6,3,FALSE)</f>
        <v>Tenerife</v>
      </c>
      <c r="J1251" s="9" t="str">
        <f>VLOOKUP(Tabla1[[#This Row],[CodigoEmpleado]],Originales!$M$3:$P$13,2,FALSE)</f>
        <v>Jorge</v>
      </c>
      <c r="K1251" s="10">
        <f>YEAR(Tabla1[[#This Row],[Fecha]])</f>
        <v>2011</v>
      </c>
      <c r="L1251" s="11">
        <f>MONTH(Tabla1[[#This Row],[Fecha]])</f>
        <v>6</v>
      </c>
      <c r="M1251" s="11">
        <f>DAY(Tabla1[[#This Row],[Fecha]])</f>
        <v>6</v>
      </c>
      <c r="N1251" s="11">
        <f>WEEKDAY(Tabla1[[#This Row],[Fecha]],2)</f>
        <v>1</v>
      </c>
      <c r="O1251" s="11" t="str">
        <f t="shared" si="19"/>
        <v>Lunes</v>
      </c>
    </row>
    <row r="1252" spans="1:15" x14ac:dyDescent="0.25">
      <c r="A1252" s="4">
        <v>40700</v>
      </c>
      <c r="B1252">
        <v>2</v>
      </c>
      <c r="C1252">
        <v>1</v>
      </c>
      <c r="D1252" s="5" t="s">
        <v>22</v>
      </c>
      <c r="E1252" s="6">
        <v>583.06500000000005</v>
      </c>
      <c r="F1252" s="6">
        <v>1172.934</v>
      </c>
      <c r="G1252" s="6">
        <v>1755.999</v>
      </c>
      <c r="H1252" s="6" t="str">
        <f>VLOOKUP(Tabla1[[#This Row],[Caja]],Originales!$I$3:$K$6,2,FALSE)</f>
        <v>Tenerife Sur</v>
      </c>
      <c r="I1252" s="6" t="str">
        <f>VLOOKUP(Tabla1[[#This Row],[Caja]],Originales!$I$3:$K$6,3,FALSE)</f>
        <v>Tenerife</v>
      </c>
      <c r="J1252" s="9" t="str">
        <f>VLOOKUP(Tabla1[[#This Row],[CodigoEmpleado]],Originales!$M$3:$P$13,2,FALSE)</f>
        <v>Paco</v>
      </c>
      <c r="K1252" s="10">
        <f>YEAR(Tabla1[[#This Row],[Fecha]])</f>
        <v>2011</v>
      </c>
      <c r="L1252" s="11">
        <f>MONTH(Tabla1[[#This Row],[Fecha]])</f>
        <v>6</v>
      </c>
      <c r="M1252" s="11">
        <f>DAY(Tabla1[[#This Row],[Fecha]])</f>
        <v>6</v>
      </c>
      <c r="N1252" s="11">
        <f>WEEKDAY(Tabla1[[#This Row],[Fecha]],2)</f>
        <v>1</v>
      </c>
      <c r="O1252" s="11" t="str">
        <f t="shared" si="19"/>
        <v>Lunes</v>
      </c>
    </row>
    <row r="1253" spans="1:15" x14ac:dyDescent="0.25">
      <c r="A1253" s="4">
        <v>40700</v>
      </c>
      <c r="B1253">
        <v>2</v>
      </c>
      <c r="C1253">
        <v>2</v>
      </c>
      <c r="D1253" s="5" t="s">
        <v>27</v>
      </c>
      <c r="E1253" s="6">
        <v>764.86199999999997</v>
      </c>
      <c r="F1253" s="6">
        <v>1284.4335000000001</v>
      </c>
      <c r="G1253" s="6">
        <v>2049.2955000000002</v>
      </c>
      <c r="H1253" s="6" t="str">
        <f>VLOOKUP(Tabla1[[#This Row],[Caja]],Originales!$I$3:$K$6,2,FALSE)</f>
        <v>Tenerife Sur</v>
      </c>
      <c r="I1253" s="6" t="str">
        <f>VLOOKUP(Tabla1[[#This Row],[Caja]],Originales!$I$3:$K$6,3,FALSE)</f>
        <v>Tenerife</v>
      </c>
      <c r="J1253" s="9" t="str">
        <f>VLOOKUP(Tabla1[[#This Row],[CodigoEmpleado]],Originales!$M$3:$P$13,2,FALSE)</f>
        <v>Bea</v>
      </c>
      <c r="K1253" s="10">
        <f>YEAR(Tabla1[[#This Row],[Fecha]])</f>
        <v>2011</v>
      </c>
      <c r="L1253" s="11">
        <f>MONTH(Tabla1[[#This Row],[Fecha]])</f>
        <v>6</v>
      </c>
      <c r="M1253" s="11">
        <f>DAY(Tabla1[[#This Row],[Fecha]])</f>
        <v>6</v>
      </c>
      <c r="N1253" s="11">
        <f>WEEKDAY(Tabla1[[#This Row],[Fecha]],2)</f>
        <v>1</v>
      </c>
      <c r="O1253" s="11" t="str">
        <f t="shared" si="19"/>
        <v>Lunes</v>
      </c>
    </row>
    <row r="1254" spans="1:15" x14ac:dyDescent="0.25">
      <c r="A1254" s="4">
        <v>40700</v>
      </c>
      <c r="B1254">
        <v>3</v>
      </c>
      <c r="C1254">
        <v>1</v>
      </c>
      <c r="D1254" s="5" t="s">
        <v>32</v>
      </c>
      <c r="E1254" s="6">
        <v>718.99800000000005</v>
      </c>
      <c r="F1254" s="6">
        <v>1147.4190000000001</v>
      </c>
      <c r="G1254" s="6">
        <v>1866.4169999999999</v>
      </c>
      <c r="H1254" s="6" t="str">
        <f>VLOOKUP(Tabla1[[#This Row],[Caja]],Originales!$I$3:$K$6,2,FALSE)</f>
        <v>Las Canteras</v>
      </c>
      <c r="I1254" s="6" t="str">
        <f>VLOOKUP(Tabla1[[#This Row],[Caja]],Originales!$I$3:$K$6,3,FALSE)</f>
        <v>Las Palmas</v>
      </c>
      <c r="J1254" s="9" t="str">
        <f>VLOOKUP(Tabla1[[#This Row],[CodigoEmpleado]],Originales!$M$3:$P$13,2,FALSE)</f>
        <v>Ana</v>
      </c>
      <c r="K1254" s="10">
        <f>YEAR(Tabla1[[#This Row],[Fecha]])</f>
        <v>2011</v>
      </c>
      <c r="L1254" s="11">
        <f>MONTH(Tabla1[[#This Row],[Fecha]])</f>
        <v>6</v>
      </c>
      <c r="M1254" s="11">
        <f>DAY(Tabla1[[#This Row],[Fecha]])</f>
        <v>6</v>
      </c>
      <c r="N1254" s="11">
        <f>WEEKDAY(Tabla1[[#This Row],[Fecha]],2)</f>
        <v>1</v>
      </c>
      <c r="O1254" s="11" t="str">
        <f t="shared" si="19"/>
        <v>Lunes</v>
      </c>
    </row>
    <row r="1255" spans="1:15" x14ac:dyDescent="0.25">
      <c r="A1255" s="4">
        <v>40700</v>
      </c>
      <c r="B1255">
        <v>3</v>
      </c>
      <c r="C1255">
        <v>2</v>
      </c>
      <c r="D1255" s="5" t="s">
        <v>37</v>
      </c>
      <c r="E1255" s="6">
        <v>735.98699999999997</v>
      </c>
      <c r="F1255" s="6">
        <v>1234.7895000000001</v>
      </c>
      <c r="G1255" s="6">
        <v>1970.7764999999999</v>
      </c>
      <c r="H1255" s="6" t="str">
        <f>VLOOKUP(Tabla1[[#This Row],[Caja]],Originales!$I$3:$K$6,2,FALSE)</f>
        <v>Las Canteras</v>
      </c>
      <c r="I1255" s="6" t="str">
        <f>VLOOKUP(Tabla1[[#This Row],[Caja]],Originales!$I$3:$K$6,3,FALSE)</f>
        <v>Las Palmas</v>
      </c>
      <c r="J1255" s="9" t="str">
        <f>VLOOKUP(Tabla1[[#This Row],[CodigoEmpleado]],Originales!$M$3:$P$13,2,FALSE)</f>
        <v>Luis</v>
      </c>
      <c r="K1255" s="10">
        <f>YEAR(Tabla1[[#This Row],[Fecha]])</f>
        <v>2011</v>
      </c>
      <c r="L1255" s="11">
        <f>MONTH(Tabla1[[#This Row],[Fecha]])</f>
        <v>6</v>
      </c>
      <c r="M1255" s="11">
        <f>DAY(Tabla1[[#This Row],[Fecha]])</f>
        <v>6</v>
      </c>
      <c r="N1255" s="11">
        <f>WEEKDAY(Tabla1[[#This Row],[Fecha]],2)</f>
        <v>1</v>
      </c>
      <c r="O1255" s="11" t="str">
        <f t="shared" si="19"/>
        <v>Lunes</v>
      </c>
    </row>
    <row r="1256" spans="1:15" x14ac:dyDescent="0.25">
      <c r="A1256" s="4">
        <v>40700</v>
      </c>
      <c r="B1256">
        <v>4</v>
      </c>
      <c r="C1256">
        <v>1</v>
      </c>
      <c r="D1256" s="5" t="s">
        <v>40</v>
      </c>
      <c r="E1256" s="6">
        <v>654.11850000000004</v>
      </c>
      <c r="F1256" s="6">
        <v>1058.799</v>
      </c>
      <c r="G1256" s="6">
        <v>1712.9175</v>
      </c>
      <c r="H1256" s="6" t="str">
        <f>VLOOKUP(Tabla1[[#This Row],[Caja]],Originales!$I$3:$K$6,2,FALSE)</f>
        <v>Telde</v>
      </c>
      <c r="I1256" s="6" t="str">
        <f>VLOOKUP(Tabla1[[#This Row],[Caja]],Originales!$I$3:$K$6,3,FALSE)</f>
        <v>Las Palmas</v>
      </c>
      <c r="J1256" s="9" t="str">
        <f>VLOOKUP(Tabla1[[#This Row],[CodigoEmpleado]],Originales!$M$3:$P$13,2,FALSE)</f>
        <v>Pepe</v>
      </c>
      <c r="K1256" s="10">
        <f>YEAR(Tabla1[[#This Row],[Fecha]])</f>
        <v>2011</v>
      </c>
      <c r="L1256" s="11">
        <f>MONTH(Tabla1[[#This Row],[Fecha]])</f>
        <v>6</v>
      </c>
      <c r="M1256" s="11">
        <f>DAY(Tabla1[[#This Row],[Fecha]])</f>
        <v>6</v>
      </c>
      <c r="N1256" s="11">
        <f>WEEKDAY(Tabla1[[#This Row],[Fecha]],2)</f>
        <v>1</v>
      </c>
      <c r="O1256" s="11" t="str">
        <f t="shared" si="19"/>
        <v>Lunes</v>
      </c>
    </row>
    <row r="1257" spans="1:15" x14ac:dyDescent="0.25">
      <c r="A1257" s="4">
        <v>40700</v>
      </c>
      <c r="B1257">
        <v>4</v>
      </c>
      <c r="C1257">
        <v>2</v>
      </c>
      <c r="D1257" s="5" t="s">
        <v>41</v>
      </c>
      <c r="E1257" s="6">
        <v>662.06700000000001</v>
      </c>
      <c r="F1257" s="6">
        <v>1253.07</v>
      </c>
      <c r="G1257" s="6">
        <v>1915.1369999999999</v>
      </c>
      <c r="H1257" s="6" t="str">
        <f>VLOOKUP(Tabla1[[#This Row],[Caja]],Originales!$I$3:$K$6,2,FALSE)</f>
        <v>Telde</v>
      </c>
      <c r="I1257" s="6" t="str">
        <f>VLOOKUP(Tabla1[[#This Row],[Caja]],Originales!$I$3:$K$6,3,FALSE)</f>
        <v>Las Palmas</v>
      </c>
      <c r="J1257" s="9" t="str">
        <f>VLOOKUP(Tabla1[[#This Row],[CodigoEmpleado]],Originales!$M$3:$P$13,2,FALSE)</f>
        <v>Javi</v>
      </c>
      <c r="K1257" s="10">
        <f>YEAR(Tabla1[[#This Row],[Fecha]])</f>
        <v>2011</v>
      </c>
      <c r="L1257" s="11">
        <f>MONTH(Tabla1[[#This Row],[Fecha]])</f>
        <v>6</v>
      </c>
      <c r="M1257" s="11">
        <f>DAY(Tabla1[[#This Row],[Fecha]])</f>
        <v>6</v>
      </c>
      <c r="N1257" s="11">
        <f>WEEKDAY(Tabla1[[#This Row],[Fecha]],2)</f>
        <v>1</v>
      </c>
      <c r="O1257" s="11" t="str">
        <f t="shared" si="19"/>
        <v>Lunes</v>
      </c>
    </row>
    <row r="1258" spans="1:15" x14ac:dyDescent="0.25">
      <c r="A1258" s="4">
        <v>40701</v>
      </c>
      <c r="B1258">
        <v>1</v>
      </c>
      <c r="C1258">
        <v>1</v>
      </c>
      <c r="D1258" s="5" t="s">
        <v>43</v>
      </c>
      <c r="E1258" s="6">
        <v>537.8415</v>
      </c>
      <c r="F1258" s="6">
        <v>1040.0355</v>
      </c>
      <c r="G1258" s="6">
        <v>1577.877</v>
      </c>
      <c r="H1258" s="6" t="str">
        <f>VLOOKUP(Tabla1[[#This Row],[Caja]],Originales!$I$3:$K$6,2,FALSE)</f>
        <v>Tenerife Norte</v>
      </c>
      <c r="I1258" s="6" t="str">
        <f>VLOOKUP(Tabla1[[#This Row],[Caja]],Originales!$I$3:$K$6,3,FALSE)</f>
        <v>Tenerife</v>
      </c>
      <c r="J1258" s="9" t="str">
        <f>VLOOKUP(Tabla1[[#This Row],[CodigoEmpleado]],Originales!$M$3:$P$13,2,FALSE)</f>
        <v>Jose</v>
      </c>
      <c r="K1258" s="10">
        <f>YEAR(Tabla1[[#This Row],[Fecha]])</f>
        <v>2011</v>
      </c>
      <c r="L1258" s="11">
        <f>MONTH(Tabla1[[#This Row],[Fecha]])</f>
        <v>6</v>
      </c>
      <c r="M1258" s="11">
        <f>DAY(Tabla1[[#This Row],[Fecha]])</f>
        <v>7</v>
      </c>
      <c r="N1258" s="11">
        <f>WEEKDAY(Tabla1[[#This Row],[Fecha]],2)</f>
        <v>2</v>
      </c>
      <c r="O1258" s="11" t="str">
        <f t="shared" si="19"/>
        <v>Martes</v>
      </c>
    </row>
    <row r="1259" spans="1:15" x14ac:dyDescent="0.25">
      <c r="A1259" s="4">
        <v>40701</v>
      </c>
      <c r="B1259">
        <v>1</v>
      </c>
      <c r="C1259">
        <v>2</v>
      </c>
      <c r="D1259" s="5" t="s">
        <v>47</v>
      </c>
      <c r="E1259" s="6">
        <v>611.55150000000003</v>
      </c>
      <c r="F1259" s="6">
        <v>1412.1344999999999</v>
      </c>
      <c r="G1259" s="6">
        <v>2023.6859999999999</v>
      </c>
      <c r="H1259" s="6" t="str">
        <f>VLOOKUP(Tabla1[[#This Row],[Caja]],Originales!$I$3:$K$6,2,FALSE)</f>
        <v>Tenerife Norte</v>
      </c>
      <c r="I1259" s="6" t="str">
        <f>VLOOKUP(Tabla1[[#This Row],[Caja]],Originales!$I$3:$K$6,3,FALSE)</f>
        <v>Tenerife</v>
      </c>
      <c r="J1259" s="9" t="str">
        <f>VLOOKUP(Tabla1[[#This Row],[CodigoEmpleado]],Originales!$M$3:$P$13,2,FALSE)</f>
        <v>Toño</v>
      </c>
      <c r="K1259" s="10">
        <f>YEAR(Tabla1[[#This Row],[Fecha]])</f>
        <v>2011</v>
      </c>
      <c r="L1259" s="11">
        <f>MONTH(Tabla1[[#This Row],[Fecha]])</f>
        <v>6</v>
      </c>
      <c r="M1259" s="11">
        <f>DAY(Tabla1[[#This Row],[Fecha]])</f>
        <v>7</v>
      </c>
      <c r="N1259" s="11">
        <f>WEEKDAY(Tabla1[[#This Row],[Fecha]],2)</f>
        <v>2</v>
      </c>
      <c r="O1259" s="11" t="str">
        <f t="shared" si="19"/>
        <v>Martes</v>
      </c>
    </row>
    <row r="1260" spans="1:15" x14ac:dyDescent="0.25">
      <c r="A1260" s="4">
        <v>40701</v>
      </c>
      <c r="B1260">
        <v>2</v>
      </c>
      <c r="C1260">
        <v>1</v>
      </c>
      <c r="D1260" s="5" t="s">
        <v>24</v>
      </c>
      <c r="E1260" s="6">
        <v>503.11799999999999</v>
      </c>
      <c r="F1260" s="6">
        <v>1098.615</v>
      </c>
      <c r="G1260" s="6">
        <v>1601.7329999999999</v>
      </c>
      <c r="H1260" s="6" t="str">
        <f>VLOOKUP(Tabla1[[#This Row],[Caja]],Originales!$I$3:$K$6,2,FALSE)</f>
        <v>Tenerife Sur</v>
      </c>
      <c r="I1260" s="6" t="str">
        <f>VLOOKUP(Tabla1[[#This Row],[Caja]],Originales!$I$3:$K$6,3,FALSE)</f>
        <v>Tenerife</v>
      </c>
      <c r="J1260" s="9" t="str">
        <f>VLOOKUP(Tabla1[[#This Row],[CodigoEmpleado]],Originales!$M$3:$P$13,2,FALSE)</f>
        <v>Ana</v>
      </c>
      <c r="K1260" s="10">
        <f>YEAR(Tabla1[[#This Row],[Fecha]])</f>
        <v>2011</v>
      </c>
      <c r="L1260" s="11">
        <f>MONTH(Tabla1[[#This Row],[Fecha]])</f>
        <v>6</v>
      </c>
      <c r="M1260" s="11">
        <f>DAY(Tabla1[[#This Row],[Fecha]])</f>
        <v>7</v>
      </c>
      <c r="N1260" s="11">
        <f>WEEKDAY(Tabla1[[#This Row],[Fecha]],2)</f>
        <v>2</v>
      </c>
      <c r="O1260" s="11" t="str">
        <f t="shared" si="19"/>
        <v>Martes</v>
      </c>
    </row>
    <row r="1261" spans="1:15" x14ac:dyDescent="0.25">
      <c r="A1261" s="4">
        <v>40701</v>
      </c>
      <c r="B1261">
        <v>2</v>
      </c>
      <c r="C1261">
        <v>2</v>
      </c>
      <c r="D1261" s="5" t="s">
        <v>30</v>
      </c>
      <c r="E1261" s="6">
        <v>681.38699999999994</v>
      </c>
      <c r="F1261" s="6">
        <v>1120.8434999999999</v>
      </c>
      <c r="G1261" s="6">
        <v>1802.2304999999999</v>
      </c>
      <c r="H1261" s="6" t="str">
        <f>VLOOKUP(Tabla1[[#This Row],[Caja]],Originales!$I$3:$K$6,2,FALSE)</f>
        <v>Tenerife Sur</v>
      </c>
      <c r="I1261" s="6" t="str">
        <f>VLOOKUP(Tabla1[[#This Row],[Caja]],Originales!$I$3:$K$6,3,FALSE)</f>
        <v>Tenerife</v>
      </c>
      <c r="J1261" s="9" t="str">
        <f>VLOOKUP(Tabla1[[#This Row],[CodigoEmpleado]],Originales!$M$3:$P$13,2,FALSE)</f>
        <v>Juan</v>
      </c>
      <c r="K1261" s="10">
        <f>YEAR(Tabla1[[#This Row],[Fecha]])</f>
        <v>2011</v>
      </c>
      <c r="L1261" s="11">
        <f>MONTH(Tabla1[[#This Row],[Fecha]])</f>
        <v>6</v>
      </c>
      <c r="M1261" s="11">
        <f>DAY(Tabla1[[#This Row],[Fecha]])</f>
        <v>7</v>
      </c>
      <c r="N1261" s="11">
        <f>WEEKDAY(Tabla1[[#This Row],[Fecha]],2)</f>
        <v>2</v>
      </c>
      <c r="O1261" s="11" t="str">
        <f t="shared" si="19"/>
        <v>Martes</v>
      </c>
    </row>
    <row r="1262" spans="1:15" x14ac:dyDescent="0.25">
      <c r="A1262" s="4">
        <v>40701</v>
      </c>
      <c r="B1262">
        <v>3</v>
      </c>
      <c r="C1262">
        <v>1</v>
      </c>
      <c r="D1262" s="5" t="s">
        <v>16</v>
      </c>
      <c r="E1262" s="6">
        <v>525.07349999999997</v>
      </c>
      <c r="F1262" s="6">
        <v>1125.0119999999999</v>
      </c>
      <c r="G1262" s="6">
        <v>1650.0854999999999</v>
      </c>
      <c r="H1262" s="6" t="str">
        <f>VLOOKUP(Tabla1[[#This Row],[Caja]],Originales!$I$3:$K$6,2,FALSE)</f>
        <v>Las Canteras</v>
      </c>
      <c r="I1262" s="6" t="str">
        <f>VLOOKUP(Tabla1[[#This Row],[Caja]],Originales!$I$3:$K$6,3,FALSE)</f>
        <v>Las Palmas</v>
      </c>
      <c r="J1262" s="9" t="str">
        <f>VLOOKUP(Tabla1[[#This Row],[CodigoEmpleado]],Originales!$M$3:$P$13,2,FALSE)</f>
        <v>Jorge</v>
      </c>
      <c r="K1262" s="10">
        <f>YEAR(Tabla1[[#This Row],[Fecha]])</f>
        <v>2011</v>
      </c>
      <c r="L1262" s="11">
        <f>MONTH(Tabla1[[#This Row],[Fecha]])</f>
        <v>6</v>
      </c>
      <c r="M1262" s="11">
        <f>DAY(Tabla1[[#This Row],[Fecha]])</f>
        <v>7</v>
      </c>
      <c r="N1262" s="11">
        <f>WEEKDAY(Tabla1[[#This Row],[Fecha]],2)</f>
        <v>2</v>
      </c>
      <c r="O1262" s="11" t="str">
        <f t="shared" si="19"/>
        <v>Martes</v>
      </c>
    </row>
    <row r="1263" spans="1:15" x14ac:dyDescent="0.25">
      <c r="A1263" s="4">
        <v>40701</v>
      </c>
      <c r="B1263">
        <v>3</v>
      </c>
      <c r="C1263">
        <v>2</v>
      </c>
      <c r="D1263" s="5" t="s">
        <v>22</v>
      </c>
      <c r="E1263" s="6">
        <v>551.44949999999994</v>
      </c>
      <c r="F1263" s="6">
        <v>1035.972</v>
      </c>
      <c r="G1263" s="6">
        <v>1587.4214999999999</v>
      </c>
      <c r="H1263" s="6" t="str">
        <f>VLOOKUP(Tabla1[[#This Row],[Caja]],Originales!$I$3:$K$6,2,FALSE)</f>
        <v>Las Canteras</v>
      </c>
      <c r="I1263" s="6" t="str">
        <f>VLOOKUP(Tabla1[[#This Row],[Caja]],Originales!$I$3:$K$6,3,FALSE)</f>
        <v>Las Palmas</v>
      </c>
      <c r="J1263" s="9" t="str">
        <f>VLOOKUP(Tabla1[[#This Row],[CodigoEmpleado]],Originales!$M$3:$P$13,2,FALSE)</f>
        <v>Paco</v>
      </c>
      <c r="K1263" s="10">
        <f>YEAR(Tabla1[[#This Row],[Fecha]])</f>
        <v>2011</v>
      </c>
      <c r="L1263" s="11">
        <f>MONTH(Tabla1[[#This Row],[Fecha]])</f>
        <v>6</v>
      </c>
      <c r="M1263" s="11">
        <f>DAY(Tabla1[[#This Row],[Fecha]])</f>
        <v>7</v>
      </c>
      <c r="N1263" s="11">
        <f>WEEKDAY(Tabla1[[#This Row],[Fecha]],2)</f>
        <v>2</v>
      </c>
      <c r="O1263" s="11" t="str">
        <f t="shared" si="19"/>
        <v>Martes</v>
      </c>
    </row>
    <row r="1264" spans="1:15" x14ac:dyDescent="0.25">
      <c r="A1264" s="4">
        <v>40701</v>
      </c>
      <c r="B1264">
        <v>4</v>
      </c>
      <c r="C1264">
        <v>1</v>
      </c>
      <c r="D1264" s="5" t="s">
        <v>27</v>
      </c>
      <c r="E1264" s="6">
        <v>675.5385</v>
      </c>
      <c r="F1264" s="6">
        <v>1084.0515</v>
      </c>
      <c r="G1264" s="6">
        <v>1759.59</v>
      </c>
      <c r="H1264" s="6" t="str">
        <f>VLOOKUP(Tabla1[[#This Row],[Caja]],Originales!$I$3:$K$6,2,FALSE)</f>
        <v>Telde</v>
      </c>
      <c r="I1264" s="6" t="str">
        <f>VLOOKUP(Tabla1[[#This Row],[Caja]],Originales!$I$3:$K$6,3,FALSE)</f>
        <v>Las Palmas</v>
      </c>
      <c r="J1264" s="9" t="str">
        <f>VLOOKUP(Tabla1[[#This Row],[CodigoEmpleado]],Originales!$M$3:$P$13,2,FALSE)</f>
        <v>Bea</v>
      </c>
      <c r="K1264" s="10">
        <f>YEAR(Tabla1[[#This Row],[Fecha]])</f>
        <v>2011</v>
      </c>
      <c r="L1264" s="11">
        <f>MONTH(Tabla1[[#This Row],[Fecha]])</f>
        <v>6</v>
      </c>
      <c r="M1264" s="11">
        <f>DAY(Tabla1[[#This Row],[Fecha]])</f>
        <v>7</v>
      </c>
      <c r="N1264" s="11">
        <f>WEEKDAY(Tabla1[[#This Row],[Fecha]],2)</f>
        <v>2</v>
      </c>
      <c r="O1264" s="11" t="str">
        <f t="shared" si="19"/>
        <v>Martes</v>
      </c>
    </row>
    <row r="1265" spans="1:15" x14ac:dyDescent="0.25">
      <c r="A1265" s="4">
        <v>40701</v>
      </c>
      <c r="B1265">
        <v>4</v>
      </c>
      <c r="C1265">
        <v>2</v>
      </c>
      <c r="D1265" s="5" t="s">
        <v>32</v>
      </c>
      <c r="E1265" s="6">
        <v>471.73349999999999</v>
      </c>
      <c r="F1265" s="6">
        <v>1214.2304999999999</v>
      </c>
      <c r="G1265" s="6">
        <v>1685.9639999999999</v>
      </c>
      <c r="H1265" s="6" t="str">
        <f>VLOOKUP(Tabla1[[#This Row],[Caja]],Originales!$I$3:$K$6,2,FALSE)</f>
        <v>Telde</v>
      </c>
      <c r="I1265" s="6" t="str">
        <f>VLOOKUP(Tabla1[[#This Row],[Caja]],Originales!$I$3:$K$6,3,FALSE)</f>
        <v>Las Palmas</v>
      </c>
      <c r="J1265" s="9" t="str">
        <f>VLOOKUP(Tabla1[[#This Row],[CodigoEmpleado]],Originales!$M$3:$P$13,2,FALSE)</f>
        <v>Ana</v>
      </c>
      <c r="K1265" s="10">
        <f>YEAR(Tabla1[[#This Row],[Fecha]])</f>
        <v>2011</v>
      </c>
      <c r="L1265" s="11">
        <f>MONTH(Tabla1[[#This Row],[Fecha]])</f>
        <v>6</v>
      </c>
      <c r="M1265" s="11">
        <f>DAY(Tabla1[[#This Row],[Fecha]])</f>
        <v>7</v>
      </c>
      <c r="N1265" s="11">
        <f>WEEKDAY(Tabla1[[#This Row],[Fecha]],2)</f>
        <v>2</v>
      </c>
      <c r="O1265" s="11" t="str">
        <f t="shared" si="19"/>
        <v>Martes</v>
      </c>
    </row>
    <row r="1266" spans="1:15" x14ac:dyDescent="0.25">
      <c r="A1266" s="4">
        <v>40702</v>
      </c>
      <c r="B1266">
        <v>1</v>
      </c>
      <c r="C1266">
        <v>1</v>
      </c>
      <c r="D1266" s="5" t="s">
        <v>37</v>
      </c>
      <c r="E1266" s="6">
        <v>620.09849999999994</v>
      </c>
      <c r="F1266" s="6">
        <v>1158.402</v>
      </c>
      <c r="G1266" s="6">
        <v>1778.5005000000001</v>
      </c>
      <c r="H1266" s="6" t="str">
        <f>VLOOKUP(Tabla1[[#This Row],[Caja]],Originales!$I$3:$K$6,2,FALSE)</f>
        <v>Tenerife Norte</v>
      </c>
      <c r="I1266" s="6" t="str">
        <f>VLOOKUP(Tabla1[[#This Row],[Caja]],Originales!$I$3:$K$6,3,FALSE)</f>
        <v>Tenerife</v>
      </c>
      <c r="J1266" s="9" t="str">
        <f>VLOOKUP(Tabla1[[#This Row],[CodigoEmpleado]],Originales!$M$3:$P$13,2,FALSE)</f>
        <v>Luis</v>
      </c>
      <c r="K1266" s="10">
        <f>YEAR(Tabla1[[#This Row],[Fecha]])</f>
        <v>2011</v>
      </c>
      <c r="L1266" s="11">
        <f>MONTH(Tabla1[[#This Row],[Fecha]])</f>
        <v>6</v>
      </c>
      <c r="M1266" s="11">
        <f>DAY(Tabla1[[#This Row],[Fecha]])</f>
        <v>8</v>
      </c>
      <c r="N1266" s="11">
        <f>WEEKDAY(Tabla1[[#This Row],[Fecha]],2)</f>
        <v>3</v>
      </c>
      <c r="O1266" s="11" t="str">
        <f t="shared" si="19"/>
        <v>Miércoles</v>
      </c>
    </row>
    <row r="1267" spans="1:15" x14ac:dyDescent="0.25">
      <c r="A1267" s="4">
        <v>40702</v>
      </c>
      <c r="B1267">
        <v>1</v>
      </c>
      <c r="C1267">
        <v>2</v>
      </c>
      <c r="D1267" s="5" t="s">
        <v>40</v>
      </c>
      <c r="E1267" s="6">
        <v>653.71950000000004</v>
      </c>
      <c r="F1267" s="6">
        <v>1193.1780000000001</v>
      </c>
      <c r="G1267" s="6">
        <v>1846.8975</v>
      </c>
      <c r="H1267" s="6" t="str">
        <f>VLOOKUP(Tabla1[[#This Row],[Caja]],Originales!$I$3:$K$6,2,FALSE)</f>
        <v>Tenerife Norte</v>
      </c>
      <c r="I1267" s="6" t="str">
        <f>VLOOKUP(Tabla1[[#This Row],[Caja]],Originales!$I$3:$K$6,3,FALSE)</f>
        <v>Tenerife</v>
      </c>
      <c r="J1267" s="9" t="str">
        <f>VLOOKUP(Tabla1[[#This Row],[CodigoEmpleado]],Originales!$M$3:$P$13,2,FALSE)</f>
        <v>Pepe</v>
      </c>
      <c r="K1267" s="10">
        <f>YEAR(Tabla1[[#This Row],[Fecha]])</f>
        <v>2011</v>
      </c>
      <c r="L1267" s="11">
        <f>MONTH(Tabla1[[#This Row],[Fecha]])</f>
        <v>6</v>
      </c>
      <c r="M1267" s="11">
        <f>DAY(Tabla1[[#This Row],[Fecha]])</f>
        <v>8</v>
      </c>
      <c r="N1267" s="11">
        <f>WEEKDAY(Tabla1[[#This Row],[Fecha]],2)</f>
        <v>3</v>
      </c>
      <c r="O1267" s="11" t="str">
        <f t="shared" si="19"/>
        <v>Miércoles</v>
      </c>
    </row>
    <row r="1268" spans="1:15" x14ac:dyDescent="0.25">
      <c r="A1268" s="4">
        <v>40702</v>
      </c>
      <c r="B1268">
        <v>2</v>
      </c>
      <c r="C1268">
        <v>1</v>
      </c>
      <c r="D1268" s="5" t="s">
        <v>41</v>
      </c>
      <c r="E1268" s="6">
        <v>642.6105</v>
      </c>
      <c r="F1268" s="6">
        <v>1147.9965</v>
      </c>
      <c r="G1268" s="6">
        <v>1790.607</v>
      </c>
      <c r="H1268" s="6" t="str">
        <f>VLOOKUP(Tabla1[[#This Row],[Caja]],Originales!$I$3:$K$6,2,FALSE)</f>
        <v>Tenerife Sur</v>
      </c>
      <c r="I1268" s="6" t="str">
        <f>VLOOKUP(Tabla1[[#This Row],[Caja]],Originales!$I$3:$K$6,3,FALSE)</f>
        <v>Tenerife</v>
      </c>
      <c r="J1268" s="9" t="str">
        <f>VLOOKUP(Tabla1[[#This Row],[CodigoEmpleado]],Originales!$M$3:$P$13,2,FALSE)</f>
        <v>Javi</v>
      </c>
      <c r="K1268" s="10">
        <f>YEAR(Tabla1[[#This Row],[Fecha]])</f>
        <v>2011</v>
      </c>
      <c r="L1268" s="11">
        <f>MONTH(Tabla1[[#This Row],[Fecha]])</f>
        <v>6</v>
      </c>
      <c r="M1268" s="11">
        <f>DAY(Tabla1[[#This Row],[Fecha]])</f>
        <v>8</v>
      </c>
      <c r="N1268" s="11">
        <f>WEEKDAY(Tabla1[[#This Row],[Fecha]],2)</f>
        <v>3</v>
      </c>
      <c r="O1268" s="11" t="str">
        <f t="shared" si="19"/>
        <v>Miércoles</v>
      </c>
    </row>
    <row r="1269" spans="1:15" x14ac:dyDescent="0.25">
      <c r="A1269" s="4">
        <v>40702</v>
      </c>
      <c r="B1269">
        <v>2</v>
      </c>
      <c r="C1269">
        <v>2</v>
      </c>
      <c r="D1269" s="5" t="s">
        <v>43</v>
      </c>
      <c r="E1269" s="6">
        <v>675.5385</v>
      </c>
      <c r="F1269" s="6">
        <v>1479.8175000000001</v>
      </c>
      <c r="G1269" s="6">
        <v>2155.3560000000002</v>
      </c>
      <c r="H1269" s="6" t="str">
        <f>VLOOKUP(Tabla1[[#This Row],[Caja]],Originales!$I$3:$K$6,2,FALSE)</f>
        <v>Tenerife Sur</v>
      </c>
      <c r="I1269" s="6" t="str">
        <f>VLOOKUP(Tabla1[[#This Row],[Caja]],Originales!$I$3:$K$6,3,FALSE)</f>
        <v>Tenerife</v>
      </c>
      <c r="J1269" s="9" t="str">
        <f>VLOOKUP(Tabla1[[#This Row],[CodigoEmpleado]],Originales!$M$3:$P$13,2,FALSE)</f>
        <v>Jose</v>
      </c>
      <c r="K1269" s="10">
        <f>YEAR(Tabla1[[#This Row],[Fecha]])</f>
        <v>2011</v>
      </c>
      <c r="L1269" s="11">
        <f>MONTH(Tabla1[[#This Row],[Fecha]])</f>
        <v>6</v>
      </c>
      <c r="M1269" s="11">
        <f>DAY(Tabla1[[#This Row],[Fecha]])</f>
        <v>8</v>
      </c>
      <c r="N1269" s="11">
        <f>WEEKDAY(Tabla1[[#This Row],[Fecha]],2)</f>
        <v>3</v>
      </c>
      <c r="O1269" s="11" t="str">
        <f t="shared" si="19"/>
        <v>Miércoles</v>
      </c>
    </row>
    <row r="1270" spans="1:15" x14ac:dyDescent="0.25">
      <c r="A1270" s="4">
        <v>40702</v>
      </c>
      <c r="B1270">
        <v>3</v>
      </c>
      <c r="C1270">
        <v>1</v>
      </c>
      <c r="D1270" s="5" t="s">
        <v>47</v>
      </c>
      <c r="E1270" s="6">
        <v>635.91150000000005</v>
      </c>
      <c r="F1270" s="6">
        <v>1091.6745000000001</v>
      </c>
      <c r="G1270" s="6">
        <v>1727.586</v>
      </c>
      <c r="H1270" s="6" t="str">
        <f>VLOOKUP(Tabla1[[#This Row],[Caja]],Originales!$I$3:$K$6,2,FALSE)</f>
        <v>Las Canteras</v>
      </c>
      <c r="I1270" s="6" t="str">
        <f>VLOOKUP(Tabla1[[#This Row],[Caja]],Originales!$I$3:$K$6,3,FALSE)</f>
        <v>Las Palmas</v>
      </c>
      <c r="J1270" s="9" t="str">
        <f>VLOOKUP(Tabla1[[#This Row],[CodigoEmpleado]],Originales!$M$3:$P$13,2,FALSE)</f>
        <v>Toño</v>
      </c>
      <c r="K1270" s="10">
        <f>YEAR(Tabla1[[#This Row],[Fecha]])</f>
        <v>2011</v>
      </c>
      <c r="L1270" s="11">
        <f>MONTH(Tabla1[[#This Row],[Fecha]])</f>
        <v>6</v>
      </c>
      <c r="M1270" s="11">
        <f>DAY(Tabla1[[#This Row],[Fecha]])</f>
        <v>8</v>
      </c>
      <c r="N1270" s="11">
        <f>WEEKDAY(Tabla1[[#This Row],[Fecha]],2)</f>
        <v>3</v>
      </c>
      <c r="O1270" s="11" t="str">
        <f t="shared" si="19"/>
        <v>Miércoles</v>
      </c>
    </row>
    <row r="1271" spans="1:15" x14ac:dyDescent="0.25">
      <c r="A1271" s="4">
        <v>40702</v>
      </c>
      <c r="B1271">
        <v>3</v>
      </c>
      <c r="C1271">
        <v>2</v>
      </c>
      <c r="D1271" s="5" t="s">
        <v>24</v>
      </c>
      <c r="E1271" s="6">
        <v>805.48649999999998</v>
      </c>
      <c r="F1271" s="6">
        <v>1240.5854999999999</v>
      </c>
      <c r="G1271" s="6">
        <v>2046.0719999999999</v>
      </c>
      <c r="H1271" s="6" t="str">
        <f>VLOOKUP(Tabla1[[#This Row],[Caja]],Originales!$I$3:$K$6,2,FALSE)</f>
        <v>Las Canteras</v>
      </c>
      <c r="I1271" s="6" t="str">
        <f>VLOOKUP(Tabla1[[#This Row],[Caja]],Originales!$I$3:$K$6,3,FALSE)</f>
        <v>Las Palmas</v>
      </c>
      <c r="J1271" s="9" t="str">
        <f>VLOOKUP(Tabla1[[#This Row],[CodigoEmpleado]],Originales!$M$3:$P$13,2,FALSE)</f>
        <v>Ana</v>
      </c>
      <c r="K1271" s="10">
        <f>YEAR(Tabla1[[#This Row],[Fecha]])</f>
        <v>2011</v>
      </c>
      <c r="L1271" s="11">
        <f>MONTH(Tabla1[[#This Row],[Fecha]])</f>
        <v>6</v>
      </c>
      <c r="M1271" s="11">
        <f>DAY(Tabla1[[#This Row],[Fecha]])</f>
        <v>8</v>
      </c>
      <c r="N1271" s="11">
        <f>WEEKDAY(Tabla1[[#This Row],[Fecha]],2)</f>
        <v>3</v>
      </c>
      <c r="O1271" s="11" t="str">
        <f t="shared" si="19"/>
        <v>Miércoles</v>
      </c>
    </row>
    <row r="1272" spans="1:15" x14ac:dyDescent="0.25">
      <c r="A1272" s="4">
        <v>40702</v>
      </c>
      <c r="B1272">
        <v>4</v>
      </c>
      <c r="C1272">
        <v>1</v>
      </c>
      <c r="D1272" s="5" t="s">
        <v>30</v>
      </c>
      <c r="E1272" s="6">
        <v>700.74900000000002</v>
      </c>
      <c r="F1272" s="6">
        <v>1059.6389999999999</v>
      </c>
      <c r="G1272" s="6">
        <v>1760.3879999999999</v>
      </c>
      <c r="H1272" s="6" t="str">
        <f>VLOOKUP(Tabla1[[#This Row],[Caja]],Originales!$I$3:$K$6,2,FALSE)</f>
        <v>Telde</v>
      </c>
      <c r="I1272" s="6" t="str">
        <f>VLOOKUP(Tabla1[[#This Row],[Caja]],Originales!$I$3:$K$6,3,FALSE)</f>
        <v>Las Palmas</v>
      </c>
      <c r="J1272" s="9" t="str">
        <f>VLOOKUP(Tabla1[[#This Row],[CodigoEmpleado]],Originales!$M$3:$P$13,2,FALSE)</f>
        <v>Juan</v>
      </c>
      <c r="K1272" s="10">
        <f>YEAR(Tabla1[[#This Row],[Fecha]])</f>
        <v>2011</v>
      </c>
      <c r="L1272" s="11">
        <f>MONTH(Tabla1[[#This Row],[Fecha]])</f>
        <v>6</v>
      </c>
      <c r="M1272" s="11">
        <f>DAY(Tabla1[[#This Row],[Fecha]])</f>
        <v>8</v>
      </c>
      <c r="N1272" s="11">
        <f>WEEKDAY(Tabla1[[#This Row],[Fecha]],2)</f>
        <v>3</v>
      </c>
      <c r="O1272" s="11" t="str">
        <f t="shared" si="19"/>
        <v>Miércoles</v>
      </c>
    </row>
    <row r="1273" spans="1:15" x14ac:dyDescent="0.25">
      <c r="A1273" s="4">
        <v>40702</v>
      </c>
      <c r="B1273">
        <v>4</v>
      </c>
      <c r="C1273">
        <v>2</v>
      </c>
      <c r="D1273" s="5" t="s">
        <v>16</v>
      </c>
      <c r="E1273" s="6">
        <v>608.00250000000005</v>
      </c>
      <c r="F1273" s="6">
        <v>1443.7080000000001</v>
      </c>
      <c r="G1273" s="6">
        <v>2051.7105000000001</v>
      </c>
      <c r="H1273" s="6" t="str">
        <f>VLOOKUP(Tabla1[[#This Row],[Caja]],Originales!$I$3:$K$6,2,FALSE)</f>
        <v>Telde</v>
      </c>
      <c r="I1273" s="6" t="str">
        <f>VLOOKUP(Tabla1[[#This Row],[Caja]],Originales!$I$3:$K$6,3,FALSE)</f>
        <v>Las Palmas</v>
      </c>
      <c r="J1273" s="9" t="str">
        <f>VLOOKUP(Tabla1[[#This Row],[CodigoEmpleado]],Originales!$M$3:$P$13,2,FALSE)</f>
        <v>Jorge</v>
      </c>
      <c r="K1273" s="10">
        <f>YEAR(Tabla1[[#This Row],[Fecha]])</f>
        <v>2011</v>
      </c>
      <c r="L1273" s="11">
        <f>MONTH(Tabla1[[#This Row],[Fecha]])</f>
        <v>6</v>
      </c>
      <c r="M1273" s="11">
        <f>DAY(Tabla1[[#This Row],[Fecha]])</f>
        <v>8</v>
      </c>
      <c r="N1273" s="11">
        <f>WEEKDAY(Tabla1[[#This Row],[Fecha]],2)</f>
        <v>3</v>
      </c>
      <c r="O1273" s="11" t="str">
        <f t="shared" si="19"/>
        <v>Miércoles</v>
      </c>
    </row>
    <row r="1274" spans="1:15" x14ac:dyDescent="0.25">
      <c r="A1274" s="4">
        <v>40703</v>
      </c>
      <c r="B1274">
        <v>1</v>
      </c>
      <c r="C1274">
        <v>1</v>
      </c>
      <c r="D1274" s="5" t="s">
        <v>22</v>
      </c>
      <c r="E1274" s="6">
        <v>566.69550000000004</v>
      </c>
      <c r="F1274" s="6">
        <v>1258.278</v>
      </c>
      <c r="G1274" s="6">
        <v>1824.9735000000001</v>
      </c>
      <c r="H1274" s="6" t="str">
        <f>VLOOKUP(Tabla1[[#This Row],[Caja]],Originales!$I$3:$K$6,2,FALSE)</f>
        <v>Tenerife Norte</v>
      </c>
      <c r="I1274" s="6" t="str">
        <f>VLOOKUP(Tabla1[[#This Row],[Caja]],Originales!$I$3:$K$6,3,FALSE)</f>
        <v>Tenerife</v>
      </c>
      <c r="J1274" s="9" t="str">
        <f>VLOOKUP(Tabla1[[#This Row],[CodigoEmpleado]],Originales!$M$3:$P$13,2,FALSE)</f>
        <v>Paco</v>
      </c>
      <c r="K1274" s="10">
        <f>YEAR(Tabla1[[#This Row],[Fecha]])</f>
        <v>2011</v>
      </c>
      <c r="L1274" s="11">
        <f>MONTH(Tabla1[[#This Row],[Fecha]])</f>
        <v>6</v>
      </c>
      <c r="M1274" s="11">
        <f>DAY(Tabla1[[#This Row],[Fecha]])</f>
        <v>9</v>
      </c>
      <c r="N1274" s="11">
        <f>WEEKDAY(Tabla1[[#This Row],[Fecha]],2)</f>
        <v>4</v>
      </c>
      <c r="O1274" s="11" t="str">
        <f t="shared" si="19"/>
        <v>Jueves</v>
      </c>
    </row>
    <row r="1275" spans="1:15" x14ac:dyDescent="0.25">
      <c r="A1275" s="4">
        <v>40703</v>
      </c>
      <c r="B1275">
        <v>1</v>
      </c>
      <c r="C1275">
        <v>2</v>
      </c>
      <c r="D1275" s="5" t="s">
        <v>27</v>
      </c>
      <c r="E1275" s="6">
        <v>488.35500000000002</v>
      </c>
      <c r="F1275" s="6">
        <v>1328.124</v>
      </c>
      <c r="G1275" s="6">
        <v>1816.479</v>
      </c>
      <c r="H1275" s="6" t="str">
        <f>VLOOKUP(Tabla1[[#This Row],[Caja]],Originales!$I$3:$K$6,2,FALSE)</f>
        <v>Tenerife Norte</v>
      </c>
      <c r="I1275" s="6" t="str">
        <f>VLOOKUP(Tabla1[[#This Row],[Caja]],Originales!$I$3:$K$6,3,FALSE)</f>
        <v>Tenerife</v>
      </c>
      <c r="J1275" s="9" t="str">
        <f>VLOOKUP(Tabla1[[#This Row],[CodigoEmpleado]],Originales!$M$3:$P$13,2,FALSE)</f>
        <v>Bea</v>
      </c>
      <c r="K1275" s="10">
        <f>YEAR(Tabla1[[#This Row],[Fecha]])</f>
        <v>2011</v>
      </c>
      <c r="L1275" s="11">
        <f>MONTH(Tabla1[[#This Row],[Fecha]])</f>
        <v>6</v>
      </c>
      <c r="M1275" s="11">
        <f>DAY(Tabla1[[#This Row],[Fecha]])</f>
        <v>9</v>
      </c>
      <c r="N1275" s="11">
        <f>WEEKDAY(Tabla1[[#This Row],[Fecha]],2)</f>
        <v>4</v>
      </c>
      <c r="O1275" s="11" t="str">
        <f t="shared" si="19"/>
        <v>Jueves</v>
      </c>
    </row>
    <row r="1276" spans="1:15" x14ac:dyDescent="0.25">
      <c r="A1276" s="4">
        <v>40703</v>
      </c>
      <c r="B1276">
        <v>2</v>
      </c>
      <c r="C1276">
        <v>1</v>
      </c>
      <c r="D1276" s="5" t="s">
        <v>32</v>
      </c>
      <c r="E1276" s="6">
        <v>528.80100000000004</v>
      </c>
      <c r="F1276" s="6">
        <v>1097.5335</v>
      </c>
      <c r="G1276" s="6">
        <v>1626.3344999999999</v>
      </c>
      <c r="H1276" s="6" t="str">
        <f>VLOOKUP(Tabla1[[#This Row],[Caja]],Originales!$I$3:$K$6,2,FALSE)</f>
        <v>Tenerife Sur</v>
      </c>
      <c r="I1276" s="6" t="str">
        <f>VLOOKUP(Tabla1[[#This Row],[Caja]],Originales!$I$3:$K$6,3,FALSE)</f>
        <v>Tenerife</v>
      </c>
      <c r="J1276" s="9" t="str">
        <f>VLOOKUP(Tabla1[[#This Row],[CodigoEmpleado]],Originales!$M$3:$P$13,2,FALSE)</f>
        <v>Ana</v>
      </c>
      <c r="K1276" s="10">
        <f>YEAR(Tabla1[[#This Row],[Fecha]])</f>
        <v>2011</v>
      </c>
      <c r="L1276" s="11">
        <f>MONTH(Tabla1[[#This Row],[Fecha]])</f>
        <v>6</v>
      </c>
      <c r="M1276" s="11">
        <f>DAY(Tabla1[[#This Row],[Fecha]])</f>
        <v>9</v>
      </c>
      <c r="N1276" s="11">
        <f>WEEKDAY(Tabla1[[#This Row],[Fecha]],2)</f>
        <v>4</v>
      </c>
      <c r="O1276" s="11" t="str">
        <f t="shared" si="19"/>
        <v>Jueves</v>
      </c>
    </row>
    <row r="1277" spans="1:15" x14ac:dyDescent="0.25">
      <c r="A1277" s="4">
        <v>40703</v>
      </c>
      <c r="B1277">
        <v>2</v>
      </c>
      <c r="C1277">
        <v>2</v>
      </c>
      <c r="D1277" s="5" t="s">
        <v>37</v>
      </c>
      <c r="E1277" s="6">
        <v>688.91549999999995</v>
      </c>
      <c r="F1277" s="6">
        <v>1202.9535000000001</v>
      </c>
      <c r="G1277" s="6">
        <v>1891.8689999999999</v>
      </c>
      <c r="H1277" s="6" t="str">
        <f>VLOOKUP(Tabla1[[#This Row],[Caja]],Originales!$I$3:$K$6,2,FALSE)</f>
        <v>Tenerife Sur</v>
      </c>
      <c r="I1277" s="6" t="str">
        <f>VLOOKUP(Tabla1[[#This Row],[Caja]],Originales!$I$3:$K$6,3,FALSE)</f>
        <v>Tenerife</v>
      </c>
      <c r="J1277" s="9" t="str">
        <f>VLOOKUP(Tabla1[[#This Row],[CodigoEmpleado]],Originales!$M$3:$P$13,2,FALSE)</f>
        <v>Luis</v>
      </c>
      <c r="K1277" s="10">
        <f>YEAR(Tabla1[[#This Row],[Fecha]])</f>
        <v>2011</v>
      </c>
      <c r="L1277" s="11">
        <f>MONTH(Tabla1[[#This Row],[Fecha]])</f>
        <v>6</v>
      </c>
      <c r="M1277" s="11">
        <f>DAY(Tabla1[[#This Row],[Fecha]])</f>
        <v>9</v>
      </c>
      <c r="N1277" s="11">
        <f>WEEKDAY(Tabla1[[#This Row],[Fecha]],2)</f>
        <v>4</v>
      </c>
      <c r="O1277" s="11" t="str">
        <f t="shared" si="19"/>
        <v>Jueves</v>
      </c>
    </row>
    <row r="1278" spans="1:15" x14ac:dyDescent="0.25">
      <c r="A1278" s="4">
        <v>40703</v>
      </c>
      <c r="B1278">
        <v>3</v>
      </c>
      <c r="C1278">
        <v>1</v>
      </c>
      <c r="D1278" s="5" t="s">
        <v>40</v>
      </c>
      <c r="E1278" s="6">
        <v>432.67349999999999</v>
      </c>
      <c r="F1278" s="6">
        <v>1183.203</v>
      </c>
      <c r="G1278" s="6">
        <v>1615.8765000000001</v>
      </c>
      <c r="H1278" s="6" t="str">
        <f>VLOOKUP(Tabla1[[#This Row],[Caja]],Originales!$I$3:$K$6,2,FALSE)</f>
        <v>Las Canteras</v>
      </c>
      <c r="I1278" s="6" t="str">
        <f>VLOOKUP(Tabla1[[#This Row],[Caja]],Originales!$I$3:$K$6,3,FALSE)</f>
        <v>Las Palmas</v>
      </c>
      <c r="J1278" s="9" t="str">
        <f>VLOOKUP(Tabla1[[#This Row],[CodigoEmpleado]],Originales!$M$3:$P$13,2,FALSE)</f>
        <v>Pepe</v>
      </c>
      <c r="K1278" s="10">
        <f>YEAR(Tabla1[[#This Row],[Fecha]])</f>
        <v>2011</v>
      </c>
      <c r="L1278" s="11">
        <f>MONTH(Tabla1[[#This Row],[Fecha]])</f>
        <v>6</v>
      </c>
      <c r="M1278" s="11">
        <f>DAY(Tabla1[[#This Row],[Fecha]])</f>
        <v>9</v>
      </c>
      <c r="N1278" s="11">
        <f>WEEKDAY(Tabla1[[#This Row],[Fecha]],2)</f>
        <v>4</v>
      </c>
      <c r="O1278" s="11" t="str">
        <f t="shared" si="19"/>
        <v>Jueves</v>
      </c>
    </row>
    <row r="1279" spans="1:15" x14ac:dyDescent="0.25">
      <c r="A1279" s="4">
        <v>40703</v>
      </c>
      <c r="B1279">
        <v>3</v>
      </c>
      <c r="C1279">
        <v>2</v>
      </c>
      <c r="D1279" s="5" t="s">
        <v>41</v>
      </c>
      <c r="E1279" s="6">
        <v>707.75250000000005</v>
      </c>
      <c r="F1279" s="6">
        <v>1103.0039999999999</v>
      </c>
      <c r="G1279" s="6">
        <v>1810.7565</v>
      </c>
      <c r="H1279" s="6" t="str">
        <f>VLOOKUP(Tabla1[[#This Row],[Caja]],Originales!$I$3:$K$6,2,FALSE)</f>
        <v>Las Canteras</v>
      </c>
      <c r="I1279" s="6" t="str">
        <f>VLOOKUP(Tabla1[[#This Row],[Caja]],Originales!$I$3:$K$6,3,FALSE)</f>
        <v>Las Palmas</v>
      </c>
      <c r="J1279" s="9" t="str">
        <f>VLOOKUP(Tabla1[[#This Row],[CodigoEmpleado]],Originales!$M$3:$P$13,2,FALSE)</f>
        <v>Javi</v>
      </c>
      <c r="K1279" s="10">
        <f>YEAR(Tabla1[[#This Row],[Fecha]])</f>
        <v>2011</v>
      </c>
      <c r="L1279" s="11">
        <f>MONTH(Tabla1[[#This Row],[Fecha]])</f>
        <v>6</v>
      </c>
      <c r="M1279" s="11">
        <f>DAY(Tabla1[[#This Row],[Fecha]])</f>
        <v>9</v>
      </c>
      <c r="N1279" s="11">
        <f>WEEKDAY(Tabla1[[#This Row],[Fecha]],2)</f>
        <v>4</v>
      </c>
      <c r="O1279" s="11" t="str">
        <f t="shared" si="19"/>
        <v>Jueves</v>
      </c>
    </row>
    <row r="1280" spans="1:15" x14ac:dyDescent="0.25">
      <c r="A1280" s="4">
        <v>40703</v>
      </c>
      <c r="B1280">
        <v>4</v>
      </c>
      <c r="C1280">
        <v>1</v>
      </c>
      <c r="D1280" s="5" t="s">
        <v>43</v>
      </c>
      <c r="E1280" s="6">
        <v>628.2885</v>
      </c>
      <c r="F1280" s="6">
        <v>1011.2025</v>
      </c>
      <c r="G1280" s="6">
        <v>1639.491</v>
      </c>
      <c r="H1280" s="6" t="str">
        <f>VLOOKUP(Tabla1[[#This Row],[Caja]],Originales!$I$3:$K$6,2,FALSE)</f>
        <v>Telde</v>
      </c>
      <c r="I1280" s="6" t="str">
        <f>VLOOKUP(Tabla1[[#This Row],[Caja]],Originales!$I$3:$K$6,3,FALSE)</f>
        <v>Las Palmas</v>
      </c>
      <c r="J1280" s="9" t="str">
        <f>VLOOKUP(Tabla1[[#This Row],[CodigoEmpleado]],Originales!$M$3:$P$13,2,FALSE)</f>
        <v>Jose</v>
      </c>
      <c r="K1280" s="10">
        <f>YEAR(Tabla1[[#This Row],[Fecha]])</f>
        <v>2011</v>
      </c>
      <c r="L1280" s="11">
        <f>MONTH(Tabla1[[#This Row],[Fecha]])</f>
        <v>6</v>
      </c>
      <c r="M1280" s="11">
        <f>DAY(Tabla1[[#This Row],[Fecha]])</f>
        <v>9</v>
      </c>
      <c r="N1280" s="11">
        <f>WEEKDAY(Tabla1[[#This Row],[Fecha]],2)</f>
        <v>4</v>
      </c>
      <c r="O1280" s="11" t="str">
        <f t="shared" si="19"/>
        <v>Jueves</v>
      </c>
    </row>
    <row r="1281" spans="1:15" x14ac:dyDescent="0.25">
      <c r="A1281" s="4">
        <v>40703</v>
      </c>
      <c r="B1281">
        <v>4</v>
      </c>
      <c r="C1281">
        <v>2</v>
      </c>
      <c r="D1281" s="5" t="s">
        <v>47</v>
      </c>
      <c r="E1281" s="6">
        <v>612.21299999999997</v>
      </c>
      <c r="F1281" s="6">
        <v>1445.22</v>
      </c>
      <c r="G1281" s="6">
        <v>2057.433</v>
      </c>
      <c r="H1281" s="6" t="str">
        <f>VLOOKUP(Tabla1[[#This Row],[Caja]],Originales!$I$3:$K$6,2,FALSE)</f>
        <v>Telde</v>
      </c>
      <c r="I1281" s="6" t="str">
        <f>VLOOKUP(Tabla1[[#This Row],[Caja]],Originales!$I$3:$K$6,3,FALSE)</f>
        <v>Las Palmas</v>
      </c>
      <c r="J1281" s="9" t="str">
        <f>VLOOKUP(Tabla1[[#This Row],[CodigoEmpleado]],Originales!$M$3:$P$13,2,FALSE)</f>
        <v>Toño</v>
      </c>
      <c r="K1281" s="10">
        <f>YEAR(Tabla1[[#This Row],[Fecha]])</f>
        <v>2011</v>
      </c>
      <c r="L1281" s="11">
        <f>MONTH(Tabla1[[#This Row],[Fecha]])</f>
        <v>6</v>
      </c>
      <c r="M1281" s="11">
        <f>DAY(Tabla1[[#This Row],[Fecha]])</f>
        <v>9</v>
      </c>
      <c r="N1281" s="11">
        <f>WEEKDAY(Tabla1[[#This Row],[Fecha]],2)</f>
        <v>4</v>
      </c>
      <c r="O1281" s="11" t="str">
        <f t="shared" si="19"/>
        <v>Jueves</v>
      </c>
    </row>
    <row r="1282" spans="1:15" x14ac:dyDescent="0.25">
      <c r="A1282" s="4">
        <v>40704</v>
      </c>
      <c r="B1282">
        <v>1</v>
      </c>
      <c r="C1282">
        <v>1</v>
      </c>
      <c r="D1282" s="5" t="s">
        <v>24</v>
      </c>
      <c r="E1282" s="6">
        <v>692.38049999999998</v>
      </c>
      <c r="F1282" s="6">
        <v>1047.039</v>
      </c>
      <c r="G1282" s="6">
        <v>1739.4195</v>
      </c>
      <c r="H1282" s="6" t="str">
        <f>VLOOKUP(Tabla1[[#This Row],[Caja]],Originales!$I$3:$K$6,2,FALSE)</f>
        <v>Tenerife Norte</v>
      </c>
      <c r="I1282" s="6" t="str">
        <f>VLOOKUP(Tabla1[[#This Row],[Caja]],Originales!$I$3:$K$6,3,FALSE)</f>
        <v>Tenerife</v>
      </c>
      <c r="J1282" s="9" t="str">
        <f>VLOOKUP(Tabla1[[#This Row],[CodigoEmpleado]],Originales!$M$3:$P$13,2,FALSE)</f>
        <v>Ana</v>
      </c>
      <c r="K1282" s="10">
        <f>YEAR(Tabla1[[#This Row],[Fecha]])</f>
        <v>2011</v>
      </c>
      <c r="L1282" s="11">
        <f>MONTH(Tabla1[[#This Row],[Fecha]])</f>
        <v>6</v>
      </c>
      <c r="M1282" s="11">
        <f>DAY(Tabla1[[#This Row],[Fecha]])</f>
        <v>10</v>
      </c>
      <c r="N1282" s="11">
        <f>WEEKDAY(Tabla1[[#This Row],[Fecha]],2)</f>
        <v>5</v>
      </c>
      <c r="O1282" s="11" t="str">
        <f t="shared" ref="O1282:O1345" si="20">IF(N1282=1,"Lunes",IF(N1282=2,"Martes",IF(N1282=3,"Miércoles",IF(N1282=4,"Jueves",IF(N1282=5,"Viernes",IF(N1282=6,"Sábado","Domingo"))))))</f>
        <v>Viernes</v>
      </c>
    </row>
    <row r="1283" spans="1:15" x14ac:dyDescent="0.25">
      <c r="A1283" s="4">
        <v>40704</v>
      </c>
      <c r="B1283">
        <v>1</v>
      </c>
      <c r="C1283">
        <v>2</v>
      </c>
      <c r="D1283" s="5" t="s">
        <v>30</v>
      </c>
      <c r="E1283" s="6">
        <v>757.41750000000002</v>
      </c>
      <c r="F1283" s="6">
        <v>1144.3530000000001</v>
      </c>
      <c r="G1283" s="6">
        <v>1901.7705000000001</v>
      </c>
      <c r="H1283" s="6" t="str">
        <f>VLOOKUP(Tabla1[[#This Row],[Caja]],Originales!$I$3:$K$6,2,FALSE)</f>
        <v>Tenerife Norte</v>
      </c>
      <c r="I1283" s="6" t="str">
        <f>VLOOKUP(Tabla1[[#This Row],[Caja]],Originales!$I$3:$K$6,3,FALSE)</f>
        <v>Tenerife</v>
      </c>
      <c r="J1283" s="9" t="str">
        <f>VLOOKUP(Tabla1[[#This Row],[CodigoEmpleado]],Originales!$M$3:$P$13,2,FALSE)</f>
        <v>Juan</v>
      </c>
      <c r="K1283" s="10">
        <f>YEAR(Tabla1[[#This Row],[Fecha]])</f>
        <v>2011</v>
      </c>
      <c r="L1283" s="11">
        <f>MONTH(Tabla1[[#This Row],[Fecha]])</f>
        <v>6</v>
      </c>
      <c r="M1283" s="11">
        <f>DAY(Tabla1[[#This Row],[Fecha]])</f>
        <v>10</v>
      </c>
      <c r="N1283" s="11">
        <f>WEEKDAY(Tabla1[[#This Row],[Fecha]],2)</f>
        <v>5</v>
      </c>
      <c r="O1283" s="11" t="str">
        <f t="shared" si="20"/>
        <v>Viernes</v>
      </c>
    </row>
    <row r="1284" spans="1:15" x14ac:dyDescent="0.25">
      <c r="A1284" s="4">
        <v>40704</v>
      </c>
      <c r="B1284">
        <v>2</v>
      </c>
      <c r="C1284">
        <v>1</v>
      </c>
      <c r="D1284" s="5" t="s">
        <v>16</v>
      </c>
      <c r="E1284" s="6">
        <v>739.68299999999999</v>
      </c>
      <c r="F1284" s="6">
        <v>1126.1144999999999</v>
      </c>
      <c r="G1284" s="6">
        <v>1865.7974999999999</v>
      </c>
      <c r="H1284" s="6" t="str">
        <f>VLOOKUP(Tabla1[[#This Row],[Caja]],Originales!$I$3:$K$6,2,FALSE)</f>
        <v>Tenerife Sur</v>
      </c>
      <c r="I1284" s="6" t="str">
        <f>VLOOKUP(Tabla1[[#This Row],[Caja]],Originales!$I$3:$K$6,3,FALSE)</f>
        <v>Tenerife</v>
      </c>
      <c r="J1284" s="9" t="str">
        <f>VLOOKUP(Tabla1[[#This Row],[CodigoEmpleado]],Originales!$M$3:$P$13,2,FALSE)</f>
        <v>Jorge</v>
      </c>
      <c r="K1284" s="10">
        <f>YEAR(Tabla1[[#This Row],[Fecha]])</f>
        <v>2011</v>
      </c>
      <c r="L1284" s="11">
        <f>MONTH(Tabla1[[#This Row],[Fecha]])</f>
        <v>6</v>
      </c>
      <c r="M1284" s="11">
        <f>DAY(Tabla1[[#This Row],[Fecha]])</f>
        <v>10</v>
      </c>
      <c r="N1284" s="11">
        <f>WEEKDAY(Tabla1[[#This Row],[Fecha]],2)</f>
        <v>5</v>
      </c>
      <c r="O1284" s="11" t="str">
        <f t="shared" si="20"/>
        <v>Viernes</v>
      </c>
    </row>
    <row r="1285" spans="1:15" x14ac:dyDescent="0.25">
      <c r="A1285" s="4">
        <v>40704</v>
      </c>
      <c r="B1285">
        <v>2</v>
      </c>
      <c r="C1285">
        <v>2</v>
      </c>
      <c r="D1285" s="5" t="s">
        <v>22</v>
      </c>
      <c r="E1285" s="6">
        <v>711.60599999999999</v>
      </c>
      <c r="F1285" s="6">
        <v>1085.7840000000001</v>
      </c>
      <c r="G1285" s="6">
        <v>1797.39</v>
      </c>
      <c r="H1285" s="6" t="str">
        <f>VLOOKUP(Tabla1[[#This Row],[Caja]],Originales!$I$3:$K$6,2,FALSE)</f>
        <v>Tenerife Sur</v>
      </c>
      <c r="I1285" s="6" t="str">
        <f>VLOOKUP(Tabla1[[#This Row],[Caja]],Originales!$I$3:$K$6,3,FALSE)</f>
        <v>Tenerife</v>
      </c>
      <c r="J1285" s="9" t="str">
        <f>VLOOKUP(Tabla1[[#This Row],[CodigoEmpleado]],Originales!$M$3:$P$13,2,FALSE)</f>
        <v>Paco</v>
      </c>
      <c r="K1285" s="10">
        <f>YEAR(Tabla1[[#This Row],[Fecha]])</f>
        <v>2011</v>
      </c>
      <c r="L1285" s="11">
        <f>MONTH(Tabla1[[#This Row],[Fecha]])</f>
        <v>6</v>
      </c>
      <c r="M1285" s="11">
        <f>DAY(Tabla1[[#This Row],[Fecha]])</f>
        <v>10</v>
      </c>
      <c r="N1285" s="11">
        <f>WEEKDAY(Tabla1[[#This Row],[Fecha]],2)</f>
        <v>5</v>
      </c>
      <c r="O1285" s="11" t="str">
        <f t="shared" si="20"/>
        <v>Viernes</v>
      </c>
    </row>
    <row r="1286" spans="1:15" x14ac:dyDescent="0.25">
      <c r="A1286" s="4">
        <v>40704</v>
      </c>
      <c r="B1286">
        <v>3</v>
      </c>
      <c r="C1286">
        <v>1</v>
      </c>
      <c r="D1286" s="5" t="s">
        <v>27</v>
      </c>
      <c r="E1286" s="6">
        <v>657.37350000000004</v>
      </c>
      <c r="F1286" s="6">
        <v>994.5915</v>
      </c>
      <c r="G1286" s="6">
        <v>1651.9649999999999</v>
      </c>
      <c r="H1286" s="6" t="str">
        <f>VLOOKUP(Tabla1[[#This Row],[Caja]],Originales!$I$3:$K$6,2,FALSE)</f>
        <v>Las Canteras</v>
      </c>
      <c r="I1286" s="6" t="str">
        <f>VLOOKUP(Tabla1[[#This Row],[Caja]],Originales!$I$3:$K$6,3,FALSE)</f>
        <v>Las Palmas</v>
      </c>
      <c r="J1286" s="9" t="str">
        <f>VLOOKUP(Tabla1[[#This Row],[CodigoEmpleado]],Originales!$M$3:$P$13,2,FALSE)</f>
        <v>Bea</v>
      </c>
      <c r="K1286" s="10">
        <f>YEAR(Tabla1[[#This Row],[Fecha]])</f>
        <v>2011</v>
      </c>
      <c r="L1286" s="11">
        <f>MONTH(Tabla1[[#This Row],[Fecha]])</f>
        <v>6</v>
      </c>
      <c r="M1286" s="11">
        <f>DAY(Tabla1[[#This Row],[Fecha]])</f>
        <v>10</v>
      </c>
      <c r="N1286" s="11">
        <f>WEEKDAY(Tabla1[[#This Row],[Fecha]],2)</f>
        <v>5</v>
      </c>
      <c r="O1286" s="11" t="str">
        <f t="shared" si="20"/>
        <v>Viernes</v>
      </c>
    </row>
    <row r="1287" spans="1:15" x14ac:dyDescent="0.25">
      <c r="A1287" s="4">
        <v>40704</v>
      </c>
      <c r="B1287">
        <v>3</v>
      </c>
      <c r="C1287">
        <v>2</v>
      </c>
      <c r="D1287" s="5" t="s">
        <v>32</v>
      </c>
      <c r="E1287" s="6">
        <v>859.56150000000002</v>
      </c>
      <c r="F1287" s="6">
        <v>1307.229</v>
      </c>
      <c r="G1287" s="6">
        <v>2166.7905000000001</v>
      </c>
      <c r="H1287" s="6" t="str">
        <f>VLOOKUP(Tabla1[[#This Row],[Caja]],Originales!$I$3:$K$6,2,FALSE)</f>
        <v>Las Canteras</v>
      </c>
      <c r="I1287" s="6" t="str">
        <f>VLOOKUP(Tabla1[[#This Row],[Caja]],Originales!$I$3:$K$6,3,FALSE)</f>
        <v>Las Palmas</v>
      </c>
      <c r="J1287" s="9" t="str">
        <f>VLOOKUP(Tabla1[[#This Row],[CodigoEmpleado]],Originales!$M$3:$P$13,2,FALSE)</f>
        <v>Ana</v>
      </c>
      <c r="K1287" s="10">
        <f>YEAR(Tabla1[[#This Row],[Fecha]])</f>
        <v>2011</v>
      </c>
      <c r="L1287" s="11">
        <f>MONTH(Tabla1[[#This Row],[Fecha]])</f>
        <v>6</v>
      </c>
      <c r="M1287" s="11">
        <f>DAY(Tabla1[[#This Row],[Fecha]])</f>
        <v>10</v>
      </c>
      <c r="N1287" s="11">
        <f>WEEKDAY(Tabla1[[#This Row],[Fecha]],2)</f>
        <v>5</v>
      </c>
      <c r="O1287" s="11" t="str">
        <f t="shared" si="20"/>
        <v>Viernes</v>
      </c>
    </row>
    <row r="1288" spans="1:15" x14ac:dyDescent="0.25">
      <c r="A1288" s="4">
        <v>40704</v>
      </c>
      <c r="B1288">
        <v>4</v>
      </c>
      <c r="C1288">
        <v>1</v>
      </c>
      <c r="D1288" s="5" t="s">
        <v>37</v>
      </c>
      <c r="E1288" s="6">
        <v>723.80700000000002</v>
      </c>
      <c r="F1288" s="6">
        <v>1096.7774999999999</v>
      </c>
      <c r="G1288" s="6">
        <v>1820.5844999999999</v>
      </c>
      <c r="H1288" s="6" t="str">
        <f>VLOOKUP(Tabla1[[#This Row],[Caja]],Originales!$I$3:$K$6,2,FALSE)</f>
        <v>Telde</v>
      </c>
      <c r="I1288" s="6" t="str">
        <f>VLOOKUP(Tabla1[[#This Row],[Caja]],Originales!$I$3:$K$6,3,FALSE)</f>
        <v>Las Palmas</v>
      </c>
      <c r="J1288" s="9" t="str">
        <f>VLOOKUP(Tabla1[[#This Row],[CodigoEmpleado]],Originales!$M$3:$P$13,2,FALSE)</f>
        <v>Luis</v>
      </c>
      <c r="K1288" s="10">
        <f>YEAR(Tabla1[[#This Row],[Fecha]])</f>
        <v>2011</v>
      </c>
      <c r="L1288" s="11">
        <f>MONTH(Tabla1[[#This Row],[Fecha]])</f>
        <v>6</v>
      </c>
      <c r="M1288" s="11">
        <f>DAY(Tabla1[[#This Row],[Fecha]])</f>
        <v>10</v>
      </c>
      <c r="N1288" s="11">
        <f>WEEKDAY(Tabla1[[#This Row],[Fecha]],2)</f>
        <v>5</v>
      </c>
      <c r="O1288" s="11" t="str">
        <f t="shared" si="20"/>
        <v>Viernes</v>
      </c>
    </row>
    <row r="1289" spans="1:15" x14ac:dyDescent="0.25">
      <c r="A1289" s="4">
        <v>40704</v>
      </c>
      <c r="B1289">
        <v>4</v>
      </c>
      <c r="C1289">
        <v>2</v>
      </c>
      <c r="D1289" s="5" t="s">
        <v>40</v>
      </c>
      <c r="E1289" s="6">
        <v>706.37699999999995</v>
      </c>
      <c r="F1289" s="6">
        <v>1063.7864999999999</v>
      </c>
      <c r="G1289" s="6">
        <v>1770.1635000000001</v>
      </c>
      <c r="H1289" s="6" t="str">
        <f>VLOOKUP(Tabla1[[#This Row],[Caja]],Originales!$I$3:$K$6,2,FALSE)</f>
        <v>Telde</v>
      </c>
      <c r="I1289" s="6" t="str">
        <f>VLOOKUP(Tabla1[[#This Row],[Caja]],Originales!$I$3:$K$6,3,FALSE)</f>
        <v>Las Palmas</v>
      </c>
      <c r="J1289" s="9" t="str">
        <f>VLOOKUP(Tabla1[[#This Row],[CodigoEmpleado]],Originales!$M$3:$P$13,2,FALSE)</f>
        <v>Pepe</v>
      </c>
      <c r="K1289" s="10">
        <f>YEAR(Tabla1[[#This Row],[Fecha]])</f>
        <v>2011</v>
      </c>
      <c r="L1289" s="11">
        <f>MONTH(Tabla1[[#This Row],[Fecha]])</f>
        <v>6</v>
      </c>
      <c r="M1289" s="11">
        <f>DAY(Tabla1[[#This Row],[Fecha]])</f>
        <v>10</v>
      </c>
      <c r="N1289" s="11">
        <f>WEEKDAY(Tabla1[[#This Row],[Fecha]],2)</f>
        <v>5</v>
      </c>
      <c r="O1289" s="11" t="str">
        <f t="shared" si="20"/>
        <v>Viernes</v>
      </c>
    </row>
    <row r="1290" spans="1:15" x14ac:dyDescent="0.25">
      <c r="A1290" s="4">
        <v>40705</v>
      </c>
      <c r="B1290">
        <v>1</v>
      </c>
      <c r="C1290">
        <v>1</v>
      </c>
      <c r="D1290" s="5" t="s">
        <v>41</v>
      </c>
      <c r="E1290" s="6">
        <v>698.43899999999996</v>
      </c>
      <c r="F1290" s="6">
        <v>1084.7235000000001</v>
      </c>
      <c r="G1290" s="6">
        <v>1783.1624999999999</v>
      </c>
      <c r="H1290" s="6" t="str">
        <f>VLOOKUP(Tabla1[[#This Row],[Caja]],Originales!$I$3:$K$6,2,FALSE)</f>
        <v>Tenerife Norte</v>
      </c>
      <c r="I1290" s="6" t="str">
        <f>VLOOKUP(Tabla1[[#This Row],[Caja]],Originales!$I$3:$K$6,3,FALSE)</f>
        <v>Tenerife</v>
      </c>
      <c r="J1290" s="9" t="str">
        <f>VLOOKUP(Tabla1[[#This Row],[CodigoEmpleado]],Originales!$M$3:$P$13,2,FALSE)</f>
        <v>Javi</v>
      </c>
      <c r="K1290" s="10">
        <f>YEAR(Tabla1[[#This Row],[Fecha]])</f>
        <v>2011</v>
      </c>
      <c r="L1290" s="11">
        <f>MONTH(Tabla1[[#This Row],[Fecha]])</f>
        <v>6</v>
      </c>
      <c r="M1290" s="11">
        <f>DAY(Tabla1[[#This Row],[Fecha]])</f>
        <v>11</v>
      </c>
      <c r="N1290" s="11">
        <f>WEEKDAY(Tabla1[[#This Row],[Fecha]],2)</f>
        <v>6</v>
      </c>
      <c r="O1290" s="11" t="str">
        <f t="shared" si="20"/>
        <v>Sábado</v>
      </c>
    </row>
    <row r="1291" spans="1:15" x14ac:dyDescent="0.25">
      <c r="A1291" s="4">
        <v>40705</v>
      </c>
      <c r="B1291">
        <v>1</v>
      </c>
      <c r="C1291">
        <v>2</v>
      </c>
      <c r="D1291" s="5" t="s">
        <v>43</v>
      </c>
      <c r="E1291" s="6">
        <v>784.72799999999995</v>
      </c>
      <c r="F1291" s="6">
        <v>1215.7845</v>
      </c>
      <c r="G1291" s="6">
        <v>2000.5125</v>
      </c>
      <c r="H1291" s="6" t="str">
        <f>VLOOKUP(Tabla1[[#This Row],[Caja]],Originales!$I$3:$K$6,2,FALSE)</f>
        <v>Tenerife Norte</v>
      </c>
      <c r="I1291" s="6" t="str">
        <f>VLOOKUP(Tabla1[[#This Row],[Caja]],Originales!$I$3:$K$6,3,FALSE)</f>
        <v>Tenerife</v>
      </c>
      <c r="J1291" s="9" t="str">
        <f>VLOOKUP(Tabla1[[#This Row],[CodigoEmpleado]],Originales!$M$3:$P$13,2,FALSE)</f>
        <v>Jose</v>
      </c>
      <c r="K1291" s="10">
        <f>YEAR(Tabla1[[#This Row],[Fecha]])</f>
        <v>2011</v>
      </c>
      <c r="L1291" s="11">
        <f>MONTH(Tabla1[[#This Row],[Fecha]])</f>
        <v>6</v>
      </c>
      <c r="M1291" s="11">
        <f>DAY(Tabla1[[#This Row],[Fecha]])</f>
        <v>11</v>
      </c>
      <c r="N1291" s="11">
        <f>WEEKDAY(Tabla1[[#This Row],[Fecha]],2)</f>
        <v>6</v>
      </c>
      <c r="O1291" s="11" t="str">
        <f t="shared" si="20"/>
        <v>Sábado</v>
      </c>
    </row>
    <row r="1292" spans="1:15" x14ac:dyDescent="0.25">
      <c r="A1292" s="4">
        <v>40705</v>
      </c>
      <c r="B1292">
        <v>2</v>
      </c>
      <c r="C1292">
        <v>1</v>
      </c>
      <c r="D1292" s="5" t="s">
        <v>47</v>
      </c>
      <c r="E1292" s="6">
        <v>638.48400000000004</v>
      </c>
      <c r="F1292" s="6">
        <v>996.51300000000003</v>
      </c>
      <c r="G1292" s="6">
        <v>1634.9970000000001</v>
      </c>
      <c r="H1292" s="6" t="str">
        <f>VLOOKUP(Tabla1[[#This Row],[Caja]],Originales!$I$3:$K$6,2,FALSE)</f>
        <v>Tenerife Sur</v>
      </c>
      <c r="I1292" s="6" t="str">
        <f>VLOOKUP(Tabla1[[#This Row],[Caja]],Originales!$I$3:$K$6,3,FALSE)</f>
        <v>Tenerife</v>
      </c>
      <c r="J1292" s="9" t="str">
        <f>VLOOKUP(Tabla1[[#This Row],[CodigoEmpleado]],Originales!$M$3:$P$13,2,FALSE)</f>
        <v>Toño</v>
      </c>
      <c r="K1292" s="10">
        <f>YEAR(Tabla1[[#This Row],[Fecha]])</f>
        <v>2011</v>
      </c>
      <c r="L1292" s="11">
        <f>MONTH(Tabla1[[#This Row],[Fecha]])</f>
        <v>6</v>
      </c>
      <c r="M1292" s="11">
        <f>DAY(Tabla1[[#This Row],[Fecha]])</f>
        <v>11</v>
      </c>
      <c r="N1292" s="11">
        <f>WEEKDAY(Tabla1[[#This Row],[Fecha]],2)</f>
        <v>6</v>
      </c>
      <c r="O1292" s="11" t="str">
        <f t="shared" si="20"/>
        <v>Sábado</v>
      </c>
    </row>
    <row r="1293" spans="1:15" x14ac:dyDescent="0.25">
      <c r="A1293" s="4">
        <v>40705</v>
      </c>
      <c r="B1293">
        <v>2</v>
      </c>
      <c r="C1293">
        <v>2</v>
      </c>
      <c r="D1293" s="5" t="s">
        <v>24</v>
      </c>
      <c r="E1293" s="6">
        <v>675.32849999999996</v>
      </c>
      <c r="F1293" s="6">
        <v>1032.1395</v>
      </c>
      <c r="G1293" s="6">
        <v>1707.4680000000001</v>
      </c>
      <c r="H1293" s="6" t="str">
        <f>VLOOKUP(Tabla1[[#This Row],[Caja]],Originales!$I$3:$K$6,2,FALSE)</f>
        <v>Tenerife Sur</v>
      </c>
      <c r="I1293" s="6" t="str">
        <f>VLOOKUP(Tabla1[[#This Row],[Caja]],Originales!$I$3:$K$6,3,FALSE)</f>
        <v>Tenerife</v>
      </c>
      <c r="J1293" s="9" t="str">
        <f>VLOOKUP(Tabla1[[#This Row],[CodigoEmpleado]],Originales!$M$3:$P$13,2,FALSE)</f>
        <v>Ana</v>
      </c>
      <c r="K1293" s="10">
        <f>YEAR(Tabla1[[#This Row],[Fecha]])</f>
        <v>2011</v>
      </c>
      <c r="L1293" s="11">
        <f>MONTH(Tabla1[[#This Row],[Fecha]])</f>
        <v>6</v>
      </c>
      <c r="M1293" s="11">
        <f>DAY(Tabla1[[#This Row],[Fecha]])</f>
        <v>11</v>
      </c>
      <c r="N1293" s="11">
        <f>WEEKDAY(Tabla1[[#This Row],[Fecha]],2)</f>
        <v>6</v>
      </c>
      <c r="O1293" s="11" t="str">
        <f t="shared" si="20"/>
        <v>Sábado</v>
      </c>
    </row>
    <row r="1294" spans="1:15" x14ac:dyDescent="0.25">
      <c r="A1294" s="4">
        <v>40705</v>
      </c>
      <c r="B1294">
        <v>3</v>
      </c>
      <c r="C1294">
        <v>1</v>
      </c>
      <c r="D1294" s="5" t="s">
        <v>30</v>
      </c>
      <c r="E1294" s="6">
        <v>732.21749999999997</v>
      </c>
      <c r="F1294" s="6">
        <v>1130.2619999999999</v>
      </c>
      <c r="G1294" s="6">
        <v>1862.4794999999999</v>
      </c>
      <c r="H1294" s="6" t="str">
        <f>VLOOKUP(Tabla1[[#This Row],[Caja]],Originales!$I$3:$K$6,2,FALSE)</f>
        <v>Las Canteras</v>
      </c>
      <c r="I1294" s="6" t="str">
        <f>VLOOKUP(Tabla1[[#This Row],[Caja]],Originales!$I$3:$K$6,3,FALSE)</f>
        <v>Las Palmas</v>
      </c>
      <c r="J1294" s="9" t="str">
        <f>VLOOKUP(Tabla1[[#This Row],[CodigoEmpleado]],Originales!$M$3:$P$13,2,FALSE)</f>
        <v>Juan</v>
      </c>
      <c r="K1294" s="10">
        <f>YEAR(Tabla1[[#This Row],[Fecha]])</f>
        <v>2011</v>
      </c>
      <c r="L1294" s="11">
        <f>MONTH(Tabla1[[#This Row],[Fecha]])</f>
        <v>6</v>
      </c>
      <c r="M1294" s="11">
        <f>DAY(Tabla1[[#This Row],[Fecha]])</f>
        <v>11</v>
      </c>
      <c r="N1294" s="11">
        <f>WEEKDAY(Tabla1[[#This Row],[Fecha]],2)</f>
        <v>6</v>
      </c>
      <c r="O1294" s="11" t="str">
        <f t="shared" si="20"/>
        <v>Sábado</v>
      </c>
    </row>
    <row r="1295" spans="1:15" x14ac:dyDescent="0.25">
      <c r="A1295" s="4">
        <v>40705</v>
      </c>
      <c r="B1295">
        <v>3</v>
      </c>
      <c r="C1295">
        <v>2</v>
      </c>
      <c r="D1295" s="5" t="s">
        <v>16</v>
      </c>
      <c r="E1295" s="6">
        <v>744.33450000000005</v>
      </c>
      <c r="F1295" s="6">
        <v>1137.7170000000001</v>
      </c>
      <c r="G1295" s="6">
        <v>1882.0515</v>
      </c>
      <c r="H1295" s="6" t="str">
        <f>VLOOKUP(Tabla1[[#This Row],[Caja]],Originales!$I$3:$K$6,2,FALSE)</f>
        <v>Las Canteras</v>
      </c>
      <c r="I1295" s="6" t="str">
        <f>VLOOKUP(Tabla1[[#This Row],[Caja]],Originales!$I$3:$K$6,3,FALSE)</f>
        <v>Las Palmas</v>
      </c>
      <c r="J1295" s="9" t="str">
        <f>VLOOKUP(Tabla1[[#This Row],[CodigoEmpleado]],Originales!$M$3:$P$13,2,FALSE)</f>
        <v>Jorge</v>
      </c>
      <c r="K1295" s="10">
        <f>YEAR(Tabla1[[#This Row],[Fecha]])</f>
        <v>2011</v>
      </c>
      <c r="L1295" s="11">
        <f>MONTH(Tabla1[[#This Row],[Fecha]])</f>
        <v>6</v>
      </c>
      <c r="M1295" s="11">
        <f>DAY(Tabla1[[#This Row],[Fecha]])</f>
        <v>11</v>
      </c>
      <c r="N1295" s="11">
        <f>WEEKDAY(Tabla1[[#This Row],[Fecha]],2)</f>
        <v>6</v>
      </c>
      <c r="O1295" s="11" t="str">
        <f t="shared" si="20"/>
        <v>Sábado</v>
      </c>
    </row>
    <row r="1296" spans="1:15" x14ac:dyDescent="0.25">
      <c r="A1296" s="4">
        <v>40705</v>
      </c>
      <c r="B1296">
        <v>4</v>
      </c>
      <c r="C1296">
        <v>1</v>
      </c>
      <c r="D1296" s="5" t="s">
        <v>22</v>
      </c>
      <c r="E1296" s="6">
        <v>737.21550000000002</v>
      </c>
      <c r="F1296" s="6">
        <v>1145.9069999999999</v>
      </c>
      <c r="G1296" s="6">
        <v>1883.1224999999999</v>
      </c>
      <c r="H1296" s="6" t="str">
        <f>VLOOKUP(Tabla1[[#This Row],[Caja]],Originales!$I$3:$K$6,2,FALSE)</f>
        <v>Telde</v>
      </c>
      <c r="I1296" s="6" t="str">
        <f>VLOOKUP(Tabla1[[#This Row],[Caja]],Originales!$I$3:$K$6,3,FALSE)</f>
        <v>Las Palmas</v>
      </c>
      <c r="J1296" s="9" t="str">
        <f>VLOOKUP(Tabla1[[#This Row],[CodigoEmpleado]],Originales!$M$3:$P$13,2,FALSE)</f>
        <v>Paco</v>
      </c>
      <c r="K1296" s="10">
        <f>YEAR(Tabla1[[#This Row],[Fecha]])</f>
        <v>2011</v>
      </c>
      <c r="L1296" s="11">
        <f>MONTH(Tabla1[[#This Row],[Fecha]])</f>
        <v>6</v>
      </c>
      <c r="M1296" s="11">
        <f>DAY(Tabla1[[#This Row],[Fecha]])</f>
        <v>11</v>
      </c>
      <c r="N1296" s="11">
        <f>WEEKDAY(Tabla1[[#This Row],[Fecha]],2)</f>
        <v>6</v>
      </c>
      <c r="O1296" s="11" t="str">
        <f t="shared" si="20"/>
        <v>Sábado</v>
      </c>
    </row>
    <row r="1297" spans="1:15" x14ac:dyDescent="0.25">
      <c r="A1297" s="4">
        <v>40705</v>
      </c>
      <c r="B1297">
        <v>4</v>
      </c>
      <c r="C1297">
        <v>2</v>
      </c>
      <c r="D1297" s="5" t="s">
        <v>27</v>
      </c>
      <c r="E1297" s="6">
        <v>854.12249999999995</v>
      </c>
      <c r="F1297" s="6">
        <v>1291.0485000000001</v>
      </c>
      <c r="G1297" s="6">
        <v>2145.1709999999998</v>
      </c>
      <c r="H1297" s="6" t="str">
        <f>VLOOKUP(Tabla1[[#This Row],[Caja]],Originales!$I$3:$K$6,2,FALSE)</f>
        <v>Telde</v>
      </c>
      <c r="I1297" s="6" t="str">
        <f>VLOOKUP(Tabla1[[#This Row],[Caja]],Originales!$I$3:$K$6,3,FALSE)</f>
        <v>Las Palmas</v>
      </c>
      <c r="J1297" s="9" t="str">
        <f>VLOOKUP(Tabla1[[#This Row],[CodigoEmpleado]],Originales!$M$3:$P$13,2,FALSE)</f>
        <v>Bea</v>
      </c>
      <c r="K1297" s="10">
        <f>YEAR(Tabla1[[#This Row],[Fecha]])</f>
        <v>2011</v>
      </c>
      <c r="L1297" s="11">
        <f>MONTH(Tabla1[[#This Row],[Fecha]])</f>
        <v>6</v>
      </c>
      <c r="M1297" s="11">
        <f>DAY(Tabla1[[#This Row],[Fecha]])</f>
        <v>11</v>
      </c>
      <c r="N1297" s="11">
        <f>WEEKDAY(Tabla1[[#This Row],[Fecha]],2)</f>
        <v>6</v>
      </c>
      <c r="O1297" s="11" t="str">
        <f t="shared" si="20"/>
        <v>Sábado</v>
      </c>
    </row>
    <row r="1298" spans="1:15" x14ac:dyDescent="0.25">
      <c r="A1298" s="4">
        <v>40706</v>
      </c>
      <c r="B1298">
        <v>1</v>
      </c>
      <c r="C1298">
        <v>1</v>
      </c>
      <c r="D1298" s="5" t="s">
        <v>32</v>
      </c>
      <c r="E1298" s="6">
        <v>661.76250000000005</v>
      </c>
      <c r="F1298" s="6">
        <v>1028.181</v>
      </c>
      <c r="G1298" s="6">
        <v>1689.9435000000001</v>
      </c>
      <c r="H1298" s="6" t="str">
        <f>VLOOKUP(Tabla1[[#This Row],[Caja]],Originales!$I$3:$K$6,2,FALSE)</f>
        <v>Tenerife Norte</v>
      </c>
      <c r="I1298" s="6" t="str">
        <f>VLOOKUP(Tabla1[[#This Row],[Caja]],Originales!$I$3:$K$6,3,FALSE)</f>
        <v>Tenerife</v>
      </c>
      <c r="J1298" s="9" t="str">
        <f>VLOOKUP(Tabla1[[#This Row],[CodigoEmpleado]],Originales!$M$3:$P$13,2,FALSE)</f>
        <v>Ana</v>
      </c>
      <c r="K1298" s="10">
        <f>YEAR(Tabla1[[#This Row],[Fecha]])</f>
        <v>2011</v>
      </c>
      <c r="L1298" s="11">
        <f>MONTH(Tabla1[[#This Row],[Fecha]])</f>
        <v>6</v>
      </c>
      <c r="M1298" s="11">
        <f>DAY(Tabla1[[#This Row],[Fecha]])</f>
        <v>12</v>
      </c>
      <c r="N1298" s="11">
        <f>WEEKDAY(Tabla1[[#This Row],[Fecha]],2)</f>
        <v>7</v>
      </c>
      <c r="O1298" s="11" t="str">
        <f t="shared" si="20"/>
        <v>Domingo</v>
      </c>
    </row>
    <row r="1299" spans="1:15" x14ac:dyDescent="0.25">
      <c r="A1299" s="4">
        <v>40706</v>
      </c>
      <c r="B1299">
        <v>1</v>
      </c>
      <c r="C1299">
        <v>2</v>
      </c>
      <c r="D1299" s="5" t="s">
        <v>37</v>
      </c>
      <c r="E1299" s="6">
        <v>720.97199999999998</v>
      </c>
      <c r="F1299" s="6">
        <v>1117.011</v>
      </c>
      <c r="G1299" s="6">
        <v>1837.9829999999999</v>
      </c>
      <c r="H1299" s="6" t="str">
        <f>VLOOKUP(Tabla1[[#This Row],[Caja]],Originales!$I$3:$K$6,2,FALSE)</f>
        <v>Tenerife Norte</v>
      </c>
      <c r="I1299" s="6" t="str">
        <f>VLOOKUP(Tabla1[[#This Row],[Caja]],Originales!$I$3:$K$6,3,FALSE)</f>
        <v>Tenerife</v>
      </c>
      <c r="J1299" s="9" t="str">
        <f>VLOOKUP(Tabla1[[#This Row],[CodigoEmpleado]],Originales!$M$3:$P$13,2,FALSE)</f>
        <v>Luis</v>
      </c>
      <c r="K1299" s="10">
        <f>YEAR(Tabla1[[#This Row],[Fecha]])</f>
        <v>2011</v>
      </c>
      <c r="L1299" s="11">
        <f>MONTH(Tabla1[[#This Row],[Fecha]])</f>
        <v>6</v>
      </c>
      <c r="M1299" s="11">
        <f>DAY(Tabla1[[#This Row],[Fecha]])</f>
        <v>12</v>
      </c>
      <c r="N1299" s="11">
        <f>WEEKDAY(Tabla1[[#This Row],[Fecha]],2)</f>
        <v>7</v>
      </c>
      <c r="O1299" s="11" t="str">
        <f t="shared" si="20"/>
        <v>Domingo</v>
      </c>
    </row>
    <row r="1300" spans="1:15" x14ac:dyDescent="0.25">
      <c r="A1300" s="4">
        <v>40706</v>
      </c>
      <c r="B1300">
        <v>2</v>
      </c>
      <c r="C1300">
        <v>1</v>
      </c>
      <c r="D1300" s="5" t="s">
        <v>40</v>
      </c>
      <c r="E1300" s="6">
        <v>710.72400000000005</v>
      </c>
      <c r="F1300" s="6">
        <v>1083.0015000000001</v>
      </c>
      <c r="G1300" s="6">
        <v>1793.7255</v>
      </c>
      <c r="H1300" s="6" t="str">
        <f>VLOOKUP(Tabla1[[#This Row],[Caja]],Originales!$I$3:$K$6,2,FALSE)</f>
        <v>Tenerife Sur</v>
      </c>
      <c r="I1300" s="6" t="str">
        <f>VLOOKUP(Tabla1[[#This Row],[Caja]],Originales!$I$3:$K$6,3,FALSE)</f>
        <v>Tenerife</v>
      </c>
      <c r="J1300" s="9" t="str">
        <f>VLOOKUP(Tabla1[[#This Row],[CodigoEmpleado]],Originales!$M$3:$P$13,2,FALSE)</f>
        <v>Pepe</v>
      </c>
      <c r="K1300" s="10">
        <f>YEAR(Tabla1[[#This Row],[Fecha]])</f>
        <v>2011</v>
      </c>
      <c r="L1300" s="11">
        <f>MONTH(Tabla1[[#This Row],[Fecha]])</f>
        <v>6</v>
      </c>
      <c r="M1300" s="11">
        <f>DAY(Tabla1[[#This Row],[Fecha]])</f>
        <v>12</v>
      </c>
      <c r="N1300" s="11">
        <f>WEEKDAY(Tabla1[[#This Row],[Fecha]],2)</f>
        <v>7</v>
      </c>
      <c r="O1300" s="11" t="str">
        <f t="shared" si="20"/>
        <v>Domingo</v>
      </c>
    </row>
    <row r="1301" spans="1:15" x14ac:dyDescent="0.25">
      <c r="A1301" s="4">
        <v>40706</v>
      </c>
      <c r="B1301">
        <v>2</v>
      </c>
      <c r="C1301">
        <v>2</v>
      </c>
      <c r="D1301" s="5" t="s">
        <v>41</v>
      </c>
      <c r="E1301" s="6">
        <v>767.85450000000003</v>
      </c>
      <c r="F1301" s="6">
        <v>1181.0925</v>
      </c>
      <c r="G1301" s="6">
        <v>1948.9469999999999</v>
      </c>
      <c r="H1301" s="6" t="str">
        <f>VLOOKUP(Tabla1[[#This Row],[Caja]],Originales!$I$3:$K$6,2,FALSE)</f>
        <v>Tenerife Sur</v>
      </c>
      <c r="I1301" s="6" t="str">
        <f>VLOOKUP(Tabla1[[#This Row],[Caja]],Originales!$I$3:$K$6,3,FALSE)</f>
        <v>Tenerife</v>
      </c>
      <c r="J1301" s="9" t="str">
        <f>VLOOKUP(Tabla1[[#This Row],[CodigoEmpleado]],Originales!$M$3:$P$13,2,FALSE)</f>
        <v>Javi</v>
      </c>
      <c r="K1301" s="10">
        <f>YEAR(Tabla1[[#This Row],[Fecha]])</f>
        <v>2011</v>
      </c>
      <c r="L1301" s="11">
        <f>MONTH(Tabla1[[#This Row],[Fecha]])</f>
        <v>6</v>
      </c>
      <c r="M1301" s="11">
        <f>DAY(Tabla1[[#This Row],[Fecha]])</f>
        <v>12</v>
      </c>
      <c r="N1301" s="11">
        <f>WEEKDAY(Tabla1[[#This Row],[Fecha]],2)</f>
        <v>7</v>
      </c>
      <c r="O1301" s="11" t="str">
        <f t="shared" si="20"/>
        <v>Domingo</v>
      </c>
    </row>
    <row r="1302" spans="1:15" x14ac:dyDescent="0.25">
      <c r="A1302" s="4">
        <v>40706</v>
      </c>
      <c r="B1302">
        <v>3</v>
      </c>
      <c r="C1302">
        <v>1</v>
      </c>
      <c r="D1302" s="5" t="s">
        <v>43</v>
      </c>
      <c r="E1302" s="6">
        <v>666.76049999999998</v>
      </c>
      <c r="F1302" s="6">
        <v>1036.1400000000001</v>
      </c>
      <c r="G1302" s="6">
        <v>1702.9005</v>
      </c>
      <c r="H1302" s="6" t="str">
        <f>VLOOKUP(Tabla1[[#This Row],[Caja]],Originales!$I$3:$K$6,2,FALSE)</f>
        <v>Las Canteras</v>
      </c>
      <c r="I1302" s="6" t="str">
        <f>VLOOKUP(Tabla1[[#This Row],[Caja]],Originales!$I$3:$K$6,3,FALSE)</f>
        <v>Las Palmas</v>
      </c>
      <c r="J1302" s="9" t="str">
        <f>VLOOKUP(Tabla1[[#This Row],[CodigoEmpleado]],Originales!$M$3:$P$13,2,FALSE)</f>
        <v>Jose</v>
      </c>
      <c r="K1302" s="10">
        <f>YEAR(Tabla1[[#This Row],[Fecha]])</f>
        <v>2011</v>
      </c>
      <c r="L1302" s="11">
        <f>MONTH(Tabla1[[#This Row],[Fecha]])</f>
        <v>6</v>
      </c>
      <c r="M1302" s="11">
        <f>DAY(Tabla1[[#This Row],[Fecha]])</f>
        <v>12</v>
      </c>
      <c r="N1302" s="11">
        <f>WEEKDAY(Tabla1[[#This Row],[Fecha]],2)</f>
        <v>7</v>
      </c>
      <c r="O1302" s="11" t="str">
        <f t="shared" si="20"/>
        <v>Domingo</v>
      </c>
    </row>
    <row r="1303" spans="1:15" x14ac:dyDescent="0.25">
      <c r="A1303" s="4">
        <v>40706</v>
      </c>
      <c r="B1303">
        <v>3</v>
      </c>
      <c r="C1303">
        <v>2</v>
      </c>
      <c r="D1303" s="5" t="s">
        <v>47</v>
      </c>
      <c r="E1303" s="6">
        <v>811.09349999999995</v>
      </c>
      <c r="F1303" s="6">
        <v>1217.3595</v>
      </c>
      <c r="G1303" s="6">
        <v>2028.453</v>
      </c>
      <c r="H1303" s="6" t="str">
        <f>VLOOKUP(Tabla1[[#This Row],[Caja]],Originales!$I$3:$K$6,2,FALSE)</f>
        <v>Las Canteras</v>
      </c>
      <c r="I1303" s="6" t="str">
        <f>VLOOKUP(Tabla1[[#This Row],[Caja]],Originales!$I$3:$K$6,3,FALSE)</f>
        <v>Las Palmas</v>
      </c>
      <c r="J1303" s="9" t="str">
        <f>VLOOKUP(Tabla1[[#This Row],[CodigoEmpleado]],Originales!$M$3:$P$13,2,FALSE)</f>
        <v>Toño</v>
      </c>
      <c r="K1303" s="10">
        <f>YEAR(Tabla1[[#This Row],[Fecha]])</f>
        <v>2011</v>
      </c>
      <c r="L1303" s="11">
        <f>MONTH(Tabla1[[#This Row],[Fecha]])</f>
        <v>6</v>
      </c>
      <c r="M1303" s="11">
        <f>DAY(Tabla1[[#This Row],[Fecha]])</f>
        <v>12</v>
      </c>
      <c r="N1303" s="11">
        <f>WEEKDAY(Tabla1[[#This Row],[Fecha]],2)</f>
        <v>7</v>
      </c>
      <c r="O1303" s="11" t="str">
        <f t="shared" si="20"/>
        <v>Domingo</v>
      </c>
    </row>
    <row r="1304" spans="1:15" x14ac:dyDescent="0.25">
      <c r="A1304" s="4">
        <v>40706</v>
      </c>
      <c r="B1304">
        <v>4</v>
      </c>
      <c r="C1304">
        <v>1</v>
      </c>
      <c r="D1304" s="5" t="s">
        <v>24</v>
      </c>
      <c r="E1304" s="6">
        <v>716.20500000000004</v>
      </c>
      <c r="F1304" s="6">
        <v>1126.713</v>
      </c>
      <c r="G1304" s="6">
        <v>1842.9179999999999</v>
      </c>
      <c r="H1304" s="6" t="str">
        <f>VLOOKUP(Tabla1[[#This Row],[Caja]],Originales!$I$3:$K$6,2,FALSE)</f>
        <v>Telde</v>
      </c>
      <c r="I1304" s="6" t="str">
        <f>VLOOKUP(Tabla1[[#This Row],[Caja]],Originales!$I$3:$K$6,3,FALSE)</f>
        <v>Las Palmas</v>
      </c>
      <c r="J1304" s="9" t="str">
        <f>VLOOKUP(Tabla1[[#This Row],[CodigoEmpleado]],Originales!$M$3:$P$13,2,FALSE)</f>
        <v>Ana</v>
      </c>
      <c r="K1304" s="10">
        <f>YEAR(Tabla1[[#This Row],[Fecha]])</f>
        <v>2011</v>
      </c>
      <c r="L1304" s="11">
        <f>MONTH(Tabla1[[#This Row],[Fecha]])</f>
        <v>6</v>
      </c>
      <c r="M1304" s="11">
        <f>DAY(Tabla1[[#This Row],[Fecha]])</f>
        <v>12</v>
      </c>
      <c r="N1304" s="11">
        <f>WEEKDAY(Tabla1[[#This Row],[Fecha]],2)</f>
        <v>7</v>
      </c>
      <c r="O1304" s="11" t="str">
        <f t="shared" si="20"/>
        <v>Domingo</v>
      </c>
    </row>
    <row r="1305" spans="1:15" x14ac:dyDescent="0.25">
      <c r="A1305" s="4">
        <v>40706</v>
      </c>
      <c r="B1305">
        <v>4</v>
      </c>
      <c r="C1305">
        <v>2</v>
      </c>
      <c r="D1305" s="5" t="s">
        <v>30</v>
      </c>
      <c r="E1305" s="6">
        <v>640.98299999999995</v>
      </c>
      <c r="F1305" s="6">
        <v>969.04499999999996</v>
      </c>
      <c r="G1305" s="6">
        <v>1610.028</v>
      </c>
      <c r="H1305" s="6" t="str">
        <f>VLOOKUP(Tabla1[[#This Row],[Caja]],Originales!$I$3:$K$6,2,FALSE)</f>
        <v>Telde</v>
      </c>
      <c r="I1305" s="6" t="str">
        <f>VLOOKUP(Tabla1[[#This Row],[Caja]],Originales!$I$3:$K$6,3,FALSE)</f>
        <v>Las Palmas</v>
      </c>
      <c r="J1305" s="9" t="str">
        <f>VLOOKUP(Tabla1[[#This Row],[CodigoEmpleado]],Originales!$M$3:$P$13,2,FALSE)</f>
        <v>Juan</v>
      </c>
      <c r="K1305" s="10">
        <f>YEAR(Tabla1[[#This Row],[Fecha]])</f>
        <v>2011</v>
      </c>
      <c r="L1305" s="11">
        <f>MONTH(Tabla1[[#This Row],[Fecha]])</f>
        <v>6</v>
      </c>
      <c r="M1305" s="11">
        <f>DAY(Tabla1[[#This Row],[Fecha]])</f>
        <v>12</v>
      </c>
      <c r="N1305" s="11">
        <f>WEEKDAY(Tabla1[[#This Row],[Fecha]],2)</f>
        <v>7</v>
      </c>
      <c r="O1305" s="11" t="str">
        <f t="shared" si="20"/>
        <v>Domingo</v>
      </c>
    </row>
    <row r="1306" spans="1:15" x14ac:dyDescent="0.25">
      <c r="A1306" s="4">
        <v>40707</v>
      </c>
      <c r="B1306">
        <v>1</v>
      </c>
      <c r="C1306">
        <v>1</v>
      </c>
      <c r="D1306" s="5" t="s">
        <v>16</v>
      </c>
      <c r="E1306" s="6">
        <v>641.70749999999998</v>
      </c>
      <c r="F1306" s="6">
        <v>969.03449999999998</v>
      </c>
      <c r="G1306" s="6">
        <v>1610.742</v>
      </c>
      <c r="H1306" s="6" t="str">
        <f>VLOOKUP(Tabla1[[#This Row],[Caja]],Originales!$I$3:$K$6,2,FALSE)</f>
        <v>Tenerife Norte</v>
      </c>
      <c r="I1306" s="6" t="str">
        <f>VLOOKUP(Tabla1[[#This Row],[Caja]],Originales!$I$3:$K$6,3,FALSE)</f>
        <v>Tenerife</v>
      </c>
      <c r="J1306" s="9" t="str">
        <f>VLOOKUP(Tabla1[[#This Row],[CodigoEmpleado]],Originales!$M$3:$P$13,2,FALSE)</f>
        <v>Jorge</v>
      </c>
      <c r="K1306" s="10">
        <f>YEAR(Tabla1[[#This Row],[Fecha]])</f>
        <v>2011</v>
      </c>
      <c r="L1306" s="11">
        <f>MONTH(Tabla1[[#This Row],[Fecha]])</f>
        <v>6</v>
      </c>
      <c r="M1306" s="11">
        <f>DAY(Tabla1[[#This Row],[Fecha]])</f>
        <v>13</v>
      </c>
      <c r="N1306" s="11">
        <f>WEEKDAY(Tabla1[[#This Row],[Fecha]],2)</f>
        <v>1</v>
      </c>
      <c r="O1306" s="11" t="str">
        <f t="shared" si="20"/>
        <v>Lunes</v>
      </c>
    </row>
    <row r="1307" spans="1:15" x14ac:dyDescent="0.25">
      <c r="A1307" s="4">
        <v>40707</v>
      </c>
      <c r="B1307">
        <v>1</v>
      </c>
      <c r="C1307">
        <v>2</v>
      </c>
      <c r="D1307" s="5" t="s">
        <v>22</v>
      </c>
      <c r="E1307" s="6">
        <v>633.255</v>
      </c>
      <c r="F1307" s="6">
        <v>1016.148</v>
      </c>
      <c r="G1307" s="6">
        <v>1649.403</v>
      </c>
      <c r="H1307" s="6" t="str">
        <f>VLOOKUP(Tabla1[[#This Row],[Caja]],Originales!$I$3:$K$6,2,FALSE)</f>
        <v>Tenerife Norte</v>
      </c>
      <c r="I1307" s="6" t="str">
        <f>VLOOKUP(Tabla1[[#This Row],[Caja]],Originales!$I$3:$K$6,3,FALSE)</f>
        <v>Tenerife</v>
      </c>
      <c r="J1307" s="9" t="str">
        <f>VLOOKUP(Tabla1[[#This Row],[CodigoEmpleado]],Originales!$M$3:$P$13,2,FALSE)</f>
        <v>Paco</v>
      </c>
      <c r="K1307" s="10">
        <f>YEAR(Tabla1[[#This Row],[Fecha]])</f>
        <v>2011</v>
      </c>
      <c r="L1307" s="11">
        <f>MONTH(Tabla1[[#This Row],[Fecha]])</f>
        <v>6</v>
      </c>
      <c r="M1307" s="11">
        <f>DAY(Tabla1[[#This Row],[Fecha]])</f>
        <v>13</v>
      </c>
      <c r="N1307" s="11">
        <f>WEEKDAY(Tabla1[[#This Row],[Fecha]],2)</f>
        <v>1</v>
      </c>
      <c r="O1307" s="11" t="str">
        <f t="shared" si="20"/>
        <v>Lunes</v>
      </c>
    </row>
    <row r="1308" spans="1:15" x14ac:dyDescent="0.25">
      <c r="A1308" s="4">
        <v>40707</v>
      </c>
      <c r="B1308">
        <v>2</v>
      </c>
      <c r="C1308">
        <v>1</v>
      </c>
      <c r="D1308" s="5" t="s">
        <v>27</v>
      </c>
      <c r="E1308" s="6">
        <v>669.41700000000003</v>
      </c>
      <c r="F1308" s="6">
        <v>1028.328</v>
      </c>
      <c r="G1308" s="6">
        <v>1697.7449999999999</v>
      </c>
      <c r="H1308" s="6" t="str">
        <f>VLOOKUP(Tabla1[[#This Row],[Caja]],Originales!$I$3:$K$6,2,FALSE)</f>
        <v>Tenerife Sur</v>
      </c>
      <c r="I1308" s="6" t="str">
        <f>VLOOKUP(Tabla1[[#This Row],[Caja]],Originales!$I$3:$K$6,3,FALSE)</f>
        <v>Tenerife</v>
      </c>
      <c r="J1308" s="9" t="str">
        <f>VLOOKUP(Tabla1[[#This Row],[CodigoEmpleado]],Originales!$M$3:$P$13,2,FALSE)</f>
        <v>Bea</v>
      </c>
      <c r="K1308" s="10">
        <f>YEAR(Tabla1[[#This Row],[Fecha]])</f>
        <v>2011</v>
      </c>
      <c r="L1308" s="11">
        <f>MONTH(Tabla1[[#This Row],[Fecha]])</f>
        <v>6</v>
      </c>
      <c r="M1308" s="11">
        <f>DAY(Tabla1[[#This Row],[Fecha]])</f>
        <v>13</v>
      </c>
      <c r="N1308" s="11">
        <f>WEEKDAY(Tabla1[[#This Row],[Fecha]],2)</f>
        <v>1</v>
      </c>
      <c r="O1308" s="11" t="str">
        <f t="shared" si="20"/>
        <v>Lunes</v>
      </c>
    </row>
    <row r="1309" spans="1:15" x14ac:dyDescent="0.25">
      <c r="A1309" s="4">
        <v>40707</v>
      </c>
      <c r="B1309">
        <v>2</v>
      </c>
      <c r="C1309">
        <v>2</v>
      </c>
      <c r="D1309" s="5" t="s">
        <v>32</v>
      </c>
      <c r="E1309" s="6">
        <v>836.88149999999996</v>
      </c>
      <c r="F1309" s="6">
        <v>1332.4185</v>
      </c>
      <c r="G1309" s="6">
        <v>2169.3000000000002</v>
      </c>
      <c r="H1309" s="6" t="str">
        <f>VLOOKUP(Tabla1[[#This Row],[Caja]],Originales!$I$3:$K$6,2,FALSE)</f>
        <v>Tenerife Sur</v>
      </c>
      <c r="I1309" s="6" t="str">
        <f>VLOOKUP(Tabla1[[#This Row],[Caja]],Originales!$I$3:$K$6,3,FALSE)</f>
        <v>Tenerife</v>
      </c>
      <c r="J1309" s="9" t="str">
        <f>VLOOKUP(Tabla1[[#This Row],[CodigoEmpleado]],Originales!$M$3:$P$13,2,FALSE)</f>
        <v>Ana</v>
      </c>
      <c r="K1309" s="10">
        <f>YEAR(Tabla1[[#This Row],[Fecha]])</f>
        <v>2011</v>
      </c>
      <c r="L1309" s="11">
        <f>MONTH(Tabla1[[#This Row],[Fecha]])</f>
        <v>6</v>
      </c>
      <c r="M1309" s="11">
        <f>DAY(Tabla1[[#This Row],[Fecha]])</f>
        <v>13</v>
      </c>
      <c r="N1309" s="11">
        <f>WEEKDAY(Tabla1[[#This Row],[Fecha]],2)</f>
        <v>1</v>
      </c>
      <c r="O1309" s="11" t="str">
        <f t="shared" si="20"/>
        <v>Lunes</v>
      </c>
    </row>
    <row r="1310" spans="1:15" x14ac:dyDescent="0.25">
      <c r="A1310" s="4">
        <v>40707</v>
      </c>
      <c r="B1310">
        <v>3</v>
      </c>
      <c r="C1310">
        <v>1</v>
      </c>
      <c r="D1310" s="5" t="s">
        <v>37</v>
      </c>
      <c r="E1310" s="6">
        <v>728.58450000000005</v>
      </c>
      <c r="F1310" s="6">
        <v>1159.3154999999999</v>
      </c>
      <c r="G1310" s="6">
        <v>1887.9</v>
      </c>
      <c r="H1310" s="6" t="str">
        <f>VLOOKUP(Tabla1[[#This Row],[Caja]],Originales!$I$3:$K$6,2,FALSE)</f>
        <v>Las Canteras</v>
      </c>
      <c r="I1310" s="6" t="str">
        <f>VLOOKUP(Tabla1[[#This Row],[Caja]],Originales!$I$3:$K$6,3,FALSE)</f>
        <v>Las Palmas</v>
      </c>
      <c r="J1310" s="9" t="str">
        <f>VLOOKUP(Tabla1[[#This Row],[CodigoEmpleado]],Originales!$M$3:$P$13,2,FALSE)</f>
        <v>Luis</v>
      </c>
      <c r="K1310" s="10">
        <f>YEAR(Tabla1[[#This Row],[Fecha]])</f>
        <v>2011</v>
      </c>
      <c r="L1310" s="11">
        <f>MONTH(Tabla1[[#This Row],[Fecha]])</f>
        <v>6</v>
      </c>
      <c r="M1310" s="11">
        <f>DAY(Tabla1[[#This Row],[Fecha]])</f>
        <v>13</v>
      </c>
      <c r="N1310" s="11">
        <f>WEEKDAY(Tabla1[[#This Row],[Fecha]],2)</f>
        <v>1</v>
      </c>
      <c r="O1310" s="11" t="str">
        <f t="shared" si="20"/>
        <v>Lunes</v>
      </c>
    </row>
    <row r="1311" spans="1:15" x14ac:dyDescent="0.25">
      <c r="A1311" s="4">
        <v>40707</v>
      </c>
      <c r="B1311">
        <v>3</v>
      </c>
      <c r="C1311">
        <v>2</v>
      </c>
      <c r="D1311" s="5" t="s">
        <v>40</v>
      </c>
      <c r="E1311" s="6">
        <v>830.99099999999999</v>
      </c>
      <c r="F1311" s="6">
        <v>1263.8534999999999</v>
      </c>
      <c r="G1311" s="6">
        <v>2094.8445000000002</v>
      </c>
      <c r="H1311" s="6" t="str">
        <f>VLOOKUP(Tabla1[[#This Row],[Caja]],Originales!$I$3:$K$6,2,FALSE)</f>
        <v>Las Canteras</v>
      </c>
      <c r="I1311" s="6" t="str">
        <f>VLOOKUP(Tabla1[[#This Row],[Caja]],Originales!$I$3:$K$6,3,FALSE)</f>
        <v>Las Palmas</v>
      </c>
      <c r="J1311" s="9" t="str">
        <f>VLOOKUP(Tabla1[[#This Row],[CodigoEmpleado]],Originales!$M$3:$P$13,2,FALSE)</f>
        <v>Pepe</v>
      </c>
      <c r="K1311" s="10">
        <f>YEAR(Tabla1[[#This Row],[Fecha]])</f>
        <v>2011</v>
      </c>
      <c r="L1311" s="11">
        <f>MONTH(Tabla1[[#This Row],[Fecha]])</f>
        <v>6</v>
      </c>
      <c r="M1311" s="11">
        <f>DAY(Tabla1[[#This Row],[Fecha]])</f>
        <v>13</v>
      </c>
      <c r="N1311" s="11">
        <f>WEEKDAY(Tabla1[[#This Row],[Fecha]],2)</f>
        <v>1</v>
      </c>
      <c r="O1311" s="11" t="str">
        <f t="shared" si="20"/>
        <v>Lunes</v>
      </c>
    </row>
    <row r="1312" spans="1:15" x14ac:dyDescent="0.25">
      <c r="A1312" s="4">
        <v>40707</v>
      </c>
      <c r="B1312">
        <v>4</v>
      </c>
      <c r="C1312">
        <v>1</v>
      </c>
      <c r="D1312" s="5" t="s">
        <v>41</v>
      </c>
      <c r="E1312" s="6">
        <v>736.34400000000005</v>
      </c>
      <c r="F1312" s="6">
        <v>1113.357</v>
      </c>
      <c r="G1312" s="6">
        <v>1849.701</v>
      </c>
      <c r="H1312" s="6" t="str">
        <f>VLOOKUP(Tabla1[[#This Row],[Caja]],Originales!$I$3:$K$6,2,FALSE)</f>
        <v>Telde</v>
      </c>
      <c r="I1312" s="6" t="str">
        <f>VLOOKUP(Tabla1[[#This Row],[Caja]],Originales!$I$3:$K$6,3,FALSE)</f>
        <v>Las Palmas</v>
      </c>
      <c r="J1312" s="9" t="str">
        <f>VLOOKUP(Tabla1[[#This Row],[CodigoEmpleado]],Originales!$M$3:$P$13,2,FALSE)</f>
        <v>Javi</v>
      </c>
      <c r="K1312" s="10">
        <f>YEAR(Tabla1[[#This Row],[Fecha]])</f>
        <v>2011</v>
      </c>
      <c r="L1312" s="11">
        <f>MONTH(Tabla1[[#This Row],[Fecha]])</f>
        <v>6</v>
      </c>
      <c r="M1312" s="11">
        <f>DAY(Tabla1[[#This Row],[Fecha]])</f>
        <v>13</v>
      </c>
      <c r="N1312" s="11">
        <f>WEEKDAY(Tabla1[[#This Row],[Fecha]],2)</f>
        <v>1</v>
      </c>
      <c r="O1312" s="11" t="str">
        <f t="shared" si="20"/>
        <v>Lunes</v>
      </c>
    </row>
    <row r="1313" spans="1:15" x14ac:dyDescent="0.25">
      <c r="A1313" s="4">
        <v>40707</v>
      </c>
      <c r="B1313">
        <v>4</v>
      </c>
      <c r="C1313">
        <v>2</v>
      </c>
      <c r="D1313" s="5" t="s">
        <v>43</v>
      </c>
      <c r="E1313" s="6">
        <v>703.97249999999997</v>
      </c>
      <c r="F1313" s="6">
        <v>1129.212</v>
      </c>
      <c r="G1313" s="6">
        <v>1833.1845000000001</v>
      </c>
      <c r="H1313" s="6" t="str">
        <f>VLOOKUP(Tabla1[[#This Row],[Caja]],Originales!$I$3:$K$6,2,FALSE)</f>
        <v>Telde</v>
      </c>
      <c r="I1313" s="6" t="str">
        <f>VLOOKUP(Tabla1[[#This Row],[Caja]],Originales!$I$3:$K$6,3,FALSE)</f>
        <v>Las Palmas</v>
      </c>
      <c r="J1313" s="9" t="str">
        <f>VLOOKUP(Tabla1[[#This Row],[CodigoEmpleado]],Originales!$M$3:$P$13,2,FALSE)</f>
        <v>Jose</v>
      </c>
      <c r="K1313" s="10">
        <f>YEAR(Tabla1[[#This Row],[Fecha]])</f>
        <v>2011</v>
      </c>
      <c r="L1313" s="11">
        <f>MONTH(Tabla1[[#This Row],[Fecha]])</f>
        <v>6</v>
      </c>
      <c r="M1313" s="11">
        <f>DAY(Tabla1[[#This Row],[Fecha]])</f>
        <v>13</v>
      </c>
      <c r="N1313" s="11">
        <f>WEEKDAY(Tabla1[[#This Row],[Fecha]],2)</f>
        <v>1</v>
      </c>
      <c r="O1313" s="11" t="str">
        <f t="shared" si="20"/>
        <v>Lunes</v>
      </c>
    </row>
    <row r="1314" spans="1:15" x14ac:dyDescent="0.25">
      <c r="A1314" s="4">
        <v>40708</v>
      </c>
      <c r="B1314">
        <v>1</v>
      </c>
      <c r="C1314">
        <v>1</v>
      </c>
      <c r="D1314" s="5" t="s">
        <v>47</v>
      </c>
      <c r="E1314" s="6">
        <v>662.95950000000005</v>
      </c>
      <c r="F1314" s="6">
        <v>1033.3785</v>
      </c>
      <c r="G1314" s="6">
        <v>1696.338</v>
      </c>
      <c r="H1314" s="6" t="str">
        <f>VLOOKUP(Tabla1[[#This Row],[Caja]],Originales!$I$3:$K$6,2,FALSE)</f>
        <v>Tenerife Norte</v>
      </c>
      <c r="I1314" s="6" t="str">
        <f>VLOOKUP(Tabla1[[#This Row],[Caja]],Originales!$I$3:$K$6,3,FALSE)</f>
        <v>Tenerife</v>
      </c>
      <c r="J1314" s="9" t="str">
        <f>VLOOKUP(Tabla1[[#This Row],[CodigoEmpleado]],Originales!$M$3:$P$13,2,FALSE)</f>
        <v>Toño</v>
      </c>
      <c r="K1314" s="10">
        <f>YEAR(Tabla1[[#This Row],[Fecha]])</f>
        <v>2011</v>
      </c>
      <c r="L1314" s="11">
        <f>MONTH(Tabla1[[#This Row],[Fecha]])</f>
        <v>6</v>
      </c>
      <c r="M1314" s="11">
        <f>DAY(Tabla1[[#This Row],[Fecha]])</f>
        <v>14</v>
      </c>
      <c r="N1314" s="11">
        <f>WEEKDAY(Tabla1[[#This Row],[Fecha]],2)</f>
        <v>2</v>
      </c>
      <c r="O1314" s="11" t="str">
        <f t="shared" si="20"/>
        <v>Martes</v>
      </c>
    </row>
    <row r="1315" spans="1:15" x14ac:dyDescent="0.25">
      <c r="A1315" s="4">
        <v>40708</v>
      </c>
      <c r="B1315">
        <v>1</v>
      </c>
      <c r="C1315">
        <v>2</v>
      </c>
      <c r="D1315" s="5" t="s">
        <v>24</v>
      </c>
      <c r="E1315" s="6">
        <v>724.48950000000002</v>
      </c>
      <c r="F1315" s="6">
        <v>1089.5535</v>
      </c>
      <c r="G1315" s="6">
        <v>1814.0429999999999</v>
      </c>
      <c r="H1315" s="6" t="str">
        <f>VLOOKUP(Tabla1[[#This Row],[Caja]],Originales!$I$3:$K$6,2,FALSE)</f>
        <v>Tenerife Norte</v>
      </c>
      <c r="I1315" s="6" t="str">
        <f>VLOOKUP(Tabla1[[#This Row],[Caja]],Originales!$I$3:$K$6,3,FALSE)</f>
        <v>Tenerife</v>
      </c>
      <c r="J1315" s="9" t="str">
        <f>VLOOKUP(Tabla1[[#This Row],[CodigoEmpleado]],Originales!$M$3:$P$13,2,FALSE)</f>
        <v>Ana</v>
      </c>
      <c r="K1315" s="10">
        <f>YEAR(Tabla1[[#This Row],[Fecha]])</f>
        <v>2011</v>
      </c>
      <c r="L1315" s="11">
        <f>MONTH(Tabla1[[#This Row],[Fecha]])</f>
        <v>6</v>
      </c>
      <c r="M1315" s="11">
        <f>DAY(Tabla1[[#This Row],[Fecha]])</f>
        <v>14</v>
      </c>
      <c r="N1315" s="11">
        <f>WEEKDAY(Tabla1[[#This Row],[Fecha]],2)</f>
        <v>2</v>
      </c>
      <c r="O1315" s="11" t="str">
        <f t="shared" si="20"/>
        <v>Martes</v>
      </c>
    </row>
    <row r="1316" spans="1:15" x14ac:dyDescent="0.25">
      <c r="A1316" s="4">
        <v>40708</v>
      </c>
      <c r="B1316">
        <v>2</v>
      </c>
      <c r="C1316">
        <v>1</v>
      </c>
      <c r="D1316" s="5" t="s">
        <v>30</v>
      </c>
      <c r="E1316" s="6">
        <v>683.70749999999998</v>
      </c>
      <c r="F1316" s="6">
        <v>1063.3244999999999</v>
      </c>
      <c r="G1316" s="6">
        <v>1747.0319999999999</v>
      </c>
      <c r="H1316" s="6" t="str">
        <f>VLOOKUP(Tabla1[[#This Row],[Caja]],Originales!$I$3:$K$6,2,FALSE)</f>
        <v>Tenerife Sur</v>
      </c>
      <c r="I1316" s="6" t="str">
        <f>VLOOKUP(Tabla1[[#This Row],[Caja]],Originales!$I$3:$K$6,3,FALSE)</f>
        <v>Tenerife</v>
      </c>
      <c r="J1316" s="9" t="str">
        <f>VLOOKUP(Tabla1[[#This Row],[CodigoEmpleado]],Originales!$M$3:$P$13,2,FALSE)</f>
        <v>Juan</v>
      </c>
      <c r="K1316" s="10">
        <f>YEAR(Tabla1[[#This Row],[Fecha]])</f>
        <v>2011</v>
      </c>
      <c r="L1316" s="11">
        <f>MONTH(Tabla1[[#This Row],[Fecha]])</f>
        <v>6</v>
      </c>
      <c r="M1316" s="11">
        <f>DAY(Tabla1[[#This Row],[Fecha]])</f>
        <v>14</v>
      </c>
      <c r="N1316" s="11">
        <f>WEEKDAY(Tabla1[[#This Row],[Fecha]],2)</f>
        <v>2</v>
      </c>
      <c r="O1316" s="11" t="str">
        <f t="shared" si="20"/>
        <v>Martes</v>
      </c>
    </row>
    <row r="1317" spans="1:15" x14ac:dyDescent="0.25">
      <c r="A1317" s="4">
        <v>40708</v>
      </c>
      <c r="B1317">
        <v>2</v>
      </c>
      <c r="C1317">
        <v>2</v>
      </c>
      <c r="D1317" s="5" t="s">
        <v>16</v>
      </c>
      <c r="E1317" s="6">
        <v>852.58950000000004</v>
      </c>
      <c r="F1317" s="6">
        <v>1354.605</v>
      </c>
      <c r="G1317" s="6">
        <v>2207.1945000000001</v>
      </c>
      <c r="H1317" s="6" t="str">
        <f>VLOOKUP(Tabla1[[#This Row],[Caja]],Originales!$I$3:$K$6,2,FALSE)</f>
        <v>Tenerife Sur</v>
      </c>
      <c r="I1317" s="6" t="str">
        <f>VLOOKUP(Tabla1[[#This Row],[Caja]],Originales!$I$3:$K$6,3,FALSE)</f>
        <v>Tenerife</v>
      </c>
      <c r="J1317" s="9" t="str">
        <f>VLOOKUP(Tabla1[[#This Row],[CodigoEmpleado]],Originales!$M$3:$P$13,2,FALSE)</f>
        <v>Jorge</v>
      </c>
      <c r="K1317" s="10">
        <f>YEAR(Tabla1[[#This Row],[Fecha]])</f>
        <v>2011</v>
      </c>
      <c r="L1317" s="11">
        <f>MONTH(Tabla1[[#This Row],[Fecha]])</f>
        <v>6</v>
      </c>
      <c r="M1317" s="11">
        <f>DAY(Tabla1[[#This Row],[Fecha]])</f>
        <v>14</v>
      </c>
      <c r="N1317" s="11">
        <f>WEEKDAY(Tabla1[[#This Row],[Fecha]],2)</f>
        <v>2</v>
      </c>
      <c r="O1317" s="11" t="str">
        <f t="shared" si="20"/>
        <v>Martes</v>
      </c>
    </row>
    <row r="1318" spans="1:15" x14ac:dyDescent="0.25">
      <c r="A1318" s="4">
        <v>40708</v>
      </c>
      <c r="B1318">
        <v>3</v>
      </c>
      <c r="C1318">
        <v>1</v>
      </c>
      <c r="D1318" s="5" t="s">
        <v>22</v>
      </c>
      <c r="E1318" s="6">
        <v>664.04100000000005</v>
      </c>
      <c r="F1318" s="6">
        <v>1077.6044999999999</v>
      </c>
      <c r="G1318" s="6">
        <v>1741.6455000000001</v>
      </c>
      <c r="H1318" s="6" t="str">
        <f>VLOOKUP(Tabla1[[#This Row],[Caja]],Originales!$I$3:$K$6,2,FALSE)</f>
        <v>Las Canteras</v>
      </c>
      <c r="I1318" s="6" t="str">
        <f>VLOOKUP(Tabla1[[#This Row],[Caja]],Originales!$I$3:$K$6,3,FALSE)</f>
        <v>Las Palmas</v>
      </c>
      <c r="J1318" s="9" t="str">
        <f>VLOOKUP(Tabla1[[#This Row],[CodigoEmpleado]],Originales!$M$3:$P$13,2,FALSE)</f>
        <v>Paco</v>
      </c>
      <c r="K1318" s="10">
        <f>YEAR(Tabla1[[#This Row],[Fecha]])</f>
        <v>2011</v>
      </c>
      <c r="L1318" s="11">
        <f>MONTH(Tabla1[[#This Row],[Fecha]])</f>
        <v>6</v>
      </c>
      <c r="M1318" s="11">
        <f>DAY(Tabla1[[#This Row],[Fecha]])</f>
        <v>14</v>
      </c>
      <c r="N1318" s="11">
        <f>WEEKDAY(Tabla1[[#This Row],[Fecha]],2)</f>
        <v>2</v>
      </c>
      <c r="O1318" s="11" t="str">
        <f t="shared" si="20"/>
        <v>Martes</v>
      </c>
    </row>
    <row r="1319" spans="1:15" x14ac:dyDescent="0.25">
      <c r="A1319" s="4">
        <v>40708</v>
      </c>
      <c r="B1319">
        <v>3</v>
      </c>
      <c r="C1319">
        <v>2</v>
      </c>
      <c r="D1319" s="5" t="s">
        <v>27</v>
      </c>
      <c r="E1319" s="6">
        <v>859.27800000000002</v>
      </c>
      <c r="F1319" s="6">
        <v>1346.0474999999999</v>
      </c>
      <c r="G1319" s="6">
        <v>2205.3254999999999</v>
      </c>
      <c r="H1319" s="6" t="str">
        <f>VLOOKUP(Tabla1[[#This Row],[Caja]],Originales!$I$3:$K$6,2,FALSE)</f>
        <v>Las Canteras</v>
      </c>
      <c r="I1319" s="6" t="str">
        <f>VLOOKUP(Tabla1[[#This Row],[Caja]],Originales!$I$3:$K$6,3,FALSE)</f>
        <v>Las Palmas</v>
      </c>
      <c r="J1319" s="9" t="str">
        <f>VLOOKUP(Tabla1[[#This Row],[CodigoEmpleado]],Originales!$M$3:$P$13,2,FALSE)</f>
        <v>Bea</v>
      </c>
      <c r="K1319" s="10">
        <f>YEAR(Tabla1[[#This Row],[Fecha]])</f>
        <v>2011</v>
      </c>
      <c r="L1319" s="11">
        <f>MONTH(Tabla1[[#This Row],[Fecha]])</f>
        <v>6</v>
      </c>
      <c r="M1319" s="11">
        <f>DAY(Tabla1[[#This Row],[Fecha]])</f>
        <v>14</v>
      </c>
      <c r="N1319" s="11">
        <f>WEEKDAY(Tabla1[[#This Row],[Fecha]],2)</f>
        <v>2</v>
      </c>
      <c r="O1319" s="11" t="str">
        <f t="shared" si="20"/>
        <v>Martes</v>
      </c>
    </row>
    <row r="1320" spans="1:15" x14ac:dyDescent="0.25">
      <c r="A1320" s="4">
        <v>40708</v>
      </c>
      <c r="B1320">
        <v>4</v>
      </c>
      <c r="C1320">
        <v>1</v>
      </c>
      <c r="D1320" s="5" t="s">
        <v>32</v>
      </c>
      <c r="E1320" s="6">
        <v>706.58699999999999</v>
      </c>
      <c r="F1320" s="6">
        <v>1121.316</v>
      </c>
      <c r="G1320" s="6">
        <v>1827.903</v>
      </c>
      <c r="H1320" s="6" t="str">
        <f>VLOOKUP(Tabla1[[#This Row],[Caja]],Originales!$I$3:$K$6,2,FALSE)</f>
        <v>Telde</v>
      </c>
      <c r="I1320" s="6" t="str">
        <f>VLOOKUP(Tabla1[[#This Row],[Caja]],Originales!$I$3:$K$6,3,FALSE)</f>
        <v>Las Palmas</v>
      </c>
      <c r="J1320" s="9" t="str">
        <f>VLOOKUP(Tabla1[[#This Row],[CodigoEmpleado]],Originales!$M$3:$P$13,2,FALSE)</f>
        <v>Ana</v>
      </c>
      <c r="K1320" s="10">
        <f>YEAR(Tabla1[[#This Row],[Fecha]])</f>
        <v>2011</v>
      </c>
      <c r="L1320" s="11">
        <f>MONTH(Tabla1[[#This Row],[Fecha]])</f>
        <v>6</v>
      </c>
      <c r="M1320" s="11">
        <f>DAY(Tabla1[[#This Row],[Fecha]])</f>
        <v>14</v>
      </c>
      <c r="N1320" s="11">
        <f>WEEKDAY(Tabla1[[#This Row],[Fecha]],2)</f>
        <v>2</v>
      </c>
      <c r="O1320" s="11" t="str">
        <f t="shared" si="20"/>
        <v>Martes</v>
      </c>
    </row>
    <row r="1321" spans="1:15" x14ac:dyDescent="0.25">
      <c r="A1321" s="4">
        <v>40708</v>
      </c>
      <c r="B1321">
        <v>4</v>
      </c>
      <c r="C1321">
        <v>2</v>
      </c>
      <c r="D1321" s="5" t="s">
        <v>37</v>
      </c>
      <c r="E1321" s="6">
        <v>742.245</v>
      </c>
      <c r="F1321" s="6">
        <v>1130.0835</v>
      </c>
      <c r="G1321" s="6">
        <v>1872.3285000000001</v>
      </c>
      <c r="H1321" s="6" t="str">
        <f>VLOOKUP(Tabla1[[#This Row],[Caja]],Originales!$I$3:$K$6,2,FALSE)</f>
        <v>Telde</v>
      </c>
      <c r="I1321" s="6" t="str">
        <f>VLOOKUP(Tabla1[[#This Row],[Caja]],Originales!$I$3:$K$6,3,FALSE)</f>
        <v>Las Palmas</v>
      </c>
      <c r="J1321" s="9" t="str">
        <f>VLOOKUP(Tabla1[[#This Row],[CodigoEmpleado]],Originales!$M$3:$P$13,2,FALSE)</f>
        <v>Luis</v>
      </c>
      <c r="K1321" s="10">
        <f>YEAR(Tabla1[[#This Row],[Fecha]])</f>
        <v>2011</v>
      </c>
      <c r="L1321" s="11">
        <f>MONTH(Tabla1[[#This Row],[Fecha]])</f>
        <v>6</v>
      </c>
      <c r="M1321" s="11">
        <f>DAY(Tabla1[[#This Row],[Fecha]])</f>
        <v>14</v>
      </c>
      <c r="N1321" s="11">
        <f>WEEKDAY(Tabla1[[#This Row],[Fecha]],2)</f>
        <v>2</v>
      </c>
      <c r="O1321" s="11" t="str">
        <f t="shared" si="20"/>
        <v>Martes</v>
      </c>
    </row>
    <row r="1322" spans="1:15" x14ac:dyDescent="0.25">
      <c r="A1322" s="4">
        <v>40709</v>
      </c>
      <c r="B1322">
        <v>1</v>
      </c>
      <c r="C1322">
        <v>1</v>
      </c>
      <c r="D1322" s="5" t="s">
        <v>40</v>
      </c>
      <c r="E1322" s="6">
        <v>640.00649999999996</v>
      </c>
      <c r="F1322" s="6">
        <v>1026.6479999999999</v>
      </c>
      <c r="G1322" s="6">
        <v>1666.6545000000001</v>
      </c>
      <c r="H1322" s="6" t="str">
        <f>VLOOKUP(Tabla1[[#This Row],[Caja]],Originales!$I$3:$K$6,2,FALSE)</f>
        <v>Tenerife Norte</v>
      </c>
      <c r="I1322" s="6" t="str">
        <f>VLOOKUP(Tabla1[[#This Row],[Caja]],Originales!$I$3:$K$6,3,FALSE)</f>
        <v>Tenerife</v>
      </c>
      <c r="J1322" s="9" t="str">
        <f>VLOOKUP(Tabla1[[#This Row],[CodigoEmpleado]],Originales!$M$3:$P$13,2,FALSE)</f>
        <v>Pepe</v>
      </c>
      <c r="K1322" s="10">
        <f>YEAR(Tabla1[[#This Row],[Fecha]])</f>
        <v>2011</v>
      </c>
      <c r="L1322" s="11">
        <f>MONTH(Tabla1[[#This Row],[Fecha]])</f>
        <v>6</v>
      </c>
      <c r="M1322" s="11">
        <f>DAY(Tabla1[[#This Row],[Fecha]])</f>
        <v>15</v>
      </c>
      <c r="N1322" s="11">
        <f>WEEKDAY(Tabla1[[#This Row],[Fecha]],2)</f>
        <v>3</v>
      </c>
      <c r="O1322" s="11" t="str">
        <f t="shared" si="20"/>
        <v>Miércoles</v>
      </c>
    </row>
    <row r="1323" spans="1:15" x14ac:dyDescent="0.25">
      <c r="A1323" s="4">
        <v>40709</v>
      </c>
      <c r="B1323">
        <v>1</v>
      </c>
      <c r="C1323">
        <v>2</v>
      </c>
      <c r="D1323" s="5" t="s">
        <v>41</v>
      </c>
      <c r="E1323" s="6">
        <v>794.22</v>
      </c>
      <c r="F1323" s="6">
        <v>1195.8869999999999</v>
      </c>
      <c r="G1323" s="6">
        <v>1990.107</v>
      </c>
      <c r="H1323" s="6" t="str">
        <f>VLOOKUP(Tabla1[[#This Row],[Caja]],Originales!$I$3:$K$6,2,FALSE)</f>
        <v>Tenerife Norte</v>
      </c>
      <c r="I1323" s="6" t="str">
        <f>VLOOKUP(Tabla1[[#This Row],[Caja]],Originales!$I$3:$K$6,3,FALSE)</f>
        <v>Tenerife</v>
      </c>
      <c r="J1323" s="9" t="str">
        <f>VLOOKUP(Tabla1[[#This Row],[CodigoEmpleado]],Originales!$M$3:$P$13,2,FALSE)</f>
        <v>Javi</v>
      </c>
      <c r="K1323" s="10">
        <f>YEAR(Tabla1[[#This Row],[Fecha]])</f>
        <v>2011</v>
      </c>
      <c r="L1323" s="11">
        <f>MONTH(Tabla1[[#This Row],[Fecha]])</f>
        <v>6</v>
      </c>
      <c r="M1323" s="11">
        <f>DAY(Tabla1[[#This Row],[Fecha]])</f>
        <v>15</v>
      </c>
      <c r="N1323" s="11">
        <f>WEEKDAY(Tabla1[[#This Row],[Fecha]],2)</f>
        <v>3</v>
      </c>
      <c r="O1323" s="11" t="str">
        <f t="shared" si="20"/>
        <v>Miércoles</v>
      </c>
    </row>
    <row r="1324" spans="1:15" x14ac:dyDescent="0.25">
      <c r="A1324" s="4">
        <v>40709</v>
      </c>
      <c r="B1324">
        <v>2</v>
      </c>
      <c r="C1324">
        <v>1</v>
      </c>
      <c r="D1324" s="5" t="s">
        <v>43</v>
      </c>
      <c r="E1324" s="6">
        <v>632.66700000000003</v>
      </c>
      <c r="F1324" s="6">
        <v>969.68550000000005</v>
      </c>
      <c r="G1324" s="6">
        <v>1602.3525</v>
      </c>
      <c r="H1324" s="6" t="str">
        <f>VLOOKUP(Tabla1[[#This Row],[Caja]],Originales!$I$3:$K$6,2,FALSE)</f>
        <v>Tenerife Sur</v>
      </c>
      <c r="I1324" s="6" t="str">
        <f>VLOOKUP(Tabla1[[#This Row],[Caja]],Originales!$I$3:$K$6,3,FALSE)</f>
        <v>Tenerife</v>
      </c>
      <c r="J1324" s="9" t="str">
        <f>VLOOKUP(Tabla1[[#This Row],[CodigoEmpleado]],Originales!$M$3:$P$13,2,FALSE)</f>
        <v>Jose</v>
      </c>
      <c r="K1324" s="10">
        <f>YEAR(Tabla1[[#This Row],[Fecha]])</f>
        <v>2011</v>
      </c>
      <c r="L1324" s="11">
        <f>MONTH(Tabla1[[#This Row],[Fecha]])</f>
        <v>6</v>
      </c>
      <c r="M1324" s="11">
        <f>DAY(Tabla1[[#This Row],[Fecha]])</f>
        <v>15</v>
      </c>
      <c r="N1324" s="11">
        <f>WEEKDAY(Tabla1[[#This Row],[Fecha]],2)</f>
        <v>3</v>
      </c>
      <c r="O1324" s="11" t="str">
        <f t="shared" si="20"/>
        <v>Miércoles</v>
      </c>
    </row>
    <row r="1325" spans="1:15" x14ac:dyDescent="0.25">
      <c r="A1325" s="4">
        <v>40709</v>
      </c>
      <c r="B1325">
        <v>2</v>
      </c>
      <c r="C1325">
        <v>2</v>
      </c>
      <c r="D1325" s="5" t="s">
        <v>47</v>
      </c>
      <c r="E1325" s="6">
        <v>803.43899999999996</v>
      </c>
      <c r="F1325" s="6">
        <v>1207.4159999999999</v>
      </c>
      <c r="G1325" s="6">
        <v>2012.855</v>
      </c>
      <c r="H1325" s="6" t="str">
        <f>VLOOKUP(Tabla1[[#This Row],[Caja]],Originales!$I$3:$K$6,2,FALSE)</f>
        <v>Tenerife Sur</v>
      </c>
      <c r="I1325" s="6" t="str">
        <f>VLOOKUP(Tabla1[[#This Row],[Caja]],Originales!$I$3:$K$6,3,FALSE)</f>
        <v>Tenerife</v>
      </c>
      <c r="J1325" s="9" t="str">
        <f>VLOOKUP(Tabla1[[#This Row],[CodigoEmpleado]],Originales!$M$3:$P$13,2,FALSE)</f>
        <v>Toño</v>
      </c>
      <c r="K1325" s="10">
        <f>YEAR(Tabla1[[#This Row],[Fecha]])</f>
        <v>2011</v>
      </c>
      <c r="L1325" s="11">
        <f>MONTH(Tabla1[[#This Row],[Fecha]])</f>
        <v>6</v>
      </c>
      <c r="M1325" s="11">
        <f>DAY(Tabla1[[#This Row],[Fecha]])</f>
        <v>15</v>
      </c>
      <c r="N1325" s="11">
        <f>WEEKDAY(Tabla1[[#This Row],[Fecha]],2)</f>
        <v>3</v>
      </c>
      <c r="O1325" s="11" t="str">
        <f t="shared" si="20"/>
        <v>Miércoles</v>
      </c>
    </row>
    <row r="1326" spans="1:15" x14ac:dyDescent="0.25">
      <c r="A1326" s="4">
        <v>40709</v>
      </c>
      <c r="B1326">
        <v>3</v>
      </c>
      <c r="C1326">
        <v>1</v>
      </c>
      <c r="D1326" s="5" t="s">
        <v>24</v>
      </c>
      <c r="E1326" s="6">
        <v>687.08849999999995</v>
      </c>
      <c r="F1326" s="6">
        <v>1120.8434999999999</v>
      </c>
      <c r="G1326" s="6">
        <v>1807.932</v>
      </c>
      <c r="H1326" s="6" t="str">
        <f>VLOOKUP(Tabla1[[#This Row],[Caja]],Originales!$I$3:$K$6,2,FALSE)</f>
        <v>Las Canteras</v>
      </c>
      <c r="I1326" s="6" t="str">
        <f>VLOOKUP(Tabla1[[#This Row],[Caja]],Originales!$I$3:$K$6,3,FALSE)</f>
        <v>Las Palmas</v>
      </c>
      <c r="J1326" s="9" t="str">
        <f>VLOOKUP(Tabla1[[#This Row],[CodigoEmpleado]],Originales!$M$3:$P$13,2,FALSE)</f>
        <v>Ana</v>
      </c>
      <c r="K1326" s="10">
        <f>YEAR(Tabla1[[#This Row],[Fecha]])</f>
        <v>2011</v>
      </c>
      <c r="L1326" s="11">
        <f>MONTH(Tabla1[[#This Row],[Fecha]])</f>
        <v>6</v>
      </c>
      <c r="M1326" s="11">
        <f>DAY(Tabla1[[#This Row],[Fecha]])</f>
        <v>15</v>
      </c>
      <c r="N1326" s="11">
        <f>WEEKDAY(Tabla1[[#This Row],[Fecha]],2)</f>
        <v>3</v>
      </c>
      <c r="O1326" s="11" t="str">
        <f t="shared" si="20"/>
        <v>Miércoles</v>
      </c>
    </row>
    <row r="1327" spans="1:15" x14ac:dyDescent="0.25">
      <c r="A1327" s="4">
        <v>40709</v>
      </c>
      <c r="B1327">
        <v>3</v>
      </c>
      <c r="C1327">
        <v>2</v>
      </c>
      <c r="D1327" s="5" t="s">
        <v>30</v>
      </c>
      <c r="E1327" s="6">
        <v>814.22249999999997</v>
      </c>
      <c r="F1327" s="6">
        <v>1343.7059999999999</v>
      </c>
      <c r="G1327" s="6">
        <v>2157.9285</v>
      </c>
      <c r="H1327" s="6" t="str">
        <f>VLOOKUP(Tabla1[[#This Row],[Caja]],Originales!$I$3:$K$6,2,FALSE)</f>
        <v>Las Canteras</v>
      </c>
      <c r="I1327" s="6" t="str">
        <f>VLOOKUP(Tabla1[[#This Row],[Caja]],Originales!$I$3:$K$6,3,FALSE)</f>
        <v>Las Palmas</v>
      </c>
      <c r="J1327" s="9" t="str">
        <f>VLOOKUP(Tabla1[[#This Row],[CodigoEmpleado]],Originales!$M$3:$P$13,2,FALSE)</f>
        <v>Juan</v>
      </c>
      <c r="K1327" s="10">
        <f>YEAR(Tabla1[[#This Row],[Fecha]])</f>
        <v>2011</v>
      </c>
      <c r="L1327" s="11">
        <f>MONTH(Tabla1[[#This Row],[Fecha]])</f>
        <v>6</v>
      </c>
      <c r="M1327" s="11">
        <f>DAY(Tabla1[[#This Row],[Fecha]])</f>
        <v>15</v>
      </c>
      <c r="N1327" s="11">
        <f>WEEKDAY(Tabla1[[#This Row],[Fecha]],2)</f>
        <v>3</v>
      </c>
      <c r="O1327" s="11" t="str">
        <f t="shared" si="20"/>
        <v>Miércoles</v>
      </c>
    </row>
    <row r="1328" spans="1:15" x14ac:dyDescent="0.25">
      <c r="A1328" s="4">
        <v>40709</v>
      </c>
      <c r="B1328">
        <v>4</v>
      </c>
      <c r="C1328">
        <v>1</v>
      </c>
      <c r="D1328" s="5" t="s">
        <v>16</v>
      </c>
      <c r="E1328" s="6">
        <v>646.73699999999997</v>
      </c>
      <c r="F1328" s="6">
        <v>1022.6475</v>
      </c>
      <c r="G1328" s="6">
        <v>1669.3844999999999</v>
      </c>
      <c r="H1328" s="6" t="str">
        <f>VLOOKUP(Tabla1[[#This Row],[Caja]],Originales!$I$3:$K$6,2,FALSE)</f>
        <v>Telde</v>
      </c>
      <c r="I1328" s="6" t="str">
        <f>VLOOKUP(Tabla1[[#This Row],[Caja]],Originales!$I$3:$K$6,3,FALSE)</f>
        <v>Las Palmas</v>
      </c>
      <c r="J1328" s="9" t="str">
        <f>VLOOKUP(Tabla1[[#This Row],[CodigoEmpleado]],Originales!$M$3:$P$13,2,FALSE)</f>
        <v>Jorge</v>
      </c>
      <c r="K1328" s="10">
        <f>YEAR(Tabla1[[#This Row],[Fecha]])</f>
        <v>2011</v>
      </c>
      <c r="L1328" s="11">
        <f>MONTH(Tabla1[[#This Row],[Fecha]])</f>
        <v>6</v>
      </c>
      <c r="M1328" s="11">
        <f>DAY(Tabla1[[#This Row],[Fecha]])</f>
        <v>15</v>
      </c>
      <c r="N1328" s="11">
        <f>WEEKDAY(Tabla1[[#This Row],[Fecha]],2)</f>
        <v>3</v>
      </c>
      <c r="O1328" s="11" t="str">
        <f t="shared" si="20"/>
        <v>Miércoles</v>
      </c>
    </row>
    <row r="1329" spans="1:15" x14ac:dyDescent="0.25">
      <c r="A1329" s="4">
        <v>40709</v>
      </c>
      <c r="B1329">
        <v>4</v>
      </c>
      <c r="C1329">
        <v>2</v>
      </c>
      <c r="D1329" s="5" t="s">
        <v>22</v>
      </c>
      <c r="E1329" s="6">
        <v>782.14499999999998</v>
      </c>
      <c r="F1329" s="6">
        <v>1232.5319999999999</v>
      </c>
      <c r="G1329" s="6">
        <v>2014.6769999999999</v>
      </c>
      <c r="H1329" s="6" t="str">
        <f>VLOOKUP(Tabla1[[#This Row],[Caja]],Originales!$I$3:$K$6,2,FALSE)</f>
        <v>Telde</v>
      </c>
      <c r="I1329" s="6" t="str">
        <f>VLOOKUP(Tabla1[[#This Row],[Caja]],Originales!$I$3:$K$6,3,FALSE)</f>
        <v>Las Palmas</v>
      </c>
      <c r="J1329" s="9" t="str">
        <f>VLOOKUP(Tabla1[[#This Row],[CodigoEmpleado]],Originales!$M$3:$P$13,2,FALSE)</f>
        <v>Paco</v>
      </c>
      <c r="K1329" s="10">
        <f>YEAR(Tabla1[[#This Row],[Fecha]])</f>
        <v>2011</v>
      </c>
      <c r="L1329" s="11">
        <f>MONTH(Tabla1[[#This Row],[Fecha]])</f>
        <v>6</v>
      </c>
      <c r="M1329" s="11">
        <f>DAY(Tabla1[[#This Row],[Fecha]])</f>
        <v>15</v>
      </c>
      <c r="N1329" s="11">
        <f>WEEKDAY(Tabla1[[#This Row],[Fecha]],2)</f>
        <v>3</v>
      </c>
      <c r="O1329" s="11" t="str">
        <f t="shared" si="20"/>
        <v>Miércoles</v>
      </c>
    </row>
    <row r="1330" spans="1:15" x14ac:dyDescent="0.25">
      <c r="A1330" s="4">
        <v>40710</v>
      </c>
      <c r="B1330">
        <v>1</v>
      </c>
      <c r="C1330">
        <v>1</v>
      </c>
      <c r="D1330" s="5" t="s">
        <v>27</v>
      </c>
      <c r="E1330" s="6">
        <v>703.60500000000002</v>
      </c>
      <c r="F1330" s="6">
        <v>1080.366</v>
      </c>
      <c r="G1330" s="6">
        <v>1783.971</v>
      </c>
      <c r="H1330" s="6" t="str">
        <f>VLOOKUP(Tabla1[[#This Row],[Caja]],Originales!$I$3:$K$6,2,FALSE)</f>
        <v>Tenerife Norte</v>
      </c>
      <c r="I1330" s="6" t="str">
        <f>VLOOKUP(Tabla1[[#This Row],[Caja]],Originales!$I$3:$K$6,3,FALSE)</f>
        <v>Tenerife</v>
      </c>
      <c r="J1330" s="9" t="str">
        <f>VLOOKUP(Tabla1[[#This Row],[CodigoEmpleado]],Originales!$M$3:$P$13,2,FALSE)</f>
        <v>Bea</v>
      </c>
      <c r="K1330" s="10">
        <f>YEAR(Tabla1[[#This Row],[Fecha]])</f>
        <v>2011</v>
      </c>
      <c r="L1330" s="11">
        <f>MONTH(Tabla1[[#This Row],[Fecha]])</f>
        <v>6</v>
      </c>
      <c r="M1330" s="11">
        <f>DAY(Tabla1[[#This Row],[Fecha]])</f>
        <v>16</v>
      </c>
      <c r="N1330" s="11">
        <f>WEEKDAY(Tabla1[[#This Row],[Fecha]],2)</f>
        <v>4</v>
      </c>
      <c r="O1330" s="11" t="str">
        <f t="shared" si="20"/>
        <v>Jueves</v>
      </c>
    </row>
    <row r="1331" spans="1:15" x14ac:dyDescent="0.25">
      <c r="A1331" s="4">
        <v>40710</v>
      </c>
      <c r="B1331">
        <v>1</v>
      </c>
      <c r="C1331">
        <v>2</v>
      </c>
      <c r="D1331" s="5" t="s">
        <v>32</v>
      </c>
      <c r="E1331" s="6">
        <v>667.92600000000004</v>
      </c>
      <c r="F1331" s="6">
        <v>1126.9545000000001</v>
      </c>
      <c r="G1331" s="6">
        <v>1794.8805</v>
      </c>
      <c r="H1331" s="6" t="str">
        <f>VLOOKUP(Tabla1[[#This Row],[Caja]],Originales!$I$3:$K$6,2,FALSE)</f>
        <v>Tenerife Norte</v>
      </c>
      <c r="I1331" s="6" t="str">
        <f>VLOOKUP(Tabla1[[#This Row],[Caja]],Originales!$I$3:$K$6,3,FALSE)</f>
        <v>Tenerife</v>
      </c>
      <c r="J1331" s="9" t="str">
        <f>VLOOKUP(Tabla1[[#This Row],[CodigoEmpleado]],Originales!$M$3:$P$13,2,FALSE)</f>
        <v>Ana</v>
      </c>
      <c r="K1331" s="10">
        <f>YEAR(Tabla1[[#This Row],[Fecha]])</f>
        <v>2011</v>
      </c>
      <c r="L1331" s="11">
        <f>MONTH(Tabla1[[#This Row],[Fecha]])</f>
        <v>6</v>
      </c>
      <c r="M1331" s="11">
        <f>DAY(Tabla1[[#This Row],[Fecha]])</f>
        <v>16</v>
      </c>
      <c r="N1331" s="11">
        <f>WEEKDAY(Tabla1[[#This Row],[Fecha]],2)</f>
        <v>4</v>
      </c>
      <c r="O1331" s="11" t="str">
        <f t="shared" si="20"/>
        <v>Jueves</v>
      </c>
    </row>
    <row r="1332" spans="1:15" x14ac:dyDescent="0.25">
      <c r="A1332" s="4">
        <v>40710</v>
      </c>
      <c r="B1332">
        <v>2</v>
      </c>
      <c r="C1332">
        <v>1</v>
      </c>
      <c r="D1332" s="5" t="s">
        <v>37</v>
      </c>
      <c r="E1332" s="6">
        <v>703.94100000000003</v>
      </c>
      <c r="F1332" s="6">
        <v>1122.1980000000001</v>
      </c>
      <c r="G1332" s="6">
        <v>1826.1389999999999</v>
      </c>
      <c r="H1332" s="6" t="str">
        <f>VLOOKUP(Tabla1[[#This Row],[Caja]],Originales!$I$3:$K$6,2,FALSE)</f>
        <v>Tenerife Sur</v>
      </c>
      <c r="I1332" s="6" t="str">
        <f>VLOOKUP(Tabla1[[#This Row],[Caja]],Originales!$I$3:$K$6,3,FALSE)</f>
        <v>Tenerife</v>
      </c>
      <c r="J1332" s="9" t="str">
        <f>VLOOKUP(Tabla1[[#This Row],[CodigoEmpleado]],Originales!$M$3:$P$13,2,FALSE)</f>
        <v>Luis</v>
      </c>
      <c r="K1332" s="10">
        <f>YEAR(Tabla1[[#This Row],[Fecha]])</f>
        <v>2011</v>
      </c>
      <c r="L1332" s="11">
        <f>MONTH(Tabla1[[#This Row],[Fecha]])</f>
        <v>6</v>
      </c>
      <c r="M1332" s="11">
        <f>DAY(Tabla1[[#This Row],[Fecha]])</f>
        <v>16</v>
      </c>
      <c r="N1332" s="11">
        <f>WEEKDAY(Tabla1[[#This Row],[Fecha]],2)</f>
        <v>4</v>
      </c>
      <c r="O1332" s="11" t="str">
        <f t="shared" si="20"/>
        <v>Jueves</v>
      </c>
    </row>
    <row r="1333" spans="1:15" x14ac:dyDescent="0.25">
      <c r="A1333" s="4">
        <v>40710</v>
      </c>
      <c r="B1333">
        <v>2</v>
      </c>
      <c r="C1333">
        <v>2</v>
      </c>
      <c r="D1333" s="5" t="s">
        <v>40</v>
      </c>
      <c r="E1333" s="6">
        <v>673.86900000000003</v>
      </c>
      <c r="F1333" s="6">
        <v>1046.1675</v>
      </c>
      <c r="G1333" s="6">
        <v>1720.0364999999999</v>
      </c>
      <c r="H1333" s="6" t="str">
        <f>VLOOKUP(Tabla1[[#This Row],[Caja]],Originales!$I$3:$K$6,2,FALSE)</f>
        <v>Tenerife Sur</v>
      </c>
      <c r="I1333" s="6" t="str">
        <f>VLOOKUP(Tabla1[[#This Row],[Caja]],Originales!$I$3:$K$6,3,FALSE)</f>
        <v>Tenerife</v>
      </c>
      <c r="J1333" s="9" t="str">
        <f>VLOOKUP(Tabla1[[#This Row],[CodigoEmpleado]],Originales!$M$3:$P$13,2,FALSE)</f>
        <v>Pepe</v>
      </c>
      <c r="K1333" s="10">
        <f>YEAR(Tabla1[[#This Row],[Fecha]])</f>
        <v>2011</v>
      </c>
      <c r="L1333" s="11">
        <f>MONTH(Tabla1[[#This Row],[Fecha]])</f>
        <v>6</v>
      </c>
      <c r="M1333" s="11">
        <f>DAY(Tabla1[[#This Row],[Fecha]])</f>
        <v>16</v>
      </c>
      <c r="N1333" s="11">
        <f>WEEKDAY(Tabla1[[#This Row],[Fecha]],2)</f>
        <v>4</v>
      </c>
      <c r="O1333" s="11" t="str">
        <f t="shared" si="20"/>
        <v>Jueves</v>
      </c>
    </row>
    <row r="1334" spans="1:15" x14ac:dyDescent="0.25">
      <c r="A1334" s="4">
        <v>40710</v>
      </c>
      <c r="B1334">
        <v>3</v>
      </c>
      <c r="C1334">
        <v>1</v>
      </c>
      <c r="D1334" s="5" t="s">
        <v>41</v>
      </c>
      <c r="E1334" s="6">
        <v>712.25699999999995</v>
      </c>
      <c r="F1334" s="6">
        <v>1120.6965</v>
      </c>
      <c r="G1334" s="6">
        <v>1832.9535000000001</v>
      </c>
      <c r="H1334" s="6" t="str">
        <f>VLOOKUP(Tabla1[[#This Row],[Caja]],Originales!$I$3:$K$6,2,FALSE)</f>
        <v>Las Canteras</v>
      </c>
      <c r="I1334" s="6" t="str">
        <f>VLOOKUP(Tabla1[[#This Row],[Caja]],Originales!$I$3:$K$6,3,FALSE)</f>
        <v>Las Palmas</v>
      </c>
      <c r="J1334" s="9" t="str">
        <f>VLOOKUP(Tabla1[[#This Row],[CodigoEmpleado]],Originales!$M$3:$P$13,2,FALSE)</f>
        <v>Javi</v>
      </c>
      <c r="K1334" s="10">
        <f>YEAR(Tabla1[[#This Row],[Fecha]])</f>
        <v>2011</v>
      </c>
      <c r="L1334" s="11">
        <f>MONTH(Tabla1[[#This Row],[Fecha]])</f>
        <v>6</v>
      </c>
      <c r="M1334" s="11">
        <f>DAY(Tabla1[[#This Row],[Fecha]])</f>
        <v>16</v>
      </c>
      <c r="N1334" s="11">
        <f>WEEKDAY(Tabla1[[#This Row],[Fecha]],2)</f>
        <v>4</v>
      </c>
      <c r="O1334" s="11" t="str">
        <f t="shared" si="20"/>
        <v>Jueves</v>
      </c>
    </row>
    <row r="1335" spans="1:15" x14ac:dyDescent="0.25">
      <c r="A1335" s="4">
        <v>40710</v>
      </c>
      <c r="B1335">
        <v>3</v>
      </c>
      <c r="C1335">
        <v>2</v>
      </c>
      <c r="D1335" s="5" t="s">
        <v>43</v>
      </c>
      <c r="E1335" s="6">
        <v>708.99149999999997</v>
      </c>
      <c r="F1335" s="6">
        <v>1128.1410000000001</v>
      </c>
      <c r="G1335" s="6">
        <v>1837.1324999999999</v>
      </c>
      <c r="H1335" s="6" t="str">
        <f>VLOOKUP(Tabla1[[#This Row],[Caja]],Originales!$I$3:$K$6,2,FALSE)</f>
        <v>Las Canteras</v>
      </c>
      <c r="I1335" s="6" t="str">
        <f>VLOOKUP(Tabla1[[#This Row],[Caja]],Originales!$I$3:$K$6,3,FALSE)</f>
        <v>Las Palmas</v>
      </c>
      <c r="J1335" s="9" t="str">
        <f>VLOOKUP(Tabla1[[#This Row],[CodigoEmpleado]],Originales!$M$3:$P$13,2,FALSE)</f>
        <v>Jose</v>
      </c>
      <c r="K1335" s="10">
        <f>YEAR(Tabla1[[#This Row],[Fecha]])</f>
        <v>2011</v>
      </c>
      <c r="L1335" s="11">
        <f>MONTH(Tabla1[[#This Row],[Fecha]])</f>
        <v>6</v>
      </c>
      <c r="M1335" s="11">
        <f>DAY(Tabla1[[#This Row],[Fecha]])</f>
        <v>16</v>
      </c>
      <c r="N1335" s="11">
        <f>WEEKDAY(Tabla1[[#This Row],[Fecha]],2)</f>
        <v>4</v>
      </c>
      <c r="O1335" s="11" t="str">
        <f t="shared" si="20"/>
        <v>Jueves</v>
      </c>
    </row>
    <row r="1336" spans="1:15" x14ac:dyDescent="0.25">
      <c r="A1336" s="4">
        <v>40710</v>
      </c>
      <c r="B1336">
        <v>4</v>
      </c>
      <c r="C1336">
        <v>1</v>
      </c>
      <c r="D1336" s="5" t="s">
        <v>47</v>
      </c>
      <c r="E1336" s="6">
        <v>626.70299999999997</v>
      </c>
      <c r="F1336" s="6">
        <v>982.88400000000001</v>
      </c>
      <c r="G1336" s="6">
        <v>1609.587</v>
      </c>
      <c r="H1336" s="6" t="str">
        <f>VLOOKUP(Tabla1[[#This Row],[Caja]],Originales!$I$3:$K$6,2,FALSE)</f>
        <v>Telde</v>
      </c>
      <c r="I1336" s="6" t="str">
        <f>VLOOKUP(Tabla1[[#This Row],[Caja]],Originales!$I$3:$K$6,3,FALSE)</f>
        <v>Las Palmas</v>
      </c>
      <c r="J1336" s="9" t="str">
        <f>VLOOKUP(Tabla1[[#This Row],[CodigoEmpleado]],Originales!$M$3:$P$13,2,FALSE)</f>
        <v>Toño</v>
      </c>
      <c r="K1336" s="10">
        <f>YEAR(Tabla1[[#This Row],[Fecha]])</f>
        <v>2011</v>
      </c>
      <c r="L1336" s="11">
        <f>MONTH(Tabla1[[#This Row],[Fecha]])</f>
        <v>6</v>
      </c>
      <c r="M1336" s="11">
        <f>DAY(Tabla1[[#This Row],[Fecha]])</f>
        <v>16</v>
      </c>
      <c r="N1336" s="11">
        <f>WEEKDAY(Tabla1[[#This Row],[Fecha]],2)</f>
        <v>4</v>
      </c>
      <c r="O1336" s="11" t="str">
        <f t="shared" si="20"/>
        <v>Jueves</v>
      </c>
    </row>
    <row r="1337" spans="1:15" x14ac:dyDescent="0.25">
      <c r="A1337" s="4">
        <v>40710</v>
      </c>
      <c r="B1337">
        <v>4</v>
      </c>
      <c r="C1337">
        <v>2</v>
      </c>
      <c r="D1337" s="5" t="s">
        <v>24</v>
      </c>
      <c r="E1337" s="6">
        <v>696.87450000000001</v>
      </c>
      <c r="F1337" s="6">
        <v>1160.838</v>
      </c>
      <c r="G1337" s="6">
        <v>1857.7125000000001</v>
      </c>
      <c r="H1337" s="6" t="str">
        <f>VLOOKUP(Tabla1[[#This Row],[Caja]],Originales!$I$3:$K$6,2,FALSE)</f>
        <v>Telde</v>
      </c>
      <c r="I1337" s="6" t="str">
        <f>VLOOKUP(Tabla1[[#This Row],[Caja]],Originales!$I$3:$K$6,3,FALSE)</f>
        <v>Las Palmas</v>
      </c>
      <c r="J1337" s="9" t="str">
        <f>VLOOKUP(Tabla1[[#This Row],[CodigoEmpleado]],Originales!$M$3:$P$13,2,FALSE)</f>
        <v>Ana</v>
      </c>
      <c r="K1337" s="10">
        <f>YEAR(Tabla1[[#This Row],[Fecha]])</f>
        <v>2011</v>
      </c>
      <c r="L1337" s="11">
        <f>MONTH(Tabla1[[#This Row],[Fecha]])</f>
        <v>6</v>
      </c>
      <c r="M1337" s="11">
        <f>DAY(Tabla1[[#This Row],[Fecha]])</f>
        <v>16</v>
      </c>
      <c r="N1337" s="11">
        <f>WEEKDAY(Tabla1[[#This Row],[Fecha]],2)</f>
        <v>4</v>
      </c>
      <c r="O1337" s="11" t="str">
        <f t="shared" si="20"/>
        <v>Jueves</v>
      </c>
    </row>
    <row r="1338" spans="1:15" x14ac:dyDescent="0.25">
      <c r="A1338" s="4">
        <v>40711</v>
      </c>
      <c r="B1338">
        <v>1</v>
      </c>
      <c r="C1338">
        <v>1</v>
      </c>
      <c r="D1338" s="5" t="s">
        <v>30</v>
      </c>
      <c r="E1338" s="6">
        <v>622.31399999999996</v>
      </c>
      <c r="F1338" s="6">
        <v>1032.2655</v>
      </c>
      <c r="G1338" s="6">
        <v>1654.5795000000001</v>
      </c>
      <c r="H1338" s="6" t="str">
        <f>VLOOKUP(Tabla1[[#This Row],[Caja]],Originales!$I$3:$K$6,2,FALSE)</f>
        <v>Tenerife Norte</v>
      </c>
      <c r="I1338" s="6" t="str">
        <f>VLOOKUP(Tabla1[[#This Row],[Caja]],Originales!$I$3:$K$6,3,FALSE)</f>
        <v>Tenerife</v>
      </c>
      <c r="J1338" s="9" t="str">
        <f>VLOOKUP(Tabla1[[#This Row],[CodigoEmpleado]],Originales!$M$3:$P$13,2,FALSE)</f>
        <v>Juan</v>
      </c>
      <c r="K1338" s="10">
        <f>YEAR(Tabla1[[#This Row],[Fecha]])</f>
        <v>2011</v>
      </c>
      <c r="L1338" s="11">
        <f>MONTH(Tabla1[[#This Row],[Fecha]])</f>
        <v>6</v>
      </c>
      <c r="M1338" s="11">
        <f>DAY(Tabla1[[#This Row],[Fecha]])</f>
        <v>17</v>
      </c>
      <c r="N1338" s="11">
        <f>WEEKDAY(Tabla1[[#This Row],[Fecha]],2)</f>
        <v>5</v>
      </c>
      <c r="O1338" s="11" t="str">
        <f t="shared" si="20"/>
        <v>Viernes</v>
      </c>
    </row>
    <row r="1339" spans="1:15" x14ac:dyDescent="0.25">
      <c r="A1339" s="4">
        <v>40711</v>
      </c>
      <c r="B1339">
        <v>1</v>
      </c>
      <c r="C1339">
        <v>2</v>
      </c>
      <c r="D1339" s="5" t="s">
        <v>16</v>
      </c>
      <c r="E1339" s="6">
        <v>707.87850000000003</v>
      </c>
      <c r="F1339" s="6">
        <v>1118.1344999999999</v>
      </c>
      <c r="G1339" s="6">
        <v>1826.0129999999999</v>
      </c>
      <c r="H1339" s="6" t="str">
        <f>VLOOKUP(Tabla1[[#This Row],[Caja]],Originales!$I$3:$K$6,2,FALSE)</f>
        <v>Tenerife Norte</v>
      </c>
      <c r="I1339" s="6" t="str">
        <f>VLOOKUP(Tabla1[[#This Row],[Caja]],Originales!$I$3:$K$6,3,FALSE)</f>
        <v>Tenerife</v>
      </c>
      <c r="J1339" s="9" t="str">
        <f>VLOOKUP(Tabla1[[#This Row],[CodigoEmpleado]],Originales!$M$3:$P$13,2,FALSE)</f>
        <v>Jorge</v>
      </c>
      <c r="K1339" s="10">
        <f>YEAR(Tabla1[[#This Row],[Fecha]])</f>
        <v>2011</v>
      </c>
      <c r="L1339" s="11">
        <f>MONTH(Tabla1[[#This Row],[Fecha]])</f>
        <v>6</v>
      </c>
      <c r="M1339" s="11">
        <f>DAY(Tabla1[[#This Row],[Fecha]])</f>
        <v>17</v>
      </c>
      <c r="N1339" s="11">
        <f>WEEKDAY(Tabla1[[#This Row],[Fecha]],2)</f>
        <v>5</v>
      </c>
      <c r="O1339" s="11" t="str">
        <f t="shared" si="20"/>
        <v>Viernes</v>
      </c>
    </row>
    <row r="1340" spans="1:15" x14ac:dyDescent="0.25">
      <c r="A1340" s="4">
        <v>40711</v>
      </c>
      <c r="B1340">
        <v>2</v>
      </c>
      <c r="C1340">
        <v>1</v>
      </c>
      <c r="D1340" s="5" t="s">
        <v>22</v>
      </c>
      <c r="E1340" s="6">
        <v>691.60350000000005</v>
      </c>
      <c r="F1340" s="6">
        <v>1153.5930000000001</v>
      </c>
      <c r="G1340" s="6">
        <v>1845.1965</v>
      </c>
      <c r="H1340" s="6" t="str">
        <f>VLOOKUP(Tabla1[[#This Row],[Caja]],Originales!$I$3:$K$6,2,FALSE)</f>
        <v>Tenerife Sur</v>
      </c>
      <c r="I1340" s="6" t="str">
        <f>VLOOKUP(Tabla1[[#This Row],[Caja]],Originales!$I$3:$K$6,3,FALSE)</f>
        <v>Tenerife</v>
      </c>
      <c r="J1340" s="9" t="str">
        <f>VLOOKUP(Tabla1[[#This Row],[CodigoEmpleado]],Originales!$M$3:$P$13,2,FALSE)</f>
        <v>Paco</v>
      </c>
      <c r="K1340" s="10">
        <f>YEAR(Tabla1[[#This Row],[Fecha]])</f>
        <v>2011</v>
      </c>
      <c r="L1340" s="11">
        <f>MONTH(Tabla1[[#This Row],[Fecha]])</f>
        <v>6</v>
      </c>
      <c r="M1340" s="11">
        <f>DAY(Tabla1[[#This Row],[Fecha]])</f>
        <v>17</v>
      </c>
      <c r="N1340" s="11">
        <f>WEEKDAY(Tabla1[[#This Row],[Fecha]],2)</f>
        <v>5</v>
      </c>
      <c r="O1340" s="11" t="str">
        <f t="shared" si="20"/>
        <v>Viernes</v>
      </c>
    </row>
    <row r="1341" spans="1:15" x14ac:dyDescent="0.25">
      <c r="A1341" s="4">
        <v>40711</v>
      </c>
      <c r="B1341">
        <v>2</v>
      </c>
      <c r="C1341">
        <v>2</v>
      </c>
      <c r="D1341" s="5" t="s">
        <v>27</v>
      </c>
      <c r="E1341" s="6">
        <v>738.08699999999999</v>
      </c>
      <c r="F1341" s="6">
        <v>1224.0374999999999</v>
      </c>
      <c r="G1341" s="6">
        <v>1962.1244999999999</v>
      </c>
      <c r="H1341" s="6" t="str">
        <f>VLOOKUP(Tabla1[[#This Row],[Caja]],Originales!$I$3:$K$6,2,FALSE)</f>
        <v>Tenerife Sur</v>
      </c>
      <c r="I1341" s="6" t="str">
        <f>VLOOKUP(Tabla1[[#This Row],[Caja]],Originales!$I$3:$K$6,3,FALSE)</f>
        <v>Tenerife</v>
      </c>
      <c r="J1341" s="9" t="str">
        <f>VLOOKUP(Tabla1[[#This Row],[CodigoEmpleado]],Originales!$M$3:$P$13,2,FALSE)</f>
        <v>Bea</v>
      </c>
      <c r="K1341" s="10">
        <f>YEAR(Tabla1[[#This Row],[Fecha]])</f>
        <v>2011</v>
      </c>
      <c r="L1341" s="11">
        <f>MONTH(Tabla1[[#This Row],[Fecha]])</f>
        <v>6</v>
      </c>
      <c r="M1341" s="11">
        <f>DAY(Tabla1[[#This Row],[Fecha]])</f>
        <v>17</v>
      </c>
      <c r="N1341" s="11">
        <f>WEEKDAY(Tabla1[[#This Row],[Fecha]],2)</f>
        <v>5</v>
      </c>
      <c r="O1341" s="11" t="str">
        <f t="shared" si="20"/>
        <v>Viernes</v>
      </c>
    </row>
    <row r="1342" spans="1:15" x14ac:dyDescent="0.25">
      <c r="A1342" s="4">
        <v>40711</v>
      </c>
      <c r="B1342">
        <v>3</v>
      </c>
      <c r="C1342">
        <v>1</v>
      </c>
      <c r="D1342" s="5" t="s">
        <v>32</v>
      </c>
      <c r="E1342" s="6">
        <v>651.798</v>
      </c>
      <c r="F1342" s="6">
        <v>1095.3495</v>
      </c>
      <c r="G1342" s="6">
        <v>1747.1475</v>
      </c>
      <c r="H1342" s="6" t="str">
        <f>VLOOKUP(Tabla1[[#This Row],[Caja]],Originales!$I$3:$K$6,2,FALSE)</f>
        <v>Las Canteras</v>
      </c>
      <c r="I1342" s="6" t="str">
        <f>VLOOKUP(Tabla1[[#This Row],[Caja]],Originales!$I$3:$K$6,3,FALSE)</f>
        <v>Las Palmas</v>
      </c>
      <c r="J1342" s="9" t="str">
        <f>VLOOKUP(Tabla1[[#This Row],[CodigoEmpleado]],Originales!$M$3:$P$13,2,FALSE)</f>
        <v>Ana</v>
      </c>
      <c r="K1342" s="10">
        <f>YEAR(Tabla1[[#This Row],[Fecha]])</f>
        <v>2011</v>
      </c>
      <c r="L1342" s="11">
        <f>MONTH(Tabla1[[#This Row],[Fecha]])</f>
        <v>6</v>
      </c>
      <c r="M1342" s="11">
        <f>DAY(Tabla1[[#This Row],[Fecha]])</f>
        <v>17</v>
      </c>
      <c r="N1342" s="11">
        <f>WEEKDAY(Tabla1[[#This Row],[Fecha]],2)</f>
        <v>5</v>
      </c>
      <c r="O1342" s="11" t="str">
        <f t="shared" si="20"/>
        <v>Viernes</v>
      </c>
    </row>
    <row r="1343" spans="1:15" x14ac:dyDescent="0.25">
      <c r="A1343" s="4">
        <v>40711</v>
      </c>
      <c r="B1343">
        <v>3</v>
      </c>
      <c r="C1343">
        <v>2</v>
      </c>
      <c r="D1343" s="5" t="s">
        <v>37</v>
      </c>
      <c r="E1343" s="6">
        <v>595.77</v>
      </c>
      <c r="F1343" s="6">
        <v>988.39649999999995</v>
      </c>
      <c r="G1343" s="6">
        <v>1584.1665</v>
      </c>
      <c r="H1343" s="6" t="str">
        <f>VLOOKUP(Tabla1[[#This Row],[Caja]],Originales!$I$3:$K$6,2,FALSE)</f>
        <v>Las Canteras</v>
      </c>
      <c r="I1343" s="6" t="str">
        <f>VLOOKUP(Tabla1[[#This Row],[Caja]],Originales!$I$3:$K$6,3,FALSE)</f>
        <v>Las Palmas</v>
      </c>
      <c r="J1343" s="9" t="str">
        <f>VLOOKUP(Tabla1[[#This Row],[CodigoEmpleado]],Originales!$M$3:$P$13,2,FALSE)</f>
        <v>Luis</v>
      </c>
      <c r="K1343" s="10">
        <f>YEAR(Tabla1[[#This Row],[Fecha]])</f>
        <v>2011</v>
      </c>
      <c r="L1343" s="11">
        <f>MONTH(Tabla1[[#This Row],[Fecha]])</f>
        <v>6</v>
      </c>
      <c r="M1343" s="11">
        <f>DAY(Tabla1[[#This Row],[Fecha]])</f>
        <v>17</v>
      </c>
      <c r="N1343" s="11">
        <f>WEEKDAY(Tabla1[[#This Row],[Fecha]],2)</f>
        <v>5</v>
      </c>
      <c r="O1343" s="11" t="str">
        <f t="shared" si="20"/>
        <v>Viernes</v>
      </c>
    </row>
    <row r="1344" spans="1:15" x14ac:dyDescent="0.25">
      <c r="A1344" s="4">
        <v>40711</v>
      </c>
      <c r="B1344">
        <v>4</v>
      </c>
      <c r="C1344">
        <v>1</v>
      </c>
      <c r="D1344" s="5" t="s">
        <v>40</v>
      </c>
      <c r="E1344" s="6">
        <v>669.55349999999999</v>
      </c>
      <c r="F1344" s="6">
        <v>1111.2149999999999</v>
      </c>
      <c r="G1344" s="6">
        <v>1780.7684999999999</v>
      </c>
      <c r="H1344" s="6" t="str">
        <f>VLOOKUP(Tabla1[[#This Row],[Caja]],Originales!$I$3:$K$6,2,FALSE)</f>
        <v>Telde</v>
      </c>
      <c r="I1344" s="6" t="str">
        <f>VLOOKUP(Tabla1[[#This Row],[Caja]],Originales!$I$3:$K$6,3,FALSE)</f>
        <v>Las Palmas</v>
      </c>
      <c r="J1344" s="9" t="str">
        <f>VLOOKUP(Tabla1[[#This Row],[CodigoEmpleado]],Originales!$M$3:$P$13,2,FALSE)</f>
        <v>Pepe</v>
      </c>
      <c r="K1344" s="10">
        <f>YEAR(Tabla1[[#This Row],[Fecha]])</f>
        <v>2011</v>
      </c>
      <c r="L1344" s="11">
        <f>MONTH(Tabla1[[#This Row],[Fecha]])</f>
        <v>6</v>
      </c>
      <c r="M1344" s="11">
        <f>DAY(Tabla1[[#This Row],[Fecha]])</f>
        <v>17</v>
      </c>
      <c r="N1344" s="11">
        <f>WEEKDAY(Tabla1[[#This Row],[Fecha]],2)</f>
        <v>5</v>
      </c>
      <c r="O1344" s="11" t="str">
        <f t="shared" si="20"/>
        <v>Viernes</v>
      </c>
    </row>
    <row r="1345" spans="1:15" x14ac:dyDescent="0.25">
      <c r="A1345" s="4">
        <v>40711</v>
      </c>
      <c r="B1345">
        <v>4</v>
      </c>
      <c r="C1345">
        <v>2</v>
      </c>
      <c r="D1345" s="5" t="s">
        <v>41</v>
      </c>
      <c r="E1345" s="6">
        <v>794.20950000000005</v>
      </c>
      <c r="F1345" s="6">
        <v>1346.8244999999999</v>
      </c>
      <c r="G1345" s="6">
        <v>2141.0340000000001</v>
      </c>
      <c r="H1345" s="6" t="str">
        <f>VLOOKUP(Tabla1[[#This Row],[Caja]],Originales!$I$3:$K$6,2,FALSE)</f>
        <v>Telde</v>
      </c>
      <c r="I1345" s="6" t="str">
        <f>VLOOKUP(Tabla1[[#This Row],[Caja]],Originales!$I$3:$K$6,3,FALSE)</f>
        <v>Las Palmas</v>
      </c>
      <c r="J1345" s="9" t="str">
        <f>VLOOKUP(Tabla1[[#This Row],[CodigoEmpleado]],Originales!$M$3:$P$13,2,FALSE)</f>
        <v>Javi</v>
      </c>
      <c r="K1345" s="10">
        <f>YEAR(Tabla1[[#This Row],[Fecha]])</f>
        <v>2011</v>
      </c>
      <c r="L1345" s="11">
        <f>MONTH(Tabla1[[#This Row],[Fecha]])</f>
        <v>6</v>
      </c>
      <c r="M1345" s="11">
        <f>DAY(Tabla1[[#This Row],[Fecha]])</f>
        <v>17</v>
      </c>
      <c r="N1345" s="11">
        <f>WEEKDAY(Tabla1[[#This Row],[Fecha]],2)</f>
        <v>5</v>
      </c>
      <c r="O1345" s="11" t="str">
        <f t="shared" si="20"/>
        <v>Viernes</v>
      </c>
    </row>
    <row r="1346" spans="1:15" x14ac:dyDescent="0.25">
      <c r="A1346" s="4">
        <v>40712</v>
      </c>
      <c r="B1346">
        <v>1</v>
      </c>
      <c r="C1346">
        <v>1</v>
      </c>
      <c r="D1346" s="5" t="s">
        <v>43</v>
      </c>
      <c r="E1346" s="6">
        <v>690.48</v>
      </c>
      <c r="F1346" s="6">
        <v>1171.9680000000001</v>
      </c>
      <c r="G1346" s="6">
        <v>1862.4480000000001</v>
      </c>
      <c r="H1346" s="6" t="str">
        <f>VLOOKUP(Tabla1[[#This Row],[Caja]],Originales!$I$3:$K$6,2,FALSE)</f>
        <v>Tenerife Norte</v>
      </c>
      <c r="I1346" s="6" t="str">
        <f>VLOOKUP(Tabla1[[#This Row],[Caja]],Originales!$I$3:$K$6,3,FALSE)</f>
        <v>Tenerife</v>
      </c>
      <c r="J1346" s="9" t="str">
        <f>VLOOKUP(Tabla1[[#This Row],[CodigoEmpleado]],Originales!$M$3:$P$13,2,FALSE)</f>
        <v>Jose</v>
      </c>
      <c r="K1346" s="10">
        <f>YEAR(Tabla1[[#This Row],[Fecha]])</f>
        <v>2011</v>
      </c>
      <c r="L1346" s="11">
        <f>MONTH(Tabla1[[#This Row],[Fecha]])</f>
        <v>6</v>
      </c>
      <c r="M1346" s="11">
        <f>DAY(Tabla1[[#This Row],[Fecha]])</f>
        <v>18</v>
      </c>
      <c r="N1346" s="11">
        <f>WEEKDAY(Tabla1[[#This Row],[Fecha]],2)</f>
        <v>6</v>
      </c>
      <c r="O1346" s="11" t="str">
        <f t="shared" ref="O1346:O1409" si="21">IF(N1346=1,"Lunes",IF(N1346=2,"Martes",IF(N1346=3,"Miércoles",IF(N1346=4,"Jueves",IF(N1346=5,"Viernes",IF(N1346=6,"Sábado","Domingo"))))))</f>
        <v>Sábado</v>
      </c>
    </row>
    <row r="1347" spans="1:15" x14ac:dyDescent="0.25">
      <c r="A1347" s="4">
        <v>40712</v>
      </c>
      <c r="B1347">
        <v>1</v>
      </c>
      <c r="C1347">
        <v>2</v>
      </c>
      <c r="D1347" s="5" t="s">
        <v>47</v>
      </c>
      <c r="E1347" s="6">
        <v>873.82050000000004</v>
      </c>
      <c r="F1347" s="6">
        <v>1333.6575</v>
      </c>
      <c r="G1347" s="6">
        <v>2207.4780000000001</v>
      </c>
      <c r="H1347" s="6" t="str">
        <f>VLOOKUP(Tabla1[[#This Row],[Caja]],Originales!$I$3:$K$6,2,FALSE)</f>
        <v>Tenerife Norte</v>
      </c>
      <c r="I1347" s="6" t="str">
        <f>VLOOKUP(Tabla1[[#This Row],[Caja]],Originales!$I$3:$K$6,3,FALSE)</f>
        <v>Tenerife</v>
      </c>
      <c r="J1347" s="9" t="str">
        <f>VLOOKUP(Tabla1[[#This Row],[CodigoEmpleado]],Originales!$M$3:$P$13,2,FALSE)</f>
        <v>Toño</v>
      </c>
      <c r="K1347" s="10">
        <f>YEAR(Tabla1[[#This Row],[Fecha]])</f>
        <v>2011</v>
      </c>
      <c r="L1347" s="11">
        <f>MONTH(Tabla1[[#This Row],[Fecha]])</f>
        <v>6</v>
      </c>
      <c r="M1347" s="11">
        <f>DAY(Tabla1[[#This Row],[Fecha]])</f>
        <v>18</v>
      </c>
      <c r="N1347" s="11">
        <f>WEEKDAY(Tabla1[[#This Row],[Fecha]],2)</f>
        <v>6</v>
      </c>
      <c r="O1347" s="11" t="str">
        <f t="shared" si="21"/>
        <v>Sábado</v>
      </c>
    </row>
    <row r="1348" spans="1:15" x14ac:dyDescent="0.25">
      <c r="A1348" s="4">
        <v>40712</v>
      </c>
      <c r="B1348">
        <v>2</v>
      </c>
      <c r="C1348">
        <v>1</v>
      </c>
      <c r="D1348" s="5" t="s">
        <v>24</v>
      </c>
      <c r="E1348" s="6">
        <v>652.08150000000001</v>
      </c>
      <c r="F1348" s="6">
        <v>1138.6935000000001</v>
      </c>
      <c r="G1348" s="6">
        <v>1790.7750000000001</v>
      </c>
      <c r="H1348" s="6" t="str">
        <f>VLOOKUP(Tabla1[[#This Row],[Caja]],Originales!$I$3:$K$6,2,FALSE)</f>
        <v>Tenerife Sur</v>
      </c>
      <c r="I1348" s="6" t="str">
        <f>VLOOKUP(Tabla1[[#This Row],[Caja]],Originales!$I$3:$K$6,3,FALSE)</f>
        <v>Tenerife</v>
      </c>
      <c r="J1348" s="9" t="str">
        <f>VLOOKUP(Tabla1[[#This Row],[CodigoEmpleado]],Originales!$M$3:$P$13,2,FALSE)</f>
        <v>Ana</v>
      </c>
      <c r="K1348" s="10">
        <f>YEAR(Tabla1[[#This Row],[Fecha]])</f>
        <v>2011</v>
      </c>
      <c r="L1348" s="11">
        <f>MONTH(Tabla1[[#This Row],[Fecha]])</f>
        <v>6</v>
      </c>
      <c r="M1348" s="11">
        <f>DAY(Tabla1[[#This Row],[Fecha]])</f>
        <v>18</v>
      </c>
      <c r="N1348" s="11">
        <f>WEEKDAY(Tabla1[[#This Row],[Fecha]],2)</f>
        <v>6</v>
      </c>
      <c r="O1348" s="11" t="str">
        <f t="shared" si="21"/>
        <v>Sábado</v>
      </c>
    </row>
    <row r="1349" spans="1:15" x14ac:dyDescent="0.25">
      <c r="A1349" s="4">
        <v>40712</v>
      </c>
      <c r="B1349">
        <v>2</v>
      </c>
      <c r="C1349">
        <v>2</v>
      </c>
      <c r="D1349" s="5" t="s">
        <v>30</v>
      </c>
      <c r="E1349" s="6">
        <v>589.95299999999997</v>
      </c>
      <c r="F1349" s="6">
        <v>1028.8634999999999</v>
      </c>
      <c r="G1349" s="6">
        <v>1618.8164999999999</v>
      </c>
      <c r="H1349" s="6" t="str">
        <f>VLOOKUP(Tabla1[[#This Row],[Caja]],Originales!$I$3:$K$6,2,FALSE)</f>
        <v>Tenerife Sur</v>
      </c>
      <c r="I1349" s="6" t="str">
        <f>VLOOKUP(Tabla1[[#This Row],[Caja]],Originales!$I$3:$K$6,3,FALSE)</f>
        <v>Tenerife</v>
      </c>
      <c r="J1349" s="9" t="str">
        <f>VLOOKUP(Tabla1[[#This Row],[CodigoEmpleado]],Originales!$M$3:$P$13,2,FALSE)</f>
        <v>Juan</v>
      </c>
      <c r="K1349" s="10">
        <f>YEAR(Tabla1[[#This Row],[Fecha]])</f>
        <v>2011</v>
      </c>
      <c r="L1349" s="11">
        <f>MONTH(Tabla1[[#This Row],[Fecha]])</f>
        <v>6</v>
      </c>
      <c r="M1349" s="11">
        <f>DAY(Tabla1[[#This Row],[Fecha]])</f>
        <v>18</v>
      </c>
      <c r="N1349" s="11">
        <f>WEEKDAY(Tabla1[[#This Row],[Fecha]],2)</f>
        <v>6</v>
      </c>
      <c r="O1349" s="11" t="str">
        <f t="shared" si="21"/>
        <v>Sábado</v>
      </c>
    </row>
    <row r="1350" spans="1:15" x14ac:dyDescent="0.25">
      <c r="A1350" s="4">
        <v>40712</v>
      </c>
      <c r="B1350">
        <v>3</v>
      </c>
      <c r="C1350">
        <v>1</v>
      </c>
      <c r="D1350" s="5" t="s">
        <v>16</v>
      </c>
      <c r="E1350" s="6">
        <v>696.27599999999995</v>
      </c>
      <c r="F1350" s="6">
        <v>1192.5899999999999</v>
      </c>
      <c r="G1350" s="6">
        <v>1888.866</v>
      </c>
      <c r="H1350" s="6" t="str">
        <f>VLOOKUP(Tabla1[[#This Row],[Caja]],Originales!$I$3:$K$6,2,FALSE)</f>
        <v>Las Canteras</v>
      </c>
      <c r="I1350" s="6" t="str">
        <f>VLOOKUP(Tabla1[[#This Row],[Caja]],Originales!$I$3:$K$6,3,FALSE)</f>
        <v>Las Palmas</v>
      </c>
      <c r="J1350" s="9" t="str">
        <f>VLOOKUP(Tabla1[[#This Row],[CodigoEmpleado]],Originales!$M$3:$P$13,2,FALSE)</f>
        <v>Jorge</v>
      </c>
      <c r="K1350" s="10">
        <f>YEAR(Tabla1[[#This Row],[Fecha]])</f>
        <v>2011</v>
      </c>
      <c r="L1350" s="11">
        <f>MONTH(Tabla1[[#This Row],[Fecha]])</f>
        <v>6</v>
      </c>
      <c r="M1350" s="11">
        <f>DAY(Tabla1[[#This Row],[Fecha]])</f>
        <v>18</v>
      </c>
      <c r="N1350" s="11">
        <f>WEEKDAY(Tabla1[[#This Row],[Fecha]],2)</f>
        <v>6</v>
      </c>
      <c r="O1350" s="11" t="str">
        <f t="shared" si="21"/>
        <v>Sábado</v>
      </c>
    </row>
    <row r="1351" spans="1:15" x14ac:dyDescent="0.25">
      <c r="A1351" s="4">
        <v>40712</v>
      </c>
      <c r="B1351">
        <v>3</v>
      </c>
      <c r="C1351">
        <v>2</v>
      </c>
      <c r="D1351" s="5" t="s">
        <v>22</v>
      </c>
      <c r="E1351" s="6">
        <v>842.05799999999999</v>
      </c>
      <c r="F1351" s="6">
        <v>1336.146</v>
      </c>
      <c r="G1351" s="6">
        <v>2178.2040000000002</v>
      </c>
      <c r="H1351" s="6" t="str">
        <f>VLOOKUP(Tabla1[[#This Row],[Caja]],Originales!$I$3:$K$6,2,FALSE)</f>
        <v>Las Canteras</v>
      </c>
      <c r="I1351" s="6" t="str">
        <f>VLOOKUP(Tabla1[[#This Row],[Caja]],Originales!$I$3:$K$6,3,FALSE)</f>
        <v>Las Palmas</v>
      </c>
      <c r="J1351" s="9" t="str">
        <f>VLOOKUP(Tabla1[[#This Row],[CodigoEmpleado]],Originales!$M$3:$P$13,2,FALSE)</f>
        <v>Paco</v>
      </c>
      <c r="K1351" s="10">
        <f>YEAR(Tabla1[[#This Row],[Fecha]])</f>
        <v>2011</v>
      </c>
      <c r="L1351" s="11">
        <f>MONTH(Tabla1[[#This Row],[Fecha]])</f>
        <v>6</v>
      </c>
      <c r="M1351" s="11">
        <f>DAY(Tabla1[[#This Row],[Fecha]])</f>
        <v>18</v>
      </c>
      <c r="N1351" s="11">
        <f>WEEKDAY(Tabla1[[#This Row],[Fecha]],2)</f>
        <v>6</v>
      </c>
      <c r="O1351" s="11" t="str">
        <f t="shared" si="21"/>
        <v>Sábado</v>
      </c>
    </row>
    <row r="1352" spans="1:15" x14ac:dyDescent="0.25">
      <c r="A1352" s="4">
        <v>40712</v>
      </c>
      <c r="B1352">
        <v>4</v>
      </c>
      <c r="C1352">
        <v>1</v>
      </c>
      <c r="D1352" s="5" t="s">
        <v>27</v>
      </c>
      <c r="E1352" s="6">
        <v>625.53750000000002</v>
      </c>
      <c r="F1352" s="6">
        <v>1059.9855</v>
      </c>
      <c r="G1352" s="6">
        <v>1685.5229999999999</v>
      </c>
      <c r="H1352" s="6" t="str">
        <f>VLOOKUP(Tabla1[[#This Row],[Caja]],Originales!$I$3:$K$6,2,FALSE)</f>
        <v>Telde</v>
      </c>
      <c r="I1352" s="6" t="str">
        <f>VLOOKUP(Tabla1[[#This Row],[Caja]],Originales!$I$3:$K$6,3,FALSE)</f>
        <v>Las Palmas</v>
      </c>
      <c r="J1352" s="9" t="str">
        <f>VLOOKUP(Tabla1[[#This Row],[CodigoEmpleado]],Originales!$M$3:$P$13,2,FALSE)</f>
        <v>Bea</v>
      </c>
      <c r="K1352" s="10">
        <f>YEAR(Tabla1[[#This Row],[Fecha]])</f>
        <v>2011</v>
      </c>
      <c r="L1352" s="11">
        <f>MONTH(Tabla1[[#This Row],[Fecha]])</f>
        <v>6</v>
      </c>
      <c r="M1352" s="11">
        <f>DAY(Tabla1[[#This Row],[Fecha]])</f>
        <v>18</v>
      </c>
      <c r="N1352" s="11">
        <f>WEEKDAY(Tabla1[[#This Row],[Fecha]],2)</f>
        <v>6</v>
      </c>
      <c r="O1352" s="11" t="str">
        <f t="shared" si="21"/>
        <v>Sábado</v>
      </c>
    </row>
    <row r="1353" spans="1:15" x14ac:dyDescent="0.25">
      <c r="A1353" s="4">
        <v>40712</v>
      </c>
      <c r="B1353">
        <v>4</v>
      </c>
      <c r="C1353">
        <v>2</v>
      </c>
      <c r="D1353" s="5" t="s">
        <v>32</v>
      </c>
      <c r="E1353" s="6">
        <v>755.61149999999998</v>
      </c>
      <c r="F1353" s="6">
        <v>1161.3105</v>
      </c>
      <c r="G1353" s="6">
        <v>1916.922</v>
      </c>
      <c r="H1353" s="6" t="str">
        <f>VLOOKUP(Tabla1[[#This Row],[Caja]],Originales!$I$3:$K$6,2,FALSE)</f>
        <v>Telde</v>
      </c>
      <c r="I1353" s="6" t="str">
        <f>VLOOKUP(Tabla1[[#This Row],[Caja]],Originales!$I$3:$K$6,3,FALSE)</f>
        <v>Las Palmas</v>
      </c>
      <c r="J1353" s="9" t="str">
        <f>VLOOKUP(Tabla1[[#This Row],[CodigoEmpleado]],Originales!$M$3:$P$13,2,FALSE)</f>
        <v>Ana</v>
      </c>
      <c r="K1353" s="10">
        <f>YEAR(Tabla1[[#This Row],[Fecha]])</f>
        <v>2011</v>
      </c>
      <c r="L1353" s="11">
        <f>MONTH(Tabla1[[#This Row],[Fecha]])</f>
        <v>6</v>
      </c>
      <c r="M1353" s="11">
        <f>DAY(Tabla1[[#This Row],[Fecha]])</f>
        <v>18</v>
      </c>
      <c r="N1353" s="11">
        <f>WEEKDAY(Tabla1[[#This Row],[Fecha]],2)</f>
        <v>6</v>
      </c>
      <c r="O1353" s="11" t="str">
        <f t="shared" si="21"/>
        <v>Sábado</v>
      </c>
    </row>
    <row r="1354" spans="1:15" x14ac:dyDescent="0.25">
      <c r="A1354" s="4">
        <v>40713</v>
      </c>
      <c r="B1354">
        <v>1</v>
      </c>
      <c r="C1354">
        <v>1</v>
      </c>
      <c r="D1354" s="5" t="s">
        <v>37</v>
      </c>
      <c r="E1354" s="6">
        <v>658.39200000000005</v>
      </c>
      <c r="F1354" s="6">
        <v>1063.8074999999999</v>
      </c>
      <c r="G1354" s="6">
        <v>1722.1994999999999</v>
      </c>
      <c r="H1354" s="6" t="str">
        <f>VLOOKUP(Tabla1[[#This Row],[Caja]],Originales!$I$3:$K$6,2,FALSE)</f>
        <v>Tenerife Norte</v>
      </c>
      <c r="I1354" s="6" t="str">
        <f>VLOOKUP(Tabla1[[#This Row],[Caja]],Originales!$I$3:$K$6,3,FALSE)</f>
        <v>Tenerife</v>
      </c>
      <c r="J1354" s="9" t="str">
        <f>VLOOKUP(Tabla1[[#This Row],[CodigoEmpleado]],Originales!$M$3:$P$13,2,FALSE)</f>
        <v>Luis</v>
      </c>
      <c r="K1354" s="10">
        <f>YEAR(Tabla1[[#This Row],[Fecha]])</f>
        <v>2011</v>
      </c>
      <c r="L1354" s="11">
        <f>MONTH(Tabla1[[#This Row],[Fecha]])</f>
        <v>6</v>
      </c>
      <c r="M1354" s="11">
        <f>DAY(Tabla1[[#This Row],[Fecha]])</f>
        <v>19</v>
      </c>
      <c r="N1354" s="11">
        <f>WEEKDAY(Tabla1[[#This Row],[Fecha]],2)</f>
        <v>7</v>
      </c>
      <c r="O1354" s="11" t="str">
        <f t="shared" si="21"/>
        <v>Domingo</v>
      </c>
    </row>
    <row r="1355" spans="1:15" x14ac:dyDescent="0.25">
      <c r="A1355" s="4">
        <v>40713</v>
      </c>
      <c r="B1355">
        <v>1</v>
      </c>
      <c r="C1355">
        <v>2</v>
      </c>
      <c r="D1355" s="5" t="s">
        <v>40</v>
      </c>
      <c r="E1355" s="6">
        <v>689.13599999999997</v>
      </c>
      <c r="F1355" s="6">
        <v>1236.7739999999999</v>
      </c>
      <c r="G1355" s="6">
        <v>1925.91</v>
      </c>
      <c r="H1355" s="6" t="str">
        <f>VLOOKUP(Tabla1[[#This Row],[Caja]],Originales!$I$3:$K$6,2,FALSE)</f>
        <v>Tenerife Norte</v>
      </c>
      <c r="I1355" s="6" t="str">
        <f>VLOOKUP(Tabla1[[#This Row],[Caja]],Originales!$I$3:$K$6,3,FALSE)</f>
        <v>Tenerife</v>
      </c>
      <c r="J1355" s="9" t="str">
        <f>VLOOKUP(Tabla1[[#This Row],[CodigoEmpleado]],Originales!$M$3:$P$13,2,FALSE)</f>
        <v>Pepe</v>
      </c>
      <c r="K1355" s="10">
        <f>YEAR(Tabla1[[#This Row],[Fecha]])</f>
        <v>2011</v>
      </c>
      <c r="L1355" s="11">
        <f>MONTH(Tabla1[[#This Row],[Fecha]])</f>
        <v>6</v>
      </c>
      <c r="M1355" s="11">
        <f>DAY(Tabla1[[#This Row],[Fecha]])</f>
        <v>19</v>
      </c>
      <c r="N1355" s="11">
        <f>WEEKDAY(Tabla1[[#This Row],[Fecha]],2)</f>
        <v>7</v>
      </c>
      <c r="O1355" s="11" t="str">
        <f t="shared" si="21"/>
        <v>Domingo</v>
      </c>
    </row>
    <row r="1356" spans="1:15" x14ac:dyDescent="0.25">
      <c r="A1356" s="4">
        <v>40713</v>
      </c>
      <c r="B1356">
        <v>2</v>
      </c>
      <c r="C1356">
        <v>1</v>
      </c>
      <c r="D1356" s="5" t="s">
        <v>41</v>
      </c>
      <c r="E1356" s="6">
        <v>727.37699999999995</v>
      </c>
      <c r="F1356" s="6">
        <v>1101.9224999999999</v>
      </c>
      <c r="G1356" s="6">
        <v>1829.2995000000001</v>
      </c>
      <c r="H1356" s="6" t="str">
        <f>VLOOKUP(Tabla1[[#This Row],[Caja]],Originales!$I$3:$K$6,2,FALSE)</f>
        <v>Tenerife Sur</v>
      </c>
      <c r="I1356" s="6" t="str">
        <f>VLOOKUP(Tabla1[[#This Row],[Caja]],Originales!$I$3:$K$6,3,FALSE)</f>
        <v>Tenerife</v>
      </c>
      <c r="J1356" s="9" t="str">
        <f>VLOOKUP(Tabla1[[#This Row],[CodigoEmpleado]],Originales!$M$3:$P$13,2,FALSE)</f>
        <v>Javi</v>
      </c>
      <c r="K1356" s="10">
        <f>YEAR(Tabla1[[#This Row],[Fecha]])</f>
        <v>2011</v>
      </c>
      <c r="L1356" s="11">
        <f>MONTH(Tabla1[[#This Row],[Fecha]])</f>
        <v>6</v>
      </c>
      <c r="M1356" s="11">
        <f>DAY(Tabla1[[#This Row],[Fecha]])</f>
        <v>19</v>
      </c>
      <c r="N1356" s="11">
        <f>WEEKDAY(Tabla1[[#This Row],[Fecha]],2)</f>
        <v>7</v>
      </c>
      <c r="O1356" s="11" t="str">
        <f t="shared" si="21"/>
        <v>Domingo</v>
      </c>
    </row>
    <row r="1357" spans="1:15" x14ac:dyDescent="0.25">
      <c r="A1357" s="4">
        <v>40713</v>
      </c>
      <c r="B1357">
        <v>2</v>
      </c>
      <c r="C1357">
        <v>2</v>
      </c>
      <c r="D1357" s="5" t="s">
        <v>43</v>
      </c>
      <c r="E1357" s="6">
        <v>869.505</v>
      </c>
      <c r="F1357" s="6">
        <v>1331.6205</v>
      </c>
      <c r="G1357" s="6">
        <v>2201.1255000000001</v>
      </c>
      <c r="H1357" s="6" t="str">
        <f>VLOOKUP(Tabla1[[#This Row],[Caja]],Originales!$I$3:$K$6,2,FALSE)</f>
        <v>Tenerife Sur</v>
      </c>
      <c r="I1357" s="6" t="str">
        <f>VLOOKUP(Tabla1[[#This Row],[Caja]],Originales!$I$3:$K$6,3,FALSE)</f>
        <v>Tenerife</v>
      </c>
      <c r="J1357" s="9" t="str">
        <f>VLOOKUP(Tabla1[[#This Row],[CodigoEmpleado]],Originales!$M$3:$P$13,2,FALSE)</f>
        <v>Jose</v>
      </c>
      <c r="K1357" s="10">
        <f>YEAR(Tabla1[[#This Row],[Fecha]])</f>
        <v>2011</v>
      </c>
      <c r="L1357" s="11">
        <f>MONTH(Tabla1[[#This Row],[Fecha]])</f>
        <v>6</v>
      </c>
      <c r="M1357" s="11">
        <f>DAY(Tabla1[[#This Row],[Fecha]])</f>
        <v>19</v>
      </c>
      <c r="N1357" s="11">
        <f>WEEKDAY(Tabla1[[#This Row],[Fecha]],2)</f>
        <v>7</v>
      </c>
      <c r="O1357" s="11" t="str">
        <f t="shared" si="21"/>
        <v>Domingo</v>
      </c>
    </row>
    <row r="1358" spans="1:15" x14ac:dyDescent="0.25">
      <c r="A1358" s="4">
        <v>40713</v>
      </c>
      <c r="B1358">
        <v>3</v>
      </c>
      <c r="C1358">
        <v>1</v>
      </c>
      <c r="D1358" s="5" t="s">
        <v>47</v>
      </c>
      <c r="E1358" s="6">
        <v>587.59050000000002</v>
      </c>
      <c r="F1358" s="6">
        <v>1011.99</v>
      </c>
      <c r="G1358" s="6">
        <v>1599.5805</v>
      </c>
      <c r="H1358" s="6" t="str">
        <f>VLOOKUP(Tabla1[[#This Row],[Caja]],Originales!$I$3:$K$6,2,FALSE)</f>
        <v>Las Canteras</v>
      </c>
      <c r="I1358" s="6" t="str">
        <f>VLOOKUP(Tabla1[[#This Row],[Caja]],Originales!$I$3:$K$6,3,FALSE)</f>
        <v>Las Palmas</v>
      </c>
      <c r="J1358" s="9" t="str">
        <f>VLOOKUP(Tabla1[[#This Row],[CodigoEmpleado]],Originales!$M$3:$P$13,2,FALSE)</f>
        <v>Toño</v>
      </c>
      <c r="K1358" s="10">
        <f>YEAR(Tabla1[[#This Row],[Fecha]])</f>
        <v>2011</v>
      </c>
      <c r="L1358" s="11">
        <f>MONTH(Tabla1[[#This Row],[Fecha]])</f>
        <v>6</v>
      </c>
      <c r="M1358" s="11">
        <f>DAY(Tabla1[[#This Row],[Fecha]])</f>
        <v>19</v>
      </c>
      <c r="N1358" s="11">
        <f>WEEKDAY(Tabla1[[#This Row],[Fecha]],2)</f>
        <v>7</v>
      </c>
      <c r="O1358" s="11" t="str">
        <f t="shared" si="21"/>
        <v>Domingo</v>
      </c>
    </row>
    <row r="1359" spans="1:15" x14ac:dyDescent="0.25">
      <c r="A1359" s="4">
        <v>40713</v>
      </c>
      <c r="B1359">
        <v>3</v>
      </c>
      <c r="C1359">
        <v>2</v>
      </c>
      <c r="D1359" s="5" t="s">
        <v>24</v>
      </c>
      <c r="E1359" s="6">
        <v>770.04899999999998</v>
      </c>
      <c r="F1359" s="6">
        <v>1364.4855</v>
      </c>
      <c r="G1359" s="6">
        <v>2134.5345000000002</v>
      </c>
      <c r="H1359" s="6" t="str">
        <f>VLOOKUP(Tabla1[[#This Row],[Caja]],Originales!$I$3:$K$6,2,FALSE)</f>
        <v>Las Canteras</v>
      </c>
      <c r="I1359" s="6" t="str">
        <f>VLOOKUP(Tabla1[[#This Row],[Caja]],Originales!$I$3:$K$6,3,FALSE)</f>
        <v>Las Palmas</v>
      </c>
      <c r="J1359" s="9" t="str">
        <f>VLOOKUP(Tabla1[[#This Row],[CodigoEmpleado]],Originales!$M$3:$P$13,2,FALSE)</f>
        <v>Ana</v>
      </c>
      <c r="K1359" s="10">
        <f>YEAR(Tabla1[[#This Row],[Fecha]])</f>
        <v>2011</v>
      </c>
      <c r="L1359" s="11">
        <f>MONTH(Tabla1[[#This Row],[Fecha]])</f>
        <v>6</v>
      </c>
      <c r="M1359" s="11">
        <f>DAY(Tabla1[[#This Row],[Fecha]])</f>
        <v>19</v>
      </c>
      <c r="N1359" s="11">
        <f>WEEKDAY(Tabla1[[#This Row],[Fecha]],2)</f>
        <v>7</v>
      </c>
      <c r="O1359" s="11" t="str">
        <f t="shared" si="21"/>
        <v>Domingo</v>
      </c>
    </row>
    <row r="1360" spans="1:15" x14ac:dyDescent="0.25">
      <c r="A1360" s="4">
        <v>40713</v>
      </c>
      <c r="B1360">
        <v>4</v>
      </c>
      <c r="C1360">
        <v>1</v>
      </c>
      <c r="D1360" s="5" t="s">
        <v>30</v>
      </c>
      <c r="E1360" s="6">
        <v>674.01599999999996</v>
      </c>
      <c r="F1360" s="6">
        <v>1157.6565000000001</v>
      </c>
      <c r="G1360" s="6">
        <v>1831.6724999999999</v>
      </c>
      <c r="H1360" s="6" t="str">
        <f>VLOOKUP(Tabla1[[#This Row],[Caja]],Originales!$I$3:$K$6,2,FALSE)</f>
        <v>Telde</v>
      </c>
      <c r="I1360" s="6" t="str">
        <f>VLOOKUP(Tabla1[[#This Row],[Caja]],Originales!$I$3:$K$6,3,FALSE)</f>
        <v>Las Palmas</v>
      </c>
      <c r="J1360" s="9" t="str">
        <f>VLOOKUP(Tabla1[[#This Row],[CodigoEmpleado]],Originales!$M$3:$P$13,2,FALSE)</f>
        <v>Juan</v>
      </c>
      <c r="K1360" s="10">
        <f>YEAR(Tabla1[[#This Row],[Fecha]])</f>
        <v>2011</v>
      </c>
      <c r="L1360" s="11">
        <f>MONTH(Tabla1[[#This Row],[Fecha]])</f>
        <v>6</v>
      </c>
      <c r="M1360" s="11">
        <f>DAY(Tabla1[[#This Row],[Fecha]])</f>
        <v>19</v>
      </c>
      <c r="N1360" s="11">
        <f>WEEKDAY(Tabla1[[#This Row],[Fecha]],2)</f>
        <v>7</v>
      </c>
      <c r="O1360" s="11" t="str">
        <f t="shared" si="21"/>
        <v>Domingo</v>
      </c>
    </row>
    <row r="1361" spans="1:15" x14ac:dyDescent="0.25">
      <c r="A1361" s="4">
        <v>40713</v>
      </c>
      <c r="B1361">
        <v>4</v>
      </c>
      <c r="C1361">
        <v>2</v>
      </c>
      <c r="D1361" s="5" t="s">
        <v>16</v>
      </c>
      <c r="E1361" s="6">
        <v>791.33249999999998</v>
      </c>
      <c r="F1361" s="6">
        <v>1381.443</v>
      </c>
      <c r="G1361" s="6">
        <v>2172.7755000000002</v>
      </c>
      <c r="H1361" s="6" t="str">
        <f>VLOOKUP(Tabla1[[#This Row],[Caja]],Originales!$I$3:$K$6,2,FALSE)</f>
        <v>Telde</v>
      </c>
      <c r="I1361" s="6" t="str">
        <f>VLOOKUP(Tabla1[[#This Row],[Caja]],Originales!$I$3:$K$6,3,FALSE)</f>
        <v>Las Palmas</v>
      </c>
      <c r="J1361" s="9" t="str">
        <f>VLOOKUP(Tabla1[[#This Row],[CodigoEmpleado]],Originales!$M$3:$P$13,2,FALSE)</f>
        <v>Jorge</v>
      </c>
      <c r="K1361" s="10">
        <f>YEAR(Tabla1[[#This Row],[Fecha]])</f>
        <v>2011</v>
      </c>
      <c r="L1361" s="11">
        <f>MONTH(Tabla1[[#This Row],[Fecha]])</f>
        <v>6</v>
      </c>
      <c r="M1361" s="11">
        <f>DAY(Tabla1[[#This Row],[Fecha]])</f>
        <v>19</v>
      </c>
      <c r="N1361" s="11">
        <f>WEEKDAY(Tabla1[[#This Row],[Fecha]],2)</f>
        <v>7</v>
      </c>
      <c r="O1361" s="11" t="str">
        <f t="shared" si="21"/>
        <v>Domingo</v>
      </c>
    </row>
    <row r="1362" spans="1:15" x14ac:dyDescent="0.25">
      <c r="A1362" s="4">
        <v>40714</v>
      </c>
      <c r="B1362">
        <v>1</v>
      </c>
      <c r="C1362">
        <v>1</v>
      </c>
      <c r="D1362" s="5" t="s">
        <v>22</v>
      </c>
      <c r="E1362" s="6">
        <v>726.99900000000002</v>
      </c>
      <c r="F1362" s="6">
        <v>1099.3815</v>
      </c>
      <c r="G1362" s="6">
        <v>1826.3805</v>
      </c>
      <c r="H1362" s="6" t="str">
        <f>VLOOKUP(Tabla1[[#This Row],[Caja]],Originales!$I$3:$K$6,2,FALSE)</f>
        <v>Tenerife Norte</v>
      </c>
      <c r="I1362" s="6" t="str">
        <f>VLOOKUP(Tabla1[[#This Row],[Caja]],Originales!$I$3:$K$6,3,FALSE)</f>
        <v>Tenerife</v>
      </c>
      <c r="J1362" s="9" t="str">
        <f>VLOOKUP(Tabla1[[#This Row],[CodigoEmpleado]],Originales!$M$3:$P$13,2,FALSE)</f>
        <v>Paco</v>
      </c>
      <c r="K1362" s="10">
        <f>YEAR(Tabla1[[#This Row],[Fecha]])</f>
        <v>2011</v>
      </c>
      <c r="L1362" s="11">
        <f>MONTH(Tabla1[[#This Row],[Fecha]])</f>
        <v>6</v>
      </c>
      <c r="M1362" s="11">
        <f>DAY(Tabla1[[#This Row],[Fecha]])</f>
        <v>20</v>
      </c>
      <c r="N1362" s="11">
        <f>WEEKDAY(Tabla1[[#This Row],[Fecha]],2)</f>
        <v>1</v>
      </c>
      <c r="O1362" s="11" t="str">
        <f t="shared" si="21"/>
        <v>Lunes</v>
      </c>
    </row>
    <row r="1363" spans="1:15" x14ac:dyDescent="0.25">
      <c r="A1363" s="4">
        <v>40714</v>
      </c>
      <c r="B1363">
        <v>1</v>
      </c>
      <c r="C1363">
        <v>2</v>
      </c>
      <c r="D1363" s="5" t="s">
        <v>27</v>
      </c>
      <c r="E1363" s="6">
        <v>630.37800000000004</v>
      </c>
      <c r="F1363" s="6">
        <v>1041.0435</v>
      </c>
      <c r="G1363" s="6">
        <v>1671.4214999999999</v>
      </c>
      <c r="H1363" s="6" t="str">
        <f>VLOOKUP(Tabla1[[#This Row],[Caja]],Originales!$I$3:$K$6,2,FALSE)</f>
        <v>Tenerife Norte</v>
      </c>
      <c r="I1363" s="6" t="str">
        <f>VLOOKUP(Tabla1[[#This Row],[Caja]],Originales!$I$3:$K$6,3,FALSE)</f>
        <v>Tenerife</v>
      </c>
      <c r="J1363" s="9" t="str">
        <f>VLOOKUP(Tabla1[[#This Row],[CodigoEmpleado]],Originales!$M$3:$P$13,2,FALSE)</f>
        <v>Bea</v>
      </c>
      <c r="K1363" s="10">
        <f>YEAR(Tabla1[[#This Row],[Fecha]])</f>
        <v>2011</v>
      </c>
      <c r="L1363" s="11">
        <f>MONTH(Tabla1[[#This Row],[Fecha]])</f>
        <v>6</v>
      </c>
      <c r="M1363" s="11">
        <f>DAY(Tabla1[[#This Row],[Fecha]])</f>
        <v>20</v>
      </c>
      <c r="N1363" s="11">
        <f>WEEKDAY(Tabla1[[#This Row],[Fecha]],2)</f>
        <v>1</v>
      </c>
      <c r="O1363" s="11" t="str">
        <f t="shared" si="21"/>
        <v>Lunes</v>
      </c>
    </row>
    <row r="1364" spans="1:15" x14ac:dyDescent="0.25">
      <c r="A1364" s="4">
        <v>40714</v>
      </c>
      <c r="B1364">
        <v>2</v>
      </c>
      <c r="C1364">
        <v>1</v>
      </c>
      <c r="D1364" s="5" t="s">
        <v>32</v>
      </c>
      <c r="E1364" s="6">
        <v>609.34649999999999</v>
      </c>
      <c r="F1364" s="6">
        <v>1068.4275</v>
      </c>
      <c r="G1364" s="6">
        <v>1677.7739999999999</v>
      </c>
      <c r="H1364" s="6" t="str">
        <f>VLOOKUP(Tabla1[[#This Row],[Caja]],Originales!$I$3:$K$6,2,FALSE)</f>
        <v>Tenerife Sur</v>
      </c>
      <c r="I1364" s="6" t="str">
        <f>VLOOKUP(Tabla1[[#This Row],[Caja]],Originales!$I$3:$K$6,3,FALSE)</f>
        <v>Tenerife</v>
      </c>
      <c r="J1364" s="9" t="str">
        <f>VLOOKUP(Tabla1[[#This Row],[CodigoEmpleado]],Originales!$M$3:$P$13,2,FALSE)</f>
        <v>Ana</v>
      </c>
      <c r="K1364" s="10">
        <f>YEAR(Tabla1[[#This Row],[Fecha]])</f>
        <v>2011</v>
      </c>
      <c r="L1364" s="11">
        <f>MONTH(Tabla1[[#This Row],[Fecha]])</f>
        <v>6</v>
      </c>
      <c r="M1364" s="11">
        <f>DAY(Tabla1[[#This Row],[Fecha]])</f>
        <v>20</v>
      </c>
      <c r="N1364" s="11">
        <f>WEEKDAY(Tabla1[[#This Row],[Fecha]],2)</f>
        <v>1</v>
      </c>
      <c r="O1364" s="11" t="str">
        <f t="shared" si="21"/>
        <v>Lunes</v>
      </c>
    </row>
    <row r="1365" spans="1:15" x14ac:dyDescent="0.25">
      <c r="A1365" s="4">
        <v>40714</v>
      </c>
      <c r="B1365">
        <v>2</v>
      </c>
      <c r="C1365">
        <v>2</v>
      </c>
      <c r="D1365" s="5" t="s">
        <v>37</v>
      </c>
      <c r="E1365" s="6">
        <v>777.42</v>
      </c>
      <c r="F1365" s="6">
        <v>1344.5775000000001</v>
      </c>
      <c r="G1365" s="6">
        <v>2121.9974999999999</v>
      </c>
      <c r="H1365" s="6" t="str">
        <f>VLOOKUP(Tabla1[[#This Row],[Caja]],Originales!$I$3:$K$6,2,FALSE)</f>
        <v>Tenerife Sur</v>
      </c>
      <c r="I1365" s="6" t="str">
        <f>VLOOKUP(Tabla1[[#This Row],[Caja]],Originales!$I$3:$K$6,3,FALSE)</f>
        <v>Tenerife</v>
      </c>
      <c r="J1365" s="9" t="str">
        <f>VLOOKUP(Tabla1[[#This Row],[CodigoEmpleado]],Originales!$M$3:$P$13,2,FALSE)</f>
        <v>Luis</v>
      </c>
      <c r="K1365" s="10">
        <f>YEAR(Tabla1[[#This Row],[Fecha]])</f>
        <v>2011</v>
      </c>
      <c r="L1365" s="11">
        <f>MONTH(Tabla1[[#This Row],[Fecha]])</f>
        <v>6</v>
      </c>
      <c r="M1365" s="11">
        <f>DAY(Tabla1[[#This Row],[Fecha]])</f>
        <v>20</v>
      </c>
      <c r="N1365" s="11">
        <f>WEEKDAY(Tabla1[[#This Row],[Fecha]],2)</f>
        <v>1</v>
      </c>
      <c r="O1365" s="11" t="str">
        <f t="shared" si="21"/>
        <v>Lunes</v>
      </c>
    </row>
    <row r="1366" spans="1:15" x14ac:dyDescent="0.25">
      <c r="A1366" s="4">
        <v>40714</v>
      </c>
      <c r="B1366">
        <v>3</v>
      </c>
      <c r="C1366">
        <v>1</v>
      </c>
      <c r="D1366" s="5" t="s">
        <v>40</v>
      </c>
      <c r="E1366" s="6">
        <v>654.96900000000005</v>
      </c>
      <c r="F1366" s="6">
        <v>1213.3800000000001</v>
      </c>
      <c r="G1366" s="6">
        <v>1868.3489999999999</v>
      </c>
      <c r="H1366" s="6" t="str">
        <f>VLOOKUP(Tabla1[[#This Row],[Caja]],Originales!$I$3:$K$6,2,FALSE)</f>
        <v>Las Canteras</v>
      </c>
      <c r="I1366" s="6" t="str">
        <f>VLOOKUP(Tabla1[[#This Row],[Caja]],Originales!$I$3:$K$6,3,FALSE)</f>
        <v>Las Palmas</v>
      </c>
      <c r="J1366" s="9" t="str">
        <f>VLOOKUP(Tabla1[[#This Row],[CodigoEmpleado]],Originales!$M$3:$P$13,2,FALSE)</f>
        <v>Pepe</v>
      </c>
      <c r="K1366" s="10">
        <f>YEAR(Tabla1[[#This Row],[Fecha]])</f>
        <v>2011</v>
      </c>
      <c r="L1366" s="11">
        <f>MONTH(Tabla1[[#This Row],[Fecha]])</f>
        <v>6</v>
      </c>
      <c r="M1366" s="11">
        <f>DAY(Tabla1[[#This Row],[Fecha]])</f>
        <v>20</v>
      </c>
      <c r="N1366" s="11">
        <f>WEEKDAY(Tabla1[[#This Row],[Fecha]],2)</f>
        <v>1</v>
      </c>
      <c r="O1366" s="11" t="str">
        <f t="shared" si="21"/>
        <v>Lunes</v>
      </c>
    </row>
    <row r="1367" spans="1:15" x14ac:dyDescent="0.25">
      <c r="A1367" s="4">
        <v>40714</v>
      </c>
      <c r="B1367">
        <v>3</v>
      </c>
      <c r="C1367">
        <v>2</v>
      </c>
      <c r="D1367" s="5" t="s">
        <v>41</v>
      </c>
      <c r="E1367" s="6">
        <v>714.21</v>
      </c>
      <c r="F1367" s="6">
        <v>1210.9649999999999</v>
      </c>
      <c r="G1367" s="6">
        <v>1925.175</v>
      </c>
      <c r="H1367" s="6" t="str">
        <f>VLOOKUP(Tabla1[[#This Row],[Caja]],Originales!$I$3:$K$6,2,FALSE)</f>
        <v>Las Canteras</v>
      </c>
      <c r="I1367" s="6" t="str">
        <f>VLOOKUP(Tabla1[[#This Row],[Caja]],Originales!$I$3:$K$6,3,FALSE)</f>
        <v>Las Palmas</v>
      </c>
      <c r="J1367" s="9" t="str">
        <f>VLOOKUP(Tabla1[[#This Row],[CodigoEmpleado]],Originales!$M$3:$P$13,2,FALSE)</f>
        <v>Javi</v>
      </c>
      <c r="K1367" s="10">
        <f>YEAR(Tabla1[[#This Row],[Fecha]])</f>
        <v>2011</v>
      </c>
      <c r="L1367" s="11">
        <f>MONTH(Tabla1[[#This Row],[Fecha]])</f>
        <v>6</v>
      </c>
      <c r="M1367" s="11">
        <f>DAY(Tabla1[[#This Row],[Fecha]])</f>
        <v>20</v>
      </c>
      <c r="N1367" s="11">
        <f>WEEKDAY(Tabla1[[#This Row],[Fecha]],2)</f>
        <v>1</v>
      </c>
      <c r="O1367" s="11" t="str">
        <f t="shared" si="21"/>
        <v>Lunes</v>
      </c>
    </row>
    <row r="1368" spans="1:15" x14ac:dyDescent="0.25">
      <c r="A1368" s="4">
        <v>40714</v>
      </c>
      <c r="B1368">
        <v>4</v>
      </c>
      <c r="C1368">
        <v>1</v>
      </c>
      <c r="D1368" s="5" t="s">
        <v>43</v>
      </c>
      <c r="E1368" s="6">
        <v>632.05799999999999</v>
      </c>
      <c r="F1368" s="6">
        <v>1096.1579999999999</v>
      </c>
      <c r="G1368" s="6">
        <v>1728.2159999999999</v>
      </c>
      <c r="H1368" s="6" t="str">
        <f>VLOOKUP(Tabla1[[#This Row],[Caja]],Originales!$I$3:$K$6,2,FALSE)</f>
        <v>Telde</v>
      </c>
      <c r="I1368" s="6" t="str">
        <f>VLOOKUP(Tabla1[[#This Row],[Caja]],Originales!$I$3:$K$6,3,FALSE)</f>
        <v>Las Palmas</v>
      </c>
      <c r="J1368" s="9" t="str">
        <f>VLOOKUP(Tabla1[[#This Row],[CodigoEmpleado]],Originales!$M$3:$P$13,2,FALSE)</f>
        <v>Jose</v>
      </c>
      <c r="K1368" s="10">
        <f>YEAR(Tabla1[[#This Row],[Fecha]])</f>
        <v>2011</v>
      </c>
      <c r="L1368" s="11">
        <f>MONTH(Tabla1[[#This Row],[Fecha]])</f>
        <v>6</v>
      </c>
      <c r="M1368" s="11">
        <f>DAY(Tabla1[[#This Row],[Fecha]])</f>
        <v>20</v>
      </c>
      <c r="N1368" s="11">
        <f>WEEKDAY(Tabla1[[#This Row],[Fecha]],2)</f>
        <v>1</v>
      </c>
      <c r="O1368" s="11" t="str">
        <f t="shared" si="21"/>
        <v>Lunes</v>
      </c>
    </row>
    <row r="1369" spans="1:15" x14ac:dyDescent="0.25">
      <c r="A1369" s="4">
        <v>40714</v>
      </c>
      <c r="B1369">
        <v>4</v>
      </c>
      <c r="C1369">
        <v>2</v>
      </c>
      <c r="D1369" s="5" t="s">
        <v>47</v>
      </c>
      <c r="E1369" s="6">
        <v>849.34500000000003</v>
      </c>
      <c r="F1369" s="6">
        <v>1349.607</v>
      </c>
      <c r="G1369" s="6">
        <v>2198.9520000000002</v>
      </c>
      <c r="H1369" s="6" t="str">
        <f>VLOOKUP(Tabla1[[#This Row],[Caja]],Originales!$I$3:$K$6,2,FALSE)</f>
        <v>Telde</v>
      </c>
      <c r="I1369" s="6" t="str">
        <f>VLOOKUP(Tabla1[[#This Row],[Caja]],Originales!$I$3:$K$6,3,FALSE)</f>
        <v>Las Palmas</v>
      </c>
      <c r="J1369" s="9" t="str">
        <f>VLOOKUP(Tabla1[[#This Row],[CodigoEmpleado]],Originales!$M$3:$P$13,2,FALSE)</f>
        <v>Toño</v>
      </c>
      <c r="K1369" s="10">
        <f>YEAR(Tabla1[[#This Row],[Fecha]])</f>
        <v>2011</v>
      </c>
      <c r="L1369" s="11">
        <f>MONTH(Tabla1[[#This Row],[Fecha]])</f>
        <v>6</v>
      </c>
      <c r="M1369" s="11">
        <f>DAY(Tabla1[[#This Row],[Fecha]])</f>
        <v>20</v>
      </c>
      <c r="N1369" s="11">
        <f>WEEKDAY(Tabla1[[#This Row],[Fecha]],2)</f>
        <v>1</v>
      </c>
      <c r="O1369" s="11" t="str">
        <f t="shared" si="21"/>
        <v>Lunes</v>
      </c>
    </row>
    <row r="1370" spans="1:15" x14ac:dyDescent="0.25">
      <c r="A1370" s="4">
        <v>40715</v>
      </c>
      <c r="B1370">
        <v>1</v>
      </c>
      <c r="C1370">
        <v>1</v>
      </c>
      <c r="D1370" s="5" t="s">
        <v>24</v>
      </c>
      <c r="E1370" s="6">
        <v>596.48400000000004</v>
      </c>
      <c r="F1370" s="6">
        <v>1033.3575000000001</v>
      </c>
      <c r="G1370" s="6">
        <v>1629.8415</v>
      </c>
      <c r="H1370" s="6" t="str">
        <f>VLOOKUP(Tabla1[[#This Row],[Caja]],Originales!$I$3:$K$6,2,FALSE)</f>
        <v>Tenerife Norte</v>
      </c>
      <c r="I1370" s="6" t="str">
        <f>VLOOKUP(Tabla1[[#This Row],[Caja]],Originales!$I$3:$K$6,3,FALSE)</f>
        <v>Tenerife</v>
      </c>
      <c r="J1370" s="9" t="str">
        <f>VLOOKUP(Tabla1[[#This Row],[CodigoEmpleado]],Originales!$M$3:$P$13,2,FALSE)</f>
        <v>Ana</v>
      </c>
      <c r="K1370" s="10">
        <f>YEAR(Tabla1[[#This Row],[Fecha]])</f>
        <v>2011</v>
      </c>
      <c r="L1370" s="11">
        <f>MONTH(Tabla1[[#This Row],[Fecha]])</f>
        <v>6</v>
      </c>
      <c r="M1370" s="11">
        <f>DAY(Tabla1[[#This Row],[Fecha]])</f>
        <v>21</v>
      </c>
      <c r="N1370" s="11">
        <f>WEEKDAY(Tabla1[[#This Row],[Fecha]],2)</f>
        <v>2</v>
      </c>
      <c r="O1370" s="11" t="str">
        <f t="shared" si="21"/>
        <v>Martes</v>
      </c>
    </row>
    <row r="1371" spans="1:15" x14ac:dyDescent="0.25">
      <c r="A1371" s="4">
        <v>40715</v>
      </c>
      <c r="B1371">
        <v>1</v>
      </c>
      <c r="C1371">
        <v>2</v>
      </c>
      <c r="D1371" s="5" t="s">
        <v>30</v>
      </c>
      <c r="E1371" s="6">
        <v>775.30949999999996</v>
      </c>
      <c r="F1371" s="6">
        <v>1412.9010000000001</v>
      </c>
      <c r="G1371" s="6">
        <v>2188.2105000000001</v>
      </c>
      <c r="H1371" s="6" t="str">
        <f>VLOOKUP(Tabla1[[#This Row],[Caja]],Originales!$I$3:$K$6,2,FALSE)</f>
        <v>Tenerife Norte</v>
      </c>
      <c r="I1371" s="6" t="str">
        <f>VLOOKUP(Tabla1[[#This Row],[Caja]],Originales!$I$3:$K$6,3,FALSE)</f>
        <v>Tenerife</v>
      </c>
      <c r="J1371" s="9" t="str">
        <f>VLOOKUP(Tabla1[[#This Row],[CodigoEmpleado]],Originales!$M$3:$P$13,2,FALSE)</f>
        <v>Juan</v>
      </c>
      <c r="K1371" s="10">
        <f>YEAR(Tabla1[[#This Row],[Fecha]])</f>
        <v>2011</v>
      </c>
      <c r="L1371" s="11">
        <f>MONTH(Tabla1[[#This Row],[Fecha]])</f>
        <v>6</v>
      </c>
      <c r="M1371" s="11">
        <f>DAY(Tabla1[[#This Row],[Fecha]])</f>
        <v>21</v>
      </c>
      <c r="N1371" s="11">
        <f>WEEKDAY(Tabla1[[#This Row],[Fecha]],2)</f>
        <v>2</v>
      </c>
      <c r="O1371" s="11" t="str">
        <f t="shared" si="21"/>
        <v>Martes</v>
      </c>
    </row>
    <row r="1372" spans="1:15" x14ac:dyDescent="0.25">
      <c r="A1372" s="4">
        <v>40715</v>
      </c>
      <c r="B1372">
        <v>2</v>
      </c>
      <c r="C1372">
        <v>1</v>
      </c>
      <c r="D1372" s="5" t="s">
        <v>16</v>
      </c>
      <c r="E1372" s="6">
        <v>696.255</v>
      </c>
      <c r="F1372" s="6">
        <v>1081.3215</v>
      </c>
      <c r="G1372" s="6">
        <v>1777.5764999999999</v>
      </c>
      <c r="H1372" s="6" t="str">
        <f>VLOOKUP(Tabla1[[#This Row],[Caja]],Originales!$I$3:$K$6,2,FALSE)</f>
        <v>Tenerife Sur</v>
      </c>
      <c r="I1372" s="6" t="str">
        <f>VLOOKUP(Tabla1[[#This Row],[Caja]],Originales!$I$3:$K$6,3,FALSE)</f>
        <v>Tenerife</v>
      </c>
      <c r="J1372" s="9" t="str">
        <f>VLOOKUP(Tabla1[[#This Row],[CodigoEmpleado]],Originales!$M$3:$P$13,2,FALSE)</f>
        <v>Jorge</v>
      </c>
      <c r="K1372" s="10">
        <f>YEAR(Tabla1[[#This Row],[Fecha]])</f>
        <v>2011</v>
      </c>
      <c r="L1372" s="11">
        <f>MONTH(Tabla1[[#This Row],[Fecha]])</f>
        <v>6</v>
      </c>
      <c r="M1372" s="11">
        <f>DAY(Tabla1[[#This Row],[Fecha]])</f>
        <v>21</v>
      </c>
      <c r="N1372" s="11">
        <f>WEEKDAY(Tabla1[[#This Row],[Fecha]],2)</f>
        <v>2</v>
      </c>
      <c r="O1372" s="11" t="str">
        <f t="shared" si="21"/>
        <v>Martes</v>
      </c>
    </row>
    <row r="1373" spans="1:15" x14ac:dyDescent="0.25">
      <c r="A1373" s="4">
        <v>40715</v>
      </c>
      <c r="B1373">
        <v>2</v>
      </c>
      <c r="C1373">
        <v>2</v>
      </c>
      <c r="D1373" s="5" t="s">
        <v>22</v>
      </c>
      <c r="E1373" s="6">
        <v>586.76099999999997</v>
      </c>
      <c r="F1373" s="6">
        <v>1003.821</v>
      </c>
      <c r="G1373" s="6">
        <v>1590.5820000000001</v>
      </c>
      <c r="H1373" s="6" t="str">
        <f>VLOOKUP(Tabla1[[#This Row],[Caja]],Originales!$I$3:$K$6,2,FALSE)</f>
        <v>Tenerife Sur</v>
      </c>
      <c r="I1373" s="6" t="str">
        <f>VLOOKUP(Tabla1[[#This Row],[Caja]],Originales!$I$3:$K$6,3,FALSE)</f>
        <v>Tenerife</v>
      </c>
      <c r="J1373" s="9" t="str">
        <f>VLOOKUP(Tabla1[[#This Row],[CodigoEmpleado]],Originales!$M$3:$P$13,2,FALSE)</f>
        <v>Paco</v>
      </c>
      <c r="K1373" s="10">
        <f>YEAR(Tabla1[[#This Row],[Fecha]])</f>
        <v>2011</v>
      </c>
      <c r="L1373" s="11">
        <f>MONTH(Tabla1[[#This Row],[Fecha]])</f>
        <v>6</v>
      </c>
      <c r="M1373" s="11">
        <f>DAY(Tabla1[[#This Row],[Fecha]])</f>
        <v>21</v>
      </c>
      <c r="N1373" s="11">
        <f>WEEKDAY(Tabla1[[#This Row],[Fecha]],2)</f>
        <v>2</v>
      </c>
      <c r="O1373" s="11" t="str">
        <f t="shared" si="21"/>
        <v>Martes</v>
      </c>
    </row>
    <row r="1374" spans="1:15" x14ac:dyDescent="0.25">
      <c r="A1374" s="4">
        <v>40715</v>
      </c>
      <c r="B1374">
        <v>3</v>
      </c>
      <c r="C1374">
        <v>1</v>
      </c>
      <c r="D1374" s="5" t="s">
        <v>27</v>
      </c>
      <c r="E1374" s="6">
        <v>578.77049999999997</v>
      </c>
      <c r="F1374" s="6">
        <v>1118.9639999999999</v>
      </c>
      <c r="G1374" s="6">
        <v>1697.7345</v>
      </c>
      <c r="H1374" s="6" t="str">
        <f>VLOOKUP(Tabla1[[#This Row],[Caja]],Originales!$I$3:$K$6,2,FALSE)</f>
        <v>Las Canteras</v>
      </c>
      <c r="I1374" s="6" t="str">
        <f>VLOOKUP(Tabla1[[#This Row],[Caja]],Originales!$I$3:$K$6,3,FALSE)</f>
        <v>Las Palmas</v>
      </c>
      <c r="J1374" s="9" t="str">
        <f>VLOOKUP(Tabla1[[#This Row],[CodigoEmpleado]],Originales!$M$3:$P$13,2,FALSE)</f>
        <v>Bea</v>
      </c>
      <c r="K1374" s="10">
        <f>YEAR(Tabla1[[#This Row],[Fecha]])</f>
        <v>2011</v>
      </c>
      <c r="L1374" s="11">
        <f>MONTH(Tabla1[[#This Row],[Fecha]])</f>
        <v>6</v>
      </c>
      <c r="M1374" s="11">
        <f>DAY(Tabla1[[#This Row],[Fecha]])</f>
        <v>21</v>
      </c>
      <c r="N1374" s="11">
        <f>WEEKDAY(Tabla1[[#This Row],[Fecha]],2)</f>
        <v>2</v>
      </c>
      <c r="O1374" s="11" t="str">
        <f t="shared" si="21"/>
        <v>Martes</v>
      </c>
    </row>
    <row r="1375" spans="1:15" x14ac:dyDescent="0.25">
      <c r="A1375" s="4">
        <v>40715</v>
      </c>
      <c r="B1375">
        <v>3</v>
      </c>
      <c r="C1375">
        <v>2</v>
      </c>
      <c r="D1375" s="5" t="s">
        <v>32</v>
      </c>
      <c r="E1375" s="6">
        <v>613.69349999999997</v>
      </c>
      <c r="F1375" s="6">
        <v>1107.2145</v>
      </c>
      <c r="G1375" s="6">
        <v>1720.9079999999999</v>
      </c>
      <c r="H1375" s="6" t="str">
        <f>VLOOKUP(Tabla1[[#This Row],[Caja]],Originales!$I$3:$K$6,2,FALSE)</f>
        <v>Las Canteras</v>
      </c>
      <c r="I1375" s="6" t="str">
        <f>VLOOKUP(Tabla1[[#This Row],[Caja]],Originales!$I$3:$K$6,3,FALSE)</f>
        <v>Las Palmas</v>
      </c>
      <c r="J1375" s="9" t="str">
        <f>VLOOKUP(Tabla1[[#This Row],[CodigoEmpleado]],Originales!$M$3:$P$13,2,FALSE)</f>
        <v>Ana</v>
      </c>
      <c r="K1375" s="10">
        <f>YEAR(Tabla1[[#This Row],[Fecha]])</f>
        <v>2011</v>
      </c>
      <c r="L1375" s="11">
        <f>MONTH(Tabla1[[#This Row],[Fecha]])</f>
        <v>6</v>
      </c>
      <c r="M1375" s="11">
        <f>DAY(Tabla1[[#This Row],[Fecha]])</f>
        <v>21</v>
      </c>
      <c r="N1375" s="11">
        <f>WEEKDAY(Tabla1[[#This Row],[Fecha]],2)</f>
        <v>2</v>
      </c>
      <c r="O1375" s="11" t="str">
        <f t="shared" si="21"/>
        <v>Martes</v>
      </c>
    </row>
    <row r="1376" spans="1:15" x14ac:dyDescent="0.25">
      <c r="A1376" s="4">
        <v>40715</v>
      </c>
      <c r="B1376">
        <v>4</v>
      </c>
      <c r="C1376">
        <v>1</v>
      </c>
      <c r="D1376" s="5" t="s">
        <v>37</v>
      </c>
      <c r="E1376" s="6">
        <v>702.41849999999999</v>
      </c>
      <c r="F1376" s="6">
        <v>1083.7049999999999</v>
      </c>
      <c r="G1376" s="6">
        <v>1786.1234999999999</v>
      </c>
      <c r="H1376" s="6" t="str">
        <f>VLOOKUP(Tabla1[[#This Row],[Caja]],Originales!$I$3:$K$6,2,FALSE)</f>
        <v>Telde</v>
      </c>
      <c r="I1376" s="6" t="str">
        <f>VLOOKUP(Tabla1[[#This Row],[Caja]],Originales!$I$3:$K$6,3,FALSE)</f>
        <v>Las Palmas</v>
      </c>
      <c r="J1376" s="9" t="str">
        <f>VLOOKUP(Tabla1[[#This Row],[CodigoEmpleado]],Originales!$M$3:$P$13,2,FALSE)</f>
        <v>Luis</v>
      </c>
      <c r="K1376" s="10">
        <f>YEAR(Tabla1[[#This Row],[Fecha]])</f>
        <v>2011</v>
      </c>
      <c r="L1376" s="11">
        <f>MONTH(Tabla1[[#This Row],[Fecha]])</f>
        <v>6</v>
      </c>
      <c r="M1376" s="11">
        <f>DAY(Tabla1[[#This Row],[Fecha]])</f>
        <v>21</v>
      </c>
      <c r="N1376" s="11">
        <f>WEEKDAY(Tabla1[[#This Row],[Fecha]],2)</f>
        <v>2</v>
      </c>
      <c r="O1376" s="11" t="str">
        <f t="shared" si="21"/>
        <v>Martes</v>
      </c>
    </row>
    <row r="1377" spans="1:15" x14ac:dyDescent="0.25">
      <c r="A1377" s="4">
        <v>40715</v>
      </c>
      <c r="B1377">
        <v>4</v>
      </c>
      <c r="C1377">
        <v>2</v>
      </c>
      <c r="D1377" s="5" t="s">
        <v>40</v>
      </c>
      <c r="E1377" s="6">
        <v>588.04200000000003</v>
      </c>
      <c r="F1377" s="6">
        <v>1007.622</v>
      </c>
      <c r="G1377" s="6">
        <v>1595.664</v>
      </c>
      <c r="H1377" s="6" t="str">
        <f>VLOOKUP(Tabla1[[#This Row],[Caja]],Originales!$I$3:$K$6,2,FALSE)</f>
        <v>Telde</v>
      </c>
      <c r="I1377" s="6" t="str">
        <f>VLOOKUP(Tabla1[[#This Row],[Caja]],Originales!$I$3:$K$6,3,FALSE)</f>
        <v>Las Palmas</v>
      </c>
      <c r="J1377" s="9" t="str">
        <f>VLOOKUP(Tabla1[[#This Row],[CodigoEmpleado]],Originales!$M$3:$P$13,2,FALSE)</f>
        <v>Pepe</v>
      </c>
      <c r="K1377" s="10">
        <f>YEAR(Tabla1[[#This Row],[Fecha]])</f>
        <v>2011</v>
      </c>
      <c r="L1377" s="11">
        <f>MONTH(Tabla1[[#This Row],[Fecha]])</f>
        <v>6</v>
      </c>
      <c r="M1377" s="11">
        <f>DAY(Tabla1[[#This Row],[Fecha]])</f>
        <v>21</v>
      </c>
      <c r="N1377" s="11">
        <f>WEEKDAY(Tabla1[[#This Row],[Fecha]],2)</f>
        <v>2</v>
      </c>
      <c r="O1377" s="11" t="str">
        <f t="shared" si="21"/>
        <v>Martes</v>
      </c>
    </row>
    <row r="1378" spans="1:15" x14ac:dyDescent="0.25">
      <c r="A1378" s="4">
        <v>40716</v>
      </c>
      <c r="B1378">
        <v>1</v>
      </c>
      <c r="C1378">
        <v>1</v>
      </c>
      <c r="D1378" s="5" t="s">
        <v>41</v>
      </c>
      <c r="E1378" s="6">
        <v>655.49400000000003</v>
      </c>
      <c r="F1378" s="6">
        <v>1097.1659999999999</v>
      </c>
      <c r="G1378" s="6">
        <v>1752.66</v>
      </c>
      <c r="H1378" s="6" t="str">
        <f>VLOOKUP(Tabla1[[#This Row],[Caja]],Originales!$I$3:$K$6,2,FALSE)</f>
        <v>Tenerife Norte</v>
      </c>
      <c r="I1378" s="6" t="str">
        <f>VLOOKUP(Tabla1[[#This Row],[Caja]],Originales!$I$3:$K$6,3,FALSE)</f>
        <v>Tenerife</v>
      </c>
      <c r="J1378" s="9" t="str">
        <f>VLOOKUP(Tabla1[[#This Row],[CodigoEmpleado]],Originales!$M$3:$P$13,2,FALSE)</f>
        <v>Javi</v>
      </c>
      <c r="K1378" s="10">
        <f>YEAR(Tabla1[[#This Row],[Fecha]])</f>
        <v>2011</v>
      </c>
      <c r="L1378" s="11">
        <f>MONTH(Tabla1[[#This Row],[Fecha]])</f>
        <v>6</v>
      </c>
      <c r="M1378" s="11">
        <f>DAY(Tabla1[[#This Row],[Fecha]])</f>
        <v>22</v>
      </c>
      <c r="N1378" s="11">
        <f>WEEKDAY(Tabla1[[#This Row],[Fecha]],2)</f>
        <v>3</v>
      </c>
      <c r="O1378" s="11" t="str">
        <f t="shared" si="21"/>
        <v>Miércoles</v>
      </c>
    </row>
    <row r="1379" spans="1:15" x14ac:dyDescent="0.25">
      <c r="A1379" s="4">
        <v>40716</v>
      </c>
      <c r="B1379">
        <v>1</v>
      </c>
      <c r="C1379">
        <v>2</v>
      </c>
      <c r="D1379" s="5" t="s">
        <v>43</v>
      </c>
      <c r="E1379" s="6">
        <v>696.75900000000001</v>
      </c>
      <c r="F1379" s="6">
        <v>1140.8879999999999</v>
      </c>
      <c r="G1379" s="6">
        <v>1837.6469999999999</v>
      </c>
      <c r="H1379" s="6" t="str">
        <f>VLOOKUP(Tabla1[[#This Row],[Caja]],Originales!$I$3:$K$6,2,FALSE)</f>
        <v>Tenerife Norte</v>
      </c>
      <c r="I1379" s="6" t="str">
        <f>VLOOKUP(Tabla1[[#This Row],[Caja]],Originales!$I$3:$K$6,3,FALSE)</f>
        <v>Tenerife</v>
      </c>
      <c r="J1379" s="9" t="str">
        <f>VLOOKUP(Tabla1[[#This Row],[CodigoEmpleado]],Originales!$M$3:$P$13,2,FALSE)</f>
        <v>Jose</v>
      </c>
      <c r="K1379" s="10">
        <f>YEAR(Tabla1[[#This Row],[Fecha]])</f>
        <v>2011</v>
      </c>
      <c r="L1379" s="11">
        <f>MONTH(Tabla1[[#This Row],[Fecha]])</f>
        <v>6</v>
      </c>
      <c r="M1379" s="11">
        <f>DAY(Tabla1[[#This Row],[Fecha]])</f>
        <v>22</v>
      </c>
      <c r="N1379" s="11">
        <f>WEEKDAY(Tabla1[[#This Row],[Fecha]],2)</f>
        <v>3</v>
      </c>
      <c r="O1379" s="11" t="str">
        <f t="shared" si="21"/>
        <v>Miércoles</v>
      </c>
    </row>
    <row r="1380" spans="1:15" x14ac:dyDescent="0.25">
      <c r="A1380" s="4">
        <v>40716</v>
      </c>
      <c r="B1380">
        <v>2</v>
      </c>
      <c r="C1380">
        <v>1</v>
      </c>
      <c r="D1380" s="5" t="s">
        <v>47</v>
      </c>
      <c r="E1380" s="6">
        <v>538.21950000000004</v>
      </c>
      <c r="F1380" s="6">
        <v>1053.3285000000001</v>
      </c>
      <c r="G1380" s="6">
        <v>1591.548</v>
      </c>
      <c r="H1380" s="6" t="str">
        <f>VLOOKUP(Tabla1[[#This Row],[Caja]],Originales!$I$3:$K$6,2,FALSE)</f>
        <v>Tenerife Sur</v>
      </c>
      <c r="I1380" s="6" t="str">
        <f>VLOOKUP(Tabla1[[#This Row],[Caja]],Originales!$I$3:$K$6,3,FALSE)</f>
        <v>Tenerife</v>
      </c>
      <c r="J1380" s="9" t="str">
        <f>VLOOKUP(Tabla1[[#This Row],[CodigoEmpleado]],Originales!$M$3:$P$13,2,FALSE)</f>
        <v>Toño</v>
      </c>
      <c r="K1380" s="10">
        <f>YEAR(Tabla1[[#This Row],[Fecha]])</f>
        <v>2011</v>
      </c>
      <c r="L1380" s="11">
        <f>MONTH(Tabla1[[#This Row],[Fecha]])</f>
        <v>6</v>
      </c>
      <c r="M1380" s="11">
        <f>DAY(Tabla1[[#This Row],[Fecha]])</f>
        <v>22</v>
      </c>
      <c r="N1380" s="11">
        <f>WEEKDAY(Tabla1[[#This Row],[Fecha]],2)</f>
        <v>3</v>
      </c>
      <c r="O1380" s="11" t="str">
        <f t="shared" si="21"/>
        <v>Miércoles</v>
      </c>
    </row>
    <row r="1381" spans="1:15" x14ac:dyDescent="0.25">
      <c r="A1381" s="4">
        <v>40716</v>
      </c>
      <c r="B1381">
        <v>2</v>
      </c>
      <c r="C1381">
        <v>2</v>
      </c>
      <c r="D1381" s="5" t="s">
        <v>24</v>
      </c>
      <c r="E1381" s="6">
        <v>809.32950000000005</v>
      </c>
      <c r="F1381" s="6">
        <v>1296.9075</v>
      </c>
      <c r="G1381" s="6">
        <v>2106.2370000000001</v>
      </c>
      <c r="H1381" s="6" t="str">
        <f>VLOOKUP(Tabla1[[#This Row],[Caja]],Originales!$I$3:$K$6,2,FALSE)</f>
        <v>Tenerife Sur</v>
      </c>
      <c r="I1381" s="6" t="str">
        <f>VLOOKUP(Tabla1[[#This Row],[Caja]],Originales!$I$3:$K$6,3,FALSE)</f>
        <v>Tenerife</v>
      </c>
      <c r="J1381" s="9" t="str">
        <f>VLOOKUP(Tabla1[[#This Row],[CodigoEmpleado]],Originales!$M$3:$P$13,2,FALSE)</f>
        <v>Ana</v>
      </c>
      <c r="K1381" s="10">
        <f>YEAR(Tabla1[[#This Row],[Fecha]])</f>
        <v>2011</v>
      </c>
      <c r="L1381" s="11">
        <f>MONTH(Tabla1[[#This Row],[Fecha]])</f>
        <v>6</v>
      </c>
      <c r="M1381" s="11">
        <f>DAY(Tabla1[[#This Row],[Fecha]])</f>
        <v>22</v>
      </c>
      <c r="N1381" s="11">
        <f>WEEKDAY(Tabla1[[#This Row],[Fecha]],2)</f>
        <v>3</v>
      </c>
      <c r="O1381" s="11" t="str">
        <f t="shared" si="21"/>
        <v>Miércoles</v>
      </c>
    </row>
    <row r="1382" spans="1:15" x14ac:dyDescent="0.25">
      <c r="A1382" s="4">
        <v>40716</v>
      </c>
      <c r="B1382">
        <v>3</v>
      </c>
      <c r="C1382">
        <v>1</v>
      </c>
      <c r="D1382" s="5" t="s">
        <v>30</v>
      </c>
      <c r="E1382" s="6">
        <v>679.74900000000002</v>
      </c>
      <c r="F1382" s="6">
        <v>1113.8399999999999</v>
      </c>
      <c r="G1382" s="6">
        <v>1793.5889999999999</v>
      </c>
      <c r="H1382" s="6" t="str">
        <f>VLOOKUP(Tabla1[[#This Row],[Caja]],Originales!$I$3:$K$6,2,FALSE)</f>
        <v>Las Canteras</v>
      </c>
      <c r="I1382" s="6" t="str">
        <f>VLOOKUP(Tabla1[[#This Row],[Caja]],Originales!$I$3:$K$6,3,FALSE)</f>
        <v>Las Palmas</v>
      </c>
      <c r="J1382" s="9" t="str">
        <f>VLOOKUP(Tabla1[[#This Row],[CodigoEmpleado]],Originales!$M$3:$P$13,2,FALSE)</f>
        <v>Juan</v>
      </c>
      <c r="K1382" s="10">
        <f>YEAR(Tabla1[[#This Row],[Fecha]])</f>
        <v>2011</v>
      </c>
      <c r="L1382" s="11">
        <f>MONTH(Tabla1[[#This Row],[Fecha]])</f>
        <v>6</v>
      </c>
      <c r="M1382" s="11">
        <f>DAY(Tabla1[[#This Row],[Fecha]])</f>
        <v>22</v>
      </c>
      <c r="N1382" s="11">
        <f>WEEKDAY(Tabla1[[#This Row],[Fecha]],2)</f>
        <v>3</v>
      </c>
      <c r="O1382" s="11" t="str">
        <f t="shared" si="21"/>
        <v>Miércoles</v>
      </c>
    </row>
    <row r="1383" spans="1:15" x14ac:dyDescent="0.25">
      <c r="A1383" s="4">
        <v>40716</v>
      </c>
      <c r="B1383">
        <v>3</v>
      </c>
      <c r="C1383">
        <v>2</v>
      </c>
      <c r="D1383" s="5" t="s">
        <v>16</v>
      </c>
      <c r="E1383" s="6">
        <v>531.19500000000005</v>
      </c>
      <c r="F1383" s="6">
        <v>1068.5429999999999</v>
      </c>
      <c r="G1383" s="6">
        <v>1599.7380000000001</v>
      </c>
      <c r="H1383" s="6" t="str">
        <f>VLOOKUP(Tabla1[[#This Row],[Caja]],Originales!$I$3:$K$6,2,FALSE)</f>
        <v>Las Canteras</v>
      </c>
      <c r="I1383" s="6" t="str">
        <f>VLOOKUP(Tabla1[[#This Row],[Caja]],Originales!$I$3:$K$6,3,FALSE)</f>
        <v>Las Palmas</v>
      </c>
      <c r="J1383" s="9" t="str">
        <f>VLOOKUP(Tabla1[[#This Row],[CodigoEmpleado]],Originales!$M$3:$P$13,2,FALSE)</f>
        <v>Jorge</v>
      </c>
      <c r="K1383" s="10">
        <f>YEAR(Tabla1[[#This Row],[Fecha]])</f>
        <v>2011</v>
      </c>
      <c r="L1383" s="11">
        <f>MONTH(Tabla1[[#This Row],[Fecha]])</f>
        <v>6</v>
      </c>
      <c r="M1383" s="11">
        <f>DAY(Tabla1[[#This Row],[Fecha]])</f>
        <v>22</v>
      </c>
      <c r="N1383" s="11">
        <f>WEEKDAY(Tabla1[[#This Row],[Fecha]],2)</f>
        <v>3</v>
      </c>
      <c r="O1383" s="11" t="str">
        <f t="shared" si="21"/>
        <v>Miércoles</v>
      </c>
    </row>
    <row r="1384" spans="1:15" x14ac:dyDescent="0.25">
      <c r="A1384" s="4">
        <v>40716</v>
      </c>
      <c r="B1384">
        <v>4</v>
      </c>
      <c r="C1384">
        <v>1</v>
      </c>
      <c r="D1384" s="5" t="s">
        <v>22</v>
      </c>
      <c r="E1384" s="6">
        <v>694.38599999999997</v>
      </c>
      <c r="F1384" s="6">
        <v>1051.827</v>
      </c>
      <c r="G1384" s="6">
        <v>1746.213</v>
      </c>
      <c r="H1384" s="6" t="str">
        <f>VLOOKUP(Tabla1[[#This Row],[Caja]],Originales!$I$3:$K$6,2,FALSE)</f>
        <v>Telde</v>
      </c>
      <c r="I1384" s="6" t="str">
        <f>VLOOKUP(Tabla1[[#This Row],[Caja]],Originales!$I$3:$K$6,3,FALSE)</f>
        <v>Las Palmas</v>
      </c>
      <c r="J1384" s="9" t="str">
        <f>VLOOKUP(Tabla1[[#This Row],[CodigoEmpleado]],Originales!$M$3:$P$13,2,FALSE)</f>
        <v>Paco</v>
      </c>
      <c r="K1384" s="10">
        <f>YEAR(Tabla1[[#This Row],[Fecha]])</f>
        <v>2011</v>
      </c>
      <c r="L1384" s="11">
        <f>MONTH(Tabla1[[#This Row],[Fecha]])</f>
        <v>6</v>
      </c>
      <c r="M1384" s="11">
        <f>DAY(Tabla1[[#This Row],[Fecha]])</f>
        <v>22</v>
      </c>
      <c r="N1384" s="11">
        <f>WEEKDAY(Tabla1[[#This Row],[Fecha]],2)</f>
        <v>3</v>
      </c>
      <c r="O1384" s="11" t="str">
        <f t="shared" si="21"/>
        <v>Miércoles</v>
      </c>
    </row>
    <row r="1385" spans="1:15" x14ac:dyDescent="0.25">
      <c r="A1385" s="4">
        <v>40716</v>
      </c>
      <c r="B1385">
        <v>4</v>
      </c>
      <c r="C1385">
        <v>2</v>
      </c>
      <c r="D1385" s="5" t="s">
        <v>27</v>
      </c>
      <c r="E1385" s="6">
        <v>656.47050000000002</v>
      </c>
      <c r="F1385" s="6">
        <v>999.88350000000003</v>
      </c>
      <c r="G1385" s="6">
        <v>1656.354</v>
      </c>
      <c r="H1385" s="6" t="str">
        <f>VLOOKUP(Tabla1[[#This Row],[Caja]],Originales!$I$3:$K$6,2,FALSE)</f>
        <v>Telde</v>
      </c>
      <c r="I1385" s="6" t="str">
        <f>VLOOKUP(Tabla1[[#This Row],[Caja]],Originales!$I$3:$K$6,3,FALSE)</f>
        <v>Las Palmas</v>
      </c>
      <c r="J1385" s="9" t="str">
        <f>VLOOKUP(Tabla1[[#This Row],[CodigoEmpleado]],Originales!$M$3:$P$13,2,FALSE)</f>
        <v>Bea</v>
      </c>
      <c r="K1385" s="10">
        <f>YEAR(Tabla1[[#This Row],[Fecha]])</f>
        <v>2011</v>
      </c>
      <c r="L1385" s="11">
        <f>MONTH(Tabla1[[#This Row],[Fecha]])</f>
        <v>6</v>
      </c>
      <c r="M1385" s="11">
        <f>DAY(Tabla1[[#This Row],[Fecha]])</f>
        <v>22</v>
      </c>
      <c r="N1385" s="11">
        <f>WEEKDAY(Tabla1[[#This Row],[Fecha]],2)</f>
        <v>3</v>
      </c>
      <c r="O1385" s="11" t="str">
        <f t="shared" si="21"/>
        <v>Miércoles</v>
      </c>
    </row>
    <row r="1386" spans="1:15" x14ac:dyDescent="0.25">
      <c r="A1386" s="4">
        <v>40717</v>
      </c>
      <c r="B1386">
        <v>1</v>
      </c>
      <c r="C1386">
        <v>1</v>
      </c>
      <c r="D1386" s="5" t="s">
        <v>32</v>
      </c>
      <c r="E1386" s="6">
        <v>720.36300000000006</v>
      </c>
      <c r="F1386" s="6">
        <v>1101.2085</v>
      </c>
      <c r="G1386" s="6">
        <v>1821.5715</v>
      </c>
      <c r="H1386" s="6" t="str">
        <f>VLOOKUP(Tabla1[[#This Row],[Caja]],Originales!$I$3:$K$6,2,FALSE)</f>
        <v>Tenerife Norte</v>
      </c>
      <c r="I1386" s="6" t="str">
        <f>VLOOKUP(Tabla1[[#This Row],[Caja]],Originales!$I$3:$K$6,3,FALSE)</f>
        <v>Tenerife</v>
      </c>
      <c r="J1386" s="9" t="str">
        <f>VLOOKUP(Tabla1[[#This Row],[CodigoEmpleado]],Originales!$M$3:$P$13,2,FALSE)</f>
        <v>Ana</v>
      </c>
      <c r="K1386" s="10">
        <f>YEAR(Tabla1[[#This Row],[Fecha]])</f>
        <v>2011</v>
      </c>
      <c r="L1386" s="11">
        <f>MONTH(Tabla1[[#This Row],[Fecha]])</f>
        <v>6</v>
      </c>
      <c r="M1386" s="11">
        <f>DAY(Tabla1[[#This Row],[Fecha]])</f>
        <v>23</v>
      </c>
      <c r="N1386" s="11">
        <f>WEEKDAY(Tabla1[[#This Row],[Fecha]],2)</f>
        <v>4</v>
      </c>
      <c r="O1386" s="11" t="str">
        <f t="shared" si="21"/>
        <v>Jueves</v>
      </c>
    </row>
    <row r="1387" spans="1:15" x14ac:dyDescent="0.25">
      <c r="A1387" s="4">
        <v>40717</v>
      </c>
      <c r="B1387">
        <v>1</v>
      </c>
      <c r="C1387">
        <v>2</v>
      </c>
      <c r="D1387" s="5" t="s">
        <v>37</v>
      </c>
      <c r="E1387" s="6">
        <v>624.01499999999999</v>
      </c>
      <c r="F1387" s="6">
        <v>1127.4794999999999</v>
      </c>
      <c r="G1387" s="6">
        <v>1751.4945</v>
      </c>
      <c r="H1387" s="6" t="str">
        <f>VLOOKUP(Tabla1[[#This Row],[Caja]],Originales!$I$3:$K$6,2,FALSE)</f>
        <v>Tenerife Norte</v>
      </c>
      <c r="I1387" s="6" t="str">
        <f>VLOOKUP(Tabla1[[#This Row],[Caja]],Originales!$I$3:$K$6,3,FALSE)</f>
        <v>Tenerife</v>
      </c>
      <c r="J1387" s="9" t="str">
        <f>VLOOKUP(Tabla1[[#This Row],[CodigoEmpleado]],Originales!$M$3:$P$13,2,FALSE)</f>
        <v>Luis</v>
      </c>
      <c r="K1387" s="10">
        <f>YEAR(Tabla1[[#This Row],[Fecha]])</f>
        <v>2011</v>
      </c>
      <c r="L1387" s="11">
        <f>MONTH(Tabla1[[#This Row],[Fecha]])</f>
        <v>6</v>
      </c>
      <c r="M1387" s="11">
        <f>DAY(Tabla1[[#This Row],[Fecha]])</f>
        <v>23</v>
      </c>
      <c r="N1387" s="11">
        <f>WEEKDAY(Tabla1[[#This Row],[Fecha]],2)</f>
        <v>4</v>
      </c>
      <c r="O1387" s="11" t="str">
        <f t="shared" si="21"/>
        <v>Jueves</v>
      </c>
    </row>
    <row r="1388" spans="1:15" x14ac:dyDescent="0.25">
      <c r="A1388" s="4">
        <v>40717</v>
      </c>
      <c r="B1388">
        <v>2</v>
      </c>
      <c r="C1388">
        <v>1</v>
      </c>
      <c r="D1388" s="5" t="s">
        <v>40</v>
      </c>
      <c r="E1388" s="6">
        <v>667.17</v>
      </c>
      <c r="F1388" s="6">
        <v>1105.923</v>
      </c>
      <c r="G1388" s="6">
        <v>1773.0930000000001</v>
      </c>
      <c r="H1388" s="6" t="str">
        <f>VLOOKUP(Tabla1[[#This Row],[Caja]],Originales!$I$3:$K$6,2,FALSE)</f>
        <v>Tenerife Sur</v>
      </c>
      <c r="I1388" s="6" t="str">
        <f>VLOOKUP(Tabla1[[#This Row],[Caja]],Originales!$I$3:$K$6,3,FALSE)</f>
        <v>Tenerife</v>
      </c>
      <c r="J1388" s="9" t="str">
        <f>VLOOKUP(Tabla1[[#This Row],[CodigoEmpleado]],Originales!$M$3:$P$13,2,FALSE)</f>
        <v>Pepe</v>
      </c>
      <c r="K1388" s="10">
        <f>YEAR(Tabla1[[#This Row],[Fecha]])</f>
        <v>2011</v>
      </c>
      <c r="L1388" s="11">
        <f>MONTH(Tabla1[[#This Row],[Fecha]])</f>
        <v>6</v>
      </c>
      <c r="M1388" s="11">
        <f>DAY(Tabla1[[#This Row],[Fecha]])</f>
        <v>23</v>
      </c>
      <c r="N1388" s="11">
        <f>WEEKDAY(Tabla1[[#This Row],[Fecha]],2)</f>
        <v>4</v>
      </c>
      <c r="O1388" s="11" t="str">
        <f t="shared" si="21"/>
        <v>Jueves</v>
      </c>
    </row>
    <row r="1389" spans="1:15" x14ac:dyDescent="0.25">
      <c r="A1389" s="4">
        <v>40717</v>
      </c>
      <c r="B1389">
        <v>2</v>
      </c>
      <c r="C1389">
        <v>2</v>
      </c>
      <c r="D1389" s="5" t="s">
        <v>41</v>
      </c>
      <c r="E1389" s="6">
        <v>616.48649999999998</v>
      </c>
      <c r="F1389" s="6">
        <v>1180.2525000000001</v>
      </c>
      <c r="G1389" s="6">
        <v>1796.739</v>
      </c>
      <c r="H1389" s="6" t="str">
        <f>VLOOKUP(Tabla1[[#This Row],[Caja]],Originales!$I$3:$K$6,2,FALSE)</f>
        <v>Tenerife Sur</v>
      </c>
      <c r="I1389" s="6" t="str">
        <f>VLOOKUP(Tabla1[[#This Row],[Caja]],Originales!$I$3:$K$6,3,FALSE)</f>
        <v>Tenerife</v>
      </c>
      <c r="J1389" s="9" t="str">
        <f>VLOOKUP(Tabla1[[#This Row],[CodigoEmpleado]],Originales!$M$3:$P$13,2,FALSE)</f>
        <v>Javi</v>
      </c>
      <c r="K1389" s="10">
        <f>YEAR(Tabla1[[#This Row],[Fecha]])</f>
        <v>2011</v>
      </c>
      <c r="L1389" s="11">
        <f>MONTH(Tabla1[[#This Row],[Fecha]])</f>
        <v>6</v>
      </c>
      <c r="M1389" s="11">
        <f>DAY(Tabla1[[#This Row],[Fecha]])</f>
        <v>23</v>
      </c>
      <c r="N1389" s="11">
        <f>WEEKDAY(Tabla1[[#This Row],[Fecha]],2)</f>
        <v>4</v>
      </c>
      <c r="O1389" s="11" t="str">
        <f t="shared" si="21"/>
        <v>Jueves</v>
      </c>
    </row>
    <row r="1390" spans="1:15" x14ac:dyDescent="0.25">
      <c r="A1390" s="4">
        <v>40717</v>
      </c>
      <c r="B1390">
        <v>3</v>
      </c>
      <c r="C1390">
        <v>1</v>
      </c>
      <c r="D1390" s="5" t="s">
        <v>43</v>
      </c>
      <c r="E1390" s="6">
        <v>699.13199999999995</v>
      </c>
      <c r="F1390" s="6">
        <v>1067.1465000000001</v>
      </c>
      <c r="G1390" s="6">
        <v>1766.2784999999999</v>
      </c>
      <c r="H1390" s="6" t="str">
        <f>VLOOKUP(Tabla1[[#This Row],[Caja]],Originales!$I$3:$K$6,2,FALSE)</f>
        <v>Las Canteras</v>
      </c>
      <c r="I1390" s="6" t="str">
        <f>VLOOKUP(Tabla1[[#This Row],[Caja]],Originales!$I$3:$K$6,3,FALSE)</f>
        <v>Las Palmas</v>
      </c>
      <c r="J1390" s="9" t="str">
        <f>VLOOKUP(Tabla1[[#This Row],[CodigoEmpleado]],Originales!$M$3:$P$13,2,FALSE)</f>
        <v>Jose</v>
      </c>
      <c r="K1390" s="10">
        <f>YEAR(Tabla1[[#This Row],[Fecha]])</f>
        <v>2011</v>
      </c>
      <c r="L1390" s="11">
        <f>MONTH(Tabla1[[#This Row],[Fecha]])</f>
        <v>6</v>
      </c>
      <c r="M1390" s="11">
        <f>DAY(Tabla1[[#This Row],[Fecha]])</f>
        <v>23</v>
      </c>
      <c r="N1390" s="11">
        <f>WEEKDAY(Tabla1[[#This Row],[Fecha]],2)</f>
        <v>4</v>
      </c>
      <c r="O1390" s="11" t="str">
        <f t="shared" si="21"/>
        <v>Jueves</v>
      </c>
    </row>
    <row r="1391" spans="1:15" x14ac:dyDescent="0.25">
      <c r="A1391" s="4">
        <v>40717</v>
      </c>
      <c r="B1391">
        <v>3</v>
      </c>
      <c r="C1391">
        <v>2</v>
      </c>
      <c r="D1391" s="5" t="s">
        <v>47</v>
      </c>
      <c r="E1391" s="6">
        <v>655.03200000000004</v>
      </c>
      <c r="F1391" s="6">
        <v>1232.3115</v>
      </c>
      <c r="G1391" s="6">
        <v>1887.3434999999999</v>
      </c>
      <c r="H1391" s="6" t="str">
        <f>VLOOKUP(Tabla1[[#This Row],[Caja]],Originales!$I$3:$K$6,2,FALSE)</f>
        <v>Las Canteras</v>
      </c>
      <c r="I1391" s="6" t="str">
        <f>VLOOKUP(Tabla1[[#This Row],[Caja]],Originales!$I$3:$K$6,3,FALSE)</f>
        <v>Las Palmas</v>
      </c>
      <c r="J1391" s="9" t="str">
        <f>VLOOKUP(Tabla1[[#This Row],[CodigoEmpleado]],Originales!$M$3:$P$13,2,FALSE)</f>
        <v>Toño</v>
      </c>
      <c r="K1391" s="10">
        <f>YEAR(Tabla1[[#This Row],[Fecha]])</f>
        <v>2011</v>
      </c>
      <c r="L1391" s="11">
        <f>MONTH(Tabla1[[#This Row],[Fecha]])</f>
        <v>6</v>
      </c>
      <c r="M1391" s="11">
        <f>DAY(Tabla1[[#This Row],[Fecha]])</f>
        <v>23</v>
      </c>
      <c r="N1391" s="11">
        <f>WEEKDAY(Tabla1[[#This Row],[Fecha]],2)</f>
        <v>4</v>
      </c>
      <c r="O1391" s="11" t="str">
        <f t="shared" si="21"/>
        <v>Jueves</v>
      </c>
    </row>
    <row r="1392" spans="1:15" x14ac:dyDescent="0.25">
      <c r="A1392" s="4">
        <v>40717</v>
      </c>
      <c r="B1392">
        <v>4</v>
      </c>
      <c r="C1392">
        <v>1</v>
      </c>
      <c r="D1392" s="5" t="s">
        <v>24</v>
      </c>
      <c r="E1392" s="6">
        <v>629.34900000000005</v>
      </c>
      <c r="F1392" s="6">
        <v>1049.5170000000001</v>
      </c>
      <c r="G1392" s="6">
        <v>1678.866</v>
      </c>
      <c r="H1392" s="6" t="str">
        <f>VLOOKUP(Tabla1[[#This Row],[Caja]],Originales!$I$3:$K$6,2,FALSE)</f>
        <v>Telde</v>
      </c>
      <c r="I1392" s="6" t="str">
        <f>VLOOKUP(Tabla1[[#This Row],[Caja]],Originales!$I$3:$K$6,3,FALSE)</f>
        <v>Las Palmas</v>
      </c>
      <c r="J1392" s="9" t="str">
        <f>VLOOKUP(Tabla1[[#This Row],[CodigoEmpleado]],Originales!$M$3:$P$13,2,FALSE)</f>
        <v>Ana</v>
      </c>
      <c r="K1392" s="10">
        <f>YEAR(Tabla1[[#This Row],[Fecha]])</f>
        <v>2011</v>
      </c>
      <c r="L1392" s="11">
        <f>MONTH(Tabla1[[#This Row],[Fecha]])</f>
        <v>6</v>
      </c>
      <c r="M1392" s="11">
        <f>DAY(Tabla1[[#This Row],[Fecha]])</f>
        <v>23</v>
      </c>
      <c r="N1392" s="11">
        <f>WEEKDAY(Tabla1[[#This Row],[Fecha]],2)</f>
        <v>4</v>
      </c>
      <c r="O1392" s="11" t="str">
        <f t="shared" si="21"/>
        <v>Jueves</v>
      </c>
    </row>
    <row r="1393" spans="1:15" x14ac:dyDescent="0.25">
      <c r="A1393" s="4">
        <v>40717</v>
      </c>
      <c r="B1393">
        <v>4</v>
      </c>
      <c r="C1393">
        <v>2</v>
      </c>
      <c r="D1393" s="5" t="s">
        <v>30</v>
      </c>
      <c r="E1393" s="6">
        <v>558.6</v>
      </c>
      <c r="F1393" s="6">
        <v>1102.248</v>
      </c>
      <c r="G1393" s="6">
        <v>1660.848</v>
      </c>
      <c r="H1393" s="6" t="str">
        <f>VLOOKUP(Tabla1[[#This Row],[Caja]],Originales!$I$3:$K$6,2,FALSE)</f>
        <v>Telde</v>
      </c>
      <c r="I1393" s="6" t="str">
        <f>VLOOKUP(Tabla1[[#This Row],[Caja]],Originales!$I$3:$K$6,3,FALSE)</f>
        <v>Las Palmas</v>
      </c>
      <c r="J1393" s="9" t="str">
        <f>VLOOKUP(Tabla1[[#This Row],[CodigoEmpleado]],Originales!$M$3:$P$13,2,FALSE)</f>
        <v>Juan</v>
      </c>
      <c r="K1393" s="10">
        <f>YEAR(Tabla1[[#This Row],[Fecha]])</f>
        <v>2011</v>
      </c>
      <c r="L1393" s="11">
        <f>MONTH(Tabla1[[#This Row],[Fecha]])</f>
        <v>6</v>
      </c>
      <c r="M1393" s="11">
        <f>DAY(Tabla1[[#This Row],[Fecha]])</f>
        <v>23</v>
      </c>
      <c r="N1393" s="11">
        <f>WEEKDAY(Tabla1[[#This Row],[Fecha]],2)</f>
        <v>4</v>
      </c>
      <c r="O1393" s="11" t="str">
        <f t="shared" si="21"/>
        <v>Jueves</v>
      </c>
    </row>
    <row r="1394" spans="1:15" x14ac:dyDescent="0.25">
      <c r="A1394" s="4">
        <v>40718</v>
      </c>
      <c r="B1394">
        <v>1</v>
      </c>
      <c r="C1394">
        <v>1</v>
      </c>
      <c r="D1394" s="5" t="s">
        <v>16</v>
      </c>
      <c r="E1394" s="6">
        <v>614.5335</v>
      </c>
      <c r="F1394" s="6">
        <v>1163.6835000000001</v>
      </c>
      <c r="G1394" s="6">
        <v>1778.2170000000001</v>
      </c>
      <c r="H1394" s="6" t="str">
        <f>VLOOKUP(Tabla1[[#This Row],[Caja]],Originales!$I$3:$K$6,2,FALSE)</f>
        <v>Tenerife Norte</v>
      </c>
      <c r="I1394" s="6" t="str">
        <f>VLOOKUP(Tabla1[[#This Row],[Caja]],Originales!$I$3:$K$6,3,FALSE)</f>
        <v>Tenerife</v>
      </c>
      <c r="J1394" s="9" t="str">
        <f>VLOOKUP(Tabla1[[#This Row],[CodigoEmpleado]],Originales!$M$3:$P$13,2,FALSE)</f>
        <v>Jorge</v>
      </c>
      <c r="K1394" s="10">
        <f>YEAR(Tabla1[[#This Row],[Fecha]])</f>
        <v>2011</v>
      </c>
      <c r="L1394" s="11">
        <f>MONTH(Tabla1[[#This Row],[Fecha]])</f>
        <v>6</v>
      </c>
      <c r="M1394" s="11">
        <f>DAY(Tabla1[[#This Row],[Fecha]])</f>
        <v>24</v>
      </c>
      <c r="N1394" s="11">
        <f>WEEKDAY(Tabla1[[#This Row],[Fecha]],2)</f>
        <v>5</v>
      </c>
      <c r="O1394" s="11" t="str">
        <f t="shared" si="21"/>
        <v>Viernes</v>
      </c>
    </row>
    <row r="1395" spans="1:15" x14ac:dyDescent="0.25">
      <c r="A1395" s="4">
        <v>40718</v>
      </c>
      <c r="B1395">
        <v>1</v>
      </c>
      <c r="C1395">
        <v>2</v>
      </c>
      <c r="D1395" s="5" t="s">
        <v>22</v>
      </c>
      <c r="E1395" s="6">
        <v>569.1</v>
      </c>
      <c r="F1395" s="6">
        <v>1089.4905000000001</v>
      </c>
      <c r="G1395" s="6">
        <v>1658.5905</v>
      </c>
      <c r="H1395" s="6" t="str">
        <f>VLOOKUP(Tabla1[[#This Row],[Caja]],Originales!$I$3:$K$6,2,FALSE)</f>
        <v>Tenerife Norte</v>
      </c>
      <c r="I1395" s="6" t="str">
        <f>VLOOKUP(Tabla1[[#This Row],[Caja]],Originales!$I$3:$K$6,3,FALSE)</f>
        <v>Tenerife</v>
      </c>
      <c r="J1395" s="9" t="str">
        <f>VLOOKUP(Tabla1[[#This Row],[CodigoEmpleado]],Originales!$M$3:$P$13,2,FALSE)</f>
        <v>Paco</v>
      </c>
      <c r="K1395" s="10">
        <f>YEAR(Tabla1[[#This Row],[Fecha]])</f>
        <v>2011</v>
      </c>
      <c r="L1395" s="11">
        <f>MONTH(Tabla1[[#This Row],[Fecha]])</f>
        <v>6</v>
      </c>
      <c r="M1395" s="11">
        <f>DAY(Tabla1[[#This Row],[Fecha]])</f>
        <v>24</v>
      </c>
      <c r="N1395" s="11">
        <f>WEEKDAY(Tabla1[[#This Row],[Fecha]],2)</f>
        <v>5</v>
      </c>
      <c r="O1395" s="11" t="str">
        <f t="shared" si="21"/>
        <v>Viernes</v>
      </c>
    </row>
    <row r="1396" spans="1:15" x14ac:dyDescent="0.25">
      <c r="A1396" s="4">
        <v>40718</v>
      </c>
      <c r="B1396">
        <v>2</v>
      </c>
      <c r="C1396">
        <v>1</v>
      </c>
      <c r="D1396" s="5" t="s">
        <v>27</v>
      </c>
      <c r="E1396" s="6">
        <v>682.24800000000005</v>
      </c>
      <c r="F1396" s="6">
        <v>1056.1320000000001</v>
      </c>
      <c r="G1396" s="6">
        <v>1738.38</v>
      </c>
      <c r="H1396" s="6" t="str">
        <f>VLOOKUP(Tabla1[[#This Row],[Caja]],Originales!$I$3:$K$6,2,FALSE)</f>
        <v>Tenerife Sur</v>
      </c>
      <c r="I1396" s="6" t="str">
        <f>VLOOKUP(Tabla1[[#This Row],[Caja]],Originales!$I$3:$K$6,3,FALSE)</f>
        <v>Tenerife</v>
      </c>
      <c r="J1396" s="9" t="str">
        <f>VLOOKUP(Tabla1[[#This Row],[CodigoEmpleado]],Originales!$M$3:$P$13,2,FALSE)</f>
        <v>Bea</v>
      </c>
      <c r="K1396" s="10">
        <f>YEAR(Tabla1[[#This Row],[Fecha]])</f>
        <v>2011</v>
      </c>
      <c r="L1396" s="11">
        <f>MONTH(Tabla1[[#This Row],[Fecha]])</f>
        <v>6</v>
      </c>
      <c r="M1396" s="11">
        <f>DAY(Tabla1[[#This Row],[Fecha]])</f>
        <v>24</v>
      </c>
      <c r="N1396" s="11">
        <f>WEEKDAY(Tabla1[[#This Row],[Fecha]],2)</f>
        <v>5</v>
      </c>
      <c r="O1396" s="11" t="str">
        <f t="shared" si="21"/>
        <v>Viernes</v>
      </c>
    </row>
    <row r="1397" spans="1:15" x14ac:dyDescent="0.25">
      <c r="A1397" s="4">
        <v>40718</v>
      </c>
      <c r="B1397">
        <v>2</v>
      </c>
      <c r="C1397">
        <v>2</v>
      </c>
      <c r="D1397" s="5" t="s">
        <v>32</v>
      </c>
      <c r="E1397" s="6">
        <v>813.92849999999999</v>
      </c>
      <c r="F1397" s="6">
        <v>1344.42</v>
      </c>
      <c r="G1397" s="6">
        <v>2158.3485000000001</v>
      </c>
      <c r="H1397" s="6" t="str">
        <f>VLOOKUP(Tabla1[[#This Row],[Caja]],Originales!$I$3:$K$6,2,FALSE)</f>
        <v>Tenerife Sur</v>
      </c>
      <c r="I1397" s="6" t="str">
        <f>VLOOKUP(Tabla1[[#This Row],[Caja]],Originales!$I$3:$K$6,3,FALSE)</f>
        <v>Tenerife</v>
      </c>
      <c r="J1397" s="9" t="str">
        <f>VLOOKUP(Tabla1[[#This Row],[CodigoEmpleado]],Originales!$M$3:$P$13,2,FALSE)</f>
        <v>Ana</v>
      </c>
      <c r="K1397" s="10">
        <f>YEAR(Tabla1[[#This Row],[Fecha]])</f>
        <v>2011</v>
      </c>
      <c r="L1397" s="11">
        <f>MONTH(Tabla1[[#This Row],[Fecha]])</f>
        <v>6</v>
      </c>
      <c r="M1397" s="11">
        <f>DAY(Tabla1[[#This Row],[Fecha]])</f>
        <v>24</v>
      </c>
      <c r="N1397" s="11">
        <f>WEEKDAY(Tabla1[[#This Row],[Fecha]],2)</f>
        <v>5</v>
      </c>
      <c r="O1397" s="11" t="str">
        <f t="shared" si="21"/>
        <v>Viernes</v>
      </c>
    </row>
    <row r="1398" spans="1:15" x14ac:dyDescent="0.25">
      <c r="A1398" s="4">
        <v>40718</v>
      </c>
      <c r="B1398">
        <v>3</v>
      </c>
      <c r="C1398">
        <v>1</v>
      </c>
      <c r="D1398" s="5" t="s">
        <v>37</v>
      </c>
      <c r="E1398" s="6">
        <v>570.29700000000003</v>
      </c>
      <c r="F1398" s="6">
        <v>1035.636</v>
      </c>
      <c r="G1398" s="6">
        <v>1605.933</v>
      </c>
      <c r="H1398" s="6" t="str">
        <f>VLOOKUP(Tabla1[[#This Row],[Caja]],Originales!$I$3:$K$6,2,FALSE)</f>
        <v>Las Canteras</v>
      </c>
      <c r="I1398" s="6" t="str">
        <f>VLOOKUP(Tabla1[[#This Row],[Caja]],Originales!$I$3:$K$6,3,FALSE)</f>
        <v>Las Palmas</v>
      </c>
      <c r="J1398" s="9" t="str">
        <f>VLOOKUP(Tabla1[[#This Row],[CodigoEmpleado]],Originales!$M$3:$P$13,2,FALSE)</f>
        <v>Luis</v>
      </c>
      <c r="K1398" s="10">
        <f>YEAR(Tabla1[[#This Row],[Fecha]])</f>
        <v>2011</v>
      </c>
      <c r="L1398" s="11">
        <f>MONTH(Tabla1[[#This Row],[Fecha]])</f>
        <v>6</v>
      </c>
      <c r="M1398" s="11">
        <f>DAY(Tabla1[[#This Row],[Fecha]])</f>
        <v>24</v>
      </c>
      <c r="N1398" s="11">
        <f>WEEKDAY(Tabla1[[#This Row],[Fecha]],2)</f>
        <v>5</v>
      </c>
      <c r="O1398" s="11" t="str">
        <f t="shared" si="21"/>
        <v>Viernes</v>
      </c>
    </row>
    <row r="1399" spans="1:15" x14ac:dyDescent="0.25">
      <c r="A1399" s="4">
        <v>40718</v>
      </c>
      <c r="B1399">
        <v>3</v>
      </c>
      <c r="C1399">
        <v>2</v>
      </c>
      <c r="D1399" s="5" t="s">
        <v>40</v>
      </c>
      <c r="E1399" s="6">
        <v>710.50350000000003</v>
      </c>
      <c r="F1399" s="6">
        <v>1280.223</v>
      </c>
      <c r="G1399" s="6">
        <v>1990.7265</v>
      </c>
      <c r="H1399" s="6" t="str">
        <f>VLOOKUP(Tabla1[[#This Row],[Caja]],Originales!$I$3:$K$6,2,FALSE)</f>
        <v>Las Canteras</v>
      </c>
      <c r="I1399" s="6" t="str">
        <f>VLOOKUP(Tabla1[[#This Row],[Caja]],Originales!$I$3:$K$6,3,FALSE)</f>
        <v>Las Palmas</v>
      </c>
      <c r="J1399" s="9" t="str">
        <f>VLOOKUP(Tabla1[[#This Row],[CodigoEmpleado]],Originales!$M$3:$P$13,2,FALSE)</f>
        <v>Pepe</v>
      </c>
      <c r="K1399" s="10">
        <f>YEAR(Tabla1[[#This Row],[Fecha]])</f>
        <v>2011</v>
      </c>
      <c r="L1399" s="11">
        <f>MONTH(Tabla1[[#This Row],[Fecha]])</f>
        <v>6</v>
      </c>
      <c r="M1399" s="11">
        <f>DAY(Tabla1[[#This Row],[Fecha]])</f>
        <v>24</v>
      </c>
      <c r="N1399" s="11">
        <f>WEEKDAY(Tabla1[[#This Row],[Fecha]],2)</f>
        <v>5</v>
      </c>
      <c r="O1399" s="11" t="str">
        <f t="shared" si="21"/>
        <v>Viernes</v>
      </c>
    </row>
    <row r="1400" spans="1:15" x14ac:dyDescent="0.25">
      <c r="A1400" s="4">
        <v>40718</v>
      </c>
      <c r="B1400">
        <v>4</v>
      </c>
      <c r="C1400">
        <v>1</v>
      </c>
      <c r="D1400" s="5" t="s">
        <v>41</v>
      </c>
      <c r="E1400" s="6">
        <v>626.78700000000003</v>
      </c>
      <c r="F1400" s="6">
        <v>1053.192</v>
      </c>
      <c r="G1400" s="6">
        <v>1679.979</v>
      </c>
      <c r="H1400" s="6" t="str">
        <f>VLOOKUP(Tabla1[[#This Row],[Caja]],Originales!$I$3:$K$6,2,FALSE)</f>
        <v>Telde</v>
      </c>
      <c r="I1400" s="6" t="str">
        <f>VLOOKUP(Tabla1[[#This Row],[Caja]],Originales!$I$3:$K$6,3,FALSE)</f>
        <v>Las Palmas</v>
      </c>
      <c r="J1400" s="9" t="str">
        <f>VLOOKUP(Tabla1[[#This Row],[CodigoEmpleado]],Originales!$M$3:$P$13,2,FALSE)</f>
        <v>Javi</v>
      </c>
      <c r="K1400" s="10">
        <f>YEAR(Tabla1[[#This Row],[Fecha]])</f>
        <v>2011</v>
      </c>
      <c r="L1400" s="11">
        <f>MONTH(Tabla1[[#This Row],[Fecha]])</f>
        <v>6</v>
      </c>
      <c r="M1400" s="11">
        <f>DAY(Tabla1[[#This Row],[Fecha]])</f>
        <v>24</v>
      </c>
      <c r="N1400" s="11">
        <f>WEEKDAY(Tabla1[[#This Row],[Fecha]],2)</f>
        <v>5</v>
      </c>
      <c r="O1400" s="11" t="str">
        <f t="shared" si="21"/>
        <v>Viernes</v>
      </c>
    </row>
    <row r="1401" spans="1:15" x14ac:dyDescent="0.25">
      <c r="A1401" s="4">
        <v>40718</v>
      </c>
      <c r="B1401">
        <v>4</v>
      </c>
      <c r="C1401">
        <v>2</v>
      </c>
      <c r="D1401" s="5" t="s">
        <v>43</v>
      </c>
      <c r="E1401" s="6">
        <v>803.79600000000005</v>
      </c>
      <c r="F1401" s="6">
        <v>1228.0065</v>
      </c>
      <c r="G1401" s="6">
        <v>2031.8025</v>
      </c>
      <c r="H1401" s="6" t="str">
        <f>VLOOKUP(Tabla1[[#This Row],[Caja]],Originales!$I$3:$K$6,2,FALSE)</f>
        <v>Telde</v>
      </c>
      <c r="I1401" s="6" t="str">
        <f>VLOOKUP(Tabla1[[#This Row],[Caja]],Originales!$I$3:$K$6,3,FALSE)</f>
        <v>Las Palmas</v>
      </c>
      <c r="J1401" s="9" t="str">
        <f>VLOOKUP(Tabla1[[#This Row],[CodigoEmpleado]],Originales!$M$3:$P$13,2,FALSE)</f>
        <v>Jose</v>
      </c>
      <c r="K1401" s="10">
        <f>YEAR(Tabla1[[#This Row],[Fecha]])</f>
        <v>2011</v>
      </c>
      <c r="L1401" s="11">
        <f>MONTH(Tabla1[[#This Row],[Fecha]])</f>
        <v>6</v>
      </c>
      <c r="M1401" s="11">
        <f>DAY(Tabla1[[#This Row],[Fecha]])</f>
        <v>24</v>
      </c>
      <c r="N1401" s="11">
        <f>WEEKDAY(Tabla1[[#This Row],[Fecha]],2)</f>
        <v>5</v>
      </c>
      <c r="O1401" s="11" t="str">
        <f t="shared" si="21"/>
        <v>Viernes</v>
      </c>
    </row>
    <row r="1402" spans="1:15" x14ac:dyDescent="0.25">
      <c r="A1402" s="4">
        <v>40719</v>
      </c>
      <c r="B1402">
        <v>1</v>
      </c>
      <c r="C1402">
        <v>1</v>
      </c>
      <c r="D1402" s="5" t="s">
        <v>47</v>
      </c>
      <c r="E1402" s="6">
        <v>718.16849999999999</v>
      </c>
      <c r="F1402" s="6">
        <v>1161.3945000000001</v>
      </c>
      <c r="G1402" s="6">
        <v>1879.5630000000001</v>
      </c>
      <c r="H1402" s="6" t="str">
        <f>VLOOKUP(Tabla1[[#This Row],[Caja]],Originales!$I$3:$K$6,2,FALSE)</f>
        <v>Tenerife Norte</v>
      </c>
      <c r="I1402" s="6" t="str">
        <f>VLOOKUP(Tabla1[[#This Row],[Caja]],Originales!$I$3:$K$6,3,FALSE)</f>
        <v>Tenerife</v>
      </c>
      <c r="J1402" s="9" t="str">
        <f>VLOOKUP(Tabla1[[#This Row],[CodigoEmpleado]],Originales!$M$3:$P$13,2,FALSE)</f>
        <v>Toño</v>
      </c>
      <c r="K1402" s="10">
        <f>YEAR(Tabla1[[#This Row],[Fecha]])</f>
        <v>2011</v>
      </c>
      <c r="L1402" s="11">
        <f>MONTH(Tabla1[[#This Row],[Fecha]])</f>
        <v>6</v>
      </c>
      <c r="M1402" s="11">
        <f>DAY(Tabla1[[#This Row],[Fecha]])</f>
        <v>25</v>
      </c>
      <c r="N1402" s="11">
        <f>WEEKDAY(Tabla1[[#This Row],[Fecha]],2)</f>
        <v>6</v>
      </c>
      <c r="O1402" s="11" t="str">
        <f t="shared" si="21"/>
        <v>Sábado</v>
      </c>
    </row>
    <row r="1403" spans="1:15" x14ac:dyDescent="0.25">
      <c r="A1403" s="4">
        <v>40719</v>
      </c>
      <c r="B1403">
        <v>1</v>
      </c>
      <c r="C1403">
        <v>2</v>
      </c>
      <c r="D1403" s="5" t="s">
        <v>24</v>
      </c>
      <c r="E1403" s="6">
        <v>660.94349999999997</v>
      </c>
      <c r="F1403" s="6">
        <v>1265.5335</v>
      </c>
      <c r="G1403" s="6">
        <v>1926.4770000000001</v>
      </c>
      <c r="H1403" s="6" t="str">
        <f>VLOOKUP(Tabla1[[#This Row],[Caja]],Originales!$I$3:$K$6,2,FALSE)</f>
        <v>Tenerife Norte</v>
      </c>
      <c r="I1403" s="6" t="str">
        <f>VLOOKUP(Tabla1[[#This Row],[Caja]],Originales!$I$3:$K$6,3,FALSE)</f>
        <v>Tenerife</v>
      </c>
      <c r="J1403" s="9" t="str">
        <f>VLOOKUP(Tabla1[[#This Row],[CodigoEmpleado]],Originales!$M$3:$P$13,2,FALSE)</f>
        <v>Ana</v>
      </c>
      <c r="K1403" s="10">
        <f>YEAR(Tabla1[[#This Row],[Fecha]])</f>
        <v>2011</v>
      </c>
      <c r="L1403" s="11">
        <f>MONTH(Tabla1[[#This Row],[Fecha]])</f>
        <v>6</v>
      </c>
      <c r="M1403" s="11">
        <f>DAY(Tabla1[[#This Row],[Fecha]])</f>
        <v>25</v>
      </c>
      <c r="N1403" s="11">
        <f>WEEKDAY(Tabla1[[#This Row],[Fecha]],2)</f>
        <v>6</v>
      </c>
      <c r="O1403" s="11" t="str">
        <f t="shared" si="21"/>
        <v>Sábado</v>
      </c>
    </row>
    <row r="1404" spans="1:15" x14ac:dyDescent="0.25">
      <c r="A1404" s="4">
        <v>40719</v>
      </c>
      <c r="B1404">
        <v>2</v>
      </c>
      <c r="C1404">
        <v>1</v>
      </c>
      <c r="D1404" s="5" t="s">
        <v>30</v>
      </c>
      <c r="E1404" s="6">
        <v>719.61749999999995</v>
      </c>
      <c r="F1404" s="6">
        <v>1170.645</v>
      </c>
      <c r="G1404" s="6">
        <v>1890.2625</v>
      </c>
      <c r="H1404" s="6" t="str">
        <f>VLOOKUP(Tabla1[[#This Row],[Caja]],Originales!$I$3:$K$6,2,FALSE)</f>
        <v>Tenerife Sur</v>
      </c>
      <c r="I1404" s="6" t="str">
        <f>VLOOKUP(Tabla1[[#This Row],[Caja]],Originales!$I$3:$K$6,3,FALSE)</f>
        <v>Tenerife</v>
      </c>
      <c r="J1404" s="9" t="str">
        <f>VLOOKUP(Tabla1[[#This Row],[CodigoEmpleado]],Originales!$M$3:$P$13,2,FALSE)</f>
        <v>Juan</v>
      </c>
      <c r="K1404" s="10">
        <f>YEAR(Tabla1[[#This Row],[Fecha]])</f>
        <v>2011</v>
      </c>
      <c r="L1404" s="11">
        <f>MONTH(Tabla1[[#This Row],[Fecha]])</f>
        <v>6</v>
      </c>
      <c r="M1404" s="11">
        <f>DAY(Tabla1[[#This Row],[Fecha]])</f>
        <v>25</v>
      </c>
      <c r="N1404" s="11">
        <f>WEEKDAY(Tabla1[[#This Row],[Fecha]],2)</f>
        <v>6</v>
      </c>
      <c r="O1404" s="11" t="str">
        <f t="shared" si="21"/>
        <v>Sábado</v>
      </c>
    </row>
    <row r="1405" spans="1:15" x14ac:dyDescent="0.25">
      <c r="A1405" s="4">
        <v>40719</v>
      </c>
      <c r="B1405">
        <v>2</v>
      </c>
      <c r="C1405">
        <v>2</v>
      </c>
      <c r="D1405" s="5" t="s">
        <v>16</v>
      </c>
      <c r="E1405" s="6">
        <v>786.1875</v>
      </c>
      <c r="F1405" s="6">
        <v>1293.0645</v>
      </c>
      <c r="G1405" s="6">
        <v>2079.252</v>
      </c>
      <c r="H1405" s="6" t="str">
        <f>VLOOKUP(Tabla1[[#This Row],[Caja]],Originales!$I$3:$K$6,2,FALSE)</f>
        <v>Tenerife Sur</v>
      </c>
      <c r="I1405" s="6" t="str">
        <f>VLOOKUP(Tabla1[[#This Row],[Caja]],Originales!$I$3:$K$6,3,FALSE)</f>
        <v>Tenerife</v>
      </c>
      <c r="J1405" s="9" t="str">
        <f>VLOOKUP(Tabla1[[#This Row],[CodigoEmpleado]],Originales!$M$3:$P$13,2,FALSE)</f>
        <v>Jorge</v>
      </c>
      <c r="K1405" s="10">
        <f>YEAR(Tabla1[[#This Row],[Fecha]])</f>
        <v>2011</v>
      </c>
      <c r="L1405" s="11">
        <f>MONTH(Tabla1[[#This Row],[Fecha]])</f>
        <v>6</v>
      </c>
      <c r="M1405" s="11">
        <f>DAY(Tabla1[[#This Row],[Fecha]])</f>
        <v>25</v>
      </c>
      <c r="N1405" s="11">
        <f>WEEKDAY(Tabla1[[#This Row],[Fecha]],2)</f>
        <v>6</v>
      </c>
      <c r="O1405" s="11" t="str">
        <f t="shared" si="21"/>
        <v>Sábado</v>
      </c>
    </row>
    <row r="1406" spans="1:15" x14ac:dyDescent="0.25">
      <c r="A1406" s="4">
        <v>40719</v>
      </c>
      <c r="B1406">
        <v>3</v>
      </c>
      <c r="C1406">
        <v>1</v>
      </c>
      <c r="D1406" s="5" t="s">
        <v>22</v>
      </c>
      <c r="E1406" s="6">
        <v>592.84050000000002</v>
      </c>
      <c r="F1406" s="6">
        <v>1123.5944999999999</v>
      </c>
      <c r="G1406" s="6">
        <v>1716.4349999999999</v>
      </c>
      <c r="H1406" s="6" t="str">
        <f>VLOOKUP(Tabla1[[#This Row],[Caja]],Originales!$I$3:$K$6,2,FALSE)</f>
        <v>Las Canteras</v>
      </c>
      <c r="I1406" s="6" t="str">
        <f>VLOOKUP(Tabla1[[#This Row],[Caja]],Originales!$I$3:$K$6,3,FALSE)</f>
        <v>Las Palmas</v>
      </c>
      <c r="J1406" s="9" t="str">
        <f>VLOOKUP(Tabla1[[#This Row],[CodigoEmpleado]],Originales!$M$3:$P$13,2,FALSE)</f>
        <v>Paco</v>
      </c>
      <c r="K1406" s="10">
        <f>YEAR(Tabla1[[#This Row],[Fecha]])</f>
        <v>2011</v>
      </c>
      <c r="L1406" s="11">
        <f>MONTH(Tabla1[[#This Row],[Fecha]])</f>
        <v>6</v>
      </c>
      <c r="M1406" s="11">
        <f>DAY(Tabla1[[#This Row],[Fecha]])</f>
        <v>25</v>
      </c>
      <c r="N1406" s="11">
        <f>WEEKDAY(Tabla1[[#This Row],[Fecha]],2)</f>
        <v>6</v>
      </c>
      <c r="O1406" s="11" t="str">
        <f t="shared" si="21"/>
        <v>Sábado</v>
      </c>
    </row>
    <row r="1407" spans="1:15" x14ac:dyDescent="0.25">
      <c r="A1407" s="4">
        <v>40719</v>
      </c>
      <c r="B1407">
        <v>3</v>
      </c>
      <c r="C1407">
        <v>2</v>
      </c>
      <c r="D1407" s="5" t="s">
        <v>27</v>
      </c>
      <c r="E1407" s="6">
        <v>629.41200000000003</v>
      </c>
      <c r="F1407" s="6">
        <v>1021.3665</v>
      </c>
      <c r="G1407" s="6">
        <v>1650.7784999999999</v>
      </c>
      <c r="H1407" s="6" t="str">
        <f>VLOOKUP(Tabla1[[#This Row],[Caja]],Originales!$I$3:$K$6,2,FALSE)</f>
        <v>Las Canteras</v>
      </c>
      <c r="I1407" s="6" t="str">
        <f>VLOOKUP(Tabla1[[#This Row],[Caja]],Originales!$I$3:$K$6,3,FALSE)</f>
        <v>Las Palmas</v>
      </c>
      <c r="J1407" s="9" t="str">
        <f>VLOOKUP(Tabla1[[#This Row],[CodigoEmpleado]],Originales!$M$3:$P$13,2,FALSE)</f>
        <v>Bea</v>
      </c>
      <c r="K1407" s="10">
        <f>YEAR(Tabla1[[#This Row],[Fecha]])</f>
        <v>2011</v>
      </c>
      <c r="L1407" s="11">
        <f>MONTH(Tabla1[[#This Row],[Fecha]])</f>
        <v>6</v>
      </c>
      <c r="M1407" s="11">
        <f>DAY(Tabla1[[#This Row],[Fecha]])</f>
        <v>25</v>
      </c>
      <c r="N1407" s="11">
        <f>WEEKDAY(Tabla1[[#This Row],[Fecha]],2)</f>
        <v>6</v>
      </c>
      <c r="O1407" s="11" t="str">
        <f t="shared" si="21"/>
        <v>Sábado</v>
      </c>
    </row>
    <row r="1408" spans="1:15" x14ac:dyDescent="0.25">
      <c r="A1408" s="4">
        <v>40719</v>
      </c>
      <c r="B1408">
        <v>4</v>
      </c>
      <c r="C1408">
        <v>1</v>
      </c>
      <c r="D1408" s="5" t="s">
        <v>32</v>
      </c>
      <c r="E1408" s="6">
        <v>600.6</v>
      </c>
      <c r="F1408" s="6">
        <v>1041.3795</v>
      </c>
      <c r="G1408" s="6">
        <v>1641.9794999999999</v>
      </c>
      <c r="H1408" s="6" t="str">
        <f>VLOOKUP(Tabla1[[#This Row],[Caja]],Originales!$I$3:$K$6,2,FALSE)</f>
        <v>Telde</v>
      </c>
      <c r="I1408" s="6" t="str">
        <f>VLOOKUP(Tabla1[[#This Row],[Caja]],Originales!$I$3:$K$6,3,FALSE)</f>
        <v>Las Palmas</v>
      </c>
      <c r="J1408" s="9" t="str">
        <f>VLOOKUP(Tabla1[[#This Row],[CodigoEmpleado]],Originales!$M$3:$P$13,2,FALSE)</f>
        <v>Ana</v>
      </c>
      <c r="K1408" s="10">
        <f>YEAR(Tabla1[[#This Row],[Fecha]])</f>
        <v>2011</v>
      </c>
      <c r="L1408" s="11">
        <f>MONTH(Tabla1[[#This Row],[Fecha]])</f>
        <v>6</v>
      </c>
      <c r="M1408" s="11">
        <f>DAY(Tabla1[[#This Row],[Fecha]])</f>
        <v>25</v>
      </c>
      <c r="N1408" s="11">
        <f>WEEKDAY(Tabla1[[#This Row],[Fecha]],2)</f>
        <v>6</v>
      </c>
      <c r="O1408" s="11" t="str">
        <f t="shared" si="21"/>
        <v>Sábado</v>
      </c>
    </row>
    <row r="1409" spans="1:15" x14ac:dyDescent="0.25">
      <c r="A1409" s="4">
        <v>40719</v>
      </c>
      <c r="B1409">
        <v>4</v>
      </c>
      <c r="C1409">
        <v>2</v>
      </c>
      <c r="D1409" s="5" t="s">
        <v>37</v>
      </c>
      <c r="E1409" s="6">
        <v>636.87750000000005</v>
      </c>
      <c r="F1409" s="6">
        <v>1157.6669999999999</v>
      </c>
      <c r="G1409" s="6">
        <v>1794.5445</v>
      </c>
      <c r="H1409" s="6" t="str">
        <f>VLOOKUP(Tabla1[[#This Row],[Caja]],Originales!$I$3:$K$6,2,FALSE)</f>
        <v>Telde</v>
      </c>
      <c r="I1409" s="6" t="str">
        <f>VLOOKUP(Tabla1[[#This Row],[Caja]],Originales!$I$3:$K$6,3,FALSE)</f>
        <v>Las Palmas</v>
      </c>
      <c r="J1409" s="9" t="str">
        <f>VLOOKUP(Tabla1[[#This Row],[CodigoEmpleado]],Originales!$M$3:$P$13,2,FALSE)</f>
        <v>Luis</v>
      </c>
      <c r="K1409" s="10">
        <f>YEAR(Tabla1[[#This Row],[Fecha]])</f>
        <v>2011</v>
      </c>
      <c r="L1409" s="11">
        <f>MONTH(Tabla1[[#This Row],[Fecha]])</f>
        <v>6</v>
      </c>
      <c r="M1409" s="11">
        <f>DAY(Tabla1[[#This Row],[Fecha]])</f>
        <v>25</v>
      </c>
      <c r="N1409" s="11">
        <f>WEEKDAY(Tabla1[[#This Row],[Fecha]],2)</f>
        <v>6</v>
      </c>
      <c r="O1409" s="11" t="str">
        <f t="shared" si="21"/>
        <v>Sábado</v>
      </c>
    </row>
    <row r="1410" spans="1:15" x14ac:dyDescent="0.25">
      <c r="A1410" s="4">
        <v>40720</v>
      </c>
      <c r="B1410">
        <v>1</v>
      </c>
      <c r="C1410">
        <v>1</v>
      </c>
      <c r="D1410" s="5" t="s">
        <v>40</v>
      </c>
      <c r="E1410" s="6">
        <v>664.10400000000004</v>
      </c>
      <c r="F1410" s="6">
        <v>1119.1005</v>
      </c>
      <c r="G1410" s="6">
        <v>1783.2045000000001</v>
      </c>
      <c r="H1410" s="6" t="str">
        <f>VLOOKUP(Tabla1[[#This Row],[Caja]],Originales!$I$3:$K$6,2,FALSE)</f>
        <v>Tenerife Norte</v>
      </c>
      <c r="I1410" s="6" t="str">
        <f>VLOOKUP(Tabla1[[#This Row],[Caja]],Originales!$I$3:$K$6,3,FALSE)</f>
        <v>Tenerife</v>
      </c>
      <c r="J1410" s="9" t="str">
        <f>VLOOKUP(Tabla1[[#This Row],[CodigoEmpleado]],Originales!$M$3:$P$13,2,FALSE)</f>
        <v>Pepe</v>
      </c>
      <c r="K1410" s="10">
        <f>YEAR(Tabla1[[#This Row],[Fecha]])</f>
        <v>2011</v>
      </c>
      <c r="L1410" s="11">
        <f>MONTH(Tabla1[[#This Row],[Fecha]])</f>
        <v>6</v>
      </c>
      <c r="M1410" s="11">
        <f>DAY(Tabla1[[#This Row],[Fecha]])</f>
        <v>26</v>
      </c>
      <c r="N1410" s="11">
        <f>WEEKDAY(Tabla1[[#This Row],[Fecha]],2)</f>
        <v>7</v>
      </c>
      <c r="O1410" s="11" t="str">
        <f t="shared" ref="O1410:O1473" si="22">IF(N1410=1,"Lunes",IF(N1410=2,"Martes",IF(N1410=3,"Miércoles",IF(N1410=4,"Jueves",IF(N1410=5,"Viernes",IF(N1410=6,"Sábado","Domingo"))))))</f>
        <v>Domingo</v>
      </c>
    </row>
    <row r="1411" spans="1:15" x14ac:dyDescent="0.25">
      <c r="A1411" s="4">
        <v>40720</v>
      </c>
      <c r="B1411">
        <v>1</v>
      </c>
      <c r="C1411">
        <v>2</v>
      </c>
      <c r="D1411" s="5" t="s">
        <v>41</v>
      </c>
      <c r="E1411" s="6">
        <v>734.70600000000002</v>
      </c>
      <c r="F1411" s="6">
        <v>1237.8765000000001</v>
      </c>
      <c r="G1411" s="6">
        <v>1972.5825</v>
      </c>
      <c r="H1411" s="6" t="str">
        <f>VLOOKUP(Tabla1[[#This Row],[Caja]],Originales!$I$3:$K$6,2,FALSE)</f>
        <v>Tenerife Norte</v>
      </c>
      <c r="I1411" s="6" t="str">
        <f>VLOOKUP(Tabla1[[#This Row],[Caja]],Originales!$I$3:$K$6,3,FALSE)</f>
        <v>Tenerife</v>
      </c>
      <c r="J1411" s="9" t="str">
        <f>VLOOKUP(Tabla1[[#This Row],[CodigoEmpleado]],Originales!$M$3:$P$13,2,FALSE)</f>
        <v>Javi</v>
      </c>
      <c r="K1411" s="10">
        <f>YEAR(Tabla1[[#This Row],[Fecha]])</f>
        <v>2011</v>
      </c>
      <c r="L1411" s="11">
        <f>MONTH(Tabla1[[#This Row],[Fecha]])</f>
        <v>6</v>
      </c>
      <c r="M1411" s="11">
        <f>DAY(Tabla1[[#This Row],[Fecha]])</f>
        <v>26</v>
      </c>
      <c r="N1411" s="11">
        <f>WEEKDAY(Tabla1[[#This Row],[Fecha]],2)</f>
        <v>7</v>
      </c>
      <c r="O1411" s="11" t="str">
        <f t="shared" si="22"/>
        <v>Domingo</v>
      </c>
    </row>
    <row r="1412" spans="1:15" x14ac:dyDescent="0.25">
      <c r="A1412" s="4">
        <v>40720</v>
      </c>
      <c r="B1412">
        <v>2</v>
      </c>
      <c r="C1412">
        <v>1</v>
      </c>
      <c r="D1412" s="5" t="s">
        <v>43</v>
      </c>
      <c r="E1412" s="6">
        <v>621.41099999999994</v>
      </c>
      <c r="F1412" s="6">
        <v>1042.6079999999999</v>
      </c>
      <c r="G1412" s="6">
        <v>1664.019</v>
      </c>
      <c r="H1412" s="6" t="str">
        <f>VLOOKUP(Tabla1[[#This Row],[Caja]],Originales!$I$3:$K$6,2,FALSE)</f>
        <v>Tenerife Sur</v>
      </c>
      <c r="I1412" s="6" t="str">
        <f>VLOOKUP(Tabla1[[#This Row],[Caja]],Originales!$I$3:$K$6,3,FALSE)</f>
        <v>Tenerife</v>
      </c>
      <c r="J1412" s="9" t="str">
        <f>VLOOKUP(Tabla1[[#This Row],[CodigoEmpleado]],Originales!$M$3:$P$13,2,FALSE)</f>
        <v>Jose</v>
      </c>
      <c r="K1412" s="10">
        <f>YEAR(Tabla1[[#This Row],[Fecha]])</f>
        <v>2011</v>
      </c>
      <c r="L1412" s="11">
        <f>MONTH(Tabla1[[#This Row],[Fecha]])</f>
        <v>6</v>
      </c>
      <c r="M1412" s="11">
        <f>DAY(Tabla1[[#This Row],[Fecha]])</f>
        <v>26</v>
      </c>
      <c r="N1412" s="11">
        <f>WEEKDAY(Tabla1[[#This Row],[Fecha]],2)</f>
        <v>7</v>
      </c>
      <c r="O1412" s="11" t="str">
        <f t="shared" si="22"/>
        <v>Domingo</v>
      </c>
    </row>
    <row r="1413" spans="1:15" x14ac:dyDescent="0.25">
      <c r="A1413" s="4">
        <v>40720</v>
      </c>
      <c r="B1413">
        <v>2</v>
      </c>
      <c r="C1413">
        <v>2</v>
      </c>
      <c r="D1413" s="5" t="s">
        <v>47</v>
      </c>
      <c r="E1413" s="6">
        <v>812.05949999999996</v>
      </c>
      <c r="F1413" s="6">
        <v>1336.8389999999999</v>
      </c>
      <c r="G1413" s="6">
        <v>2148.8984999999998</v>
      </c>
      <c r="H1413" s="6" t="str">
        <f>VLOOKUP(Tabla1[[#This Row],[Caja]],Originales!$I$3:$K$6,2,FALSE)</f>
        <v>Tenerife Sur</v>
      </c>
      <c r="I1413" s="6" t="str">
        <f>VLOOKUP(Tabla1[[#This Row],[Caja]],Originales!$I$3:$K$6,3,FALSE)</f>
        <v>Tenerife</v>
      </c>
      <c r="J1413" s="9" t="str">
        <f>VLOOKUP(Tabla1[[#This Row],[CodigoEmpleado]],Originales!$M$3:$P$13,2,FALSE)</f>
        <v>Toño</v>
      </c>
      <c r="K1413" s="10">
        <f>YEAR(Tabla1[[#This Row],[Fecha]])</f>
        <v>2011</v>
      </c>
      <c r="L1413" s="11">
        <f>MONTH(Tabla1[[#This Row],[Fecha]])</f>
        <v>6</v>
      </c>
      <c r="M1413" s="11">
        <f>DAY(Tabla1[[#This Row],[Fecha]])</f>
        <v>26</v>
      </c>
      <c r="N1413" s="11">
        <f>WEEKDAY(Tabla1[[#This Row],[Fecha]],2)</f>
        <v>7</v>
      </c>
      <c r="O1413" s="11" t="str">
        <f t="shared" si="22"/>
        <v>Domingo</v>
      </c>
    </row>
    <row r="1414" spans="1:15" x14ac:dyDescent="0.25">
      <c r="A1414" s="4">
        <v>40720</v>
      </c>
      <c r="B1414">
        <v>3</v>
      </c>
      <c r="C1414">
        <v>1</v>
      </c>
      <c r="D1414" s="5" t="s">
        <v>24</v>
      </c>
      <c r="E1414" s="6">
        <v>643.17750000000001</v>
      </c>
      <c r="F1414" s="6">
        <v>1134.798</v>
      </c>
      <c r="G1414" s="6">
        <v>1777.9755</v>
      </c>
      <c r="H1414" s="6" t="str">
        <f>VLOOKUP(Tabla1[[#This Row],[Caja]],Originales!$I$3:$K$6,2,FALSE)</f>
        <v>Las Canteras</v>
      </c>
      <c r="I1414" s="6" t="str">
        <f>VLOOKUP(Tabla1[[#This Row],[Caja]],Originales!$I$3:$K$6,3,FALSE)</f>
        <v>Las Palmas</v>
      </c>
      <c r="J1414" s="9" t="str">
        <f>VLOOKUP(Tabla1[[#This Row],[CodigoEmpleado]],Originales!$M$3:$P$13,2,FALSE)</f>
        <v>Ana</v>
      </c>
      <c r="K1414" s="10">
        <f>YEAR(Tabla1[[#This Row],[Fecha]])</f>
        <v>2011</v>
      </c>
      <c r="L1414" s="11">
        <f>MONTH(Tabla1[[#This Row],[Fecha]])</f>
        <v>6</v>
      </c>
      <c r="M1414" s="11">
        <f>DAY(Tabla1[[#This Row],[Fecha]])</f>
        <v>26</v>
      </c>
      <c r="N1414" s="11">
        <f>WEEKDAY(Tabla1[[#This Row],[Fecha]],2)</f>
        <v>7</v>
      </c>
      <c r="O1414" s="11" t="str">
        <f t="shared" si="22"/>
        <v>Domingo</v>
      </c>
    </row>
    <row r="1415" spans="1:15" x14ac:dyDescent="0.25">
      <c r="A1415" s="4">
        <v>40720</v>
      </c>
      <c r="B1415">
        <v>3</v>
      </c>
      <c r="C1415">
        <v>2</v>
      </c>
      <c r="D1415" s="5" t="s">
        <v>30</v>
      </c>
      <c r="E1415" s="6">
        <v>567.36749999999995</v>
      </c>
      <c r="F1415" s="6">
        <v>1025.4614999999999</v>
      </c>
      <c r="G1415" s="6">
        <v>1592.829</v>
      </c>
      <c r="H1415" s="6" t="str">
        <f>VLOOKUP(Tabla1[[#This Row],[Caja]],Originales!$I$3:$K$6,2,FALSE)</f>
        <v>Las Canteras</v>
      </c>
      <c r="I1415" s="6" t="str">
        <f>VLOOKUP(Tabla1[[#This Row],[Caja]],Originales!$I$3:$K$6,3,FALSE)</f>
        <v>Las Palmas</v>
      </c>
      <c r="J1415" s="9" t="str">
        <f>VLOOKUP(Tabla1[[#This Row],[CodigoEmpleado]],Originales!$M$3:$P$13,2,FALSE)</f>
        <v>Juan</v>
      </c>
      <c r="K1415" s="10">
        <f>YEAR(Tabla1[[#This Row],[Fecha]])</f>
        <v>2011</v>
      </c>
      <c r="L1415" s="11">
        <f>MONTH(Tabla1[[#This Row],[Fecha]])</f>
        <v>6</v>
      </c>
      <c r="M1415" s="11">
        <f>DAY(Tabla1[[#This Row],[Fecha]])</f>
        <v>26</v>
      </c>
      <c r="N1415" s="11">
        <f>WEEKDAY(Tabla1[[#This Row],[Fecha]],2)</f>
        <v>7</v>
      </c>
      <c r="O1415" s="11" t="str">
        <f t="shared" si="22"/>
        <v>Domingo</v>
      </c>
    </row>
    <row r="1416" spans="1:15" x14ac:dyDescent="0.25">
      <c r="A1416" s="4">
        <v>40720</v>
      </c>
      <c r="B1416">
        <v>4</v>
      </c>
      <c r="C1416">
        <v>1</v>
      </c>
      <c r="D1416" s="5" t="s">
        <v>16</v>
      </c>
      <c r="E1416" s="6">
        <v>719.67</v>
      </c>
      <c r="F1416" s="6">
        <v>1141.6755000000001</v>
      </c>
      <c r="G1416" s="6">
        <v>1861.3454999999999</v>
      </c>
      <c r="H1416" s="6" t="str">
        <f>VLOOKUP(Tabla1[[#This Row],[Caja]],Originales!$I$3:$K$6,2,FALSE)</f>
        <v>Telde</v>
      </c>
      <c r="I1416" s="6" t="str">
        <f>VLOOKUP(Tabla1[[#This Row],[Caja]],Originales!$I$3:$K$6,3,FALSE)</f>
        <v>Las Palmas</v>
      </c>
      <c r="J1416" s="9" t="str">
        <f>VLOOKUP(Tabla1[[#This Row],[CodigoEmpleado]],Originales!$M$3:$P$13,2,FALSE)</f>
        <v>Jorge</v>
      </c>
      <c r="K1416" s="10">
        <f>YEAR(Tabla1[[#This Row],[Fecha]])</f>
        <v>2011</v>
      </c>
      <c r="L1416" s="11">
        <f>MONTH(Tabla1[[#This Row],[Fecha]])</f>
        <v>6</v>
      </c>
      <c r="M1416" s="11">
        <f>DAY(Tabla1[[#This Row],[Fecha]])</f>
        <v>26</v>
      </c>
      <c r="N1416" s="11">
        <f>WEEKDAY(Tabla1[[#This Row],[Fecha]],2)</f>
        <v>7</v>
      </c>
      <c r="O1416" s="11" t="str">
        <f t="shared" si="22"/>
        <v>Domingo</v>
      </c>
    </row>
    <row r="1417" spans="1:15" x14ac:dyDescent="0.25">
      <c r="A1417" s="4">
        <v>40720</v>
      </c>
      <c r="B1417">
        <v>4</v>
      </c>
      <c r="C1417">
        <v>2</v>
      </c>
      <c r="D1417" s="5" t="s">
        <v>22</v>
      </c>
      <c r="E1417" s="6">
        <v>662.86500000000001</v>
      </c>
      <c r="F1417" s="6">
        <v>1309.749</v>
      </c>
      <c r="G1417" s="6">
        <v>1972.614</v>
      </c>
      <c r="H1417" s="6" t="str">
        <f>VLOOKUP(Tabla1[[#This Row],[Caja]],Originales!$I$3:$K$6,2,FALSE)</f>
        <v>Telde</v>
      </c>
      <c r="I1417" s="6" t="str">
        <f>VLOOKUP(Tabla1[[#This Row],[Caja]],Originales!$I$3:$K$6,3,FALSE)</f>
        <v>Las Palmas</v>
      </c>
      <c r="J1417" s="9" t="str">
        <f>VLOOKUP(Tabla1[[#This Row],[CodigoEmpleado]],Originales!$M$3:$P$13,2,FALSE)</f>
        <v>Paco</v>
      </c>
      <c r="K1417" s="10">
        <f>YEAR(Tabla1[[#This Row],[Fecha]])</f>
        <v>2011</v>
      </c>
      <c r="L1417" s="11">
        <f>MONTH(Tabla1[[#This Row],[Fecha]])</f>
        <v>6</v>
      </c>
      <c r="M1417" s="11">
        <f>DAY(Tabla1[[#This Row],[Fecha]])</f>
        <v>26</v>
      </c>
      <c r="N1417" s="11">
        <f>WEEKDAY(Tabla1[[#This Row],[Fecha]],2)</f>
        <v>7</v>
      </c>
      <c r="O1417" s="11" t="str">
        <f t="shared" si="22"/>
        <v>Domingo</v>
      </c>
    </row>
    <row r="1418" spans="1:15" x14ac:dyDescent="0.25">
      <c r="A1418" s="4">
        <v>40721</v>
      </c>
      <c r="B1418">
        <v>1</v>
      </c>
      <c r="C1418">
        <v>1</v>
      </c>
      <c r="D1418" s="5" t="s">
        <v>27</v>
      </c>
      <c r="E1418" s="6">
        <v>599.76</v>
      </c>
      <c r="F1418" s="6">
        <v>1116.2445</v>
      </c>
      <c r="G1418" s="6">
        <v>1716.0045</v>
      </c>
      <c r="H1418" s="6" t="str">
        <f>VLOOKUP(Tabla1[[#This Row],[Caja]],Originales!$I$3:$K$6,2,FALSE)</f>
        <v>Tenerife Norte</v>
      </c>
      <c r="I1418" s="6" t="str">
        <f>VLOOKUP(Tabla1[[#This Row],[Caja]],Originales!$I$3:$K$6,3,FALSE)</f>
        <v>Tenerife</v>
      </c>
      <c r="J1418" s="9" t="str">
        <f>VLOOKUP(Tabla1[[#This Row],[CodigoEmpleado]],Originales!$M$3:$P$13,2,FALSE)</f>
        <v>Bea</v>
      </c>
      <c r="K1418" s="10">
        <f>YEAR(Tabla1[[#This Row],[Fecha]])</f>
        <v>2011</v>
      </c>
      <c r="L1418" s="11">
        <f>MONTH(Tabla1[[#This Row],[Fecha]])</f>
        <v>6</v>
      </c>
      <c r="M1418" s="11">
        <f>DAY(Tabla1[[#This Row],[Fecha]])</f>
        <v>27</v>
      </c>
      <c r="N1418" s="11">
        <f>WEEKDAY(Tabla1[[#This Row],[Fecha]],2)</f>
        <v>1</v>
      </c>
      <c r="O1418" s="11" t="str">
        <f t="shared" si="22"/>
        <v>Lunes</v>
      </c>
    </row>
    <row r="1419" spans="1:15" x14ac:dyDescent="0.25">
      <c r="A1419" s="4">
        <v>40721</v>
      </c>
      <c r="B1419">
        <v>1</v>
      </c>
      <c r="C1419">
        <v>2</v>
      </c>
      <c r="D1419" s="5" t="s">
        <v>32</v>
      </c>
      <c r="E1419" s="6">
        <v>597.93299999999999</v>
      </c>
      <c r="F1419" s="6">
        <v>1255.0965000000001</v>
      </c>
      <c r="G1419" s="6">
        <v>1853.0295000000001</v>
      </c>
      <c r="H1419" s="6" t="str">
        <f>VLOOKUP(Tabla1[[#This Row],[Caja]],Originales!$I$3:$K$6,2,FALSE)</f>
        <v>Tenerife Norte</v>
      </c>
      <c r="I1419" s="6" t="str">
        <f>VLOOKUP(Tabla1[[#This Row],[Caja]],Originales!$I$3:$K$6,3,FALSE)</f>
        <v>Tenerife</v>
      </c>
      <c r="J1419" s="9" t="str">
        <f>VLOOKUP(Tabla1[[#This Row],[CodigoEmpleado]],Originales!$M$3:$P$13,2,FALSE)</f>
        <v>Ana</v>
      </c>
      <c r="K1419" s="10">
        <f>YEAR(Tabla1[[#This Row],[Fecha]])</f>
        <v>2011</v>
      </c>
      <c r="L1419" s="11">
        <f>MONTH(Tabla1[[#This Row],[Fecha]])</f>
        <v>6</v>
      </c>
      <c r="M1419" s="11">
        <f>DAY(Tabla1[[#This Row],[Fecha]])</f>
        <v>27</v>
      </c>
      <c r="N1419" s="11">
        <f>WEEKDAY(Tabla1[[#This Row],[Fecha]],2)</f>
        <v>1</v>
      </c>
      <c r="O1419" s="11" t="str">
        <f t="shared" si="22"/>
        <v>Lunes</v>
      </c>
    </row>
    <row r="1420" spans="1:15" x14ac:dyDescent="0.25">
      <c r="A1420" s="4">
        <v>40721</v>
      </c>
      <c r="B1420">
        <v>2</v>
      </c>
      <c r="C1420">
        <v>1</v>
      </c>
      <c r="D1420" s="5" t="s">
        <v>37</v>
      </c>
      <c r="E1420" s="6">
        <v>603.14099999999996</v>
      </c>
      <c r="F1420" s="6">
        <v>1020.0645</v>
      </c>
      <c r="G1420" s="6">
        <v>1623.2055</v>
      </c>
      <c r="H1420" s="6" t="str">
        <f>VLOOKUP(Tabla1[[#This Row],[Caja]],Originales!$I$3:$K$6,2,FALSE)</f>
        <v>Tenerife Sur</v>
      </c>
      <c r="I1420" s="6" t="str">
        <f>VLOOKUP(Tabla1[[#This Row],[Caja]],Originales!$I$3:$K$6,3,FALSE)</f>
        <v>Tenerife</v>
      </c>
      <c r="J1420" s="9" t="str">
        <f>VLOOKUP(Tabla1[[#This Row],[CodigoEmpleado]],Originales!$M$3:$P$13,2,FALSE)</f>
        <v>Luis</v>
      </c>
      <c r="K1420" s="10">
        <f>YEAR(Tabla1[[#This Row],[Fecha]])</f>
        <v>2011</v>
      </c>
      <c r="L1420" s="11">
        <f>MONTH(Tabla1[[#This Row],[Fecha]])</f>
        <v>6</v>
      </c>
      <c r="M1420" s="11">
        <f>DAY(Tabla1[[#This Row],[Fecha]])</f>
        <v>27</v>
      </c>
      <c r="N1420" s="11">
        <f>WEEKDAY(Tabla1[[#This Row],[Fecha]],2)</f>
        <v>1</v>
      </c>
      <c r="O1420" s="11" t="str">
        <f t="shared" si="22"/>
        <v>Lunes</v>
      </c>
    </row>
    <row r="1421" spans="1:15" x14ac:dyDescent="0.25">
      <c r="A1421" s="4">
        <v>40721</v>
      </c>
      <c r="B1421">
        <v>2</v>
      </c>
      <c r="C1421">
        <v>2</v>
      </c>
      <c r="D1421" s="5" t="s">
        <v>40</v>
      </c>
      <c r="E1421" s="6">
        <v>628.49850000000004</v>
      </c>
      <c r="F1421" s="6">
        <v>1143.8595</v>
      </c>
      <c r="G1421" s="6">
        <v>1772.3579999999999</v>
      </c>
      <c r="H1421" s="6" t="str">
        <f>VLOOKUP(Tabla1[[#This Row],[Caja]],Originales!$I$3:$K$6,2,FALSE)</f>
        <v>Tenerife Sur</v>
      </c>
      <c r="I1421" s="6" t="str">
        <f>VLOOKUP(Tabla1[[#This Row],[Caja]],Originales!$I$3:$K$6,3,FALSE)</f>
        <v>Tenerife</v>
      </c>
      <c r="J1421" s="9" t="str">
        <f>VLOOKUP(Tabla1[[#This Row],[CodigoEmpleado]],Originales!$M$3:$P$13,2,FALSE)</f>
        <v>Pepe</v>
      </c>
      <c r="K1421" s="10">
        <f>YEAR(Tabla1[[#This Row],[Fecha]])</f>
        <v>2011</v>
      </c>
      <c r="L1421" s="11">
        <f>MONTH(Tabla1[[#This Row],[Fecha]])</f>
        <v>6</v>
      </c>
      <c r="M1421" s="11">
        <f>DAY(Tabla1[[#This Row],[Fecha]])</f>
        <v>27</v>
      </c>
      <c r="N1421" s="11">
        <f>WEEKDAY(Tabla1[[#This Row],[Fecha]],2)</f>
        <v>1</v>
      </c>
      <c r="O1421" s="11" t="str">
        <f t="shared" si="22"/>
        <v>Lunes</v>
      </c>
    </row>
    <row r="1422" spans="1:15" x14ac:dyDescent="0.25">
      <c r="A1422" s="4">
        <v>40721</v>
      </c>
      <c r="B1422">
        <v>3</v>
      </c>
      <c r="C1422">
        <v>1</v>
      </c>
      <c r="D1422" s="5" t="s">
        <v>41</v>
      </c>
      <c r="E1422" s="6">
        <v>677.41800000000001</v>
      </c>
      <c r="F1422" s="6">
        <v>1065.078</v>
      </c>
      <c r="G1422" s="6">
        <v>1742.4960000000001</v>
      </c>
      <c r="H1422" s="6" t="str">
        <f>VLOOKUP(Tabla1[[#This Row],[Caja]],Originales!$I$3:$K$6,2,FALSE)</f>
        <v>Las Canteras</v>
      </c>
      <c r="I1422" s="6" t="str">
        <f>VLOOKUP(Tabla1[[#This Row],[Caja]],Originales!$I$3:$K$6,3,FALSE)</f>
        <v>Las Palmas</v>
      </c>
      <c r="J1422" s="9" t="str">
        <f>VLOOKUP(Tabla1[[#This Row],[CodigoEmpleado]],Originales!$M$3:$P$13,2,FALSE)</f>
        <v>Javi</v>
      </c>
      <c r="K1422" s="10">
        <f>YEAR(Tabla1[[#This Row],[Fecha]])</f>
        <v>2011</v>
      </c>
      <c r="L1422" s="11">
        <f>MONTH(Tabla1[[#This Row],[Fecha]])</f>
        <v>6</v>
      </c>
      <c r="M1422" s="11">
        <f>DAY(Tabla1[[#This Row],[Fecha]])</f>
        <v>27</v>
      </c>
      <c r="N1422" s="11">
        <f>WEEKDAY(Tabla1[[#This Row],[Fecha]],2)</f>
        <v>1</v>
      </c>
      <c r="O1422" s="11" t="str">
        <f t="shared" si="22"/>
        <v>Lunes</v>
      </c>
    </row>
    <row r="1423" spans="1:15" x14ac:dyDescent="0.25">
      <c r="A1423" s="4">
        <v>40721</v>
      </c>
      <c r="B1423">
        <v>3</v>
      </c>
      <c r="C1423">
        <v>2</v>
      </c>
      <c r="D1423" s="5" t="s">
        <v>43</v>
      </c>
      <c r="E1423" s="6">
        <v>564.50099999999998</v>
      </c>
      <c r="F1423" s="6">
        <v>1176.21</v>
      </c>
      <c r="G1423" s="6">
        <v>1740.711</v>
      </c>
      <c r="H1423" s="6" t="str">
        <f>VLOOKUP(Tabla1[[#This Row],[Caja]],Originales!$I$3:$K$6,2,FALSE)</f>
        <v>Las Canteras</v>
      </c>
      <c r="I1423" s="6" t="str">
        <f>VLOOKUP(Tabla1[[#This Row],[Caja]],Originales!$I$3:$K$6,3,FALSE)</f>
        <v>Las Palmas</v>
      </c>
      <c r="J1423" s="9" t="str">
        <f>VLOOKUP(Tabla1[[#This Row],[CodigoEmpleado]],Originales!$M$3:$P$13,2,FALSE)</f>
        <v>Jose</v>
      </c>
      <c r="K1423" s="10">
        <f>YEAR(Tabla1[[#This Row],[Fecha]])</f>
        <v>2011</v>
      </c>
      <c r="L1423" s="11">
        <f>MONTH(Tabla1[[#This Row],[Fecha]])</f>
        <v>6</v>
      </c>
      <c r="M1423" s="11">
        <f>DAY(Tabla1[[#This Row],[Fecha]])</f>
        <v>27</v>
      </c>
      <c r="N1423" s="11">
        <f>WEEKDAY(Tabla1[[#This Row],[Fecha]],2)</f>
        <v>1</v>
      </c>
      <c r="O1423" s="11" t="str">
        <f t="shared" si="22"/>
        <v>Lunes</v>
      </c>
    </row>
    <row r="1424" spans="1:15" x14ac:dyDescent="0.25">
      <c r="A1424" s="4">
        <v>40721</v>
      </c>
      <c r="B1424">
        <v>4</v>
      </c>
      <c r="C1424">
        <v>1</v>
      </c>
      <c r="D1424" s="5" t="s">
        <v>47</v>
      </c>
      <c r="E1424" s="6">
        <v>619.5</v>
      </c>
      <c r="F1424" s="6">
        <v>1137.0135</v>
      </c>
      <c r="G1424" s="6">
        <v>1756.5135</v>
      </c>
      <c r="H1424" s="6" t="str">
        <f>VLOOKUP(Tabla1[[#This Row],[Caja]],Originales!$I$3:$K$6,2,FALSE)</f>
        <v>Telde</v>
      </c>
      <c r="I1424" s="6" t="str">
        <f>VLOOKUP(Tabla1[[#This Row],[Caja]],Originales!$I$3:$K$6,3,FALSE)</f>
        <v>Las Palmas</v>
      </c>
      <c r="J1424" s="9" t="str">
        <f>VLOOKUP(Tabla1[[#This Row],[CodigoEmpleado]],Originales!$M$3:$P$13,2,FALSE)</f>
        <v>Toño</v>
      </c>
      <c r="K1424" s="10">
        <f>YEAR(Tabla1[[#This Row],[Fecha]])</f>
        <v>2011</v>
      </c>
      <c r="L1424" s="11">
        <f>MONTH(Tabla1[[#This Row],[Fecha]])</f>
        <v>6</v>
      </c>
      <c r="M1424" s="11">
        <f>DAY(Tabla1[[#This Row],[Fecha]])</f>
        <v>27</v>
      </c>
      <c r="N1424" s="11">
        <f>WEEKDAY(Tabla1[[#This Row],[Fecha]],2)</f>
        <v>1</v>
      </c>
      <c r="O1424" s="11" t="str">
        <f t="shared" si="22"/>
        <v>Lunes</v>
      </c>
    </row>
    <row r="1425" spans="1:15" x14ac:dyDescent="0.25">
      <c r="A1425" s="4">
        <v>40721</v>
      </c>
      <c r="B1425">
        <v>4</v>
      </c>
      <c r="C1425">
        <v>2</v>
      </c>
      <c r="D1425" s="5" t="s">
        <v>24</v>
      </c>
      <c r="E1425" s="6">
        <v>599.60249999999996</v>
      </c>
      <c r="F1425" s="6">
        <v>1059.8595</v>
      </c>
      <c r="G1425" s="6">
        <v>1659.462</v>
      </c>
      <c r="H1425" s="6" t="str">
        <f>VLOOKUP(Tabla1[[#This Row],[Caja]],Originales!$I$3:$K$6,2,FALSE)</f>
        <v>Telde</v>
      </c>
      <c r="I1425" s="6" t="str">
        <f>VLOOKUP(Tabla1[[#This Row],[Caja]],Originales!$I$3:$K$6,3,FALSE)</f>
        <v>Las Palmas</v>
      </c>
      <c r="J1425" s="9" t="str">
        <f>VLOOKUP(Tabla1[[#This Row],[CodigoEmpleado]],Originales!$M$3:$P$13,2,FALSE)</f>
        <v>Ana</v>
      </c>
      <c r="K1425" s="10">
        <f>YEAR(Tabla1[[#This Row],[Fecha]])</f>
        <v>2011</v>
      </c>
      <c r="L1425" s="11">
        <f>MONTH(Tabla1[[#This Row],[Fecha]])</f>
        <v>6</v>
      </c>
      <c r="M1425" s="11">
        <f>DAY(Tabla1[[#This Row],[Fecha]])</f>
        <v>27</v>
      </c>
      <c r="N1425" s="11">
        <f>WEEKDAY(Tabla1[[#This Row],[Fecha]],2)</f>
        <v>1</v>
      </c>
      <c r="O1425" s="11" t="str">
        <f t="shared" si="22"/>
        <v>Lunes</v>
      </c>
    </row>
    <row r="1426" spans="1:15" x14ac:dyDescent="0.25">
      <c r="A1426" s="4">
        <v>40722</v>
      </c>
      <c r="B1426">
        <v>1</v>
      </c>
      <c r="C1426">
        <v>1</v>
      </c>
      <c r="D1426" s="5" t="s">
        <v>30</v>
      </c>
      <c r="E1426" s="6">
        <v>591.024</v>
      </c>
      <c r="F1426" s="6">
        <v>1110.7845</v>
      </c>
      <c r="G1426" s="6">
        <v>1701.8085000000001</v>
      </c>
      <c r="H1426" s="6" t="str">
        <f>VLOOKUP(Tabla1[[#This Row],[Caja]],Originales!$I$3:$K$6,2,FALSE)</f>
        <v>Tenerife Norte</v>
      </c>
      <c r="I1426" s="6" t="str">
        <f>VLOOKUP(Tabla1[[#This Row],[Caja]],Originales!$I$3:$K$6,3,FALSE)</f>
        <v>Tenerife</v>
      </c>
      <c r="J1426" s="9" t="str">
        <f>VLOOKUP(Tabla1[[#This Row],[CodigoEmpleado]],Originales!$M$3:$P$13,2,FALSE)</f>
        <v>Juan</v>
      </c>
      <c r="K1426" s="10">
        <f>YEAR(Tabla1[[#This Row],[Fecha]])</f>
        <v>2011</v>
      </c>
      <c r="L1426" s="11">
        <f>MONTH(Tabla1[[#This Row],[Fecha]])</f>
        <v>6</v>
      </c>
      <c r="M1426" s="11">
        <f>DAY(Tabla1[[#This Row],[Fecha]])</f>
        <v>28</v>
      </c>
      <c r="N1426" s="11">
        <f>WEEKDAY(Tabla1[[#This Row],[Fecha]],2)</f>
        <v>2</v>
      </c>
      <c r="O1426" s="11" t="str">
        <f t="shared" si="22"/>
        <v>Martes</v>
      </c>
    </row>
    <row r="1427" spans="1:15" x14ac:dyDescent="0.25">
      <c r="A1427" s="4">
        <v>40722</v>
      </c>
      <c r="B1427">
        <v>1</v>
      </c>
      <c r="C1427">
        <v>2</v>
      </c>
      <c r="D1427" s="5" t="s">
        <v>16</v>
      </c>
      <c r="E1427" s="6">
        <v>741.91949999999997</v>
      </c>
      <c r="F1427" s="6">
        <v>1266.258</v>
      </c>
      <c r="G1427" s="6">
        <v>2008.1775</v>
      </c>
      <c r="H1427" s="6" t="str">
        <f>VLOOKUP(Tabla1[[#This Row],[Caja]],Originales!$I$3:$K$6,2,FALSE)</f>
        <v>Tenerife Norte</v>
      </c>
      <c r="I1427" s="6" t="str">
        <f>VLOOKUP(Tabla1[[#This Row],[Caja]],Originales!$I$3:$K$6,3,FALSE)</f>
        <v>Tenerife</v>
      </c>
      <c r="J1427" s="9" t="str">
        <f>VLOOKUP(Tabla1[[#This Row],[CodigoEmpleado]],Originales!$M$3:$P$13,2,FALSE)</f>
        <v>Jorge</v>
      </c>
      <c r="K1427" s="10">
        <f>YEAR(Tabla1[[#This Row],[Fecha]])</f>
        <v>2011</v>
      </c>
      <c r="L1427" s="11">
        <f>MONTH(Tabla1[[#This Row],[Fecha]])</f>
        <v>6</v>
      </c>
      <c r="M1427" s="11">
        <f>DAY(Tabla1[[#This Row],[Fecha]])</f>
        <v>28</v>
      </c>
      <c r="N1427" s="11">
        <f>WEEKDAY(Tabla1[[#This Row],[Fecha]],2)</f>
        <v>2</v>
      </c>
      <c r="O1427" s="11" t="str">
        <f t="shared" si="22"/>
        <v>Martes</v>
      </c>
    </row>
    <row r="1428" spans="1:15" x14ac:dyDescent="0.25">
      <c r="A1428" s="4">
        <v>40722</v>
      </c>
      <c r="B1428">
        <v>2</v>
      </c>
      <c r="C1428">
        <v>1</v>
      </c>
      <c r="D1428" s="5" t="s">
        <v>22</v>
      </c>
      <c r="E1428" s="6">
        <v>628.404</v>
      </c>
      <c r="F1428" s="6">
        <v>998.20349999999996</v>
      </c>
      <c r="G1428" s="6">
        <v>1626.6075000000001</v>
      </c>
      <c r="H1428" s="6" t="str">
        <f>VLOOKUP(Tabla1[[#This Row],[Caja]],Originales!$I$3:$K$6,2,FALSE)</f>
        <v>Tenerife Sur</v>
      </c>
      <c r="I1428" s="6" t="str">
        <f>VLOOKUP(Tabla1[[#This Row],[Caja]],Originales!$I$3:$K$6,3,FALSE)</f>
        <v>Tenerife</v>
      </c>
      <c r="J1428" s="9" t="str">
        <f>VLOOKUP(Tabla1[[#This Row],[CodigoEmpleado]],Originales!$M$3:$P$13,2,FALSE)</f>
        <v>Paco</v>
      </c>
      <c r="K1428" s="10">
        <f>YEAR(Tabla1[[#This Row],[Fecha]])</f>
        <v>2011</v>
      </c>
      <c r="L1428" s="11">
        <f>MONTH(Tabla1[[#This Row],[Fecha]])</f>
        <v>6</v>
      </c>
      <c r="M1428" s="11">
        <f>DAY(Tabla1[[#This Row],[Fecha]])</f>
        <v>28</v>
      </c>
      <c r="N1428" s="11">
        <f>WEEKDAY(Tabla1[[#This Row],[Fecha]],2)</f>
        <v>2</v>
      </c>
      <c r="O1428" s="11" t="str">
        <f t="shared" si="22"/>
        <v>Martes</v>
      </c>
    </row>
    <row r="1429" spans="1:15" x14ac:dyDescent="0.25">
      <c r="A1429" s="4">
        <v>40722</v>
      </c>
      <c r="B1429">
        <v>2</v>
      </c>
      <c r="C1429">
        <v>2</v>
      </c>
      <c r="D1429" s="5" t="s">
        <v>27</v>
      </c>
      <c r="E1429" s="6">
        <v>525.78750000000002</v>
      </c>
      <c r="F1429" s="6">
        <v>1154.4014999999999</v>
      </c>
      <c r="G1429" s="6">
        <v>1680.1890000000001</v>
      </c>
      <c r="H1429" s="6" t="str">
        <f>VLOOKUP(Tabla1[[#This Row],[Caja]],Originales!$I$3:$K$6,2,FALSE)</f>
        <v>Tenerife Sur</v>
      </c>
      <c r="I1429" s="6" t="str">
        <f>VLOOKUP(Tabla1[[#This Row],[Caja]],Originales!$I$3:$K$6,3,FALSE)</f>
        <v>Tenerife</v>
      </c>
      <c r="J1429" s="9" t="str">
        <f>VLOOKUP(Tabla1[[#This Row],[CodigoEmpleado]],Originales!$M$3:$P$13,2,FALSE)</f>
        <v>Bea</v>
      </c>
      <c r="K1429" s="10">
        <f>YEAR(Tabla1[[#This Row],[Fecha]])</f>
        <v>2011</v>
      </c>
      <c r="L1429" s="11">
        <f>MONTH(Tabla1[[#This Row],[Fecha]])</f>
        <v>6</v>
      </c>
      <c r="M1429" s="11">
        <f>DAY(Tabla1[[#This Row],[Fecha]])</f>
        <v>28</v>
      </c>
      <c r="N1429" s="11">
        <f>WEEKDAY(Tabla1[[#This Row],[Fecha]],2)</f>
        <v>2</v>
      </c>
      <c r="O1429" s="11" t="str">
        <f t="shared" si="22"/>
        <v>Martes</v>
      </c>
    </row>
    <row r="1430" spans="1:15" x14ac:dyDescent="0.25">
      <c r="A1430" s="4">
        <v>40722</v>
      </c>
      <c r="B1430">
        <v>3</v>
      </c>
      <c r="C1430">
        <v>1</v>
      </c>
      <c r="D1430" s="5" t="s">
        <v>32</v>
      </c>
      <c r="E1430" s="6">
        <v>604.40099999999995</v>
      </c>
      <c r="F1430" s="6">
        <v>1185.576</v>
      </c>
      <c r="G1430" s="6">
        <v>1789.9770000000001</v>
      </c>
      <c r="H1430" s="6" t="str">
        <f>VLOOKUP(Tabla1[[#This Row],[Caja]],Originales!$I$3:$K$6,2,FALSE)</f>
        <v>Las Canteras</v>
      </c>
      <c r="I1430" s="6" t="str">
        <f>VLOOKUP(Tabla1[[#This Row],[Caja]],Originales!$I$3:$K$6,3,FALSE)</f>
        <v>Las Palmas</v>
      </c>
      <c r="J1430" s="9" t="str">
        <f>VLOOKUP(Tabla1[[#This Row],[CodigoEmpleado]],Originales!$M$3:$P$13,2,FALSE)</f>
        <v>Ana</v>
      </c>
      <c r="K1430" s="10">
        <f>YEAR(Tabla1[[#This Row],[Fecha]])</f>
        <v>2011</v>
      </c>
      <c r="L1430" s="11">
        <f>MONTH(Tabla1[[#This Row],[Fecha]])</f>
        <v>6</v>
      </c>
      <c r="M1430" s="11">
        <f>DAY(Tabla1[[#This Row],[Fecha]])</f>
        <v>28</v>
      </c>
      <c r="N1430" s="11">
        <f>WEEKDAY(Tabla1[[#This Row],[Fecha]],2)</f>
        <v>2</v>
      </c>
      <c r="O1430" s="11" t="str">
        <f t="shared" si="22"/>
        <v>Martes</v>
      </c>
    </row>
    <row r="1431" spans="1:15" x14ac:dyDescent="0.25">
      <c r="A1431" s="4">
        <v>40722</v>
      </c>
      <c r="B1431">
        <v>3</v>
      </c>
      <c r="C1431">
        <v>2</v>
      </c>
      <c r="D1431" s="5" t="s">
        <v>37</v>
      </c>
      <c r="E1431" s="6">
        <v>571.55700000000002</v>
      </c>
      <c r="F1431" s="6">
        <v>1215.8054999999999</v>
      </c>
      <c r="G1431" s="6">
        <v>1787.3625</v>
      </c>
      <c r="H1431" s="6" t="str">
        <f>VLOOKUP(Tabla1[[#This Row],[Caja]],Originales!$I$3:$K$6,2,FALSE)</f>
        <v>Las Canteras</v>
      </c>
      <c r="I1431" s="6" t="str">
        <f>VLOOKUP(Tabla1[[#This Row],[Caja]],Originales!$I$3:$K$6,3,FALSE)</f>
        <v>Las Palmas</v>
      </c>
      <c r="J1431" s="9" t="str">
        <f>VLOOKUP(Tabla1[[#This Row],[CodigoEmpleado]],Originales!$M$3:$P$13,2,FALSE)</f>
        <v>Luis</v>
      </c>
      <c r="K1431" s="10">
        <f>YEAR(Tabla1[[#This Row],[Fecha]])</f>
        <v>2011</v>
      </c>
      <c r="L1431" s="11">
        <f>MONTH(Tabla1[[#This Row],[Fecha]])</f>
        <v>6</v>
      </c>
      <c r="M1431" s="11">
        <f>DAY(Tabla1[[#This Row],[Fecha]])</f>
        <v>28</v>
      </c>
      <c r="N1431" s="11">
        <f>WEEKDAY(Tabla1[[#This Row],[Fecha]],2)</f>
        <v>2</v>
      </c>
      <c r="O1431" s="11" t="str">
        <f t="shared" si="22"/>
        <v>Martes</v>
      </c>
    </row>
    <row r="1432" spans="1:15" x14ac:dyDescent="0.25">
      <c r="A1432" s="4">
        <v>40722</v>
      </c>
      <c r="B1432">
        <v>4</v>
      </c>
      <c r="C1432">
        <v>1</v>
      </c>
      <c r="D1432" s="5" t="s">
        <v>40</v>
      </c>
      <c r="E1432" s="6">
        <v>624.07799999999997</v>
      </c>
      <c r="F1432" s="6">
        <v>1141.0454999999999</v>
      </c>
      <c r="G1432" s="6">
        <v>1765.1234999999999</v>
      </c>
      <c r="H1432" s="6" t="str">
        <f>VLOOKUP(Tabla1[[#This Row],[Caja]],Originales!$I$3:$K$6,2,FALSE)</f>
        <v>Telde</v>
      </c>
      <c r="I1432" s="6" t="str">
        <f>VLOOKUP(Tabla1[[#This Row],[Caja]],Originales!$I$3:$K$6,3,FALSE)</f>
        <v>Las Palmas</v>
      </c>
      <c r="J1432" s="9" t="str">
        <f>VLOOKUP(Tabla1[[#This Row],[CodigoEmpleado]],Originales!$M$3:$P$13,2,FALSE)</f>
        <v>Pepe</v>
      </c>
      <c r="K1432" s="10">
        <f>YEAR(Tabla1[[#This Row],[Fecha]])</f>
        <v>2011</v>
      </c>
      <c r="L1432" s="11">
        <f>MONTH(Tabla1[[#This Row],[Fecha]])</f>
        <v>6</v>
      </c>
      <c r="M1432" s="11">
        <f>DAY(Tabla1[[#This Row],[Fecha]])</f>
        <v>28</v>
      </c>
      <c r="N1432" s="11">
        <f>WEEKDAY(Tabla1[[#This Row],[Fecha]],2)</f>
        <v>2</v>
      </c>
      <c r="O1432" s="11" t="str">
        <f t="shared" si="22"/>
        <v>Martes</v>
      </c>
    </row>
    <row r="1433" spans="1:15" x14ac:dyDescent="0.25">
      <c r="A1433" s="4">
        <v>40722</v>
      </c>
      <c r="B1433">
        <v>4</v>
      </c>
      <c r="C1433">
        <v>2</v>
      </c>
      <c r="D1433" s="5" t="s">
        <v>41</v>
      </c>
      <c r="E1433" s="6">
        <v>497.9205</v>
      </c>
      <c r="F1433" s="6">
        <v>1120.0664999999999</v>
      </c>
      <c r="G1433" s="6">
        <v>1617.9870000000001</v>
      </c>
      <c r="H1433" s="6" t="str">
        <f>VLOOKUP(Tabla1[[#This Row],[Caja]],Originales!$I$3:$K$6,2,FALSE)</f>
        <v>Telde</v>
      </c>
      <c r="I1433" s="6" t="str">
        <f>VLOOKUP(Tabla1[[#This Row],[Caja]],Originales!$I$3:$K$6,3,FALSE)</f>
        <v>Las Palmas</v>
      </c>
      <c r="J1433" s="9" t="str">
        <f>VLOOKUP(Tabla1[[#This Row],[CodigoEmpleado]],Originales!$M$3:$P$13,2,FALSE)</f>
        <v>Javi</v>
      </c>
      <c r="K1433" s="10">
        <f>YEAR(Tabla1[[#This Row],[Fecha]])</f>
        <v>2011</v>
      </c>
      <c r="L1433" s="11">
        <f>MONTH(Tabla1[[#This Row],[Fecha]])</f>
        <v>6</v>
      </c>
      <c r="M1433" s="11">
        <f>DAY(Tabla1[[#This Row],[Fecha]])</f>
        <v>28</v>
      </c>
      <c r="N1433" s="11">
        <f>WEEKDAY(Tabla1[[#This Row],[Fecha]],2)</f>
        <v>2</v>
      </c>
      <c r="O1433" s="11" t="str">
        <f t="shared" si="22"/>
        <v>Martes</v>
      </c>
    </row>
    <row r="1434" spans="1:15" x14ac:dyDescent="0.25">
      <c r="A1434" s="4">
        <v>40723</v>
      </c>
      <c r="B1434">
        <v>1</v>
      </c>
      <c r="C1434">
        <v>1</v>
      </c>
      <c r="D1434" s="5" t="s">
        <v>43</v>
      </c>
      <c r="E1434" s="6">
        <v>519.10950000000003</v>
      </c>
      <c r="F1434" s="6">
        <v>1128.183</v>
      </c>
      <c r="G1434" s="6">
        <v>1647.2925</v>
      </c>
      <c r="H1434" s="6" t="str">
        <f>VLOOKUP(Tabla1[[#This Row],[Caja]],Originales!$I$3:$K$6,2,FALSE)</f>
        <v>Tenerife Norte</v>
      </c>
      <c r="I1434" s="6" t="str">
        <f>VLOOKUP(Tabla1[[#This Row],[Caja]],Originales!$I$3:$K$6,3,FALSE)</f>
        <v>Tenerife</v>
      </c>
      <c r="J1434" s="9" t="str">
        <f>VLOOKUP(Tabla1[[#This Row],[CodigoEmpleado]],Originales!$M$3:$P$13,2,FALSE)</f>
        <v>Jose</v>
      </c>
      <c r="K1434" s="10">
        <f>YEAR(Tabla1[[#This Row],[Fecha]])</f>
        <v>2011</v>
      </c>
      <c r="L1434" s="11">
        <f>MONTH(Tabla1[[#This Row],[Fecha]])</f>
        <v>6</v>
      </c>
      <c r="M1434" s="11">
        <f>DAY(Tabla1[[#This Row],[Fecha]])</f>
        <v>29</v>
      </c>
      <c r="N1434" s="11">
        <f>WEEKDAY(Tabla1[[#This Row],[Fecha]],2)</f>
        <v>3</v>
      </c>
      <c r="O1434" s="11" t="str">
        <f t="shared" si="22"/>
        <v>Miércoles</v>
      </c>
    </row>
    <row r="1435" spans="1:15" x14ac:dyDescent="0.25">
      <c r="A1435" s="4">
        <v>40723</v>
      </c>
      <c r="B1435">
        <v>1</v>
      </c>
      <c r="C1435">
        <v>2</v>
      </c>
      <c r="D1435" s="5" t="s">
        <v>47</v>
      </c>
      <c r="E1435" s="6">
        <v>555.09299999999996</v>
      </c>
      <c r="F1435" s="6">
        <v>1184.2635</v>
      </c>
      <c r="G1435" s="6">
        <v>1739.3565000000001</v>
      </c>
      <c r="H1435" s="6" t="str">
        <f>VLOOKUP(Tabla1[[#This Row],[Caja]],Originales!$I$3:$K$6,2,FALSE)</f>
        <v>Tenerife Norte</v>
      </c>
      <c r="I1435" s="6" t="str">
        <f>VLOOKUP(Tabla1[[#This Row],[Caja]],Originales!$I$3:$K$6,3,FALSE)</f>
        <v>Tenerife</v>
      </c>
      <c r="J1435" s="9" t="str">
        <f>VLOOKUP(Tabla1[[#This Row],[CodigoEmpleado]],Originales!$M$3:$P$13,2,FALSE)</f>
        <v>Toño</v>
      </c>
      <c r="K1435" s="10">
        <f>YEAR(Tabla1[[#This Row],[Fecha]])</f>
        <v>2011</v>
      </c>
      <c r="L1435" s="11">
        <f>MONTH(Tabla1[[#This Row],[Fecha]])</f>
        <v>6</v>
      </c>
      <c r="M1435" s="11">
        <f>DAY(Tabla1[[#This Row],[Fecha]])</f>
        <v>29</v>
      </c>
      <c r="N1435" s="11">
        <f>WEEKDAY(Tabla1[[#This Row],[Fecha]],2)</f>
        <v>3</v>
      </c>
      <c r="O1435" s="11" t="str">
        <f t="shared" si="22"/>
        <v>Miércoles</v>
      </c>
    </row>
    <row r="1436" spans="1:15" x14ac:dyDescent="0.25">
      <c r="A1436" s="4">
        <v>40723</v>
      </c>
      <c r="B1436">
        <v>2</v>
      </c>
      <c r="C1436">
        <v>1</v>
      </c>
      <c r="D1436" s="5" t="s">
        <v>24</v>
      </c>
      <c r="E1436" s="6">
        <v>514.83600000000001</v>
      </c>
      <c r="F1436" s="6">
        <v>1169.4690000000001</v>
      </c>
      <c r="G1436" s="6">
        <v>1684.3050000000001</v>
      </c>
      <c r="H1436" s="6" t="str">
        <f>VLOOKUP(Tabla1[[#This Row],[Caja]],Originales!$I$3:$K$6,2,FALSE)</f>
        <v>Tenerife Sur</v>
      </c>
      <c r="I1436" s="6" t="str">
        <f>VLOOKUP(Tabla1[[#This Row],[Caja]],Originales!$I$3:$K$6,3,FALSE)</f>
        <v>Tenerife</v>
      </c>
      <c r="J1436" s="9" t="str">
        <f>VLOOKUP(Tabla1[[#This Row],[CodigoEmpleado]],Originales!$M$3:$P$13,2,FALSE)</f>
        <v>Ana</v>
      </c>
      <c r="K1436" s="10">
        <f>YEAR(Tabla1[[#This Row],[Fecha]])</f>
        <v>2011</v>
      </c>
      <c r="L1436" s="11">
        <f>MONTH(Tabla1[[#This Row],[Fecha]])</f>
        <v>6</v>
      </c>
      <c r="M1436" s="11">
        <f>DAY(Tabla1[[#This Row],[Fecha]])</f>
        <v>29</v>
      </c>
      <c r="N1436" s="11">
        <f>WEEKDAY(Tabla1[[#This Row],[Fecha]],2)</f>
        <v>3</v>
      </c>
      <c r="O1436" s="11" t="str">
        <f t="shared" si="22"/>
        <v>Miércoles</v>
      </c>
    </row>
    <row r="1437" spans="1:15" x14ac:dyDescent="0.25">
      <c r="A1437" s="4">
        <v>40723</v>
      </c>
      <c r="B1437">
        <v>2</v>
      </c>
      <c r="C1437">
        <v>2</v>
      </c>
      <c r="D1437" s="5" t="s">
        <v>30</v>
      </c>
      <c r="E1437" s="6">
        <v>807.36599999999999</v>
      </c>
      <c r="F1437" s="6">
        <v>1305.8009999999999</v>
      </c>
      <c r="G1437" s="6">
        <v>2113.1669999999999</v>
      </c>
      <c r="H1437" s="6" t="str">
        <f>VLOOKUP(Tabla1[[#This Row],[Caja]],Originales!$I$3:$K$6,2,FALSE)</f>
        <v>Tenerife Sur</v>
      </c>
      <c r="I1437" s="6" t="str">
        <f>VLOOKUP(Tabla1[[#This Row],[Caja]],Originales!$I$3:$K$6,3,FALSE)</f>
        <v>Tenerife</v>
      </c>
      <c r="J1437" s="9" t="str">
        <f>VLOOKUP(Tabla1[[#This Row],[CodigoEmpleado]],Originales!$M$3:$P$13,2,FALSE)</f>
        <v>Juan</v>
      </c>
      <c r="K1437" s="10">
        <f>YEAR(Tabla1[[#This Row],[Fecha]])</f>
        <v>2011</v>
      </c>
      <c r="L1437" s="11">
        <f>MONTH(Tabla1[[#This Row],[Fecha]])</f>
        <v>6</v>
      </c>
      <c r="M1437" s="11">
        <f>DAY(Tabla1[[#This Row],[Fecha]])</f>
        <v>29</v>
      </c>
      <c r="N1437" s="11">
        <f>WEEKDAY(Tabla1[[#This Row],[Fecha]],2)</f>
        <v>3</v>
      </c>
      <c r="O1437" s="11" t="str">
        <f t="shared" si="22"/>
        <v>Miércoles</v>
      </c>
    </row>
    <row r="1438" spans="1:15" x14ac:dyDescent="0.25">
      <c r="A1438" s="4">
        <v>40723</v>
      </c>
      <c r="B1438">
        <v>3</v>
      </c>
      <c r="C1438">
        <v>1</v>
      </c>
      <c r="D1438" s="5" t="s">
        <v>16</v>
      </c>
      <c r="E1438" s="6">
        <v>643.71299999999997</v>
      </c>
      <c r="F1438" s="6">
        <v>988.86900000000003</v>
      </c>
      <c r="G1438" s="6">
        <v>1632.5820000000001</v>
      </c>
      <c r="H1438" s="6" t="str">
        <f>VLOOKUP(Tabla1[[#This Row],[Caja]],Originales!$I$3:$K$6,2,FALSE)</f>
        <v>Las Canteras</v>
      </c>
      <c r="I1438" s="6" t="str">
        <f>VLOOKUP(Tabla1[[#This Row],[Caja]],Originales!$I$3:$K$6,3,FALSE)</f>
        <v>Las Palmas</v>
      </c>
      <c r="J1438" s="9" t="str">
        <f>VLOOKUP(Tabla1[[#This Row],[CodigoEmpleado]],Originales!$M$3:$P$13,2,FALSE)</f>
        <v>Jorge</v>
      </c>
      <c r="K1438" s="10">
        <f>YEAR(Tabla1[[#This Row],[Fecha]])</f>
        <v>2011</v>
      </c>
      <c r="L1438" s="11">
        <f>MONTH(Tabla1[[#This Row],[Fecha]])</f>
        <v>6</v>
      </c>
      <c r="M1438" s="11">
        <f>DAY(Tabla1[[#This Row],[Fecha]])</f>
        <v>29</v>
      </c>
      <c r="N1438" s="11">
        <f>WEEKDAY(Tabla1[[#This Row],[Fecha]],2)</f>
        <v>3</v>
      </c>
      <c r="O1438" s="11" t="str">
        <f t="shared" si="22"/>
        <v>Miércoles</v>
      </c>
    </row>
    <row r="1439" spans="1:15" x14ac:dyDescent="0.25">
      <c r="A1439" s="4">
        <v>40723</v>
      </c>
      <c r="B1439">
        <v>3</v>
      </c>
      <c r="C1439">
        <v>2</v>
      </c>
      <c r="D1439" s="5" t="s">
        <v>22</v>
      </c>
      <c r="E1439" s="6">
        <v>846.62549999999999</v>
      </c>
      <c r="F1439" s="6">
        <v>1339.0125</v>
      </c>
      <c r="G1439" s="6">
        <v>2185.6379999999999</v>
      </c>
      <c r="H1439" s="6" t="str">
        <f>VLOOKUP(Tabla1[[#This Row],[Caja]],Originales!$I$3:$K$6,2,FALSE)</f>
        <v>Las Canteras</v>
      </c>
      <c r="I1439" s="6" t="str">
        <f>VLOOKUP(Tabla1[[#This Row],[Caja]],Originales!$I$3:$K$6,3,FALSE)</f>
        <v>Las Palmas</v>
      </c>
      <c r="J1439" s="9" t="str">
        <f>VLOOKUP(Tabla1[[#This Row],[CodigoEmpleado]],Originales!$M$3:$P$13,2,FALSE)</f>
        <v>Paco</v>
      </c>
      <c r="K1439" s="10">
        <f>YEAR(Tabla1[[#This Row],[Fecha]])</f>
        <v>2011</v>
      </c>
      <c r="L1439" s="11">
        <f>MONTH(Tabla1[[#This Row],[Fecha]])</f>
        <v>6</v>
      </c>
      <c r="M1439" s="11">
        <f>DAY(Tabla1[[#This Row],[Fecha]])</f>
        <v>29</v>
      </c>
      <c r="N1439" s="11">
        <f>WEEKDAY(Tabla1[[#This Row],[Fecha]],2)</f>
        <v>3</v>
      </c>
      <c r="O1439" s="11" t="str">
        <f t="shared" si="22"/>
        <v>Miércoles</v>
      </c>
    </row>
    <row r="1440" spans="1:15" x14ac:dyDescent="0.25">
      <c r="A1440" s="4">
        <v>40723</v>
      </c>
      <c r="B1440">
        <v>4</v>
      </c>
      <c r="C1440">
        <v>1</v>
      </c>
      <c r="D1440" s="5" t="s">
        <v>27</v>
      </c>
      <c r="E1440" s="6">
        <v>595.10850000000005</v>
      </c>
      <c r="F1440" s="6">
        <v>1206.5550000000001</v>
      </c>
      <c r="G1440" s="6">
        <v>1801.6635000000001</v>
      </c>
      <c r="H1440" s="6" t="str">
        <f>VLOOKUP(Tabla1[[#This Row],[Caja]],Originales!$I$3:$K$6,2,FALSE)</f>
        <v>Telde</v>
      </c>
      <c r="I1440" s="6" t="str">
        <f>VLOOKUP(Tabla1[[#This Row],[Caja]],Originales!$I$3:$K$6,3,FALSE)</f>
        <v>Las Palmas</v>
      </c>
      <c r="J1440" s="9" t="str">
        <f>VLOOKUP(Tabla1[[#This Row],[CodigoEmpleado]],Originales!$M$3:$P$13,2,FALSE)</f>
        <v>Bea</v>
      </c>
      <c r="K1440" s="10">
        <f>YEAR(Tabla1[[#This Row],[Fecha]])</f>
        <v>2011</v>
      </c>
      <c r="L1440" s="11">
        <f>MONTH(Tabla1[[#This Row],[Fecha]])</f>
        <v>6</v>
      </c>
      <c r="M1440" s="11">
        <f>DAY(Tabla1[[#This Row],[Fecha]])</f>
        <v>29</v>
      </c>
      <c r="N1440" s="11">
        <f>WEEKDAY(Tabla1[[#This Row],[Fecha]],2)</f>
        <v>3</v>
      </c>
      <c r="O1440" s="11" t="str">
        <f t="shared" si="22"/>
        <v>Miércoles</v>
      </c>
    </row>
    <row r="1441" spans="1:15" x14ac:dyDescent="0.25">
      <c r="A1441" s="4">
        <v>40723</v>
      </c>
      <c r="B1441">
        <v>4</v>
      </c>
      <c r="C1441">
        <v>2</v>
      </c>
      <c r="D1441" s="5" t="s">
        <v>32</v>
      </c>
      <c r="E1441" s="6">
        <v>731.99699999999996</v>
      </c>
      <c r="F1441" s="6">
        <v>1146.6210000000001</v>
      </c>
      <c r="G1441" s="6">
        <v>1878.6179999999999</v>
      </c>
      <c r="H1441" s="6" t="str">
        <f>VLOOKUP(Tabla1[[#This Row],[Caja]],Originales!$I$3:$K$6,2,FALSE)</f>
        <v>Telde</v>
      </c>
      <c r="I1441" s="6" t="str">
        <f>VLOOKUP(Tabla1[[#This Row],[Caja]],Originales!$I$3:$K$6,3,FALSE)</f>
        <v>Las Palmas</v>
      </c>
      <c r="J1441" s="9" t="str">
        <f>VLOOKUP(Tabla1[[#This Row],[CodigoEmpleado]],Originales!$M$3:$P$13,2,FALSE)</f>
        <v>Ana</v>
      </c>
      <c r="K1441" s="10">
        <f>YEAR(Tabla1[[#This Row],[Fecha]])</f>
        <v>2011</v>
      </c>
      <c r="L1441" s="11">
        <f>MONTH(Tabla1[[#This Row],[Fecha]])</f>
        <v>6</v>
      </c>
      <c r="M1441" s="11">
        <f>DAY(Tabla1[[#This Row],[Fecha]])</f>
        <v>29</v>
      </c>
      <c r="N1441" s="11">
        <f>WEEKDAY(Tabla1[[#This Row],[Fecha]],2)</f>
        <v>3</v>
      </c>
      <c r="O1441" s="11" t="str">
        <f t="shared" si="22"/>
        <v>Miércoles</v>
      </c>
    </row>
    <row r="1442" spans="1:15" x14ac:dyDescent="0.25">
      <c r="A1442" s="4">
        <v>40724</v>
      </c>
      <c r="B1442">
        <v>1</v>
      </c>
      <c r="C1442">
        <v>1</v>
      </c>
      <c r="D1442" s="5" t="s">
        <v>37</v>
      </c>
      <c r="E1442" s="6">
        <v>653.84550000000002</v>
      </c>
      <c r="F1442" s="6">
        <v>990.54899999999998</v>
      </c>
      <c r="G1442" s="6">
        <v>1644.3945000000001</v>
      </c>
      <c r="H1442" s="6" t="str">
        <f>VLOOKUP(Tabla1[[#This Row],[Caja]],Originales!$I$3:$K$6,2,FALSE)</f>
        <v>Tenerife Norte</v>
      </c>
      <c r="I1442" s="6" t="str">
        <f>VLOOKUP(Tabla1[[#This Row],[Caja]],Originales!$I$3:$K$6,3,FALSE)</f>
        <v>Tenerife</v>
      </c>
      <c r="J1442" s="9" t="str">
        <f>VLOOKUP(Tabla1[[#This Row],[CodigoEmpleado]],Originales!$M$3:$P$13,2,FALSE)</f>
        <v>Luis</v>
      </c>
      <c r="K1442" s="10">
        <f>YEAR(Tabla1[[#This Row],[Fecha]])</f>
        <v>2011</v>
      </c>
      <c r="L1442" s="11">
        <f>MONTH(Tabla1[[#This Row],[Fecha]])</f>
        <v>6</v>
      </c>
      <c r="M1442" s="11">
        <f>DAY(Tabla1[[#This Row],[Fecha]])</f>
        <v>30</v>
      </c>
      <c r="N1442" s="11">
        <f>WEEKDAY(Tabla1[[#This Row],[Fecha]],2)</f>
        <v>4</v>
      </c>
      <c r="O1442" s="11" t="str">
        <f t="shared" si="22"/>
        <v>Jueves</v>
      </c>
    </row>
    <row r="1443" spans="1:15" x14ac:dyDescent="0.25">
      <c r="A1443" s="4">
        <v>40724</v>
      </c>
      <c r="B1443">
        <v>1</v>
      </c>
      <c r="C1443">
        <v>2</v>
      </c>
      <c r="D1443" s="5" t="s">
        <v>40</v>
      </c>
      <c r="E1443" s="6">
        <v>662.26649999999995</v>
      </c>
      <c r="F1443" s="6">
        <v>1289.6415</v>
      </c>
      <c r="G1443" s="6">
        <v>1951.9079999999999</v>
      </c>
      <c r="H1443" s="6" t="str">
        <f>VLOOKUP(Tabla1[[#This Row],[Caja]],Originales!$I$3:$K$6,2,FALSE)</f>
        <v>Tenerife Norte</v>
      </c>
      <c r="I1443" s="6" t="str">
        <f>VLOOKUP(Tabla1[[#This Row],[Caja]],Originales!$I$3:$K$6,3,FALSE)</f>
        <v>Tenerife</v>
      </c>
      <c r="J1443" s="9" t="str">
        <f>VLOOKUP(Tabla1[[#This Row],[CodigoEmpleado]],Originales!$M$3:$P$13,2,FALSE)</f>
        <v>Pepe</v>
      </c>
      <c r="K1443" s="10">
        <f>YEAR(Tabla1[[#This Row],[Fecha]])</f>
        <v>2011</v>
      </c>
      <c r="L1443" s="11">
        <f>MONTH(Tabla1[[#This Row],[Fecha]])</f>
        <v>6</v>
      </c>
      <c r="M1443" s="11">
        <f>DAY(Tabla1[[#This Row],[Fecha]])</f>
        <v>30</v>
      </c>
      <c r="N1443" s="11">
        <f>WEEKDAY(Tabla1[[#This Row],[Fecha]],2)</f>
        <v>4</v>
      </c>
      <c r="O1443" s="11" t="str">
        <f t="shared" si="22"/>
        <v>Jueves</v>
      </c>
    </row>
    <row r="1444" spans="1:15" x14ac:dyDescent="0.25">
      <c r="A1444" s="4">
        <v>40724</v>
      </c>
      <c r="B1444">
        <v>2</v>
      </c>
      <c r="C1444">
        <v>1</v>
      </c>
      <c r="D1444" s="5" t="s">
        <v>41</v>
      </c>
      <c r="E1444" s="6">
        <v>547.83749999999998</v>
      </c>
      <c r="F1444" s="6">
        <v>1246.3815</v>
      </c>
      <c r="G1444" s="6">
        <v>1794.2190000000001</v>
      </c>
      <c r="H1444" s="6" t="str">
        <f>VLOOKUP(Tabla1[[#This Row],[Caja]],Originales!$I$3:$K$6,2,FALSE)</f>
        <v>Tenerife Sur</v>
      </c>
      <c r="I1444" s="6" t="str">
        <f>VLOOKUP(Tabla1[[#This Row],[Caja]],Originales!$I$3:$K$6,3,FALSE)</f>
        <v>Tenerife</v>
      </c>
      <c r="J1444" s="9" t="str">
        <f>VLOOKUP(Tabla1[[#This Row],[CodigoEmpleado]],Originales!$M$3:$P$13,2,FALSE)</f>
        <v>Javi</v>
      </c>
      <c r="K1444" s="10">
        <f>YEAR(Tabla1[[#This Row],[Fecha]])</f>
        <v>2011</v>
      </c>
      <c r="L1444" s="11">
        <f>MONTH(Tabla1[[#This Row],[Fecha]])</f>
        <v>6</v>
      </c>
      <c r="M1444" s="11">
        <f>DAY(Tabla1[[#This Row],[Fecha]])</f>
        <v>30</v>
      </c>
      <c r="N1444" s="11">
        <f>WEEKDAY(Tabla1[[#This Row],[Fecha]],2)</f>
        <v>4</v>
      </c>
      <c r="O1444" s="11" t="str">
        <f t="shared" si="22"/>
        <v>Jueves</v>
      </c>
    </row>
    <row r="1445" spans="1:15" x14ac:dyDescent="0.25">
      <c r="A1445" s="4">
        <v>40724</v>
      </c>
      <c r="B1445">
        <v>2</v>
      </c>
      <c r="C1445">
        <v>2</v>
      </c>
      <c r="D1445" s="5" t="s">
        <v>43</v>
      </c>
      <c r="E1445" s="6">
        <v>775.34100000000001</v>
      </c>
      <c r="F1445" s="6">
        <v>1228.3320000000001</v>
      </c>
      <c r="G1445" s="6">
        <v>2003.673</v>
      </c>
      <c r="H1445" s="6" t="str">
        <f>VLOOKUP(Tabla1[[#This Row],[Caja]],Originales!$I$3:$K$6,2,FALSE)</f>
        <v>Tenerife Sur</v>
      </c>
      <c r="I1445" s="6" t="str">
        <f>VLOOKUP(Tabla1[[#This Row],[Caja]],Originales!$I$3:$K$6,3,FALSE)</f>
        <v>Tenerife</v>
      </c>
      <c r="J1445" s="9" t="str">
        <f>VLOOKUP(Tabla1[[#This Row],[CodigoEmpleado]],Originales!$M$3:$P$13,2,FALSE)</f>
        <v>Jose</v>
      </c>
      <c r="K1445" s="10">
        <f>YEAR(Tabla1[[#This Row],[Fecha]])</f>
        <v>2011</v>
      </c>
      <c r="L1445" s="11">
        <f>MONTH(Tabla1[[#This Row],[Fecha]])</f>
        <v>6</v>
      </c>
      <c r="M1445" s="11">
        <f>DAY(Tabla1[[#This Row],[Fecha]])</f>
        <v>30</v>
      </c>
      <c r="N1445" s="11">
        <f>WEEKDAY(Tabla1[[#This Row],[Fecha]],2)</f>
        <v>4</v>
      </c>
      <c r="O1445" s="11" t="str">
        <f t="shared" si="22"/>
        <v>Jueves</v>
      </c>
    </row>
    <row r="1446" spans="1:15" x14ac:dyDescent="0.25">
      <c r="A1446" s="4">
        <v>40724</v>
      </c>
      <c r="B1446">
        <v>3</v>
      </c>
      <c r="C1446">
        <v>1</v>
      </c>
      <c r="D1446" s="5" t="s">
        <v>47</v>
      </c>
      <c r="E1446" s="6">
        <v>574.66499999999996</v>
      </c>
      <c r="F1446" s="6">
        <v>1219.0395000000001</v>
      </c>
      <c r="G1446" s="6">
        <v>1793.7045000000001</v>
      </c>
      <c r="H1446" s="6" t="str">
        <f>VLOOKUP(Tabla1[[#This Row],[Caja]],Originales!$I$3:$K$6,2,FALSE)</f>
        <v>Las Canteras</v>
      </c>
      <c r="I1446" s="6" t="str">
        <f>VLOOKUP(Tabla1[[#This Row],[Caja]],Originales!$I$3:$K$6,3,FALSE)</f>
        <v>Las Palmas</v>
      </c>
      <c r="J1446" s="9" t="str">
        <f>VLOOKUP(Tabla1[[#This Row],[CodigoEmpleado]],Originales!$M$3:$P$13,2,FALSE)</f>
        <v>Toño</v>
      </c>
      <c r="K1446" s="10">
        <f>YEAR(Tabla1[[#This Row],[Fecha]])</f>
        <v>2011</v>
      </c>
      <c r="L1446" s="11">
        <f>MONTH(Tabla1[[#This Row],[Fecha]])</f>
        <v>6</v>
      </c>
      <c r="M1446" s="11">
        <f>DAY(Tabla1[[#This Row],[Fecha]])</f>
        <v>30</v>
      </c>
      <c r="N1446" s="11">
        <f>WEEKDAY(Tabla1[[#This Row],[Fecha]],2)</f>
        <v>4</v>
      </c>
      <c r="O1446" s="11" t="str">
        <f t="shared" si="22"/>
        <v>Jueves</v>
      </c>
    </row>
    <row r="1447" spans="1:15" x14ac:dyDescent="0.25">
      <c r="A1447" s="4">
        <v>40724</v>
      </c>
      <c r="B1447">
        <v>3</v>
      </c>
      <c r="C1447">
        <v>2</v>
      </c>
      <c r="D1447" s="5" t="s">
        <v>24</v>
      </c>
      <c r="E1447" s="6">
        <v>840.04200000000003</v>
      </c>
      <c r="F1447" s="6">
        <v>1306.8510000000001</v>
      </c>
      <c r="G1447" s="6">
        <v>2146.893</v>
      </c>
      <c r="H1447" s="6" t="str">
        <f>VLOOKUP(Tabla1[[#This Row],[Caja]],Originales!$I$3:$K$6,2,FALSE)</f>
        <v>Las Canteras</v>
      </c>
      <c r="I1447" s="6" t="str">
        <f>VLOOKUP(Tabla1[[#This Row],[Caja]],Originales!$I$3:$K$6,3,FALSE)</f>
        <v>Las Palmas</v>
      </c>
      <c r="J1447" s="9" t="str">
        <f>VLOOKUP(Tabla1[[#This Row],[CodigoEmpleado]],Originales!$M$3:$P$13,2,FALSE)</f>
        <v>Ana</v>
      </c>
      <c r="K1447" s="10">
        <f>YEAR(Tabla1[[#This Row],[Fecha]])</f>
        <v>2011</v>
      </c>
      <c r="L1447" s="11">
        <f>MONTH(Tabla1[[#This Row],[Fecha]])</f>
        <v>6</v>
      </c>
      <c r="M1447" s="11">
        <f>DAY(Tabla1[[#This Row],[Fecha]])</f>
        <v>30</v>
      </c>
      <c r="N1447" s="11">
        <f>WEEKDAY(Tabla1[[#This Row],[Fecha]],2)</f>
        <v>4</v>
      </c>
      <c r="O1447" s="11" t="str">
        <f t="shared" si="22"/>
        <v>Jueves</v>
      </c>
    </row>
    <row r="1448" spans="1:15" x14ac:dyDescent="0.25">
      <c r="A1448" s="4">
        <v>40724</v>
      </c>
      <c r="B1448">
        <v>4</v>
      </c>
      <c r="C1448">
        <v>1</v>
      </c>
      <c r="D1448" s="5" t="s">
        <v>30</v>
      </c>
      <c r="E1448" s="6">
        <v>625.96799999999996</v>
      </c>
      <c r="F1448" s="6">
        <v>1067.703</v>
      </c>
      <c r="G1448" s="6">
        <v>1693.671</v>
      </c>
      <c r="H1448" s="6" t="str">
        <f>VLOOKUP(Tabla1[[#This Row],[Caja]],Originales!$I$3:$K$6,2,FALSE)</f>
        <v>Telde</v>
      </c>
      <c r="I1448" s="6" t="str">
        <f>VLOOKUP(Tabla1[[#This Row],[Caja]],Originales!$I$3:$K$6,3,FALSE)</f>
        <v>Las Palmas</v>
      </c>
      <c r="J1448" s="9" t="str">
        <f>VLOOKUP(Tabla1[[#This Row],[CodigoEmpleado]],Originales!$M$3:$P$13,2,FALSE)</f>
        <v>Juan</v>
      </c>
      <c r="K1448" s="10">
        <f>YEAR(Tabla1[[#This Row],[Fecha]])</f>
        <v>2011</v>
      </c>
      <c r="L1448" s="11">
        <f>MONTH(Tabla1[[#This Row],[Fecha]])</f>
        <v>6</v>
      </c>
      <c r="M1448" s="11">
        <f>DAY(Tabla1[[#This Row],[Fecha]])</f>
        <v>30</v>
      </c>
      <c r="N1448" s="11">
        <f>WEEKDAY(Tabla1[[#This Row],[Fecha]],2)</f>
        <v>4</v>
      </c>
      <c r="O1448" s="11" t="str">
        <f t="shared" si="22"/>
        <v>Jueves</v>
      </c>
    </row>
    <row r="1449" spans="1:15" x14ac:dyDescent="0.25">
      <c r="A1449" s="4">
        <v>40724</v>
      </c>
      <c r="B1449">
        <v>4</v>
      </c>
      <c r="C1449">
        <v>2</v>
      </c>
      <c r="D1449" s="5" t="s">
        <v>16</v>
      </c>
      <c r="E1449" s="6">
        <v>703.57349999999997</v>
      </c>
      <c r="F1449" s="6">
        <v>1317.9915000000001</v>
      </c>
      <c r="G1449" s="6">
        <v>2021.5650000000001</v>
      </c>
      <c r="H1449" s="6" t="str">
        <f>VLOOKUP(Tabla1[[#This Row],[Caja]],Originales!$I$3:$K$6,2,FALSE)</f>
        <v>Telde</v>
      </c>
      <c r="I1449" s="6" t="str">
        <f>VLOOKUP(Tabla1[[#This Row],[Caja]],Originales!$I$3:$K$6,3,FALSE)</f>
        <v>Las Palmas</v>
      </c>
      <c r="J1449" s="9" t="str">
        <f>VLOOKUP(Tabla1[[#This Row],[CodigoEmpleado]],Originales!$M$3:$P$13,2,FALSE)</f>
        <v>Jorge</v>
      </c>
      <c r="K1449" s="10">
        <f>YEAR(Tabla1[[#This Row],[Fecha]])</f>
        <v>2011</v>
      </c>
      <c r="L1449" s="11">
        <f>MONTH(Tabla1[[#This Row],[Fecha]])</f>
        <v>6</v>
      </c>
      <c r="M1449" s="11">
        <f>DAY(Tabla1[[#This Row],[Fecha]])</f>
        <v>30</v>
      </c>
      <c r="N1449" s="11">
        <f>WEEKDAY(Tabla1[[#This Row],[Fecha]],2)</f>
        <v>4</v>
      </c>
      <c r="O1449" s="11" t="str">
        <f t="shared" si="22"/>
        <v>Jueves</v>
      </c>
    </row>
    <row r="1450" spans="1:15" x14ac:dyDescent="0.25">
      <c r="A1450" s="4">
        <v>40725</v>
      </c>
      <c r="B1450">
        <v>1</v>
      </c>
      <c r="C1450">
        <v>1</v>
      </c>
      <c r="D1450" s="5" t="s">
        <v>22</v>
      </c>
      <c r="E1450" s="6">
        <v>612.10799999999995</v>
      </c>
      <c r="F1450" s="6">
        <v>1257.018</v>
      </c>
      <c r="G1450" s="6">
        <v>1869.126</v>
      </c>
      <c r="H1450" s="6" t="str">
        <f>VLOOKUP(Tabla1[[#This Row],[Caja]],Originales!$I$3:$K$6,2,FALSE)</f>
        <v>Tenerife Norte</v>
      </c>
      <c r="I1450" s="6" t="str">
        <f>VLOOKUP(Tabla1[[#This Row],[Caja]],Originales!$I$3:$K$6,3,FALSE)</f>
        <v>Tenerife</v>
      </c>
      <c r="J1450" s="9" t="str">
        <f>VLOOKUP(Tabla1[[#This Row],[CodigoEmpleado]],Originales!$M$3:$P$13,2,FALSE)</f>
        <v>Paco</v>
      </c>
      <c r="K1450" s="10">
        <f>YEAR(Tabla1[[#This Row],[Fecha]])</f>
        <v>2011</v>
      </c>
      <c r="L1450" s="11">
        <f>MONTH(Tabla1[[#This Row],[Fecha]])</f>
        <v>7</v>
      </c>
      <c r="M1450" s="11">
        <f>DAY(Tabla1[[#This Row],[Fecha]])</f>
        <v>1</v>
      </c>
      <c r="N1450" s="11">
        <f>WEEKDAY(Tabla1[[#This Row],[Fecha]],2)</f>
        <v>5</v>
      </c>
      <c r="O1450" s="11" t="str">
        <f t="shared" si="22"/>
        <v>Viernes</v>
      </c>
    </row>
    <row r="1451" spans="1:15" x14ac:dyDescent="0.25">
      <c r="A1451" s="4">
        <v>40725</v>
      </c>
      <c r="B1451">
        <v>1</v>
      </c>
      <c r="C1451">
        <v>2</v>
      </c>
      <c r="D1451" s="5" t="s">
        <v>27</v>
      </c>
      <c r="E1451" s="6">
        <v>554.12699999999995</v>
      </c>
      <c r="F1451" s="6">
        <v>1214.598</v>
      </c>
      <c r="G1451" s="6">
        <v>1768.7249999999999</v>
      </c>
      <c r="H1451" s="6" t="str">
        <f>VLOOKUP(Tabla1[[#This Row],[Caja]],Originales!$I$3:$K$6,2,FALSE)</f>
        <v>Tenerife Norte</v>
      </c>
      <c r="I1451" s="6" t="str">
        <f>VLOOKUP(Tabla1[[#This Row],[Caja]],Originales!$I$3:$K$6,3,FALSE)</f>
        <v>Tenerife</v>
      </c>
      <c r="J1451" s="9" t="str">
        <f>VLOOKUP(Tabla1[[#This Row],[CodigoEmpleado]],Originales!$M$3:$P$13,2,FALSE)</f>
        <v>Bea</v>
      </c>
      <c r="K1451" s="10">
        <f>YEAR(Tabla1[[#This Row],[Fecha]])</f>
        <v>2011</v>
      </c>
      <c r="L1451" s="11">
        <f>MONTH(Tabla1[[#This Row],[Fecha]])</f>
        <v>7</v>
      </c>
      <c r="M1451" s="11">
        <f>DAY(Tabla1[[#This Row],[Fecha]])</f>
        <v>1</v>
      </c>
      <c r="N1451" s="11">
        <f>WEEKDAY(Tabla1[[#This Row],[Fecha]],2)</f>
        <v>5</v>
      </c>
      <c r="O1451" s="11" t="str">
        <f t="shared" si="22"/>
        <v>Viernes</v>
      </c>
    </row>
    <row r="1452" spans="1:15" x14ac:dyDescent="0.25">
      <c r="A1452" s="4">
        <v>40725</v>
      </c>
      <c r="B1452">
        <v>2</v>
      </c>
      <c r="C1452">
        <v>1</v>
      </c>
      <c r="D1452" s="5" t="s">
        <v>32</v>
      </c>
      <c r="E1452" s="6">
        <v>658.52850000000001</v>
      </c>
      <c r="F1452" s="6">
        <v>1145.4974999999999</v>
      </c>
      <c r="G1452" s="6">
        <v>1804.0260000000001</v>
      </c>
      <c r="H1452" s="6" t="str">
        <f>VLOOKUP(Tabla1[[#This Row],[Caja]],Originales!$I$3:$K$6,2,FALSE)</f>
        <v>Tenerife Sur</v>
      </c>
      <c r="I1452" s="6" t="str">
        <f>VLOOKUP(Tabla1[[#This Row],[Caja]],Originales!$I$3:$K$6,3,FALSE)</f>
        <v>Tenerife</v>
      </c>
      <c r="J1452" s="9" t="str">
        <f>VLOOKUP(Tabla1[[#This Row],[CodigoEmpleado]],Originales!$M$3:$P$13,2,FALSE)</f>
        <v>Ana</v>
      </c>
      <c r="K1452" s="10">
        <f>YEAR(Tabla1[[#This Row],[Fecha]])</f>
        <v>2011</v>
      </c>
      <c r="L1452" s="11">
        <f>MONTH(Tabla1[[#This Row],[Fecha]])</f>
        <v>7</v>
      </c>
      <c r="M1452" s="11">
        <f>DAY(Tabla1[[#This Row],[Fecha]])</f>
        <v>1</v>
      </c>
      <c r="N1452" s="11">
        <f>WEEKDAY(Tabla1[[#This Row],[Fecha]],2)</f>
        <v>5</v>
      </c>
      <c r="O1452" s="11" t="str">
        <f t="shared" si="22"/>
        <v>Viernes</v>
      </c>
    </row>
    <row r="1453" spans="1:15" x14ac:dyDescent="0.25">
      <c r="A1453" s="4">
        <v>40725</v>
      </c>
      <c r="B1453">
        <v>2</v>
      </c>
      <c r="C1453">
        <v>2</v>
      </c>
      <c r="D1453" s="5" t="s">
        <v>37</v>
      </c>
      <c r="E1453" s="6">
        <v>751.947</v>
      </c>
      <c r="F1453" s="6">
        <v>1356.999</v>
      </c>
      <c r="G1453" s="6">
        <v>2108.9459999999999</v>
      </c>
      <c r="H1453" s="6" t="str">
        <f>VLOOKUP(Tabla1[[#This Row],[Caja]],Originales!$I$3:$K$6,2,FALSE)</f>
        <v>Tenerife Sur</v>
      </c>
      <c r="I1453" s="6" t="str">
        <f>VLOOKUP(Tabla1[[#This Row],[Caja]],Originales!$I$3:$K$6,3,FALSE)</f>
        <v>Tenerife</v>
      </c>
      <c r="J1453" s="9" t="str">
        <f>VLOOKUP(Tabla1[[#This Row],[CodigoEmpleado]],Originales!$M$3:$P$13,2,FALSE)</f>
        <v>Luis</v>
      </c>
      <c r="K1453" s="10">
        <f>YEAR(Tabla1[[#This Row],[Fecha]])</f>
        <v>2011</v>
      </c>
      <c r="L1453" s="11">
        <f>MONTH(Tabla1[[#This Row],[Fecha]])</f>
        <v>7</v>
      </c>
      <c r="M1453" s="11">
        <f>DAY(Tabla1[[#This Row],[Fecha]])</f>
        <v>1</v>
      </c>
      <c r="N1453" s="11">
        <f>WEEKDAY(Tabla1[[#This Row],[Fecha]],2)</f>
        <v>5</v>
      </c>
      <c r="O1453" s="11" t="str">
        <f t="shared" si="22"/>
        <v>Viernes</v>
      </c>
    </row>
    <row r="1454" spans="1:15" x14ac:dyDescent="0.25">
      <c r="A1454" s="4">
        <v>40725</v>
      </c>
      <c r="B1454">
        <v>3</v>
      </c>
      <c r="C1454">
        <v>1</v>
      </c>
      <c r="D1454" s="5" t="s">
        <v>40</v>
      </c>
      <c r="E1454" s="6">
        <v>607.76099999999997</v>
      </c>
      <c r="F1454" s="6">
        <v>1237.8344999999999</v>
      </c>
      <c r="G1454" s="6">
        <v>1845.5954999999999</v>
      </c>
      <c r="H1454" s="6" t="str">
        <f>VLOOKUP(Tabla1[[#This Row],[Caja]],Originales!$I$3:$K$6,2,FALSE)</f>
        <v>Las Canteras</v>
      </c>
      <c r="I1454" s="6" t="str">
        <f>VLOOKUP(Tabla1[[#This Row],[Caja]],Originales!$I$3:$K$6,3,FALSE)</f>
        <v>Las Palmas</v>
      </c>
      <c r="J1454" s="9" t="str">
        <f>VLOOKUP(Tabla1[[#This Row],[CodigoEmpleado]],Originales!$M$3:$P$13,2,FALSE)</f>
        <v>Pepe</v>
      </c>
      <c r="K1454" s="10">
        <f>YEAR(Tabla1[[#This Row],[Fecha]])</f>
        <v>2011</v>
      </c>
      <c r="L1454" s="11">
        <f>MONTH(Tabla1[[#This Row],[Fecha]])</f>
        <v>7</v>
      </c>
      <c r="M1454" s="11">
        <f>DAY(Tabla1[[#This Row],[Fecha]])</f>
        <v>1</v>
      </c>
      <c r="N1454" s="11">
        <f>WEEKDAY(Tabla1[[#This Row],[Fecha]],2)</f>
        <v>5</v>
      </c>
      <c r="O1454" s="11" t="str">
        <f t="shared" si="22"/>
        <v>Viernes</v>
      </c>
    </row>
    <row r="1455" spans="1:15" x14ac:dyDescent="0.25">
      <c r="A1455" s="4">
        <v>40725</v>
      </c>
      <c r="B1455">
        <v>3</v>
      </c>
      <c r="C1455">
        <v>2</v>
      </c>
      <c r="D1455" s="5" t="s">
        <v>41</v>
      </c>
      <c r="E1455" s="6">
        <v>716.82449999999994</v>
      </c>
      <c r="F1455" s="6">
        <v>1197.3989999999999</v>
      </c>
      <c r="G1455" s="6">
        <v>1914.2235000000001</v>
      </c>
      <c r="H1455" s="6" t="str">
        <f>VLOOKUP(Tabla1[[#This Row],[Caja]],Originales!$I$3:$K$6,2,FALSE)</f>
        <v>Las Canteras</v>
      </c>
      <c r="I1455" s="6" t="str">
        <f>VLOOKUP(Tabla1[[#This Row],[Caja]],Originales!$I$3:$K$6,3,FALSE)</f>
        <v>Las Palmas</v>
      </c>
      <c r="J1455" s="9" t="str">
        <f>VLOOKUP(Tabla1[[#This Row],[CodigoEmpleado]],Originales!$M$3:$P$13,2,FALSE)</f>
        <v>Javi</v>
      </c>
      <c r="K1455" s="10">
        <f>YEAR(Tabla1[[#This Row],[Fecha]])</f>
        <v>2011</v>
      </c>
      <c r="L1455" s="11">
        <f>MONTH(Tabla1[[#This Row],[Fecha]])</f>
        <v>7</v>
      </c>
      <c r="M1455" s="11">
        <f>DAY(Tabla1[[#This Row],[Fecha]])</f>
        <v>1</v>
      </c>
      <c r="N1455" s="11">
        <f>WEEKDAY(Tabla1[[#This Row],[Fecha]],2)</f>
        <v>5</v>
      </c>
      <c r="O1455" s="11" t="str">
        <f t="shared" si="22"/>
        <v>Viernes</v>
      </c>
    </row>
    <row r="1456" spans="1:15" x14ac:dyDescent="0.25">
      <c r="A1456" s="4">
        <v>40725</v>
      </c>
      <c r="B1456">
        <v>4</v>
      </c>
      <c r="C1456">
        <v>1</v>
      </c>
      <c r="D1456" s="5" t="s">
        <v>43</v>
      </c>
      <c r="E1456" s="6">
        <v>592.90350000000001</v>
      </c>
      <c r="F1456" s="6">
        <v>1238.6324999999999</v>
      </c>
      <c r="G1456" s="6">
        <v>1831.5360000000001</v>
      </c>
      <c r="H1456" s="6" t="str">
        <f>VLOOKUP(Tabla1[[#This Row],[Caja]],Originales!$I$3:$K$6,2,FALSE)</f>
        <v>Telde</v>
      </c>
      <c r="I1456" s="6" t="str">
        <f>VLOOKUP(Tabla1[[#This Row],[Caja]],Originales!$I$3:$K$6,3,FALSE)</f>
        <v>Las Palmas</v>
      </c>
      <c r="J1456" s="9" t="str">
        <f>VLOOKUP(Tabla1[[#This Row],[CodigoEmpleado]],Originales!$M$3:$P$13,2,FALSE)</f>
        <v>Jose</v>
      </c>
      <c r="K1456" s="10">
        <f>YEAR(Tabla1[[#This Row],[Fecha]])</f>
        <v>2011</v>
      </c>
      <c r="L1456" s="11">
        <f>MONTH(Tabla1[[#This Row],[Fecha]])</f>
        <v>7</v>
      </c>
      <c r="M1456" s="11">
        <f>DAY(Tabla1[[#This Row],[Fecha]])</f>
        <v>1</v>
      </c>
      <c r="N1456" s="11">
        <f>WEEKDAY(Tabla1[[#This Row],[Fecha]],2)</f>
        <v>5</v>
      </c>
      <c r="O1456" s="11" t="str">
        <f t="shared" si="22"/>
        <v>Viernes</v>
      </c>
    </row>
    <row r="1457" spans="1:15" x14ac:dyDescent="0.25">
      <c r="A1457" s="4">
        <v>40725</v>
      </c>
      <c r="B1457">
        <v>4</v>
      </c>
      <c r="C1457">
        <v>2</v>
      </c>
      <c r="D1457" s="5" t="s">
        <v>47</v>
      </c>
      <c r="E1457" s="6">
        <v>601.54499999999996</v>
      </c>
      <c r="F1457" s="6">
        <v>1294.3454999999999</v>
      </c>
      <c r="G1457" s="6">
        <v>1895.8905</v>
      </c>
      <c r="H1457" s="6" t="str">
        <f>VLOOKUP(Tabla1[[#This Row],[Caja]],Originales!$I$3:$K$6,2,FALSE)</f>
        <v>Telde</v>
      </c>
      <c r="I1457" s="6" t="str">
        <f>VLOOKUP(Tabla1[[#This Row],[Caja]],Originales!$I$3:$K$6,3,FALSE)</f>
        <v>Las Palmas</v>
      </c>
      <c r="J1457" s="9" t="str">
        <f>VLOOKUP(Tabla1[[#This Row],[CodigoEmpleado]],Originales!$M$3:$P$13,2,FALSE)</f>
        <v>Toño</v>
      </c>
      <c r="K1457" s="10">
        <f>YEAR(Tabla1[[#This Row],[Fecha]])</f>
        <v>2011</v>
      </c>
      <c r="L1457" s="11">
        <f>MONTH(Tabla1[[#This Row],[Fecha]])</f>
        <v>7</v>
      </c>
      <c r="M1457" s="11">
        <f>DAY(Tabla1[[#This Row],[Fecha]])</f>
        <v>1</v>
      </c>
      <c r="N1457" s="11">
        <f>WEEKDAY(Tabla1[[#This Row],[Fecha]],2)</f>
        <v>5</v>
      </c>
      <c r="O1457" s="11" t="str">
        <f t="shared" si="22"/>
        <v>Viernes</v>
      </c>
    </row>
    <row r="1458" spans="1:15" x14ac:dyDescent="0.25">
      <c r="A1458" s="4">
        <v>40726</v>
      </c>
      <c r="B1458">
        <v>1</v>
      </c>
      <c r="C1458">
        <v>1</v>
      </c>
      <c r="D1458" s="5" t="s">
        <v>24</v>
      </c>
      <c r="E1458" s="6">
        <v>674.20500000000004</v>
      </c>
      <c r="F1458" s="6">
        <v>1062.1904999999999</v>
      </c>
      <c r="G1458" s="6">
        <v>1736.3955000000001</v>
      </c>
      <c r="H1458" s="6" t="str">
        <f>VLOOKUP(Tabla1[[#This Row],[Caja]],Originales!$I$3:$K$6,2,FALSE)</f>
        <v>Tenerife Norte</v>
      </c>
      <c r="I1458" s="6" t="str">
        <f>VLOOKUP(Tabla1[[#This Row],[Caja]],Originales!$I$3:$K$6,3,FALSE)</f>
        <v>Tenerife</v>
      </c>
      <c r="J1458" s="9" t="str">
        <f>VLOOKUP(Tabla1[[#This Row],[CodigoEmpleado]],Originales!$M$3:$P$13,2,FALSE)</f>
        <v>Ana</v>
      </c>
      <c r="K1458" s="10">
        <f>YEAR(Tabla1[[#This Row],[Fecha]])</f>
        <v>2011</v>
      </c>
      <c r="L1458" s="11">
        <f>MONTH(Tabla1[[#This Row],[Fecha]])</f>
        <v>7</v>
      </c>
      <c r="M1458" s="11">
        <f>DAY(Tabla1[[#This Row],[Fecha]])</f>
        <v>2</v>
      </c>
      <c r="N1458" s="11">
        <f>WEEKDAY(Tabla1[[#This Row],[Fecha]],2)</f>
        <v>6</v>
      </c>
      <c r="O1458" s="11" t="str">
        <f t="shared" si="22"/>
        <v>Sábado</v>
      </c>
    </row>
    <row r="1459" spans="1:15" x14ac:dyDescent="0.25">
      <c r="A1459" s="4">
        <v>40726</v>
      </c>
      <c r="B1459">
        <v>1</v>
      </c>
      <c r="C1459">
        <v>2</v>
      </c>
      <c r="D1459" s="5" t="s">
        <v>30</v>
      </c>
      <c r="E1459" s="6">
        <v>583.52700000000004</v>
      </c>
      <c r="F1459" s="6">
        <v>1168.7339999999999</v>
      </c>
      <c r="G1459" s="6">
        <v>1752.261</v>
      </c>
      <c r="H1459" s="6" t="str">
        <f>VLOOKUP(Tabla1[[#This Row],[Caja]],Originales!$I$3:$K$6,2,FALSE)</f>
        <v>Tenerife Norte</v>
      </c>
      <c r="I1459" s="6" t="str">
        <f>VLOOKUP(Tabla1[[#This Row],[Caja]],Originales!$I$3:$K$6,3,FALSE)</f>
        <v>Tenerife</v>
      </c>
      <c r="J1459" s="9" t="str">
        <f>VLOOKUP(Tabla1[[#This Row],[CodigoEmpleado]],Originales!$M$3:$P$13,2,FALSE)</f>
        <v>Juan</v>
      </c>
      <c r="K1459" s="10">
        <f>YEAR(Tabla1[[#This Row],[Fecha]])</f>
        <v>2011</v>
      </c>
      <c r="L1459" s="11">
        <f>MONTH(Tabla1[[#This Row],[Fecha]])</f>
        <v>7</v>
      </c>
      <c r="M1459" s="11">
        <f>DAY(Tabla1[[#This Row],[Fecha]])</f>
        <v>2</v>
      </c>
      <c r="N1459" s="11">
        <f>WEEKDAY(Tabla1[[#This Row],[Fecha]],2)</f>
        <v>6</v>
      </c>
      <c r="O1459" s="11" t="str">
        <f t="shared" si="22"/>
        <v>Sábado</v>
      </c>
    </row>
    <row r="1460" spans="1:15" x14ac:dyDescent="0.25">
      <c r="A1460" s="4">
        <v>40726</v>
      </c>
      <c r="B1460">
        <v>2</v>
      </c>
      <c r="C1460">
        <v>1</v>
      </c>
      <c r="D1460" s="5" t="s">
        <v>16</v>
      </c>
      <c r="E1460" s="6">
        <v>655.28399999999999</v>
      </c>
      <c r="F1460" s="6">
        <v>1228.9095</v>
      </c>
      <c r="G1460" s="6">
        <v>1884.1935000000001</v>
      </c>
      <c r="H1460" s="6" t="str">
        <f>VLOOKUP(Tabla1[[#This Row],[Caja]],Originales!$I$3:$K$6,2,FALSE)</f>
        <v>Tenerife Sur</v>
      </c>
      <c r="I1460" s="6" t="str">
        <f>VLOOKUP(Tabla1[[#This Row],[Caja]],Originales!$I$3:$K$6,3,FALSE)</f>
        <v>Tenerife</v>
      </c>
      <c r="J1460" s="9" t="str">
        <f>VLOOKUP(Tabla1[[#This Row],[CodigoEmpleado]],Originales!$M$3:$P$13,2,FALSE)</f>
        <v>Jorge</v>
      </c>
      <c r="K1460" s="10">
        <f>YEAR(Tabla1[[#This Row],[Fecha]])</f>
        <v>2011</v>
      </c>
      <c r="L1460" s="11">
        <f>MONTH(Tabla1[[#This Row],[Fecha]])</f>
        <v>7</v>
      </c>
      <c r="M1460" s="11">
        <f>DAY(Tabla1[[#This Row],[Fecha]])</f>
        <v>2</v>
      </c>
      <c r="N1460" s="11">
        <f>WEEKDAY(Tabla1[[#This Row],[Fecha]],2)</f>
        <v>6</v>
      </c>
      <c r="O1460" s="11" t="str">
        <f t="shared" si="22"/>
        <v>Sábado</v>
      </c>
    </row>
    <row r="1461" spans="1:15" x14ac:dyDescent="0.25">
      <c r="A1461" s="4">
        <v>40726</v>
      </c>
      <c r="B1461">
        <v>2</v>
      </c>
      <c r="C1461">
        <v>2</v>
      </c>
      <c r="D1461" s="5" t="s">
        <v>22</v>
      </c>
      <c r="E1461" s="6">
        <v>674.33100000000002</v>
      </c>
      <c r="F1461" s="6">
        <v>1149.6134999999999</v>
      </c>
      <c r="G1461" s="6">
        <v>1823.9445000000001</v>
      </c>
      <c r="H1461" s="6" t="str">
        <f>VLOOKUP(Tabla1[[#This Row],[Caja]],Originales!$I$3:$K$6,2,FALSE)</f>
        <v>Tenerife Sur</v>
      </c>
      <c r="I1461" s="6" t="str">
        <f>VLOOKUP(Tabla1[[#This Row],[Caja]],Originales!$I$3:$K$6,3,FALSE)</f>
        <v>Tenerife</v>
      </c>
      <c r="J1461" s="9" t="str">
        <f>VLOOKUP(Tabla1[[#This Row],[CodigoEmpleado]],Originales!$M$3:$P$13,2,FALSE)</f>
        <v>Paco</v>
      </c>
      <c r="K1461" s="10">
        <f>YEAR(Tabla1[[#This Row],[Fecha]])</f>
        <v>2011</v>
      </c>
      <c r="L1461" s="11">
        <f>MONTH(Tabla1[[#This Row],[Fecha]])</f>
        <v>7</v>
      </c>
      <c r="M1461" s="11">
        <f>DAY(Tabla1[[#This Row],[Fecha]])</f>
        <v>2</v>
      </c>
      <c r="N1461" s="11">
        <f>WEEKDAY(Tabla1[[#This Row],[Fecha]],2)</f>
        <v>6</v>
      </c>
      <c r="O1461" s="11" t="str">
        <f t="shared" si="22"/>
        <v>Sábado</v>
      </c>
    </row>
    <row r="1462" spans="1:15" x14ac:dyDescent="0.25">
      <c r="A1462" s="4">
        <v>40726</v>
      </c>
      <c r="B1462">
        <v>3</v>
      </c>
      <c r="C1462">
        <v>1</v>
      </c>
      <c r="D1462" s="5" t="s">
        <v>27</v>
      </c>
      <c r="E1462" s="6">
        <v>533.98800000000006</v>
      </c>
      <c r="F1462" s="6">
        <v>1264.242</v>
      </c>
      <c r="G1462" s="6">
        <v>1798.23</v>
      </c>
      <c r="H1462" s="6" t="str">
        <f>VLOOKUP(Tabla1[[#This Row],[Caja]],Originales!$I$3:$K$6,2,FALSE)</f>
        <v>Las Canteras</v>
      </c>
      <c r="I1462" s="6" t="str">
        <f>VLOOKUP(Tabla1[[#This Row],[Caja]],Originales!$I$3:$K$6,3,FALSE)</f>
        <v>Las Palmas</v>
      </c>
      <c r="J1462" s="9" t="str">
        <f>VLOOKUP(Tabla1[[#This Row],[CodigoEmpleado]],Originales!$M$3:$P$13,2,FALSE)</f>
        <v>Bea</v>
      </c>
      <c r="K1462" s="10">
        <f>YEAR(Tabla1[[#This Row],[Fecha]])</f>
        <v>2011</v>
      </c>
      <c r="L1462" s="11">
        <f>MONTH(Tabla1[[#This Row],[Fecha]])</f>
        <v>7</v>
      </c>
      <c r="M1462" s="11">
        <f>DAY(Tabla1[[#This Row],[Fecha]])</f>
        <v>2</v>
      </c>
      <c r="N1462" s="11">
        <f>WEEKDAY(Tabla1[[#This Row],[Fecha]],2)</f>
        <v>6</v>
      </c>
      <c r="O1462" s="11" t="str">
        <f t="shared" si="22"/>
        <v>Sábado</v>
      </c>
    </row>
    <row r="1463" spans="1:15" x14ac:dyDescent="0.25">
      <c r="A1463" s="4">
        <v>40726</v>
      </c>
      <c r="B1463">
        <v>3</v>
      </c>
      <c r="C1463">
        <v>2</v>
      </c>
      <c r="D1463" s="5" t="s">
        <v>32</v>
      </c>
      <c r="E1463" s="6">
        <v>705.24300000000005</v>
      </c>
      <c r="F1463" s="6">
        <v>1471.5225</v>
      </c>
      <c r="G1463" s="6">
        <v>2176.7655</v>
      </c>
      <c r="H1463" s="6" t="str">
        <f>VLOOKUP(Tabla1[[#This Row],[Caja]],Originales!$I$3:$K$6,2,FALSE)</f>
        <v>Las Canteras</v>
      </c>
      <c r="I1463" s="6" t="str">
        <f>VLOOKUP(Tabla1[[#This Row],[Caja]],Originales!$I$3:$K$6,3,FALSE)</f>
        <v>Las Palmas</v>
      </c>
      <c r="J1463" s="9" t="str">
        <f>VLOOKUP(Tabla1[[#This Row],[CodigoEmpleado]],Originales!$M$3:$P$13,2,FALSE)</f>
        <v>Ana</v>
      </c>
      <c r="K1463" s="10">
        <f>YEAR(Tabla1[[#This Row],[Fecha]])</f>
        <v>2011</v>
      </c>
      <c r="L1463" s="11">
        <f>MONTH(Tabla1[[#This Row],[Fecha]])</f>
        <v>7</v>
      </c>
      <c r="M1463" s="11">
        <f>DAY(Tabla1[[#This Row],[Fecha]])</f>
        <v>2</v>
      </c>
      <c r="N1463" s="11">
        <f>WEEKDAY(Tabla1[[#This Row],[Fecha]],2)</f>
        <v>6</v>
      </c>
      <c r="O1463" s="11" t="str">
        <f t="shared" si="22"/>
        <v>Sábado</v>
      </c>
    </row>
    <row r="1464" spans="1:15" x14ac:dyDescent="0.25">
      <c r="A1464" s="4">
        <v>40726</v>
      </c>
      <c r="B1464">
        <v>4</v>
      </c>
      <c r="C1464">
        <v>1</v>
      </c>
      <c r="D1464" s="5" t="s">
        <v>37</v>
      </c>
      <c r="E1464" s="6">
        <v>645.12</v>
      </c>
      <c r="F1464" s="6">
        <v>1015.833</v>
      </c>
      <c r="G1464" s="6">
        <v>1660.953</v>
      </c>
      <c r="H1464" s="6" t="str">
        <f>VLOOKUP(Tabla1[[#This Row],[Caja]],Originales!$I$3:$K$6,2,FALSE)</f>
        <v>Telde</v>
      </c>
      <c r="I1464" s="6" t="str">
        <f>VLOOKUP(Tabla1[[#This Row],[Caja]],Originales!$I$3:$K$6,3,FALSE)</f>
        <v>Las Palmas</v>
      </c>
      <c r="J1464" s="9" t="str">
        <f>VLOOKUP(Tabla1[[#This Row],[CodigoEmpleado]],Originales!$M$3:$P$13,2,FALSE)</f>
        <v>Luis</v>
      </c>
      <c r="K1464" s="10">
        <f>YEAR(Tabla1[[#This Row],[Fecha]])</f>
        <v>2011</v>
      </c>
      <c r="L1464" s="11">
        <f>MONTH(Tabla1[[#This Row],[Fecha]])</f>
        <v>7</v>
      </c>
      <c r="M1464" s="11">
        <f>DAY(Tabla1[[#This Row],[Fecha]])</f>
        <v>2</v>
      </c>
      <c r="N1464" s="11">
        <f>WEEKDAY(Tabla1[[#This Row],[Fecha]],2)</f>
        <v>6</v>
      </c>
      <c r="O1464" s="11" t="str">
        <f t="shared" si="22"/>
        <v>Sábado</v>
      </c>
    </row>
    <row r="1465" spans="1:15" x14ac:dyDescent="0.25">
      <c r="A1465" s="4">
        <v>40726</v>
      </c>
      <c r="B1465">
        <v>4</v>
      </c>
      <c r="C1465">
        <v>2</v>
      </c>
      <c r="D1465" s="5" t="s">
        <v>40</v>
      </c>
      <c r="E1465" s="6">
        <v>724.7835</v>
      </c>
      <c r="F1465" s="6">
        <v>1170.0255</v>
      </c>
      <c r="G1465" s="6">
        <v>1894.809</v>
      </c>
      <c r="H1465" s="6" t="str">
        <f>VLOOKUP(Tabla1[[#This Row],[Caja]],Originales!$I$3:$K$6,2,FALSE)</f>
        <v>Telde</v>
      </c>
      <c r="I1465" s="6" t="str">
        <f>VLOOKUP(Tabla1[[#This Row],[Caja]],Originales!$I$3:$K$6,3,FALSE)</f>
        <v>Las Palmas</v>
      </c>
      <c r="J1465" s="9" t="str">
        <f>VLOOKUP(Tabla1[[#This Row],[CodigoEmpleado]],Originales!$M$3:$P$13,2,FALSE)</f>
        <v>Pepe</v>
      </c>
      <c r="K1465" s="10">
        <f>YEAR(Tabla1[[#This Row],[Fecha]])</f>
        <v>2011</v>
      </c>
      <c r="L1465" s="11">
        <f>MONTH(Tabla1[[#This Row],[Fecha]])</f>
        <v>7</v>
      </c>
      <c r="M1465" s="11">
        <f>DAY(Tabla1[[#This Row],[Fecha]])</f>
        <v>2</v>
      </c>
      <c r="N1465" s="11">
        <f>WEEKDAY(Tabla1[[#This Row],[Fecha]],2)</f>
        <v>6</v>
      </c>
      <c r="O1465" s="11" t="str">
        <f t="shared" si="22"/>
        <v>Sábado</v>
      </c>
    </row>
    <row r="1466" spans="1:15" x14ac:dyDescent="0.25">
      <c r="A1466" s="4">
        <v>40727</v>
      </c>
      <c r="B1466">
        <v>1</v>
      </c>
      <c r="C1466">
        <v>1</v>
      </c>
      <c r="D1466" s="5" t="s">
        <v>41</v>
      </c>
      <c r="E1466" s="6">
        <v>643.58699999999999</v>
      </c>
      <c r="F1466" s="6">
        <v>1196.5905</v>
      </c>
      <c r="G1466" s="6">
        <v>1840.1775</v>
      </c>
      <c r="H1466" s="6" t="str">
        <f>VLOOKUP(Tabla1[[#This Row],[Caja]],Originales!$I$3:$K$6,2,FALSE)</f>
        <v>Tenerife Norte</v>
      </c>
      <c r="I1466" s="6" t="str">
        <f>VLOOKUP(Tabla1[[#This Row],[Caja]],Originales!$I$3:$K$6,3,FALSE)</f>
        <v>Tenerife</v>
      </c>
      <c r="J1466" s="9" t="str">
        <f>VLOOKUP(Tabla1[[#This Row],[CodigoEmpleado]],Originales!$M$3:$P$13,2,FALSE)</f>
        <v>Javi</v>
      </c>
      <c r="K1466" s="10">
        <f>YEAR(Tabla1[[#This Row],[Fecha]])</f>
        <v>2011</v>
      </c>
      <c r="L1466" s="11">
        <f>MONTH(Tabla1[[#This Row],[Fecha]])</f>
        <v>7</v>
      </c>
      <c r="M1466" s="11">
        <f>DAY(Tabla1[[#This Row],[Fecha]])</f>
        <v>3</v>
      </c>
      <c r="N1466" s="11">
        <f>WEEKDAY(Tabla1[[#This Row],[Fecha]],2)</f>
        <v>7</v>
      </c>
      <c r="O1466" s="11" t="str">
        <f t="shared" si="22"/>
        <v>Domingo</v>
      </c>
    </row>
    <row r="1467" spans="1:15" x14ac:dyDescent="0.25">
      <c r="A1467" s="4">
        <v>40727</v>
      </c>
      <c r="B1467">
        <v>1</v>
      </c>
      <c r="C1467">
        <v>2</v>
      </c>
      <c r="D1467" s="5" t="s">
        <v>43</v>
      </c>
      <c r="E1467" s="6">
        <v>822.11850000000004</v>
      </c>
      <c r="F1467" s="6">
        <v>1287.2370000000001</v>
      </c>
      <c r="G1467" s="6">
        <v>2109.3555000000001</v>
      </c>
      <c r="H1467" s="6" t="str">
        <f>VLOOKUP(Tabla1[[#This Row],[Caja]],Originales!$I$3:$K$6,2,FALSE)</f>
        <v>Tenerife Norte</v>
      </c>
      <c r="I1467" s="6" t="str">
        <f>VLOOKUP(Tabla1[[#This Row],[Caja]],Originales!$I$3:$K$6,3,FALSE)</f>
        <v>Tenerife</v>
      </c>
      <c r="J1467" s="9" t="str">
        <f>VLOOKUP(Tabla1[[#This Row],[CodigoEmpleado]],Originales!$M$3:$P$13,2,FALSE)</f>
        <v>Jose</v>
      </c>
      <c r="K1467" s="10">
        <f>YEAR(Tabla1[[#This Row],[Fecha]])</f>
        <v>2011</v>
      </c>
      <c r="L1467" s="11">
        <f>MONTH(Tabla1[[#This Row],[Fecha]])</f>
        <v>7</v>
      </c>
      <c r="M1467" s="11">
        <f>DAY(Tabla1[[#This Row],[Fecha]])</f>
        <v>3</v>
      </c>
      <c r="N1467" s="11">
        <f>WEEKDAY(Tabla1[[#This Row],[Fecha]],2)</f>
        <v>7</v>
      </c>
      <c r="O1467" s="11" t="str">
        <f t="shared" si="22"/>
        <v>Domingo</v>
      </c>
    </row>
    <row r="1468" spans="1:15" x14ac:dyDescent="0.25">
      <c r="A1468" s="4">
        <v>40727</v>
      </c>
      <c r="B1468">
        <v>2</v>
      </c>
      <c r="C1468">
        <v>1</v>
      </c>
      <c r="D1468" s="5" t="s">
        <v>47</v>
      </c>
      <c r="E1468" s="6">
        <v>626.16750000000002</v>
      </c>
      <c r="F1468" s="6">
        <v>1189.2719999999999</v>
      </c>
      <c r="G1468" s="6">
        <v>1815.4395</v>
      </c>
      <c r="H1468" s="6" t="str">
        <f>VLOOKUP(Tabla1[[#This Row],[Caja]],Originales!$I$3:$K$6,2,FALSE)</f>
        <v>Tenerife Sur</v>
      </c>
      <c r="I1468" s="6" t="str">
        <f>VLOOKUP(Tabla1[[#This Row],[Caja]],Originales!$I$3:$K$6,3,FALSE)</f>
        <v>Tenerife</v>
      </c>
      <c r="J1468" s="9" t="str">
        <f>VLOOKUP(Tabla1[[#This Row],[CodigoEmpleado]],Originales!$M$3:$P$13,2,FALSE)</f>
        <v>Toño</v>
      </c>
      <c r="K1468" s="10">
        <f>YEAR(Tabla1[[#This Row],[Fecha]])</f>
        <v>2011</v>
      </c>
      <c r="L1468" s="11">
        <f>MONTH(Tabla1[[#This Row],[Fecha]])</f>
        <v>7</v>
      </c>
      <c r="M1468" s="11">
        <f>DAY(Tabla1[[#This Row],[Fecha]])</f>
        <v>3</v>
      </c>
      <c r="N1468" s="11">
        <f>WEEKDAY(Tabla1[[#This Row],[Fecha]],2)</f>
        <v>7</v>
      </c>
      <c r="O1468" s="11" t="str">
        <f t="shared" si="22"/>
        <v>Domingo</v>
      </c>
    </row>
    <row r="1469" spans="1:15" x14ac:dyDescent="0.25">
      <c r="A1469" s="4">
        <v>40727</v>
      </c>
      <c r="B1469">
        <v>2</v>
      </c>
      <c r="C1469">
        <v>2</v>
      </c>
      <c r="D1469" s="5" t="s">
        <v>24</v>
      </c>
      <c r="E1469" s="6">
        <v>611.38350000000003</v>
      </c>
      <c r="F1469" s="6">
        <v>1400.1120000000001</v>
      </c>
      <c r="G1469" s="6">
        <v>2011.4955</v>
      </c>
      <c r="H1469" s="6" t="str">
        <f>VLOOKUP(Tabla1[[#This Row],[Caja]],Originales!$I$3:$K$6,2,FALSE)</f>
        <v>Tenerife Sur</v>
      </c>
      <c r="I1469" s="6" t="str">
        <f>VLOOKUP(Tabla1[[#This Row],[Caja]],Originales!$I$3:$K$6,3,FALSE)</f>
        <v>Tenerife</v>
      </c>
      <c r="J1469" s="9" t="str">
        <f>VLOOKUP(Tabla1[[#This Row],[CodigoEmpleado]],Originales!$M$3:$P$13,2,FALSE)</f>
        <v>Ana</v>
      </c>
      <c r="K1469" s="10">
        <f>YEAR(Tabla1[[#This Row],[Fecha]])</f>
        <v>2011</v>
      </c>
      <c r="L1469" s="11">
        <f>MONTH(Tabla1[[#This Row],[Fecha]])</f>
        <v>7</v>
      </c>
      <c r="M1469" s="11">
        <f>DAY(Tabla1[[#This Row],[Fecha]])</f>
        <v>3</v>
      </c>
      <c r="N1469" s="11">
        <f>WEEKDAY(Tabla1[[#This Row],[Fecha]],2)</f>
        <v>7</v>
      </c>
      <c r="O1469" s="11" t="str">
        <f t="shared" si="22"/>
        <v>Domingo</v>
      </c>
    </row>
    <row r="1470" spans="1:15" x14ac:dyDescent="0.25">
      <c r="A1470" s="4">
        <v>40727</v>
      </c>
      <c r="B1470">
        <v>3</v>
      </c>
      <c r="C1470">
        <v>1</v>
      </c>
      <c r="D1470" s="5" t="s">
        <v>30</v>
      </c>
      <c r="E1470" s="6">
        <v>601.82849999999996</v>
      </c>
      <c r="F1470" s="6">
        <v>995.84100000000001</v>
      </c>
      <c r="G1470" s="6">
        <v>1597.6695</v>
      </c>
      <c r="H1470" s="6" t="str">
        <f>VLOOKUP(Tabla1[[#This Row],[Caja]],Originales!$I$3:$K$6,2,FALSE)</f>
        <v>Las Canteras</v>
      </c>
      <c r="I1470" s="6" t="str">
        <f>VLOOKUP(Tabla1[[#This Row],[Caja]],Originales!$I$3:$K$6,3,FALSE)</f>
        <v>Las Palmas</v>
      </c>
      <c r="J1470" s="9" t="str">
        <f>VLOOKUP(Tabla1[[#This Row],[CodigoEmpleado]],Originales!$M$3:$P$13,2,FALSE)</f>
        <v>Juan</v>
      </c>
      <c r="K1470" s="10">
        <f>YEAR(Tabla1[[#This Row],[Fecha]])</f>
        <v>2011</v>
      </c>
      <c r="L1470" s="11">
        <f>MONTH(Tabla1[[#This Row],[Fecha]])</f>
        <v>7</v>
      </c>
      <c r="M1470" s="11">
        <f>DAY(Tabla1[[#This Row],[Fecha]])</f>
        <v>3</v>
      </c>
      <c r="N1470" s="11">
        <f>WEEKDAY(Tabla1[[#This Row],[Fecha]],2)</f>
        <v>7</v>
      </c>
      <c r="O1470" s="11" t="str">
        <f t="shared" si="22"/>
        <v>Domingo</v>
      </c>
    </row>
    <row r="1471" spans="1:15" x14ac:dyDescent="0.25">
      <c r="A1471" s="4">
        <v>40727</v>
      </c>
      <c r="B1471">
        <v>3</v>
      </c>
      <c r="C1471">
        <v>2</v>
      </c>
      <c r="D1471" s="5" t="s">
        <v>16</v>
      </c>
      <c r="E1471" s="6">
        <v>489.18450000000001</v>
      </c>
      <c r="F1471" s="6">
        <v>1173.585</v>
      </c>
      <c r="G1471" s="6">
        <v>1662.7695000000001</v>
      </c>
      <c r="H1471" s="6" t="str">
        <f>VLOOKUP(Tabla1[[#This Row],[Caja]],Originales!$I$3:$K$6,2,FALSE)</f>
        <v>Las Canteras</v>
      </c>
      <c r="I1471" s="6" t="str">
        <f>VLOOKUP(Tabla1[[#This Row],[Caja]],Originales!$I$3:$K$6,3,FALSE)</f>
        <v>Las Palmas</v>
      </c>
      <c r="J1471" s="9" t="str">
        <f>VLOOKUP(Tabla1[[#This Row],[CodigoEmpleado]],Originales!$M$3:$P$13,2,FALSE)</f>
        <v>Jorge</v>
      </c>
      <c r="K1471" s="10">
        <f>YEAR(Tabla1[[#This Row],[Fecha]])</f>
        <v>2011</v>
      </c>
      <c r="L1471" s="11">
        <f>MONTH(Tabla1[[#This Row],[Fecha]])</f>
        <v>7</v>
      </c>
      <c r="M1471" s="11">
        <f>DAY(Tabla1[[#This Row],[Fecha]])</f>
        <v>3</v>
      </c>
      <c r="N1471" s="11">
        <f>WEEKDAY(Tabla1[[#This Row],[Fecha]],2)</f>
        <v>7</v>
      </c>
      <c r="O1471" s="11" t="str">
        <f t="shared" si="22"/>
        <v>Domingo</v>
      </c>
    </row>
    <row r="1472" spans="1:15" x14ac:dyDescent="0.25">
      <c r="A1472" s="4">
        <v>40727</v>
      </c>
      <c r="B1472">
        <v>4</v>
      </c>
      <c r="C1472">
        <v>1</v>
      </c>
      <c r="D1472" s="5" t="s">
        <v>22</v>
      </c>
      <c r="E1472" s="6">
        <v>637.05600000000004</v>
      </c>
      <c r="F1472" s="6">
        <v>1216.9395</v>
      </c>
      <c r="G1472" s="6">
        <v>1853.9955</v>
      </c>
      <c r="H1472" s="6" t="str">
        <f>VLOOKUP(Tabla1[[#This Row],[Caja]],Originales!$I$3:$K$6,2,FALSE)</f>
        <v>Telde</v>
      </c>
      <c r="I1472" s="6" t="str">
        <f>VLOOKUP(Tabla1[[#This Row],[Caja]],Originales!$I$3:$K$6,3,FALSE)</f>
        <v>Las Palmas</v>
      </c>
      <c r="J1472" s="9" t="str">
        <f>VLOOKUP(Tabla1[[#This Row],[CodigoEmpleado]],Originales!$M$3:$P$13,2,FALSE)</f>
        <v>Paco</v>
      </c>
      <c r="K1472" s="10">
        <f>YEAR(Tabla1[[#This Row],[Fecha]])</f>
        <v>2011</v>
      </c>
      <c r="L1472" s="11">
        <f>MONTH(Tabla1[[#This Row],[Fecha]])</f>
        <v>7</v>
      </c>
      <c r="M1472" s="11">
        <f>DAY(Tabla1[[#This Row],[Fecha]])</f>
        <v>3</v>
      </c>
      <c r="N1472" s="11">
        <f>WEEKDAY(Tabla1[[#This Row],[Fecha]],2)</f>
        <v>7</v>
      </c>
      <c r="O1472" s="11" t="str">
        <f t="shared" si="22"/>
        <v>Domingo</v>
      </c>
    </row>
    <row r="1473" spans="1:15" x14ac:dyDescent="0.25">
      <c r="A1473" s="4">
        <v>40727</v>
      </c>
      <c r="B1473">
        <v>4</v>
      </c>
      <c r="C1473">
        <v>2</v>
      </c>
      <c r="D1473" s="5" t="s">
        <v>27</v>
      </c>
      <c r="E1473" s="6">
        <v>704.05650000000003</v>
      </c>
      <c r="F1473" s="6">
        <v>1189.0934999999999</v>
      </c>
      <c r="G1473" s="6">
        <v>1893.15</v>
      </c>
      <c r="H1473" s="6" t="str">
        <f>VLOOKUP(Tabla1[[#This Row],[Caja]],Originales!$I$3:$K$6,2,FALSE)</f>
        <v>Telde</v>
      </c>
      <c r="I1473" s="6" t="str">
        <f>VLOOKUP(Tabla1[[#This Row],[Caja]],Originales!$I$3:$K$6,3,FALSE)</f>
        <v>Las Palmas</v>
      </c>
      <c r="J1473" s="9" t="str">
        <f>VLOOKUP(Tabla1[[#This Row],[CodigoEmpleado]],Originales!$M$3:$P$13,2,FALSE)</f>
        <v>Bea</v>
      </c>
      <c r="K1473" s="10">
        <f>YEAR(Tabla1[[#This Row],[Fecha]])</f>
        <v>2011</v>
      </c>
      <c r="L1473" s="11">
        <f>MONTH(Tabla1[[#This Row],[Fecha]])</f>
        <v>7</v>
      </c>
      <c r="M1473" s="11">
        <f>DAY(Tabla1[[#This Row],[Fecha]])</f>
        <v>3</v>
      </c>
      <c r="N1473" s="11">
        <f>WEEKDAY(Tabla1[[#This Row],[Fecha]],2)</f>
        <v>7</v>
      </c>
      <c r="O1473" s="11" t="str">
        <f t="shared" si="22"/>
        <v>Domingo</v>
      </c>
    </row>
    <row r="1474" spans="1:15" x14ac:dyDescent="0.25">
      <c r="A1474" s="4">
        <v>40728</v>
      </c>
      <c r="B1474">
        <v>1</v>
      </c>
      <c r="C1474">
        <v>1</v>
      </c>
      <c r="D1474" s="5" t="s">
        <v>32</v>
      </c>
      <c r="E1474" s="6">
        <v>694.00800000000004</v>
      </c>
      <c r="F1474" s="6">
        <v>1056.5835</v>
      </c>
      <c r="G1474" s="6">
        <v>1750.5915</v>
      </c>
      <c r="H1474" s="6" t="str">
        <f>VLOOKUP(Tabla1[[#This Row],[Caja]],Originales!$I$3:$K$6,2,FALSE)</f>
        <v>Tenerife Norte</v>
      </c>
      <c r="I1474" s="6" t="str">
        <f>VLOOKUP(Tabla1[[#This Row],[Caja]],Originales!$I$3:$K$6,3,FALSE)</f>
        <v>Tenerife</v>
      </c>
      <c r="J1474" s="9" t="str">
        <f>VLOOKUP(Tabla1[[#This Row],[CodigoEmpleado]],Originales!$M$3:$P$13,2,FALSE)</f>
        <v>Ana</v>
      </c>
      <c r="K1474" s="10">
        <f>YEAR(Tabla1[[#This Row],[Fecha]])</f>
        <v>2011</v>
      </c>
      <c r="L1474" s="11">
        <f>MONTH(Tabla1[[#This Row],[Fecha]])</f>
        <v>7</v>
      </c>
      <c r="M1474" s="11">
        <f>DAY(Tabla1[[#This Row],[Fecha]])</f>
        <v>4</v>
      </c>
      <c r="N1474" s="11">
        <f>WEEKDAY(Tabla1[[#This Row],[Fecha]],2)</f>
        <v>1</v>
      </c>
      <c r="O1474" s="11" t="str">
        <f t="shared" ref="O1474:O1537" si="23">IF(N1474=1,"Lunes",IF(N1474=2,"Martes",IF(N1474=3,"Miércoles",IF(N1474=4,"Jueves",IF(N1474=5,"Viernes",IF(N1474=6,"Sábado","Domingo"))))))</f>
        <v>Lunes</v>
      </c>
    </row>
    <row r="1475" spans="1:15" x14ac:dyDescent="0.25">
      <c r="A1475" s="4">
        <v>40728</v>
      </c>
      <c r="B1475">
        <v>1</v>
      </c>
      <c r="C1475">
        <v>2</v>
      </c>
      <c r="D1475" s="5" t="s">
        <v>37</v>
      </c>
      <c r="E1475" s="6">
        <v>566.54849999999999</v>
      </c>
      <c r="F1475" s="6">
        <v>1077.4259999999999</v>
      </c>
      <c r="G1475" s="6">
        <v>1643.9745</v>
      </c>
      <c r="H1475" s="6" t="str">
        <f>VLOOKUP(Tabla1[[#This Row],[Caja]],Originales!$I$3:$K$6,2,FALSE)</f>
        <v>Tenerife Norte</v>
      </c>
      <c r="I1475" s="6" t="str">
        <f>VLOOKUP(Tabla1[[#This Row],[Caja]],Originales!$I$3:$K$6,3,FALSE)</f>
        <v>Tenerife</v>
      </c>
      <c r="J1475" s="9" t="str">
        <f>VLOOKUP(Tabla1[[#This Row],[CodigoEmpleado]],Originales!$M$3:$P$13,2,FALSE)</f>
        <v>Luis</v>
      </c>
      <c r="K1475" s="10">
        <f>YEAR(Tabla1[[#This Row],[Fecha]])</f>
        <v>2011</v>
      </c>
      <c r="L1475" s="11">
        <f>MONTH(Tabla1[[#This Row],[Fecha]])</f>
        <v>7</v>
      </c>
      <c r="M1475" s="11">
        <f>DAY(Tabla1[[#This Row],[Fecha]])</f>
        <v>4</v>
      </c>
      <c r="N1475" s="11">
        <f>WEEKDAY(Tabla1[[#This Row],[Fecha]],2)</f>
        <v>1</v>
      </c>
      <c r="O1475" s="11" t="str">
        <f t="shared" si="23"/>
        <v>Lunes</v>
      </c>
    </row>
    <row r="1476" spans="1:15" x14ac:dyDescent="0.25">
      <c r="A1476" s="4">
        <v>40728</v>
      </c>
      <c r="B1476">
        <v>2</v>
      </c>
      <c r="C1476">
        <v>1</v>
      </c>
      <c r="D1476" s="5" t="s">
        <v>40</v>
      </c>
      <c r="E1476" s="6">
        <v>665.01750000000004</v>
      </c>
      <c r="F1476" s="6">
        <v>1100.1585</v>
      </c>
      <c r="G1476" s="6">
        <v>1765.1759999999999</v>
      </c>
      <c r="H1476" s="6" t="str">
        <f>VLOOKUP(Tabla1[[#This Row],[Caja]],Originales!$I$3:$K$6,2,FALSE)</f>
        <v>Tenerife Sur</v>
      </c>
      <c r="I1476" s="6" t="str">
        <f>VLOOKUP(Tabla1[[#This Row],[Caja]],Originales!$I$3:$K$6,3,FALSE)</f>
        <v>Tenerife</v>
      </c>
      <c r="J1476" s="9" t="str">
        <f>VLOOKUP(Tabla1[[#This Row],[CodigoEmpleado]],Originales!$M$3:$P$13,2,FALSE)</f>
        <v>Pepe</v>
      </c>
      <c r="K1476" s="10">
        <f>YEAR(Tabla1[[#This Row],[Fecha]])</f>
        <v>2011</v>
      </c>
      <c r="L1476" s="11">
        <f>MONTH(Tabla1[[#This Row],[Fecha]])</f>
        <v>7</v>
      </c>
      <c r="M1476" s="11">
        <f>DAY(Tabla1[[#This Row],[Fecha]])</f>
        <v>4</v>
      </c>
      <c r="N1476" s="11">
        <f>WEEKDAY(Tabla1[[#This Row],[Fecha]],2)</f>
        <v>1</v>
      </c>
      <c r="O1476" s="11" t="str">
        <f t="shared" si="23"/>
        <v>Lunes</v>
      </c>
    </row>
    <row r="1477" spans="1:15" x14ac:dyDescent="0.25">
      <c r="A1477" s="4">
        <v>40728</v>
      </c>
      <c r="B1477">
        <v>2</v>
      </c>
      <c r="C1477">
        <v>2</v>
      </c>
      <c r="D1477" s="5" t="s">
        <v>41</v>
      </c>
      <c r="E1477" s="6">
        <v>714.9135</v>
      </c>
      <c r="F1477" s="6">
        <v>1450.3965000000001</v>
      </c>
      <c r="G1477" s="6">
        <v>2165.31</v>
      </c>
      <c r="H1477" s="6" t="str">
        <f>VLOOKUP(Tabla1[[#This Row],[Caja]],Originales!$I$3:$K$6,2,FALSE)</f>
        <v>Tenerife Sur</v>
      </c>
      <c r="I1477" s="6" t="str">
        <f>VLOOKUP(Tabla1[[#This Row],[Caja]],Originales!$I$3:$K$6,3,FALSE)</f>
        <v>Tenerife</v>
      </c>
      <c r="J1477" s="9" t="str">
        <f>VLOOKUP(Tabla1[[#This Row],[CodigoEmpleado]],Originales!$M$3:$P$13,2,FALSE)</f>
        <v>Javi</v>
      </c>
      <c r="K1477" s="10">
        <f>YEAR(Tabla1[[#This Row],[Fecha]])</f>
        <v>2011</v>
      </c>
      <c r="L1477" s="11">
        <f>MONTH(Tabla1[[#This Row],[Fecha]])</f>
        <v>7</v>
      </c>
      <c r="M1477" s="11">
        <f>DAY(Tabla1[[#This Row],[Fecha]])</f>
        <v>4</v>
      </c>
      <c r="N1477" s="11">
        <f>WEEKDAY(Tabla1[[#This Row],[Fecha]],2)</f>
        <v>1</v>
      </c>
      <c r="O1477" s="11" t="str">
        <f t="shared" si="23"/>
        <v>Lunes</v>
      </c>
    </row>
    <row r="1478" spans="1:15" x14ac:dyDescent="0.25">
      <c r="A1478" s="4">
        <v>40728</v>
      </c>
      <c r="B1478">
        <v>3</v>
      </c>
      <c r="C1478">
        <v>1</v>
      </c>
      <c r="D1478" s="5" t="s">
        <v>43</v>
      </c>
      <c r="E1478" s="6">
        <v>596.95650000000001</v>
      </c>
      <c r="F1478" s="6">
        <v>1266.3630000000001</v>
      </c>
      <c r="G1478" s="6">
        <v>1863.3195000000001</v>
      </c>
      <c r="H1478" s="6" t="str">
        <f>VLOOKUP(Tabla1[[#This Row],[Caja]],Originales!$I$3:$K$6,2,FALSE)</f>
        <v>Las Canteras</v>
      </c>
      <c r="I1478" s="6" t="str">
        <f>VLOOKUP(Tabla1[[#This Row],[Caja]],Originales!$I$3:$K$6,3,FALSE)</f>
        <v>Las Palmas</v>
      </c>
      <c r="J1478" s="9" t="str">
        <f>VLOOKUP(Tabla1[[#This Row],[CodigoEmpleado]],Originales!$M$3:$P$13,2,FALSE)</f>
        <v>Jose</v>
      </c>
      <c r="K1478" s="10">
        <f>YEAR(Tabla1[[#This Row],[Fecha]])</f>
        <v>2011</v>
      </c>
      <c r="L1478" s="11">
        <f>MONTH(Tabla1[[#This Row],[Fecha]])</f>
        <v>7</v>
      </c>
      <c r="M1478" s="11">
        <f>DAY(Tabla1[[#This Row],[Fecha]])</f>
        <v>4</v>
      </c>
      <c r="N1478" s="11">
        <f>WEEKDAY(Tabla1[[#This Row],[Fecha]],2)</f>
        <v>1</v>
      </c>
      <c r="O1478" s="11" t="str">
        <f t="shared" si="23"/>
        <v>Lunes</v>
      </c>
    </row>
    <row r="1479" spans="1:15" x14ac:dyDescent="0.25">
      <c r="A1479" s="4">
        <v>40728</v>
      </c>
      <c r="B1479">
        <v>3</v>
      </c>
      <c r="C1479">
        <v>2</v>
      </c>
      <c r="D1479" s="5" t="s">
        <v>47</v>
      </c>
      <c r="E1479" s="6">
        <v>737.625</v>
      </c>
      <c r="F1479" s="6">
        <v>1114.9005</v>
      </c>
      <c r="G1479" s="6">
        <v>1852.5255</v>
      </c>
      <c r="H1479" s="6" t="str">
        <f>VLOOKUP(Tabla1[[#This Row],[Caja]],Originales!$I$3:$K$6,2,FALSE)</f>
        <v>Las Canteras</v>
      </c>
      <c r="I1479" s="6" t="str">
        <f>VLOOKUP(Tabla1[[#This Row],[Caja]],Originales!$I$3:$K$6,3,FALSE)</f>
        <v>Las Palmas</v>
      </c>
      <c r="J1479" s="9" t="str">
        <f>VLOOKUP(Tabla1[[#This Row],[CodigoEmpleado]],Originales!$M$3:$P$13,2,FALSE)</f>
        <v>Toño</v>
      </c>
      <c r="K1479" s="10">
        <f>YEAR(Tabla1[[#This Row],[Fecha]])</f>
        <v>2011</v>
      </c>
      <c r="L1479" s="11">
        <f>MONTH(Tabla1[[#This Row],[Fecha]])</f>
        <v>7</v>
      </c>
      <c r="M1479" s="11">
        <f>DAY(Tabla1[[#This Row],[Fecha]])</f>
        <v>4</v>
      </c>
      <c r="N1479" s="11">
        <f>WEEKDAY(Tabla1[[#This Row],[Fecha]],2)</f>
        <v>1</v>
      </c>
      <c r="O1479" s="11" t="str">
        <f t="shared" si="23"/>
        <v>Lunes</v>
      </c>
    </row>
    <row r="1480" spans="1:15" x14ac:dyDescent="0.25">
      <c r="A1480" s="4">
        <v>40728</v>
      </c>
      <c r="B1480">
        <v>4</v>
      </c>
      <c r="C1480">
        <v>1</v>
      </c>
      <c r="D1480" s="5" t="s">
        <v>24</v>
      </c>
      <c r="E1480" s="6">
        <v>628.08900000000006</v>
      </c>
      <c r="F1480" s="6">
        <v>1038.681</v>
      </c>
      <c r="G1480" s="6">
        <v>1666.77</v>
      </c>
      <c r="H1480" s="6" t="str">
        <f>VLOOKUP(Tabla1[[#This Row],[Caja]],Originales!$I$3:$K$6,2,FALSE)</f>
        <v>Telde</v>
      </c>
      <c r="I1480" s="6" t="str">
        <f>VLOOKUP(Tabla1[[#This Row],[Caja]],Originales!$I$3:$K$6,3,FALSE)</f>
        <v>Las Palmas</v>
      </c>
      <c r="J1480" s="9" t="str">
        <f>VLOOKUP(Tabla1[[#This Row],[CodigoEmpleado]],Originales!$M$3:$P$13,2,FALSE)</f>
        <v>Ana</v>
      </c>
      <c r="K1480" s="10">
        <f>YEAR(Tabla1[[#This Row],[Fecha]])</f>
        <v>2011</v>
      </c>
      <c r="L1480" s="11">
        <f>MONTH(Tabla1[[#This Row],[Fecha]])</f>
        <v>7</v>
      </c>
      <c r="M1480" s="11">
        <f>DAY(Tabla1[[#This Row],[Fecha]])</f>
        <v>4</v>
      </c>
      <c r="N1480" s="11">
        <f>WEEKDAY(Tabla1[[#This Row],[Fecha]],2)</f>
        <v>1</v>
      </c>
      <c r="O1480" s="11" t="str">
        <f t="shared" si="23"/>
        <v>Lunes</v>
      </c>
    </row>
    <row r="1481" spans="1:15" x14ac:dyDescent="0.25">
      <c r="A1481" s="4">
        <v>40728</v>
      </c>
      <c r="B1481">
        <v>4</v>
      </c>
      <c r="C1481">
        <v>2</v>
      </c>
      <c r="D1481" s="5" t="s">
        <v>30</v>
      </c>
      <c r="E1481" s="6">
        <v>587.19150000000002</v>
      </c>
      <c r="F1481" s="6">
        <v>1228.2270000000001</v>
      </c>
      <c r="G1481" s="6">
        <v>1815.4185</v>
      </c>
      <c r="H1481" s="6" t="str">
        <f>VLOOKUP(Tabla1[[#This Row],[Caja]],Originales!$I$3:$K$6,2,FALSE)</f>
        <v>Telde</v>
      </c>
      <c r="I1481" s="6" t="str">
        <f>VLOOKUP(Tabla1[[#This Row],[Caja]],Originales!$I$3:$K$6,3,FALSE)</f>
        <v>Las Palmas</v>
      </c>
      <c r="J1481" s="9" t="str">
        <f>VLOOKUP(Tabla1[[#This Row],[CodigoEmpleado]],Originales!$M$3:$P$13,2,FALSE)</f>
        <v>Juan</v>
      </c>
      <c r="K1481" s="10">
        <f>YEAR(Tabla1[[#This Row],[Fecha]])</f>
        <v>2011</v>
      </c>
      <c r="L1481" s="11">
        <f>MONTH(Tabla1[[#This Row],[Fecha]])</f>
        <v>7</v>
      </c>
      <c r="M1481" s="11">
        <f>DAY(Tabla1[[#This Row],[Fecha]])</f>
        <v>4</v>
      </c>
      <c r="N1481" s="11">
        <f>WEEKDAY(Tabla1[[#This Row],[Fecha]],2)</f>
        <v>1</v>
      </c>
      <c r="O1481" s="11" t="str">
        <f t="shared" si="23"/>
        <v>Lunes</v>
      </c>
    </row>
    <row r="1482" spans="1:15" x14ac:dyDescent="0.25">
      <c r="A1482" s="4">
        <v>40729</v>
      </c>
      <c r="B1482">
        <v>1</v>
      </c>
      <c r="C1482">
        <v>1</v>
      </c>
      <c r="D1482" s="5" t="s">
        <v>16</v>
      </c>
      <c r="E1482" s="6">
        <v>655.99800000000005</v>
      </c>
      <c r="F1482" s="6">
        <v>1150.7895000000001</v>
      </c>
      <c r="G1482" s="6">
        <v>1806.7874999999999</v>
      </c>
      <c r="H1482" s="6" t="str">
        <f>VLOOKUP(Tabla1[[#This Row],[Caja]],Originales!$I$3:$K$6,2,FALSE)</f>
        <v>Tenerife Norte</v>
      </c>
      <c r="I1482" s="6" t="str">
        <f>VLOOKUP(Tabla1[[#This Row],[Caja]],Originales!$I$3:$K$6,3,FALSE)</f>
        <v>Tenerife</v>
      </c>
      <c r="J1482" s="9" t="str">
        <f>VLOOKUP(Tabla1[[#This Row],[CodigoEmpleado]],Originales!$M$3:$P$13,2,FALSE)</f>
        <v>Jorge</v>
      </c>
      <c r="K1482" s="10">
        <f>YEAR(Tabla1[[#This Row],[Fecha]])</f>
        <v>2011</v>
      </c>
      <c r="L1482" s="11">
        <f>MONTH(Tabla1[[#This Row],[Fecha]])</f>
        <v>7</v>
      </c>
      <c r="M1482" s="11">
        <f>DAY(Tabla1[[#This Row],[Fecha]])</f>
        <v>5</v>
      </c>
      <c r="N1482" s="11">
        <f>WEEKDAY(Tabla1[[#This Row],[Fecha]],2)</f>
        <v>2</v>
      </c>
      <c r="O1482" s="11" t="str">
        <f t="shared" si="23"/>
        <v>Martes</v>
      </c>
    </row>
    <row r="1483" spans="1:15" x14ac:dyDescent="0.25">
      <c r="A1483" s="4">
        <v>40729</v>
      </c>
      <c r="B1483">
        <v>1</v>
      </c>
      <c r="C1483">
        <v>2</v>
      </c>
      <c r="D1483" s="5" t="s">
        <v>22</v>
      </c>
      <c r="E1483" s="6">
        <v>616.58100000000002</v>
      </c>
      <c r="F1483" s="6">
        <v>1029.7560000000001</v>
      </c>
      <c r="G1483" s="6">
        <v>1646.337</v>
      </c>
      <c r="H1483" s="6" t="str">
        <f>VLOOKUP(Tabla1[[#This Row],[Caja]],Originales!$I$3:$K$6,2,FALSE)</f>
        <v>Tenerife Norte</v>
      </c>
      <c r="I1483" s="6" t="str">
        <f>VLOOKUP(Tabla1[[#This Row],[Caja]],Originales!$I$3:$K$6,3,FALSE)</f>
        <v>Tenerife</v>
      </c>
      <c r="J1483" s="9" t="str">
        <f>VLOOKUP(Tabla1[[#This Row],[CodigoEmpleado]],Originales!$M$3:$P$13,2,FALSE)</f>
        <v>Paco</v>
      </c>
      <c r="K1483" s="10">
        <f>YEAR(Tabla1[[#This Row],[Fecha]])</f>
        <v>2011</v>
      </c>
      <c r="L1483" s="11">
        <f>MONTH(Tabla1[[#This Row],[Fecha]])</f>
        <v>7</v>
      </c>
      <c r="M1483" s="11">
        <f>DAY(Tabla1[[#This Row],[Fecha]])</f>
        <v>5</v>
      </c>
      <c r="N1483" s="11">
        <f>WEEKDAY(Tabla1[[#This Row],[Fecha]],2)</f>
        <v>2</v>
      </c>
      <c r="O1483" s="11" t="str">
        <f t="shared" si="23"/>
        <v>Martes</v>
      </c>
    </row>
    <row r="1484" spans="1:15" x14ac:dyDescent="0.25">
      <c r="A1484" s="4">
        <v>40729</v>
      </c>
      <c r="B1484">
        <v>2</v>
      </c>
      <c r="C1484">
        <v>1</v>
      </c>
      <c r="D1484" s="5" t="s">
        <v>27</v>
      </c>
      <c r="E1484" s="6">
        <v>678.69899999999996</v>
      </c>
      <c r="F1484" s="6">
        <v>1083.117</v>
      </c>
      <c r="G1484" s="6">
        <v>1761.816</v>
      </c>
      <c r="H1484" s="6" t="str">
        <f>VLOOKUP(Tabla1[[#This Row],[Caja]],Originales!$I$3:$K$6,2,FALSE)</f>
        <v>Tenerife Sur</v>
      </c>
      <c r="I1484" s="6" t="str">
        <f>VLOOKUP(Tabla1[[#This Row],[Caja]],Originales!$I$3:$K$6,3,FALSE)</f>
        <v>Tenerife</v>
      </c>
      <c r="J1484" s="9" t="str">
        <f>VLOOKUP(Tabla1[[#This Row],[CodigoEmpleado]],Originales!$M$3:$P$13,2,FALSE)</f>
        <v>Bea</v>
      </c>
      <c r="K1484" s="10">
        <f>YEAR(Tabla1[[#This Row],[Fecha]])</f>
        <v>2011</v>
      </c>
      <c r="L1484" s="11">
        <f>MONTH(Tabla1[[#This Row],[Fecha]])</f>
        <v>7</v>
      </c>
      <c r="M1484" s="11">
        <f>DAY(Tabla1[[#This Row],[Fecha]])</f>
        <v>5</v>
      </c>
      <c r="N1484" s="11">
        <f>WEEKDAY(Tabla1[[#This Row],[Fecha]],2)</f>
        <v>2</v>
      </c>
      <c r="O1484" s="11" t="str">
        <f t="shared" si="23"/>
        <v>Martes</v>
      </c>
    </row>
    <row r="1485" spans="1:15" x14ac:dyDescent="0.25">
      <c r="A1485" s="4">
        <v>40729</v>
      </c>
      <c r="B1485">
        <v>2</v>
      </c>
      <c r="C1485">
        <v>2</v>
      </c>
      <c r="D1485" s="5" t="s">
        <v>32</v>
      </c>
      <c r="E1485" s="6">
        <v>707.21699999999998</v>
      </c>
      <c r="F1485" s="6">
        <v>1225.0664999999999</v>
      </c>
      <c r="G1485" s="6">
        <v>1932.2835</v>
      </c>
      <c r="H1485" s="6" t="str">
        <f>VLOOKUP(Tabla1[[#This Row],[Caja]],Originales!$I$3:$K$6,2,FALSE)</f>
        <v>Tenerife Sur</v>
      </c>
      <c r="I1485" s="6" t="str">
        <f>VLOOKUP(Tabla1[[#This Row],[Caja]],Originales!$I$3:$K$6,3,FALSE)</f>
        <v>Tenerife</v>
      </c>
      <c r="J1485" s="9" t="str">
        <f>VLOOKUP(Tabla1[[#This Row],[CodigoEmpleado]],Originales!$M$3:$P$13,2,FALSE)</f>
        <v>Ana</v>
      </c>
      <c r="K1485" s="10">
        <f>YEAR(Tabla1[[#This Row],[Fecha]])</f>
        <v>2011</v>
      </c>
      <c r="L1485" s="11">
        <f>MONTH(Tabla1[[#This Row],[Fecha]])</f>
        <v>7</v>
      </c>
      <c r="M1485" s="11">
        <f>DAY(Tabla1[[#This Row],[Fecha]])</f>
        <v>5</v>
      </c>
      <c r="N1485" s="11">
        <f>WEEKDAY(Tabla1[[#This Row],[Fecha]],2)</f>
        <v>2</v>
      </c>
      <c r="O1485" s="11" t="str">
        <f t="shared" si="23"/>
        <v>Martes</v>
      </c>
    </row>
    <row r="1486" spans="1:15" x14ac:dyDescent="0.25">
      <c r="A1486" s="4">
        <v>40729</v>
      </c>
      <c r="B1486">
        <v>3</v>
      </c>
      <c r="C1486">
        <v>1</v>
      </c>
      <c r="D1486" s="5" t="s">
        <v>37</v>
      </c>
      <c r="E1486" s="6">
        <v>669.41700000000003</v>
      </c>
      <c r="F1486" s="6">
        <v>1031.8035</v>
      </c>
      <c r="G1486" s="6">
        <v>1701.2204999999999</v>
      </c>
      <c r="H1486" s="6" t="str">
        <f>VLOOKUP(Tabla1[[#This Row],[Caja]],Originales!$I$3:$K$6,2,FALSE)</f>
        <v>Las Canteras</v>
      </c>
      <c r="I1486" s="6" t="str">
        <f>VLOOKUP(Tabla1[[#This Row],[Caja]],Originales!$I$3:$K$6,3,FALSE)</f>
        <v>Las Palmas</v>
      </c>
      <c r="J1486" s="9" t="str">
        <f>VLOOKUP(Tabla1[[#This Row],[CodigoEmpleado]],Originales!$M$3:$P$13,2,FALSE)</f>
        <v>Luis</v>
      </c>
      <c r="K1486" s="10">
        <f>YEAR(Tabla1[[#This Row],[Fecha]])</f>
        <v>2011</v>
      </c>
      <c r="L1486" s="11">
        <f>MONTH(Tabla1[[#This Row],[Fecha]])</f>
        <v>7</v>
      </c>
      <c r="M1486" s="11">
        <f>DAY(Tabla1[[#This Row],[Fecha]])</f>
        <v>5</v>
      </c>
      <c r="N1486" s="11">
        <f>WEEKDAY(Tabla1[[#This Row],[Fecha]],2)</f>
        <v>2</v>
      </c>
      <c r="O1486" s="11" t="str">
        <f t="shared" si="23"/>
        <v>Martes</v>
      </c>
    </row>
    <row r="1487" spans="1:15" x14ac:dyDescent="0.25">
      <c r="A1487" s="4">
        <v>40729</v>
      </c>
      <c r="B1487">
        <v>3</v>
      </c>
      <c r="C1487">
        <v>2</v>
      </c>
      <c r="D1487" s="5" t="s">
        <v>40</v>
      </c>
      <c r="E1487" s="6">
        <v>613.25250000000005</v>
      </c>
      <c r="F1487" s="6">
        <v>1156.4175</v>
      </c>
      <c r="G1487" s="6">
        <v>1769.67</v>
      </c>
      <c r="H1487" s="6" t="str">
        <f>VLOOKUP(Tabla1[[#This Row],[Caja]],Originales!$I$3:$K$6,2,FALSE)</f>
        <v>Las Canteras</v>
      </c>
      <c r="I1487" s="6" t="str">
        <f>VLOOKUP(Tabla1[[#This Row],[Caja]],Originales!$I$3:$K$6,3,FALSE)</f>
        <v>Las Palmas</v>
      </c>
      <c r="J1487" s="9" t="str">
        <f>VLOOKUP(Tabla1[[#This Row],[CodigoEmpleado]],Originales!$M$3:$P$13,2,FALSE)</f>
        <v>Pepe</v>
      </c>
      <c r="K1487" s="10">
        <f>YEAR(Tabla1[[#This Row],[Fecha]])</f>
        <v>2011</v>
      </c>
      <c r="L1487" s="11">
        <f>MONTH(Tabla1[[#This Row],[Fecha]])</f>
        <v>7</v>
      </c>
      <c r="M1487" s="11">
        <f>DAY(Tabla1[[#This Row],[Fecha]])</f>
        <v>5</v>
      </c>
      <c r="N1487" s="11">
        <f>WEEKDAY(Tabla1[[#This Row],[Fecha]],2)</f>
        <v>2</v>
      </c>
      <c r="O1487" s="11" t="str">
        <f t="shared" si="23"/>
        <v>Martes</v>
      </c>
    </row>
    <row r="1488" spans="1:15" x14ac:dyDescent="0.25">
      <c r="A1488" s="4">
        <v>40729</v>
      </c>
      <c r="B1488">
        <v>4</v>
      </c>
      <c r="C1488">
        <v>1</v>
      </c>
      <c r="D1488" s="5" t="s">
        <v>41</v>
      </c>
      <c r="E1488" s="6">
        <v>568.79549999999995</v>
      </c>
      <c r="F1488" s="6">
        <v>1294.7864999999999</v>
      </c>
      <c r="G1488" s="6">
        <v>1863.5820000000001</v>
      </c>
      <c r="H1488" s="6" t="str">
        <f>VLOOKUP(Tabla1[[#This Row],[Caja]],Originales!$I$3:$K$6,2,FALSE)</f>
        <v>Telde</v>
      </c>
      <c r="I1488" s="6" t="str">
        <f>VLOOKUP(Tabla1[[#This Row],[Caja]],Originales!$I$3:$K$6,3,FALSE)</f>
        <v>Las Palmas</v>
      </c>
      <c r="J1488" s="9" t="str">
        <f>VLOOKUP(Tabla1[[#This Row],[CodigoEmpleado]],Originales!$M$3:$P$13,2,FALSE)</f>
        <v>Javi</v>
      </c>
      <c r="K1488" s="10">
        <f>YEAR(Tabla1[[#This Row],[Fecha]])</f>
        <v>2011</v>
      </c>
      <c r="L1488" s="11">
        <f>MONTH(Tabla1[[#This Row],[Fecha]])</f>
        <v>7</v>
      </c>
      <c r="M1488" s="11">
        <f>DAY(Tabla1[[#This Row],[Fecha]])</f>
        <v>5</v>
      </c>
      <c r="N1488" s="11">
        <f>WEEKDAY(Tabla1[[#This Row],[Fecha]],2)</f>
        <v>2</v>
      </c>
      <c r="O1488" s="11" t="str">
        <f t="shared" si="23"/>
        <v>Martes</v>
      </c>
    </row>
    <row r="1489" spans="1:15" x14ac:dyDescent="0.25">
      <c r="A1489" s="4">
        <v>40729</v>
      </c>
      <c r="B1489">
        <v>4</v>
      </c>
      <c r="C1489">
        <v>2</v>
      </c>
      <c r="D1489" s="5" t="s">
        <v>43</v>
      </c>
      <c r="E1489" s="6">
        <v>803.23950000000002</v>
      </c>
      <c r="F1489" s="6">
        <v>1280.8109999999999</v>
      </c>
      <c r="G1489" s="6">
        <v>2084.0504999999998</v>
      </c>
      <c r="H1489" s="6" t="str">
        <f>VLOOKUP(Tabla1[[#This Row],[Caja]],Originales!$I$3:$K$6,2,FALSE)</f>
        <v>Telde</v>
      </c>
      <c r="I1489" s="6" t="str">
        <f>VLOOKUP(Tabla1[[#This Row],[Caja]],Originales!$I$3:$K$6,3,FALSE)</f>
        <v>Las Palmas</v>
      </c>
      <c r="J1489" s="9" t="str">
        <f>VLOOKUP(Tabla1[[#This Row],[CodigoEmpleado]],Originales!$M$3:$P$13,2,FALSE)</f>
        <v>Jose</v>
      </c>
      <c r="K1489" s="10">
        <f>YEAR(Tabla1[[#This Row],[Fecha]])</f>
        <v>2011</v>
      </c>
      <c r="L1489" s="11">
        <f>MONTH(Tabla1[[#This Row],[Fecha]])</f>
        <v>7</v>
      </c>
      <c r="M1489" s="11">
        <f>DAY(Tabla1[[#This Row],[Fecha]])</f>
        <v>5</v>
      </c>
      <c r="N1489" s="11">
        <f>WEEKDAY(Tabla1[[#This Row],[Fecha]],2)</f>
        <v>2</v>
      </c>
      <c r="O1489" s="11" t="str">
        <f t="shared" si="23"/>
        <v>Martes</v>
      </c>
    </row>
    <row r="1490" spans="1:15" x14ac:dyDescent="0.25">
      <c r="A1490" s="4">
        <v>40730</v>
      </c>
      <c r="B1490">
        <v>1</v>
      </c>
      <c r="C1490">
        <v>1</v>
      </c>
      <c r="D1490" s="5" t="s">
        <v>47</v>
      </c>
      <c r="E1490" s="6">
        <v>636.447</v>
      </c>
      <c r="F1490" s="6">
        <v>1241.8035</v>
      </c>
      <c r="G1490" s="6">
        <v>1878.2505000000001</v>
      </c>
      <c r="H1490" s="6" t="str">
        <f>VLOOKUP(Tabla1[[#This Row],[Caja]],Originales!$I$3:$K$6,2,FALSE)</f>
        <v>Tenerife Norte</v>
      </c>
      <c r="I1490" s="6" t="str">
        <f>VLOOKUP(Tabla1[[#This Row],[Caja]],Originales!$I$3:$K$6,3,FALSE)</f>
        <v>Tenerife</v>
      </c>
      <c r="J1490" s="9" t="str">
        <f>VLOOKUP(Tabla1[[#This Row],[CodigoEmpleado]],Originales!$M$3:$P$13,2,FALSE)</f>
        <v>Toño</v>
      </c>
      <c r="K1490" s="10">
        <f>YEAR(Tabla1[[#This Row],[Fecha]])</f>
        <v>2011</v>
      </c>
      <c r="L1490" s="11">
        <f>MONTH(Tabla1[[#This Row],[Fecha]])</f>
        <v>7</v>
      </c>
      <c r="M1490" s="11">
        <f>DAY(Tabla1[[#This Row],[Fecha]])</f>
        <v>6</v>
      </c>
      <c r="N1490" s="11">
        <f>WEEKDAY(Tabla1[[#This Row],[Fecha]],2)</f>
        <v>3</v>
      </c>
      <c r="O1490" s="11" t="str">
        <f t="shared" si="23"/>
        <v>Miércoles</v>
      </c>
    </row>
    <row r="1491" spans="1:15" x14ac:dyDescent="0.25">
      <c r="A1491" s="4">
        <v>40730</v>
      </c>
      <c r="B1491">
        <v>1</v>
      </c>
      <c r="C1491">
        <v>2</v>
      </c>
      <c r="D1491" s="5" t="s">
        <v>24</v>
      </c>
      <c r="E1491" s="6">
        <v>486.40199999999999</v>
      </c>
      <c r="F1491" s="6">
        <v>1207.605</v>
      </c>
      <c r="G1491" s="6">
        <v>1694.0070000000001</v>
      </c>
      <c r="H1491" s="6" t="str">
        <f>VLOOKUP(Tabla1[[#This Row],[Caja]],Originales!$I$3:$K$6,2,FALSE)</f>
        <v>Tenerife Norte</v>
      </c>
      <c r="I1491" s="6" t="str">
        <f>VLOOKUP(Tabla1[[#This Row],[Caja]],Originales!$I$3:$K$6,3,FALSE)</f>
        <v>Tenerife</v>
      </c>
      <c r="J1491" s="9" t="str">
        <f>VLOOKUP(Tabla1[[#This Row],[CodigoEmpleado]],Originales!$M$3:$P$13,2,FALSE)</f>
        <v>Ana</v>
      </c>
      <c r="K1491" s="10">
        <f>YEAR(Tabla1[[#This Row],[Fecha]])</f>
        <v>2011</v>
      </c>
      <c r="L1491" s="11">
        <f>MONTH(Tabla1[[#This Row],[Fecha]])</f>
        <v>7</v>
      </c>
      <c r="M1491" s="11">
        <f>DAY(Tabla1[[#This Row],[Fecha]])</f>
        <v>6</v>
      </c>
      <c r="N1491" s="11">
        <f>WEEKDAY(Tabla1[[#This Row],[Fecha]],2)</f>
        <v>3</v>
      </c>
      <c r="O1491" s="11" t="str">
        <f t="shared" si="23"/>
        <v>Miércoles</v>
      </c>
    </row>
    <row r="1492" spans="1:15" x14ac:dyDescent="0.25">
      <c r="A1492" s="4">
        <v>40730</v>
      </c>
      <c r="B1492">
        <v>2</v>
      </c>
      <c r="C1492">
        <v>1</v>
      </c>
      <c r="D1492" s="5" t="s">
        <v>30</v>
      </c>
      <c r="E1492" s="6">
        <v>707.01750000000004</v>
      </c>
      <c r="F1492" s="6">
        <v>1128.4559999999999</v>
      </c>
      <c r="G1492" s="6">
        <v>1835.4735000000001</v>
      </c>
      <c r="H1492" s="6" t="str">
        <f>VLOOKUP(Tabla1[[#This Row],[Caja]],Originales!$I$3:$K$6,2,FALSE)</f>
        <v>Tenerife Sur</v>
      </c>
      <c r="I1492" s="6" t="str">
        <f>VLOOKUP(Tabla1[[#This Row],[Caja]],Originales!$I$3:$K$6,3,FALSE)</f>
        <v>Tenerife</v>
      </c>
      <c r="J1492" s="9" t="str">
        <f>VLOOKUP(Tabla1[[#This Row],[CodigoEmpleado]],Originales!$M$3:$P$13,2,FALSE)</f>
        <v>Juan</v>
      </c>
      <c r="K1492" s="10">
        <f>YEAR(Tabla1[[#This Row],[Fecha]])</f>
        <v>2011</v>
      </c>
      <c r="L1492" s="11">
        <f>MONTH(Tabla1[[#This Row],[Fecha]])</f>
        <v>7</v>
      </c>
      <c r="M1492" s="11">
        <f>DAY(Tabla1[[#This Row],[Fecha]])</f>
        <v>6</v>
      </c>
      <c r="N1492" s="11">
        <f>WEEKDAY(Tabla1[[#This Row],[Fecha]],2)</f>
        <v>3</v>
      </c>
      <c r="O1492" s="11" t="str">
        <f t="shared" si="23"/>
        <v>Miércoles</v>
      </c>
    </row>
    <row r="1493" spans="1:15" x14ac:dyDescent="0.25">
      <c r="A1493" s="4">
        <v>40730</v>
      </c>
      <c r="B1493">
        <v>2</v>
      </c>
      <c r="C1493">
        <v>2</v>
      </c>
      <c r="D1493" s="5" t="s">
        <v>16</v>
      </c>
      <c r="E1493" s="6">
        <v>722.02200000000005</v>
      </c>
      <c r="F1493" s="6">
        <v>1340.2094999999999</v>
      </c>
      <c r="G1493" s="6">
        <v>2062.2314999999999</v>
      </c>
      <c r="H1493" s="6" t="str">
        <f>VLOOKUP(Tabla1[[#This Row],[Caja]],Originales!$I$3:$K$6,2,FALSE)</f>
        <v>Tenerife Sur</v>
      </c>
      <c r="I1493" s="6" t="str">
        <f>VLOOKUP(Tabla1[[#This Row],[Caja]],Originales!$I$3:$K$6,3,FALSE)</f>
        <v>Tenerife</v>
      </c>
      <c r="J1493" s="9" t="str">
        <f>VLOOKUP(Tabla1[[#This Row],[CodigoEmpleado]],Originales!$M$3:$P$13,2,FALSE)</f>
        <v>Jorge</v>
      </c>
      <c r="K1493" s="10">
        <f>YEAR(Tabla1[[#This Row],[Fecha]])</f>
        <v>2011</v>
      </c>
      <c r="L1493" s="11">
        <f>MONTH(Tabla1[[#This Row],[Fecha]])</f>
        <v>7</v>
      </c>
      <c r="M1493" s="11">
        <f>DAY(Tabla1[[#This Row],[Fecha]])</f>
        <v>6</v>
      </c>
      <c r="N1493" s="11">
        <f>WEEKDAY(Tabla1[[#This Row],[Fecha]],2)</f>
        <v>3</v>
      </c>
      <c r="O1493" s="11" t="str">
        <f t="shared" si="23"/>
        <v>Miércoles</v>
      </c>
    </row>
    <row r="1494" spans="1:15" x14ac:dyDescent="0.25">
      <c r="A1494" s="4">
        <v>40730</v>
      </c>
      <c r="B1494">
        <v>3</v>
      </c>
      <c r="C1494">
        <v>1</v>
      </c>
      <c r="D1494" s="5" t="s">
        <v>22</v>
      </c>
      <c r="E1494" s="6">
        <v>490.1925</v>
      </c>
      <c r="F1494" s="6">
        <v>1217.202</v>
      </c>
      <c r="G1494" s="6">
        <v>1707.3945000000001</v>
      </c>
      <c r="H1494" s="6" t="str">
        <f>VLOOKUP(Tabla1[[#This Row],[Caja]],Originales!$I$3:$K$6,2,FALSE)</f>
        <v>Las Canteras</v>
      </c>
      <c r="I1494" s="6" t="str">
        <f>VLOOKUP(Tabla1[[#This Row],[Caja]],Originales!$I$3:$K$6,3,FALSE)</f>
        <v>Las Palmas</v>
      </c>
      <c r="J1494" s="9" t="str">
        <f>VLOOKUP(Tabla1[[#This Row],[CodigoEmpleado]],Originales!$M$3:$P$13,2,FALSE)</f>
        <v>Paco</v>
      </c>
      <c r="K1494" s="10">
        <f>YEAR(Tabla1[[#This Row],[Fecha]])</f>
        <v>2011</v>
      </c>
      <c r="L1494" s="11">
        <f>MONTH(Tabla1[[#This Row],[Fecha]])</f>
        <v>7</v>
      </c>
      <c r="M1494" s="11">
        <f>DAY(Tabla1[[#This Row],[Fecha]])</f>
        <v>6</v>
      </c>
      <c r="N1494" s="11">
        <f>WEEKDAY(Tabla1[[#This Row],[Fecha]],2)</f>
        <v>3</v>
      </c>
      <c r="O1494" s="11" t="str">
        <f t="shared" si="23"/>
        <v>Miércoles</v>
      </c>
    </row>
    <row r="1495" spans="1:15" x14ac:dyDescent="0.25">
      <c r="A1495" s="4">
        <v>40730</v>
      </c>
      <c r="B1495">
        <v>3</v>
      </c>
      <c r="C1495">
        <v>2</v>
      </c>
      <c r="D1495" s="5" t="s">
        <v>27</v>
      </c>
      <c r="E1495" s="6">
        <v>651.399</v>
      </c>
      <c r="F1495" s="6">
        <v>1129.5060000000001</v>
      </c>
      <c r="G1495" s="6">
        <v>1780.905</v>
      </c>
      <c r="H1495" s="6" t="str">
        <f>VLOOKUP(Tabla1[[#This Row],[Caja]],Originales!$I$3:$K$6,2,FALSE)</f>
        <v>Las Canteras</v>
      </c>
      <c r="I1495" s="6" t="str">
        <f>VLOOKUP(Tabla1[[#This Row],[Caja]],Originales!$I$3:$K$6,3,FALSE)</f>
        <v>Las Palmas</v>
      </c>
      <c r="J1495" s="9" t="str">
        <f>VLOOKUP(Tabla1[[#This Row],[CodigoEmpleado]],Originales!$M$3:$P$13,2,FALSE)</f>
        <v>Bea</v>
      </c>
      <c r="K1495" s="10">
        <f>YEAR(Tabla1[[#This Row],[Fecha]])</f>
        <v>2011</v>
      </c>
      <c r="L1495" s="11">
        <f>MONTH(Tabla1[[#This Row],[Fecha]])</f>
        <v>7</v>
      </c>
      <c r="M1495" s="11">
        <f>DAY(Tabla1[[#This Row],[Fecha]])</f>
        <v>6</v>
      </c>
      <c r="N1495" s="11">
        <f>WEEKDAY(Tabla1[[#This Row],[Fecha]],2)</f>
        <v>3</v>
      </c>
      <c r="O1495" s="11" t="str">
        <f t="shared" si="23"/>
        <v>Miércoles</v>
      </c>
    </row>
    <row r="1496" spans="1:15" x14ac:dyDescent="0.25">
      <c r="A1496" s="4">
        <v>40730</v>
      </c>
      <c r="B1496">
        <v>4</v>
      </c>
      <c r="C1496">
        <v>1</v>
      </c>
      <c r="D1496" s="5" t="s">
        <v>32</v>
      </c>
      <c r="E1496" s="6">
        <v>647.29349999999999</v>
      </c>
      <c r="F1496" s="6">
        <v>1087.3064999999999</v>
      </c>
      <c r="G1496" s="6">
        <v>1734.6</v>
      </c>
      <c r="H1496" s="6" t="str">
        <f>VLOOKUP(Tabla1[[#This Row],[Caja]],Originales!$I$3:$K$6,2,FALSE)</f>
        <v>Telde</v>
      </c>
      <c r="I1496" s="6" t="str">
        <f>VLOOKUP(Tabla1[[#This Row],[Caja]],Originales!$I$3:$K$6,3,FALSE)</f>
        <v>Las Palmas</v>
      </c>
      <c r="J1496" s="9" t="str">
        <f>VLOOKUP(Tabla1[[#This Row],[CodigoEmpleado]],Originales!$M$3:$P$13,2,FALSE)</f>
        <v>Ana</v>
      </c>
      <c r="K1496" s="10">
        <f>YEAR(Tabla1[[#This Row],[Fecha]])</f>
        <v>2011</v>
      </c>
      <c r="L1496" s="11">
        <f>MONTH(Tabla1[[#This Row],[Fecha]])</f>
        <v>7</v>
      </c>
      <c r="M1496" s="11">
        <f>DAY(Tabla1[[#This Row],[Fecha]])</f>
        <v>6</v>
      </c>
      <c r="N1496" s="11">
        <f>WEEKDAY(Tabla1[[#This Row],[Fecha]],2)</f>
        <v>3</v>
      </c>
      <c r="O1496" s="11" t="str">
        <f t="shared" si="23"/>
        <v>Miércoles</v>
      </c>
    </row>
    <row r="1497" spans="1:15" x14ac:dyDescent="0.25">
      <c r="A1497" s="4">
        <v>40730</v>
      </c>
      <c r="B1497">
        <v>4</v>
      </c>
      <c r="C1497">
        <v>2</v>
      </c>
      <c r="D1497" s="5" t="s">
        <v>37</v>
      </c>
      <c r="E1497" s="6">
        <v>608.98950000000002</v>
      </c>
      <c r="F1497" s="6">
        <v>1185.4079999999999</v>
      </c>
      <c r="G1497" s="6">
        <v>1794.3975</v>
      </c>
      <c r="H1497" s="6" t="str">
        <f>VLOOKUP(Tabla1[[#This Row],[Caja]],Originales!$I$3:$K$6,2,FALSE)</f>
        <v>Telde</v>
      </c>
      <c r="I1497" s="6" t="str">
        <f>VLOOKUP(Tabla1[[#This Row],[Caja]],Originales!$I$3:$K$6,3,FALSE)</f>
        <v>Las Palmas</v>
      </c>
      <c r="J1497" s="9" t="str">
        <f>VLOOKUP(Tabla1[[#This Row],[CodigoEmpleado]],Originales!$M$3:$P$13,2,FALSE)</f>
        <v>Luis</v>
      </c>
      <c r="K1497" s="10">
        <f>YEAR(Tabla1[[#This Row],[Fecha]])</f>
        <v>2011</v>
      </c>
      <c r="L1497" s="11">
        <f>MONTH(Tabla1[[#This Row],[Fecha]])</f>
        <v>7</v>
      </c>
      <c r="M1497" s="11">
        <f>DAY(Tabla1[[#This Row],[Fecha]])</f>
        <v>6</v>
      </c>
      <c r="N1497" s="11">
        <f>WEEKDAY(Tabla1[[#This Row],[Fecha]],2)</f>
        <v>3</v>
      </c>
      <c r="O1497" s="11" t="str">
        <f t="shared" si="23"/>
        <v>Miércoles</v>
      </c>
    </row>
    <row r="1498" spans="1:15" x14ac:dyDescent="0.25">
      <c r="A1498" s="4">
        <v>40731</v>
      </c>
      <c r="B1498">
        <v>1</v>
      </c>
      <c r="C1498">
        <v>1</v>
      </c>
      <c r="D1498" s="5" t="s">
        <v>40</v>
      </c>
      <c r="E1498" s="6">
        <v>497.77350000000001</v>
      </c>
      <c r="F1498" s="6">
        <v>1124.5184999999999</v>
      </c>
      <c r="G1498" s="6">
        <v>1622.2919999999999</v>
      </c>
      <c r="H1498" s="6" t="str">
        <f>VLOOKUP(Tabla1[[#This Row],[Caja]],Originales!$I$3:$K$6,2,FALSE)</f>
        <v>Tenerife Norte</v>
      </c>
      <c r="I1498" s="6" t="str">
        <f>VLOOKUP(Tabla1[[#This Row],[Caja]],Originales!$I$3:$K$6,3,FALSE)</f>
        <v>Tenerife</v>
      </c>
      <c r="J1498" s="9" t="str">
        <f>VLOOKUP(Tabla1[[#This Row],[CodigoEmpleado]],Originales!$M$3:$P$13,2,FALSE)</f>
        <v>Pepe</v>
      </c>
      <c r="K1498" s="10">
        <f>YEAR(Tabla1[[#This Row],[Fecha]])</f>
        <v>2011</v>
      </c>
      <c r="L1498" s="11">
        <f>MONTH(Tabla1[[#This Row],[Fecha]])</f>
        <v>7</v>
      </c>
      <c r="M1498" s="11">
        <f>DAY(Tabla1[[#This Row],[Fecha]])</f>
        <v>7</v>
      </c>
      <c r="N1498" s="11">
        <f>WEEKDAY(Tabla1[[#This Row],[Fecha]],2)</f>
        <v>4</v>
      </c>
      <c r="O1498" s="11" t="str">
        <f t="shared" si="23"/>
        <v>Jueves</v>
      </c>
    </row>
    <row r="1499" spans="1:15" x14ac:dyDescent="0.25">
      <c r="A1499" s="4">
        <v>40731</v>
      </c>
      <c r="B1499">
        <v>1</v>
      </c>
      <c r="C1499">
        <v>2</v>
      </c>
      <c r="D1499" s="5" t="s">
        <v>41</v>
      </c>
      <c r="E1499" s="6">
        <v>566.00250000000005</v>
      </c>
      <c r="F1499" s="6">
        <v>1397.1089999999999</v>
      </c>
      <c r="G1499" s="6">
        <v>1963.1115</v>
      </c>
      <c r="H1499" s="6" t="str">
        <f>VLOOKUP(Tabla1[[#This Row],[Caja]],Originales!$I$3:$K$6,2,FALSE)</f>
        <v>Tenerife Norte</v>
      </c>
      <c r="I1499" s="6" t="str">
        <f>VLOOKUP(Tabla1[[#This Row],[Caja]],Originales!$I$3:$K$6,3,FALSE)</f>
        <v>Tenerife</v>
      </c>
      <c r="J1499" s="9" t="str">
        <f>VLOOKUP(Tabla1[[#This Row],[CodigoEmpleado]],Originales!$M$3:$P$13,2,FALSE)</f>
        <v>Javi</v>
      </c>
      <c r="K1499" s="10">
        <f>YEAR(Tabla1[[#This Row],[Fecha]])</f>
        <v>2011</v>
      </c>
      <c r="L1499" s="11">
        <f>MONTH(Tabla1[[#This Row],[Fecha]])</f>
        <v>7</v>
      </c>
      <c r="M1499" s="11">
        <f>DAY(Tabla1[[#This Row],[Fecha]])</f>
        <v>7</v>
      </c>
      <c r="N1499" s="11">
        <f>WEEKDAY(Tabla1[[#This Row],[Fecha]],2)</f>
        <v>4</v>
      </c>
      <c r="O1499" s="11" t="str">
        <f t="shared" si="23"/>
        <v>Jueves</v>
      </c>
    </row>
    <row r="1500" spans="1:15" x14ac:dyDescent="0.25">
      <c r="A1500" s="4">
        <v>40731</v>
      </c>
      <c r="B1500">
        <v>2</v>
      </c>
      <c r="C1500">
        <v>1</v>
      </c>
      <c r="D1500" s="5" t="s">
        <v>43</v>
      </c>
      <c r="E1500" s="6">
        <v>617.69399999999996</v>
      </c>
      <c r="F1500" s="6">
        <v>1130.6295</v>
      </c>
      <c r="G1500" s="6">
        <v>1748.3235</v>
      </c>
      <c r="H1500" s="6" t="str">
        <f>VLOOKUP(Tabla1[[#This Row],[Caja]],Originales!$I$3:$K$6,2,FALSE)</f>
        <v>Tenerife Sur</v>
      </c>
      <c r="I1500" s="6" t="str">
        <f>VLOOKUP(Tabla1[[#This Row],[Caja]],Originales!$I$3:$K$6,3,FALSE)</f>
        <v>Tenerife</v>
      </c>
      <c r="J1500" s="9" t="str">
        <f>VLOOKUP(Tabla1[[#This Row],[CodigoEmpleado]],Originales!$M$3:$P$13,2,FALSE)</f>
        <v>Jose</v>
      </c>
      <c r="K1500" s="10">
        <f>YEAR(Tabla1[[#This Row],[Fecha]])</f>
        <v>2011</v>
      </c>
      <c r="L1500" s="11">
        <f>MONTH(Tabla1[[#This Row],[Fecha]])</f>
        <v>7</v>
      </c>
      <c r="M1500" s="11">
        <f>DAY(Tabla1[[#This Row],[Fecha]])</f>
        <v>7</v>
      </c>
      <c r="N1500" s="11">
        <f>WEEKDAY(Tabla1[[#This Row],[Fecha]],2)</f>
        <v>4</v>
      </c>
      <c r="O1500" s="11" t="str">
        <f t="shared" si="23"/>
        <v>Jueves</v>
      </c>
    </row>
    <row r="1501" spans="1:15" x14ac:dyDescent="0.25">
      <c r="A1501" s="4">
        <v>40731</v>
      </c>
      <c r="B1501">
        <v>2</v>
      </c>
      <c r="C1501">
        <v>2</v>
      </c>
      <c r="D1501" s="5" t="s">
        <v>47</v>
      </c>
      <c r="E1501" s="6">
        <v>691.72950000000003</v>
      </c>
      <c r="F1501" s="6">
        <v>1073.1524999999999</v>
      </c>
      <c r="G1501" s="6">
        <v>1764.8820000000001</v>
      </c>
      <c r="H1501" s="6" t="str">
        <f>VLOOKUP(Tabla1[[#This Row],[Caja]],Originales!$I$3:$K$6,2,FALSE)</f>
        <v>Tenerife Sur</v>
      </c>
      <c r="I1501" s="6" t="str">
        <f>VLOOKUP(Tabla1[[#This Row],[Caja]],Originales!$I$3:$K$6,3,FALSE)</f>
        <v>Tenerife</v>
      </c>
      <c r="J1501" s="9" t="str">
        <f>VLOOKUP(Tabla1[[#This Row],[CodigoEmpleado]],Originales!$M$3:$P$13,2,FALSE)</f>
        <v>Toño</v>
      </c>
      <c r="K1501" s="10">
        <f>YEAR(Tabla1[[#This Row],[Fecha]])</f>
        <v>2011</v>
      </c>
      <c r="L1501" s="11">
        <f>MONTH(Tabla1[[#This Row],[Fecha]])</f>
        <v>7</v>
      </c>
      <c r="M1501" s="11">
        <f>DAY(Tabla1[[#This Row],[Fecha]])</f>
        <v>7</v>
      </c>
      <c r="N1501" s="11">
        <f>WEEKDAY(Tabla1[[#This Row],[Fecha]],2)</f>
        <v>4</v>
      </c>
      <c r="O1501" s="11" t="str">
        <f t="shared" si="23"/>
        <v>Jueves</v>
      </c>
    </row>
    <row r="1502" spans="1:15" x14ac:dyDescent="0.25">
      <c r="A1502" s="4">
        <v>40731</v>
      </c>
      <c r="B1502">
        <v>3</v>
      </c>
      <c r="C1502">
        <v>1</v>
      </c>
      <c r="D1502" s="5" t="s">
        <v>24</v>
      </c>
      <c r="E1502" s="6">
        <v>619.83600000000001</v>
      </c>
      <c r="F1502" s="6">
        <v>981.29849999999999</v>
      </c>
      <c r="G1502" s="6">
        <v>1601.1344999999999</v>
      </c>
      <c r="H1502" s="6" t="str">
        <f>VLOOKUP(Tabla1[[#This Row],[Caja]],Originales!$I$3:$K$6,2,FALSE)</f>
        <v>Las Canteras</v>
      </c>
      <c r="I1502" s="6" t="str">
        <f>VLOOKUP(Tabla1[[#This Row],[Caja]],Originales!$I$3:$K$6,3,FALSE)</f>
        <v>Las Palmas</v>
      </c>
      <c r="J1502" s="9" t="str">
        <f>VLOOKUP(Tabla1[[#This Row],[CodigoEmpleado]],Originales!$M$3:$P$13,2,FALSE)</f>
        <v>Ana</v>
      </c>
      <c r="K1502" s="10">
        <f>YEAR(Tabla1[[#This Row],[Fecha]])</f>
        <v>2011</v>
      </c>
      <c r="L1502" s="11">
        <f>MONTH(Tabla1[[#This Row],[Fecha]])</f>
        <v>7</v>
      </c>
      <c r="M1502" s="11">
        <f>DAY(Tabla1[[#This Row],[Fecha]])</f>
        <v>7</v>
      </c>
      <c r="N1502" s="11">
        <f>WEEKDAY(Tabla1[[#This Row],[Fecha]],2)</f>
        <v>4</v>
      </c>
      <c r="O1502" s="11" t="str">
        <f t="shared" si="23"/>
        <v>Jueves</v>
      </c>
    </row>
    <row r="1503" spans="1:15" x14ac:dyDescent="0.25">
      <c r="A1503" s="4">
        <v>40731</v>
      </c>
      <c r="B1503">
        <v>3</v>
      </c>
      <c r="C1503">
        <v>2</v>
      </c>
      <c r="D1503" s="5" t="s">
        <v>30</v>
      </c>
      <c r="E1503" s="6">
        <v>652.29150000000004</v>
      </c>
      <c r="F1503" s="6">
        <v>1241.7719999999999</v>
      </c>
      <c r="G1503" s="6">
        <v>1894.0635</v>
      </c>
      <c r="H1503" s="6" t="str">
        <f>VLOOKUP(Tabla1[[#This Row],[Caja]],Originales!$I$3:$K$6,2,FALSE)</f>
        <v>Las Canteras</v>
      </c>
      <c r="I1503" s="6" t="str">
        <f>VLOOKUP(Tabla1[[#This Row],[Caja]],Originales!$I$3:$K$6,3,FALSE)</f>
        <v>Las Palmas</v>
      </c>
      <c r="J1503" s="9" t="str">
        <f>VLOOKUP(Tabla1[[#This Row],[CodigoEmpleado]],Originales!$M$3:$P$13,2,FALSE)</f>
        <v>Juan</v>
      </c>
      <c r="K1503" s="10">
        <f>YEAR(Tabla1[[#This Row],[Fecha]])</f>
        <v>2011</v>
      </c>
      <c r="L1503" s="11">
        <f>MONTH(Tabla1[[#This Row],[Fecha]])</f>
        <v>7</v>
      </c>
      <c r="M1503" s="11">
        <f>DAY(Tabla1[[#This Row],[Fecha]])</f>
        <v>7</v>
      </c>
      <c r="N1503" s="11">
        <f>WEEKDAY(Tabla1[[#This Row],[Fecha]],2)</f>
        <v>4</v>
      </c>
      <c r="O1503" s="11" t="str">
        <f t="shared" si="23"/>
        <v>Jueves</v>
      </c>
    </row>
    <row r="1504" spans="1:15" x14ac:dyDescent="0.25">
      <c r="A1504" s="4">
        <v>40731</v>
      </c>
      <c r="B1504">
        <v>4</v>
      </c>
      <c r="C1504">
        <v>1</v>
      </c>
      <c r="D1504" s="5" t="s">
        <v>16</v>
      </c>
      <c r="E1504" s="6">
        <v>475.34550000000002</v>
      </c>
      <c r="F1504" s="6">
        <v>1113.8295000000001</v>
      </c>
      <c r="G1504" s="6">
        <v>1589.175</v>
      </c>
      <c r="H1504" s="6" t="str">
        <f>VLOOKUP(Tabla1[[#This Row],[Caja]],Originales!$I$3:$K$6,2,FALSE)</f>
        <v>Telde</v>
      </c>
      <c r="I1504" s="6" t="str">
        <f>VLOOKUP(Tabla1[[#This Row],[Caja]],Originales!$I$3:$K$6,3,FALSE)</f>
        <v>Las Palmas</v>
      </c>
      <c r="J1504" s="9" t="str">
        <f>VLOOKUP(Tabla1[[#This Row],[CodigoEmpleado]],Originales!$M$3:$P$13,2,FALSE)</f>
        <v>Jorge</v>
      </c>
      <c r="K1504" s="10">
        <f>YEAR(Tabla1[[#This Row],[Fecha]])</f>
        <v>2011</v>
      </c>
      <c r="L1504" s="11">
        <f>MONTH(Tabla1[[#This Row],[Fecha]])</f>
        <v>7</v>
      </c>
      <c r="M1504" s="11">
        <f>DAY(Tabla1[[#This Row],[Fecha]])</f>
        <v>7</v>
      </c>
      <c r="N1504" s="11">
        <f>WEEKDAY(Tabla1[[#This Row],[Fecha]],2)</f>
        <v>4</v>
      </c>
      <c r="O1504" s="11" t="str">
        <f t="shared" si="23"/>
        <v>Jueves</v>
      </c>
    </row>
    <row r="1505" spans="1:15" x14ac:dyDescent="0.25">
      <c r="A1505" s="4">
        <v>40731</v>
      </c>
      <c r="B1505">
        <v>4</v>
      </c>
      <c r="C1505">
        <v>2</v>
      </c>
      <c r="D1505" s="5" t="s">
        <v>22</v>
      </c>
      <c r="E1505" s="6">
        <v>724.99350000000004</v>
      </c>
      <c r="F1505" s="6">
        <v>1104.4005</v>
      </c>
      <c r="G1505" s="6">
        <v>1829.394</v>
      </c>
      <c r="H1505" s="6" t="str">
        <f>VLOOKUP(Tabla1[[#This Row],[Caja]],Originales!$I$3:$K$6,2,FALSE)</f>
        <v>Telde</v>
      </c>
      <c r="I1505" s="6" t="str">
        <f>VLOOKUP(Tabla1[[#This Row],[Caja]],Originales!$I$3:$K$6,3,FALSE)</f>
        <v>Las Palmas</v>
      </c>
      <c r="J1505" s="9" t="str">
        <f>VLOOKUP(Tabla1[[#This Row],[CodigoEmpleado]],Originales!$M$3:$P$13,2,FALSE)</f>
        <v>Paco</v>
      </c>
      <c r="K1505" s="10">
        <f>YEAR(Tabla1[[#This Row],[Fecha]])</f>
        <v>2011</v>
      </c>
      <c r="L1505" s="11">
        <f>MONTH(Tabla1[[#This Row],[Fecha]])</f>
        <v>7</v>
      </c>
      <c r="M1505" s="11">
        <f>DAY(Tabla1[[#This Row],[Fecha]])</f>
        <v>7</v>
      </c>
      <c r="N1505" s="11">
        <f>WEEKDAY(Tabla1[[#This Row],[Fecha]],2)</f>
        <v>4</v>
      </c>
      <c r="O1505" s="11" t="str">
        <f t="shared" si="23"/>
        <v>Jueves</v>
      </c>
    </row>
    <row r="1506" spans="1:15" x14ac:dyDescent="0.25">
      <c r="A1506" s="4">
        <v>40732</v>
      </c>
      <c r="B1506">
        <v>1</v>
      </c>
      <c r="C1506">
        <v>1</v>
      </c>
      <c r="D1506" s="5" t="s">
        <v>27</v>
      </c>
      <c r="E1506" s="6">
        <v>410.57100000000003</v>
      </c>
      <c r="F1506" s="6">
        <v>1205.9145000000001</v>
      </c>
      <c r="G1506" s="6">
        <v>1616.4855</v>
      </c>
      <c r="H1506" s="6" t="str">
        <f>VLOOKUP(Tabla1[[#This Row],[Caja]],Originales!$I$3:$K$6,2,FALSE)</f>
        <v>Tenerife Norte</v>
      </c>
      <c r="I1506" s="6" t="str">
        <f>VLOOKUP(Tabla1[[#This Row],[Caja]],Originales!$I$3:$K$6,3,FALSE)</f>
        <v>Tenerife</v>
      </c>
      <c r="J1506" s="9" t="str">
        <f>VLOOKUP(Tabla1[[#This Row],[CodigoEmpleado]],Originales!$M$3:$P$13,2,FALSE)</f>
        <v>Bea</v>
      </c>
      <c r="K1506" s="10">
        <f>YEAR(Tabla1[[#This Row],[Fecha]])</f>
        <v>2011</v>
      </c>
      <c r="L1506" s="11">
        <f>MONTH(Tabla1[[#This Row],[Fecha]])</f>
        <v>7</v>
      </c>
      <c r="M1506" s="11">
        <f>DAY(Tabla1[[#This Row],[Fecha]])</f>
        <v>8</v>
      </c>
      <c r="N1506" s="11">
        <f>WEEKDAY(Tabla1[[#This Row],[Fecha]],2)</f>
        <v>5</v>
      </c>
      <c r="O1506" s="11" t="str">
        <f t="shared" si="23"/>
        <v>Viernes</v>
      </c>
    </row>
    <row r="1507" spans="1:15" x14ac:dyDescent="0.25">
      <c r="A1507" s="4">
        <v>40732</v>
      </c>
      <c r="B1507">
        <v>1</v>
      </c>
      <c r="C1507">
        <v>2</v>
      </c>
      <c r="D1507" s="5" t="s">
        <v>32</v>
      </c>
      <c r="E1507" s="6">
        <v>632.68799999999999</v>
      </c>
      <c r="F1507" s="6">
        <v>1444.2014999999999</v>
      </c>
      <c r="G1507" s="6">
        <v>2076.8895000000002</v>
      </c>
      <c r="H1507" s="6" t="str">
        <f>VLOOKUP(Tabla1[[#This Row],[Caja]],Originales!$I$3:$K$6,2,FALSE)</f>
        <v>Tenerife Norte</v>
      </c>
      <c r="I1507" s="6" t="str">
        <f>VLOOKUP(Tabla1[[#This Row],[Caja]],Originales!$I$3:$K$6,3,FALSE)</f>
        <v>Tenerife</v>
      </c>
      <c r="J1507" s="9" t="str">
        <f>VLOOKUP(Tabla1[[#This Row],[CodigoEmpleado]],Originales!$M$3:$P$13,2,FALSE)</f>
        <v>Ana</v>
      </c>
      <c r="K1507" s="10">
        <f>YEAR(Tabla1[[#This Row],[Fecha]])</f>
        <v>2011</v>
      </c>
      <c r="L1507" s="11">
        <f>MONTH(Tabla1[[#This Row],[Fecha]])</f>
        <v>7</v>
      </c>
      <c r="M1507" s="11">
        <f>DAY(Tabla1[[#This Row],[Fecha]])</f>
        <v>8</v>
      </c>
      <c r="N1507" s="11">
        <f>WEEKDAY(Tabla1[[#This Row],[Fecha]],2)</f>
        <v>5</v>
      </c>
      <c r="O1507" s="11" t="str">
        <f t="shared" si="23"/>
        <v>Viernes</v>
      </c>
    </row>
    <row r="1508" spans="1:15" x14ac:dyDescent="0.25">
      <c r="A1508" s="4">
        <v>40732</v>
      </c>
      <c r="B1508">
        <v>2</v>
      </c>
      <c r="C1508">
        <v>1</v>
      </c>
      <c r="D1508" s="5" t="s">
        <v>37</v>
      </c>
      <c r="E1508" s="6">
        <v>408.62849999999997</v>
      </c>
      <c r="F1508" s="6">
        <v>1172.9024999999999</v>
      </c>
      <c r="G1508" s="6">
        <v>1581.5309999999999</v>
      </c>
      <c r="H1508" s="6" t="str">
        <f>VLOOKUP(Tabla1[[#This Row],[Caja]],Originales!$I$3:$K$6,2,FALSE)</f>
        <v>Tenerife Sur</v>
      </c>
      <c r="I1508" s="6" t="str">
        <f>VLOOKUP(Tabla1[[#This Row],[Caja]],Originales!$I$3:$K$6,3,FALSE)</f>
        <v>Tenerife</v>
      </c>
      <c r="J1508" s="9" t="str">
        <f>VLOOKUP(Tabla1[[#This Row],[CodigoEmpleado]],Originales!$M$3:$P$13,2,FALSE)</f>
        <v>Luis</v>
      </c>
      <c r="K1508" s="10">
        <f>YEAR(Tabla1[[#This Row],[Fecha]])</f>
        <v>2011</v>
      </c>
      <c r="L1508" s="11">
        <f>MONTH(Tabla1[[#This Row],[Fecha]])</f>
        <v>7</v>
      </c>
      <c r="M1508" s="11">
        <f>DAY(Tabla1[[#This Row],[Fecha]])</f>
        <v>8</v>
      </c>
      <c r="N1508" s="11">
        <f>WEEKDAY(Tabla1[[#This Row],[Fecha]],2)</f>
        <v>5</v>
      </c>
      <c r="O1508" s="11" t="str">
        <f t="shared" si="23"/>
        <v>Viernes</v>
      </c>
    </row>
    <row r="1509" spans="1:15" x14ac:dyDescent="0.25">
      <c r="A1509" s="4">
        <v>40732</v>
      </c>
      <c r="B1509">
        <v>2</v>
      </c>
      <c r="C1509">
        <v>2</v>
      </c>
      <c r="D1509" s="5" t="s">
        <v>40</v>
      </c>
      <c r="E1509" s="6">
        <v>449.62049999999999</v>
      </c>
      <c r="F1509" s="6">
        <v>1247.4000000000001</v>
      </c>
      <c r="G1509" s="6">
        <v>1697.0205000000001</v>
      </c>
      <c r="H1509" s="6" t="str">
        <f>VLOOKUP(Tabla1[[#This Row],[Caja]],Originales!$I$3:$K$6,2,FALSE)</f>
        <v>Tenerife Sur</v>
      </c>
      <c r="I1509" s="6" t="str">
        <f>VLOOKUP(Tabla1[[#This Row],[Caja]],Originales!$I$3:$K$6,3,FALSE)</f>
        <v>Tenerife</v>
      </c>
      <c r="J1509" s="9" t="str">
        <f>VLOOKUP(Tabla1[[#This Row],[CodigoEmpleado]],Originales!$M$3:$P$13,2,FALSE)</f>
        <v>Pepe</v>
      </c>
      <c r="K1509" s="10">
        <f>YEAR(Tabla1[[#This Row],[Fecha]])</f>
        <v>2011</v>
      </c>
      <c r="L1509" s="11">
        <f>MONTH(Tabla1[[#This Row],[Fecha]])</f>
        <v>7</v>
      </c>
      <c r="M1509" s="11">
        <f>DAY(Tabla1[[#This Row],[Fecha]])</f>
        <v>8</v>
      </c>
      <c r="N1509" s="11">
        <f>WEEKDAY(Tabla1[[#This Row],[Fecha]],2)</f>
        <v>5</v>
      </c>
      <c r="O1509" s="11" t="str">
        <f t="shared" si="23"/>
        <v>Viernes</v>
      </c>
    </row>
    <row r="1510" spans="1:15" x14ac:dyDescent="0.25">
      <c r="A1510" s="4">
        <v>40732</v>
      </c>
      <c r="B1510">
        <v>3</v>
      </c>
      <c r="C1510">
        <v>1</v>
      </c>
      <c r="D1510" s="5" t="s">
        <v>41</v>
      </c>
      <c r="E1510" s="6">
        <v>647.98649999999998</v>
      </c>
      <c r="F1510" s="6">
        <v>1135.9110000000001</v>
      </c>
      <c r="G1510" s="6">
        <v>1783.8975</v>
      </c>
      <c r="H1510" s="6" t="str">
        <f>VLOOKUP(Tabla1[[#This Row],[Caja]],Originales!$I$3:$K$6,2,FALSE)</f>
        <v>Las Canteras</v>
      </c>
      <c r="I1510" s="6" t="str">
        <f>VLOOKUP(Tabla1[[#This Row],[Caja]],Originales!$I$3:$K$6,3,FALSE)</f>
        <v>Las Palmas</v>
      </c>
      <c r="J1510" s="9" t="str">
        <f>VLOOKUP(Tabla1[[#This Row],[CodigoEmpleado]],Originales!$M$3:$P$13,2,FALSE)</f>
        <v>Javi</v>
      </c>
      <c r="K1510" s="10">
        <f>YEAR(Tabla1[[#This Row],[Fecha]])</f>
        <v>2011</v>
      </c>
      <c r="L1510" s="11">
        <f>MONTH(Tabla1[[#This Row],[Fecha]])</f>
        <v>7</v>
      </c>
      <c r="M1510" s="11">
        <f>DAY(Tabla1[[#This Row],[Fecha]])</f>
        <v>8</v>
      </c>
      <c r="N1510" s="11">
        <f>WEEKDAY(Tabla1[[#This Row],[Fecha]],2)</f>
        <v>5</v>
      </c>
      <c r="O1510" s="11" t="str">
        <f t="shared" si="23"/>
        <v>Viernes</v>
      </c>
    </row>
    <row r="1511" spans="1:15" x14ac:dyDescent="0.25">
      <c r="A1511" s="4">
        <v>40732</v>
      </c>
      <c r="B1511">
        <v>3</v>
      </c>
      <c r="C1511">
        <v>2</v>
      </c>
      <c r="D1511" s="5" t="s">
        <v>43</v>
      </c>
      <c r="E1511" s="6">
        <v>647.92349999999999</v>
      </c>
      <c r="F1511" s="6">
        <v>1209.894</v>
      </c>
      <c r="G1511" s="6">
        <v>1857.8175000000001</v>
      </c>
      <c r="H1511" s="6" t="str">
        <f>VLOOKUP(Tabla1[[#This Row],[Caja]],Originales!$I$3:$K$6,2,FALSE)</f>
        <v>Las Canteras</v>
      </c>
      <c r="I1511" s="6" t="str">
        <f>VLOOKUP(Tabla1[[#This Row],[Caja]],Originales!$I$3:$K$6,3,FALSE)</f>
        <v>Las Palmas</v>
      </c>
      <c r="J1511" s="9" t="str">
        <f>VLOOKUP(Tabla1[[#This Row],[CodigoEmpleado]],Originales!$M$3:$P$13,2,FALSE)</f>
        <v>Jose</v>
      </c>
      <c r="K1511" s="10">
        <f>YEAR(Tabla1[[#This Row],[Fecha]])</f>
        <v>2011</v>
      </c>
      <c r="L1511" s="11">
        <f>MONTH(Tabla1[[#This Row],[Fecha]])</f>
        <v>7</v>
      </c>
      <c r="M1511" s="11">
        <f>DAY(Tabla1[[#This Row],[Fecha]])</f>
        <v>8</v>
      </c>
      <c r="N1511" s="11">
        <f>WEEKDAY(Tabla1[[#This Row],[Fecha]],2)</f>
        <v>5</v>
      </c>
      <c r="O1511" s="11" t="str">
        <f t="shared" si="23"/>
        <v>Viernes</v>
      </c>
    </row>
    <row r="1512" spans="1:15" x14ac:dyDescent="0.25">
      <c r="A1512" s="4">
        <v>40732</v>
      </c>
      <c r="B1512">
        <v>4</v>
      </c>
      <c r="C1512">
        <v>1</v>
      </c>
      <c r="D1512" s="5" t="s">
        <v>47</v>
      </c>
      <c r="E1512" s="6">
        <v>571.80899999999997</v>
      </c>
      <c r="F1512" s="6">
        <v>1270.5944999999999</v>
      </c>
      <c r="G1512" s="6">
        <v>1842.4034999999999</v>
      </c>
      <c r="H1512" s="6" t="str">
        <f>VLOOKUP(Tabla1[[#This Row],[Caja]],Originales!$I$3:$K$6,2,FALSE)</f>
        <v>Telde</v>
      </c>
      <c r="I1512" s="6" t="str">
        <f>VLOOKUP(Tabla1[[#This Row],[Caja]],Originales!$I$3:$K$6,3,FALSE)</f>
        <v>Las Palmas</v>
      </c>
      <c r="J1512" s="9" t="str">
        <f>VLOOKUP(Tabla1[[#This Row],[CodigoEmpleado]],Originales!$M$3:$P$13,2,FALSE)</f>
        <v>Toño</v>
      </c>
      <c r="K1512" s="10">
        <f>YEAR(Tabla1[[#This Row],[Fecha]])</f>
        <v>2011</v>
      </c>
      <c r="L1512" s="11">
        <f>MONTH(Tabla1[[#This Row],[Fecha]])</f>
        <v>7</v>
      </c>
      <c r="M1512" s="11">
        <f>DAY(Tabla1[[#This Row],[Fecha]])</f>
        <v>8</v>
      </c>
      <c r="N1512" s="11">
        <f>WEEKDAY(Tabla1[[#This Row],[Fecha]],2)</f>
        <v>5</v>
      </c>
      <c r="O1512" s="11" t="str">
        <f t="shared" si="23"/>
        <v>Viernes</v>
      </c>
    </row>
    <row r="1513" spans="1:15" x14ac:dyDescent="0.25">
      <c r="A1513" s="4">
        <v>40732</v>
      </c>
      <c r="B1513">
        <v>4</v>
      </c>
      <c r="C1513">
        <v>2</v>
      </c>
      <c r="D1513" s="5" t="s">
        <v>24</v>
      </c>
      <c r="E1513" s="6">
        <v>667.93650000000002</v>
      </c>
      <c r="F1513" s="6">
        <v>1092.7139999999999</v>
      </c>
      <c r="G1513" s="6">
        <v>1760.6505</v>
      </c>
      <c r="H1513" s="6" t="str">
        <f>VLOOKUP(Tabla1[[#This Row],[Caja]],Originales!$I$3:$K$6,2,FALSE)</f>
        <v>Telde</v>
      </c>
      <c r="I1513" s="6" t="str">
        <f>VLOOKUP(Tabla1[[#This Row],[Caja]],Originales!$I$3:$K$6,3,FALSE)</f>
        <v>Las Palmas</v>
      </c>
      <c r="J1513" s="9" t="str">
        <f>VLOOKUP(Tabla1[[#This Row],[CodigoEmpleado]],Originales!$M$3:$P$13,2,FALSE)</f>
        <v>Ana</v>
      </c>
      <c r="K1513" s="10">
        <f>YEAR(Tabla1[[#This Row],[Fecha]])</f>
        <v>2011</v>
      </c>
      <c r="L1513" s="11">
        <f>MONTH(Tabla1[[#This Row],[Fecha]])</f>
        <v>7</v>
      </c>
      <c r="M1513" s="11">
        <f>DAY(Tabla1[[#This Row],[Fecha]])</f>
        <v>8</v>
      </c>
      <c r="N1513" s="11">
        <f>WEEKDAY(Tabla1[[#This Row],[Fecha]],2)</f>
        <v>5</v>
      </c>
      <c r="O1513" s="11" t="str">
        <f t="shared" si="23"/>
        <v>Viernes</v>
      </c>
    </row>
    <row r="1514" spans="1:15" x14ac:dyDescent="0.25">
      <c r="A1514" s="4">
        <v>40733</v>
      </c>
      <c r="B1514">
        <v>1</v>
      </c>
      <c r="C1514">
        <v>1</v>
      </c>
      <c r="D1514" s="5" t="s">
        <v>30</v>
      </c>
      <c r="E1514" s="6">
        <v>579.19050000000004</v>
      </c>
      <c r="F1514" s="6">
        <v>1030.9739999999999</v>
      </c>
      <c r="G1514" s="6">
        <v>1610.1645000000001</v>
      </c>
      <c r="H1514" s="6" t="str">
        <f>VLOOKUP(Tabla1[[#This Row],[Caja]],Originales!$I$3:$K$6,2,FALSE)</f>
        <v>Tenerife Norte</v>
      </c>
      <c r="I1514" s="6" t="str">
        <f>VLOOKUP(Tabla1[[#This Row],[Caja]],Originales!$I$3:$K$6,3,FALSE)</f>
        <v>Tenerife</v>
      </c>
      <c r="J1514" s="9" t="str">
        <f>VLOOKUP(Tabla1[[#This Row],[CodigoEmpleado]],Originales!$M$3:$P$13,2,FALSE)</f>
        <v>Juan</v>
      </c>
      <c r="K1514" s="10">
        <f>YEAR(Tabla1[[#This Row],[Fecha]])</f>
        <v>2011</v>
      </c>
      <c r="L1514" s="11">
        <f>MONTH(Tabla1[[#This Row],[Fecha]])</f>
        <v>7</v>
      </c>
      <c r="M1514" s="11">
        <f>DAY(Tabla1[[#This Row],[Fecha]])</f>
        <v>9</v>
      </c>
      <c r="N1514" s="11">
        <f>WEEKDAY(Tabla1[[#This Row],[Fecha]],2)</f>
        <v>6</v>
      </c>
      <c r="O1514" s="11" t="str">
        <f t="shared" si="23"/>
        <v>Sábado</v>
      </c>
    </row>
    <row r="1515" spans="1:15" x14ac:dyDescent="0.25">
      <c r="A1515" s="4">
        <v>40733</v>
      </c>
      <c r="B1515">
        <v>1</v>
      </c>
      <c r="C1515">
        <v>2</v>
      </c>
      <c r="D1515" s="5" t="s">
        <v>16</v>
      </c>
      <c r="E1515" s="6">
        <v>402.94799999999998</v>
      </c>
      <c r="F1515" s="6">
        <v>1233.876</v>
      </c>
      <c r="G1515" s="6">
        <v>1636.8240000000001</v>
      </c>
      <c r="H1515" s="6" t="str">
        <f>VLOOKUP(Tabla1[[#This Row],[Caja]],Originales!$I$3:$K$6,2,FALSE)</f>
        <v>Tenerife Norte</v>
      </c>
      <c r="I1515" s="6" t="str">
        <f>VLOOKUP(Tabla1[[#This Row],[Caja]],Originales!$I$3:$K$6,3,FALSE)</f>
        <v>Tenerife</v>
      </c>
      <c r="J1515" s="9" t="str">
        <f>VLOOKUP(Tabla1[[#This Row],[CodigoEmpleado]],Originales!$M$3:$P$13,2,FALSE)</f>
        <v>Jorge</v>
      </c>
      <c r="K1515" s="10">
        <f>YEAR(Tabla1[[#This Row],[Fecha]])</f>
        <v>2011</v>
      </c>
      <c r="L1515" s="11">
        <f>MONTH(Tabla1[[#This Row],[Fecha]])</f>
        <v>7</v>
      </c>
      <c r="M1515" s="11">
        <f>DAY(Tabla1[[#This Row],[Fecha]])</f>
        <v>9</v>
      </c>
      <c r="N1515" s="11">
        <f>WEEKDAY(Tabla1[[#This Row],[Fecha]],2)</f>
        <v>6</v>
      </c>
      <c r="O1515" s="11" t="str">
        <f t="shared" si="23"/>
        <v>Sábado</v>
      </c>
    </row>
    <row r="1516" spans="1:15" x14ac:dyDescent="0.25">
      <c r="A1516" s="4">
        <v>40733</v>
      </c>
      <c r="B1516">
        <v>2</v>
      </c>
      <c r="C1516">
        <v>1</v>
      </c>
      <c r="D1516" s="5" t="s">
        <v>22</v>
      </c>
      <c r="E1516" s="6">
        <v>590.23649999999998</v>
      </c>
      <c r="F1516" s="6">
        <v>1034.9639999999999</v>
      </c>
      <c r="G1516" s="6">
        <v>1625.2004999999999</v>
      </c>
      <c r="H1516" s="6" t="str">
        <f>VLOOKUP(Tabla1[[#This Row],[Caja]],Originales!$I$3:$K$6,2,FALSE)</f>
        <v>Tenerife Sur</v>
      </c>
      <c r="I1516" s="6" t="str">
        <f>VLOOKUP(Tabla1[[#This Row],[Caja]],Originales!$I$3:$K$6,3,FALSE)</f>
        <v>Tenerife</v>
      </c>
      <c r="J1516" s="9" t="str">
        <f>VLOOKUP(Tabla1[[#This Row],[CodigoEmpleado]],Originales!$M$3:$P$13,2,FALSE)</f>
        <v>Paco</v>
      </c>
      <c r="K1516" s="10">
        <f>YEAR(Tabla1[[#This Row],[Fecha]])</f>
        <v>2011</v>
      </c>
      <c r="L1516" s="11">
        <f>MONTH(Tabla1[[#This Row],[Fecha]])</f>
        <v>7</v>
      </c>
      <c r="M1516" s="11">
        <f>DAY(Tabla1[[#This Row],[Fecha]])</f>
        <v>9</v>
      </c>
      <c r="N1516" s="11">
        <f>WEEKDAY(Tabla1[[#This Row],[Fecha]],2)</f>
        <v>6</v>
      </c>
      <c r="O1516" s="11" t="str">
        <f t="shared" si="23"/>
        <v>Sábado</v>
      </c>
    </row>
    <row r="1517" spans="1:15" x14ac:dyDescent="0.25">
      <c r="A1517" s="4">
        <v>40733</v>
      </c>
      <c r="B1517">
        <v>2</v>
      </c>
      <c r="C1517">
        <v>2</v>
      </c>
      <c r="D1517" s="5" t="s">
        <v>27</v>
      </c>
      <c r="E1517" s="6">
        <v>758.39400000000001</v>
      </c>
      <c r="F1517" s="6">
        <v>1269.954</v>
      </c>
      <c r="G1517" s="6">
        <v>2028.348</v>
      </c>
      <c r="H1517" s="6" t="str">
        <f>VLOOKUP(Tabla1[[#This Row],[Caja]],Originales!$I$3:$K$6,2,FALSE)</f>
        <v>Tenerife Sur</v>
      </c>
      <c r="I1517" s="6" t="str">
        <f>VLOOKUP(Tabla1[[#This Row],[Caja]],Originales!$I$3:$K$6,3,FALSE)</f>
        <v>Tenerife</v>
      </c>
      <c r="J1517" s="9" t="str">
        <f>VLOOKUP(Tabla1[[#This Row],[CodigoEmpleado]],Originales!$M$3:$P$13,2,FALSE)</f>
        <v>Bea</v>
      </c>
      <c r="K1517" s="10">
        <f>YEAR(Tabla1[[#This Row],[Fecha]])</f>
        <v>2011</v>
      </c>
      <c r="L1517" s="11">
        <f>MONTH(Tabla1[[#This Row],[Fecha]])</f>
        <v>7</v>
      </c>
      <c r="M1517" s="11">
        <f>DAY(Tabla1[[#This Row],[Fecha]])</f>
        <v>9</v>
      </c>
      <c r="N1517" s="11">
        <f>WEEKDAY(Tabla1[[#This Row],[Fecha]],2)</f>
        <v>6</v>
      </c>
      <c r="O1517" s="11" t="str">
        <f t="shared" si="23"/>
        <v>Sábado</v>
      </c>
    </row>
    <row r="1518" spans="1:15" x14ac:dyDescent="0.25">
      <c r="A1518" s="4">
        <v>40733</v>
      </c>
      <c r="B1518">
        <v>3</v>
      </c>
      <c r="C1518">
        <v>1</v>
      </c>
      <c r="D1518" s="5" t="s">
        <v>32</v>
      </c>
      <c r="E1518" s="6">
        <v>526.7115</v>
      </c>
      <c r="F1518" s="6">
        <v>1115.7090000000001</v>
      </c>
      <c r="G1518" s="6">
        <v>1642.4204999999999</v>
      </c>
      <c r="H1518" s="6" t="str">
        <f>VLOOKUP(Tabla1[[#This Row],[Caja]],Originales!$I$3:$K$6,2,FALSE)</f>
        <v>Las Canteras</v>
      </c>
      <c r="I1518" s="6" t="str">
        <f>VLOOKUP(Tabla1[[#This Row],[Caja]],Originales!$I$3:$K$6,3,FALSE)</f>
        <v>Las Palmas</v>
      </c>
      <c r="J1518" s="9" t="str">
        <f>VLOOKUP(Tabla1[[#This Row],[CodigoEmpleado]],Originales!$M$3:$P$13,2,FALSE)</f>
        <v>Ana</v>
      </c>
      <c r="K1518" s="10">
        <f>YEAR(Tabla1[[#This Row],[Fecha]])</f>
        <v>2011</v>
      </c>
      <c r="L1518" s="11">
        <f>MONTH(Tabla1[[#This Row],[Fecha]])</f>
        <v>7</v>
      </c>
      <c r="M1518" s="11">
        <f>DAY(Tabla1[[#This Row],[Fecha]])</f>
        <v>9</v>
      </c>
      <c r="N1518" s="11">
        <f>WEEKDAY(Tabla1[[#This Row],[Fecha]],2)</f>
        <v>6</v>
      </c>
      <c r="O1518" s="11" t="str">
        <f t="shared" si="23"/>
        <v>Sábado</v>
      </c>
    </row>
    <row r="1519" spans="1:15" x14ac:dyDescent="0.25">
      <c r="A1519" s="4">
        <v>40733</v>
      </c>
      <c r="B1519">
        <v>3</v>
      </c>
      <c r="C1519">
        <v>2</v>
      </c>
      <c r="D1519" s="5" t="s">
        <v>37</v>
      </c>
      <c r="E1519" s="6">
        <v>632.56200000000001</v>
      </c>
      <c r="F1519" s="6">
        <v>955.67849999999999</v>
      </c>
      <c r="G1519" s="6">
        <v>1588.2405000000001</v>
      </c>
      <c r="H1519" s="6" t="str">
        <f>VLOOKUP(Tabla1[[#This Row],[Caja]],Originales!$I$3:$K$6,2,FALSE)</f>
        <v>Las Canteras</v>
      </c>
      <c r="I1519" s="6" t="str">
        <f>VLOOKUP(Tabla1[[#This Row],[Caja]],Originales!$I$3:$K$6,3,FALSE)</f>
        <v>Las Palmas</v>
      </c>
      <c r="J1519" s="9" t="str">
        <f>VLOOKUP(Tabla1[[#This Row],[CodigoEmpleado]],Originales!$M$3:$P$13,2,FALSE)</f>
        <v>Luis</v>
      </c>
      <c r="K1519" s="10">
        <f>YEAR(Tabla1[[#This Row],[Fecha]])</f>
        <v>2011</v>
      </c>
      <c r="L1519" s="11">
        <f>MONTH(Tabla1[[#This Row],[Fecha]])</f>
        <v>7</v>
      </c>
      <c r="M1519" s="11">
        <f>DAY(Tabla1[[#This Row],[Fecha]])</f>
        <v>9</v>
      </c>
      <c r="N1519" s="11">
        <f>WEEKDAY(Tabla1[[#This Row],[Fecha]],2)</f>
        <v>6</v>
      </c>
      <c r="O1519" s="11" t="str">
        <f t="shared" si="23"/>
        <v>Sábado</v>
      </c>
    </row>
    <row r="1520" spans="1:15" x14ac:dyDescent="0.25">
      <c r="A1520" s="4">
        <v>40733</v>
      </c>
      <c r="B1520">
        <v>4</v>
      </c>
      <c r="C1520">
        <v>1</v>
      </c>
      <c r="D1520" s="5" t="s">
        <v>40</v>
      </c>
      <c r="E1520" s="6">
        <v>720.05849999999998</v>
      </c>
      <c r="F1520" s="6">
        <v>1112.58</v>
      </c>
      <c r="G1520" s="6">
        <v>1832.6385</v>
      </c>
      <c r="H1520" s="6" t="str">
        <f>VLOOKUP(Tabla1[[#This Row],[Caja]],Originales!$I$3:$K$6,2,FALSE)</f>
        <v>Telde</v>
      </c>
      <c r="I1520" s="6" t="str">
        <f>VLOOKUP(Tabla1[[#This Row],[Caja]],Originales!$I$3:$K$6,3,FALSE)</f>
        <v>Las Palmas</v>
      </c>
      <c r="J1520" s="9" t="str">
        <f>VLOOKUP(Tabla1[[#This Row],[CodigoEmpleado]],Originales!$M$3:$P$13,2,FALSE)</f>
        <v>Pepe</v>
      </c>
      <c r="K1520" s="10">
        <f>YEAR(Tabla1[[#This Row],[Fecha]])</f>
        <v>2011</v>
      </c>
      <c r="L1520" s="11">
        <f>MONTH(Tabla1[[#This Row],[Fecha]])</f>
        <v>7</v>
      </c>
      <c r="M1520" s="11">
        <f>DAY(Tabla1[[#This Row],[Fecha]])</f>
        <v>9</v>
      </c>
      <c r="N1520" s="11">
        <f>WEEKDAY(Tabla1[[#This Row],[Fecha]],2)</f>
        <v>6</v>
      </c>
      <c r="O1520" s="11" t="str">
        <f t="shared" si="23"/>
        <v>Sábado</v>
      </c>
    </row>
    <row r="1521" spans="1:15" x14ac:dyDescent="0.25">
      <c r="A1521" s="4">
        <v>40733</v>
      </c>
      <c r="B1521">
        <v>4</v>
      </c>
      <c r="C1521">
        <v>2</v>
      </c>
      <c r="D1521" s="5" t="s">
        <v>41</v>
      </c>
      <c r="E1521" s="6">
        <v>667.02300000000002</v>
      </c>
      <c r="F1521" s="6">
        <v>1399.1880000000001</v>
      </c>
      <c r="G1521" s="6">
        <v>2066.2109999999998</v>
      </c>
      <c r="H1521" s="6" t="str">
        <f>VLOOKUP(Tabla1[[#This Row],[Caja]],Originales!$I$3:$K$6,2,FALSE)</f>
        <v>Telde</v>
      </c>
      <c r="I1521" s="6" t="str">
        <f>VLOOKUP(Tabla1[[#This Row],[Caja]],Originales!$I$3:$K$6,3,FALSE)</f>
        <v>Las Palmas</v>
      </c>
      <c r="J1521" s="9" t="str">
        <f>VLOOKUP(Tabla1[[#This Row],[CodigoEmpleado]],Originales!$M$3:$P$13,2,FALSE)</f>
        <v>Javi</v>
      </c>
      <c r="K1521" s="10">
        <f>YEAR(Tabla1[[#This Row],[Fecha]])</f>
        <v>2011</v>
      </c>
      <c r="L1521" s="11">
        <f>MONTH(Tabla1[[#This Row],[Fecha]])</f>
        <v>7</v>
      </c>
      <c r="M1521" s="11">
        <f>DAY(Tabla1[[#This Row],[Fecha]])</f>
        <v>9</v>
      </c>
      <c r="N1521" s="11">
        <f>WEEKDAY(Tabla1[[#This Row],[Fecha]],2)</f>
        <v>6</v>
      </c>
      <c r="O1521" s="11" t="str">
        <f t="shared" si="23"/>
        <v>Sábado</v>
      </c>
    </row>
    <row r="1522" spans="1:15" x14ac:dyDescent="0.25">
      <c r="A1522" s="4">
        <v>40734</v>
      </c>
      <c r="B1522">
        <v>1</v>
      </c>
      <c r="C1522">
        <v>1</v>
      </c>
      <c r="D1522" s="5" t="s">
        <v>43</v>
      </c>
      <c r="E1522" s="6">
        <v>650.95799999999997</v>
      </c>
      <c r="F1522" s="6">
        <v>996.75450000000001</v>
      </c>
      <c r="G1522" s="6">
        <v>1647.7125000000001</v>
      </c>
      <c r="H1522" s="6" t="str">
        <f>VLOOKUP(Tabla1[[#This Row],[Caja]],Originales!$I$3:$K$6,2,FALSE)</f>
        <v>Tenerife Norte</v>
      </c>
      <c r="I1522" s="6" t="str">
        <f>VLOOKUP(Tabla1[[#This Row],[Caja]],Originales!$I$3:$K$6,3,FALSE)</f>
        <v>Tenerife</v>
      </c>
      <c r="J1522" s="9" t="str">
        <f>VLOOKUP(Tabla1[[#This Row],[CodigoEmpleado]],Originales!$M$3:$P$13,2,FALSE)</f>
        <v>Jose</v>
      </c>
      <c r="K1522" s="10">
        <f>YEAR(Tabla1[[#This Row],[Fecha]])</f>
        <v>2011</v>
      </c>
      <c r="L1522" s="11">
        <f>MONTH(Tabla1[[#This Row],[Fecha]])</f>
        <v>7</v>
      </c>
      <c r="M1522" s="11">
        <f>DAY(Tabla1[[#This Row],[Fecha]])</f>
        <v>10</v>
      </c>
      <c r="N1522" s="11">
        <f>WEEKDAY(Tabla1[[#This Row],[Fecha]],2)</f>
        <v>7</v>
      </c>
      <c r="O1522" s="11" t="str">
        <f t="shared" si="23"/>
        <v>Domingo</v>
      </c>
    </row>
    <row r="1523" spans="1:15" x14ac:dyDescent="0.25">
      <c r="A1523" s="4">
        <v>40734</v>
      </c>
      <c r="B1523">
        <v>1</v>
      </c>
      <c r="C1523">
        <v>2</v>
      </c>
      <c r="D1523" s="5" t="s">
        <v>47</v>
      </c>
      <c r="E1523" s="6">
        <v>796.21500000000003</v>
      </c>
      <c r="F1523" s="6">
        <v>1206.5129999999999</v>
      </c>
      <c r="G1523" s="6">
        <v>2002.7280000000001</v>
      </c>
      <c r="H1523" s="6" t="str">
        <f>VLOOKUP(Tabla1[[#This Row],[Caja]],Originales!$I$3:$K$6,2,FALSE)</f>
        <v>Tenerife Norte</v>
      </c>
      <c r="I1523" s="6" t="str">
        <f>VLOOKUP(Tabla1[[#This Row],[Caja]],Originales!$I$3:$K$6,3,FALSE)</f>
        <v>Tenerife</v>
      </c>
      <c r="J1523" s="9" t="str">
        <f>VLOOKUP(Tabla1[[#This Row],[CodigoEmpleado]],Originales!$M$3:$P$13,2,FALSE)</f>
        <v>Toño</v>
      </c>
      <c r="K1523" s="10">
        <f>YEAR(Tabla1[[#This Row],[Fecha]])</f>
        <v>2011</v>
      </c>
      <c r="L1523" s="11">
        <f>MONTH(Tabla1[[#This Row],[Fecha]])</f>
        <v>7</v>
      </c>
      <c r="M1523" s="11">
        <f>DAY(Tabla1[[#This Row],[Fecha]])</f>
        <v>10</v>
      </c>
      <c r="N1523" s="11">
        <f>WEEKDAY(Tabla1[[#This Row],[Fecha]],2)</f>
        <v>7</v>
      </c>
      <c r="O1523" s="11" t="str">
        <f t="shared" si="23"/>
        <v>Domingo</v>
      </c>
    </row>
    <row r="1524" spans="1:15" x14ac:dyDescent="0.25">
      <c r="A1524" s="4">
        <v>40734</v>
      </c>
      <c r="B1524">
        <v>2</v>
      </c>
      <c r="C1524">
        <v>1</v>
      </c>
      <c r="D1524" s="5" t="s">
        <v>24</v>
      </c>
      <c r="E1524" s="6">
        <v>651.26250000000005</v>
      </c>
      <c r="F1524" s="6">
        <v>979.524</v>
      </c>
      <c r="G1524" s="6">
        <v>1630.7864999999999</v>
      </c>
      <c r="H1524" s="6" t="str">
        <f>VLOOKUP(Tabla1[[#This Row],[Caja]],Originales!$I$3:$K$6,2,FALSE)</f>
        <v>Tenerife Sur</v>
      </c>
      <c r="I1524" s="6" t="str">
        <f>VLOOKUP(Tabla1[[#This Row],[Caja]],Originales!$I$3:$K$6,3,FALSE)</f>
        <v>Tenerife</v>
      </c>
      <c r="J1524" s="9" t="str">
        <f>VLOOKUP(Tabla1[[#This Row],[CodigoEmpleado]],Originales!$M$3:$P$13,2,FALSE)</f>
        <v>Ana</v>
      </c>
      <c r="K1524" s="10">
        <f>YEAR(Tabla1[[#This Row],[Fecha]])</f>
        <v>2011</v>
      </c>
      <c r="L1524" s="11">
        <f>MONTH(Tabla1[[#This Row],[Fecha]])</f>
        <v>7</v>
      </c>
      <c r="M1524" s="11">
        <f>DAY(Tabla1[[#This Row],[Fecha]])</f>
        <v>10</v>
      </c>
      <c r="N1524" s="11">
        <f>WEEKDAY(Tabla1[[#This Row],[Fecha]],2)</f>
        <v>7</v>
      </c>
      <c r="O1524" s="11" t="str">
        <f t="shared" si="23"/>
        <v>Domingo</v>
      </c>
    </row>
    <row r="1525" spans="1:15" x14ac:dyDescent="0.25">
      <c r="A1525" s="4">
        <v>40734</v>
      </c>
      <c r="B1525">
        <v>2</v>
      </c>
      <c r="C1525">
        <v>2</v>
      </c>
      <c r="D1525" s="5" t="s">
        <v>30</v>
      </c>
      <c r="E1525" s="6">
        <v>873.36900000000003</v>
      </c>
      <c r="F1525" s="6">
        <v>1326.2550000000001</v>
      </c>
      <c r="G1525" s="6">
        <v>2199.6239999999998</v>
      </c>
      <c r="H1525" s="6" t="str">
        <f>VLOOKUP(Tabla1[[#This Row],[Caja]],Originales!$I$3:$K$6,2,FALSE)</f>
        <v>Tenerife Sur</v>
      </c>
      <c r="I1525" s="6" t="str">
        <f>VLOOKUP(Tabla1[[#This Row],[Caja]],Originales!$I$3:$K$6,3,FALSE)</f>
        <v>Tenerife</v>
      </c>
      <c r="J1525" s="9" t="str">
        <f>VLOOKUP(Tabla1[[#This Row],[CodigoEmpleado]],Originales!$M$3:$P$13,2,FALSE)</f>
        <v>Juan</v>
      </c>
      <c r="K1525" s="10">
        <f>YEAR(Tabla1[[#This Row],[Fecha]])</f>
        <v>2011</v>
      </c>
      <c r="L1525" s="11">
        <f>MONTH(Tabla1[[#This Row],[Fecha]])</f>
        <v>7</v>
      </c>
      <c r="M1525" s="11">
        <f>DAY(Tabla1[[#This Row],[Fecha]])</f>
        <v>10</v>
      </c>
      <c r="N1525" s="11">
        <f>WEEKDAY(Tabla1[[#This Row],[Fecha]],2)</f>
        <v>7</v>
      </c>
      <c r="O1525" s="11" t="str">
        <f t="shared" si="23"/>
        <v>Domingo</v>
      </c>
    </row>
    <row r="1526" spans="1:15" x14ac:dyDescent="0.25">
      <c r="A1526" s="4">
        <v>40734</v>
      </c>
      <c r="B1526">
        <v>3</v>
      </c>
      <c r="C1526">
        <v>1</v>
      </c>
      <c r="D1526" s="5" t="s">
        <v>16</v>
      </c>
      <c r="E1526" s="6">
        <v>685.78650000000005</v>
      </c>
      <c r="F1526" s="6">
        <v>1046.8710000000001</v>
      </c>
      <c r="G1526" s="6">
        <v>1732.6575</v>
      </c>
      <c r="H1526" s="6" t="str">
        <f>VLOOKUP(Tabla1[[#This Row],[Caja]],Originales!$I$3:$K$6,2,FALSE)</f>
        <v>Las Canteras</v>
      </c>
      <c r="I1526" s="6" t="str">
        <f>VLOOKUP(Tabla1[[#This Row],[Caja]],Originales!$I$3:$K$6,3,FALSE)</f>
        <v>Las Palmas</v>
      </c>
      <c r="J1526" s="9" t="str">
        <f>VLOOKUP(Tabla1[[#This Row],[CodigoEmpleado]],Originales!$M$3:$P$13,2,FALSE)</f>
        <v>Jorge</v>
      </c>
      <c r="K1526" s="10">
        <f>YEAR(Tabla1[[#This Row],[Fecha]])</f>
        <v>2011</v>
      </c>
      <c r="L1526" s="11">
        <f>MONTH(Tabla1[[#This Row],[Fecha]])</f>
        <v>7</v>
      </c>
      <c r="M1526" s="11">
        <f>DAY(Tabla1[[#This Row],[Fecha]])</f>
        <v>10</v>
      </c>
      <c r="N1526" s="11">
        <f>WEEKDAY(Tabla1[[#This Row],[Fecha]],2)</f>
        <v>7</v>
      </c>
      <c r="O1526" s="11" t="str">
        <f t="shared" si="23"/>
        <v>Domingo</v>
      </c>
    </row>
    <row r="1527" spans="1:15" x14ac:dyDescent="0.25">
      <c r="A1527" s="4">
        <v>40734</v>
      </c>
      <c r="B1527">
        <v>3</v>
      </c>
      <c r="C1527">
        <v>2</v>
      </c>
      <c r="D1527" s="5" t="s">
        <v>22</v>
      </c>
      <c r="E1527" s="6">
        <v>628.85550000000001</v>
      </c>
      <c r="F1527" s="6">
        <v>950.65949999999998</v>
      </c>
      <c r="G1527" s="6">
        <v>1579.5150000000001</v>
      </c>
      <c r="H1527" s="6" t="str">
        <f>VLOOKUP(Tabla1[[#This Row],[Caja]],Originales!$I$3:$K$6,2,FALSE)</f>
        <v>Las Canteras</v>
      </c>
      <c r="I1527" s="6" t="str">
        <f>VLOOKUP(Tabla1[[#This Row],[Caja]],Originales!$I$3:$K$6,3,FALSE)</f>
        <v>Las Palmas</v>
      </c>
      <c r="J1527" s="9" t="str">
        <f>VLOOKUP(Tabla1[[#This Row],[CodigoEmpleado]],Originales!$M$3:$P$13,2,FALSE)</f>
        <v>Paco</v>
      </c>
      <c r="K1527" s="10">
        <f>YEAR(Tabla1[[#This Row],[Fecha]])</f>
        <v>2011</v>
      </c>
      <c r="L1527" s="11">
        <f>MONTH(Tabla1[[#This Row],[Fecha]])</f>
        <v>7</v>
      </c>
      <c r="M1527" s="11">
        <f>DAY(Tabla1[[#This Row],[Fecha]])</f>
        <v>10</v>
      </c>
      <c r="N1527" s="11">
        <f>WEEKDAY(Tabla1[[#This Row],[Fecha]],2)</f>
        <v>7</v>
      </c>
      <c r="O1527" s="11" t="str">
        <f t="shared" si="23"/>
        <v>Domingo</v>
      </c>
    </row>
    <row r="1528" spans="1:15" x14ac:dyDescent="0.25">
      <c r="A1528" s="4">
        <v>40734</v>
      </c>
      <c r="B1528">
        <v>4</v>
      </c>
      <c r="C1528">
        <v>1</v>
      </c>
      <c r="D1528" s="5" t="s">
        <v>27</v>
      </c>
      <c r="E1528" s="6">
        <v>701.41049999999996</v>
      </c>
      <c r="F1528" s="6">
        <v>1069.1205</v>
      </c>
      <c r="G1528" s="6">
        <v>1770.5309999999999</v>
      </c>
      <c r="H1528" s="6" t="str">
        <f>VLOOKUP(Tabla1[[#This Row],[Caja]],Originales!$I$3:$K$6,2,FALSE)</f>
        <v>Telde</v>
      </c>
      <c r="I1528" s="6" t="str">
        <f>VLOOKUP(Tabla1[[#This Row],[Caja]],Originales!$I$3:$K$6,3,FALSE)</f>
        <v>Las Palmas</v>
      </c>
      <c r="J1528" s="9" t="str">
        <f>VLOOKUP(Tabla1[[#This Row],[CodigoEmpleado]],Originales!$M$3:$P$13,2,FALSE)</f>
        <v>Bea</v>
      </c>
      <c r="K1528" s="10">
        <f>YEAR(Tabla1[[#This Row],[Fecha]])</f>
        <v>2011</v>
      </c>
      <c r="L1528" s="11">
        <f>MONTH(Tabla1[[#This Row],[Fecha]])</f>
        <v>7</v>
      </c>
      <c r="M1528" s="11">
        <f>DAY(Tabla1[[#This Row],[Fecha]])</f>
        <v>10</v>
      </c>
      <c r="N1528" s="11">
        <f>WEEKDAY(Tabla1[[#This Row],[Fecha]],2)</f>
        <v>7</v>
      </c>
      <c r="O1528" s="11" t="str">
        <f t="shared" si="23"/>
        <v>Domingo</v>
      </c>
    </row>
    <row r="1529" spans="1:15" x14ac:dyDescent="0.25">
      <c r="A1529" s="4">
        <v>40734</v>
      </c>
      <c r="B1529">
        <v>4</v>
      </c>
      <c r="C1529">
        <v>2</v>
      </c>
      <c r="D1529" s="5" t="s">
        <v>32</v>
      </c>
      <c r="E1529" s="6">
        <v>866.3655</v>
      </c>
      <c r="F1529" s="6">
        <v>1307.5965000000001</v>
      </c>
      <c r="G1529" s="6">
        <v>2173.962</v>
      </c>
      <c r="H1529" s="6" t="str">
        <f>VLOOKUP(Tabla1[[#This Row],[Caja]],Originales!$I$3:$K$6,2,FALSE)</f>
        <v>Telde</v>
      </c>
      <c r="I1529" s="6" t="str">
        <f>VLOOKUP(Tabla1[[#This Row],[Caja]],Originales!$I$3:$K$6,3,FALSE)</f>
        <v>Las Palmas</v>
      </c>
      <c r="J1529" s="9" t="str">
        <f>VLOOKUP(Tabla1[[#This Row],[CodigoEmpleado]],Originales!$M$3:$P$13,2,FALSE)</f>
        <v>Ana</v>
      </c>
      <c r="K1529" s="10">
        <f>YEAR(Tabla1[[#This Row],[Fecha]])</f>
        <v>2011</v>
      </c>
      <c r="L1529" s="11">
        <f>MONTH(Tabla1[[#This Row],[Fecha]])</f>
        <v>7</v>
      </c>
      <c r="M1529" s="11">
        <f>DAY(Tabla1[[#This Row],[Fecha]])</f>
        <v>10</v>
      </c>
      <c r="N1529" s="11">
        <f>WEEKDAY(Tabla1[[#This Row],[Fecha]],2)</f>
        <v>7</v>
      </c>
      <c r="O1529" s="11" t="str">
        <f t="shared" si="23"/>
        <v>Domingo</v>
      </c>
    </row>
    <row r="1530" spans="1:15" x14ac:dyDescent="0.25">
      <c r="A1530" s="4">
        <v>40735</v>
      </c>
      <c r="B1530">
        <v>1</v>
      </c>
      <c r="C1530">
        <v>1</v>
      </c>
      <c r="D1530" s="5" t="s">
        <v>37</v>
      </c>
      <c r="E1530" s="6">
        <v>724.63649999999996</v>
      </c>
      <c r="F1530" s="6">
        <v>1123.4894999999999</v>
      </c>
      <c r="G1530" s="6">
        <v>1848.126</v>
      </c>
      <c r="H1530" s="6" t="str">
        <f>VLOOKUP(Tabla1[[#This Row],[Caja]],Originales!$I$3:$K$6,2,FALSE)</f>
        <v>Tenerife Norte</v>
      </c>
      <c r="I1530" s="6" t="str">
        <f>VLOOKUP(Tabla1[[#This Row],[Caja]],Originales!$I$3:$K$6,3,FALSE)</f>
        <v>Tenerife</v>
      </c>
      <c r="J1530" s="9" t="str">
        <f>VLOOKUP(Tabla1[[#This Row],[CodigoEmpleado]],Originales!$M$3:$P$13,2,FALSE)</f>
        <v>Luis</v>
      </c>
      <c r="K1530" s="10">
        <f>YEAR(Tabla1[[#This Row],[Fecha]])</f>
        <v>2011</v>
      </c>
      <c r="L1530" s="11">
        <f>MONTH(Tabla1[[#This Row],[Fecha]])</f>
        <v>7</v>
      </c>
      <c r="M1530" s="11">
        <f>DAY(Tabla1[[#This Row],[Fecha]])</f>
        <v>11</v>
      </c>
      <c r="N1530" s="11">
        <f>WEEKDAY(Tabla1[[#This Row],[Fecha]],2)</f>
        <v>1</v>
      </c>
      <c r="O1530" s="11" t="str">
        <f t="shared" si="23"/>
        <v>Lunes</v>
      </c>
    </row>
    <row r="1531" spans="1:15" x14ac:dyDescent="0.25">
      <c r="A1531" s="4">
        <v>40735</v>
      </c>
      <c r="B1531">
        <v>1</v>
      </c>
      <c r="C1531">
        <v>2</v>
      </c>
      <c r="D1531" s="5" t="s">
        <v>40</v>
      </c>
      <c r="E1531" s="6">
        <v>655.04250000000002</v>
      </c>
      <c r="F1531" s="6">
        <v>1020.2535</v>
      </c>
      <c r="G1531" s="6">
        <v>1675.296</v>
      </c>
      <c r="H1531" s="6" t="str">
        <f>VLOOKUP(Tabla1[[#This Row],[Caja]],Originales!$I$3:$K$6,2,FALSE)</f>
        <v>Tenerife Norte</v>
      </c>
      <c r="I1531" s="6" t="str">
        <f>VLOOKUP(Tabla1[[#This Row],[Caja]],Originales!$I$3:$K$6,3,FALSE)</f>
        <v>Tenerife</v>
      </c>
      <c r="J1531" s="9" t="str">
        <f>VLOOKUP(Tabla1[[#This Row],[CodigoEmpleado]],Originales!$M$3:$P$13,2,FALSE)</f>
        <v>Pepe</v>
      </c>
      <c r="K1531" s="10">
        <f>YEAR(Tabla1[[#This Row],[Fecha]])</f>
        <v>2011</v>
      </c>
      <c r="L1531" s="11">
        <f>MONTH(Tabla1[[#This Row],[Fecha]])</f>
        <v>7</v>
      </c>
      <c r="M1531" s="11">
        <f>DAY(Tabla1[[#This Row],[Fecha]])</f>
        <v>11</v>
      </c>
      <c r="N1531" s="11">
        <f>WEEKDAY(Tabla1[[#This Row],[Fecha]],2)</f>
        <v>1</v>
      </c>
      <c r="O1531" s="11" t="str">
        <f t="shared" si="23"/>
        <v>Lunes</v>
      </c>
    </row>
    <row r="1532" spans="1:15" x14ac:dyDescent="0.25">
      <c r="A1532" s="4">
        <v>40735</v>
      </c>
      <c r="B1532">
        <v>2</v>
      </c>
      <c r="C1532">
        <v>1</v>
      </c>
      <c r="D1532" s="5" t="s">
        <v>41</v>
      </c>
      <c r="E1532" s="6">
        <v>659.92499999999995</v>
      </c>
      <c r="F1532" s="6">
        <v>1030.365</v>
      </c>
      <c r="G1532" s="6">
        <v>1690.29</v>
      </c>
      <c r="H1532" s="6" t="str">
        <f>VLOOKUP(Tabla1[[#This Row],[Caja]],Originales!$I$3:$K$6,2,FALSE)</f>
        <v>Tenerife Sur</v>
      </c>
      <c r="I1532" s="6" t="str">
        <f>VLOOKUP(Tabla1[[#This Row],[Caja]],Originales!$I$3:$K$6,3,FALSE)</f>
        <v>Tenerife</v>
      </c>
      <c r="J1532" s="9" t="str">
        <f>VLOOKUP(Tabla1[[#This Row],[CodigoEmpleado]],Originales!$M$3:$P$13,2,FALSE)</f>
        <v>Javi</v>
      </c>
      <c r="K1532" s="10">
        <f>YEAR(Tabla1[[#This Row],[Fecha]])</f>
        <v>2011</v>
      </c>
      <c r="L1532" s="11">
        <f>MONTH(Tabla1[[#This Row],[Fecha]])</f>
        <v>7</v>
      </c>
      <c r="M1532" s="11">
        <f>DAY(Tabla1[[#This Row],[Fecha]])</f>
        <v>11</v>
      </c>
      <c r="N1532" s="11">
        <f>WEEKDAY(Tabla1[[#This Row],[Fecha]],2)</f>
        <v>1</v>
      </c>
      <c r="O1532" s="11" t="str">
        <f t="shared" si="23"/>
        <v>Lunes</v>
      </c>
    </row>
    <row r="1533" spans="1:15" x14ac:dyDescent="0.25">
      <c r="A1533" s="4">
        <v>40735</v>
      </c>
      <c r="B1533">
        <v>2</v>
      </c>
      <c r="C1533">
        <v>2</v>
      </c>
      <c r="D1533" s="5" t="s">
        <v>43</v>
      </c>
      <c r="E1533" s="6">
        <v>726.62099999999998</v>
      </c>
      <c r="F1533" s="6">
        <v>1095.1395</v>
      </c>
      <c r="G1533" s="6">
        <v>1821.7605000000001</v>
      </c>
      <c r="H1533" s="6" t="str">
        <f>VLOOKUP(Tabla1[[#This Row],[Caja]],Originales!$I$3:$K$6,2,FALSE)</f>
        <v>Tenerife Sur</v>
      </c>
      <c r="I1533" s="6" t="str">
        <f>VLOOKUP(Tabla1[[#This Row],[Caja]],Originales!$I$3:$K$6,3,FALSE)</f>
        <v>Tenerife</v>
      </c>
      <c r="J1533" s="9" t="str">
        <f>VLOOKUP(Tabla1[[#This Row],[CodigoEmpleado]],Originales!$M$3:$P$13,2,FALSE)</f>
        <v>Jose</v>
      </c>
      <c r="K1533" s="10">
        <f>YEAR(Tabla1[[#This Row],[Fecha]])</f>
        <v>2011</v>
      </c>
      <c r="L1533" s="11">
        <f>MONTH(Tabla1[[#This Row],[Fecha]])</f>
        <v>7</v>
      </c>
      <c r="M1533" s="11">
        <f>DAY(Tabla1[[#This Row],[Fecha]])</f>
        <v>11</v>
      </c>
      <c r="N1533" s="11">
        <f>WEEKDAY(Tabla1[[#This Row],[Fecha]],2)</f>
        <v>1</v>
      </c>
      <c r="O1533" s="11" t="str">
        <f t="shared" si="23"/>
        <v>Lunes</v>
      </c>
    </row>
    <row r="1534" spans="1:15" x14ac:dyDescent="0.25">
      <c r="A1534" s="4">
        <v>40735</v>
      </c>
      <c r="B1534">
        <v>3</v>
      </c>
      <c r="C1534">
        <v>1</v>
      </c>
      <c r="D1534" s="5" t="s">
        <v>47</v>
      </c>
      <c r="E1534" s="6">
        <v>715.89</v>
      </c>
      <c r="F1534" s="6">
        <v>1109.2935</v>
      </c>
      <c r="G1534" s="6">
        <v>1825.1835000000001</v>
      </c>
      <c r="H1534" s="6" t="str">
        <f>VLOOKUP(Tabla1[[#This Row],[Caja]],Originales!$I$3:$K$6,2,FALSE)</f>
        <v>Las Canteras</v>
      </c>
      <c r="I1534" s="6" t="str">
        <f>VLOOKUP(Tabla1[[#This Row],[Caja]],Originales!$I$3:$K$6,3,FALSE)</f>
        <v>Las Palmas</v>
      </c>
      <c r="J1534" s="9" t="str">
        <f>VLOOKUP(Tabla1[[#This Row],[CodigoEmpleado]],Originales!$M$3:$P$13,2,FALSE)</f>
        <v>Toño</v>
      </c>
      <c r="K1534" s="10">
        <f>YEAR(Tabla1[[#This Row],[Fecha]])</f>
        <v>2011</v>
      </c>
      <c r="L1534" s="11">
        <f>MONTH(Tabla1[[#This Row],[Fecha]])</f>
        <v>7</v>
      </c>
      <c r="M1534" s="11">
        <f>DAY(Tabla1[[#This Row],[Fecha]])</f>
        <v>11</v>
      </c>
      <c r="N1534" s="11">
        <f>WEEKDAY(Tabla1[[#This Row],[Fecha]],2)</f>
        <v>1</v>
      </c>
      <c r="O1534" s="11" t="str">
        <f t="shared" si="23"/>
        <v>Lunes</v>
      </c>
    </row>
    <row r="1535" spans="1:15" x14ac:dyDescent="0.25">
      <c r="A1535" s="4">
        <v>40735</v>
      </c>
      <c r="B1535">
        <v>3</v>
      </c>
      <c r="C1535">
        <v>2</v>
      </c>
      <c r="D1535" s="5" t="s">
        <v>24</v>
      </c>
      <c r="E1535" s="6">
        <v>687.60299999999995</v>
      </c>
      <c r="F1535" s="6">
        <v>1032.5595000000001</v>
      </c>
      <c r="G1535" s="6">
        <v>1720.1624999999999</v>
      </c>
      <c r="H1535" s="6" t="str">
        <f>VLOOKUP(Tabla1[[#This Row],[Caja]],Originales!$I$3:$K$6,2,FALSE)</f>
        <v>Las Canteras</v>
      </c>
      <c r="I1535" s="6" t="str">
        <f>VLOOKUP(Tabla1[[#This Row],[Caja]],Originales!$I$3:$K$6,3,FALSE)</f>
        <v>Las Palmas</v>
      </c>
      <c r="J1535" s="9" t="str">
        <f>VLOOKUP(Tabla1[[#This Row],[CodigoEmpleado]],Originales!$M$3:$P$13,2,FALSE)</f>
        <v>Ana</v>
      </c>
      <c r="K1535" s="10">
        <f>YEAR(Tabla1[[#This Row],[Fecha]])</f>
        <v>2011</v>
      </c>
      <c r="L1535" s="11">
        <f>MONTH(Tabla1[[#This Row],[Fecha]])</f>
        <v>7</v>
      </c>
      <c r="M1535" s="11">
        <f>DAY(Tabla1[[#This Row],[Fecha]])</f>
        <v>11</v>
      </c>
      <c r="N1535" s="11">
        <f>WEEKDAY(Tabla1[[#This Row],[Fecha]],2)</f>
        <v>1</v>
      </c>
      <c r="O1535" s="11" t="str">
        <f t="shared" si="23"/>
        <v>Lunes</v>
      </c>
    </row>
    <row r="1536" spans="1:15" x14ac:dyDescent="0.25">
      <c r="A1536" s="4">
        <v>40735</v>
      </c>
      <c r="B1536">
        <v>4</v>
      </c>
      <c r="C1536">
        <v>1</v>
      </c>
      <c r="D1536" s="5" t="s">
        <v>30</v>
      </c>
      <c r="E1536" s="6">
        <v>660.25049999999999</v>
      </c>
      <c r="F1536" s="6">
        <v>1012.1265</v>
      </c>
      <c r="G1536" s="6">
        <v>1672.377</v>
      </c>
      <c r="H1536" s="6" t="str">
        <f>VLOOKUP(Tabla1[[#This Row],[Caja]],Originales!$I$3:$K$6,2,FALSE)</f>
        <v>Telde</v>
      </c>
      <c r="I1536" s="6" t="str">
        <f>VLOOKUP(Tabla1[[#This Row],[Caja]],Originales!$I$3:$K$6,3,FALSE)</f>
        <v>Las Palmas</v>
      </c>
      <c r="J1536" s="9" t="str">
        <f>VLOOKUP(Tabla1[[#This Row],[CodigoEmpleado]],Originales!$M$3:$P$13,2,FALSE)</f>
        <v>Juan</v>
      </c>
      <c r="K1536" s="10">
        <f>YEAR(Tabla1[[#This Row],[Fecha]])</f>
        <v>2011</v>
      </c>
      <c r="L1536" s="11">
        <f>MONTH(Tabla1[[#This Row],[Fecha]])</f>
        <v>7</v>
      </c>
      <c r="M1536" s="11">
        <f>DAY(Tabla1[[#This Row],[Fecha]])</f>
        <v>11</v>
      </c>
      <c r="N1536" s="11">
        <f>WEEKDAY(Tabla1[[#This Row],[Fecha]],2)</f>
        <v>1</v>
      </c>
      <c r="O1536" s="11" t="str">
        <f t="shared" si="23"/>
        <v>Lunes</v>
      </c>
    </row>
    <row r="1537" spans="1:15" x14ac:dyDescent="0.25">
      <c r="A1537" s="4">
        <v>40735</v>
      </c>
      <c r="B1537">
        <v>4</v>
      </c>
      <c r="C1537">
        <v>2</v>
      </c>
      <c r="D1537" s="5" t="s">
        <v>16</v>
      </c>
      <c r="E1537" s="6">
        <v>682.60500000000002</v>
      </c>
      <c r="F1537" s="6">
        <v>1034.3444999999999</v>
      </c>
      <c r="G1537" s="6">
        <v>1716.9494999999999</v>
      </c>
      <c r="H1537" s="6" t="str">
        <f>VLOOKUP(Tabla1[[#This Row],[Caja]],Originales!$I$3:$K$6,2,FALSE)</f>
        <v>Telde</v>
      </c>
      <c r="I1537" s="6" t="str">
        <f>VLOOKUP(Tabla1[[#This Row],[Caja]],Originales!$I$3:$K$6,3,FALSE)</f>
        <v>Las Palmas</v>
      </c>
      <c r="J1537" s="9" t="str">
        <f>VLOOKUP(Tabla1[[#This Row],[CodigoEmpleado]],Originales!$M$3:$P$13,2,FALSE)</f>
        <v>Jorge</v>
      </c>
      <c r="K1537" s="10">
        <f>YEAR(Tabla1[[#This Row],[Fecha]])</f>
        <v>2011</v>
      </c>
      <c r="L1537" s="11">
        <f>MONTH(Tabla1[[#This Row],[Fecha]])</f>
        <v>7</v>
      </c>
      <c r="M1537" s="11">
        <f>DAY(Tabla1[[#This Row],[Fecha]])</f>
        <v>11</v>
      </c>
      <c r="N1537" s="11">
        <f>WEEKDAY(Tabla1[[#This Row],[Fecha]],2)</f>
        <v>1</v>
      </c>
      <c r="O1537" s="11" t="str">
        <f t="shared" si="23"/>
        <v>Lunes</v>
      </c>
    </row>
    <row r="1538" spans="1:15" x14ac:dyDescent="0.25">
      <c r="A1538" s="4">
        <v>40736</v>
      </c>
      <c r="B1538">
        <v>1</v>
      </c>
      <c r="C1538">
        <v>1</v>
      </c>
      <c r="D1538" s="5" t="s">
        <v>22</v>
      </c>
      <c r="E1538" s="6">
        <v>701.02200000000005</v>
      </c>
      <c r="F1538" s="6">
        <v>1060.8465000000001</v>
      </c>
      <c r="G1538" s="6">
        <v>1761.8685</v>
      </c>
      <c r="H1538" s="6" t="str">
        <f>VLOOKUP(Tabla1[[#This Row],[Caja]],Originales!$I$3:$K$6,2,FALSE)</f>
        <v>Tenerife Norte</v>
      </c>
      <c r="I1538" s="6" t="str">
        <f>VLOOKUP(Tabla1[[#This Row],[Caja]],Originales!$I$3:$K$6,3,FALSE)</f>
        <v>Tenerife</v>
      </c>
      <c r="J1538" s="9" t="str">
        <f>VLOOKUP(Tabla1[[#This Row],[CodigoEmpleado]],Originales!$M$3:$P$13,2,FALSE)</f>
        <v>Paco</v>
      </c>
      <c r="K1538" s="10">
        <f>YEAR(Tabla1[[#This Row],[Fecha]])</f>
        <v>2011</v>
      </c>
      <c r="L1538" s="11">
        <f>MONTH(Tabla1[[#This Row],[Fecha]])</f>
        <v>7</v>
      </c>
      <c r="M1538" s="11">
        <f>DAY(Tabla1[[#This Row],[Fecha]])</f>
        <v>12</v>
      </c>
      <c r="N1538" s="11">
        <f>WEEKDAY(Tabla1[[#This Row],[Fecha]],2)</f>
        <v>2</v>
      </c>
      <c r="O1538" s="11" t="str">
        <f t="shared" ref="O1538:O1601" si="24">IF(N1538=1,"Lunes",IF(N1538=2,"Martes",IF(N1538=3,"Miércoles",IF(N1538=4,"Jueves",IF(N1538=5,"Viernes",IF(N1538=6,"Sábado","Domingo"))))))</f>
        <v>Martes</v>
      </c>
    </row>
    <row r="1539" spans="1:15" x14ac:dyDescent="0.25">
      <c r="A1539" s="4">
        <v>40736</v>
      </c>
      <c r="B1539">
        <v>1</v>
      </c>
      <c r="C1539">
        <v>2</v>
      </c>
      <c r="D1539" s="5" t="s">
        <v>27</v>
      </c>
      <c r="E1539" s="6">
        <v>659.70450000000005</v>
      </c>
      <c r="F1539" s="6">
        <v>1041.4845</v>
      </c>
      <c r="G1539" s="6">
        <v>1701.1890000000001</v>
      </c>
      <c r="H1539" s="6" t="str">
        <f>VLOOKUP(Tabla1[[#This Row],[Caja]],Originales!$I$3:$K$6,2,FALSE)</f>
        <v>Tenerife Norte</v>
      </c>
      <c r="I1539" s="6" t="str">
        <f>VLOOKUP(Tabla1[[#This Row],[Caja]],Originales!$I$3:$K$6,3,FALSE)</f>
        <v>Tenerife</v>
      </c>
      <c r="J1539" s="9" t="str">
        <f>VLOOKUP(Tabla1[[#This Row],[CodigoEmpleado]],Originales!$M$3:$P$13,2,FALSE)</f>
        <v>Bea</v>
      </c>
      <c r="K1539" s="10">
        <f>YEAR(Tabla1[[#This Row],[Fecha]])</f>
        <v>2011</v>
      </c>
      <c r="L1539" s="11">
        <f>MONTH(Tabla1[[#This Row],[Fecha]])</f>
        <v>7</v>
      </c>
      <c r="M1539" s="11">
        <f>DAY(Tabla1[[#This Row],[Fecha]])</f>
        <v>12</v>
      </c>
      <c r="N1539" s="11">
        <f>WEEKDAY(Tabla1[[#This Row],[Fecha]],2)</f>
        <v>2</v>
      </c>
      <c r="O1539" s="11" t="str">
        <f t="shared" si="24"/>
        <v>Martes</v>
      </c>
    </row>
    <row r="1540" spans="1:15" x14ac:dyDescent="0.25">
      <c r="A1540" s="4">
        <v>40736</v>
      </c>
      <c r="B1540">
        <v>2</v>
      </c>
      <c r="C1540">
        <v>1</v>
      </c>
      <c r="D1540" s="5" t="s">
        <v>32</v>
      </c>
      <c r="E1540" s="6">
        <v>721.49699999999996</v>
      </c>
      <c r="F1540" s="6">
        <v>1138.2629999999999</v>
      </c>
      <c r="G1540" s="6">
        <v>1859.76</v>
      </c>
      <c r="H1540" s="6" t="str">
        <f>VLOOKUP(Tabla1[[#This Row],[Caja]],Originales!$I$3:$K$6,2,FALSE)</f>
        <v>Tenerife Sur</v>
      </c>
      <c r="I1540" s="6" t="str">
        <f>VLOOKUP(Tabla1[[#This Row],[Caja]],Originales!$I$3:$K$6,3,FALSE)</f>
        <v>Tenerife</v>
      </c>
      <c r="J1540" s="9" t="str">
        <f>VLOOKUP(Tabla1[[#This Row],[CodigoEmpleado]],Originales!$M$3:$P$13,2,FALSE)</f>
        <v>Ana</v>
      </c>
      <c r="K1540" s="10">
        <f>YEAR(Tabla1[[#This Row],[Fecha]])</f>
        <v>2011</v>
      </c>
      <c r="L1540" s="11">
        <f>MONTH(Tabla1[[#This Row],[Fecha]])</f>
        <v>7</v>
      </c>
      <c r="M1540" s="11">
        <f>DAY(Tabla1[[#This Row],[Fecha]])</f>
        <v>12</v>
      </c>
      <c r="N1540" s="11">
        <f>WEEKDAY(Tabla1[[#This Row],[Fecha]],2)</f>
        <v>2</v>
      </c>
      <c r="O1540" s="11" t="str">
        <f t="shared" si="24"/>
        <v>Martes</v>
      </c>
    </row>
    <row r="1541" spans="1:15" x14ac:dyDescent="0.25">
      <c r="A1541" s="4">
        <v>40736</v>
      </c>
      <c r="B1541">
        <v>2</v>
      </c>
      <c r="C1541">
        <v>2</v>
      </c>
      <c r="D1541" s="5" t="s">
        <v>37</v>
      </c>
      <c r="E1541" s="6">
        <v>636.51</v>
      </c>
      <c r="F1541" s="6">
        <v>957.70500000000004</v>
      </c>
      <c r="G1541" s="6">
        <v>1594.2149999999999</v>
      </c>
      <c r="H1541" s="6" t="str">
        <f>VLOOKUP(Tabla1[[#This Row],[Caja]],Originales!$I$3:$K$6,2,FALSE)</f>
        <v>Tenerife Sur</v>
      </c>
      <c r="I1541" s="6" t="str">
        <f>VLOOKUP(Tabla1[[#This Row],[Caja]],Originales!$I$3:$K$6,3,FALSE)</f>
        <v>Tenerife</v>
      </c>
      <c r="J1541" s="9" t="str">
        <f>VLOOKUP(Tabla1[[#This Row],[CodigoEmpleado]],Originales!$M$3:$P$13,2,FALSE)</f>
        <v>Luis</v>
      </c>
      <c r="K1541" s="10">
        <f>YEAR(Tabla1[[#This Row],[Fecha]])</f>
        <v>2011</v>
      </c>
      <c r="L1541" s="11">
        <f>MONTH(Tabla1[[#This Row],[Fecha]])</f>
        <v>7</v>
      </c>
      <c r="M1541" s="11">
        <f>DAY(Tabla1[[#This Row],[Fecha]])</f>
        <v>12</v>
      </c>
      <c r="N1541" s="11">
        <f>WEEKDAY(Tabla1[[#This Row],[Fecha]],2)</f>
        <v>2</v>
      </c>
      <c r="O1541" s="11" t="str">
        <f t="shared" si="24"/>
        <v>Martes</v>
      </c>
    </row>
    <row r="1542" spans="1:15" x14ac:dyDescent="0.25">
      <c r="A1542" s="4">
        <v>40736</v>
      </c>
      <c r="B1542">
        <v>3</v>
      </c>
      <c r="C1542">
        <v>1</v>
      </c>
      <c r="D1542" s="5" t="s">
        <v>40</v>
      </c>
      <c r="E1542" s="6">
        <v>723.20849999999996</v>
      </c>
      <c r="F1542" s="6">
        <v>1112.5274999999999</v>
      </c>
      <c r="G1542" s="6">
        <v>1835.7360000000001</v>
      </c>
      <c r="H1542" s="6" t="str">
        <f>VLOOKUP(Tabla1[[#This Row],[Caja]],Originales!$I$3:$K$6,2,FALSE)</f>
        <v>Las Canteras</v>
      </c>
      <c r="I1542" s="6" t="str">
        <f>VLOOKUP(Tabla1[[#This Row],[Caja]],Originales!$I$3:$K$6,3,FALSE)</f>
        <v>Las Palmas</v>
      </c>
      <c r="J1542" s="9" t="str">
        <f>VLOOKUP(Tabla1[[#This Row],[CodigoEmpleado]],Originales!$M$3:$P$13,2,FALSE)</f>
        <v>Pepe</v>
      </c>
      <c r="K1542" s="10">
        <f>YEAR(Tabla1[[#This Row],[Fecha]])</f>
        <v>2011</v>
      </c>
      <c r="L1542" s="11">
        <f>MONTH(Tabla1[[#This Row],[Fecha]])</f>
        <v>7</v>
      </c>
      <c r="M1542" s="11">
        <f>DAY(Tabla1[[#This Row],[Fecha]])</f>
        <v>12</v>
      </c>
      <c r="N1542" s="11">
        <f>WEEKDAY(Tabla1[[#This Row],[Fecha]],2)</f>
        <v>2</v>
      </c>
      <c r="O1542" s="11" t="str">
        <f t="shared" si="24"/>
        <v>Martes</v>
      </c>
    </row>
    <row r="1543" spans="1:15" x14ac:dyDescent="0.25">
      <c r="A1543" s="4">
        <v>40736</v>
      </c>
      <c r="B1543">
        <v>3</v>
      </c>
      <c r="C1543">
        <v>2</v>
      </c>
      <c r="D1543" s="5" t="s">
        <v>41</v>
      </c>
      <c r="E1543" s="6">
        <v>844.32600000000002</v>
      </c>
      <c r="F1543" s="6">
        <v>1283.0999999999999</v>
      </c>
      <c r="G1543" s="6">
        <v>2127.4259999999999</v>
      </c>
      <c r="H1543" s="6" t="str">
        <f>VLOOKUP(Tabla1[[#This Row],[Caja]],Originales!$I$3:$K$6,2,FALSE)</f>
        <v>Las Canteras</v>
      </c>
      <c r="I1543" s="6" t="str">
        <f>VLOOKUP(Tabla1[[#This Row],[Caja]],Originales!$I$3:$K$6,3,FALSE)</f>
        <v>Las Palmas</v>
      </c>
      <c r="J1543" s="9" t="str">
        <f>VLOOKUP(Tabla1[[#This Row],[CodigoEmpleado]],Originales!$M$3:$P$13,2,FALSE)</f>
        <v>Javi</v>
      </c>
      <c r="K1543" s="10">
        <f>YEAR(Tabla1[[#This Row],[Fecha]])</f>
        <v>2011</v>
      </c>
      <c r="L1543" s="11">
        <f>MONTH(Tabla1[[#This Row],[Fecha]])</f>
        <v>7</v>
      </c>
      <c r="M1543" s="11">
        <f>DAY(Tabla1[[#This Row],[Fecha]])</f>
        <v>12</v>
      </c>
      <c r="N1543" s="11">
        <f>WEEKDAY(Tabla1[[#This Row],[Fecha]],2)</f>
        <v>2</v>
      </c>
      <c r="O1543" s="11" t="str">
        <f t="shared" si="24"/>
        <v>Martes</v>
      </c>
    </row>
    <row r="1544" spans="1:15" x14ac:dyDescent="0.25">
      <c r="A1544" s="4">
        <v>40736</v>
      </c>
      <c r="B1544">
        <v>4</v>
      </c>
      <c r="C1544">
        <v>1</v>
      </c>
      <c r="D1544" s="5" t="s">
        <v>43</v>
      </c>
      <c r="E1544" s="6">
        <v>672.29399999999998</v>
      </c>
      <c r="F1544" s="6">
        <v>1022.952</v>
      </c>
      <c r="G1544" s="6">
        <v>1695.2460000000001</v>
      </c>
      <c r="H1544" s="6" t="str">
        <f>VLOOKUP(Tabla1[[#This Row],[Caja]],Originales!$I$3:$K$6,2,FALSE)</f>
        <v>Telde</v>
      </c>
      <c r="I1544" s="6" t="str">
        <f>VLOOKUP(Tabla1[[#This Row],[Caja]],Originales!$I$3:$K$6,3,FALSE)</f>
        <v>Las Palmas</v>
      </c>
      <c r="J1544" s="9" t="str">
        <f>VLOOKUP(Tabla1[[#This Row],[CodigoEmpleado]],Originales!$M$3:$P$13,2,FALSE)</f>
        <v>Jose</v>
      </c>
      <c r="K1544" s="10">
        <f>YEAR(Tabla1[[#This Row],[Fecha]])</f>
        <v>2011</v>
      </c>
      <c r="L1544" s="11">
        <f>MONTH(Tabla1[[#This Row],[Fecha]])</f>
        <v>7</v>
      </c>
      <c r="M1544" s="11">
        <f>DAY(Tabla1[[#This Row],[Fecha]])</f>
        <v>12</v>
      </c>
      <c r="N1544" s="11">
        <f>WEEKDAY(Tabla1[[#This Row],[Fecha]],2)</f>
        <v>2</v>
      </c>
      <c r="O1544" s="11" t="str">
        <f t="shared" si="24"/>
        <v>Martes</v>
      </c>
    </row>
    <row r="1545" spans="1:15" x14ac:dyDescent="0.25">
      <c r="A1545" s="4">
        <v>40736</v>
      </c>
      <c r="B1545">
        <v>4</v>
      </c>
      <c r="C1545">
        <v>2</v>
      </c>
      <c r="D1545" s="5" t="s">
        <v>47</v>
      </c>
      <c r="E1545" s="6">
        <v>820.54349999999999</v>
      </c>
      <c r="F1545" s="6">
        <v>1283.856</v>
      </c>
      <c r="G1545" s="6">
        <v>2104.3995</v>
      </c>
      <c r="H1545" s="6" t="str">
        <f>VLOOKUP(Tabla1[[#This Row],[Caja]],Originales!$I$3:$K$6,2,FALSE)</f>
        <v>Telde</v>
      </c>
      <c r="I1545" s="6" t="str">
        <f>VLOOKUP(Tabla1[[#This Row],[Caja]],Originales!$I$3:$K$6,3,FALSE)</f>
        <v>Las Palmas</v>
      </c>
      <c r="J1545" s="9" t="str">
        <f>VLOOKUP(Tabla1[[#This Row],[CodigoEmpleado]],Originales!$M$3:$P$13,2,FALSE)</f>
        <v>Toño</v>
      </c>
      <c r="K1545" s="10">
        <f>YEAR(Tabla1[[#This Row],[Fecha]])</f>
        <v>2011</v>
      </c>
      <c r="L1545" s="11">
        <f>MONTH(Tabla1[[#This Row],[Fecha]])</f>
        <v>7</v>
      </c>
      <c r="M1545" s="11">
        <f>DAY(Tabla1[[#This Row],[Fecha]])</f>
        <v>12</v>
      </c>
      <c r="N1545" s="11">
        <f>WEEKDAY(Tabla1[[#This Row],[Fecha]],2)</f>
        <v>2</v>
      </c>
      <c r="O1545" s="11" t="str">
        <f t="shared" si="24"/>
        <v>Martes</v>
      </c>
    </row>
    <row r="1546" spans="1:15" x14ac:dyDescent="0.25">
      <c r="A1546" s="4">
        <v>40737</v>
      </c>
      <c r="B1546">
        <v>1</v>
      </c>
      <c r="C1546">
        <v>1</v>
      </c>
      <c r="D1546" s="5" t="s">
        <v>24</v>
      </c>
      <c r="E1546" s="6">
        <v>635.09249999999997</v>
      </c>
      <c r="F1546" s="6">
        <v>1008.0735</v>
      </c>
      <c r="G1546" s="6">
        <v>1643.1659999999999</v>
      </c>
      <c r="H1546" s="6" t="str">
        <f>VLOOKUP(Tabla1[[#This Row],[Caja]],Originales!$I$3:$K$6,2,FALSE)</f>
        <v>Tenerife Norte</v>
      </c>
      <c r="I1546" s="6" t="str">
        <f>VLOOKUP(Tabla1[[#This Row],[Caja]],Originales!$I$3:$K$6,3,FALSE)</f>
        <v>Tenerife</v>
      </c>
      <c r="J1546" s="9" t="str">
        <f>VLOOKUP(Tabla1[[#This Row],[CodigoEmpleado]],Originales!$M$3:$P$13,2,FALSE)</f>
        <v>Ana</v>
      </c>
      <c r="K1546" s="10">
        <f>YEAR(Tabla1[[#This Row],[Fecha]])</f>
        <v>2011</v>
      </c>
      <c r="L1546" s="11">
        <f>MONTH(Tabla1[[#This Row],[Fecha]])</f>
        <v>7</v>
      </c>
      <c r="M1546" s="11">
        <f>DAY(Tabla1[[#This Row],[Fecha]])</f>
        <v>13</v>
      </c>
      <c r="N1546" s="11">
        <f>WEEKDAY(Tabla1[[#This Row],[Fecha]],2)</f>
        <v>3</v>
      </c>
      <c r="O1546" s="11" t="str">
        <f t="shared" si="24"/>
        <v>Miércoles</v>
      </c>
    </row>
    <row r="1547" spans="1:15" x14ac:dyDescent="0.25">
      <c r="A1547" s="4">
        <v>40737</v>
      </c>
      <c r="B1547">
        <v>1</v>
      </c>
      <c r="C1547">
        <v>2</v>
      </c>
      <c r="D1547" s="5" t="s">
        <v>30</v>
      </c>
      <c r="E1547" s="6">
        <v>649.62450000000001</v>
      </c>
      <c r="F1547" s="6">
        <v>983.22</v>
      </c>
      <c r="G1547" s="6">
        <v>1632.8444999999999</v>
      </c>
      <c r="H1547" s="6" t="str">
        <f>VLOOKUP(Tabla1[[#This Row],[Caja]],Originales!$I$3:$K$6,2,FALSE)</f>
        <v>Tenerife Norte</v>
      </c>
      <c r="I1547" s="6" t="str">
        <f>VLOOKUP(Tabla1[[#This Row],[Caja]],Originales!$I$3:$K$6,3,FALSE)</f>
        <v>Tenerife</v>
      </c>
      <c r="J1547" s="9" t="str">
        <f>VLOOKUP(Tabla1[[#This Row],[CodigoEmpleado]],Originales!$M$3:$P$13,2,FALSE)</f>
        <v>Juan</v>
      </c>
      <c r="K1547" s="10">
        <f>YEAR(Tabla1[[#This Row],[Fecha]])</f>
        <v>2011</v>
      </c>
      <c r="L1547" s="11">
        <f>MONTH(Tabla1[[#This Row],[Fecha]])</f>
        <v>7</v>
      </c>
      <c r="M1547" s="11">
        <f>DAY(Tabla1[[#This Row],[Fecha]])</f>
        <v>13</v>
      </c>
      <c r="N1547" s="11">
        <f>WEEKDAY(Tabla1[[#This Row],[Fecha]],2)</f>
        <v>3</v>
      </c>
      <c r="O1547" s="11" t="str">
        <f t="shared" si="24"/>
        <v>Miércoles</v>
      </c>
    </row>
    <row r="1548" spans="1:15" x14ac:dyDescent="0.25">
      <c r="A1548" s="4">
        <v>40737</v>
      </c>
      <c r="B1548">
        <v>2</v>
      </c>
      <c r="C1548">
        <v>1</v>
      </c>
      <c r="D1548" s="5" t="s">
        <v>16</v>
      </c>
      <c r="E1548" s="6">
        <v>712.27800000000002</v>
      </c>
      <c r="F1548" s="6">
        <v>1081.941</v>
      </c>
      <c r="G1548" s="6">
        <v>1794.2190000000001</v>
      </c>
      <c r="H1548" s="6" t="str">
        <f>VLOOKUP(Tabla1[[#This Row],[Caja]],Originales!$I$3:$K$6,2,FALSE)</f>
        <v>Tenerife Sur</v>
      </c>
      <c r="I1548" s="6" t="str">
        <f>VLOOKUP(Tabla1[[#This Row],[Caja]],Originales!$I$3:$K$6,3,FALSE)</f>
        <v>Tenerife</v>
      </c>
      <c r="J1548" s="9" t="str">
        <f>VLOOKUP(Tabla1[[#This Row],[CodigoEmpleado]],Originales!$M$3:$P$13,2,FALSE)</f>
        <v>Jorge</v>
      </c>
      <c r="K1548" s="10">
        <f>YEAR(Tabla1[[#This Row],[Fecha]])</f>
        <v>2011</v>
      </c>
      <c r="L1548" s="11">
        <f>MONTH(Tabla1[[#This Row],[Fecha]])</f>
        <v>7</v>
      </c>
      <c r="M1548" s="11">
        <f>DAY(Tabla1[[#This Row],[Fecha]])</f>
        <v>13</v>
      </c>
      <c r="N1548" s="11">
        <f>WEEKDAY(Tabla1[[#This Row],[Fecha]],2)</f>
        <v>3</v>
      </c>
      <c r="O1548" s="11" t="str">
        <f t="shared" si="24"/>
        <v>Miércoles</v>
      </c>
    </row>
    <row r="1549" spans="1:15" x14ac:dyDescent="0.25">
      <c r="A1549" s="4">
        <v>40737</v>
      </c>
      <c r="B1549">
        <v>2</v>
      </c>
      <c r="C1549">
        <v>2</v>
      </c>
      <c r="D1549" s="5" t="s">
        <v>22</v>
      </c>
      <c r="E1549" s="6">
        <v>652.53300000000002</v>
      </c>
      <c r="F1549" s="6">
        <v>980.68949999999995</v>
      </c>
      <c r="G1549" s="6">
        <v>1633.2225000000001</v>
      </c>
      <c r="H1549" s="6" t="str">
        <f>VLOOKUP(Tabla1[[#This Row],[Caja]],Originales!$I$3:$K$6,2,FALSE)</f>
        <v>Tenerife Sur</v>
      </c>
      <c r="I1549" s="6" t="str">
        <f>VLOOKUP(Tabla1[[#This Row],[Caja]],Originales!$I$3:$K$6,3,FALSE)</f>
        <v>Tenerife</v>
      </c>
      <c r="J1549" s="9" t="str">
        <f>VLOOKUP(Tabla1[[#This Row],[CodigoEmpleado]],Originales!$M$3:$P$13,2,FALSE)</f>
        <v>Paco</v>
      </c>
      <c r="K1549" s="10">
        <f>YEAR(Tabla1[[#This Row],[Fecha]])</f>
        <v>2011</v>
      </c>
      <c r="L1549" s="11">
        <f>MONTH(Tabla1[[#This Row],[Fecha]])</f>
        <v>7</v>
      </c>
      <c r="M1549" s="11">
        <f>DAY(Tabla1[[#This Row],[Fecha]])</f>
        <v>13</v>
      </c>
      <c r="N1549" s="11">
        <f>WEEKDAY(Tabla1[[#This Row],[Fecha]],2)</f>
        <v>3</v>
      </c>
      <c r="O1549" s="11" t="str">
        <f t="shared" si="24"/>
        <v>Miércoles</v>
      </c>
    </row>
    <row r="1550" spans="1:15" x14ac:dyDescent="0.25">
      <c r="A1550" s="4">
        <v>40737</v>
      </c>
      <c r="B1550">
        <v>3</v>
      </c>
      <c r="C1550">
        <v>1</v>
      </c>
      <c r="D1550" s="5" t="s">
        <v>27</v>
      </c>
      <c r="E1550" s="6">
        <v>656.3655</v>
      </c>
      <c r="F1550" s="6">
        <v>1036.665</v>
      </c>
      <c r="G1550" s="6">
        <v>1693.0305000000001</v>
      </c>
      <c r="H1550" s="6" t="str">
        <f>VLOOKUP(Tabla1[[#This Row],[Caja]],Originales!$I$3:$K$6,2,FALSE)</f>
        <v>Las Canteras</v>
      </c>
      <c r="I1550" s="6" t="str">
        <f>VLOOKUP(Tabla1[[#This Row],[Caja]],Originales!$I$3:$K$6,3,FALSE)</f>
        <v>Las Palmas</v>
      </c>
      <c r="J1550" s="9" t="str">
        <f>VLOOKUP(Tabla1[[#This Row],[CodigoEmpleado]],Originales!$M$3:$P$13,2,FALSE)</f>
        <v>Bea</v>
      </c>
      <c r="K1550" s="10">
        <f>YEAR(Tabla1[[#This Row],[Fecha]])</f>
        <v>2011</v>
      </c>
      <c r="L1550" s="11">
        <f>MONTH(Tabla1[[#This Row],[Fecha]])</f>
        <v>7</v>
      </c>
      <c r="M1550" s="11">
        <f>DAY(Tabla1[[#This Row],[Fecha]])</f>
        <v>13</v>
      </c>
      <c r="N1550" s="11">
        <f>WEEKDAY(Tabla1[[#This Row],[Fecha]],2)</f>
        <v>3</v>
      </c>
      <c r="O1550" s="11" t="str">
        <f t="shared" si="24"/>
        <v>Miércoles</v>
      </c>
    </row>
    <row r="1551" spans="1:15" x14ac:dyDescent="0.25">
      <c r="A1551" s="4">
        <v>40737</v>
      </c>
      <c r="B1551">
        <v>3</v>
      </c>
      <c r="C1551">
        <v>2</v>
      </c>
      <c r="D1551" s="5" t="s">
        <v>32</v>
      </c>
      <c r="E1551" s="6">
        <v>631.86900000000003</v>
      </c>
      <c r="F1551" s="6">
        <v>979.59749999999997</v>
      </c>
      <c r="G1551" s="6">
        <v>1611.4665</v>
      </c>
      <c r="H1551" s="6" t="str">
        <f>VLOOKUP(Tabla1[[#This Row],[Caja]],Originales!$I$3:$K$6,2,FALSE)</f>
        <v>Las Canteras</v>
      </c>
      <c r="I1551" s="6" t="str">
        <f>VLOOKUP(Tabla1[[#This Row],[Caja]],Originales!$I$3:$K$6,3,FALSE)</f>
        <v>Las Palmas</v>
      </c>
      <c r="J1551" s="9" t="str">
        <f>VLOOKUP(Tabla1[[#This Row],[CodigoEmpleado]],Originales!$M$3:$P$13,2,FALSE)</f>
        <v>Ana</v>
      </c>
      <c r="K1551" s="10">
        <f>YEAR(Tabla1[[#This Row],[Fecha]])</f>
        <v>2011</v>
      </c>
      <c r="L1551" s="11">
        <f>MONTH(Tabla1[[#This Row],[Fecha]])</f>
        <v>7</v>
      </c>
      <c r="M1551" s="11">
        <f>DAY(Tabla1[[#This Row],[Fecha]])</f>
        <v>13</v>
      </c>
      <c r="N1551" s="11">
        <f>WEEKDAY(Tabla1[[#This Row],[Fecha]],2)</f>
        <v>3</v>
      </c>
      <c r="O1551" s="11" t="str">
        <f t="shared" si="24"/>
        <v>Miércoles</v>
      </c>
    </row>
    <row r="1552" spans="1:15" x14ac:dyDescent="0.25">
      <c r="A1552" s="4">
        <v>40737</v>
      </c>
      <c r="B1552">
        <v>4</v>
      </c>
      <c r="C1552">
        <v>1</v>
      </c>
      <c r="D1552" s="5" t="s">
        <v>37</v>
      </c>
      <c r="E1552" s="6">
        <v>716.95050000000003</v>
      </c>
      <c r="F1552" s="6">
        <v>1159.1685</v>
      </c>
      <c r="G1552" s="6">
        <v>1876.1189999999999</v>
      </c>
      <c r="H1552" s="6" t="str">
        <f>VLOOKUP(Tabla1[[#This Row],[Caja]],Originales!$I$3:$K$6,2,FALSE)</f>
        <v>Telde</v>
      </c>
      <c r="I1552" s="6" t="str">
        <f>VLOOKUP(Tabla1[[#This Row],[Caja]],Originales!$I$3:$K$6,3,FALSE)</f>
        <v>Las Palmas</v>
      </c>
      <c r="J1552" s="9" t="str">
        <f>VLOOKUP(Tabla1[[#This Row],[CodigoEmpleado]],Originales!$M$3:$P$13,2,FALSE)</f>
        <v>Luis</v>
      </c>
      <c r="K1552" s="10">
        <f>YEAR(Tabla1[[#This Row],[Fecha]])</f>
        <v>2011</v>
      </c>
      <c r="L1552" s="11">
        <f>MONTH(Tabla1[[#This Row],[Fecha]])</f>
        <v>7</v>
      </c>
      <c r="M1552" s="11">
        <f>DAY(Tabla1[[#This Row],[Fecha]])</f>
        <v>13</v>
      </c>
      <c r="N1552" s="11">
        <f>WEEKDAY(Tabla1[[#This Row],[Fecha]],2)</f>
        <v>3</v>
      </c>
      <c r="O1552" s="11" t="str">
        <f t="shared" si="24"/>
        <v>Miércoles</v>
      </c>
    </row>
    <row r="1553" spans="1:15" x14ac:dyDescent="0.25">
      <c r="A1553" s="4">
        <v>40737</v>
      </c>
      <c r="B1553">
        <v>4</v>
      </c>
      <c r="C1553">
        <v>2</v>
      </c>
      <c r="D1553" s="5" t="s">
        <v>40</v>
      </c>
      <c r="E1553" s="6">
        <v>691.2885</v>
      </c>
      <c r="F1553" s="6">
        <v>1112.8425</v>
      </c>
      <c r="G1553" s="6">
        <v>1804.1310000000001</v>
      </c>
      <c r="H1553" s="6" t="str">
        <f>VLOOKUP(Tabla1[[#This Row],[Caja]],Originales!$I$3:$K$6,2,FALSE)</f>
        <v>Telde</v>
      </c>
      <c r="I1553" s="6" t="str">
        <f>VLOOKUP(Tabla1[[#This Row],[Caja]],Originales!$I$3:$K$6,3,FALSE)</f>
        <v>Las Palmas</v>
      </c>
      <c r="J1553" s="9" t="str">
        <f>VLOOKUP(Tabla1[[#This Row],[CodigoEmpleado]],Originales!$M$3:$P$13,2,FALSE)</f>
        <v>Pepe</v>
      </c>
      <c r="K1553" s="10">
        <f>YEAR(Tabla1[[#This Row],[Fecha]])</f>
        <v>2011</v>
      </c>
      <c r="L1553" s="11">
        <f>MONTH(Tabla1[[#This Row],[Fecha]])</f>
        <v>7</v>
      </c>
      <c r="M1553" s="11">
        <f>DAY(Tabla1[[#This Row],[Fecha]])</f>
        <v>13</v>
      </c>
      <c r="N1553" s="11">
        <f>WEEKDAY(Tabla1[[#This Row],[Fecha]],2)</f>
        <v>3</v>
      </c>
      <c r="O1553" s="11" t="str">
        <f t="shared" si="24"/>
        <v>Miércoles</v>
      </c>
    </row>
    <row r="1554" spans="1:15" x14ac:dyDescent="0.25">
      <c r="A1554" s="4">
        <v>40738</v>
      </c>
      <c r="B1554">
        <v>1</v>
      </c>
      <c r="C1554">
        <v>1</v>
      </c>
      <c r="D1554" s="5" t="s">
        <v>41</v>
      </c>
      <c r="E1554" s="6">
        <v>695.06849999999997</v>
      </c>
      <c r="F1554" s="6">
        <v>1107.876</v>
      </c>
      <c r="G1554" s="6">
        <v>1802.9445000000001</v>
      </c>
      <c r="H1554" s="6" t="str">
        <f>VLOOKUP(Tabla1[[#This Row],[Caja]],Originales!$I$3:$K$6,2,FALSE)</f>
        <v>Tenerife Norte</v>
      </c>
      <c r="I1554" s="6" t="str">
        <f>VLOOKUP(Tabla1[[#This Row],[Caja]],Originales!$I$3:$K$6,3,FALSE)</f>
        <v>Tenerife</v>
      </c>
      <c r="J1554" s="9" t="str">
        <f>VLOOKUP(Tabla1[[#This Row],[CodigoEmpleado]],Originales!$M$3:$P$13,2,FALSE)</f>
        <v>Javi</v>
      </c>
      <c r="K1554" s="10">
        <f>YEAR(Tabla1[[#This Row],[Fecha]])</f>
        <v>2011</v>
      </c>
      <c r="L1554" s="11">
        <f>MONTH(Tabla1[[#This Row],[Fecha]])</f>
        <v>7</v>
      </c>
      <c r="M1554" s="11">
        <f>DAY(Tabla1[[#This Row],[Fecha]])</f>
        <v>14</v>
      </c>
      <c r="N1554" s="11">
        <f>WEEKDAY(Tabla1[[#This Row],[Fecha]],2)</f>
        <v>4</v>
      </c>
      <c r="O1554" s="11" t="str">
        <f t="shared" si="24"/>
        <v>Jueves</v>
      </c>
    </row>
    <row r="1555" spans="1:15" x14ac:dyDescent="0.25">
      <c r="A1555" s="4">
        <v>40738</v>
      </c>
      <c r="B1555">
        <v>1</v>
      </c>
      <c r="C1555">
        <v>2</v>
      </c>
      <c r="D1555" s="5" t="s">
        <v>43</v>
      </c>
      <c r="E1555" s="6">
        <v>669.38549999999998</v>
      </c>
      <c r="F1555" s="6">
        <v>1028.4960000000001</v>
      </c>
      <c r="G1555" s="6">
        <v>1697.8815</v>
      </c>
      <c r="H1555" s="6" t="str">
        <f>VLOOKUP(Tabla1[[#This Row],[Caja]],Originales!$I$3:$K$6,2,FALSE)</f>
        <v>Tenerife Norte</v>
      </c>
      <c r="I1555" s="6" t="str">
        <f>VLOOKUP(Tabla1[[#This Row],[Caja]],Originales!$I$3:$K$6,3,FALSE)</f>
        <v>Tenerife</v>
      </c>
      <c r="J1555" s="9" t="str">
        <f>VLOOKUP(Tabla1[[#This Row],[CodigoEmpleado]],Originales!$M$3:$P$13,2,FALSE)</f>
        <v>Jose</v>
      </c>
      <c r="K1555" s="10">
        <f>YEAR(Tabla1[[#This Row],[Fecha]])</f>
        <v>2011</v>
      </c>
      <c r="L1555" s="11">
        <f>MONTH(Tabla1[[#This Row],[Fecha]])</f>
        <v>7</v>
      </c>
      <c r="M1555" s="11">
        <f>DAY(Tabla1[[#This Row],[Fecha]])</f>
        <v>14</v>
      </c>
      <c r="N1555" s="11">
        <f>WEEKDAY(Tabla1[[#This Row],[Fecha]],2)</f>
        <v>4</v>
      </c>
      <c r="O1555" s="11" t="str">
        <f t="shared" si="24"/>
        <v>Jueves</v>
      </c>
    </row>
    <row r="1556" spans="1:15" x14ac:dyDescent="0.25">
      <c r="A1556" s="4">
        <v>40738</v>
      </c>
      <c r="B1556">
        <v>2</v>
      </c>
      <c r="C1556">
        <v>1</v>
      </c>
      <c r="D1556" s="5" t="s">
        <v>47</v>
      </c>
      <c r="E1556" s="6">
        <v>600.69449999999995</v>
      </c>
      <c r="F1556" s="6">
        <v>995.96699999999998</v>
      </c>
      <c r="G1556" s="6">
        <v>1596.6614999999999</v>
      </c>
      <c r="H1556" s="6" t="str">
        <f>VLOOKUP(Tabla1[[#This Row],[Caja]],Originales!$I$3:$K$6,2,FALSE)</f>
        <v>Tenerife Sur</v>
      </c>
      <c r="I1556" s="6" t="str">
        <f>VLOOKUP(Tabla1[[#This Row],[Caja]],Originales!$I$3:$K$6,3,FALSE)</f>
        <v>Tenerife</v>
      </c>
      <c r="J1556" s="9" t="str">
        <f>VLOOKUP(Tabla1[[#This Row],[CodigoEmpleado]],Originales!$M$3:$P$13,2,FALSE)</f>
        <v>Toño</v>
      </c>
      <c r="K1556" s="10">
        <f>YEAR(Tabla1[[#This Row],[Fecha]])</f>
        <v>2011</v>
      </c>
      <c r="L1556" s="11">
        <f>MONTH(Tabla1[[#This Row],[Fecha]])</f>
        <v>7</v>
      </c>
      <c r="M1556" s="11">
        <f>DAY(Tabla1[[#This Row],[Fecha]])</f>
        <v>14</v>
      </c>
      <c r="N1556" s="11">
        <f>WEEKDAY(Tabla1[[#This Row],[Fecha]],2)</f>
        <v>4</v>
      </c>
      <c r="O1556" s="11" t="str">
        <f t="shared" si="24"/>
        <v>Jueves</v>
      </c>
    </row>
    <row r="1557" spans="1:15" x14ac:dyDescent="0.25">
      <c r="A1557" s="4">
        <v>40738</v>
      </c>
      <c r="B1557">
        <v>2</v>
      </c>
      <c r="C1557">
        <v>2</v>
      </c>
      <c r="D1557" s="5" t="s">
        <v>24</v>
      </c>
      <c r="E1557" s="6">
        <v>809.03549999999996</v>
      </c>
      <c r="F1557" s="6">
        <v>1301.3385000000001</v>
      </c>
      <c r="G1557" s="6">
        <v>2110.3739999999998</v>
      </c>
      <c r="H1557" s="6" t="str">
        <f>VLOOKUP(Tabla1[[#This Row],[Caja]],Originales!$I$3:$K$6,2,FALSE)</f>
        <v>Tenerife Sur</v>
      </c>
      <c r="I1557" s="6" t="str">
        <f>VLOOKUP(Tabla1[[#This Row],[Caja]],Originales!$I$3:$K$6,3,FALSE)</f>
        <v>Tenerife</v>
      </c>
      <c r="J1557" s="9" t="str">
        <f>VLOOKUP(Tabla1[[#This Row],[CodigoEmpleado]],Originales!$M$3:$P$13,2,FALSE)</f>
        <v>Ana</v>
      </c>
      <c r="K1557" s="10">
        <f>YEAR(Tabla1[[#This Row],[Fecha]])</f>
        <v>2011</v>
      </c>
      <c r="L1557" s="11">
        <f>MONTH(Tabla1[[#This Row],[Fecha]])</f>
        <v>7</v>
      </c>
      <c r="M1557" s="11">
        <f>DAY(Tabla1[[#This Row],[Fecha]])</f>
        <v>14</v>
      </c>
      <c r="N1557" s="11">
        <f>WEEKDAY(Tabla1[[#This Row],[Fecha]],2)</f>
        <v>4</v>
      </c>
      <c r="O1557" s="11" t="str">
        <f t="shared" si="24"/>
        <v>Jueves</v>
      </c>
    </row>
    <row r="1558" spans="1:15" x14ac:dyDescent="0.25">
      <c r="A1558" s="4">
        <v>40738</v>
      </c>
      <c r="B1558">
        <v>3</v>
      </c>
      <c r="C1558">
        <v>1</v>
      </c>
      <c r="D1558" s="5" t="s">
        <v>30</v>
      </c>
      <c r="E1558" s="6">
        <v>625.32749999999999</v>
      </c>
      <c r="F1558" s="6">
        <v>958.20899999999995</v>
      </c>
      <c r="G1558" s="6">
        <v>1583.5364999999999</v>
      </c>
      <c r="H1558" s="6" t="str">
        <f>VLOOKUP(Tabla1[[#This Row],[Caja]],Originales!$I$3:$K$6,2,FALSE)</f>
        <v>Las Canteras</v>
      </c>
      <c r="I1558" s="6" t="str">
        <f>VLOOKUP(Tabla1[[#This Row],[Caja]],Originales!$I$3:$K$6,3,FALSE)</f>
        <v>Las Palmas</v>
      </c>
      <c r="J1558" s="9" t="str">
        <f>VLOOKUP(Tabla1[[#This Row],[CodigoEmpleado]],Originales!$M$3:$P$13,2,FALSE)</f>
        <v>Juan</v>
      </c>
      <c r="K1558" s="10">
        <f>YEAR(Tabla1[[#This Row],[Fecha]])</f>
        <v>2011</v>
      </c>
      <c r="L1558" s="11">
        <f>MONTH(Tabla1[[#This Row],[Fecha]])</f>
        <v>7</v>
      </c>
      <c r="M1558" s="11">
        <f>DAY(Tabla1[[#This Row],[Fecha]])</f>
        <v>14</v>
      </c>
      <c r="N1558" s="11">
        <f>WEEKDAY(Tabla1[[#This Row],[Fecha]],2)</f>
        <v>4</v>
      </c>
      <c r="O1558" s="11" t="str">
        <f t="shared" si="24"/>
        <v>Jueves</v>
      </c>
    </row>
    <row r="1559" spans="1:15" x14ac:dyDescent="0.25">
      <c r="A1559" s="4">
        <v>40738</v>
      </c>
      <c r="B1559">
        <v>3</v>
      </c>
      <c r="C1559">
        <v>2</v>
      </c>
      <c r="D1559" s="5" t="s">
        <v>16</v>
      </c>
      <c r="E1559" s="6">
        <v>806.51549999999997</v>
      </c>
      <c r="F1559" s="6">
        <v>1305.2760000000001</v>
      </c>
      <c r="G1559" s="6">
        <v>2111.7914999999998</v>
      </c>
      <c r="H1559" s="6" t="str">
        <f>VLOOKUP(Tabla1[[#This Row],[Caja]],Originales!$I$3:$K$6,2,FALSE)</f>
        <v>Las Canteras</v>
      </c>
      <c r="I1559" s="6" t="str">
        <f>VLOOKUP(Tabla1[[#This Row],[Caja]],Originales!$I$3:$K$6,3,FALSE)</f>
        <v>Las Palmas</v>
      </c>
      <c r="J1559" s="9" t="str">
        <f>VLOOKUP(Tabla1[[#This Row],[CodigoEmpleado]],Originales!$M$3:$P$13,2,FALSE)</f>
        <v>Jorge</v>
      </c>
      <c r="K1559" s="10">
        <f>YEAR(Tabla1[[#This Row],[Fecha]])</f>
        <v>2011</v>
      </c>
      <c r="L1559" s="11">
        <f>MONTH(Tabla1[[#This Row],[Fecha]])</f>
        <v>7</v>
      </c>
      <c r="M1559" s="11">
        <f>DAY(Tabla1[[#This Row],[Fecha]])</f>
        <v>14</v>
      </c>
      <c r="N1559" s="11">
        <f>WEEKDAY(Tabla1[[#This Row],[Fecha]],2)</f>
        <v>4</v>
      </c>
      <c r="O1559" s="11" t="str">
        <f t="shared" si="24"/>
        <v>Jueves</v>
      </c>
    </row>
    <row r="1560" spans="1:15" x14ac:dyDescent="0.25">
      <c r="A1560" s="4">
        <v>40738</v>
      </c>
      <c r="B1560">
        <v>4</v>
      </c>
      <c r="C1560">
        <v>1</v>
      </c>
      <c r="D1560" s="5" t="s">
        <v>22</v>
      </c>
      <c r="E1560" s="6">
        <v>698.97450000000003</v>
      </c>
      <c r="F1560" s="6">
        <v>1114.3544999999999</v>
      </c>
      <c r="G1560" s="6">
        <v>1813.329</v>
      </c>
      <c r="H1560" s="6" t="str">
        <f>VLOOKUP(Tabla1[[#This Row],[Caja]],Originales!$I$3:$K$6,2,FALSE)</f>
        <v>Telde</v>
      </c>
      <c r="I1560" s="6" t="str">
        <f>VLOOKUP(Tabla1[[#This Row],[Caja]],Originales!$I$3:$K$6,3,FALSE)</f>
        <v>Las Palmas</v>
      </c>
      <c r="J1560" s="9" t="str">
        <f>VLOOKUP(Tabla1[[#This Row],[CodigoEmpleado]],Originales!$M$3:$P$13,2,FALSE)</f>
        <v>Paco</v>
      </c>
      <c r="K1560" s="10">
        <f>YEAR(Tabla1[[#This Row],[Fecha]])</f>
        <v>2011</v>
      </c>
      <c r="L1560" s="11">
        <f>MONTH(Tabla1[[#This Row],[Fecha]])</f>
        <v>7</v>
      </c>
      <c r="M1560" s="11">
        <f>DAY(Tabla1[[#This Row],[Fecha]])</f>
        <v>14</v>
      </c>
      <c r="N1560" s="11">
        <f>WEEKDAY(Tabla1[[#This Row],[Fecha]],2)</f>
        <v>4</v>
      </c>
      <c r="O1560" s="11" t="str">
        <f t="shared" si="24"/>
        <v>Jueves</v>
      </c>
    </row>
    <row r="1561" spans="1:15" x14ac:dyDescent="0.25">
      <c r="A1561" s="4">
        <v>40738</v>
      </c>
      <c r="B1561">
        <v>4</v>
      </c>
      <c r="C1561">
        <v>2</v>
      </c>
      <c r="D1561" s="5" t="s">
        <v>27</v>
      </c>
      <c r="E1561" s="6">
        <v>632.12099999999998</v>
      </c>
      <c r="F1561" s="6">
        <v>958.05150000000003</v>
      </c>
      <c r="G1561" s="6">
        <v>1590.1724999999999</v>
      </c>
      <c r="H1561" s="6" t="str">
        <f>VLOOKUP(Tabla1[[#This Row],[Caja]],Originales!$I$3:$K$6,2,FALSE)</f>
        <v>Telde</v>
      </c>
      <c r="I1561" s="6" t="str">
        <f>VLOOKUP(Tabla1[[#This Row],[Caja]],Originales!$I$3:$K$6,3,FALSE)</f>
        <v>Las Palmas</v>
      </c>
      <c r="J1561" s="9" t="str">
        <f>VLOOKUP(Tabla1[[#This Row],[CodigoEmpleado]],Originales!$M$3:$P$13,2,FALSE)</f>
        <v>Bea</v>
      </c>
      <c r="K1561" s="10">
        <f>YEAR(Tabla1[[#This Row],[Fecha]])</f>
        <v>2011</v>
      </c>
      <c r="L1561" s="11">
        <f>MONTH(Tabla1[[#This Row],[Fecha]])</f>
        <v>7</v>
      </c>
      <c r="M1561" s="11">
        <f>DAY(Tabla1[[#This Row],[Fecha]])</f>
        <v>14</v>
      </c>
      <c r="N1561" s="11">
        <f>WEEKDAY(Tabla1[[#This Row],[Fecha]],2)</f>
        <v>4</v>
      </c>
      <c r="O1561" s="11" t="str">
        <f t="shared" si="24"/>
        <v>Jueves</v>
      </c>
    </row>
    <row r="1562" spans="1:15" x14ac:dyDescent="0.25">
      <c r="A1562" s="4">
        <v>40739</v>
      </c>
      <c r="B1562">
        <v>1</v>
      </c>
      <c r="C1562">
        <v>1</v>
      </c>
      <c r="D1562" s="5" t="s">
        <v>32</v>
      </c>
      <c r="E1562" s="6">
        <v>722.47349999999994</v>
      </c>
      <c r="F1562" s="6">
        <v>1144.374</v>
      </c>
      <c r="G1562" s="6">
        <v>1866.8475000000001</v>
      </c>
      <c r="H1562" s="6" t="str">
        <f>VLOOKUP(Tabla1[[#This Row],[Caja]],Originales!$I$3:$K$6,2,FALSE)</f>
        <v>Tenerife Norte</v>
      </c>
      <c r="I1562" s="6" t="str">
        <f>VLOOKUP(Tabla1[[#This Row],[Caja]],Originales!$I$3:$K$6,3,FALSE)</f>
        <v>Tenerife</v>
      </c>
      <c r="J1562" s="9" t="str">
        <f>VLOOKUP(Tabla1[[#This Row],[CodigoEmpleado]],Originales!$M$3:$P$13,2,FALSE)</f>
        <v>Ana</v>
      </c>
      <c r="K1562" s="10">
        <f>YEAR(Tabla1[[#This Row],[Fecha]])</f>
        <v>2011</v>
      </c>
      <c r="L1562" s="11">
        <f>MONTH(Tabla1[[#This Row],[Fecha]])</f>
        <v>7</v>
      </c>
      <c r="M1562" s="11">
        <f>DAY(Tabla1[[#This Row],[Fecha]])</f>
        <v>15</v>
      </c>
      <c r="N1562" s="11">
        <f>WEEKDAY(Tabla1[[#This Row],[Fecha]],2)</f>
        <v>5</v>
      </c>
      <c r="O1562" s="11" t="str">
        <f t="shared" si="24"/>
        <v>Viernes</v>
      </c>
    </row>
    <row r="1563" spans="1:15" x14ac:dyDescent="0.25">
      <c r="A1563" s="4">
        <v>40739</v>
      </c>
      <c r="B1563">
        <v>1</v>
      </c>
      <c r="C1563">
        <v>2</v>
      </c>
      <c r="D1563" s="5" t="s">
        <v>37</v>
      </c>
      <c r="E1563" s="6">
        <v>792.16200000000003</v>
      </c>
      <c r="F1563" s="6">
        <v>1292.634</v>
      </c>
      <c r="G1563" s="6">
        <v>2084.7959999999998</v>
      </c>
      <c r="H1563" s="6" t="str">
        <f>VLOOKUP(Tabla1[[#This Row],[Caja]],Originales!$I$3:$K$6,2,FALSE)</f>
        <v>Tenerife Norte</v>
      </c>
      <c r="I1563" s="6" t="str">
        <f>VLOOKUP(Tabla1[[#This Row],[Caja]],Originales!$I$3:$K$6,3,FALSE)</f>
        <v>Tenerife</v>
      </c>
      <c r="J1563" s="9" t="str">
        <f>VLOOKUP(Tabla1[[#This Row],[CodigoEmpleado]],Originales!$M$3:$P$13,2,FALSE)</f>
        <v>Luis</v>
      </c>
      <c r="K1563" s="10">
        <f>YEAR(Tabla1[[#This Row],[Fecha]])</f>
        <v>2011</v>
      </c>
      <c r="L1563" s="11">
        <f>MONTH(Tabla1[[#This Row],[Fecha]])</f>
        <v>7</v>
      </c>
      <c r="M1563" s="11">
        <f>DAY(Tabla1[[#This Row],[Fecha]])</f>
        <v>15</v>
      </c>
      <c r="N1563" s="11">
        <f>WEEKDAY(Tabla1[[#This Row],[Fecha]],2)</f>
        <v>5</v>
      </c>
      <c r="O1563" s="11" t="str">
        <f t="shared" si="24"/>
        <v>Viernes</v>
      </c>
    </row>
    <row r="1564" spans="1:15" x14ac:dyDescent="0.25">
      <c r="A1564" s="4">
        <v>40739</v>
      </c>
      <c r="B1564">
        <v>2</v>
      </c>
      <c r="C1564">
        <v>1</v>
      </c>
      <c r="D1564" s="5" t="s">
        <v>40</v>
      </c>
      <c r="E1564" s="6">
        <v>735.32550000000003</v>
      </c>
      <c r="F1564" s="6">
        <v>1111.2045000000001</v>
      </c>
      <c r="G1564" s="6">
        <v>1846.53</v>
      </c>
      <c r="H1564" s="6" t="str">
        <f>VLOOKUP(Tabla1[[#This Row],[Caja]],Originales!$I$3:$K$6,2,FALSE)</f>
        <v>Tenerife Sur</v>
      </c>
      <c r="I1564" s="6" t="str">
        <f>VLOOKUP(Tabla1[[#This Row],[Caja]],Originales!$I$3:$K$6,3,FALSE)</f>
        <v>Tenerife</v>
      </c>
      <c r="J1564" s="9" t="str">
        <f>VLOOKUP(Tabla1[[#This Row],[CodigoEmpleado]],Originales!$M$3:$P$13,2,FALSE)</f>
        <v>Pepe</v>
      </c>
      <c r="K1564" s="10">
        <f>YEAR(Tabla1[[#This Row],[Fecha]])</f>
        <v>2011</v>
      </c>
      <c r="L1564" s="11">
        <f>MONTH(Tabla1[[#This Row],[Fecha]])</f>
        <v>7</v>
      </c>
      <c r="M1564" s="11">
        <f>DAY(Tabla1[[#This Row],[Fecha]])</f>
        <v>15</v>
      </c>
      <c r="N1564" s="11">
        <f>WEEKDAY(Tabla1[[#This Row],[Fecha]],2)</f>
        <v>5</v>
      </c>
      <c r="O1564" s="11" t="str">
        <f t="shared" si="24"/>
        <v>Viernes</v>
      </c>
    </row>
    <row r="1565" spans="1:15" x14ac:dyDescent="0.25">
      <c r="A1565" s="4">
        <v>40739</v>
      </c>
      <c r="B1565">
        <v>2</v>
      </c>
      <c r="C1565">
        <v>2</v>
      </c>
      <c r="D1565" s="5" t="s">
        <v>41</v>
      </c>
      <c r="E1565" s="6">
        <v>721.62300000000005</v>
      </c>
      <c r="F1565" s="6">
        <v>1189.5554999999999</v>
      </c>
      <c r="G1565" s="6">
        <v>1911.1785</v>
      </c>
      <c r="H1565" s="6" t="str">
        <f>VLOOKUP(Tabla1[[#This Row],[Caja]],Originales!$I$3:$K$6,2,FALSE)</f>
        <v>Tenerife Sur</v>
      </c>
      <c r="I1565" s="6" t="str">
        <f>VLOOKUP(Tabla1[[#This Row],[Caja]],Originales!$I$3:$K$6,3,FALSE)</f>
        <v>Tenerife</v>
      </c>
      <c r="J1565" s="9" t="str">
        <f>VLOOKUP(Tabla1[[#This Row],[CodigoEmpleado]],Originales!$M$3:$P$13,2,FALSE)</f>
        <v>Javi</v>
      </c>
      <c r="K1565" s="10">
        <f>YEAR(Tabla1[[#This Row],[Fecha]])</f>
        <v>2011</v>
      </c>
      <c r="L1565" s="11">
        <f>MONTH(Tabla1[[#This Row],[Fecha]])</f>
        <v>7</v>
      </c>
      <c r="M1565" s="11">
        <f>DAY(Tabla1[[#This Row],[Fecha]])</f>
        <v>15</v>
      </c>
      <c r="N1565" s="11">
        <f>WEEKDAY(Tabla1[[#This Row],[Fecha]],2)</f>
        <v>5</v>
      </c>
      <c r="O1565" s="11" t="str">
        <f t="shared" si="24"/>
        <v>Viernes</v>
      </c>
    </row>
    <row r="1566" spans="1:15" x14ac:dyDescent="0.25">
      <c r="A1566" s="4">
        <v>40739</v>
      </c>
      <c r="B1566">
        <v>3</v>
      </c>
      <c r="C1566">
        <v>1</v>
      </c>
      <c r="D1566" s="5" t="s">
        <v>43</v>
      </c>
      <c r="E1566" s="6">
        <v>668.95500000000004</v>
      </c>
      <c r="F1566" s="6">
        <v>1120.6755000000001</v>
      </c>
      <c r="G1566" s="6">
        <v>1789.6305</v>
      </c>
      <c r="H1566" s="6" t="str">
        <f>VLOOKUP(Tabla1[[#This Row],[Caja]],Originales!$I$3:$K$6,2,FALSE)</f>
        <v>Las Canteras</v>
      </c>
      <c r="I1566" s="6" t="str">
        <f>VLOOKUP(Tabla1[[#This Row],[Caja]],Originales!$I$3:$K$6,3,FALSE)</f>
        <v>Las Palmas</v>
      </c>
      <c r="J1566" s="9" t="str">
        <f>VLOOKUP(Tabla1[[#This Row],[CodigoEmpleado]],Originales!$M$3:$P$13,2,FALSE)</f>
        <v>Jose</v>
      </c>
      <c r="K1566" s="10">
        <f>YEAR(Tabla1[[#This Row],[Fecha]])</f>
        <v>2011</v>
      </c>
      <c r="L1566" s="11">
        <f>MONTH(Tabla1[[#This Row],[Fecha]])</f>
        <v>7</v>
      </c>
      <c r="M1566" s="11">
        <f>DAY(Tabla1[[#This Row],[Fecha]])</f>
        <v>15</v>
      </c>
      <c r="N1566" s="11">
        <f>WEEKDAY(Tabla1[[#This Row],[Fecha]],2)</f>
        <v>5</v>
      </c>
      <c r="O1566" s="11" t="str">
        <f t="shared" si="24"/>
        <v>Viernes</v>
      </c>
    </row>
    <row r="1567" spans="1:15" x14ac:dyDescent="0.25">
      <c r="A1567" s="4">
        <v>40739</v>
      </c>
      <c r="B1567">
        <v>3</v>
      </c>
      <c r="C1567">
        <v>2</v>
      </c>
      <c r="D1567" s="5" t="s">
        <v>47</v>
      </c>
      <c r="E1567" s="6">
        <v>681.20849999999996</v>
      </c>
      <c r="F1567" s="6">
        <v>1119.7094999999999</v>
      </c>
      <c r="G1567" s="6">
        <v>1800.9179999999999</v>
      </c>
      <c r="H1567" s="6" t="str">
        <f>VLOOKUP(Tabla1[[#This Row],[Caja]],Originales!$I$3:$K$6,2,FALSE)</f>
        <v>Las Canteras</v>
      </c>
      <c r="I1567" s="6" t="str">
        <f>VLOOKUP(Tabla1[[#This Row],[Caja]],Originales!$I$3:$K$6,3,FALSE)</f>
        <v>Las Palmas</v>
      </c>
      <c r="J1567" s="9" t="str">
        <f>VLOOKUP(Tabla1[[#This Row],[CodigoEmpleado]],Originales!$M$3:$P$13,2,FALSE)</f>
        <v>Toño</v>
      </c>
      <c r="K1567" s="10">
        <f>YEAR(Tabla1[[#This Row],[Fecha]])</f>
        <v>2011</v>
      </c>
      <c r="L1567" s="11">
        <f>MONTH(Tabla1[[#This Row],[Fecha]])</f>
        <v>7</v>
      </c>
      <c r="M1567" s="11">
        <f>DAY(Tabla1[[#This Row],[Fecha]])</f>
        <v>15</v>
      </c>
      <c r="N1567" s="11">
        <f>WEEKDAY(Tabla1[[#This Row],[Fecha]],2)</f>
        <v>5</v>
      </c>
      <c r="O1567" s="11" t="str">
        <f t="shared" si="24"/>
        <v>Viernes</v>
      </c>
    </row>
    <row r="1568" spans="1:15" x14ac:dyDescent="0.25">
      <c r="A1568" s="4">
        <v>40739</v>
      </c>
      <c r="B1568">
        <v>4</v>
      </c>
      <c r="C1568">
        <v>1</v>
      </c>
      <c r="D1568" s="5" t="s">
        <v>24</v>
      </c>
      <c r="E1568" s="6">
        <v>716.56200000000001</v>
      </c>
      <c r="F1568" s="6">
        <v>1139.9114999999999</v>
      </c>
      <c r="G1568" s="6">
        <v>1856.4735000000001</v>
      </c>
      <c r="H1568" s="6" t="str">
        <f>VLOOKUP(Tabla1[[#This Row],[Caja]],Originales!$I$3:$K$6,2,FALSE)</f>
        <v>Telde</v>
      </c>
      <c r="I1568" s="6" t="str">
        <f>VLOOKUP(Tabla1[[#This Row],[Caja]],Originales!$I$3:$K$6,3,FALSE)</f>
        <v>Las Palmas</v>
      </c>
      <c r="J1568" s="9" t="str">
        <f>VLOOKUP(Tabla1[[#This Row],[CodigoEmpleado]],Originales!$M$3:$P$13,2,FALSE)</f>
        <v>Ana</v>
      </c>
      <c r="K1568" s="10">
        <f>YEAR(Tabla1[[#This Row],[Fecha]])</f>
        <v>2011</v>
      </c>
      <c r="L1568" s="11">
        <f>MONTH(Tabla1[[#This Row],[Fecha]])</f>
        <v>7</v>
      </c>
      <c r="M1568" s="11">
        <f>DAY(Tabla1[[#This Row],[Fecha]])</f>
        <v>15</v>
      </c>
      <c r="N1568" s="11">
        <f>WEEKDAY(Tabla1[[#This Row],[Fecha]],2)</f>
        <v>5</v>
      </c>
      <c r="O1568" s="11" t="str">
        <f t="shared" si="24"/>
        <v>Viernes</v>
      </c>
    </row>
    <row r="1569" spans="1:15" x14ac:dyDescent="0.25">
      <c r="A1569" s="4">
        <v>40739</v>
      </c>
      <c r="B1569">
        <v>4</v>
      </c>
      <c r="C1569">
        <v>2</v>
      </c>
      <c r="D1569" s="5" t="s">
        <v>30</v>
      </c>
      <c r="E1569" s="6">
        <v>613.08450000000005</v>
      </c>
      <c r="F1569" s="6">
        <v>1033.6199999999999</v>
      </c>
      <c r="G1569" s="6">
        <v>1646.7045000000001</v>
      </c>
      <c r="H1569" s="6" t="str">
        <f>VLOOKUP(Tabla1[[#This Row],[Caja]],Originales!$I$3:$K$6,2,FALSE)</f>
        <v>Telde</v>
      </c>
      <c r="I1569" s="6" t="str">
        <f>VLOOKUP(Tabla1[[#This Row],[Caja]],Originales!$I$3:$K$6,3,FALSE)</f>
        <v>Las Palmas</v>
      </c>
      <c r="J1569" s="9" t="str">
        <f>VLOOKUP(Tabla1[[#This Row],[CodigoEmpleado]],Originales!$M$3:$P$13,2,FALSE)</f>
        <v>Juan</v>
      </c>
      <c r="K1569" s="10">
        <f>YEAR(Tabla1[[#This Row],[Fecha]])</f>
        <v>2011</v>
      </c>
      <c r="L1569" s="11">
        <f>MONTH(Tabla1[[#This Row],[Fecha]])</f>
        <v>7</v>
      </c>
      <c r="M1569" s="11">
        <f>DAY(Tabla1[[#This Row],[Fecha]])</f>
        <v>15</v>
      </c>
      <c r="N1569" s="11">
        <f>WEEKDAY(Tabla1[[#This Row],[Fecha]],2)</f>
        <v>5</v>
      </c>
      <c r="O1569" s="11" t="str">
        <f t="shared" si="24"/>
        <v>Viernes</v>
      </c>
    </row>
    <row r="1570" spans="1:15" x14ac:dyDescent="0.25">
      <c r="A1570" s="4">
        <v>40740</v>
      </c>
      <c r="B1570">
        <v>1</v>
      </c>
      <c r="C1570">
        <v>1</v>
      </c>
      <c r="D1570" s="5" t="s">
        <v>16</v>
      </c>
      <c r="E1570" s="6">
        <v>661.05899999999997</v>
      </c>
      <c r="F1570" s="6">
        <v>1017.66</v>
      </c>
      <c r="G1570" s="6">
        <v>1678.7190000000001</v>
      </c>
      <c r="H1570" s="6" t="str">
        <f>VLOOKUP(Tabla1[[#This Row],[Caja]],Originales!$I$3:$K$6,2,FALSE)</f>
        <v>Tenerife Norte</v>
      </c>
      <c r="I1570" s="6" t="str">
        <f>VLOOKUP(Tabla1[[#This Row],[Caja]],Originales!$I$3:$K$6,3,FALSE)</f>
        <v>Tenerife</v>
      </c>
      <c r="J1570" s="9" t="str">
        <f>VLOOKUP(Tabla1[[#This Row],[CodigoEmpleado]],Originales!$M$3:$P$13,2,FALSE)</f>
        <v>Jorge</v>
      </c>
      <c r="K1570" s="10">
        <f>YEAR(Tabla1[[#This Row],[Fecha]])</f>
        <v>2011</v>
      </c>
      <c r="L1570" s="11">
        <f>MONTH(Tabla1[[#This Row],[Fecha]])</f>
        <v>7</v>
      </c>
      <c r="M1570" s="11">
        <f>DAY(Tabla1[[#This Row],[Fecha]])</f>
        <v>16</v>
      </c>
      <c r="N1570" s="11">
        <f>WEEKDAY(Tabla1[[#This Row],[Fecha]],2)</f>
        <v>6</v>
      </c>
      <c r="O1570" s="11" t="str">
        <f t="shared" si="24"/>
        <v>Sábado</v>
      </c>
    </row>
    <row r="1571" spans="1:15" x14ac:dyDescent="0.25">
      <c r="A1571" s="4">
        <v>40740</v>
      </c>
      <c r="B1571">
        <v>1</v>
      </c>
      <c r="C1571">
        <v>2</v>
      </c>
      <c r="D1571" s="5" t="s">
        <v>22</v>
      </c>
      <c r="E1571" s="6">
        <v>720.18449999999996</v>
      </c>
      <c r="F1571" s="6">
        <v>1175.1075000000001</v>
      </c>
      <c r="G1571" s="6">
        <v>1895.2919999999999</v>
      </c>
      <c r="H1571" s="6" t="str">
        <f>VLOOKUP(Tabla1[[#This Row],[Caja]],Originales!$I$3:$K$6,2,FALSE)</f>
        <v>Tenerife Norte</v>
      </c>
      <c r="I1571" s="6" t="str">
        <f>VLOOKUP(Tabla1[[#This Row],[Caja]],Originales!$I$3:$K$6,3,FALSE)</f>
        <v>Tenerife</v>
      </c>
      <c r="J1571" s="9" t="str">
        <f>VLOOKUP(Tabla1[[#This Row],[CodigoEmpleado]],Originales!$M$3:$P$13,2,FALSE)</f>
        <v>Paco</v>
      </c>
      <c r="K1571" s="10">
        <f>YEAR(Tabla1[[#This Row],[Fecha]])</f>
        <v>2011</v>
      </c>
      <c r="L1571" s="11">
        <f>MONTH(Tabla1[[#This Row],[Fecha]])</f>
        <v>7</v>
      </c>
      <c r="M1571" s="11">
        <f>DAY(Tabla1[[#This Row],[Fecha]])</f>
        <v>16</v>
      </c>
      <c r="N1571" s="11">
        <f>WEEKDAY(Tabla1[[#This Row],[Fecha]],2)</f>
        <v>6</v>
      </c>
      <c r="O1571" s="11" t="str">
        <f t="shared" si="24"/>
        <v>Sábado</v>
      </c>
    </row>
    <row r="1572" spans="1:15" x14ac:dyDescent="0.25">
      <c r="A1572" s="4">
        <v>40740</v>
      </c>
      <c r="B1572">
        <v>2</v>
      </c>
      <c r="C1572">
        <v>1</v>
      </c>
      <c r="D1572" s="5" t="s">
        <v>27</v>
      </c>
      <c r="E1572" s="6">
        <v>642.78899999999999</v>
      </c>
      <c r="F1572" s="6">
        <v>1092.7560000000001</v>
      </c>
      <c r="G1572" s="6">
        <v>1735.5450000000001</v>
      </c>
      <c r="H1572" s="6" t="str">
        <f>VLOOKUP(Tabla1[[#This Row],[Caja]],Originales!$I$3:$K$6,2,FALSE)</f>
        <v>Tenerife Sur</v>
      </c>
      <c r="I1572" s="6" t="str">
        <f>VLOOKUP(Tabla1[[#This Row],[Caja]],Originales!$I$3:$K$6,3,FALSE)</f>
        <v>Tenerife</v>
      </c>
      <c r="J1572" s="9" t="str">
        <f>VLOOKUP(Tabla1[[#This Row],[CodigoEmpleado]],Originales!$M$3:$P$13,2,FALSE)</f>
        <v>Bea</v>
      </c>
      <c r="K1572" s="10">
        <f>YEAR(Tabla1[[#This Row],[Fecha]])</f>
        <v>2011</v>
      </c>
      <c r="L1572" s="11">
        <f>MONTH(Tabla1[[#This Row],[Fecha]])</f>
        <v>7</v>
      </c>
      <c r="M1572" s="11">
        <f>DAY(Tabla1[[#This Row],[Fecha]])</f>
        <v>16</v>
      </c>
      <c r="N1572" s="11">
        <f>WEEKDAY(Tabla1[[#This Row],[Fecha]],2)</f>
        <v>6</v>
      </c>
      <c r="O1572" s="11" t="str">
        <f t="shared" si="24"/>
        <v>Sábado</v>
      </c>
    </row>
    <row r="1573" spans="1:15" x14ac:dyDescent="0.25">
      <c r="A1573" s="4">
        <v>40740</v>
      </c>
      <c r="B1573">
        <v>2</v>
      </c>
      <c r="C1573">
        <v>2</v>
      </c>
      <c r="D1573" s="5" t="s">
        <v>32</v>
      </c>
      <c r="E1573" s="6">
        <v>665.22749999999996</v>
      </c>
      <c r="F1573" s="6">
        <v>1011.822</v>
      </c>
      <c r="G1573" s="6">
        <v>1677.0495000000001</v>
      </c>
      <c r="H1573" s="6" t="str">
        <f>VLOOKUP(Tabla1[[#This Row],[Caja]],Originales!$I$3:$K$6,2,FALSE)</f>
        <v>Tenerife Sur</v>
      </c>
      <c r="I1573" s="6" t="str">
        <f>VLOOKUP(Tabla1[[#This Row],[Caja]],Originales!$I$3:$K$6,3,FALSE)</f>
        <v>Tenerife</v>
      </c>
      <c r="J1573" s="9" t="str">
        <f>VLOOKUP(Tabla1[[#This Row],[CodigoEmpleado]],Originales!$M$3:$P$13,2,FALSE)</f>
        <v>Ana</v>
      </c>
      <c r="K1573" s="10">
        <f>YEAR(Tabla1[[#This Row],[Fecha]])</f>
        <v>2011</v>
      </c>
      <c r="L1573" s="11">
        <f>MONTH(Tabla1[[#This Row],[Fecha]])</f>
        <v>7</v>
      </c>
      <c r="M1573" s="11">
        <f>DAY(Tabla1[[#This Row],[Fecha]])</f>
        <v>16</v>
      </c>
      <c r="N1573" s="11">
        <f>WEEKDAY(Tabla1[[#This Row],[Fecha]],2)</f>
        <v>6</v>
      </c>
      <c r="O1573" s="11" t="str">
        <f t="shared" si="24"/>
        <v>Sábado</v>
      </c>
    </row>
    <row r="1574" spans="1:15" x14ac:dyDescent="0.25">
      <c r="A1574" s="4">
        <v>40740</v>
      </c>
      <c r="B1574">
        <v>3</v>
      </c>
      <c r="C1574">
        <v>1</v>
      </c>
      <c r="D1574" s="5" t="s">
        <v>37</v>
      </c>
      <c r="E1574" s="6">
        <v>676.98749999999995</v>
      </c>
      <c r="F1574" s="6">
        <v>1064.973</v>
      </c>
      <c r="G1574" s="6">
        <v>1741.9604999999999</v>
      </c>
      <c r="H1574" s="6" t="str">
        <f>VLOOKUP(Tabla1[[#This Row],[Caja]],Originales!$I$3:$K$6,2,FALSE)</f>
        <v>Las Canteras</v>
      </c>
      <c r="I1574" s="6" t="str">
        <f>VLOOKUP(Tabla1[[#This Row],[Caja]],Originales!$I$3:$K$6,3,FALSE)</f>
        <v>Las Palmas</v>
      </c>
      <c r="J1574" s="9" t="str">
        <f>VLOOKUP(Tabla1[[#This Row],[CodigoEmpleado]],Originales!$M$3:$P$13,2,FALSE)</f>
        <v>Luis</v>
      </c>
      <c r="K1574" s="10">
        <f>YEAR(Tabla1[[#This Row],[Fecha]])</f>
        <v>2011</v>
      </c>
      <c r="L1574" s="11">
        <f>MONTH(Tabla1[[#This Row],[Fecha]])</f>
        <v>7</v>
      </c>
      <c r="M1574" s="11">
        <f>DAY(Tabla1[[#This Row],[Fecha]])</f>
        <v>16</v>
      </c>
      <c r="N1574" s="11">
        <f>WEEKDAY(Tabla1[[#This Row],[Fecha]],2)</f>
        <v>6</v>
      </c>
      <c r="O1574" s="11" t="str">
        <f t="shared" si="24"/>
        <v>Sábado</v>
      </c>
    </row>
    <row r="1575" spans="1:15" x14ac:dyDescent="0.25">
      <c r="A1575" s="4">
        <v>40740</v>
      </c>
      <c r="B1575">
        <v>3</v>
      </c>
      <c r="C1575">
        <v>2</v>
      </c>
      <c r="D1575" s="5" t="s">
        <v>40</v>
      </c>
      <c r="E1575" s="6">
        <v>720.88800000000003</v>
      </c>
      <c r="F1575" s="6">
        <v>1182.5730000000001</v>
      </c>
      <c r="G1575" s="6">
        <v>1903.461</v>
      </c>
      <c r="H1575" s="6" t="str">
        <f>VLOOKUP(Tabla1[[#This Row],[Caja]],Originales!$I$3:$K$6,2,FALSE)</f>
        <v>Las Canteras</v>
      </c>
      <c r="I1575" s="6" t="str">
        <f>VLOOKUP(Tabla1[[#This Row],[Caja]],Originales!$I$3:$K$6,3,FALSE)</f>
        <v>Las Palmas</v>
      </c>
      <c r="J1575" s="9" t="str">
        <f>VLOOKUP(Tabla1[[#This Row],[CodigoEmpleado]],Originales!$M$3:$P$13,2,FALSE)</f>
        <v>Pepe</v>
      </c>
      <c r="K1575" s="10">
        <f>YEAR(Tabla1[[#This Row],[Fecha]])</f>
        <v>2011</v>
      </c>
      <c r="L1575" s="11">
        <f>MONTH(Tabla1[[#This Row],[Fecha]])</f>
        <v>7</v>
      </c>
      <c r="M1575" s="11">
        <f>DAY(Tabla1[[#This Row],[Fecha]])</f>
        <v>16</v>
      </c>
      <c r="N1575" s="11">
        <f>WEEKDAY(Tabla1[[#This Row],[Fecha]],2)</f>
        <v>6</v>
      </c>
      <c r="O1575" s="11" t="str">
        <f t="shared" si="24"/>
        <v>Sábado</v>
      </c>
    </row>
    <row r="1576" spans="1:15" x14ac:dyDescent="0.25">
      <c r="A1576" s="4">
        <v>40740</v>
      </c>
      <c r="B1576">
        <v>4</v>
      </c>
      <c r="C1576">
        <v>1</v>
      </c>
      <c r="D1576" s="5" t="s">
        <v>41</v>
      </c>
      <c r="E1576" s="6">
        <v>627.79499999999996</v>
      </c>
      <c r="F1576" s="6">
        <v>1027.9290000000001</v>
      </c>
      <c r="G1576" s="6">
        <v>1655.7239999999999</v>
      </c>
      <c r="H1576" s="6" t="str">
        <f>VLOOKUP(Tabla1[[#This Row],[Caja]],Originales!$I$3:$K$6,2,FALSE)</f>
        <v>Telde</v>
      </c>
      <c r="I1576" s="6" t="str">
        <f>VLOOKUP(Tabla1[[#This Row],[Caja]],Originales!$I$3:$K$6,3,FALSE)</f>
        <v>Las Palmas</v>
      </c>
      <c r="J1576" s="9" t="str">
        <f>VLOOKUP(Tabla1[[#This Row],[CodigoEmpleado]],Originales!$M$3:$P$13,2,FALSE)</f>
        <v>Javi</v>
      </c>
      <c r="K1576" s="10">
        <f>YEAR(Tabla1[[#This Row],[Fecha]])</f>
        <v>2011</v>
      </c>
      <c r="L1576" s="11">
        <f>MONTH(Tabla1[[#This Row],[Fecha]])</f>
        <v>7</v>
      </c>
      <c r="M1576" s="11">
        <f>DAY(Tabla1[[#This Row],[Fecha]])</f>
        <v>16</v>
      </c>
      <c r="N1576" s="11">
        <f>WEEKDAY(Tabla1[[#This Row],[Fecha]],2)</f>
        <v>6</v>
      </c>
      <c r="O1576" s="11" t="str">
        <f t="shared" si="24"/>
        <v>Sábado</v>
      </c>
    </row>
    <row r="1577" spans="1:15" x14ac:dyDescent="0.25">
      <c r="A1577" s="4">
        <v>40740</v>
      </c>
      <c r="B1577">
        <v>4</v>
      </c>
      <c r="C1577">
        <v>2</v>
      </c>
      <c r="D1577" s="5" t="s">
        <v>43</v>
      </c>
      <c r="E1577" s="6">
        <v>699.87750000000005</v>
      </c>
      <c r="F1577" s="6">
        <v>1165.4265</v>
      </c>
      <c r="G1577" s="6">
        <v>1865.3040000000001</v>
      </c>
      <c r="H1577" s="6" t="str">
        <f>VLOOKUP(Tabla1[[#This Row],[Caja]],Originales!$I$3:$K$6,2,FALSE)</f>
        <v>Telde</v>
      </c>
      <c r="I1577" s="6" t="str">
        <f>VLOOKUP(Tabla1[[#This Row],[Caja]],Originales!$I$3:$K$6,3,FALSE)</f>
        <v>Las Palmas</v>
      </c>
      <c r="J1577" s="9" t="str">
        <f>VLOOKUP(Tabla1[[#This Row],[CodigoEmpleado]],Originales!$M$3:$P$13,2,FALSE)</f>
        <v>Jose</v>
      </c>
      <c r="K1577" s="10">
        <f>YEAR(Tabla1[[#This Row],[Fecha]])</f>
        <v>2011</v>
      </c>
      <c r="L1577" s="11">
        <f>MONTH(Tabla1[[#This Row],[Fecha]])</f>
        <v>7</v>
      </c>
      <c r="M1577" s="11">
        <f>DAY(Tabla1[[#This Row],[Fecha]])</f>
        <v>16</v>
      </c>
      <c r="N1577" s="11">
        <f>WEEKDAY(Tabla1[[#This Row],[Fecha]],2)</f>
        <v>6</v>
      </c>
      <c r="O1577" s="11" t="str">
        <f t="shared" si="24"/>
        <v>Sábado</v>
      </c>
    </row>
    <row r="1578" spans="1:15" x14ac:dyDescent="0.25">
      <c r="A1578" s="4">
        <v>40741</v>
      </c>
      <c r="B1578">
        <v>1</v>
      </c>
      <c r="C1578">
        <v>1</v>
      </c>
      <c r="D1578" s="5" t="s">
        <v>47</v>
      </c>
      <c r="E1578" s="6">
        <v>694.74300000000005</v>
      </c>
      <c r="F1578" s="6">
        <v>1158.4860000000001</v>
      </c>
      <c r="G1578" s="6">
        <v>1853.229</v>
      </c>
      <c r="H1578" s="6" t="str">
        <f>VLOOKUP(Tabla1[[#This Row],[Caja]],Originales!$I$3:$K$6,2,FALSE)</f>
        <v>Tenerife Norte</v>
      </c>
      <c r="I1578" s="6" t="str">
        <f>VLOOKUP(Tabla1[[#This Row],[Caja]],Originales!$I$3:$K$6,3,FALSE)</f>
        <v>Tenerife</v>
      </c>
      <c r="J1578" s="9" t="str">
        <f>VLOOKUP(Tabla1[[#This Row],[CodigoEmpleado]],Originales!$M$3:$P$13,2,FALSE)</f>
        <v>Toño</v>
      </c>
      <c r="K1578" s="10">
        <f>YEAR(Tabla1[[#This Row],[Fecha]])</f>
        <v>2011</v>
      </c>
      <c r="L1578" s="11">
        <f>MONTH(Tabla1[[#This Row],[Fecha]])</f>
        <v>7</v>
      </c>
      <c r="M1578" s="11">
        <f>DAY(Tabla1[[#This Row],[Fecha]])</f>
        <v>17</v>
      </c>
      <c r="N1578" s="11">
        <f>WEEKDAY(Tabla1[[#This Row],[Fecha]],2)</f>
        <v>7</v>
      </c>
      <c r="O1578" s="11" t="str">
        <f t="shared" si="24"/>
        <v>Domingo</v>
      </c>
    </row>
    <row r="1579" spans="1:15" x14ac:dyDescent="0.25">
      <c r="A1579" s="4">
        <v>40741</v>
      </c>
      <c r="B1579">
        <v>1</v>
      </c>
      <c r="C1579">
        <v>2</v>
      </c>
      <c r="D1579" s="5" t="s">
        <v>24</v>
      </c>
      <c r="E1579" s="6">
        <v>771.34050000000002</v>
      </c>
      <c r="F1579" s="6">
        <v>1263.1395</v>
      </c>
      <c r="G1579" s="6">
        <v>2034.48</v>
      </c>
      <c r="H1579" s="6" t="str">
        <f>VLOOKUP(Tabla1[[#This Row],[Caja]],Originales!$I$3:$K$6,2,FALSE)</f>
        <v>Tenerife Norte</v>
      </c>
      <c r="I1579" s="6" t="str">
        <f>VLOOKUP(Tabla1[[#This Row],[Caja]],Originales!$I$3:$K$6,3,FALSE)</f>
        <v>Tenerife</v>
      </c>
      <c r="J1579" s="9" t="str">
        <f>VLOOKUP(Tabla1[[#This Row],[CodigoEmpleado]],Originales!$M$3:$P$13,2,FALSE)</f>
        <v>Ana</v>
      </c>
      <c r="K1579" s="10">
        <f>YEAR(Tabla1[[#This Row],[Fecha]])</f>
        <v>2011</v>
      </c>
      <c r="L1579" s="11">
        <f>MONTH(Tabla1[[#This Row],[Fecha]])</f>
        <v>7</v>
      </c>
      <c r="M1579" s="11">
        <f>DAY(Tabla1[[#This Row],[Fecha]])</f>
        <v>17</v>
      </c>
      <c r="N1579" s="11">
        <f>WEEKDAY(Tabla1[[#This Row],[Fecha]],2)</f>
        <v>7</v>
      </c>
      <c r="O1579" s="11" t="str">
        <f t="shared" si="24"/>
        <v>Domingo</v>
      </c>
    </row>
    <row r="1580" spans="1:15" x14ac:dyDescent="0.25">
      <c r="A1580" s="4">
        <v>40741</v>
      </c>
      <c r="B1580">
        <v>2</v>
      </c>
      <c r="C1580">
        <v>1</v>
      </c>
      <c r="D1580" s="5" t="s">
        <v>30</v>
      </c>
      <c r="E1580" s="6">
        <v>717.11850000000004</v>
      </c>
      <c r="F1580" s="6">
        <v>1101.9224999999999</v>
      </c>
      <c r="G1580" s="6">
        <v>1819.0409999999999</v>
      </c>
      <c r="H1580" s="6" t="str">
        <f>VLOOKUP(Tabla1[[#This Row],[Caja]],Originales!$I$3:$K$6,2,FALSE)</f>
        <v>Tenerife Sur</v>
      </c>
      <c r="I1580" s="6" t="str">
        <f>VLOOKUP(Tabla1[[#This Row],[Caja]],Originales!$I$3:$K$6,3,FALSE)</f>
        <v>Tenerife</v>
      </c>
      <c r="J1580" s="9" t="str">
        <f>VLOOKUP(Tabla1[[#This Row],[CodigoEmpleado]],Originales!$M$3:$P$13,2,FALSE)</f>
        <v>Juan</v>
      </c>
      <c r="K1580" s="10">
        <f>YEAR(Tabla1[[#This Row],[Fecha]])</f>
        <v>2011</v>
      </c>
      <c r="L1580" s="11">
        <f>MONTH(Tabla1[[#This Row],[Fecha]])</f>
        <v>7</v>
      </c>
      <c r="M1580" s="11">
        <f>DAY(Tabla1[[#This Row],[Fecha]])</f>
        <v>17</v>
      </c>
      <c r="N1580" s="11">
        <f>WEEKDAY(Tabla1[[#This Row],[Fecha]],2)</f>
        <v>7</v>
      </c>
      <c r="O1580" s="11" t="str">
        <f t="shared" si="24"/>
        <v>Domingo</v>
      </c>
    </row>
    <row r="1581" spans="1:15" x14ac:dyDescent="0.25">
      <c r="A1581" s="4">
        <v>40741</v>
      </c>
      <c r="B1581">
        <v>2</v>
      </c>
      <c r="C1581">
        <v>2</v>
      </c>
      <c r="D1581" s="5" t="s">
        <v>16</v>
      </c>
      <c r="E1581" s="6">
        <v>808.25850000000003</v>
      </c>
      <c r="F1581" s="6">
        <v>1243.347</v>
      </c>
      <c r="G1581" s="6">
        <v>2051.6055000000001</v>
      </c>
      <c r="H1581" s="6" t="str">
        <f>VLOOKUP(Tabla1[[#This Row],[Caja]],Originales!$I$3:$K$6,2,FALSE)</f>
        <v>Tenerife Sur</v>
      </c>
      <c r="I1581" s="6" t="str">
        <f>VLOOKUP(Tabla1[[#This Row],[Caja]],Originales!$I$3:$K$6,3,FALSE)</f>
        <v>Tenerife</v>
      </c>
      <c r="J1581" s="9" t="str">
        <f>VLOOKUP(Tabla1[[#This Row],[CodigoEmpleado]],Originales!$M$3:$P$13,2,FALSE)</f>
        <v>Jorge</v>
      </c>
      <c r="K1581" s="10">
        <f>YEAR(Tabla1[[#This Row],[Fecha]])</f>
        <v>2011</v>
      </c>
      <c r="L1581" s="11">
        <f>MONTH(Tabla1[[#This Row],[Fecha]])</f>
        <v>7</v>
      </c>
      <c r="M1581" s="11">
        <f>DAY(Tabla1[[#This Row],[Fecha]])</f>
        <v>17</v>
      </c>
      <c r="N1581" s="11">
        <f>WEEKDAY(Tabla1[[#This Row],[Fecha]],2)</f>
        <v>7</v>
      </c>
      <c r="O1581" s="11" t="str">
        <f t="shared" si="24"/>
        <v>Domingo</v>
      </c>
    </row>
    <row r="1582" spans="1:15" x14ac:dyDescent="0.25">
      <c r="A1582" s="4">
        <v>40741</v>
      </c>
      <c r="B1582">
        <v>3</v>
      </c>
      <c r="C1582">
        <v>1</v>
      </c>
      <c r="D1582" s="5" t="s">
        <v>22</v>
      </c>
      <c r="E1582" s="6">
        <v>699.5625</v>
      </c>
      <c r="F1582" s="6">
        <v>1193.1990000000001</v>
      </c>
      <c r="G1582" s="6">
        <v>1892.7615000000001</v>
      </c>
      <c r="H1582" s="6" t="str">
        <f>VLOOKUP(Tabla1[[#This Row],[Caja]],Originales!$I$3:$K$6,2,FALSE)</f>
        <v>Las Canteras</v>
      </c>
      <c r="I1582" s="6" t="str">
        <f>VLOOKUP(Tabla1[[#This Row],[Caja]],Originales!$I$3:$K$6,3,FALSE)</f>
        <v>Las Palmas</v>
      </c>
      <c r="J1582" s="9" t="str">
        <f>VLOOKUP(Tabla1[[#This Row],[CodigoEmpleado]],Originales!$M$3:$P$13,2,FALSE)</f>
        <v>Paco</v>
      </c>
      <c r="K1582" s="10">
        <f>YEAR(Tabla1[[#This Row],[Fecha]])</f>
        <v>2011</v>
      </c>
      <c r="L1582" s="11">
        <f>MONTH(Tabla1[[#This Row],[Fecha]])</f>
        <v>7</v>
      </c>
      <c r="M1582" s="11">
        <f>DAY(Tabla1[[#This Row],[Fecha]])</f>
        <v>17</v>
      </c>
      <c r="N1582" s="11">
        <f>WEEKDAY(Tabla1[[#This Row],[Fecha]],2)</f>
        <v>7</v>
      </c>
      <c r="O1582" s="11" t="str">
        <f t="shared" si="24"/>
        <v>Domingo</v>
      </c>
    </row>
    <row r="1583" spans="1:15" x14ac:dyDescent="0.25">
      <c r="A1583" s="4">
        <v>40741</v>
      </c>
      <c r="B1583">
        <v>3</v>
      </c>
      <c r="C1583">
        <v>2</v>
      </c>
      <c r="D1583" s="5" t="s">
        <v>27</v>
      </c>
      <c r="E1583" s="6">
        <v>791.62649999999996</v>
      </c>
      <c r="F1583" s="6">
        <v>1257.2384999999999</v>
      </c>
      <c r="G1583" s="6">
        <v>2048.8649999999998</v>
      </c>
      <c r="H1583" s="6" t="str">
        <f>VLOOKUP(Tabla1[[#This Row],[Caja]],Originales!$I$3:$K$6,2,FALSE)</f>
        <v>Las Canteras</v>
      </c>
      <c r="I1583" s="6" t="str">
        <f>VLOOKUP(Tabla1[[#This Row],[Caja]],Originales!$I$3:$K$6,3,FALSE)</f>
        <v>Las Palmas</v>
      </c>
      <c r="J1583" s="9" t="str">
        <f>VLOOKUP(Tabla1[[#This Row],[CodigoEmpleado]],Originales!$M$3:$P$13,2,FALSE)</f>
        <v>Bea</v>
      </c>
      <c r="K1583" s="10">
        <f>YEAR(Tabla1[[#This Row],[Fecha]])</f>
        <v>2011</v>
      </c>
      <c r="L1583" s="11">
        <f>MONTH(Tabla1[[#This Row],[Fecha]])</f>
        <v>7</v>
      </c>
      <c r="M1583" s="11">
        <f>DAY(Tabla1[[#This Row],[Fecha]])</f>
        <v>17</v>
      </c>
      <c r="N1583" s="11">
        <f>WEEKDAY(Tabla1[[#This Row],[Fecha]],2)</f>
        <v>7</v>
      </c>
      <c r="O1583" s="11" t="str">
        <f t="shared" si="24"/>
        <v>Domingo</v>
      </c>
    </row>
    <row r="1584" spans="1:15" x14ac:dyDescent="0.25">
      <c r="A1584" s="4">
        <v>40741</v>
      </c>
      <c r="B1584">
        <v>4</v>
      </c>
      <c r="C1584">
        <v>1</v>
      </c>
      <c r="D1584" s="5" t="s">
        <v>32</v>
      </c>
      <c r="E1584" s="6">
        <v>638.59950000000003</v>
      </c>
      <c r="F1584" s="6">
        <v>1041.4214999999999</v>
      </c>
      <c r="G1584" s="6">
        <v>1680.021</v>
      </c>
      <c r="H1584" s="6" t="str">
        <f>VLOOKUP(Tabla1[[#This Row],[Caja]],Originales!$I$3:$K$6,2,FALSE)</f>
        <v>Telde</v>
      </c>
      <c r="I1584" s="6" t="str">
        <f>VLOOKUP(Tabla1[[#This Row],[Caja]],Originales!$I$3:$K$6,3,FALSE)</f>
        <v>Las Palmas</v>
      </c>
      <c r="J1584" s="9" t="str">
        <f>VLOOKUP(Tabla1[[#This Row],[CodigoEmpleado]],Originales!$M$3:$P$13,2,FALSE)</f>
        <v>Ana</v>
      </c>
      <c r="K1584" s="10">
        <f>YEAR(Tabla1[[#This Row],[Fecha]])</f>
        <v>2011</v>
      </c>
      <c r="L1584" s="11">
        <f>MONTH(Tabla1[[#This Row],[Fecha]])</f>
        <v>7</v>
      </c>
      <c r="M1584" s="11">
        <f>DAY(Tabla1[[#This Row],[Fecha]])</f>
        <v>17</v>
      </c>
      <c r="N1584" s="11">
        <f>WEEKDAY(Tabla1[[#This Row],[Fecha]],2)</f>
        <v>7</v>
      </c>
      <c r="O1584" s="11" t="str">
        <f t="shared" si="24"/>
        <v>Domingo</v>
      </c>
    </row>
    <row r="1585" spans="1:15" x14ac:dyDescent="0.25">
      <c r="A1585" s="4">
        <v>40741</v>
      </c>
      <c r="B1585">
        <v>4</v>
      </c>
      <c r="C1585">
        <v>2</v>
      </c>
      <c r="D1585" s="5" t="s">
        <v>37</v>
      </c>
      <c r="E1585" s="6">
        <v>871.15350000000001</v>
      </c>
      <c r="F1585" s="6">
        <v>1314.4845</v>
      </c>
      <c r="G1585" s="6">
        <v>2185.6379999999999</v>
      </c>
      <c r="H1585" s="6" t="str">
        <f>VLOOKUP(Tabla1[[#This Row],[Caja]],Originales!$I$3:$K$6,2,FALSE)</f>
        <v>Telde</v>
      </c>
      <c r="I1585" s="6" t="str">
        <f>VLOOKUP(Tabla1[[#This Row],[Caja]],Originales!$I$3:$K$6,3,FALSE)</f>
        <v>Las Palmas</v>
      </c>
      <c r="J1585" s="9" t="str">
        <f>VLOOKUP(Tabla1[[#This Row],[CodigoEmpleado]],Originales!$M$3:$P$13,2,FALSE)</f>
        <v>Luis</v>
      </c>
      <c r="K1585" s="10">
        <f>YEAR(Tabla1[[#This Row],[Fecha]])</f>
        <v>2011</v>
      </c>
      <c r="L1585" s="11">
        <f>MONTH(Tabla1[[#This Row],[Fecha]])</f>
        <v>7</v>
      </c>
      <c r="M1585" s="11">
        <f>DAY(Tabla1[[#This Row],[Fecha]])</f>
        <v>17</v>
      </c>
      <c r="N1585" s="11">
        <f>WEEKDAY(Tabla1[[#This Row],[Fecha]],2)</f>
        <v>7</v>
      </c>
      <c r="O1585" s="11" t="str">
        <f t="shared" si="24"/>
        <v>Domingo</v>
      </c>
    </row>
    <row r="1586" spans="1:15" x14ac:dyDescent="0.25">
      <c r="A1586" s="4">
        <v>40742</v>
      </c>
      <c r="B1586">
        <v>1</v>
      </c>
      <c r="C1586">
        <v>1</v>
      </c>
      <c r="D1586" s="5" t="s">
        <v>40</v>
      </c>
      <c r="E1586" s="6">
        <v>672.54600000000005</v>
      </c>
      <c r="F1586" s="6">
        <v>1185.3765000000001</v>
      </c>
      <c r="G1586" s="6">
        <v>1857.9224999999999</v>
      </c>
      <c r="H1586" s="6" t="str">
        <f>VLOOKUP(Tabla1[[#This Row],[Caja]],Originales!$I$3:$K$6,2,FALSE)</f>
        <v>Tenerife Norte</v>
      </c>
      <c r="I1586" s="6" t="str">
        <f>VLOOKUP(Tabla1[[#This Row],[Caja]],Originales!$I$3:$K$6,3,FALSE)</f>
        <v>Tenerife</v>
      </c>
      <c r="J1586" s="9" t="str">
        <f>VLOOKUP(Tabla1[[#This Row],[CodigoEmpleado]],Originales!$M$3:$P$13,2,FALSE)</f>
        <v>Pepe</v>
      </c>
      <c r="K1586" s="10">
        <f>YEAR(Tabla1[[#This Row],[Fecha]])</f>
        <v>2011</v>
      </c>
      <c r="L1586" s="11">
        <f>MONTH(Tabla1[[#This Row],[Fecha]])</f>
        <v>7</v>
      </c>
      <c r="M1586" s="11">
        <f>DAY(Tabla1[[#This Row],[Fecha]])</f>
        <v>18</v>
      </c>
      <c r="N1586" s="11">
        <f>WEEKDAY(Tabla1[[#This Row],[Fecha]],2)</f>
        <v>1</v>
      </c>
      <c r="O1586" s="11" t="str">
        <f t="shared" si="24"/>
        <v>Lunes</v>
      </c>
    </row>
    <row r="1587" spans="1:15" x14ac:dyDescent="0.25">
      <c r="A1587" s="4">
        <v>40742</v>
      </c>
      <c r="B1587">
        <v>1</v>
      </c>
      <c r="C1587">
        <v>2</v>
      </c>
      <c r="D1587" s="5" t="s">
        <v>41</v>
      </c>
      <c r="E1587" s="6">
        <v>731.30399999999997</v>
      </c>
      <c r="F1587" s="6">
        <v>1285.788</v>
      </c>
      <c r="G1587" s="6">
        <v>2017.0920000000001</v>
      </c>
      <c r="H1587" s="6" t="str">
        <f>VLOOKUP(Tabla1[[#This Row],[Caja]],Originales!$I$3:$K$6,2,FALSE)</f>
        <v>Tenerife Norte</v>
      </c>
      <c r="I1587" s="6" t="str">
        <f>VLOOKUP(Tabla1[[#This Row],[Caja]],Originales!$I$3:$K$6,3,FALSE)</f>
        <v>Tenerife</v>
      </c>
      <c r="J1587" s="9" t="str">
        <f>VLOOKUP(Tabla1[[#This Row],[CodigoEmpleado]],Originales!$M$3:$P$13,2,FALSE)</f>
        <v>Javi</v>
      </c>
      <c r="K1587" s="10">
        <f>YEAR(Tabla1[[#This Row],[Fecha]])</f>
        <v>2011</v>
      </c>
      <c r="L1587" s="11">
        <f>MONTH(Tabla1[[#This Row],[Fecha]])</f>
        <v>7</v>
      </c>
      <c r="M1587" s="11">
        <f>DAY(Tabla1[[#This Row],[Fecha]])</f>
        <v>18</v>
      </c>
      <c r="N1587" s="11">
        <f>WEEKDAY(Tabla1[[#This Row],[Fecha]],2)</f>
        <v>1</v>
      </c>
      <c r="O1587" s="11" t="str">
        <f t="shared" si="24"/>
        <v>Lunes</v>
      </c>
    </row>
    <row r="1588" spans="1:15" x14ac:dyDescent="0.25">
      <c r="A1588" s="4">
        <v>40742</v>
      </c>
      <c r="B1588">
        <v>2</v>
      </c>
      <c r="C1588">
        <v>1</v>
      </c>
      <c r="D1588" s="5" t="s">
        <v>43</v>
      </c>
      <c r="E1588" s="6">
        <v>587.90549999999996</v>
      </c>
      <c r="F1588" s="6">
        <v>1045.212</v>
      </c>
      <c r="G1588" s="6">
        <v>1633.1175000000001</v>
      </c>
      <c r="H1588" s="6" t="str">
        <f>VLOOKUP(Tabla1[[#This Row],[Caja]],Originales!$I$3:$K$6,2,FALSE)</f>
        <v>Tenerife Sur</v>
      </c>
      <c r="I1588" s="6" t="str">
        <f>VLOOKUP(Tabla1[[#This Row],[Caja]],Originales!$I$3:$K$6,3,FALSE)</f>
        <v>Tenerife</v>
      </c>
      <c r="J1588" s="9" t="str">
        <f>VLOOKUP(Tabla1[[#This Row],[CodigoEmpleado]],Originales!$M$3:$P$13,2,FALSE)</f>
        <v>Jose</v>
      </c>
      <c r="K1588" s="10">
        <f>YEAR(Tabla1[[#This Row],[Fecha]])</f>
        <v>2011</v>
      </c>
      <c r="L1588" s="11">
        <f>MONTH(Tabla1[[#This Row],[Fecha]])</f>
        <v>7</v>
      </c>
      <c r="M1588" s="11">
        <f>DAY(Tabla1[[#This Row],[Fecha]])</f>
        <v>18</v>
      </c>
      <c r="N1588" s="11">
        <f>WEEKDAY(Tabla1[[#This Row],[Fecha]],2)</f>
        <v>1</v>
      </c>
      <c r="O1588" s="11" t="str">
        <f t="shared" si="24"/>
        <v>Lunes</v>
      </c>
    </row>
    <row r="1589" spans="1:15" x14ac:dyDescent="0.25">
      <c r="A1589" s="4">
        <v>40742</v>
      </c>
      <c r="B1589">
        <v>2</v>
      </c>
      <c r="C1589">
        <v>2</v>
      </c>
      <c r="D1589" s="5" t="s">
        <v>47</v>
      </c>
      <c r="E1589" s="6">
        <v>810.77850000000001</v>
      </c>
      <c r="F1589" s="6">
        <v>1390.3995</v>
      </c>
      <c r="G1589" s="6">
        <v>2201.1779999999999</v>
      </c>
      <c r="H1589" s="6" t="str">
        <f>VLOOKUP(Tabla1[[#This Row],[Caja]],Originales!$I$3:$K$6,2,FALSE)</f>
        <v>Tenerife Sur</v>
      </c>
      <c r="I1589" s="6" t="str">
        <f>VLOOKUP(Tabla1[[#This Row],[Caja]],Originales!$I$3:$K$6,3,FALSE)</f>
        <v>Tenerife</v>
      </c>
      <c r="J1589" s="9" t="str">
        <f>VLOOKUP(Tabla1[[#This Row],[CodigoEmpleado]],Originales!$M$3:$P$13,2,FALSE)</f>
        <v>Toño</v>
      </c>
      <c r="K1589" s="10">
        <f>YEAR(Tabla1[[#This Row],[Fecha]])</f>
        <v>2011</v>
      </c>
      <c r="L1589" s="11">
        <f>MONTH(Tabla1[[#This Row],[Fecha]])</f>
        <v>7</v>
      </c>
      <c r="M1589" s="11">
        <f>DAY(Tabla1[[#This Row],[Fecha]])</f>
        <v>18</v>
      </c>
      <c r="N1589" s="11">
        <f>WEEKDAY(Tabla1[[#This Row],[Fecha]],2)</f>
        <v>1</v>
      </c>
      <c r="O1589" s="11" t="str">
        <f t="shared" si="24"/>
        <v>Lunes</v>
      </c>
    </row>
    <row r="1590" spans="1:15" x14ac:dyDescent="0.25">
      <c r="A1590" s="4">
        <v>40742</v>
      </c>
      <c r="B1590">
        <v>3</v>
      </c>
      <c r="C1590">
        <v>1</v>
      </c>
      <c r="D1590" s="5" t="s">
        <v>24</v>
      </c>
      <c r="E1590" s="6">
        <v>607.75049999999999</v>
      </c>
      <c r="F1590" s="6">
        <v>972.79349999999999</v>
      </c>
      <c r="G1590" s="6">
        <v>1580.5440000000001</v>
      </c>
      <c r="H1590" s="6" t="str">
        <f>VLOOKUP(Tabla1[[#This Row],[Caja]],Originales!$I$3:$K$6,2,FALSE)</f>
        <v>Las Canteras</v>
      </c>
      <c r="I1590" s="6" t="str">
        <f>VLOOKUP(Tabla1[[#This Row],[Caja]],Originales!$I$3:$K$6,3,FALSE)</f>
        <v>Las Palmas</v>
      </c>
      <c r="J1590" s="9" t="str">
        <f>VLOOKUP(Tabla1[[#This Row],[CodigoEmpleado]],Originales!$M$3:$P$13,2,FALSE)</f>
        <v>Ana</v>
      </c>
      <c r="K1590" s="10">
        <f>YEAR(Tabla1[[#This Row],[Fecha]])</f>
        <v>2011</v>
      </c>
      <c r="L1590" s="11">
        <f>MONTH(Tabla1[[#This Row],[Fecha]])</f>
        <v>7</v>
      </c>
      <c r="M1590" s="11">
        <f>DAY(Tabla1[[#This Row],[Fecha]])</f>
        <v>18</v>
      </c>
      <c r="N1590" s="11">
        <f>WEEKDAY(Tabla1[[#This Row],[Fecha]],2)</f>
        <v>1</v>
      </c>
      <c r="O1590" s="11" t="str">
        <f t="shared" si="24"/>
        <v>Lunes</v>
      </c>
    </row>
    <row r="1591" spans="1:15" x14ac:dyDescent="0.25">
      <c r="A1591" s="4">
        <v>40742</v>
      </c>
      <c r="B1591">
        <v>3</v>
      </c>
      <c r="C1591">
        <v>2</v>
      </c>
      <c r="D1591" s="5" t="s">
        <v>30</v>
      </c>
      <c r="E1591" s="6">
        <v>711.64800000000002</v>
      </c>
      <c r="F1591" s="6">
        <v>1075.788</v>
      </c>
      <c r="G1591" s="6">
        <v>1787.4359999999999</v>
      </c>
      <c r="H1591" s="6" t="str">
        <f>VLOOKUP(Tabla1[[#This Row],[Caja]],Originales!$I$3:$K$6,2,FALSE)</f>
        <v>Las Canteras</v>
      </c>
      <c r="I1591" s="6" t="str">
        <f>VLOOKUP(Tabla1[[#This Row],[Caja]],Originales!$I$3:$K$6,3,FALSE)</f>
        <v>Las Palmas</v>
      </c>
      <c r="J1591" s="9" t="str">
        <f>VLOOKUP(Tabla1[[#This Row],[CodigoEmpleado]],Originales!$M$3:$P$13,2,FALSE)</f>
        <v>Juan</v>
      </c>
      <c r="K1591" s="10">
        <f>YEAR(Tabla1[[#This Row],[Fecha]])</f>
        <v>2011</v>
      </c>
      <c r="L1591" s="11">
        <f>MONTH(Tabla1[[#This Row],[Fecha]])</f>
        <v>7</v>
      </c>
      <c r="M1591" s="11">
        <f>DAY(Tabla1[[#This Row],[Fecha]])</f>
        <v>18</v>
      </c>
      <c r="N1591" s="11">
        <f>WEEKDAY(Tabla1[[#This Row],[Fecha]],2)</f>
        <v>1</v>
      </c>
      <c r="O1591" s="11" t="str">
        <f t="shared" si="24"/>
        <v>Lunes</v>
      </c>
    </row>
    <row r="1592" spans="1:15" x14ac:dyDescent="0.25">
      <c r="A1592" s="4">
        <v>40742</v>
      </c>
      <c r="B1592">
        <v>4</v>
      </c>
      <c r="C1592">
        <v>1</v>
      </c>
      <c r="D1592" s="5" t="s">
        <v>16</v>
      </c>
      <c r="E1592" s="6">
        <v>696.654</v>
      </c>
      <c r="F1592" s="6">
        <v>1121.2635</v>
      </c>
      <c r="G1592" s="6">
        <v>1817.9175</v>
      </c>
      <c r="H1592" s="6" t="str">
        <f>VLOOKUP(Tabla1[[#This Row],[Caja]],Originales!$I$3:$K$6,2,FALSE)</f>
        <v>Telde</v>
      </c>
      <c r="I1592" s="6" t="str">
        <f>VLOOKUP(Tabla1[[#This Row],[Caja]],Originales!$I$3:$K$6,3,FALSE)</f>
        <v>Las Palmas</v>
      </c>
      <c r="J1592" s="9" t="str">
        <f>VLOOKUP(Tabla1[[#This Row],[CodigoEmpleado]],Originales!$M$3:$P$13,2,FALSE)</f>
        <v>Jorge</v>
      </c>
      <c r="K1592" s="10">
        <f>YEAR(Tabla1[[#This Row],[Fecha]])</f>
        <v>2011</v>
      </c>
      <c r="L1592" s="11">
        <f>MONTH(Tabla1[[#This Row],[Fecha]])</f>
        <v>7</v>
      </c>
      <c r="M1592" s="11">
        <f>DAY(Tabla1[[#This Row],[Fecha]])</f>
        <v>18</v>
      </c>
      <c r="N1592" s="11">
        <f>WEEKDAY(Tabla1[[#This Row],[Fecha]],2)</f>
        <v>1</v>
      </c>
      <c r="O1592" s="11" t="str">
        <f t="shared" si="24"/>
        <v>Lunes</v>
      </c>
    </row>
    <row r="1593" spans="1:15" x14ac:dyDescent="0.25">
      <c r="A1593" s="4">
        <v>40742</v>
      </c>
      <c r="B1593">
        <v>4</v>
      </c>
      <c r="C1593">
        <v>2</v>
      </c>
      <c r="D1593" s="5" t="s">
        <v>22</v>
      </c>
      <c r="E1593" s="6">
        <v>809.15099999999995</v>
      </c>
      <c r="F1593" s="6">
        <v>1394.6624999999999</v>
      </c>
      <c r="G1593" s="6">
        <v>2203.8135000000002</v>
      </c>
      <c r="H1593" s="6" t="str">
        <f>VLOOKUP(Tabla1[[#This Row],[Caja]],Originales!$I$3:$K$6,2,FALSE)</f>
        <v>Telde</v>
      </c>
      <c r="I1593" s="6" t="str">
        <f>VLOOKUP(Tabla1[[#This Row],[Caja]],Originales!$I$3:$K$6,3,FALSE)</f>
        <v>Las Palmas</v>
      </c>
      <c r="J1593" s="9" t="str">
        <f>VLOOKUP(Tabla1[[#This Row],[CodigoEmpleado]],Originales!$M$3:$P$13,2,FALSE)</f>
        <v>Paco</v>
      </c>
      <c r="K1593" s="10">
        <f>YEAR(Tabla1[[#This Row],[Fecha]])</f>
        <v>2011</v>
      </c>
      <c r="L1593" s="11">
        <f>MONTH(Tabla1[[#This Row],[Fecha]])</f>
        <v>7</v>
      </c>
      <c r="M1593" s="11">
        <f>DAY(Tabla1[[#This Row],[Fecha]])</f>
        <v>18</v>
      </c>
      <c r="N1593" s="11">
        <f>WEEKDAY(Tabla1[[#This Row],[Fecha]],2)</f>
        <v>1</v>
      </c>
      <c r="O1593" s="11" t="str">
        <f t="shared" si="24"/>
        <v>Lunes</v>
      </c>
    </row>
    <row r="1594" spans="1:15" x14ac:dyDescent="0.25">
      <c r="A1594" s="4">
        <v>40743</v>
      </c>
      <c r="B1594">
        <v>1</v>
      </c>
      <c r="C1594">
        <v>1</v>
      </c>
      <c r="D1594" s="5" t="s">
        <v>27</v>
      </c>
      <c r="E1594" s="6">
        <v>716.02650000000006</v>
      </c>
      <c r="F1594" s="6">
        <v>1143.807</v>
      </c>
      <c r="G1594" s="6">
        <v>1859.8335</v>
      </c>
      <c r="H1594" s="6" t="str">
        <f>VLOOKUP(Tabla1[[#This Row],[Caja]],Originales!$I$3:$K$6,2,FALSE)</f>
        <v>Tenerife Norte</v>
      </c>
      <c r="I1594" s="6" t="str">
        <f>VLOOKUP(Tabla1[[#This Row],[Caja]],Originales!$I$3:$K$6,3,FALSE)</f>
        <v>Tenerife</v>
      </c>
      <c r="J1594" s="9" t="str">
        <f>VLOOKUP(Tabla1[[#This Row],[CodigoEmpleado]],Originales!$M$3:$P$13,2,FALSE)</f>
        <v>Bea</v>
      </c>
      <c r="K1594" s="10">
        <f>YEAR(Tabla1[[#This Row],[Fecha]])</f>
        <v>2011</v>
      </c>
      <c r="L1594" s="11">
        <f>MONTH(Tabla1[[#This Row],[Fecha]])</f>
        <v>7</v>
      </c>
      <c r="M1594" s="11">
        <f>DAY(Tabla1[[#This Row],[Fecha]])</f>
        <v>19</v>
      </c>
      <c r="N1594" s="11">
        <f>WEEKDAY(Tabla1[[#This Row],[Fecha]],2)</f>
        <v>2</v>
      </c>
      <c r="O1594" s="11" t="str">
        <f t="shared" si="24"/>
        <v>Martes</v>
      </c>
    </row>
    <row r="1595" spans="1:15" x14ac:dyDescent="0.25">
      <c r="A1595" s="4">
        <v>40743</v>
      </c>
      <c r="B1595">
        <v>1</v>
      </c>
      <c r="C1595">
        <v>2</v>
      </c>
      <c r="D1595" s="5" t="s">
        <v>32</v>
      </c>
      <c r="E1595" s="6">
        <v>596.14800000000002</v>
      </c>
      <c r="F1595" s="6">
        <v>1085.259</v>
      </c>
      <c r="G1595" s="6">
        <v>1681.4069999999999</v>
      </c>
      <c r="H1595" s="6" t="str">
        <f>VLOOKUP(Tabla1[[#This Row],[Caja]],Originales!$I$3:$K$6,2,FALSE)</f>
        <v>Tenerife Norte</v>
      </c>
      <c r="I1595" s="6" t="str">
        <f>VLOOKUP(Tabla1[[#This Row],[Caja]],Originales!$I$3:$K$6,3,FALSE)</f>
        <v>Tenerife</v>
      </c>
      <c r="J1595" s="9" t="str">
        <f>VLOOKUP(Tabla1[[#This Row],[CodigoEmpleado]],Originales!$M$3:$P$13,2,FALSE)</f>
        <v>Ana</v>
      </c>
      <c r="K1595" s="10">
        <f>YEAR(Tabla1[[#This Row],[Fecha]])</f>
        <v>2011</v>
      </c>
      <c r="L1595" s="11">
        <f>MONTH(Tabla1[[#This Row],[Fecha]])</f>
        <v>7</v>
      </c>
      <c r="M1595" s="11">
        <f>DAY(Tabla1[[#This Row],[Fecha]])</f>
        <v>19</v>
      </c>
      <c r="N1595" s="11">
        <f>WEEKDAY(Tabla1[[#This Row],[Fecha]],2)</f>
        <v>2</v>
      </c>
      <c r="O1595" s="11" t="str">
        <f t="shared" si="24"/>
        <v>Martes</v>
      </c>
    </row>
    <row r="1596" spans="1:15" x14ac:dyDescent="0.25">
      <c r="A1596" s="4">
        <v>40743</v>
      </c>
      <c r="B1596">
        <v>2</v>
      </c>
      <c r="C1596">
        <v>1</v>
      </c>
      <c r="D1596" s="5" t="s">
        <v>37</v>
      </c>
      <c r="E1596" s="6">
        <v>598.25850000000003</v>
      </c>
      <c r="F1596" s="6">
        <v>1041.4845</v>
      </c>
      <c r="G1596" s="6">
        <v>1639.7429999999999</v>
      </c>
      <c r="H1596" s="6" t="str">
        <f>VLOOKUP(Tabla1[[#This Row],[Caja]],Originales!$I$3:$K$6,2,FALSE)</f>
        <v>Tenerife Sur</v>
      </c>
      <c r="I1596" s="6" t="str">
        <f>VLOOKUP(Tabla1[[#This Row],[Caja]],Originales!$I$3:$K$6,3,FALSE)</f>
        <v>Tenerife</v>
      </c>
      <c r="J1596" s="9" t="str">
        <f>VLOOKUP(Tabla1[[#This Row],[CodigoEmpleado]],Originales!$M$3:$P$13,2,FALSE)</f>
        <v>Luis</v>
      </c>
      <c r="K1596" s="10">
        <f>YEAR(Tabla1[[#This Row],[Fecha]])</f>
        <v>2011</v>
      </c>
      <c r="L1596" s="11">
        <f>MONTH(Tabla1[[#This Row],[Fecha]])</f>
        <v>7</v>
      </c>
      <c r="M1596" s="11">
        <f>DAY(Tabla1[[#This Row],[Fecha]])</f>
        <v>19</v>
      </c>
      <c r="N1596" s="11">
        <f>WEEKDAY(Tabla1[[#This Row],[Fecha]],2)</f>
        <v>2</v>
      </c>
      <c r="O1596" s="11" t="str">
        <f t="shared" si="24"/>
        <v>Martes</v>
      </c>
    </row>
    <row r="1597" spans="1:15" x14ac:dyDescent="0.25">
      <c r="A1597" s="4">
        <v>40743</v>
      </c>
      <c r="B1597">
        <v>2</v>
      </c>
      <c r="C1597">
        <v>2</v>
      </c>
      <c r="D1597" s="5" t="s">
        <v>40</v>
      </c>
      <c r="E1597" s="6">
        <v>810.70500000000004</v>
      </c>
      <c r="F1597" s="6">
        <v>1306.0740000000001</v>
      </c>
      <c r="G1597" s="6">
        <v>2116.779</v>
      </c>
      <c r="H1597" s="6" t="str">
        <f>VLOOKUP(Tabla1[[#This Row],[Caja]],Originales!$I$3:$K$6,2,FALSE)</f>
        <v>Tenerife Sur</v>
      </c>
      <c r="I1597" s="6" t="str">
        <f>VLOOKUP(Tabla1[[#This Row],[Caja]],Originales!$I$3:$K$6,3,FALSE)</f>
        <v>Tenerife</v>
      </c>
      <c r="J1597" s="9" t="str">
        <f>VLOOKUP(Tabla1[[#This Row],[CodigoEmpleado]],Originales!$M$3:$P$13,2,FALSE)</f>
        <v>Pepe</v>
      </c>
      <c r="K1597" s="10">
        <f>YEAR(Tabla1[[#This Row],[Fecha]])</f>
        <v>2011</v>
      </c>
      <c r="L1597" s="11">
        <f>MONTH(Tabla1[[#This Row],[Fecha]])</f>
        <v>7</v>
      </c>
      <c r="M1597" s="11">
        <f>DAY(Tabla1[[#This Row],[Fecha]])</f>
        <v>19</v>
      </c>
      <c r="N1597" s="11">
        <f>WEEKDAY(Tabla1[[#This Row],[Fecha]],2)</f>
        <v>2</v>
      </c>
      <c r="O1597" s="11" t="str">
        <f t="shared" si="24"/>
        <v>Martes</v>
      </c>
    </row>
    <row r="1598" spans="1:15" x14ac:dyDescent="0.25">
      <c r="A1598" s="4">
        <v>40743</v>
      </c>
      <c r="B1598">
        <v>3</v>
      </c>
      <c r="C1598">
        <v>1</v>
      </c>
      <c r="D1598" s="5" t="s">
        <v>41</v>
      </c>
      <c r="E1598" s="6">
        <v>667.21199999999999</v>
      </c>
      <c r="F1598" s="6">
        <v>1171.5585000000001</v>
      </c>
      <c r="G1598" s="6">
        <v>1838.7705000000001</v>
      </c>
      <c r="H1598" s="6" t="str">
        <f>VLOOKUP(Tabla1[[#This Row],[Caja]],Originales!$I$3:$K$6,2,FALSE)</f>
        <v>Las Canteras</v>
      </c>
      <c r="I1598" s="6" t="str">
        <f>VLOOKUP(Tabla1[[#This Row],[Caja]],Originales!$I$3:$K$6,3,FALSE)</f>
        <v>Las Palmas</v>
      </c>
      <c r="J1598" s="9" t="str">
        <f>VLOOKUP(Tabla1[[#This Row],[CodigoEmpleado]],Originales!$M$3:$P$13,2,FALSE)</f>
        <v>Javi</v>
      </c>
      <c r="K1598" s="10">
        <f>YEAR(Tabla1[[#This Row],[Fecha]])</f>
        <v>2011</v>
      </c>
      <c r="L1598" s="11">
        <f>MONTH(Tabla1[[#This Row],[Fecha]])</f>
        <v>7</v>
      </c>
      <c r="M1598" s="11">
        <f>DAY(Tabla1[[#This Row],[Fecha]])</f>
        <v>19</v>
      </c>
      <c r="N1598" s="11">
        <f>WEEKDAY(Tabla1[[#This Row],[Fecha]],2)</f>
        <v>2</v>
      </c>
      <c r="O1598" s="11" t="str">
        <f t="shared" si="24"/>
        <v>Martes</v>
      </c>
    </row>
    <row r="1599" spans="1:15" x14ac:dyDescent="0.25">
      <c r="A1599" s="4">
        <v>40743</v>
      </c>
      <c r="B1599">
        <v>3</v>
      </c>
      <c r="C1599">
        <v>2</v>
      </c>
      <c r="D1599" s="5" t="s">
        <v>43</v>
      </c>
      <c r="E1599" s="6">
        <v>683.42399999999998</v>
      </c>
      <c r="F1599" s="6">
        <v>1116.7695000000001</v>
      </c>
      <c r="G1599" s="6">
        <v>1800.1935000000001</v>
      </c>
      <c r="H1599" s="6" t="str">
        <f>VLOOKUP(Tabla1[[#This Row],[Caja]],Originales!$I$3:$K$6,2,FALSE)</f>
        <v>Las Canteras</v>
      </c>
      <c r="I1599" s="6" t="str">
        <f>VLOOKUP(Tabla1[[#This Row],[Caja]],Originales!$I$3:$K$6,3,FALSE)</f>
        <v>Las Palmas</v>
      </c>
      <c r="J1599" s="9" t="str">
        <f>VLOOKUP(Tabla1[[#This Row],[CodigoEmpleado]],Originales!$M$3:$P$13,2,FALSE)</f>
        <v>Jose</v>
      </c>
      <c r="K1599" s="10">
        <f>YEAR(Tabla1[[#This Row],[Fecha]])</f>
        <v>2011</v>
      </c>
      <c r="L1599" s="11">
        <f>MONTH(Tabla1[[#This Row],[Fecha]])</f>
        <v>7</v>
      </c>
      <c r="M1599" s="11">
        <f>DAY(Tabla1[[#This Row],[Fecha]])</f>
        <v>19</v>
      </c>
      <c r="N1599" s="11">
        <f>WEEKDAY(Tabla1[[#This Row],[Fecha]],2)</f>
        <v>2</v>
      </c>
      <c r="O1599" s="11" t="str">
        <f t="shared" si="24"/>
        <v>Martes</v>
      </c>
    </row>
    <row r="1600" spans="1:15" x14ac:dyDescent="0.25">
      <c r="A1600" s="4">
        <v>40743</v>
      </c>
      <c r="B1600">
        <v>4</v>
      </c>
      <c r="C1600">
        <v>1</v>
      </c>
      <c r="D1600" s="5" t="s">
        <v>47</v>
      </c>
      <c r="E1600" s="6">
        <v>666.77099999999996</v>
      </c>
      <c r="F1600" s="6">
        <v>1032.8325</v>
      </c>
      <c r="G1600" s="6">
        <v>1699.6034999999999</v>
      </c>
      <c r="H1600" s="6" t="str">
        <f>VLOOKUP(Tabla1[[#This Row],[Caja]],Originales!$I$3:$K$6,2,FALSE)</f>
        <v>Telde</v>
      </c>
      <c r="I1600" s="6" t="str">
        <f>VLOOKUP(Tabla1[[#This Row],[Caja]],Originales!$I$3:$K$6,3,FALSE)</f>
        <v>Las Palmas</v>
      </c>
      <c r="J1600" s="9" t="str">
        <f>VLOOKUP(Tabla1[[#This Row],[CodigoEmpleado]],Originales!$M$3:$P$13,2,FALSE)</f>
        <v>Toño</v>
      </c>
      <c r="K1600" s="10">
        <f>YEAR(Tabla1[[#This Row],[Fecha]])</f>
        <v>2011</v>
      </c>
      <c r="L1600" s="11">
        <f>MONTH(Tabla1[[#This Row],[Fecha]])</f>
        <v>7</v>
      </c>
      <c r="M1600" s="11">
        <f>DAY(Tabla1[[#This Row],[Fecha]])</f>
        <v>19</v>
      </c>
      <c r="N1600" s="11">
        <f>WEEKDAY(Tabla1[[#This Row],[Fecha]],2)</f>
        <v>2</v>
      </c>
      <c r="O1600" s="11" t="str">
        <f t="shared" si="24"/>
        <v>Martes</v>
      </c>
    </row>
    <row r="1601" spans="1:15" x14ac:dyDescent="0.25">
      <c r="A1601" s="4">
        <v>40743</v>
      </c>
      <c r="B1601">
        <v>4</v>
      </c>
      <c r="C1601">
        <v>2</v>
      </c>
      <c r="D1601" s="5" t="s">
        <v>24</v>
      </c>
      <c r="E1601" s="6">
        <v>710.71349999999995</v>
      </c>
      <c r="F1601" s="6">
        <v>1104.7470000000001</v>
      </c>
      <c r="G1601" s="6">
        <v>1815.4604999999999</v>
      </c>
      <c r="H1601" s="6" t="str">
        <f>VLOOKUP(Tabla1[[#This Row],[Caja]],Originales!$I$3:$K$6,2,FALSE)</f>
        <v>Telde</v>
      </c>
      <c r="I1601" s="6" t="str">
        <f>VLOOKUP(Tabla1[[#This Row],[Caja]],Originales!$I$3:$K$6,3,FALSE)</f>
        <v>Las Palmas</v>
      </c>
      <c r="J1601" s="9" t="str">
        <f>VLOOKUP(Tabla1[[#This Row],[CodigoEmpleado]],Originales!$M$3:$P$13,2,FALSE)</f>
        <v>Ana</v>
      </c>
      <c r="K1601" s="10">
        <f>YEAR(Tabla1[[#This Row],[Fecha]])</f>
        <v>2011</v>
      </c>
      <c r="L1601" s="11">
        <f>MONTH(Tabla1[[#This Row],[Fecha]])</f>
        <v>7</v>
      </c>
      <c r="M1601" s="11">
        <f>DAY(Tabla1[[#This Row],[Fecha]])</f>
        <v>19</v>
      </c>
      <c r="N1601" s="11">
        <f>WEEKDAY(Tabla1[[#This Row],[Fecha]],2)</f>
        <v>2</v>
      </c>
      <c r="O1601" s="11" t="str">
        <f t="shared" si="24"/>
        <v>Martes</v>
      </c>
    </row>
    <row r="1602" spans="1:15" x14ac:dyDescent="0.25">
      <c r="A1602" s="4">
        <v>40744</v>
      </c>
      <c r="B1602">
        <v>1</v>
      </c>
      <c r="C1602">
        <v>1</v>
      </c>
      <c r="D1602" s="5" t="s">
        <v>30</v>
      </c>
      <c r="E1602" s="6">
        <v>657.85649999999998</v>
      </c>
      <c r="F1602" s="6">
        <v>1217.7584999999999</v>
      </c>
      <c r="G1602" s="6">
        <v>1875.615</v>
      </c>
      <c r="H1602" s="6" t="str">
        <f>VLOOKUP(Tabla1[[#This Row],[Caja]],Originales!$I$3:$K$6,2,FALSE)</f>
        <v>Tenerife Norte</v>
      </c>
      <c r="I1602" s="6" t="str">
        <f>VLOOKUP(Tabla1[[#This Row],[Caja]],Originales!$I$3:$K$6,3,FALSE)</f>
        <v>Tenerife</v>
      </c>
      <c r="J1602" s="9" t="str">
        <f>VLOOKUP(Tabla1[[#This Row],[CodigoEmpleado]],Originales!$M$3:$P$13,2,FALSE)</f>
        <v>Juan</v>
      </c>
      <c r="K1602" s="10">
        <f>YEAR(Tabla1[[#This Row],[Fecha]])</f>
        <v>2011</v>
      </c>
      <c r="L1602" s="11">
        <f>MONTH(Tabla1[[#This Row],[Fecha]])</f>
        <v>7</v>
      </c>
      <c r="M1602" s="11">
        <f>DAY(Tabla1[[#This Row],[Fecha]])</f>
        <v>20</v>
      </c>
      <c r="N1602" s="11">
        <f>WEEKDAY(Tabla1[[#This Row],[Fecha]],2)</f>
        <v>3</v>
      </c>
      <c r="O1602" s="11" t="str">
        <f t="shared" ref="O1602:O1665" si="25">IF(N1602=1,"Lunes",IF(N1602=2,"Martes",IF(N1602=3,"Miércoles",IF(N1602=4,"Jueves",IF(N1602=5,"Viernes",IF(N1602=6,"Sábado","Domingo"))))))</f>
        <v>Miércoles</v>
      </c>
    </row>
    <row r="1603" spans="1:15" x14ac:dyDescent="0.25">
      <c r="A1603" s="4">
        <v>40744</v>
      </c>
      <c r="B1603">
        <v>1</v>
      </c>
      <c r="C1603">
        <v>2</v>
      </c>
      <c r="D1603" s="5" t="s">
        <v>16</v>
      </c>
      <c r="E1603" s="6">
        <v>733.51949999999999</v>
      </c>
      <c r="F1603" s="6">
        <v>1326.8744999999999</v>
      </c>
      <c r="G1603" s="6">
        <v>2060.3939999999998</v>
      </c>
      <c r="H1603" s="6" t="str">
        <f>VLOOKUP(Tabla1[[#This Row],[Caja]],Originales!$I$3:$K$6,2,FALSE)</f>
        <v>Tenerife Norte</v>
      </c>
      <c r="I1603" s="6" t="str">
        <f>VLOOKUP(Tabla1[[#This Row],[Caja]],Originales!$I$3:$K$6,3,FALSE)</f>
        <v>Tenerife</v>
      </c>
      <c r="J1603" s="9" t="str">
        <f>VLOOKUP(Tabla1[[#This Row],[CodigoEmpleado]],Originales!$M$3:$P$13,2,FALSE)</f>
        <v>Jorge</v>
      </c>
      <c r="K1603" s="10">
        <f>YEAR(Tabla1[[#This Row],[Fecha]])</f>
        <v>2011</v>
      </c>
      <c r="L1603" s="11">
        <f>MONTH(Tabla1[[#This Row],[Fecha]])</f>
        <v>7</v>
      </c>
      <c r="M1603" s="11">
        <f>DAY(Tabla1[[#This Row],[Fecha]])</f>
        <v>20</v>
      </c>
      <c r="N1603" s="11">
        <f>WEEKDAY(Tabla1[[#This Row],[Fecha]],2)</f>
        <v>3</v>
      </c>
      <c r="O1603" s="11" t="str">
        <f t="shared" si="25"/>
        <v>Miércoles</v>
      </c>
    </row>
    <row r="1604" spans="1:15" x14ac:dyDescent="0.25">
      <c r="A1604" s="4">
        <v>40744</v>
      </c>
      <c r="B1604">
        <v>2</v>
      </c>
      <c r="C1604">
        <v>1</v>
      </c>
      <c r="D1604" s="5" t="s">
        <v>22</v>
      </c>
      <c r="E1604" s="6">
        <v>569.48850000000004</v>
      </c>
      <c r="F1604" s="6">
        <v>1081.2795000000001</v>
      </c>
      <c r="G1604" s="6">
        <v>1650.768</v>
      </c>
      <c r="H1604" s="6" t="str">
        <f>VLOOKUP(Tabla1[[#This Row],[Caja]],Originales!$I$3:$K$6,2,FALSE)</f>
        <v>Tenerife Sur</v>
      </c>
      <c r="I1604" s="6" t="str">
        <f>VLOOKUP(Tabla1[[#This Row],[Caja]],Originales!$I$3:$K$6,3,FALSE)</f>
        <v>Tenerife</v>
      </c>
      <c r="J1604" s="9" t="str">
        <f>VLOOKUP(Tabla1[[#This Row],[CodigoEmpleado]],Originales!$M$3:$P$13,2,FALSE)</f>
        <v>Paco</v>
      </c>
      <c r="K1604" s="10">
        <f>YEAR(Tabla1[[#This Row],[Fecha]])</f>
        <v>2011</v>
      </c>
      <c r="L1604" s="11">
        <f>MONTH(Tabla1[[#This Row],[Fecha]])</f>
        <v>7</v>
      </c>
      <c r="M1604" s="11">
        <f>DAY(Tabla1[[#This Row],[Fecha]])</f>
        <v>20</v>
      </c>
      <c r="N1604" s="11">
        <f>WEEKDAY(Tabla1[[#This Row],[Fecha]],2)</f>
        <v>3</v>
      </c>
      <c r="O1604" s="11" t="str">
        <f t="shared" si="25"/>
        <v>Miércoles</v>
      </c>
    </row>
    <row r="1605" spans="1:15" x14ac:dyDescent="0.25">
      <c r="A1605" s="4">
        <v>40744</v>
      </c>
      <c r="B1605">
        <v>2</v>
      </c>
      <c r="C1605">
        <v>2</v>
      </c>
      <c r="D1605" s="5" t="s">
        <v>27</v>
      </c>
      <c r="E1605" s="6">
        <v>589.43849999999998</v>
      </c>
      <c r="F1605" s="6">
        <v>1000.629</v>
      </c>
      <c r="G1605" s="6">
        <v>1590.0675000000001</v>
      </c>
      <c r="H1605" s="6" t="str">
        <f>VLOOKUP(Tabla1[[#This Row],[Caja]],Originales!$I$3:$K$6,2,FALSE)</f>
        <v>Tenerife Sur</v>
      </c>
      <c r="I1605" s="6" t="str">
        <f>VLOOKUP(Tabla1[[#This Row],[Caja]],Originales!$I$3:$K$6,3,FALSE)</f>
        <v>Tenerife</v>
      </c>
      <c r="J1605" s="9" t="str">
        <f>VLOOKUP(Tabla1[[#This Row],[CodigoEmpleado]],Originales!$M$3:$P$13,2,FALSE)</f>
        <v>Bea</v>
      </c>
      <c r="K1605" s="10">
        <f>YEAR(Tabla1[[#This Row],[Fecha]])</f>
        <v>2011</v>
      </c>
      <c r="L1605" s="11">
        <f>MONTH(Tabla1[[#This Row],[Fecha]])</f>
        <v>7</v>
      </c>
      <c r="M1605" s="11">
        <f>DAY(Tabla1[[#This Row],[Fecha]])</f>
        <v>20</v>
      </c>
      <c r="N1605" s="11">
        <f>WEEKDAY(Tabla1[[#This Row],[Fecha]],2)</f>
        <v>3</v>
      </c>
      <c r="O1605" s="11" t="str">
        <f t="shared" si="25"/>
        <v>Miércoles</v>
      </c>
    </row>
    <row r="1606" spans="1:15" x14ac:dyDescent="0.25">
      <c r="A1606" s="4">
        <v>40744</v>
      </c>
      <c r="B1606">
        <v>3</v>
      </c>
      <c r="C1606">
        <v>1</v>
      </c>
      <c r="D1606" s="5" t="s">
        <v>32</v>
      </c>
      <c r="E1606" s="6">
        <v>684.16949999999997</v>
      </c>
      <c r="F1606" s="6">
        <v>1157.5725</v>
      </c>
      <c r="G1606" s="6">
        <v>1841.742</v>
      </c>
      <c r="H1606" s="6" t="str">
        <f>VLOOKUP(Tabla1[[#This Row],[Caja]],Originales!$I$3:$K$6,2,FALSE)</f>
        <v>Las Canteras</v>
      </c>
      <c r="I1606" s="6" t="str">
        <f>VLOOKUP(Tabla1[[#This Row],[Caja]],Originales!$I$3:$K$6,3,FALSE)</f>
        <v>Las Palmas</v>
      </c>
      <c r="J1606" s="9" t="str">
        <f>VLOOKUP(Tabla1[[#This Row],[CodigoEmpleado]],Originales!$M$3:$P$13,2,FALSE)</f>
        <v>Ana</v>
      </c>
      <c r="K1606" s="10">
        <f>YEAR(Tabla1[[#This Row],[Fecha]])</f>
        <v>2011</v>
      </c>
      <c r="L1606" s="11">
        <f>MONTH(Tabla1[[#This Row],[Fecha]])</f>
        <v>7</v>
      </c>
      <c r="M1606" s="11">
        <f>DAY(Tabla1[[#This Row],[Fecha]])</f>
        <v>20</v>
      </c>
      <c r="N1606" s="11">
        <f>WEEKDAY(Tabla1[[#This Row],[Fecha]],2)</f>
        <v>3</v>
      </c>
      <c r="O1606" s="11" t="str">
        <f t="shared" si="25"/>
        <v>Miércoles</v>
      </c>
    </row>
    <row r="1607" spans="1:15" x14ac:dyDescent="0.25">
      <c r="A1607" s="4">
        <v>40744</v>
      </c>
      <c r="B1607">
        <v>3</v>
      </c>
      <c r="C1607">
        <v>2</v>
      </c>
      <c r="D1607" s="5" t="s">
        <v>37</v>
      </c>
      <c r="E1607" s="6">
        <v>795.98400000000004</v>
      </c>
      <c r="F1607" s="6">
        <v>1194.6375</v>
      </c>
      <c r="G1607" s="6">
        <v>1990.6215</v>
      </c>
      <c r="H1607" s="6" t="str">
        <f>VLOOKUP(Tabla1[[#This Row],[Caja]],Originales!$I$3:$K$6,2,FALSE)</f>
        <v>Las Canteras</v>
      </c>
      <c r="I1607" s="6" t="str">
        <f>VLOOKUP(Tabla1[[#This Row],[Caja]],Originales!$I$3:$K$6,3,FALSE)</f>
        <v>Las Palmas</v>
      </c>
      <c r="J1607" s="9" t="str">
        <f>VLOOKUP(Tabla1[[#This Row],[CodigoEmpleado]],Originales!$M$3:$P$13,2,FALSE)</f>
        <v>Luis</v>
      </c>
      <c r="K1607" s="10">
        <f>YEAR(Tabla1[[#This Row],[Fecha]])</f>
        <v>2011</v>
      </c>
      <c r="L1607" s="11">
        <f>MONTH(Tabla1[[#This Row],[Fecha]])</f>
        <v>7</v>
      </c>
      <c r="M1607" s="11">
        <f>DAY(Tabla1[[#This Row],[Fecha]])</f>
        <v>20</v>
      </c>
      <c r="N1607" s="11">
        <f>WEEKDAY(Tabla1[[#This Row],[Fecha]],2)</f>
        <v>3</v>
      </c>
      <c r="O1607" s="11" t="str">
        <f t="shared" si="25"/>
        <v>Miércoles</v>
      </c>
    </row>
    <row r="1608" spans="1:15" x14ac:dyDescent="0.25">
      <c r="A1608" s="4">
        <v>40744</v>
      </c>
      <c r="B1608">
        <v>4</v>
      </c>
      <c r="C1608">
        <v>1</v>
      </c>
      <c r="D1608" s="5" t="s">
        <v>40</v>
      </c>
      <c r="E1608" s="6">
        <v>683.98050000000001</v>
      </c>
      <c r="F1608" s="6">
        <v>1195.8135</v>
      </c>
      <c r="G1608" s="6">
        <v>1879.7940000000001</v>
      </c>
      <c r="H1608" s="6" t="str">
        <f>VLOOKUP(Tabla1[[#This Row],[Caja]],Originales!$I$3:$K$6,2,FALSE)</f>
        <v>Telde</v>
      </c>
      <c r="I1608" s="6" t="str">
        <f>VLOOKUP(Tabla1[[#This Row],[Caja]],Originales!$I$3:$K$6,3,FALSE)</f>
        <v>Las Palmas</v>
      </c>
      <c r="J1608" s="9" t="str">
        <f>VLOOKUP(Tabla1[[#This Row],[CodigoEmpleado]],Originales!$M$3:$P$13,2,FALSE)</f>
        <v>Pepe</v>
      </c>
      <c r="K1608" s="10">
        <f>YEAR(Tabla1[[#This Row],[Fecha]])</f>
        <v>2011</v>
      </c>
      <c r="L1608" s="11">
        <f>MONTH(Tabla1[[#This Row],[Fecha]])</f>
        <v>7</v>
      </c>
      <c r="M1608" s="11">
        <f>DAY(Tabla1[[#This Row],[Fecha]])</f>
        <v>20</v>
      </c>
      <c r="N1608" s="11">
        <f>WEEKDAY(Tabla1[[#This Row],[Fecha]],2)</f>
        <v>3</v>
      </c>
      <c r="O1608" s="11" t="str">
        <f t="shared" si="25"/>
        <v>Miércoles</v>
      </c>
    </row>
    <row r="1609" spans="1:15" x14ac:dyDescent="0.25">
      <c r="A1609" s="4">
        <v>40744</v>
      </c>
      <c r="B1609">
        <v>4</v>
      </c>
      <c r="C1609">
        <v>2</v>
      </c>
      <c r="D1609" s="5" t="s">
        <v>41</v>
      </c>
      <c r="E1609" s="6">
        <v>792.61350000000004</v>
      </c>
      <c r="F1609" s="6">
        <v>1219.0184999999999</v>
      </c>
      <c r="G1609" s="6">
        <v>2011.6320000000001</v>
      </c>
      <c r="H1609" s="6" t="str">
        <f>VLOOKUP(Tabla1[[#This Row],[Caja]],Originales!$I$3:$K$6,2,FALSE)</f>
        <v>Telde</v>
      </c>
      <c r="I1609" s="6" t="str">
        <f>VLOOKUP(Tabla1[[#This Row],[Caja]],Originales!$I$3:$K$6,3,FALSE)</f>
        <v>Las Palmas</v>
      </c>
      <c r="J1609" s="9" t="str">
        <f>VLOOKUP(Tabla1[[#This Row],[CodigoEmpleado]],Originales!$M$3:$P$13,2,FALSE)</f>
        <v>Javi</v>
      </c>
      <c r="K1609" s="10">
        <f>YEAR(Tabla1[[#This Row],[Fecha]])</f>
        <v>2011</v>
      </c>
      <c r="L1609" s="11">
        <f>MONTH(Tabla1[[#This Row],[Fecha]])</f>
        <v>7</v>
      </c>
      <c r="M1609" s="11">
        <f>DAY(Tabla1[[#This Row],[Fecha]])</f>
        <v>20</v>
      </c>
      <c r="N1609" s="11">
        <f>WEEKDAY(Tabla1[[#This Row],[Fecha]],2)</f>
        <v>3</v>
      </c>
      <c r="O1609" s="11" t="str">
        <f t="shared" si="25"/>
        <v>Miércoles</v>
      </c>
    </row>
    <row r="1610" spans="1:15" x14ac:dyDescent="0.25">
      <c r="A1610" s="4">
        <v>40745</v>
      </c>
      <c r="B1610">
        <v>1</v>
      </c>
      <c r="C1610">
        <v>1</v>
      </c>
      <c r="D1610" s="5" t="s">
        <v>43</v>
      </c>
      <c r="E1610" s="6">
        <v>641.09849999999994</v>
      </c>
      <c r="F1610" s="6">
        <v>1127.3325</v>
      </c>
      <c r="G1610" s="6">
        <v>1768.431</v>
      </c>
      <c r="H1610" s="6" t="str">
        <f>VLOOKUP(Tabla1[[#This Row],[Caja]],Originales!$I$3:$K$6,2,FALSE)</f>
        <v>Tenerife Norte</v>
      </c>
      <c r="I1610" s="6" t="str">
        <f>VLOOKUP(Tabla1[[#This Row],[Caja]],Originales!$I$3:$K$6,3,FALSE)</f>
        <v>Tenerife</v>
      </c>
      <c r="J1610" s="9" t="str">
        <f>VLOOKUP(Tabla1[[#This Row],[CodigoEmpleado]],Originales!$M$3:$P$13,2,FALSE)</f>
        <v>Jose</v>
      </c>
      <c r="K1610" s="10">
        <f>YEAR(Tabla1[[#This Row],[Fecha]])</f>
        <v>2011</v>
      </c>
      <c r="L1610" s="11">
        <f>MONTH(Tabla1[[#This Row],[Fecha]])</f>
        <v>7</v>
      </c>
      <c r="M1610" s="11">
        <f>DAY(Tabla1[[#This Row],[Fecha]])</f>
        <v>21</v>
      </c>
      <c r="N1610" s="11">
        <f>WEEKDAY(Tabla1[[#This Row],[Fecha]],2)</f>
        <v>4</v>
      </c>
      <c r="O1610" s="11" t="str">
        <f t="shared" si="25"/>
        <v>Jueves</v>
      </c>
    </row>
    <row r="1611" spans="1:15" x14ac:dyDescent="0.25">
      <c r="A1611" s="4">
        <v>40745</v>
      </c>
      <c r="B1611">
        <v>1</v>
      </c>
      <c r="C1611">
        <v>2</v>
      </c>
      <c r="D1611" s="5" t="s">
        <v>47</v>
      </c>
      <c r="E1611" s="6">
        <v>675.10799999999995</v>
      </c>
      <c r="F1611" s="6">
        <v>1014.0165</v>
      </c>
      <c r="G1611" s="6">
        <v>1689.1244999999999</v>
      </c>
      <c r="H1611" s="6" t="str">
        <f>VLOOKUP(Tabla1[[#This Row],[Caja]],Originales!$I$3:$K$6,2,FALSE)</f>
        <v>Tenerife Norte</v>
      </c>
      <c r="I1611" s="6" t="str">
        <f>VLOOKUP(Tabla1[[#This Row],[Caja]],Originales!$I$3:$K$6,3,FALSE)</f>
        <v>Tenerife</v>
      </c>
      <c r="J1611" s="9" t="str">
        <f>VLOOKUP(Tabla1[[#This Row],[CodigoEmpleado]],Originales!$M$3:$P$13,2,FALSE)</f>
        <v>Toño</v>
      </c>
      <c r="K1611" s="10">
        <f>YEAR(Tabla1[[#This Row],[Fecha]])</f>
        <v>2011</v>
      </c>
      <c r="L1611" s="11">
        <f>MONTH(Tabla1[[#This Row],[Fecha]])</f>
        <v>7</v>
      </c>
      <c r="M1611" s="11">
        <f>DAY(Tabla1[[#This Row],[Fecha]])</f>
        <v>21</v>
      </c>
      <c r="N1611" s="11">
        <f>WEEKDAY(Tabla1[[#This Row],[Fecha]],2)</f>
        <v>4</v>
      </c>
      <c r="O1611" s="11" t="str">
        <f t="shared" si="25"/>
        <v>Jueves</v>
      </c>
    </row>
    <row r="1612" spans="1:15" x14ac:dyDescent="0.25">
      <c r="A1612" s="4">
        <v>40745</v>
      </c>
      <c r="B1612">
        <v>2</v>
      </c>
      <c r="C1612">
        <v>1</v>
      </c>
      <c r="D1612" s="5" t="s">
        <v>24</v>
      </c>
      <c r="E1612" s="6">
        <v>565.13099999999997</v>
      </c>
      <c r="F1612" s="6">
        <v>1038.3030000000001</v>
      </c>
      <c r="G1612" s="6">
        <v>1603.434</v>
      </c>
      <c r="H1612" s="6" t="str">
        <f>VLOOKUP(Tabla1[[#This Row],[Caja]],Originales!$I$3:$K$6,2,FALSE)</f>
        <v>Tenerife Sur</v>
      </c>
      <c r="I1612" s="6" t="str">
        <f>VLOOKUP(Tabla1[[#This Row],[Caja]],Originales!$I$3:$K$6,3,FALSE)</f>
        <v>Tenerife</v>
      </c>
      <c r="J1612" s="9" t="str">
        <f>VLOOKUP(Tabla1[[#This Row],[CodigoEmpleado]],Originales!$M$3:$P$13,2,FALSE)</f>
        <v>Ana</v>
      </c>
      <c r="K1612" s="10">
        <f>YEAR(Tabla1[[#This Row],[Fecha]])</f>
        <v>2011</v>
      </c>
      <c r="L1612" s="11">
        <f>MONTH(Tabla1[[#This Row],[Fecha]])</f>
        <v>7</v>
      </c>
      <c r="M1612" s="11">
        <f>DAY(Tabla1[[#This Row],[Fecha]])</f>
        <v>21</v>
      </c>
      <c r="N1612" s="11">
        <f>WEEKDAY(Tabla1[[#This Row],[Fecha]],2)</f>
        <v>4</v>
      </c>
      <c r="O1612" s="11" t="str">
        <f t="shared" si="25"/>
        <v>Jueves</v>
      </c>
    </row>
    <row r="1613" spans="1:15" x14ac:dyDescent="0.25">
      <c r="A1613" s="4">
        <v>40745</v>
      </c>
      <c r="B1613">
        <v>2</v>
      </c>
      <c r="C1613">
        <v>2</v>
      </c>
      <c r="D1613" s="5" t="s">
        <v>30</v>
      </c>
      <c r="E1613" s="6">
        <v>626.577</v>
      </c>
      <c r="F1613" s="6">
        <v>1126.3979999999999</v>
      </c>
      <c r="G1613" s="6">
        <v>1752.9749999999999</v>
      </c>
      <c r="H1613" s="6" t="str">
        <f>VLOOKUP(Tabla1[[#This Row],[Caja]],Originales!$I$3:$K$6,2,FALSE)</f>
        <v>Tenerife Sur</v>
      </c>
      <c r="I1613" s="6" t="str">
        <f>VLOOKUP(Tabla1[[#This Row],[Caja]],Originales!$I$3:$K$6,3,FALSE)</f>
        <v>Tenerife</v>
      </c>
      <c r="J1613" s="9" t="str">
        <f>VLOOKUP(Tabla1[[#This Row],[CodigoEmpleado]],Originales!$M$3:$P$13,2,FALSE)</f>
        <v>Juan</v>
      </c>
      <c r="K1613" s="10">
        <f>YEAR(Tabla1[[#This Row],[Fecha]])</f>
        <v>2011</v>
      </c>
      <c r="L1613" s="11">
        <f>MONTH(Tabla1[[#This Row],[Fecha]])</f>
        <v>7</v>
      </c>
      <c r="M1613" s="11">
        <f>DAY(Tabla1[[#This Row],[Fecha]])</f>
        <v>21</v>
      </c>
      <c r="N1613" s="11">
        <f>WEEKDAY(Tabla1[[#This Row],[Fecha]],2)</f>
        <v>4</v>
      </c>
      <c r="O1613" s="11" t="str">
        <f t="shared" si="25"/>
        <v>Jueves</v>
      </c>
    </row>
    <row r="1614" spans="1:15" x14ac:dyDescent="0.25">
      <c r="A1614" s="4">
        <v>40745</v>
      </c>
      <c r="B1614">
        <v>3</v>
      </c>
      <c r="C1614">
        <v>1</v>
      </c>
      <c r="D1614" s="5" t="s">
        <v>16</v>
      </c>
      <c r="E1614" s="6">
        <v>645.62400000000002</v>
      </c>
      <c r="F1614" s="6">
        <v>1219.5645</v>
      </c>
      <c r="G1614" s="6">
        <v>1865.1885</v>
      </c>
      <c r="H1614" s="6" t="str">
        <f>VLOOKUP(Tabla1[[#This Row],[Caja]],Originales!$I$3:$K$6,2,FALSE)</f>
        <v>Las Canteras</v>
      </c>
      <c r="I1614" s="6" t="str">
        <f>VLOOKUP(Tabla1[[#This Row],[Caja]],Originales!$I$3:$K$6,3,FALSE)</f>
        <v>Las Palmas</v>
      </c>
      <c r="J1614" s="9" t="str">
        <f>VLOOKUP(Tabla1[[#This Row],[CodigoEmpleado]],Originales!$M$3:$P$13,2,FALSE)</f>
        <v>Jorge</v>
      </c>
      <c r="K1614" s="10">
        <f>YEAR(Tabla1[[#This Row],[Fecha]])</f>
        <v>2011</v>
      </c>
      <c r="L1614" s="11">
        <f>MONTH(Tabla1[[#This Row],[Fecha]])</f>
        <v>7</v>
      </c>
      <c r="M1614" s="11">
        <f>DAY(Tabla1[[#This Row],[Fecha]])</f>
        <v>21</v>
      </c>
      <c r="N1614" s="11">
        <f>WEEKDAY(Tabla1[[#This Row],[Fecha]],2)</f>
        <v>4</v>
      </c>
      <c r="O1614" s="11" t="str">
        <f t="shared" si="25"/>
        <v>Jueves</v>
      </c>
    </row>
    <row r="1615" spans="1:15" x14ac:dyDescent="0.25">
      <c r="A1615" s="4">
        <v>40745</v>
      </c>
      <c r="B1615">
        <v>3</v>
      </c>
      <c r="C1615">
        <v>2</v>
      </c>
      <c r="D1615" s="5" t="s">
        <v>22</v>
      </c>
      <c r="E1615" s="6">
        <v>748.23</v>
      </c>
      <c r="F1615" s="6">
        <v>1212.204</v>
      </c>
      <c r="G1615" s="6">
        <v>1960.434</v>
      </c>
      <c r="H1615" s="6" t="str">
        <f>VLOOKUP(Tabla1[[#This Row],[Caja]],Originales!$I$3:$K$6,2,FALSE)</f>
        <v>Las Canteras</v>
      </c>
      <c r="I1615" s="6" t="str">
        <f>VLOOKUP(Tabla1[[#This Row],[Caja]],Originales!$I$3:$K$6,3,FALSE)</f>
        <v>Las Palmas</v>
      </c>
      <c r="J1615" s="9" t="str">
        <f>VLOOKUP(Tabla1[[#This Row],[CodigoEmpleado]],Originales!$M$3:$P$13,2,FALSE)</f>
        <v>Paco</v>
      </c>
      <c r="K1615" s="10">
        <f>YEAR(Tabla1[[#This Row],[Fecha]])</f>
        <v>2011</v>
      </c>
      <c r="L1615" s="11">
        <f>MONTH(Tabla1[[#This Row],[Fecha]])</f>
        <v>7</v>
      </c>
      <c r="M1615" s="11">
        <f>DAY(Tabla1[[#This Row],[Fecha]])</f>
        <v>21</v>
      </c>
      <c r="N1615" s="11">
        <f>WEEKDAY(Tabla1[[#This Row],[Fecha]],2)</f>
        <v>4</v>
      </c>
      <c r="O1615" s="11" t="str">
        <f t="shared" si="25"/>
        <v>Jueves</v>
      </c>
    </row>
    <row r="1616" spans="1:15" x14ac:dyDescent="0.25">
      <c r="A1616" s="4">
        <v>40745</v>
      </c>
      <c r="B1616">
        <v>4</v>
      </c>
      <c r="C1616">
        <v>1</v>
      </c>
      <c r="D1616" s="5" t="s">
        <v>27</v>
      </c>
      <c r="E1616" s="6">
        <v>564.71100000000001</v>
      </c>
      <c r="F1616" s="6">
        <v>1071.0840000000001</v>
      </c>
      <c r="G1616" s="6">
        <v>1635.7950000000001</v>
      </c>
      <c r="H1616" s="6" t="str">
        <f>VLOOKUP(Tabla1[[#This Row],[Caja]],Originales!$I$3:$K$6,2,FALSE)</f>
        <v>Telde</v>
      </c>
      <c r="I1616" s="6" t="str">
        <f>VLOOKUP(Tabla1[[#This Row],[Caja]],Originales!$I$3:$K$6,3,FALSE)</f>
        <v>Las Palmas</v>
      </c>
      <c r="J1616" s="9" t="str">
        <f>VLOOKUP(Tabla1[[#This Row],[CodigoEmpleado]],Originales!$M$3:$P$13,2,FALSE)</f>
        <v>Bea</v>
      </c>
      <c r="K1616" s="10">
        <f>YEAR(Tabla1[[#This Row],[Fecha]])</f>
        <v>2011</v>
      </c>
      <c r="L1616" s="11">
        <f>MONTH(Tabla1[[#This Row],[Fecha]])</f>
        <v>7</v>
      </c>
      <c r="M1616" s="11">
        <f>DAY(Tabla1[[#This Row],[Fecha]])</f>
        <v>21</v>
      </c>
      <c r="N1616" s="11">
        <f>WEEKDAY(Tabla1[[#This Row],[Fecha]],2)</f>
        <v>4</v>
      </c>
      <c r="O1616" s="11" t="str">
        <f t="shared" si="25"/>
        <v>Jueves</v>
      </c>
    </row>
    <row r="1617" spans="1:15" x14ac:dyDescent="0.25">
      <c r="A1617" s="4">
        <v>40745</v>
      </c>
      <c r="B1617">
        <v>4</v>
      </c>
      <c r="C1617">
        <v>2</v>
      </c>
      <c r="D1617" s="5" t="s">
        <v>32</v>
      </c>
      <c r="E1617" s="6">
        <v>821.7405</v>
      </c>
      <c r="F1617" s="6">
        <v>1249.5735</v>
      </c>
      <c r="G1617" s="6">
        <v>2071.3139999999999</v>
      </c>
      <c r="H1617" s="6" t="str">
        <f>VLOOKUP(Tabla1[[#This Row],[Caja]],Originales!$I$3:$K$6,2,FALSE)</f>
        <v>Telde</v>
      </c>
      <c r="I1617" s="6" t="str">
        <f>VLOOKUP(Tabla1[[#This Row],[Caja]],Originales!$I$3:$K$6,3,FALSE)</f>
        <v>Las Palmas</v>
      </c>
      <c r="J1617" s="9" t="str">
        <f>VLOOKUP(Tabla1[[#This Row],[CodigoEmpleado]],Originales!$M$3:$P$13,2,FALSE)</f>
        <v>Ana</v>
      </c>
      <c r="K1617" s="10">
        <f>YEAR(Tabla1[[#This Row],[Fecha]])</f>
        <v>2011</v>
      </c>
      <c r="L1617" s="11">
        <f>MONTH(Tabla1[[#This Row],[Fecha]])</f>
        <v>7</v>
      </c>
      <c r="M1617" s="11">
        <f>DAY(Tabla1[[#This Row],[Fecha]])</f>
        <v>21</v>
      </c>
      <c r="N1617" s="11">
        <f>WEEKDAY(Tabla1[[#This Row],[Fecha]],2)</f>
        <v>4</v>
      </c>
      <c r="O1617" s="11" t="str">
        <f t="shared" si="25"/>
        <v>Jueves</v>
      </c>
    </row>
    <row r="1618" spans="1:15" x14ac:dyDescent="0.25">
      <c r="A1618" s="4">
        <v>40746</v>
      </c>
      <c r="B1618">
        <v>1</v>
      </c>
      <c r="C1618">
        <v>1</v>
      </c>
      <c r="D1618" s="5" t="s">
        <v>37</v>
      </c>
      <c r="E1618" s="6">
        <v>707.62649999999996</v>
      </c>
      <c r="F1618" s="6">
        <v>1126.6395</v>
      </c>
      <c r="G1618" s="6">
        <v>1834.2660000000001</v>
      </c>
      <c r="H1618" s="6" t="str">
        <f>VLOOKUP(Tabla1[[#This Row],[Caja]],Originales!$I$3:$K$6,2,FALSE)</f>
        <v>Tenerife Norte</v>
      </c>
      <c r="I1618" s="6" t="str">
        <f>VLOOKUP(Tabla1[[#This Row],[Caja]],Originales!$I$3:$K$6,3,FALSE)</f>
        <v>Tenerife</v>
      </c>
      <c r="J1618" s="9" t="str">
        <f>VLOOKUP(Tabla1[[#This Row],[CodigoEmpleado]],Originales!$M$3:$P$13,2,FALSE)</f>
        <v>Luis</v>
      </c>
      <c r="K1618" s="10">
        <f>YEAR(Tabla1[[#This Row],[Fecha]])</f>
        <v>2011</v>
      </c>
      <c r="L1618" s="11">
        <f>MONTH(Tabla1[[#This Row],[Fecha]])</f>
        <v>7</v>
      </c>
      <c r="M1618" s="11">
        <f>DAY(Tabla1[[#This Row],[Fecha]])</f>
        <v>22</v>
      </c>
      <c r="N1618" s="11">
        <f>WEEKDAY(Tabla1[[#This Row],[Fecha]],2)</f>
        <v>5</v>
      </c>
      <c r="O1618" s="11" t="str">
        <f t="shared" si="25"/>
        <v>Viernes</v>
      </c>
    </row>
    <row r="1619" spans="1:15" x14ac:dyDescent="0.25">
      <c r="A1619" s="4">
        <v>40746</v>
      </c>
      <c r="B1619">
        <v>1</v>
      </c>
      <c r="C1619">
        <v>2</v>
      </c>
      <c r="D1619" s="5" t="s">
        <v>40</v>
      </c>
      <c r="E1619" s="6">
        <v>707.4375</v>
      </c>
      <c r="F1619" s="6">
        <v>1222.2315000000001</v>
      </c>
      <c r="G1619" s="6">
        <v>1929.6690000000001</v>
      </c>
      <c r="H1619" s="6" t="str">
        <f>VLOOKUP(Tabla1[[#This Row],[Caja]],Originales!$I$3:$K$6,2,FALSE)</f>
        <v>Tenerife Norte</v>
      </c>
      <c r="I1619" s="6" t="str">
        <f>VLOOKUP(Tabla1[[#This Row],[Caja]],Originales!$I$3:$K$6,3,FALSE)</f>
        <v>Tenerife</v>
      </c>
      <c r="J1619" s="9" t="str">
        <f>VLOOKUP(Tabla1[[#This Row],[CodigoEmpleado]],Originales!$M$3:$P$13,2,FALSE)</f>
        <v>Pepe</v>
      </c>
      <c r="K1619" s="10">
        <f>YEAR(Tabla1[[#This Row],[Fecha]])</f>
        <v>2011</v>
      </c>
      <c r="L1619" s="11">
        <f>MONTH(Tabla1[[#This Row],[Fecha]])</f>
        <v>7</v>
      </c>
      <c r="M1619" s="11">
        <f>DAY(Tabla1[[#This Row],[Fecha]])</f>
        <v>22</v>
      </c>
      <c r="N1619" s="11">
        <f>WEEKDAY(Tabla1[[#This Row],[Fecha]],2)</f>
        <v>5</v>
      </c>
      <c r="O1619" s="11" t="str">
        <f t="shared" si="25"/>
        <v>Viernes</v>
      </c>
    </row>
    <row r="1620" spans="1:15" x14ac:dyDescent="0.25">
      <c r="A1620" s="4">
        <v>40746</v>
      </c>
      <c r="B1620">
        <v>2</v>
      </c>
      <c r="C1620">
        <v>1</v>
      </c>
      <c r="D1620" s="5" t="s">
        <v>41</v>
      </c>
      <c r="E1620" s="6">
        <v>688.82100000000003</v>
      </c>
      <c r="F1620" s="6">
        <v>1079.4839999999999</v>
      </c>
      <c r="G1620" s="6">
        <v>1768.3050000000001</v>
      </c>
      <c r="H1620" s="6" t="str">
        <f>VLOOKUP(Tabla1[[#This Row],[Caja]],Originales!$I$3:$K$6,2,FALSE)</f>
        <v>Tenerife Sur</v>
      </c>
      <c r="I1620" s="6" t="str">
        <f>VLOOKUP(Tabla1[[#This Row],[Caja]],Originales!$I$3:$K$6,3,FALSE)</f>
        <v>Tenerife</v>
      </c>
      <c r="J1620" s="9" t="str">
        <f>VLOOKUP(Tabla1[[#This Row],[CodigoEmpleado]],Originales!$M$3:$P$13,2,FALSE)</f>
        <v>Javi</v>
      </c>
      <c r="K1620" s="10">
        <f>YEAR(Tabla1[[#This Row],[Fecha]])</f>
        <v>2011</v>
      </c>
      <c r="L1620" s="11">
        <f>MONTH(Tabla1[[#This Row],[Fecha]])</f>
        <v>7</v>
      </c>
      <c r="M1620" s="11">
        <f>DAY(Tabla1[[#This Row],[Fecha]])</f>
        <v>22</v>
      </c>
      <c r="N1620" s="11">
        <f>WEEKDAY(Tabla1[[#This Row],[Fecha]],2)</f>
        <v>5</v>
      </c>
      <c r="O1620" s="11" t="str">
        <f t="shared" si="25"/>
        <v>Viernes</v>
      </c>
    </row>
    <row r="1621" spans="1:15" x14ac:dyDescent="0.25">
      <c r="A1621" s="4">
        <v>40746</v>
      </c>
      <c r="B1621">
        <v>2</v>
      </c>
      <c r="C1621">
        <v>2</v>
      </c>
      <c r="D1621" s="5" t="s">
        <v>43</v>
      </c>
      <c r="E1621" s="6">
        <v>731.12549999999999</v>
      </c>
      <c r="F1621" s="6">
        <v>1154.2545</v>
      </c>
      <c r="G1621" s="6">
        <v>1885.38</v>
      </c>
      <c r="H1621" s="6" t="str">
        <f>VLOOKUP(Tabla1[[#This Row],[Caja]],Originales!$I$3:$K$6,2,FALSE)</f>
        <v>Tenerife Sur</v>
      </c>
      <c r="I1621" s="6" t="str">
        <f>VLOOKUP(Tabla1[[#This Row],[Caja]],Originales!$I$3:$K$6,3,FALSE)</f>
        <v>Tenerife</v>
      </c>
      <c r="J1621" s="9" t="str">
        <f>VLOOKUP(Tabla1[[#This Row],[CodigoEmpleado]],Originales!$M$3:$P$13,2,FALSE)</f>
        <v>Jose</v>
      </c>
      <c r="K1621" s="10">
        <f>YEAR(Tabla1[[#This Row],[Fecha]])</f>
        <v>2011</v>
      </c>
      <c r="L1621" s="11">
        <f>MONTH(Tabla1[[#This Row],[Fecha]])</f>
        <v>7</v>
      </c>
      <c r="M1621" s="11">
        <f>DAY(Tabla1[[#This Row],[Fecha]])</f>
        <v>22</v>
      </c>
      <c r="N1621" s="11">
        <f>WEEKDAY(Tabla1[[#This Row],[Fecha]],2)</f>
        <v>5</v>
      </c>
      <c r="O1621" s="11" t="str">
        <f t="shared" si="25"/>
        <v>Viernes</v>
      </c>
    </row>
    <row r="1622" spans="1:15" x14ac:dyDescent="0.25">
      <c r="A1622" s="4">
        <v>40746</v>
      </c>
      <c r="B1622">
        <v>3</v>
      </c>
      <c r="C1622">
        <v>1</v>
      </c>
      <c r="D1622" s="5" t="s">
        <v>47</v>
      </c>
      <c r="E1622" s="6">
        <v>587.34900000000005</v>
      </c>
      <c r="F1622" s="6">
        <v>1099.3710000000001</v>
      </c>
      <c r="G1622" s="6">
        <v>1686.72</v>
      </c>
      <c r="H1622" s="6" t="str">
        <f>VLOOKUP(Tabla1[[#This Row],[Caja]],Originales!$I$3:$K$6,2,FALSE)</f>
        <v>Las Canteras</v>
      </c>
      <c r="I1622" s="6" t="str">
        <f>VLOOKUP(Tabla1[[#This Row],[Caja]],Originales!$I$3:$K$6,3,FALSE)</f>
        <v>Las Palmas</v>
      </c>
      <c r="J1622" s="9" t="str">
        <f>VLOOKUP(Tabla1[[#This Row],[CodigoEmpleado]],Originales!$M$3:$P$13,2,FALSE)</f>
        <v>Toño</v>
      </c>
      <c r="K1622" s="10">
        <f>YEAR(Tabla1[[#This Row],[Fecha]])</f>
        <v>2011</v>
      </c>
      <c r="L1622" s="11">
        <f>MONTH(Tabla1[[#This Row],[Fecha]])</f>
        <v>7</v>
      </c>
      <c r="M1622" s="11">
        <f>DAY(Tabla1[[#This Row],[Fecha]])</f>
        <v>22</v>
      </c>
      <c r="N1622" s="11">
        <f>WEEKDAY(Tabla1[[#This Row],[Fecha]],2)</f>
        <v>5</v>
      </c>
      <c r="O1622" s="11" t="str">
        <f t="shared" si="25"/>
        <v>Viernes</v>
      </c>
    </row>
    <row r="1623" spans="1:15" x14ac:dyDescent="0.25">
      <c r="A1623" s="4">
        <v>40746</v>
      </c>
      <c r="B1623">
        <v>3</v>
      </c>
      <c r="C1623">
        <v>2</v>
      </c>
      <c r="D1623" s="5" t="s">
        <v>24</v>
      </c>
      <c r="E1623" s="6">
        <v>812.39549999999997</v>
      </c>
      <c r="F1623" s="6">
        <v>1223.9745</v>
      </c>
      <c r="G1623" s="6">
        <v>2036.37</v>
      </c>
      <c r="H1623" s="6" t="str">
        <f>VLOOKUP(Tabla1[[#This Row],[Caja]],Originales!$I$3:$K$6,2,FALSE)</f>
        <v>Las Canteras</v>
      </c>
      <c r="I1623" s="6" t="str">
        <f>VLOOKUP(Tabla1[[#This Row],[Caja]],Originales!$I$3:$K$6,3,FALSE)</f>
        <v>Las Palmas</v>
      </c>
      <c r="J1623" s="9" t="str">
        <f>VLOOKUP(Tabla1[[#This Row],[CodigoEmpleado]],Originales!$M$3:$P$13,2,FALSE)</f>
        <v>Ana</v>
      </c>
      <c r="K1623" s="10">
        <f>YEAR(Tabla1[[#This Row],[Fecha]])</f>
        <v>2011</v>
      </c>
      <c r="L1623" s="11">
        <f>MONTH(Tabla1[[#This Row],[Fecha]])</f>
        <v>7</v>
      </c>
      <c r="M1623" s="11">
        <f>DAY(Tabla1[[#This Row],[Fecha]])</f>
        <v>22</v>
      </c>
      <c r="N1623" s="11">
        <f>WEEKDAY(Tabla1[[#This Row],[Fecha]],2)</f>
        <v>5</v>
      </c>
      <c r="O1623" s="11" t="str">
        <f t="shared" si="25"/>
        <v>Viernes</v>
      </c>
    </row>
    <row r="1624" spans="1:15" x14ac:dyDescent="0.25">
      <c r="A1624" s="4">
        <v>40746</v>
      </c>
      <c r="B1624">
        <v>4</v>
      </c>
      <c r="C1624">
        <v>1</v>
      </c>
      <c r="D1624" s="5" t="s">
        <v>30</v>
      </c>
      <c r="E1624" s="6">
        <v>630.56700000000001</v>
      </c>
      <c r="F1624" s="6">
        <v>1088.9024999999999</v>
      </c>
      <c r="G1624" s="6">
        <v>1719.4694999999999</v>
      </c>
      <c r="H1624" s="6" t="str">
        <f>VLOOKUP(Tabla1[[#This Row],[Caja]],Originales!$I$3:$K$6,2,FALSE)</f>
        <v>Telde</v>
      </c>
      <c r="I1624" s="6" t="str">
        <f>VLOOKUP(Tabla1[[#This Row],[Caja]],Originales!$I$3:$K$6,3,FALSE)</f>
        <v>Las Palmas</v>
      </c>
      <c r="J1624" s="9" t="str">
        <f>VLOOKUP(Tabla1[[#This Row],[CodigoEmpleado]],Originales!$M$3:$P$13,2,FALSE)</f>
        <v>Juan</v>
      </c>
      <c r="K1624" s="10">
        <f>YEAR(Tabla1[[#This Row],[Fecha]])</f>
        <v>2011</v>
      </c>
      <c r="L1624" s="11">
        <f>MONTH(Tabla1[[#This Row],[Fecha]])</f>
        <v>7</v>
      </c>
      <c r="M1624" s="11">
        <f>DAY(Tabla1[[#This Row],[Fecha]])</f>
        <v>22</v>
      </c>
      <c r="N1624" s="11">
        <f>WEEKDAY(Tabla1[[#This Row],[Fecha]],2)</f>
        <v>5</v>
      </c>
      <c r="O1624" s="11" t="str">
        <f t="shared" si="25"/>
        <v>Viernes</v>
      </c>
    </row>
    <row r="1625" spans="1:15" x14ac:dyDescent="0.25">
      <c r="A1625" s="4">
        <v>40746</v>
      </c>
      <c r="B1625">
        <v>4</v>
      </c>
      <c r="C1625">
        <v>2</v>
      </c>
      <c r="D1625" s="5" t="s">
        <v>16</v>
      </c>
      <c r="E1625" s="6">
        <v>723.09299999999996</v>
      </c>
      <c r="F1625" s="6">
        <v>1102.248</v>
      </c>
      <c r="G1625" s="6">
        <v>1825.3409999999999</v>
      </c>
      <c r="H1625" s="6" t="str">
        <f>VLOOKUP(Tabla1[[#This Row],[Caja]],Originales!$I$3:$K$6,2,FALSE)</f>
        <v>Telde</v>
      </c>
      <c r="I1625" s="6" t="str">
        <f>VLOOKUP(Tabla1[[#This Row],[Caja]],Originales!$I$3:$K$6,3,FALSE)</f>
        <v>Las Palmas</v>
      </c>
      <c r="J1625" s="9" t="str">
        <f>VLOOKUP(Tabla1[[#This Row],[CodigoEmpleado]],Originales!$M$3:$P$13,2,FALSE)</f>
        <v>Jorge</v>
      </c>
      <c r="K1625" s="10">
        <f>YEAR(Tabla1[[#This Row],[Fecha]])</f>
        <v>2011</v>
      </c>
      <c r="L1625" s="11">
        <f>MONTH(Tabla1[[#This Row],[Fecha]])</f>
        <v>7</v>
      </c>
      <c r="M1625" s="11">
        <f>DAY(Tabla1[[#This Row],[Fecha]])</f>
        <v>22</v>
      </c>
      <c r="N1625" s="11">
        <f>WEEKDAY(Tabla1[[#This Row],[Fecha]],2)</f>
        <v>5</v>
      </c>
      <c r="O1625" s="11" t="str">
        <f t="shared" si="25"/>
        <v>Viernes</v>
      </c>
    </row>
    <row r="1626" spans="1:15" x14ac:dyDescent="0.25">
      <c r="A1626" s="4">
        <v>40747</v>
      </c>
      <c r="B1626">
        <v>1</v>
      </c>
      <c r="C1626">
        <v>1</v>
      </c>
      <c r="D1626" s="5" t="s">
        <v>22</v>
      </c>
      <c r="E1626" s="6">
        <v>598.30050000000006</v>
      </c>
      <c r="F1626" s="6">
        <v>1050.903</v>
      </c>
      <c r="G1626" s="6">
        <v>1649.2035000000001</v>
      </c>
      <c r="H1626" s="6" t="str">
        <f>VLOOKUP(Tabla1[[#This Row],[Caja]],Originales!$I$3:$K$6,2,FALSE)</f>
        <v>Tenerife Norte</v>
      </c>
      <c r="I1626" s="6" t="str">
        <f>VLOOKUP(Tabla1[[#This Row],[Caja]],Originales!$I$3:$K$6,3,FALSE)</f>
        <v>Tenerife</v>
      </c>
      <c r="J1626" s="9" t="str">
        <f>VLOOKUP(Tabla1[[#This Row],[CodigoEmpleado]],Originales!$M$3:$P$13,2,FALSE)</f>
        <v>Paco</v>
      </c>
      <c r="K1626" s="10">
        <f>YEAR(Tabla1[[#This Row],[Fecha]])</f>
        <v>2011</v>
      </c>
      <c r="L1626" s="11">
        <f>MONTH(Tabla1[[#This Row],[Fecha]])</f>
        <v>7</v>
      </c>
      <c r="M1626" s="11">
        <f>DAY(Tabla1[[#This Row],[Fecha]])</f>
        <v>23</v>
      </c>
      <c r="N1626" s="11">
        <f>WEEKDAY(Tabla1[[#This Row],[Fecha]],2)</f>
        <v>6</v>
      </c>
      <c r="O1626" s="11" t="str">
        <f t="shared" si="25"/>
        <v>Sábado</v>
      </c>
    </row>
    <row r="1627" spans="1:15" x14ac:dyDescent="0.25">
      <c r="A1627" s="4">
        <v>40747</v>
      </c>
      <c r="B1627">
        <v>1</v>
      </c>
      <c r="C1627">
        <v>2</v>
      </c>
      <c r="D1627" s="5" t="s">
        <v>27</v>
      </c>
      <c r="E1627" s="6">
        <v>666.20399999999995</v>
      </c>
      <c r="F1627" s="6">
        <v>1069.1310000000001</v>
      </c>
      <c r="G1627" s="6">
        <v>1735.335</v>
      </c>
      <c r="H1627" s="6" t="str">
        <f>VLOOKUP(Tabla1[[#This Row],[Caja]],Originales!$I$3:$K$6,2,FALSE)</f>
        <v>Tenerife Norte</v>
      </c>
      <c r="I1627" s="6" t="str">
        <f>VLOOKUP(Tabla1[[#This Row],[Caja]],Originales!$I$3:$K$6,3,FALSE)</f>
        <v>Tenerife</v>
      </c>
      <c r="J1627" s="9" t="str">
        <f>VLOOKUP(Tabla1[[#This Row],[CodigoEmpleado]],Originales!$M$3:$P$13,2,FALSE)</f>
        <v>Bea</v>
      </c>
      <c r="K1627" s="10">
        <f>YEAR(Tabla1[[#This Row],[Fecha]])</f>
        <v>2011</v>
      </c>
      <c r="L1627" s="11">
        <f>MONTH(Tabla1[[#This Row],[Fecha]])</f>
        <v>7</v>
      </c>
      <c r="M1627" s="11">
        <f>DAY(Tabla1[[#This Row],[Fecha]])</f>
        <v>23</v>
      </c>
      <c r="N1627" s="11">
        <f>WEEKDAY(Tabla1[[#This Row],[Fecha]],2)</f>
        <v>6</v>
      </c>
      <c r="O1627" s="11" t="str">
        <f t="shared" si="25"/>
        <v>Sábado</v>
      </c>
    </row>
    <row r="1628" spans="1:15" x14ac:dyDescent="0.25">
      <c r="A1628" s="4">
        <v>40747</v>
      </c>
      <c r="B1628">
        <v>2</v>
      </c>
      <c r="C1628">
        <v>1</v>
      </c>
      <c r="D1628" s="5" t="s">
        <v>32</v>
      </c>
      <c r="E1628" s="6">
        <v>628.71900000000005</v>
      </c>
      <c r="F1628" s="6">
        <v>1187.0250000000001</v>
      </c>
      <c r="G1628" s="6">
        <v>1815.7439999999999</v>
      </c>
      <c r="H1628" s="6" t="str">
        <f>VLOOKUP(Tabla1[[#This Row],[Caja]],Originales!$I$3:$K$6,2,FALSE)</f>
        <v>Tenerife Sur</v>
      </c>
      <c r="I1628" s="6" t="str">
        <f>VLOOKUP(Tabla1[[#This Row],[Caja]],Originales!$I$3:$K$6,3,FALSE)</f>
        <v>Tenerife</v>
      </c>
      <c r="J1628" s="9" t="str">
        <f>VLOOKUP(Tabla1[[#This Row],[CodigoEmpleado]],Originales!$M$3:$P$13,2,FALSE)</f>
        <v>Ana</v>
      </c>
      <c r="K1628" s="10">
        <f>YEAR(Tabla1[[#This Row],[Fecha]])</f>
        <v>2011</v>
      </c>
      <c r="L1628" s="11">
        <f>MONTH(Tabla1[[#This Row],[Fecha]])</f>
        <v>7</v>
      </c>
      <c r="M1628" s="11">
        <f>DAY(Tabla1[[#This Row],[Fecha]])</f>
        <v>23</v>
      </c>
      <c r="N1628" s="11">
        <f>WEEKDAY(Tabla1[[#This Row],[Fecha]],2)</f>
        <v>6</v>
      </c>
      <c r="O1628" s="11" t="str">
        <f t="shared" si="25"/>
        <v>Sábado</v>
      </c>
    </row>
    <row r="1629" spans="1:15" x14ac:dyDescent="0.25">
      <c r="A1629" s="4">
        <v>40747</v>
      </c>
      <c r="B1629">
        <v>2</v>
      </c>
      <c r="C1629">
        <v>2</v>
      </c>
      <c r="D1629" s="5" t="s">
        <v>37</v>
      </c>
      <c r="E1629" s="6">
        <v>586.43550000000005</v>
      </c>
      <c r="F1629" s="6">
        <v>1105.6814999999999</v>
      </c>
      <c r="G1629" s="6">
        <v>1692.117</v>
      </c>
      <c r="H1629" s="6" t="str">
        <f>VLOOKUP(Tabla1[[#This Row],[Caja]],Originales!$I$3:$K$6,2,FALSE)</f>
        <v>Tenerife Sur</v>
      </c>
      <c r="I1629" s="6" t="str">
        <f>VLOOKUP(Tabla1[[#This Row],[Caja]],Originales!$I$3:$K$6,3,FALSE)</f>
        <v>Tenerife</v>
      </c>
      <c r="J1629" s="9" t="str">
        <f>VLOOKUP(Tabla1[[#This Row],[CodigoEmpleado]],Originales!$M$3:$P$13,2,FALSE)</f>
        <v>Luis</v>
      </c>
      <c r="K1629" s="10">
        <f>YEAR(Tabla1[[#This Row],[Fecha]])</f>
        <v>2011</v>
      </c>
      <c r="L1629" s="11">
        <f>MONTH(Tabla1[[#This Row],[Fecha]])</f>
        <v>7</v>
      </c>
      <c r="M1629" s="11">
        <f>DAY(Tabla1[[#This Row],[Fecha]])</f>
        <v>23</v>
      </c>
      <c r="N1629" s="11">
        <f>WEEKDAY(Tabla1[[#This Row],[Fecha]],2)</f>
        <v>6</v>
      </c>
      <c r="O1629" s="11" t="str">
        <f t="shared" si="25"/>
        <v>Sábado</v>
      </c>
    </row>
    <row r="1630" spans="1:15" x14ac:dyDescent="0.25">
      <c r="A1630" s="4">
        <v>40747</v>
      </c>
      <c r="B1630">
        <v>3</v>
      </c>
      <c r="C1630">
        <v>1</v>
      </c>
      <c r="D1630" s="5" t="s">
        <v>40</v>
      </c>
      <c r="E1630" s="6">
        <v>668.77650000000006</v>
      </c>
      <c r="F1630" s="6">
        <v>1131.7950000000001</v>
      </c>
      <c r="G1630" s="6">
        <v>1800.5715</v>
      </c>
      <c r="H1630" s="6" t="str">
        <f>VLOOKUP(Tabla1[[#This Row],[Caja]],Originales!$I$3:$K$6,2,FALSE)</f>
        <v>Las Canteras</v>
      </c>
      <c r="I1630" s="6" t="str">
        <f>VLOOKUP(Tabla1[[#This Row],[Caja]],Originales!$I$3:$K$6,3,FALSE)</f>
        <v>Las Palmas</v>
      </c>
      <c r="J1630" s="9" t="str">
        <f>VLOOKUP(Tabla1[[#This Row],[CodigoEmpleado]],Originales!$M$3:$P$13,2,FALSE)</f>
        <v>Pepe</v>
      </c>
      <c r="K1630" s="10">
        <f>YEAR(Tabla1[[#This Row],[Fecha]])</f>
        <v>2011</v>
      </c>
      <c r="L1630" s="11">
        <f>MONTH(Tabla1[[#This Row],[Fecha]])</f>
        <v>7</v>
      </c>
      <c r="M1630" s="11">
        <f>DAY(Tabla1[[#This Row],[Fecha]])</f>
        <v>23</v>
      </c>
      <c r="N1630" s="11">
        <f>WEEKDAY(Tabla1[[#This Row],[Fecha]],2)</f>
        <v>6</v>
      </c>
      <c r="O1630" s="11" t="str">
        <f t="shared" si="25"/>
        <v>Sábado</v>
      </c>
    </row>
    <row r="1631" spans="1:15" x14ac:dyDescent="0.25">
      <c r="A1631" s="4">
        <v>40747</v>
      </c>
      <c r="B1631">
        <v>3</v>
      </c>
      <c r="C1631">
        <v>2</v>
      </c>
      <c r="D1631" s="5" t="s">
        <v>41</v>
      </c>
      <c r="E1631" s="6">
        <v>797.3175</v>
      </c>
      <c r="F1631" s="6">
        <v>1316.7525000000001</v>
      </c>
      <c r="G1631" s="6">
        <v>2114.0700000000002</v>
      </c>
      <c r="H1631" s="6" t="str">
        <f>VLOOKUP(Tabla1[[#This Row],[Caja]],Originales!$I$3:$K$6,2,FALSE)</f>
        <v>Las Canteras</v>
      </c>
      <c r="I1631" s="6" t="str">
        <f>VLOOKUP(Tabla1[[#This Row],[Caja]],Originales!$I$3:$K$6,3,FALSE)</f>
        <v>Las Palmas</v>
      </c>
      <c r="J1631" s="9" t="str">
        <f>VLOOKUP(Tabla1[[#This Row],[CodigoEmpleado]],Originales!$M$3:$P$13,2,FALSE)</f>
        <v>Javi</v>
      </c>
      <c r="K1631" s="10">
        <f>YEAR(Tabla1[[#This Row],[Fecha]])</f>
        <v>2011</v>
      </c>
      <c r="L1631" s="11">
        <f>MONTH(Tabla1[[#This Row],[Fecha]])</f>
        <v>7</v>
      </c>
      <c r="M1631" s="11">
        <f>DAY(Tabla1[[#This Row],[Fecha]])</f>
        <v>23</v>
      </c>
      <c r="N1631" s="11">
        <f>WEEKDAY(Tabla1[[#This Row],[Fecha]],2)</f>
        <v>6</v>
      </c>
      <c r="O1631" s="11" t="str">
        <f t="shared" si="25"/>
        <v>Sábado</v>
      </c>
    </row>
    <row r="1632" spans="1:15" x14ac:dyDescent="0.25">
      <c r="A1632" s="4">
        <v>40747</v>
      </c>
      <c r="B1632">
        <v>4</v>
      </c>
      <c r="C1632">
        <v>1</v>
      </c>
      <c r="D1632" s="5" t="s">
        <v>43</v>
      </c>
      <c r="E1632" s="6">
        <v>607.53</v>
      </c>
      <c r="F1632" s="6">
        <v>1196.2964999999999</v>
      </c>
      <c r="G1632" s="6">
        <v>1803.8264999999999</v>
      </c>
      <c r="H1632" s="6" t="str">
        <f>VLOOKUP(Tabla1[[#This Row],[Caja]],Originales!$I$3:$K$6,2,FALSE)</f>
        <v>Telde</v>
      </c>
      <c r="I1632" s="6" t="str">
        <f>VLOOKUP(Tabla1[[#This Row],[Caja]],Originales!$I$3:$K$6,3,FALSE)</f>
        <v>Las Palmas</v>
      </c>
      <c r="J1632" s="9" t="str">
        <f>VLOOKUP(Tabla1[[#This Row],[CodigoEmpleado]],Originales!$M$3:$P$13,2,FALSE)</f>
        <v>Jose</v>
      </c>
      <c r="K1632" s="10">
        <f>YEAR(Tabla1[[#This Row],[Fecha]])</f>
        <v>2011</v>
      </c>
      <c r="L1632" s="11">
        <f>MONTH(Tabla1[[#This Row],[Fecha]])</f>
        <v>7</v>
      </c>
      <c r="M1632" s="11">
        <f>DAY(Tabla1[[#This Row],[Fecha]])</f>
        <v>23</v>
      </c>
      <c r="N1632" s="11">
        <f>WEEKDAY(Tabla1[[#This Row],[Fecha]],2)</f>
        <v>6</v>
      </c>
      <c r="O1632" s="11" t="str">
        <f t="shared" si="25"/>
        <v>Sábado</v>
      </c>
    </row>
    <row r="1633" spans="1:15" x14ac:dyDescent="0.25">
      <c r="A1633" s="4">
        <v>40747</v>
      </c>
      <c r="B1633">
        <v>4</v>
      </c>
      <c r="C1633">
        <v>2</v>
      </c>
      <c r="D1633" s="5" t="s">
        <v>47</v>
      </c>
      <c r="E1633" s="6">
        <v>770.19600000000003</v>
      </c>
      <c r="F1633" s="6">
        <v>1156.029</v>
      </c>
      <c r="G1633" s="6">
        <v>1926.2249999999999</v>
      </c>
      <c r="H1633" s="6" t="str">
        <f>VLOOKUP(Tabla1[[#This Row],[Caja]],Originales!$I$3:$K$6,2,FALSE)</f>
        <v>Telde</v>
      </c>
      <c r="I1633" s="6" t="str">
        <f>VLOOKUP(Tabla1[[#This Row],[Caja]],Originales!$I$3:$K$6,3,FALSE)</f>
        <v>Las Palmas</v>
      </c>
      <c r="J1633" s="9" t="str">
        <f>VLOOKUP(Tabla1[[#This Row],[CodigoEmpleado]],Originales!$M$3:$P$13,2,FALSE)</f>
        <v>Toño</v>
      </c>
      <c r="K1633" s="10">
        <f>YEAR(Tabla1[[#This Row],[Fecha]])</f>
        <v>2011</v>
      </c>
      <c r="L1633" s="11">
        <f>MONTH(Tabla1[[#This Row],[Fecha]])</f>
        <v>7</v>
      </c>
      <c r="M1633" s="11">
        <f>DAY(Tabla1[[#This Row],[Fecha]])</f>
        <v>23</v>
      </c>
      <c r="N1633" s="11">
        <f>WEEKDAY(Tabla1[[#This Row],[Fecha]],2)</f>
        <v>6</v>
      </c>
      <c r="O1633" s="11" t="str">
        <f t="shared" si="25"/>
        <v>Sábado</v>
      </c>
    </row>
    <row r="1634" spans="1:15" x14ac:dyDescent="0.25">
      <c r="A1634" s="4">
        <v>40748</v>
      </c>
      <c r="B1634">
        <v>1</v>
      </c>
      <c r="C1634">
        <v>1</v>
      </c>
      <c r="D1634" s="5" t="s">
        <v>24</v>
      </c>
      <c r="E1634" s="6">
        <v>643.14599999999996</v>
      </c>
      <c r="F1634" s="6">
        <v>1093.5119999999999</v>
      </c>
      <c r="G1634" s="6">
        <v>1736.6579999999999</v>
      </c>
      <c r="H1634" s="6" t="str">
        <f>VLOOKUP(Tabla1[[#This Row],[Caja]],Originales!$I$3:$K$6,2,FALSE)</f>
        <v>Tenerife Norte</v>
      </c>
      <c r="I1634" s="6" t="str">
        <f>VLOOKUP(Tabla1[[#This Row],[Caja]],Originales!$I$3:$K$6,3,FALSE)</f>
        <v>Tenerife</v>
      </c>
      <c r="J1634" s="9" t="str">
        <f>VLOOKUP(Tabla1[[#This Row],[CodigoEmpleado]],Originales!$M$3:$P$13,2,FALSE)</f>
        <v>Ana</v>
      </c>
      <c r="K1634" s="10">
        <f>YEAR(Tabla1[[#This Row],[Fecha]])</f>
        <v>2011</v>
      </c>
      <c r="L1634" s="11">
        <f>MONTH(Tabla1[[#This Row],[Fecha]])</f>
        <v>7</v>
      </c>
      <c r="M1634" s="11">
        <f>DAY(Tabla1[[#This Row],[Fecha]])</f>
        <v>24</v>
      </c>
      <c r="N1634" s="11">
        <f>WEEKDAY(Tabla1[[#This Row],[Fecha]],2)</f>
        <v>7</v>
      </c>
      <c r="O1634" s="11" t="str">
        <f t="shared" si="25"/>
        <v>Domingo</v>
      </c>
    </row>
    <row r="1635" spans="1:15" x14ac:dyDescent="0.25">
      <c r="A1635" s="4">
        <v>40748</v>
      </c>
      <c r="B1635">
        <v>1</v>
      </c>
      <c r="C1635">
        <v>2</v>
      </c>
      <c r="D1635" s="5" t="s">
        <v>30</v>
      </c>
      <c r="E1635" s="6">
        <v>723.26099999999997</v>
      </c>
      <c r="F1635" s="6">
        <v>1367.8454999999999</v>
      </c>
      <c r="G1635" s="6">
        <v>2091.1064999999999</v>
      </c>
      <c r="H1635" s="6" t="str">
        <f>VLOOKUP(Tabla1[[#This Row],[Caja]],Originales!$I$3:$K$6,2,FALSE)</f>
        <v>Tenerife Norte</v>
      </c>
      <c r="I1635" s="6" t="str">
        <f>VLOOKUP(Tabla1[[#This Row],[Caja]],Originales!$I$3:$K$6,3,FALSE)</f>
        <v>Tenerife</v>
      </c>
      <c r="J1635" s="9" t="str">
        <f>VLOOKUP(Tabla1[[#This Row],[CodigoEmpleado]],Originales!$M$3:$P$13,2,FALSE)</f>
        <v>Juan</v>
      </c>
      <c r="K1635" s="10">
        <f>YEAR(Tabla1[[#This Row],[Fecha]])</f>
        <v>2011</v>
      </c>
      <c r="L1635" s="11">
        <f>MONTH(Tabla1[[#This Row],[Fecha]])</f>
        <v>7</v>
      </c>
      <c r="M1635" s="11">
        <f>DAY(Tabla1[[#This Row],[Fecha]])</f>
        <v>24</v>
      </c>
      <c r="N1635" s="11">
        <f>WEEKDAY(Tabla1[[#This Row],[Fecha]],2)</f>
        <v>7</v>
      </c>
      <c r="O1635" s="11" t="str">
        <f t="shared" si="25"/>
        <v>Domingo</v>
      </c>
    </row>
    <row r="1636" spans="1:15" x14ac:dyDescent="0.25">
      <c r="A1636" s="4">
        <v>40748</v>
      </c>
      <c r="B1636">
        <v>2</v>
      </c>
      <c r="C1636">
        <v>1</v>
      </c>
      <c r="D1636" s="5" t="s">
        <v>16</v>
      </c>
      <c r="E1636" s="6">
        <v>625.25400000000002</v>
      </c>
      <c r="F1636" s="6">
        <v>1017.9015000000001</v>
      </c>
      <c r="G1636" s="6">
        <v>1643.1555000000001</v>
      </c>
      <c r="H1636" s="6" t="str">
        <f>VLOOKUP(Tabla1[[#This Row],[Caja]],Originales!$I$3:$K$6,2,FALSE)</f>
        <v>Tenerife Sur</v>
      </c>
      <c r="I1636" s="6" t="str">
        <f>VLOOKUP(Tabla1[[#This Row],[Caja]],Originales!$I$3:$K$6,3,FALSE)</f>
        <v>Tenerife</v>
      </c>
      <c r="J1636" s="9" t="str">
        <f>VLOOKUP(Tabla1[[#This Row],[CodigoEmpleado]],Originales!$M$3:$P$13,2,FALSE)</f>
        <v>Jorge</v>
      </c>
      <c r="K1636" s="10">
        <f>YEAR(Tabla1[[#This Row],[Fecha]])</f>
        <v>2011</v>
      </c>
      <c r="L1636" s="11">
        <f>MONTH(Tabla1[[#This Row],[Fecha]])</f>
        <v>7</v>
      </c>
      <c r="M1636" s="11">
        <f>DAY(Tabla1[[#This Row],[Fecha]])</f>
        <v>24</v>
      </c>
      <c r="N1636" s="11">
        <f>WEEKDAY(Tabla1[[#This Row],[Fecha]],2)</f>
        <v>7</v>
      </c>
      <c r="O1636" s="11" t="str">
        <f t="shared" si="25"/>
        <v>Domingo</v>
      </c>
    </row>
    <row r="1637" spans="1:15" x14ac:dyDescent="0.25">
      <c r="A1637" s="4">
        <v>40748</v>
      </c>
      <c r="B1637">
        <v>2</v>
      </c>
      <c r="C1637">
        <v>2</v>
      </c>
      <c r="D1637" s="5" t="s">
        <v>22</v>
      </c>
      <c r="E1637" s="6">
        <v>871.03800000000001</v>
      </c>
      <c r="F1637" s="6">
        <v>1306.6935000000001</v>
      </c>
      <c r="G1637" s="6">
        <v>2177.7314999999999</v>
      </c>
      <c r="H1637" s="6" t="str">
        <f>VLOOKUP(Tabla1[[#This Row],[Caja]],Originales!$I$3:$K$6,2,FALSE)</f>
        <v>Tenerife Sur</v>
      </c>
      <c r="I1637" s="6" t="str">
        <f>VLOOKUP(Tabla1[[#This Row],[Caja]],Originales!$I$3:$K$6,3,FALSE)</f>
        <v>Tenerife</v>
      </c>
      <c r="J1637" s="9" t="str">
        <f>VLOOKUP(Tabla1[[#This Row],[CodigoEmpleado]],Originales!$M$3:$P$13,2,FALSE)</f>
        <v>Paco</v>
      </c>
      <c r="K1637" s="10">
        <f>YEAR(Tabla1[[#This Row],[Fecha]])</f>
        <v>2011</v>
      </c>
      <c r="L1637" s="11">
        <f>MONTH(Tabla1[[#This Row],[Fecha]])</f>
        <v>7</v>
      </c>
      <c r="M1637" s="11">
        <f>DAY(Tabla1[[#This Row],[Fecha]])</f>
        <v>24</v>
      </c>
      <c r="N1637" s="11">
        <f>WEEKDAY(Tabla1[[#This Row],[Fecha]],2)</f>
        <v>7</v>
      </c>
      <c r="O1637" s="11" t="str">
        <f t="shared" si="25"/>
        <v>Domingo</v>
      </c>
    </row>
    <row r="1638" spans="1:15" x14ac:dyDescent="0.25">
      <c r="A1638" s="4">
        <v>40748</v>
      </c>
      <c r="B1638">
        <v>3</v>
      </c>
      <c r="C1638">
        <v>1</v>
      </c>
      <c r="D1638" s="5" t="s">
        <v>27</v>
      </c>
      <c r="E1638" s="6">
        <v>599.42399999999998</v>
      </c>
      <c r="F1638" s="6">
        <v>1121.4000000000001</v>
      </c>
      <c r="G1638" s="6">
        <v>1720.8240000000001</v>
      </c>
      <c r="H1638" s="6" t="str">
        <f>VLOOKUP(Tabla1[[#This Row],[Caja]],Originales!$I$3:$K$6,2,FALSE)</f>
        <v>Las Canteras</v>
      </c>
      <c r="I1638" s="6" t="str">
        <f>VLOOKUP(Tabla1[[#This Row],[Caja]],Originales!$I$3:$K$6,3,FALSE)</f>
        <v>Las Palmas</v>
      </c>
      <c r="J1638" s="9" t="str">
        <f>VLOOKUP(Tabla1[[#This Row],[CodigoEmpleado]],Originales!$M$3:$P$13,2,FALSE)</f>
        <v>Bea</v>
      </c>
      <c r="K1638" s="10">
        <f>YEAR(Tabla1[[#This Row],[Fecha]])</f>
        <v>2011</v>
      </c>
      <c r="L1638" s="11">
        <f>MONTH(Tabla1[[#This Row],[Fecha]])</f>
        <v>7</v>
      </c>
      <c r="M1638" s="11">
        <f>DAY(Tabla1[[#This Row],[Fecha]])</f>
        <v>24</v>
      </c>
      <c r="N1638" s="11">
        <f>WEEKDAY(Tabla1[[#This Row],[Fecha]],2)</f>
        <v>7</v>
      </c>
      <c r="O1638" s="11" t="str">
        <f t="shared" si="25"/>
        <v>Domingo</v>
      </c>
    </row>
    <row r="1639" spans="1:15" x14ac:dyDescent="0.25">
      <c r="A1639" s="4">
        <v>40748</v>
      </c>
      <c r="B1639">
        <v>3</v>
      </c>
      <c r="C1639">
        <v>2</v>
      </c>
      <c r="D1639" s="5" t="s">
        <v>32</v>
      </c>
      <c r="E1639" s="6">
        <v>528.38099999999997</v>
      </c>
      <c r="F1639" s="6">
        <v>1099.5705</v>
      </c>
      <c r="G1639" s="6">
        <v>1627.9514999999999</v>
      </c>
      <c r="H1639" s="6" t="str">
        <f>VLOOKUP(Tabla1[[#This Row],[Caja]],Originales!$I$3:$K$6,2,FALSE)</f>
        <v>Las Canteras</v>
      </c>
      <c r="I1639" s="6" t="str">
        <f>VLOOKUP(Tabla1[[#This Row],[Caja]],Originales!$I$3:$K$6,3,FALSE)</f>
        <v>Las Palmas</v>
      </c>
      <c r="J1639" s="9" t="str">
        <f>VLOOKUP(Tabla1[[#This Row],[CodigoEmpleado]],Originales!$M$3:$P$13,2,FALSE)</f>
        <v>Ana</v>
      </c>
      <c r="K1639" s="10">
        <f>YEAR(Tabla1[[#This Row],[Fecha]])</f>
        <v>2011</v>
      </c>
      <c r="L1639" s="11">
        <f>MONTH(Tabla1[[#This Row],[Fecha]])</f>
        <v>7</v>
      </c>
      <c r="M1639" s="11">
        <f>DAY(Tabla1[[#This Row],[Fecha]])</f>
        <v>24</v>
      </c>
      <c r="N1639" s="11">
        <f>WEEKDAY(Tabla1[[#This Row],[Fecha]],2)</f>
        <v>7</v>
      </c>
      <c r="O1639" s="11" t="str">
        <f t="shared" si="25"/>
        <v>Domingo</v>
      </c>
    </row>
    <row r="1640" spans="1:15" x14ac:dyDescent="0.25">
      <c r="A1640" s="4">
        <v>40748</v>
      </c>
      <c r="B1640">
        <v>4</v>
      </c>
      <c r="C1640">
        <v>1</v>
      </c>
      <c r="D1640" s="5" t="s">
        <v>37</v>
      </c>
      <c r="E1640" s="6">
        <v>670.41449999999998</v>
      </c>
      <c r="F1640" s="6">
        <v>1079.778</v>
      </c>
      <c r="G1640" s="6">
        <v>1750.1925000000001</v>
      </c>
      <c r="H1640" s="6" t="str">
        <f>VLOOKUP(Tabla1[[#This Row],[Caja]],Originales!$I$3:$K$6,2,FALSE)</f>
        <v>Telde</v>
      </c>
      <c r="I1640" s="6" t="str">
        <f>VLOOKUP(Tabla1[[#This Row],[Caja]],Originales!$I$3:$K$6,3,FALSE)</f>
        <v>Las Palmas</v>
      </c>
      <c r="J1640" s="9" t="str">
        <f>VLOOKUP(Tabla1[[#This Row],[CodigoEmpleado]],Originales!$M$3:$P$13,2,FALSE)</f>
        <v>Luis</v>
      </c>
      <c r="K1640" s="10">
        <f>YEAR(Tabla1[[#This Row],[Fecha]])</f>
        <v>2011</v>
      </c>
      <c r="L1640" s="11">
        <f>MONTH(Tabla1[[#This Row],[Fecha]])</f>
        <v>7</v>
      </c>
      <c r="M1640" s="11">
        <f>DAY(Tabla1[[#This Row],[Fecha]])</f>
        <v>24</v>
      </c>
      <c r="N1640" s="11">
        <f>WEEKDAY(Tabla1[[#This Row],[Fecha]],2)</f>
        <v>7</v>
      </c>
      <c r="O1640" s="11" t="str">
        <f t="shared" si="25"/>
        <v>Domingo</v>
      </c>
    </row>
    <row r="1641" spans="1:15" x14ac:dyDescent="0.25">
      <c r="A1641" s="4">
        <v>40748</v>
      </c>
      <c r="B1641">
        <v>4</v>
      </c>
      <c r="C1641">
        <v>2</v>
      </c>
      <c r="D1641" s="5" t="s">
        <v>40</v>
      </c>
      <c r="E1641" s="6">
        <v>643.18799999999999</v>
      </c>
      <c r="F1641" s="6">
        <v>1265.1134999999999</v>
      </c>
      <c r="G1641" s="6">
        <v>1908.3015</v>
      </c>
      <c r="H1641" s="6" t="str">
        <f>VLOOKUP(Tabla1[[#This Row],[Caja]],Originales!$I$3:$K$6,2,FALSE)</f>
        <v>Telde</v>
      </c>
      <c r="I1641" s="6" t="str">
        <f>VLOOKUP(Tabla1[[#This Row],[Caja]],Originales!$I$3:$K$6,3,FALSE)</f>
        <v>Las Palmas</v>
      </c>
      <c r="J1641" s="9" t="str">
        <f>VLOOKUP(Tabla1[[#This Row],[CodigoEmpleado]],Originales!$M$3:$P$13,2,FALSE)</f>
        <v>Pepe</v>
      </c>
      <c r="K1641" s="10">
        <f>YEAR(Tabla1[[#This Row],[Fecha]])</f>
        <v>2011</v>
      </c>
      <c r="L1641" s="11">
        <f>MONTH(Tabla1[[#This Row],[Fecha]])</f>
        <v>7</v>
      </c>
      <c r="M1641" s="11">
        <f>DAY(Tabla1[[#This Row],[Fecha]])</f>
        <v>24</v>
      </c>
      <c r="N1641" s="11">
        <f>WEEKDAY(Tabla1[[#This Row],[Fecha]],2)</f>
        <v>7</v>
      </c>
      <c r="O1641" s="11" t="str">
        <f t="shared" si="25"/>
        <v>Domingo</v>
      </c>
    </row>
    <row r="1642" spans="1:15" x14ac:dyDescent="0.25">
      <c r="A1642" s="4">
        <v>40749</v>
      </c>
      <c r="B1642">
        <v>1</v>
      </c>
      <c r="C1642">
        <v>1</v>
      </c>
      <c r="D1642" s="5" t="s">
        <v>41</v>
      </c>
      <c r="E1642" s="6">
        <v>624.91800000000001</v>
      </c>
      <c r="F1642" s="6">
        <v>1245.4784999999999</v>
      </c>
      <c r="G1642" s="6">
        <v>1870.3965000000001</v>
      </c>
      <c r="H1642" s="6" t="str">
        <f>VLOOKUP(Tabla1[[#This Row],[Caja]],Originales!$I$3:$K$6,2,FALSE)</f>
        <v>Tenerife Norte</v>
      </c>
      <c r="I1642" s="6" t="str">
        <f>VLOOKUP(Tabla1[[#This Row],[Caja]],Originales!$I$3:$K$6,3,FALSE)</f>
        <v>Tenerife</v>
      </c>
      <c r="J1642" s="9" t="str">
        <f>VLOOKUP(Tabla1[[#This Row],[CodigoEmpleado]],Originales!$M$3:$P$13,2,FALSE)</f>
        <v>Javi</v>
      </c>
      <c r="K1642" s="10">
        <f>YEAR(Tabla1[[#This Row],[Fecha]])</f>
        <v>2011</v>
      </c>
      <c r="L1642" s="11">
        <f>MONTH(Tabla1[[#This Row],[Fecha]])</f>
        <v>7</v>
      </c>
      <c r="M1642" s="11">
        <f>DAY(Tabla1[[#This Row],[Fecha]])</f>
        <v>25</v>
      </c>
      <c r="N1642" s="11">
        <f>WEEKDAY(Tabla1[[#This Row],[Fecha]],2)</f>
        <v>1</v>
      </c>
      <c r="O1642" s="11" t="str">
        <f t="shared" si="25"/>
        <v>Lunes</v>
      </c>
    </row>
    <row r="1643" spans="1:15" x14ac:dyDescent="0.25">
      <c r="A1643" s="4">
        <v>40749</v>
      </c>
      <c r="B1643">
        <v>1</v>
      </c>
      <c r="C1643">
        <v>2</v>
      </c>
      <c r="D1643" s="5" t="s">
        <v>43</v>
      </c>
      <c r="E1643" s="6">
        <v>768.41099999999994</v>
      </c>
      <c r="F1643" s="6">
        <v>1274.1434999999999</v>
      </c>
      <c r="G1643" s="6">
        <v>2042.5545</v>
      </c>
      <c r="H1643" s="6" t="str">
        <f>VLOOKUP(Tabla1[[#This Row],[Caja]],Originales!$I$3:$K$6,2,FALSE)</f>
        <v>Tenerife Norte</v>
      </c>
      <c r="I1643" s="6" t="str">
        <f>VLOOKUP(Tabla1[[#This Row],[Caja]],Originales!$I$3:$K$6,3,FALSE)</f>
        <v>Tenerife</v>
      </c>
      <c r="J1643" s="9" t="str">
        <f>VLOOKUP(Tabla1[[#This Row],[CodigoEmpleado]],Originales!$M$3:$P$13,2,FALSE)</f>
        <v>Jose</v>
      </c>
      <c r="K1643" s="10">
        <f>YEAR(Tabla1[[#This Row],[Fecha]])</f>
        <v>2011</v>
      </c>
      <c r="L1643" s="11">
        <f>MONTH(Tabla1[[#This Row],[Fecha]])</f>
        <v>7</v>
      </c>
      <c r="M1643" s="11">
        <f>DAY(Tabla1[[#This Row],[Fecha]])</f>
        <v>25</v>
      </c>
      <c r="N1643" s="11">
        <f>WEEKDAY(Tabla1[[#This Row],[Fecha]],2)</f>
        <v>1</v>
      </c>
      <c r="O1643" s="11" t="str">
        <f t="shared" si="25"/>
        <v>Lunes</v>
      </c>
    </row>
    <row r="1644" spans="1:15" x14ac:dyDescent="0.25">
      <c r="A1644" s="4">
        <v>40749</v>
      </c>
      <c r="B1644">
        <v>2</v>
      </c>
      <c r="C1644">
        <v>1</v>
      </c>
      <c r="D1644" s="5" t="s">
        <v>47</v>
      </c>
      <c r="E1644" s="6">
        <v>661.02750000000003</v>
      </c>
      <c r="F1644" s="6">
        <v>1053.2339999999999</v>
      </c>
      <c r="G1644" s="6">
        <v>1714.2615000000001</v>
      </c>
      <c r="H1644" s="6" t="str">
        <f>VLOOKUP(Tabla1[[#This Row],[Caja]],Originales!$I$3:$K$6,2,FALSE)</f>
        <v>Tenerife Sur</v>
      </c>
      <c r="I1644" s="6" t="str">
        <f>VLOOKUP(Tabla1[[#This Row],[Caja]],Originales!$I$3:$K$6,3,FALSE)</f>
        <v>Tenerife</v>
      </c>
      <c r="J1644" s="9" t="str">
        <f>VLOOKUP(Tabla1[[#This Row],[CodigoEmpleado]],Originales!$M$3:$P$13,2,FALSE)</f>
        <v>Toño</v>
      </c>
      <c r="K1644" s="10">
        <f>YEAR(Tabla1[[#This Row],[Fecha]])</f>
        <v>2011</v>
      </c>
      <c r="L1644" s="11">
        <f>MONTH(Tabla1[[#This Row],[Fecha]])</f>
        <v>7</v>
      </c>
      <c r="M1644" s="11">
        <f>DAY(Tabla1[[#This Row],[Fecha]])</f>
        <v>25</v>
      </c>
      <c r="N1644" s="11">
        <f>WEEKDAY(Tabla1[[#This Row],[Fecha]],2)</f>
        <v>1</v>
      </c>
      <c r="O1644" s="11" t="str">
        <f t="shared" si="25"/>
        <v>Lunes</v>
      </c>
    </row>
    <row r="1645" spans="1:15" x14ac:dyDescent="0.25">
      <c r="A1645" s="4">
        <v>40749</v>
      </c>
      <c r="B1645">
        <v>2</v>
      </c>
      <c r="C1645">
        <v>2</v>
      </c>
      <c r="D1645" s="5" t="s">
        <v>24</v>
      </c>
      <c r="E1645" s="6">
        <v>616.98</v>
      </c>
      <c r="F1645" s="6">
        <v>1198.6485</v>
      </c>
      <c r="G1645" s="6">
        <v>1815.6285</v>
      </c>
      <c r="H1645" s="6" t="str">
        <f>VLOOKUP(Tabla1[[#This Row],[Caja]],Originales!$I$3:$K$6,2,FALSE)</f>
        <v>Tenerife Sur</v>
      </c>
      <c r="I1645" s="6" t="str">
        <f>VLOOKUP(Tabla1[[#This Row],[Caja]],Originales!$I$3:$K$6,3,FALSE)</f>
        <v>Tenerife</v>
      </c>
      <c r="J1645" s="9" t="str">
        <f>VLOOKUP(Tabla1[[#This Row],[CodigoEmpleado]],Originales!$M$3:$P$13,2,FALSE)</f>
        <v>Ana</v>
      </c>
      <c r="K1645" s="10">
        <f>YEAR(Tabla1[[#This Row],[Fecha]])</f>
        <v>2011</v>
      </c>
      <c r="L1645" s="11">
        <f>MONTH(Tabla1[[#This Row],[Fecha]])</f>
        <v>7</v>
      </c>
      <c r="M1645" s="11">
        <f>DAY(Tabla1[[#This Row],[Fecha]])</f>
        <v>25</v>
      </c>
      <c r="N1645" s="11">
        <f>WEEKDAY(Tabla1[[#This Row],[Fecha]],2)</f>
        <v>1</v>
      </c>
      <c r="O1645" s="11" t="str">
        <f t="shared" si="25"/>
        <v>Lunes</v>
      </c>
    </row>
    <row r="1646" spans="1:15" x14ac:dyDescent="0.25">
      <c r="A1646" s="4">
        <v>40749</v>
      </c>
      <c r="B1646">
        <v>3</v>
      </c>
      <c r="C1646">
        <v>1</v>
      </c>
      <c r="D1646" s="5" t="s">
        <v>30</v>
      </c>
      <c r="E1646" s="6">
        <v>511.26600000000002</v>
      </c>
      <c r="F1646" s="6">
        <v>1097.5125</v>
      </c>
      <c r="G1646" s="6">
        <v>1608.7784999999999</v>
      </c>
      <c r="H1646" s="6" t="str">
        <f>VLOOKUP(Tabla1[[#This Row],[Caja]],Originales!$I$3:$K$6,2,FALSE)</f>
        <v>Las Canteras</v>
      </c>
      <c r="I1646" s="6" t="str">
        <f>VLOOKUP(Tabla1[[#This Row],[Caja]],Originales!$I$3:$K$6,3,FALSE)</f>
        <v>Las Palmas</v>
      </c>
      <c r="J1646" s="9" t="str">
        <f>VLOOKUP(Tabla1[[#This Row],[CodigoEmpleado]],Originales!$M$3:$P$13,2,FALSE)</f>
        <v>Juan</v>
      </c>
      <c r="K1646" s="10">
        <f>YEAR(Tabla1[[#This Row],[Fecha]])</f>
        <v>2011</v>
      </c>
      <c r="L1646" s="11">
        <f>MONTH(Tabla1[[#This Row],[Fecha]])</f>
        <v>7</v>
      </c>
      <c r="M1646" s="11">
        <f>DAY(Tabla1[[#This Row],[Fecha]])</f>
        <v>25</v>
      </c>
      <c r="N1646" s="11">
        <f>WEEKDAY(Tabla1[[#This Row],[Fecha]],2)</f>
        <v>1</v>
      </c>
      <c r="O1646" s="11" t="str">
        <f t="shared" si="25"/>
        <v>Lunes</v>
      </c>
    </row>
    <row r="1647" spans="1:15" x14ac:dyDescent="0.25">
      <c r="A1647" s="4">
        <v>40749</v>
      </c>
      <c r="B1647">
        <v>3</v>
      </c>
      <c r="C1647">
        <v>2</v>
      </c>
      <c r="D1647" s="5" t="s">
        <v>16</v>
      </c>
      <c r="E1647" s="6">
        <v>669.97349999999994</v>
      </c>
      <c r="F1647" s="6">
        <v>1298.5350000000001</v>
      </c>
      <c r="G1647" s="6">
        <v>1968.5084999999999</v>
      </c>
      <c r="H1647" s="6" t="str">
        <f>VLOOKUP(Tabla1[[#This Row],[Caja]],Originales!$I$3:$K$6,2,FALSE)</f>
        <v>Las Canteras</v>
      </c>
      <c r="I1647" s="6" t="str">
        <f>VLOOKUP(Tabla1[[#This Row],[Caja]],Originales!$I$3:$K$6,3,FALSE)</f>
        <v>Las Palmas</v>
      </c>
      <c r="J1647" s="9" t="str">
        <f>VLOOKUP(Tabla1[[#This Row],[CodigoEmpleado]],Originales!$M$3:$P$13,2,FALSE)</f>
        <v>Jorge</v>
      </c>
      <c r="K1647" s="10">
        <f>YEAR(Tabla1[[#This Row],[Fecha]])</f>
        <v>2011</v>
      </c>
      <c r="L1647" s="11">
        <f>MONTH(Tabla1[[#This Row],[Fecha]])</f>
        <v>7</v>
      </c>
      <c r="M1647" s="11">
        <f>DAY(Tabla1[[#This Row],[Fecha]])</f>
        <v>25</v>
      </c>
      <c r="N1647" s="11">
        <f>WEEKDAY(Tabla1[[#This Row],[Fecha]],2)</f>
        <v>1</v>
      </c>
      <c r="O1647" s="11" t="str">
        <f t="shared" si="25"/>
        <v>Lunes</v>
      </c>
    </row>
    <row r="1648" spans="1:15" x14ac:dyDescent="0.25">
      <c r="A1648" s="4">
        <v>40749</v>
      </c>
      <c r="B1648">
        <v>4</v>
      </c>
      <c r="C1648">
        <v>1</v>
      </c>
      <c r="D1648" s="5" t="s">
        <v>22</v>
      </c>
      <c r="E1648" s="6">
        <v>594.5625</v>
      </c>
      <c r="F1648" s="6">
        <v>1145.4449999999999</v>
      </c>
      <c r="G1648" s="6">
        <v>1740.0074999999999</v>
      </c>
      <c r="H1648" s="6" t="str">
        <f>VLOOKUP(Tabla1[[#This Row],[Caja]],Originales!$I$3:$K$6,2,FALSE)</f>
        <v>Telde</v>
      </c>
      <c r="I1648" s="6" t="str">
        <f>VLOOKUP(Tabla1[[#This Row],[Caja]],Originales!$I$3:$K$6,3,FALSE)</f>
        <v>Las Palmas</v>
      </c>
      <c r="J1648" s="9" t="str">
        <f>VLOOKUP(Tabla1[[#This Row],[CodigoEmpleado]],Originales!$M$3:$P$13,2,FALSE)</f>
        <v>Paco</v>
      </c>
      <c r="K1648" s="10">
        <f>YEAR(Tabla1[[#This Row],[Fecha]])</f>
        <v>2011</v>
      </c>
      <c r="L1648" s="11">
        <f>MONTH(Tabla1[[#This Row],[Fecha]])</f>
        <v>7</v>
      </c>
      <c r="M1648" s="11">
        <f>DAY(Tabla1[[#This Row],[Fecha]])</f>
        <v>25</v>
      </c>
      <c r="N1648" s="11">
        <f>WEEKDAY(Tabla1[[#This Row],[Fecha]],2)</f>
        <v>1</v>
      </c>
      <c r="O1648" s="11" t="str">
        <f t="shared" si="25"/>
        <v>Lunes</v>
      </c>
    </row>
    <row r="1649" spans="1:15" x14ac:dyDescent="0.25">
      <c r="A1649" s="4">
        <v>40749</v>
      </c>
      <c r="B1649">
        <v>4</v>
      </c>
      <c r="C1649">
        <v>2</v>
      </c>
      <c r="D1649" s="5" t="s">
        <v>27</v>
      </c>
      <c r="E1649" s="6">
        <v>686.66849999999999</v>
      </c>
      <c r="F1649" s="6">
        <v>1127.8995</v>
      </c>
      <c r="G1649" s="6">
        <v>1814.568</v>
      </c>
      <c r="H1649" s="6" t="str">
        <f>VLOOKUP(Tabla1[[#This Row],[Caja]],Originales!$I$3:$K$6,2,FALSE)</f>
        <v>Telde</v>
      </c>
      <c r="I1649" s="6" t="str">
        <f>VLOOKUP(Tabla1[[#This Row],[Caja]],Originales!$I$3:$K$6,3,FALSE)</f>
        <v>Las Palmas</v>
      </c>
      <c r="J1649" s="9" t="str">
        <f>VLOOKUP(Tabla1[[#This Row],[CodigoEmpleado]],Originales!$M$3:$P$13,2,FALSE)</f>
        <v>Bea</v>
      </c>
      <c r="K1649" s="10">
        <f>YEAR(Tabla1[[#This Row],[Fecha]])</f>
        <v>2011</v>
      </c>
      <c r="L1649" s="11">
        <f>MONTH(Tabla1[[#This Row],[Fecha]])</f>
        <v>7</v>
      </c>
      <c r="M1649" s="11">
        <f>DAY(Tabla1[[#This Row],[Fecha]])</f>
        <v>25</v>
      </c>
      <c r="N1649" s="11">
        <f>WEEKDAY(Tabla1[[#This Row],[Fecha]],2)</f>
        <v>1</v>
      </c>
      <c r="O1649" s="11" t="str">
        <f t="shared" si="25"/>
        <v>Lunes</v>
      </c>
    </row>
    <row r="1650" spans="1:15" x14ac:dyDescent="0.25">
      <c r="A1650" s="4">
        <v>40750</v>
      </c>
      <c r="B1650">
        <v>1</v>
      </c>
      <c r="C1650">
        <v>1</v>
      </c>
      <c r="D1650" s="5" t="s">
        <v>32</v>
      </c>
      <c r="E1650" s="6">
        <v>552.18449999999996</v>
      </c>
      <c r="F1650" s="6">
        <v>1089.123</v>
      </c>
      <c r="G1650" s="6">
        <v>1641.3074999999999</v>
      </c>
      <c r="H1650" s="6" t="str">
        <f>VLOOKUP(Tabla1[[#This Row],[Caja]],Originales!$I$3:$K$6,2,FALSE)</f>
        <v>Tenerife Norte</v>
      </c>
      <c r="I1650" s="6" t="str">
        <f>VLOOKUP(Tabla1[[#This Row],[Caja]],Originales!$I$3:$K$6,3,FALSE)</f>
        <v>Tenerife</v>
      </c>
      <c r="J1650" s="9" t="str">
        <f>VLOOKUP(Tabla1[[#This Row],[CodigoEmpleado]],Originales!$M$3:$P$13,2,FALSE)</f>
        <v>Ana</v>
      </c>
      <c r="K1650" s="10">
        <f>YEAR(Tabla1[[#This Row],[Fecha]])</f>
        <v>2011</v>
      </c>
      <c r="L1650" s="11">
        <f>MONTH(Tabla1[[#This Row],[Fecha]])</f>
        <v>7</v>
      </c>
      <c r="M1650" s="11">
        <f>DAY(Tabla1[[#This Row],[Fecha]])</f>
        <v>26</v>
      </c>
      <c r="N1650" s="11">
        <f>WEEKDAY(Tabla1[[#This Row],[Fecha]],2)</f>
        <v>2</v>
      </c>
      <c r="O1650" s="11" t="str">
        <f t="shared" si="25"/>
        <v>Martes</v>
      </c>
    </row>
    <row r="1651" spans="1:15" x14ac:dyDescent="0.25">
      <c r="A1651" s="4">
        <v>40750</v>
      </c>
      <c r="B1651">
        <v>1</v>
      </c>
      <c r="C1651">
        <v>2</v>
      </c>
      <c r="D1651" s="5" t="s">
        <v>37</v>
      </c>
      <c r="E1651" s="6">
        <v>638.96699999999998</v>
      </c>
      <c r="F1651" s="6">
        <v>962.64</v>
      </c>
      <c r="G1651" s="6">
        <v>1601.607</v>
      </c>
      <c r="H1651" s="6" t="str">
        <f>VLOOKUP(Tabla1[[#This Row],[Caja]],Originales!$I$3:$K$6,2,FALSE)</f>
        <v>Tenerife Norte</v>
      </c>
      <c r="I1651" s="6" t="str">
        <f>VLOOKUP(Tabla1[[#This Row],[Caja]],Originales!$I$3:$K$6,3,FALSE)</f>
        <v>Tenerife</v>
      </c>
      <c r="J1651" s="9" t="str">
        <f>VLOOKUP(Tabla1[[#This Row],[CodigoEmpleado]],Originales!$M$3:$P$13,2,FALSE)</f>
        <v>Luis</v>
      </c>
      <c r="K1651" s="10">
        <f>YEAR(Tabla1[[#This Row],[Fecha]])</f>
        <v>2011</v>
      </c>
      <c r="L1651" s="11">
        <f>MONTH(Tabla1[[#This Row],[Fecha]])</f>
        <v>7</v>
      </c>
      <c r="M1651" s="11">
        <f>DAY(Tabla1[[#This Row],[Fecha]])</f>
        <v>26</v>
      </c>
      <c r="N1651" s="11">
        <f>WEEKDAY(Tabla1[[#This Row],[Fecha]],2)</f>
        <v>2</v>
      </c>
      <c r="O1651" s="11" t="str">
        <f t="shared" si="25"/>
        <v>Martes</v>
      </c>
    </row>
    <row r="1652" spans="1:15" x14ac:dyDescent="0.25">
      <c r="A1652" s="4">
        <v>40750</v>
      </c>
      <c r="B1652">
        <v>2</v>
      </c>
      <c r="C1652">
        <v>1</v>
      </c>
      <c r="D1652" s="5" t="s">
        <v>40</v>
      </c>
      <c r="E1652" s="6">
        <v>551.12400000000002</v>
      </c>
      <c r="F1652" s="6">
        <v>1089.3225</v>
      </c>
      <c r="G1652" s="6">
        <v>1640.4465</v>
      </c>
      <c r="H1652" s="6" t="str">
        <f>VLOOKUP(Tabla1[[#This Row],[Caja]],Originales!$I$3:$K$6,2,FALSE)</f>
        <v>Tenerife Sur</v>
      </c>
      <c r="I1652" s="6" t="str">
        <f>VLOOKUP(Tabla1[[#This Row],[Caja]],Originales!$I$3:$K$6,3,FALSE)</f>
        <v>Tenerife</v>
      </c>
      <c r="J1652" s="9" t="str">
        <f>VLOOKUP(Tabla1[[#This Row],[CodigoEmpleado]],Originales!$M$3:$P$13,2,FALSE)</f>
        <v>Pepe</v>
      </c>
      <c r="K1652" s="10">
        <f>YEAR(Tabla1[[#This Row],[Fecha]])</f>
        <v>2011</v>
      </c>
      <c r="L1652" s="11">
        <f>MONTH(Tabla1[[#This Row],[Fecha]])</f>
        <v>7</v>
      </c>
      <c r="M1652" s="11">
        <f>DAY(Tabla1[[#This Row],[Fecha]])</f>
        <v>26</v>
      </c>
      <c r="N1652" s="11">
        <f>WEEKDAY(Tabla1[[#This Row],[Fecha]],2)</f>
        <v>2</v>
      </c>
      <c r="O1652" s="11" t="str">
        <f t="shared" si="25"/>
        <v>Martes</v>
      </c>
    </row>
    <row r="1653" spans="1:15" x14ac:dyDescent="0.25">
      <c r="A1653" s="4">
        <v>40750</v>
      </c>
      <c r="B1653">
        <v>2</v>
      </c>
      <c r="C1653">
        <v>2</v>
      </c>
      <c r="D1653" s="5" t="s">
        <v>41</v>
      </c>
      <c r="E1653" s="6">
        <v>795.01800000000003</v>
      </c>
      <c r="F1653" s="6">
        <v>1379.28</v>
      </c>
      <c r="G1653" s="6">
        <v>2174.2979999999998</v>
      </c>
      <c r="H1653" s="6" t="str">
        <f>VLOOKUP(Tabla1[[#This Row],[Caja]],Originales!$I$3:$K$6,2,FALSE)</f>
        <v>Tenerife Sur</v>
      </c>
      <c r="I1653" s="6" t="str">
        <f>VLOOKUP(Tabla1[[#This Row],[Caja]],Originales!$I$3:$K$6,3,FALSE)</f>
        <v>Tenerife</v>
      </c>
      <c r="J1653" s="9" t="str">
        <f>VLOOKUP(Tabla1[[#This Row],[CodigoEmpleado]],Originales!$M$3:$P$13,2,FALSE)</f>
        <v>Javi</v>
      </c>
      <c r="K1653" s="10">
        <f>YEAR(Tabla1[[#This Row],[Fecha]])</f>
        <v>2011</v>
      </c>
      <c r="L1653" s="11">
        <f>MONTH(Tabla1[[#This Row],[Fecha]])</f>
        <v>7</v>
      </c>
      <c r="M1653" s="11">
        <f>DAY(Tabla1[[#This Row],[Fecha]])</f>
        <v>26</v>
      </c>
      <c r="N1653" s="11">
        <f>WEEKDAY(Tabla1[[#This Row],[Fecha]],2)</f>
        <v>2</v>
      </c>
      <c r="O1653" s="11" t="str">
        <f t="shared" si="25"/>
        <v>Martes</v>
      </c>
    </row>
    <row r="1654" spans="1:15" x14ac:dyDescent="0.25">
      <c r="A1654" s="4">
        <v>40750</v>
      </c>
      <c r="B1654">
        <v>3</v>
      </c>
      <c r="C1654">
        <v>1</v>
      </c>
      <c r="D1654" s="5" t="s">
        <v>43</v>
      </c>
      <c r="E1654" s="6">
        <v>594.68849999999998</v>
      </c>
      <c r="F1654" s="6">
        <v>1063.356</v>
      </c>
      <c r="G1654" s="6">
        <v>1658.0445</v>
      </c>
      <c r="H1654" s="6" t="str">
        <f>VLOOKUP(Tabla1[[#This Row],[Caja]],Originales!$I$3:$K$6,2,FALSE)</f>
        <v>Las Canteras</v>
      </c>
      <c r="I1654" s="6" t="str">
        <f>VLOOKUP(Tabla1[[#This Row],[Caja]],Originales!$I$3:$K$6,3,FALSE)</f>
        <v>Las Palmas</v>
      </c>
      <c r="J1654" s="9" t="str">
        <f>VLOOKUP(Tabla1[[#This Row],[CodigoEmpleado]],Originales!$M$3:$P$13,2,FALSE)</f>
        <v>Jose</v>
      </c>
      <c r="K1654" s="10">
        <f>YEAR(Tabla1[[#This Row],[Fecha]])</f>
        <v>2011</v>
      </c>
      <c r="L1654" s="11">
        <f>MONTH(Tabla1[[#This Row],[Fecha]])</f>
        <v>7</v>
      </c>
      <c r="M1654" s="11">
        <f>DAY(Tabla1[[#This Row],[Fecha]])</f>
        <v>26</v>
      </c>
      <c r="N1654" s="11">
        <f>WEEKDAY(Tabla1[[#This Row],[Fecha]],2)</f>
        <v>2</v>
      </c>
      <c r="O1654" s="11" t="str">
        <f t="shared" si="25"/>
        <v>Martes</v>
      </c>
    </row>
    <row r="1655" spans="1:15" x14ac:dyDescent="0.25">
      <c r="A1655" s="4">
        <v>40750</v>
      </c>
      <c r="B1655">
        <v>3</v>
      </c>
      <c r="C1655">
        <v>2</v>
      </c>
      <c r="D1655" s="5" t="s">
        <v>47</v>
      </c>
      <c r="E1655" s="6">
        <v>663.39</v>
      </c>
      <c r="F1655" s="6">
        <v>1148.1645000000001</v>
      </c>
      <c r="G1655" s="6">
        <v>1811.5545</v>
      </c>
      <c r="H1655" s="6" t="str">
        <f>VLOOKUP(Tabla1[[#This Row],[Caja]],Originales!$I$3:$K$6,2,FALSE)</f>
        <v>Las Canteras</v>
      </c>
      <c r="I1655" s="6" t="str">
        <f>VLOOKUP(Tabla1[[#This Row],[Caja]],Originales!$I$3:$K$6,3,FALSE)</f>
        <v>Las Palmas</v>
      </c>
      <c r="J1655" s="9" t="str">
        <f>VLOOKUP(Tabla1[[#This Row],[CodigoEmpleado]],Originales!$M$3:$P$13,2,FALSE)</f>
        <v>Toño</v>
      </c>
      <c r="K1655" s="10">
        <f>YEAR(Tabla1[[#This Row],[Fecha]])</f>
        <v>2011</v>
      </c>
      <c r="L1655" s="11">
        <f>MONTH(Tabla1[[#This Row],[Fecha]])</f>
        <v>7</v>
      </c>
      <c r="M1655" s="11">
        <f>DAY(Tabla1[[#This Row],[Fecha]])</f>
        <v>26</v>
      </c>
      <c r="N1655" s="11">
        <f>WEEKDAY(Tabla1[[#This Row],[Fecha]],2)</f>
        <v>2</v>
      </c>
      <c r="O1655" s="11" t="str">
        <f t="shared" si="25"/>
        <v>Martes</v>
      </c>
    </row>
    <row r="1656" spans="1:15" x14ac:dyDescent="0.25">
      <c r="A1656" s="4">
        <v>40750</v>
      </c>
      <c r="B1656">
        <v>4</v>
      </c>
      <c r="C1656">
        <v>1</v>
      </c>
      <c r="D1656" s="5" t="s">
        <v>24</v>
      </c>
      <c r="E1656" s="6">
        <v>600.73649999999998</v>
      </c>
      <c r="F1656" s="6">
        <v>1057.539</v>
      </c>
      <c r="G1656" s="6">
        <v>1658.2755</v>
      </c>
      <c r="H1656" s="6" t="str">
        <f>VLOOKUP(Tabla1[[#This Row],[Caja]],Originales!$I$3:$K$6,2,FALSE)</f>
        <v>Telde</v>
      </c>
      <c r="I1656" s="6" t="str">
        <f>VLOOKUP(Tabla1[[#This Row],[Caja]],Originales!$I$3:$K$6,3,FALSE)</f>
        <v>Las Palmas</v>
      </c>
      <c r="J1656" s="9" t="str">
        <f>VLOOKUP(Tabla1[[#This Row],[CodigoEmpleado]],Originales!$M$3:$P$13,2,FALSE)</f>
        <v>Ana</v>
      </c>
      <c r="K1656" s="10">
        <f>YEAR(Tabla1[[#This Row],[Fecha]])</f>
        <v>2011</v>
      </c>
      <c r="L1656" s="11">
        <f>MONTH(Tabla1[[#This Row],[Fecha]])</f>
        <v>7</v>
      </c>
      <c r="M1656" s="11">
        <f>DAY(Tabla1[[#This Row],[Fecha]])</f>
        <v>26</v>
      </c>
      <c r="N1656" s="11">
        <f>WEEKDAY(Tabla1[[#This Row],[Fecha]],2)</f>
        <v>2</v>
      </c>
      <c r="O1656" s="11" t="str">
        <f t="shared" si="25"/>
        <v>Martes</v>
      </c>
    </row>
    <row r="1657" spans="1:15" x14ac:dyDescent="0.25">
      <c r="A1657" s="4">
        <v>40750</v>
      </c>
      <c r="B1657">
        <v>4</v>
      </c>
      <c r="C1657">
        <v>2</v>
      </c>
      <c r="D1657" s="5" t="s">
        <v>30</v>
      </c>
      <c r="E1657" s="6">
        <v>668.29349999999999</v>
      </c>
      <c r="F1657" s="6">
        <v>1213.2539999999999</v>
      </c>
      <c r="G1657" s="6">
        <v>1881.5474999999999</v>
      </c>
      <c r="H1657" s="6" t="str">
        <f>VLOOKUP(Tabla1[[#This Row],[Caja]],Originales!$I$3:$K$6,2,FALSE)</f>
        <v>Telde</v>
      </c>
      <c r="I1657" s="6" t="str">
        <f>VLOOKUP(Tabla1[[#This Row],[Caja]],Originales!$I$3:$K$6,3,FALSE)</f>
        <v>Las Palmas</v>
      </c>
      <c r="J1657" s="9" t="str">
        <f>VLOOKUP(Tabla1[[#This Row],[CodigoEmpleado]],Originales!$M$3:$P$13,2,FALSE)</f>
        <v>Juan</v>
      </c>
      <c r="K1657" s="10">
        <f>YEAR(Tabla1[[#This Row],[Fecha]])</f>
        <v>2011</v>
      </c>
      <c r="L1657" s="11">
        <f>MONTH(Tabla1[[#This Row],[Fecha]])</f>
        <v>7</v>
      </c>
      <c r="M1657" s="11">
        <f>DAY(Tabla1[[#This Row],[Fecha]])</f>
        <v>26</v>
      </c>
      <c r="N1657" s="11">
        <f>WEEKDAY(Tabla1[[#This Row],[Fecha]],2)</f>
        <v>2</v>
      </c>
      <c r="O1657" s="11" t="str">
        <f t="shared" si="25"/>
        <v>Martes</v>
      </c>
    </row>
    <row r="1658" spans="1:15" x14ac:dyDescent="0.25">
      <c r="A1658" s="4">
        <v>40751</v>
      </c>
      <c r="B1658">
        <v>1</v>
      </c>
      <c r="C1658">
        <v>1</v>
      </c>
      <c r="D1658" s="5" t="s">
        <v>16</v>
      </c>
      <c r="E1658" s="6">
        <v>577.15350000000001</v>
      </c>
      <c r="F1658" s="6">
        <v>1178.9504999999999</v>
      </c>
      <c r="G1658" s="6">
        <v>1756.104</v>
      </c>
      <c r="H1658" s="6" t="str">
        <f>VLOOKUP(Tabla1[[#This Row],[Caja]],Originales!$I$3:$K$6,2,FALSE)</f>
        <v>Tenerife Norte</v>
      </c>
      <c r="I1658" s="6" t="str">
        <f>VLOOKUP(Tabla1[[#This Row],[Caja]],Originales!$I$3:$K$6,3,FALSE)</f>
        <v>Tenerife</v>
      </c>
      <c r="J1658" s="9" t="str">
        <f>VLOOKUP(Tabla1[[#This Row],[CodigoEmpleado]],Originales!$M$3:$P$13,2,FALSE)</f>
        <v>Jorge</v>
      </c>
      <c r="K1658" s="10">
        <f>YEAR(Tabla1[[#This Row],[Fecha]])</f>
        <v>2011</v>
      </c>
      <c r="L1658" s="11">
        <f>MONTH(Tabla1[[#This Row],[Fecha]])</f>
        <v>7</v>
      </c>
      <c r="M1658" s="11">
        <f>DAY(Tabla1[[#This Row],[Fecha]])</f>
        <v>27</v>
      </c>
      <c r="N1658" s="11">
        <f>WEEKDAY(Tabla1[[#This Row],[Fecha]],2)</f>
        <v>3</v>
      </c>
      <c r="O1658" s="11" t="str">
        <f t="shared" si="25"/>
        <v>Miércoles</v>
      </c>
    </row>
    <row r="1659" spans="1:15" x14ac:dyDescent="0.25">
      <c r="A1659" s="4">
        <v>40751</v>
      </c>
      <c r="B1659">
        <v>1</v>
      </c>
      <c r="C1659">
        <v>2</v>
      </c>
      <c r="D1659" s="5" t="s">
        <v>22</v>
      </c>
      <c r="E1659" s="6">
        <v>673.41750000000002</v>
      </c>
      <c r="F1659" s="6">
        <v>1090.4459999999999</v>
      </c>
      <c r="G1659" s="6">
        <v>1763.8634999999999</v>
      </c>
      <c r="H1659" s="6" t="str">
        <f>VLOOKUP(Tabla1[[#This Row],[Caja]],Originales!$I$3:$K$6,2,FALSE)</f>
        <v>Tenerife Norte</v>
      </c>
      <c r="I1659" s="6" t="str">
        <f>VLOOKUP(Tabla1[[#This Row],[Caja]],Originales!$I$3:$K$6,3,FALSE)</f>
        <v>Tenerife</v>
      </c>
      <c r="J1659" s="9" t="str">
        <f>VLOOKUP(Tabla1[[#This Row],[CodigoEmpleado]],Originales!$M$3:$P$13,2,FALSE)</f>
        <v>Paco</v>
      </c>
      <c r="K1659" s="10">
        <f>YEAR(Tabla1[[#This Row],[Fecha]])</f>
        <v>2011</v>
      </c>
      <c r="L1659" s="11">
        <f>MONTH(Tabla1[[#This Row],[Fecha]])</f>
        <v>7</v>
      </c>
      <c r="M1659" s="11">
        <f>DAY(Tabla1[[#This Row],[Fecha]])</f>
        <v>27</v>
      </c>
      <c r="N1659" s="11">
        <f>WEEKDAY(Tabla1[[#This Row],[Fecha]],2)</f>
        <v>3</v>
      </c>
      <c r="O1659" s="11" t="str">
        <f t="shared" si="25"/>
        <v>Miércoles</v>
      </c>
    </row>
    <row r="1660" spans="1:15" x14ac:dyDescent="0.25">
      <c r="A1660" s="4">
        <v>40751</v>
      </c>
      <c r="B1660">
        <v>2</v>
      </c>
      <c r="C1660">
        <v>1</v>
      </c>
      <c r="D1660" s="5" t="s">
        <v>27</v>
      </c>
      <c r="E1660" s="6">
        <v>560.88900000000001</v>
      </c>
      <c r="F1660" s="6">
        <v>1194.837</v>
      </c>
      <c r="G1660" s="6">
        <v>1755.7260000000001</v>
      </c>
      <c r="H1660" s="6" t="str">
        <f>VLOOKUP(Tabla1[[#This Row],[Caja]],Originales!$I$3:$K$6,2,FALSE)</f>
        <v>Tenerife Sur</v>
      </c>
      <c r="I1660" s="6" t="str">
        <f>VLOOKUP(Tabla1[[#This Row],[Caja]],Originales!$I$3:$K$6,3,FALSE)</f>
        <v>Tenerife</v>
      </c>
      <c r="J1660" s="9" t="str">
        <f>VLOOKUP(Tabla1[[#This Row],[CodigoEmpleado]],Originales!$M$3:$P$13,2,FALSE)</f>
        <v>Bea</v>
      </c>
      <c r="K1660" s="10">
        <f>YEAR(Tabla1[[#This Row],[Fecha]])</f>
        <v>2011</v>
      </c>
      <c r="L1660" s="11">
        <f>MONTH(Tabla1[[#This Row],[Fecha]])</f>
        <v>7</v>
      </c>
      <c r="M1660" s="11">
        <f>DAY(Tabla1[[#This Row],[Fecha]])</f>
        <v>27</v>
      </c>
      <c r="N1660" s="11">
        <f>WEEKDAY(Tabla1[[#This Row],[Fecha]],2)</f>
        <v>3</v>
      </c>
      <c r="O1660" s="11" t="str">
        <f t="shared" si="25"/>
        <v>Miércoles</v>
      </c>
    </row>
    <row r="1661" spans="1:15" x14ac:dyDescent="0.25">
      <c r="A1661" s="4">
        <v>40751</v>
      </c>
      <c r="B1661">
        <v>2</v>
      </c>
      <c r="C1661">
        <v>2</v>
      </c>
      <c r="D1661" s="5" t="s">
        <v>32</v>
      </c>
      <c r="E1661" s="6">
        <v>715.3125</v>
      </c>
      <c r="F1661" s="6">
        <v>1143.7860000000001</v>
      </c>
      <c r="G1661" s="6">
        <v>1859.0985000000001</v>
      </c>
      <c r="H1661" s="6" t="str">
        <f>VLOOKUP(Tabla1[[#This Row],[Caja]],Originales!$I$3:$K$6,2,FALSE)</f>
        <v>Tenerife Sur</v>
      </c>
      <c r="I1661" s="6" t="str">
        <f>VLOOKUP(Tabla1[[#This Row],[Caja]],Originales!$I$3:$K$6,3,FALSE)</f>
        <v>Tenerife</v>
      </c>
      <c r="J1661" s="9" t="str">
        <f>VLOOKUP(Tabla1[[#This Row],[CodigoEmpleado]],Originales!$M$3:$P$13,2,FALSE)</f>
        <v>Ana</v>
      </c>
      <c r="K1661" s="10">
        <f>YEAR(Tabla1[[#This Row],[Fecha]])</f>
        <v>2011</v>
      </c>
      <c r="L1661" s="11">
        <f>MONTH(Tabla1[[#This Row],[Fecha]])</f>
        <v>7</v>
      </c>
      <c r="M1661" s="11">
        <f>DAY(Tabla1[[#This Row],[Fecha]])</f>
        <v>27</v>
      </c>
      <c r="N1661" s="11">
        <f>WEEKDAY(Tabla1[[#This Row],[Fecha]],2)</f>
        <v>3</v>
      </c>
      <c r="O1661" s="11" t="str">
        <f t="shared" si="25"/>
        <v>Miércoles</v>
      </c>
    </row>
    <row r="1662" spans="1:15" x14ac:dyDescent="0.25">
      <c r="A1662" s="4">
        <v>40751</v>
      </c>
      <c r="B1662">
        <v>3</v>
      </c>
      <c r="C1662">
        <v>1</v>
      </c>
      <c r="D1662" s="5" t="s">
        <v>37</v>
      </c>
      <c r="E1662" s="6">
        <v>636.15300000000002</v>
      </c>
      <c r="F1662" s="6">
        <v>1003.884</v>
      </c>
      <c r="G1662" s="6">
        <v>1640.037</v>
      </c>
      <c r="H1662" s="6" t="str">
        <f>VLOOKUP(Tabla1[[#This Row],[Caja]],Originales!$I$3:$K$6,2,FALSE)</f>
        <v>Las Canteras</v>
      </c>
      <c r="I1662" s="6" t="str">
        <f>VLOOKUP(Tabla1[[#This Row],[Caja]],Originales!$I$3:$K$6,3,FALSE)</f>
        <v>Las Palmas</v>
      </c>
      <c r="J1662" s="9" t="str">
        <f>VLOOKUP(Tabla1[[#This Row],[CodigoEmpleado]],Originales!$M$3:$P$13,2,FALSE)</f>
        <v>Luis</v>
      </c>
      <c r="K1662" s="10">
        <f>YEAR(Tabla1[[#This Row],[Fecha]])</f>
        <v>2011</v>
      </c>
      <c r="L1662" s="11">
        <f>MONTH(Tabla1[[#This Row],[Fecha]])</f>
        <v>7</v>
      </c>
      <c r="M1662" s="11">
        <f>DAY(Tabla1[[#This Row],[Fecha]])</f>
        <v>27</v>
      </c>
      <c r="N1662" s="11">
        <f>WEEKDAY(Tabla1[[#This Row],[Fecha]],2)</f>
        <v>3</v>
      </c>
      <c r="O1662" s="11" t="str">
        <f t="shared" si="25"/>
        <v>Miércoles</v>
      </c>
    </row>
    <row r="1663" spans="1:15" x14ac:dyDescent="0.25">
      <c r="A1663" s="4">
        <v>40751</v>
      </c>
      <c r="B1663">
        <v>3</v>
      </c>
      <c r="C1663">
        <v>2</v>
      </c>
      <c r="D1663" s="5" t="s">
        <v>40</v>
      </c>
      <c r="E1663" s="6">
        <v>572.91150000000005</v>
      </c>
      <c r="F1663" s="6">
        <v>1172.0309999999999</v>
      </c>
      <c r="G1663" s="6">
        <v>1744.9425000000001</v>
      </c>
      <c r="H1663" s="6" t="str">
        <f>VLOOKUP(Tabla1[[#This Row],[Caja]],Originales!$I$3:$K$6,2,FALSE)</f>
        <v>Las Canteras</v>
      </c>
      <c r="I1663" s="6" t="str">
        <f>VLOOKUP(Tabla1[[#This Row],[Caja]],Originales!$I$3:$K$6,3,FALSE)</f>
        <v>Las Palmas</v>
      </c>
      <c r="J1663" s="9" t="str">
        <f>VLOOKUP(Tabla1[[#This Row],[CodigoEmpleado]],Originales!$M$3:$P$13,2,FALSE)</f>
        <v>Pepe</v>
      </c>
      <c r="K1663" s="10">
        <f>YEAR(Tabla1[[#This Row],[Fecha]])</f>
        <v>2011</v>
      </c>
      <c r="L1663" s="11">
        <f>MONTH(Tabla1[[#This Row],[Fecha]])</f>
        <v>7</v>
      </c>
      <c r="M1663" s="11">
        <f>DAY(Tabla1[[#This Row],[Fecha]])</f>
        <v>27</v>
      </c>
      <c r="N1663" s="11">
        <f>WEEKDAY(Tabla1[[#This Row],[Fecha]],2)</f>
        <v>3</v>
      </c>
      <c r="O1663" s="11" t="str">
        <f t="shared" si="25"/>
        <v>Miércoles</v>
      </c>
    </row>
    <row r="1664" spans="1:15" x14ac:dyDescent="0.25">
      <c r="A1664" s="4">
        <v>40751</v>
      </c>
      <c r="B1664">
        <v>4</v>
      </c>
      <c r="C1664">
        <v>1</v>
      </c>
      <c r="D1664" s="5" t="s">
        <v>41</v>
      </c>
      <c r="E1664" s="6">
        <v>653.21550000000002</v>
      </c>
      <c r="F1664" s="6">
        <v>1168.5554999999999</v>
      </c>
      <c r="G1664" s="6">
        <v>1821.771</v>
      </c>
      <c r="H1664" s="6" t="str">
        <f>VLOOKUP(Tabla1[[#This Row],[Caja]],Originales!$I$3:$K$6,2,FALSE)</f>
        <v>Telde</v>
      </c>
      <c r="I1664" s="6" t="str">
        <f>VLOOKUP(Tabla1[[#This Row],[Caja]],Originales!$I$3:$K$6,3,FALSE)</f>
        <v>Las Palmas</v>
      </c>
      <c r="J1664" s="9" t="str">
        <f>VLOOKUP(Tabla1[[#This Row],[CodigoEmpleado]],Originales!$M$3:$P$13,2,FALSE)</f>
        <v>Javi</v>
      </c>
      <c r="K1664" s="10">
        <f>YEAR(Tabla1[[#This Row],[Fecha]])</f>
        <v>2011</v>
      </c>
      <c r="L1664" s="11">
        <f>MONTH(Tabla1[[#This Row],[Fecha]])</f>
        <v>7</v>
      </c>
      <c r="M1664" s="11">
        <f>DAY(Tabla1[[#This Row],[Fecha]])</f>
        <v>27</v>
      </c>
      <c r="N1664" s="11">
        <f>WEEKDAY(Tabla1[[#This Row],[Fecha]],2)</f>
        <v>3</v>
      </c>
      <c r="O1664" s="11" t="str">
        <f t="shared" si="25"/>
        <v>Miércoles</v>
      </c>
    </row>
    <row r="1665" spans="1:15" x14ac:dyDescent="0.25">
      <c r="A1665" s="4">
        <v>40751</v>
      </c>
      <c r="B1665">
        <v>4</v>
      </c>
      <c r="C1665">
        <v>2</v>
      </c>
      <c r="D1665" s="5" t="s">
        <v>43</v>
      </c>
      <c r="E1665" s="6">
        <v>647.27250000000004</v>
      </c>
      <c r="F1665" s="6">
        <v>1231.6500000000001</v>
      </c>
      <c r="G1665" s="6">
        <v>1878.9224999999999</v>
      </c>
      <c r="H1665" s="6" t="str">
        <f>VLOOKUP(Tabla1[[#This Row],[Caja]],Originales!$I$3:$K$6,2,FALSE)</f>
        <v>Telde</v>
      </c>
      <c r="I1665" s="6" t="str">
        <f>VLOOKUP(Tabla1[[#This Row],[Caja]],Originales!$I$3:$K$6,3,FALSE)</f>
        <v>Las Palmas</v>
      </c>
      <c r="J1665" s="9" t="str">
        <f>VLOOKUP(Tabla1[[#This Row],[CodigoEmpleado]],Originales!$M$3:$P$13,2,FALSE)</f>
        <v>Jose</v>
      </c>
      <c r="K1665" s="10">
        <f>YEAR(Tabla1[[#This Row],[Fecha]])</f>
        <v>2011</v>
      </c>
      <c r="L1665" s="11">
        <f>MONTH(Tabla1[[#This Row],[Fecha]])</f>
        <v>7</v>
      </c>
      <c r="M1665" s="11">
        <f>DAY(Tabla1[[#This Row],[Fecha]])</f>
        <v>27</v>
      </c>
      <c r="N1665" s="11">
        <f>WEEKDAY(Tabla1[[#This Row],[Fecha]],2)</f>
        <v>3</v>
      </c>
      <c r="O1665" s="11" t="str">
        <f t="shared" si="25"/>
        <v>Miércoles</v>
      </c>
    </row>
    <row r="1666" spans="1:15" x14ac:dyDescent="0.25">
      <c r="A1666" s="4">
        <v>40752</v>
      </c>
      <c r="B1666">
        <v>1</v>
      </c>
      <c r="C1666">
        <v>1</v>
      </c>
      <c r="D1666" s="5" t="s">
        <v>47</v>
      </c>
      <c r="E1666" s="6">
        <v>611.17349999999999</v>
      </c>
      <c r="F1666" s="6">
        <v>1071.252</v>
      </c>
      <c r="G1666" s="6">
        <v>1682.4255000000001</v>
      </c>
      <c r="H1666" s="6" t="str">
        <f>VLOOKUP(Tabla1[[#This Row],[Caja]],Originales!$I$3:$K$6,2,FALSE)</f>
        <v>Tenerife Norte</v>
      </c>
      <c r="I1666" s="6" t="str">
        <f>VLOOKUP(Tabla1[[#This Row],[Caja]],Originales!$I$3:$K$6,3,FALSE)</f>
        <v>Tenerife</v>
      </c>
      <c r="J1666" s="9" t="str">
        <f>VLOOKUP(Tabla1[[#This Row],[CodigoEmpleado]],Originales!$M$3:$P$13,2,FALSE)</f>
        <v>Toño</v>
      </c>
      <c r="K1666" s="10">
        <f>YEAR(Tabla1[[#This Row],[Fecha]])</f>
        <v>2011</v>
      </c>
      <c r="L1666" s="11">
        <f>MONTH(Tabla1[[#This Row],[Fecha]])</f>
        <v>7</v>
      </c>
      <c r="M1666" s="11">
        <f>DAY(Tabla1[[#This Row],[Fecha]])</f>
        <v>28</v>
      </c>
      <c r="N1666" s="11">
        <f>WEEKDAY(Tabla1[[#This Row],[Fecha]],2)</f>
        <v>4</v>
      </c>
      <c r="O1666" s="11" t="str">
        <f t="shared" ref="O1666:O1729" si="26">IF(N1666=1,"Lunes",IF(N1666=2,"Martes",IF(N1666=3,"Miércoles",IF(N1666=4,"Jueves",IF(N1666=5,"Viernes",IF(N1666=6,"Sábado","Domingo"))))))</f>
        <v>Jueves</v>
      </c>
    </row>
    <row r="1667" spans="1:15" x14ac:dyDescent="0.25">
      <c r="A1667" s="4">
        <v>40752</v>
      </c>
      <c r="B1667">
        <v>1</v>
      </c>
      <c r="C1667">
        <v>2</v>
      </c>
      <c r="D1667" s="5" t="s">
        <v>24</v>
      </c>
      <c r="E1667" s="6">
        <v>595.53899999999999</v>
      </c>
      <c r="F1667" s="6">
        <v>1259.2964999999999</v>
      </c>
      <c r="G1667" s="6">
        <v>1854.8354999999999</v>
      </c>
      <c r="H1667" s="6" t="str">
        <f>VLOOKUP(Tabla1[[#This Row],[Caja]],Originales!$I$3:$K$6,2,FALSE)</f>
        <v>Tenerife Norte</v>
      </c>
      <c r="I1667" s="6" t="str">
        <f>VLOOKUP(Tabla1[[#This Row],[Caja]],Originales!$I$3:$K$6,3,FALSE)</f>
        <v>Tenerife</v>
      </c>
      <c r="J1667" s="9" t="str">
        <f>VLOOKUP(Tabla1[[#This Row],[CodigoEmpleado]],Originales!$M$3:$P$13,2,FALSE)</f>
        <v>Ana</v>
      </c>
      <c r="K1667" s="10">
        <f>YEAR(Tabla1[[#This Row],[Fecha]])</f>
        <v>2011</v>
      </c>
      <c r="L1667" s="11">
        <f>MONTH(Tabla1[[#This Row],[Fecha]])</f>
        <v>7</v>
      </c>
      <c r="M1667" s="11">
        <f>DAY(Tabla1[[#This Row],[Fecha]])</f>
        <v>28</v>
      </c>
      <c r="N1667" s="11">
        <f>WEEKDAY(Tabla1[[#This Row],[Fecha]],2)</f>
        <v>4</v>
      </c>
      <c r="O1667" s="11" t="str">
        <f t="shared" si="26"/>
        <v>Jueves</v>
      </c>
    </row>
    <row r="1668" spans="1:15" x14ac:dyDescent="0.25">
      <c r="A1668" s="4">
        <v>40752</v>
      </c>
      <c r="B1668">
        <v>2</v>
      </c>
      <c r="C1668">
        <v>1</v>
      </c>
      <c r="D1668" s="5" t="s">
        <v>30</v>
      </c>
      <c r="E1668" s="6">
        <v>625.20150000000001</v>
      </c>
      <c r="F1668" s="6">
        <v>1088.2304999999999</v>
      </c>
      <c r="G1668" s="6">
        <v>1713.432</v>
      </c>
      <c r="H1668" s="6" t="str">
        <f>VLOOKUP(Tabla1[[#This Row],[Caja]],Originales!$I$3:$K$6,2,FALSE)</f>
        <v>Tenerife Sur</v>
      </c>
      <c r="I1668" s="6" t="str">
        <f>VLOOKUP(Tabla1[[#This Row],[Caja]],Originales!$I$3:$K$6,3,FALSE)</f>
        <v>Tenerife</v>
      </c>
      <c r="J1668" s="9" t="str">
        <f>VLOOKUP(Tabla1[[#This Row],[CodigoEmpleado]],Originales!$M$3:$P$13,2,FALSE)</f>
        <v>Juan</v>
      </c>
      <c r="K1668" s="10">
        <f>YEAR(Tabla1[[#This Row],[Fecha]])</f>
        <v>2011</v>
      </c>
      <c r="L1668" s="11">
        <f>MONTH(Tabla1[[#This Row],[Fecha]])</f>
        <v>7</v>
      </c>
      <c r="M1668" s="11">
        <f>DAY(Tabla1[[#This Row],[Fecha]])</f>
        <v>28</v>
      </c>
      <c r="N1668" s="11">
        <f>WEEKDAY(Tabla1[[#This Row],[Fecha]],2)</f>
        <v>4</v>
      </c>
      <c r="O1668" s="11" t="str">
        <f t="shared" si="26"/>
        <v>Jueves</v>
      </c>
    </row>
    <row r="1669" spans="1:15" x14ac:dyDescent="0.25">
      <c r="A1669" s="4">
        <v>40752</v>
      </c>
      <c r="B1669">
        <v>2</v>
      </c>
      <c r="C1669">
        <v>2</v>
      </c>
      <c r="D1669" s="5" t="s">
        <v>16</v>
      </c>
      <c r="E1669" s="6">
        <v>739.93499999999995</v>
      </c>
      <c r="F1669" s="6">
        <v>1146.0015000000001</v>
      </c>
      <c r="G1669" s="6">
        <v>1885.9365</v>
      </c>
      <c r="H1669" s="6" t="str">
        <f>VLOOKUP(Tabla1[[#This Row],[Caja]],Originales!$I$3:$K$6,2,FALSE)</f>
        <v>Tenerife Sur</v>
      </c>
      <c r="I1669" s="6" t="str">
        <f>VLOOKUP(Tabla1[[#This Row],[Caja]],Originales!$I$3:$K$6,3,FALSE)</f>
        <v>Tenerife</v>
      </c>
      <c r="J1669" s="9" t="str">
        <f>VLOOKUP(Tabla1[[#This Row],[CodigoEmpleado]],Originales!$M$3:$P$13,2,FALSE)</f>
        <v>Jorge</v>
      </c>
      <c r="K1669" s="10">
        <f>YEAR(Tabla1[[#This Row],[Fecha]])</f>
        <v>2011</v>
      </c>
      <c r="L1669" s="11">
        <f>MONTH(Tabla1[[#This Row],[Fecha]])</f>
        <v>7</v>
      </c>
      <c r="M1669" s="11">
        <f>DAY(Tabla1[[#This Row],[Fecha]])</f>
        <v>28</v>
      </c>
      <c r="N1669" s="11">
        <f>WEEKDAY(Tabla1[[#This Row],[Fecha]],2)</f>
        <v>4</v>
      </c>
      <c r="O1669" s="11" t="str">
        <f t="shared" si="26"/>
        <v>Jueves</v>
      </c>
    </row>
    <row r="1670" spans="1:15" x14ac:dyDescent="0.25">
      <c r="A1670" s="4">
        <v>40752</v>
      </c>
      <c r="B1670">
        <v>3</v>
      </c>
      <c r="C1670">
        <v>1</v>
      </c>
      <c r="D1670" s="5" t="s">
        <v>22</v>
      </c>
      <c r="E1670" s="6">
        <v>637.23450000000003</v>
      </c>
      <c r="F1670" s="6">
        <v>1243.1475</v>
      </c>
      <c r="G1670" s="6">
        <v>1880.3820000000001</v>
      </c>
      <c r="H1670" s="6" t="str">
        <f>VLOOKUP(Tabla1[[#This Row],[Caja]],Originales!$I$3:$K$6,2,FALSE)</f>
        <v>Las Canteras</v>
      </c>
      <c r="I1670" s="6" t="str">
        <f>VLOOKUP(Tabla1[[#This Row],[Caja]],Originales!$I$3:$K$6,3,FALSE)</f>
        <v>Las Palmas</v>
      </c>
      <c r="J1670" s="9" t="str">
        <f>VLOOKUP(Tabla1[[#This Row],[CodigoEmpleado]],Originales!$M$3:$P$13,2,FALSE)</f>
        <v>Paco</v>
      </c>
      <c r="K1670" s="10">
        <f>YEAR(Tabla1[[#This Row],[Fecha]])</f>
        <v>2011</v>
      </c>
      <c r="L1670" s="11">
        <f>MONTH(Tabla1[[#This Row],[Fecha]])</f>
        <v>7</v>
      </c>
      <c r="M1670" s="11">
        <f>DAY(Tabla1[[#This Row],[Fecha]])</f>
        <v>28</v>
      </c>
      <c r="N1670" s="11">
        <f>WEEKDAY(Tabla1[[#This Row],[Fecha]],2)</f>
        <v>4</v>
      </c>
      <c r="O1670" s="11" t="str">
        <f t="shared" si="26"/>
        <v>Jueves</v>
      </c>
    </row>
    <row r="1671" spans="1:15" x14ac:dyDescent="0.25">
      <c r="A1671" s="4">
        <v>40752</v>
      </c>
      <c r="B1671">
        <v>3</v>
      </c>
      <c r="C1671">
        <v>2</v>
      </c>
      <c r="D1671" s="5" t="s">
        <v>27</v>
      </c>
      <c r="E1671" s="6">
        <v>647.01</v>
      </c>
      <c r="F1671" s="6">
        <v>1328.3655000000001</v>
      </c>
      <c r="G1671" s="6">
        <v>1975.3755000000001</v>
      </c>
      <c r="H1671" s="6" t="str">
        <f>VLOOKUP(Tabla1[[#This Row],[Caja]],Originales!$I$3:$K$6,2,FALSE)</f>
        <v>Las Canteras</v>
      </c>
      <c r="I1671" s="6" t="str">
        <f>VLOOKUP(Tabla1[[#This Row],[Caja]],Originales!$I$3:$K$6,3,FALSE)</f>
        <v>Las Palmas</v>
      </c>
      <c r="J1671" s="9" t="str">
        <f>VLOOKUP(Tabla1[[#This Row],[CodigoEmpleado]],Originales!$M$3:$P$13,2,FALSE)</f>
        <v>Bea</v>
      </c>
      <c r="K1671" s="10">
        <f>YEAR(Tabla1[[#This Row],[Fecha]])</f>
        <v>2011</v>
      </c>
      <c r="L1671" s="11">
        <f>MONTH(Tabla1[[#This Row],[Fecha]])</f>
        <v>7</v>
      </c>
      <c r="M1671" s="11">
        <f>DAY(Tabla1[[#This Row],[Fecha]])</f>
        <v>28</v>
      </c>
      <c r="N1671" s="11">
        <f>WEEKDAY(Tabla1[[#This Row],[Fecha]],2)</f>
        <v>4</v>
      </c>
      <c r="O1671" s="11" t="str">
        <f t="shared" si="26"/>
        <v>Jueves</v>
      </c>
    </row>
    <row r="1672" spans="1:15" x14ac:dyDescent="0.25">
      <c r="A1672" s="4">
        <v>40752</v>
      </c>
      <c r="B1672">
        <v>4</v>
      </c>
      <c r="C1672">
        <v>1</v>
      </c>
      <c r="D1672" s="5" t="s">
        <v>32</v>
      </c>
      <c r="E1672" s="6">
        <v>545.06550000000004</v>
      </c>
      <c r="F1672" s="6">
        <v>1208.0355</v>
      </c>
      <c r="G1672" s="6">
        <v>1753.1010000000001</v>
      </c>
      <c r="H1672" s="6" t="str">
        <f>VLOOKUP(Tabla1[[#This Row],[Caja]],Originales!$I$3:$K$6,2,FALSE)</f>
        <v>Telde</v>
      </c>
      <c r="I1672" s="6" t="str">
        <f>VLOOKUP(Tabla1[[#This Row],[Caja]],Originales!$I$3:$K$6,3,FALSE)</f>
        <v>Las Palmas</v>
      </c>
      <c r="J1672" s="9" t="str">
        <f>VLOOKUP(Tabla1[[#This Row],[CodigoEmpleado]],Originales!$M$3:$P$13,2,FALSE)</f>
        <v>Ana</v>
      </c>
      <c r="K1672" s="10">
        <f>YEAR(Tabla1[[#This Row],[Fecha]])</f>
        <v>2011</v>
      </c>
      <c r="L1672" s="11">
        <f>MONTH(Tabla1[[#This Row],[Fecha]])</f>
        <v>7</v>
      </c>
      <c r="M1672" s="11">
        <f>DAY(Tabla1[[#This Row],[Fecha]])</f>
        <v>28</v>
      </c>
      <c r="N1672" s="11">
        <f>WEEKDAY(Tabla1[[#This Row],[Fecha]],2)</f>
        <v>4</v>
      </c>
      <c r="O1672" s="11" t="str">
        <f t="shared" si="26"/>
        <v>Jueves</v>
      </c>
    </row>
    <row r="1673" spans="1:15" x14ac:dyDescent="0.25">
      <c r="A1673" s="4">
        <v>40752</v>
      </c>
      <c r="B1673">
        <v>4</v>
      </c>
      <c r="C1673">
        <v>2</v>
      </c>
      <c r="D1673" s="5" t="s">
        <v>37</v>
      </c>
      <c r="E1673" s="6">
        <v>626.07299999999998</v>
      </c>
      <c r="F1673" s="6">
        <v>1040.2455</v>
      </c>
      <c r="G1673" s="6">
        <v>1666.3185000000001</v>
      </c>
      <c r="H1673" s="6" t="str">
        <f>VLOOKUP(Tabla1[[#This Row],[Caja]],Originales!$I$3:$K$6,2,FALSE)</f>
        <v>Telde</v>
      </c>
      <c r="I1673" s="6" t="str">
        <f>VLOOKUP(Tabla1[[#This Row],[Caja]],Originales!$I$3:$K$6,3,FALSE)</f>
        <v>Las Palmas</v>
      </c>
      <c r="J1673" s="9" t="str">
        <f>VLOOKUP(Tabla1[[#This Row],[CodigoEmpleado]],Originales!$M$3:$P$13,2,FALSE)</f>
        <v>Luis</v>
      </c>
      <c r="K1673" s="10">
        <f>YEAR(Tabla1[[#This Row],[Fecha]])</f>
        <v>2011</v>
      </c>
      <c r="L1673" s="11">
        <f>MONTH(Tabla1[[#This Row],[Fecha]])</f>
        <v>7</v>
      </c>
      <c r="M1673" s="11">
        <f>DAY(Tabla1[[#This Row],[Fecha]])</f>
        <v>28</v>
      </c>
      <c r="N1673" s="11">
        <f>WEEKDAY(Tabla1[[#This Row],[Fecha]],2)</f>
        <v>4</v>
      </c>
      <c r="O1673" s="11" t="str">
        <f t="shared" si="26"/>
        <v>Jueves</v>
      </c>
    </row>
    <row r="1674" spans="1:15" x14ac:dyDescent="0.25">
      <c r="A1674" s="4">
        <v>40753</v>
      </c>
      <c r="B1674">
        <v>1</v>
      </c>
      <c r="C1674">
        <v>1</v>
      </c>
      <c r="D1674" s="5" t="s">
        <v>40</v>
      </c>
      <c r="E1674" s="6">
        <v>508.26299999999998</v>
      </c>
      <c r="F1674" s="6">
        <v>1141.2239999999999</v>
      </c>
      <c r="G1674" s="6">
        <v>1649.4870000000001</v>
      </c>
      <c r="H1674" s="6" t="str">
        <f>VLOOKUP(Tabla1[[#This Row],[Caja]],Originales!$I$3:$K$6,2,FALSE)</f>
        <v>Tenerife Norte</v>
      </c>
      <c r="I1674" s="6" t="str">
        <f>VLOOKUP(Tabla1[[#This Row],[Caja]],Originales!$I$3:$K$6,3,FALSE)</f>
        <v>Tenerife</v>
      </c>
      <c r="J1674" s="9" t="str">
        <f>VLOOKUP(Tabla1[[#This Row],[CodigoEmpleado]],Originales!$M$3:$P$13,2,FALSE)</f>
        <v>Pepe</v>
      </c>
      <c r="K1674" s="10">
        <f>YEAR(Tabla1[[#This Row],[Fecha]])</f>
        <v>2011</v>
      </c>
      <c r="L1674" s="11">
        <f>MONTH(Tabla1[[#This Row],[Fecha]])</f>
        <v>7</v>
      </c>
      <c r="M1674" s="11">
        <f>DAY(Tabla1[[#This Row],[Fecha]])</f>
        <v>29</v>
      </c>
      <c r="N1674" s="11">
        <f>WEEKDAY(Tabla1[[#This Row],[Fecha]],2)</f>
        <v>5</v>
      </c>
      <c r="O1674" s="11" t="str">
        <f t="shared" si="26"/>
        <v>Viernes</v>
      </c>
    </row>
    <row r="1675" spans="1:15" x14ac:dyDescent="0.25">
      <c r="A1675" s="4">
        <v>40753</v>
      </c>
      <c r="B1675">
        <v>1</v>
      </c>
      <c r="C1675">
        <v>2</v>
      </c>
      <c r="D1675" s="5" t="s">
        <v>41</v>
      </c>
      <c r="E1675" s="6">
        <v>640.35299999999995</v>
      </c>
      <c r="F1675" s="6">
        <v>1312.269</v>
      </c>
      <c r="G1675" s="6">
        <v>1952.6220000000001</v>
      </c>
      <c r="H1675" s="6" t="str">
        <f>VLOOKUP(Tabla1[[#This Row],[Caja]],Originales!$I$3:$K$6,2,FALSE)</f>
        <v>Tenerife Norte</v>
      </c>
      <c r="I1675" s="6" t="str">
        <f>VLOOKUP(Tabla1[[#This Row],[Caja]],Originales!$I$3:$K$6,3,FALSE)</f>
        <v>Tenerife</v>
      </c>
      <c r="J1675" s="9" t="str">
        <f>VLOOKUP(Tabla1[[#This Row],[CodigoEmpleado]],Originales!$M$3:$P$13,2,FALSE)</f>
        <v>Javi</v>
      </c>
      <c r="K1675" s="10">
        <f>YEAR(Tabla1[[#This Row],[Fecha]])</f>
        <v>2011</v>
      </c>
      <c r="L1675" s="11">
        <f>MONTH(Tabla1[[#This Row],[Fecha]])</f>
        <v>7</v>
      </c>
      <c r="M1675" s="11">
        <f>DAY(Tabla1[[#This Row],[Fecha]])</f>
        <v>29</v>
      </c>
      <c r="N1675" s="11">
        <f>WEEKDAY(Tabla1[[#This Row],[Fecha]],2)</f>
        <v>5</v>
      </c>
      <c r="O1675" s="11" t="str">
        <f t="shared" si="26"/>
        <v>Viernes</v>
      </c>
    </row>
    <row r="1676" spans="1:15" x14ac:dyDescent="0.25">
      <c r="A1676" s="4">
        <v>40753</v>
      </c>
      <c r="B1676">
        <v>2</v>
      </c>
      <c r="C1676">
        <v>1</v>
      </c>
      <c r="D1676" s="5" t="s">
        <v>43</v>
      </c>
      <c r="E1676" s="6">
        <v>651.82950000000005</v>
      </c>
      <c r="F1676" s="6">
        <v>1201.2</v>
      </c>
      <c r="G1676" s="6">
        <v>1853.0295000000001</v>
      </c>
      <c r="H1676" s="6" t="str">
        <f>VLOOKUP(Tabla1[[#This Row],[Caja]],Originales!$I$3:$K$6,2,FALSE)</f>
        <v>Tenerife Sur</v>
      </c>
      <c r="I1676" s="6" t="str">
        <f>VLOOKUP(Tabla1[[#This Row],[Caja]],Originales!$I$3:$K$6,3,FALSE)</f>
        <v>Tenerife</v>
      </c>
      <c r="J1676" s="9" t="str">
        <f>VLOOKUP(Tabla1[[#This Row],[CodigoEmpleado]],Originales!$M$3:$P$13,2,FALSE)</f>
        <v>Jose</v>
      </c>
      <c r="K1676" s="10">
        <f>YEAR(Tabla1[[#This Row],[Fecha]])</f>
        <v>2011</v>
      </c>
      <c r="L1676" s="11">
        <f>MONTH(Tabla1[[#This Row],[Fecha]])</f>
        <v>7</v>
      </c>
      <c r="M1676" s="11">
        <f>DAY(Tabla1[[#This Row],[Fecha]])</f>
        <v>29</v>
      </c>
      <c r="N1676" s="11">
        <f>WEEKDAY(Tabla1[[#This Row],[Fecha]],2)</f>
        <v>5</v>
      </c>
      <c r="O1676" s="11" t="str">
        <f t="shared" si="26"/>
        <v>Viernes</v>
      </c>
    </row>
    <row r="1677" spans="1:15" x14ac:dyDescent="0.25">
      <c r="A1677" s="4">
        <v>40753</v>
      </c>
      <c r="B1677">
        <v>2</v>
      </c>
      <c r="C1677">
        <v>2</v>
      </c>
      <c r="D1677" s="5" t="s">
        <v>47</v>
      </c>
      <c r="E1677" s="6">
        <v>658.23450000000003</v>
      </c>
      <c r="F1677" s="6">
        <v>1316.6265000000001</v>
      </c>
      <c r="G1677" s="6">
        <v>1974.8610000000001</v>
      </c>
      <c r="H1677" s="6" t="str">
        <f>VLOOKUP(Tabla1[[#This Row],[Caja]],Originales!$I$3:$K$6,2,FALSE)</f>
        <v>Tenerife Sur</v>
      </c>
      <c r="I1677" s="6" t="str">
        <f>VLOOKUP(Tabla1[[#This Row],[Caja]],Originales!$I$3:$K$6,3,FALSE)</f>
        <v>Tenerife</v>
      </c>
      <c r="J1677" s="9" t="str">
        <f>VLOOKUP(Tabla1[[#This Row],[CodigoEmpleado]],Originales!$M$3:$P$13,2,FALSE)</f>
        <v>Toño</v>
      </c>
      <c r="K1677" s="10">
        <f>YEAR(Tabla1[[#This Row],[Fecha]])</f>
        <v>2011</v>
      </c>
      <c r="L1677" s="11">
        <f>MONTH(Tabla1[[#This Row],[Fecha]])</f>
        <v>7</v>
      </c>
      <c r="M1677" s="11">
        <f>DAY(Tabla1[[#This Row],[Fecha]])</f>
        <v>29</v>
      </c>
      <c r="N1677" s="11">
        <f>WEEKDAY(Tabla1[[#This Row],[Fecha]],2)</f>
        <v>5</v>
      </c>
      <c r="O1677" s="11" t="str">
        <f t="shared" si="26"/>
        <v>Viernes</v>
      </c>
    </row>
    <row r="1678" spans="1:15" x14ac:dyDescent="0.25">
      <c r="A1678" s="4">
        <v>40753</v>
      </c>
      <c r="B1678">
        <v>3</v>
      </c>
      <c r="C1678">
        <v>1</v>
      </c>
      <c r="D1678" s="5" t="s">
        <v>24</v>
      </c>
      <c r="E1678" s="6">
        <v>590.3415</v>
      </c>
      <c r="F1678" s="6">
        <v>1269.9960000000001</v>
      </c>
      <c r="G1678" s="6">
        <v>1860.3375000000001</v>
      </c>
      <c r="H1678" s="6" t="str">
        <f>VLOOKUP(Tabla1[[#This Row],[Caja]],Originales!$I$3:$K$6,2,FALSE)</f>
        <v>Las Canteras</v>
      </c>
      <c r="I1678" s="6" t="str">
        <f>VLOOKUP(Tabla1[[#This Row],[Caja]],Originales!$I$3:$K$6,3,FALSE)</f>
        <v>Las Palmas</v>
      </c>
      <c r="J1678" s="9" t="str">
        <f>VLOOKUP(Tabla1[[#This Row],[CodigoEmpleado]],Originales!$M$3:$P$13,2,FALSE)</f>
        <v>Ana</v>
      </c>
      <c r="K1678" s="10">
        <f>YEAR(Tabla1[[#This Row],[Fecha]])</f>
        <v>2011</v>
      </c>
      <c r="L1678" s="11">
        <f>MONTH(Tabla1[[#This Row],[Fecha]])</f>
        <v>7</v>
      </c>
      <c r="M1678" s="11">
        <f>DAY(Tabla1[[#This Row],[Fecha]])</f>
        <v>29</v>
      </c>
      <c r="N1678" s="11">
        <f>WEEKDAY(Tabla1[[#This Row],[Fecha]],2)</f>
        <v>5</v>
      </c>
      <c r="O1678" s="11" t="str">
        <f t="shared" si="26"/>
        <v>Viernes</v>
      </c>
    </row>
    <row r="1679" spans="1:15" x14ac:dyDescent="0.25">
      <c r="A1679" s="4">
        <v>40753</v>
      </c>
      <c r="B1679">
        <v>3</v>
      </c>
      <c r="C1679">
        <v>2</v>
      </c>
      <c r="D1679" s="5" t="s">
        <v>30</v>
      </c>
      <c r="E1679" s="6">
        <v>635.71199999999999</v>
      </c>
      <c r="F1679" s="6">
        <v>1132.6769999999999</v>
      </c>
      <c r="G1679" s="6">
        <v>1768.3889999999999</v>
      </c>
      <c r="H1679" s="6" t="str">
        <f>VLOOKUP(Tabla1[[#This Row],[Caja]],Originales!$I$3:$K$6,2,FALSE)</f>
        <v>Las Canteras</v>
      </c>
      <c r="I1679" s="6" t="str">
        <f>VLOOKUP(Tabla1[[#This Row],[Caja]],Originales!$I$3:$K$6,3,FALSE)</f>
        <v>Las Palmas</v>
      </c>
      <c r="J1679" s="9" t="str">
        <f>VLOOKUP(Tabla1[[#This Row],[CodigoEmpleado]],Originales!$M$3:$P$13,2,FALSE)</f>
        <v>Juan</v>
      </c>
      <c r="K1679" s="10">
        <f>YEAR(Tabla1[[#This Row],[Fecha]])</f>
        <v>2011</v>
      </c>
      <c r="L1679" s="11">
        <f>MONTH(Tabla1[[#This Row],[Fecha]])</f>
        <v>7</v>
      </c>
      <c r="M1679" s="11">
        <f>DAY(Tabla1[[#This Row],[Fecha]])</f>
        <v>29</v>
      </c>
      <c r="N1679" s="11">
        <f>WEEKDAY(Tabla1[[#This Row],[Fecha]],2)</f>
        <v>5</v>
      </c>
      <c r="O1679" s="11" t="str">
        <f t="shared" si="26"/>
        <v>Viernes</v>
      </c>
    </row>
    <row r="1680" spans="1:15" x14ac:dyDescent="0.25">
      <c r="A1680" s="4">
        <v>40753</v>
      </c>
      <c r="B1680">
        <v>4</v>
      </c>
      <c r="C1680">
        <v>1</v>
      </c>
      <c r="D1680" s="5" t="s">
        <v>16</v>
      </c>
      <c r="E1680" s="6">
        <v>619.44749999999999</v>
      </c>
      <c r="F1680" s="6">
        <v>1098.9614999999999</v>
      </c>
      <c r="G1680" s="6">
        <v>1718.4090000000001</v>
      </c>
      <c r="H1680" s="6" t="str">
        <f>VLOOKUP(Tabla1[[#This Row],[Caja]],Originales!$I$3:$K$6,2,FALSE)</f>
        <v>Telde</v>
      </c>
      <c r="I1680" s="6" t="str">
        <f>VLOOKUP(Tabla1[[#This Row],[Caja]],Originales!$I$3:$K$6,3,FALSE)</f>
        <v>Las Palmas</v>
      </c>
      <c r="J1680" s="9" t="str">
        <f>VLOOKUP(Tabla1[[#This Row],[CodigoEmpleado]],Originales!$M$3:$P$13,2,FALSE)</f>
        <v>Jorge</v>
      </c>
      <c r="K1680" s="10">
        <f>YEAR(Tabla1[[#This Row],[Fecha]])</f>
        <v>2011</v>
      </c>
      <c r="L1680" s="11">
        <f>MONTH(Tabla1[[#This Row],[Fecha]])</f>
        <v>7</v>
      </c>
      <c r="M1680" s="11">
        <f>DAY(Tabla1[[#This Row],[Fecha]])</f>
        <v>29</v>
      </c>
      <c r="N1680" s="11">
        <f>WEEKDAY(Tabla1[[#This Row],[Fecha]],2)</f>
        <v>5</v>
      </c>
      <c r="O1680" s="11" t="str">
        <f t="shared" si="26"/>
        <v>Viernes</v>
      </c>
    </row>
    <row r="1681" spans="1:15" x14ac:dyDescent="0.25">
      <c r="A1681" s="4">
        <v>40753</v>
      </c>
      <c r="B1681">
        <v>4</v>
      </c>
      <c r="C1681">
        <v>2</v>
      </c>
      <c r="D1681" s="5" t="s">
        <v>22</v>
      </c>
      <c r="E1681" s="6">
        <v>653.67750000000001</v>
      </c>
      <c r="F1681" s="6">
        <v>1336.1565000000001</v>
      </c>
      <c r="G1681" s="6">
        <v>1989.8340000000001</v>
      </c>
      <c r="H1681" s="6" t="str">
        <f>VLOOKUP(Tabla1[[#This Row],[Caja]],Originales!$I$3:$K$6,2,FALSE)</f>
        <v>Telde</v>
      </c>
      <c r="I1681" s="6" t="str">
        <f>VLOOKUP(Tabla1[[#This Row],[Caja]],Originales!$I$3:$K$6,3,FALSE)</f>
        <v>Las Palmas</v>
      </c>
      <c r="J1681" s="9" t="str">
        <f>VLOOKUP(Tabla1[[#This Row],[CodigoEmpleado]],Originales!$M$3:$P$13,2,FALSE)</f>
        <v>Paco</v>
      </c>
      <c r="K1681" s="10">
        <f>YEAR(Tabla1[[#This Row],[Fecha]])</f>
        <v>2011</v>
      </c>
      <c r="L1681" s="11">
        <f>MONTH(Tabla1[[#This Row],[Fecha]])</f>
        <v>7</v>
      </c>
      <c r="M1681" s="11">
        <f>DAY(Tabla1[[#This Row],[Fecha]])</f>
        <v>29</v>
      </c>
      <c r="N1681" s="11">
        <f>WEEKDAY(Tabla1[[#This Row],[Fecha]],2)</f>
        <v>5</v>
      </c>
      <c r="O1681" s="11" t="str">
        <f t="shared" si="26"/>
        <v>Viernes</v>
      </c>
    </row>
    <row r="1682" spans="1:15" x14ac:dyDescent="0.25">
      <c r="A1682" s="4">
        <v>40754</v>
      </c>
      <c r="B1682">
        <v>1</v>
      </c>
      <c r="C1682">
        <v>1</v>
      </c>
      <c r="D1682" s="5" t="s">
        <v>27</v>
      </c>
      <c r="E1682" s="6">
        <v>627.66899999999998</v>
      </c>
      <c r="F1682" s="6">
        <v>1127.616</v>
      </c>
      <c r="G1682" s="6">
        <v>1755.2850000000001</v>
      </c>
      <c r="H1682" s="6" t="str">
        <f>VLOOKUP(Tabla1[[#This Row],[Caja]],Originales!$I$3:$K$6,2,FALSE)</f>
        <v>Tenerife Norte</v>
      </c>
      <c r="I1682" s="6" t="str">
        <f>VLOOKUP(Tabla1[[#This Row],[Caja]],Originales!$I$3:$K$6,3,FALSE)</f>
        <v>Tenerife</v>
      </c>
      <c r="J1682" s="9" t="str">
        <f>VLOOKUP(Tabla1[[#This Row],[CodigoEmpleado]],Originales!$M$3:$P$13,2,FALSE)</f>
        <v>Bea</v>
      </c>
      <c r="K1682" s="10">
        <f>YEAR(Tabla1[[#This Row],[Fecha]])</f>
        <v>2011</v>
      </c>
      <c r="L1682" s="11">
        <f>MONTH(Tabla1[[#This Row],[Fecha]])</f>
        <v>7</v>
      </c>
      <c r="M1682" s="11">
        <f>DAY(Tabla1[[#This Row],[Fecha]])</f>
        <v>30</v>
      </c>
      <c r="N1682" s="11">
        <f>WEEKDAY(Tabla1[[#This Row],[Fecha]],2)</f>
        <v>6</v>
      </c>
      <c r="O1682" s="11" t="str">
        <f t="shared" si="26"/>
        <v>Sábado</v>
      </c>
    </row>
    <row r="1683" spans="1:15" x14ac:dyDescent="0.25">
      <c r="A1683" s="4">
        <v>40754</v>
      </c>
      <c r="B1683">
        <v>1</v>
      </c>
      <c r="C1683">
        <v>2</v>
      </c>
      <c r="D1683" s="5" t="s">
        <v>32</v>
      </c>
      <c r="E1683" s="6">
        <v>674.82449999999994</v>
      </c>
      <c r="F1683" s="6">
        <v>1450.3440000000001</v>
      </c>
      <c r="G1683" s="6">
        <v>2125.1685000000002</v>
      </c>
      <c r="H1683" s="6" t="str">
        <f>VLOOKUP(Tabla1[[#This Row],[Caja]],Originales!$I$3:$K$6,2,FALSE)</f>
        <v>Tenerife Norte</v>
      </c>
      <c r="I1683" s="6" t="str">
        <f>VLOOKUP(Tabla1[[#This Row],[Caja]],Originales!$I$3:$K$6,3,FALSE)</f>
        <v>Tenerife</v>
      </c>
      <c r="J1683" s="9" t="str">
        <f>VLOOKUP(Tabla1[[#This Row],[CodigoEmpleado]],Originales!$M$3:$P$13,2,FALSE)</f>
        <v>Ana</v>
      </c>
      <c r="K1683" s="10">
        <f>YEAR(Tabla1[[#This Row],[Fecha]])</f>
        <v>2011</v>
      </c>
      <c r="L1683" s="11">
        <f>MONTH(Tabla1[[#This Row],[Fecha]])</f>
        <v>7</v>
      </c>
      <c r="M1683" s="11">
        <f>DAY(Tabla1[[#This Row],[Fecha]])</f>
        <v>30</v>
      </c>
      <c r="N1683" s="11">
        <f>WEEKDAY(Tabla1[[#This Row],[Fecha]],2)</f>
        <v>6</v>
      </c>
      <c r="O1683" s="11" t="str">
        <f t="shared" si="26"/>
        <v>Sábado</v>
      </c>
    </row>
    <row r="1684" spans="1:15" x14ac:dyDescent="0.25">
      <c r="A1684" s="4">
        <v>40754</v>
      </c>
      <c r="B1684">
        <v>2</v>
      </c>
      <c r="C1684">
        <v>1</v>
      </c>
      <c r="D1684" s="5" t="s">
        <v>37</v>
      </c>
      <c r="E1684" s="6">
        <v>586.84500000000003</v>
      </c>
      <c r="F1684" s="6">
        <v>1070.58</v>
      </c>
      <c r="G1684" s="6">
        <v>1657.425</v>
      </c>
      <c r="H1684" s="6" t="str">
        <f>VLOOKUP(Tabla1[[#This Row],[Caja]],Originales!$I$3:$K$6,2,FALSE)</f>
        <v>Tenerife Sur</v>
      </c>
      <c r="I1684" s="6" t="str">
        <f>VLOOKUP(Tabla1[[#This Row],[Caja]],Originales!$I$3:$K$6,3,FALSE)</f>
        <v>Tenerife</v>
      </c>
      <c r="J1684" s="9" t="str">
        <f>VLOOKUP(Tabla1[[#This Row],[CodigoEmpleado]],Originales!$M$3:$P$13,2,FALSE)</f>
        <v>Luis</v>
      </c>
      <c r="K1684" s="10">
        <f>YEAR(Tabla1[[#This Row],[Fecha]])</f>
        <v>2011</v>
      </c>
      <c r="L1684" s="11">
        <f>MONTH(Tabla1[[#This Row],[Fecha]])</f>
        <v>7</v>
      </c>
      <c r="M1684" s="11">
        <f>DAY(Tabla1[[#This Row],[Fecha]])</f>
        <v>30</v>
      </c>
      <c r="N1684" s="11">
        <f>WEEKDAY(Tabla1[[#This Row],[Fecha]],2)</f>
        <v>6</v>
      </c>
      <c r="O1684" s="11" t="str">
        <f t="shared" si="26"/>
        <v>Sábado</v>
      </c>
    </row>
    <row r="1685" spans="1:15" x14ac:dyDescent="0.25">
      <c r="A1685" s="4">
        <v>40754</v>
      </c>
      <c r="B1685">
        <v>2</v>
      </c>
      <c r="C1685">
        <v>2</v>
      </c>
      <c r="D1685" s="5" t="s">
        <v>40</v>
      </c>
      <c r="E1685" s="6">
        <v>675.88499999999999</v>
      </c>
      <c r="F1685" s="6">
        <v>1203.9195</v>
      </c>
      <c r="G1685" s="6">
        <v>1879.8045</v>
      </c>
      <c r="H1685" s="6" t="str">
        <f>VLOOKUP(Tabla1[[#This Row],[Caja]],Originales!$I$3:$K$6,2,FALSE)</f>
        <v>Tenerife Sur</v>
      </c>
      <c r="I1685" s="6" t="str">
        <f>VLOOKUP(Tabla1[[#This Row],[Caja]],Originales!$I$3:$K$6,3,FALSE)</f>
        <v>Tenerife</v>
      </c>
      <c r="J1685" s="9" t="str">
        <f>VLOOKUP(Tabla1[[#This Row],[CodigoEmpleado]],Originales!$M$3:$P$13,2,FALSE)</f>
        <v>Pepe</v>
      </c>
      <c r="K1685" s="10">
        <f>YEAR(Tabla1[[#This Row],[Fecha]])</f>
        <v>2011</v>
      </c>
      <c r="L1685" s="11">
        <f>MONTH(Tabla1[[#This Row],[Fecha]])</f>
        <v>7</v>
      </c>
      <c r="M1685" s="11">
        <f>DAY(Tabla1[[#This Row],[Fecha]])</f>
        <v>30</v>
      </c>
      <c r="N1685" s="11">
        <f>WEEKDAY(Tabla1[[#This Row],[Fecha]],2)</f>
        <v>6</v>
      </c>
      <c r="O1685" s="11" t="str">
        <f t="shared" si="26"/>
        <v>Sábado</v>
      </c>
    </row>
    <row r="1686" spans="1:15" x14ac:dyDescent="0.25">
      <c r="A1686" s="4">
        <v>40754</v>
      </c>
      <c r="B1686">
        <v>3</v>
      </c>
      <c r="C1686">
        <v>1</v>
      </c>
      <c r="D1686" s="5" t="s">
        <v>41</v>
      </c>
      <c r="E1686" s="6">
        <v>507.92700000000002</v>
      </c>
      <c r="F1686" s="6">
        <v>1176.0630000000001</v>
      </c>
      <c r="G1686" s="6">
        <v>1683.99</v>
      </c>
      <c r="H1686" s="6" t="str">
        <f>VLOOKUP(Tabla1[[#This Row],[Caja]],Originales!$I$3:$K$6,2,FALSE)</f>
        <v>Las Canteras</v>
      </c>
      <c r="I1686" s="6" t="str">
        <f>VLOOKUP(Tabla1[[#This Row],[Caja]],Originales!$I$3:$K$6,3,FALSE)</f>
        <v>Las Palmas</v>
      </c>
      <c r="J1686" s="9" t="str">
        <f>VLOOKUP(Tabla1[[#This Row],[CodigoEmpleado]],Originales!$M$3:$P$13,2,FALSE)</f>
        <v>Javi</v>
      </c>
      <c r="K1686" s="10">
        <f>YEAR(Tabla1[[#This Row],[Fecha]])</f>
        <v>2011</v>
      </c>
      <c r="L1686" s="11">
        <f>MONTH(Tabla1[[#This Row],[Fecha]])</f>
        <v>7</v>
      </c>
      <c r="M1686" s="11">
        <f>DAY(Tabla1[[#This Row],[Fecha]])</f>
        <v>30</v>
      </c>
      <c r="N1686" s="11">
        <f>WEEKDAY(Tabla1[[#This Row],[Fecha]],2)</f>
        <v>6</v>
      </c>
      <c r="O1686" s="11" t="str">
        <f t="shared" si="26"/>
        <v>Sábado</v>
      </c>
    </row>
    <row r="1687" spans="1:15" x14ac:dyDescent="0.25">
      <c r="A1687" s="4">
        <v>40754</v>
      </c>
      <c r="B1687">
        <v>3</v>
      </c>
      <c r="C1687">
        <v>2</v>
      </c>
      <c r="D1687" s="5" t="s">
        <v>43</v>
      </c>
      <c r="E1687" s="6">
        <v>523.67700000000002</v>
      </c>
      <c r="F1687" s="6">
        <v>1165.8150000000001</v>
      </c>
      <c r="G1687" s="6">
        <v>1689.492</v>
      </c>
      <c r="H1687" s="6" t="str">
        <f>VLOOKUP(Tabla1[[#This Row],[Caja]],Originales!$I$3:$K$6,2,FALSE)</f>
        <v>Las Canteras</v>
      </c>
      <c r="I1687" s="6" t="str">
        <f>VLOOKUP(Tabla1[[#This Row],[Caja]],Originales!$I$3:$K$6,3,FALSE)</f>
        <v>Las Palmas</v>
      </c>
      <c r="J1687" s="9" t="str">
        <f>VLOOKUP(Tabla1[[#This Row],[CodigoEmpleado]],Originales!$M$3:$P$13,2,FALSE)</f>
        <v>Jose</v>
      </c>
      <c r="K1687" s="10">
        <f>YEAR(Tabla1[[#This Row],[Fecha]])</f>
        <v>2011</v>
      </c>
      <c r="L1687" s="11">
        <f>MONTH(Tabla1[[#This Row],[Fecha]])</f>
        <v>7</v>
      </c>
      <c r="M1687" s="11">
        <f>DAY(Tabla1[[#This Row],[Fecha]])</f>
        <v>30</v>
      </c>
      <c r="N1687" s="11">
        <f>WEEKDAY(Tabla1[[#This Row],[Fecha]],2)</f>
        <v>6</v>
      </c>
      <c r="O1687" s="11" t="str">
        <f t="shared" si="26"/>
        <v>Sábado</v>
      </c>
    </row>
    <row r="1688" spans="1:15" x14ac:dyDescent="0.25">
      <c r="A1688" s="4">
        <v>40754</v>
      </c>
      <c r="B1688">
        <v>4</v>
      </c>
      <c r="C1688">
        <v>1</v>
      </c>
      <c r="D1688" s="5" t="s">
        <v>47</v>
      </c>
      <c r="E1688" s="6">
        <v>619.14300000000003</v>
      </c>
      <c r="F1688" s="6">
        <v>963.63750000000005</v>
      </c>
      <c r="G1688" s="6">
        <v>1582.7805000000001</v>
      </c>
      <c r="H1688" s="6" t="str">
        <f>VLOOKUP(Tabla1[[#This Row],[Caja]],Originales!$I$3:$K$6,2,FALSE)</f>
        <v>Telde</v>
      </c>
      <c r="I1688" s="6" t="str">
        <f>VLOOKUP(Tabla1[[#This Row],[Caja]],Originales!$I$3:$K$6,3,FALSE)</f>
        <v>Las Palmas</v>
      </c>
      <c r="J1688" s="9" t="str">
        <f>VLOOKUP(Tabla1[[#This Row],[CodigoEmpleado]],Originales!$M$3:$P$13,2,FALSE)</f>
        <v>Toño</v>
      </c>
      <c r="K1688" s="10">
        <f>YEAR(Tabla1[[#This Row],[Fecha]])</f>
        <v>2011</v>
      </c>
      <c r="L1688" s="11">
        <f>MONTH(Tabla1[[#This Row],[Fecha]])</f>
        <v>7</v>
      </c>
      <c r="M1688" s="11">
        <f>DAY(Tabla1[[#This Row],[Fecha]])</f>
        <v>30</v>
      </c>
      <c r="N1688" s="11">
        <f>WEEKDAY(Tabla1[[#This Row],[Fecha]],2)</f>
        <v>6</v>
      </c>
      <c r="O1688" s="11" t="str">
        <f t="shared" si="26"/>
        <v>Sábado</v>
      </c>
    </row>
    <row r="1689" spans="1:15" x14ac:dyDescent="0.25">
      <c r="A1689" s="4">
        <v>40754</v>
      </c>
      <c r="B1689">
        <v>4</v>
      </c>
      <c r="C1689">
        <v>2</v>
      </c>
      <c r="D1689" s="5" t="s">
        <v>24</v>
      </c>
      <c r="E1689" s="6">
        <v>688.13850000000002</v>
      </c>
      <c r="F1689" s="6">
        <v>1226.8724999999999</v>
      </c>
      <c r="G1689" s="6">
        <v>1915.011</v>
      </c>
      <c r="H1689" s="6" t="str">
        <f>VLOOKUP(Tabla1[[#This Row],[Caja]],Originales!$I$3:$K$6,2,FALSE)</f>
        <v>Telde</v>
      </c>
      <c r="I1689" s="6" t="str">
        <f>VLOOKUP(Tabla1[[#This Row],[Caja]],Originales!$I$3:$K$6,3,FALSE)</f>
        <v>Las Palmas</v>
      </c>
      <c r="J1689" s="9" t="str">
        <f>VLOOKUP(Tabla1[[#This Row],[CodigoEmpleado]],Originales!$M$3:$P$13,2,FALSE)</f>
        <v>Ana</v>
      </c>
      <c r="K1689" s="10">
        <f>YEAR(Tabla1[[#This Row],[Fecha]])</f>
        <v>2011</v>
      </c>
      <c r="L1689" s="11">
        <f>MONTH(Tabla1[[#This Row],[Fecha]])</f>
        <v>7</v>
      </c>
      <c r="M1689" s="11">
        <f>DAY(Tabla1[[#This Row],[Fecha]])</f>
        <v>30</v>
      </c>
      <c r="N1689" s="11">
        <f>WEEKDAY(Tabla1[[#This Row],[Fecha]],2)</f>
        <v>6</v>
      </c>
      <c r="O1689" s="11" t="str">
        <f t="shared" si="26"/>
        <v>Sábado</v>
      </c>
    </row>
    <row r="1690" spans="1:15" x14ac:dyDescent="0.25">
      <c r="A1690" s="4">
        <v>40755</v>
      </c>
      <c r="B1690">
        <v>1</v>
      </c>
      <c r="C1690">
        <v>1</v>
      </c>
      <c r="D1690" s="5" t="s">
        <v>30</v>
      </c>
      <c r="E1690" s="6">
        <v>591.43349999999998</v>
      </c>
      <c r="F1690" s="6">
        <v>1052.625</v>
      </c>
      <c r="G1690" s="6">
        <v>1644.0585000000001</v>
      </c>
      <c r="H1690" s="6" t="str">
        <f>VLOOKUP(Tabla1[[#This Row],[Caja]],Originales!$I$3:$K$6,2,FALSE)</f>
        <v>Tenerife Norte</v>
      </c>
      <c r="I1690" s="6" t="str">
        <f>VLOOKUP(Tabla1[[#This Row],[Caja]],Originales!$I$3:$K$6,3,FALSE)</f>
        <v>Tenerife</v>
      </c>
      <c r="J1690" s="9" t="str">
        <f>VLOOKUP(Tabla1[[#This Row],[CodigoEmpleado]],Originales!$M$3:$P$13,2,FALSE)</f>
        <v>Juan</v>
      </c>
      <c r="K1690" s="10">
        <f>YEAR(Tabla1[[#This Row],[Fecha]])</f>
        <v>2011</v>
      </c>
      <c r="L1690" s="11">
        <f>MONTH(Tabla1[[#This Row],[Fecha]])</f>
        <v>7</v>
      </c>
      <c r="M1690" s="11">
        <f>DAY(Tabla1[[#This Row],[Fecha]])</f>
        <v>31</v>
      </c>
      <c r="N1690" s="11">
        <f>WEEKDAY(Tabla1[[#This Row],[Fecha]],2)</f>
        <v>7</v>
      </c>
      <c r="O1690" s="11" t="str">
        <f t="shared" si="26"/>
        <v>Domingo</v>
      </c>
    </row>
    <row r="1691" spans="1:15" x14ac:dyDescent="0.25">
      <c r="A1691" s="4">
        <v>40755</v>
      </c>
      <c r="B1691">
        <v>1</v>
      </c>
      <c r="C1691">
        <v>2</v>
      </c>
      <c r="D1691" s="5" t="s">
        <v>16</v>
      </c>
      <c r="E1691" s="6">
        <v>714.9135</v>
      </c>
      <c r="F1691" s="6">
        <v>1352.3264999999999</v>
      </c>
      <c r="G1691" s="6">
        <v>2067.2399999999998</v>
      </c>
      <c r="H1691" s="6" t="str">
        <f>VLOOKUP(Tabla1[[#This Row],[Caja]],Originales!$I$3:$K$6,2,FALSE)</f>
        <v>Tenerife Norte</v>
      </c>
      <c r="I1691" s="6" t="str">
        <f>VLOOKUP(Tabla1[[#This Row],[Caja]],Originales!$I$3:$K$6,3,FALSE)</f>
        <v>Tenerife</v>
      </c>
      <c r="J1691" s="9" t="str">
        <f>VLOOKUP(Tabla1[[#This Row],[CodigoEmpleado]],Originales!$M$3:$P$13,2,FALSE)</f>
        <v>Jorge</v>
      </c>
      <c r="K1691" s="10">
        <f>YEAR(Tabla1[[#This Row],[Fecha]])</f>
        <v>2011</v>
      </c>
      <c r="L1691" s="11">
        <f>MONTH(Tabla1[[#This Row],[Fecha]])</f>
        <v>7</v>
      </c>
      <c r="M1691" s="11">
        <f>DAY(Tabla1[[#This Row],[Fecha]])</f>
        <v>31</v>
      </c>
      <c r="N1691" s="11">
        <f>WEEKDAY(Tabla1[[#This Row],[Fecha]],2)</f>
        <v>7</v>
      </c>
      <c r="O1691" s="11" t="str">
        <f t="shared" si="26"/>
        <v>Domingo</v>
      </c>
    </row>
    <row r="1692" spans="1:15" x14ac:dyDescent="0.25">
      <c r="A1692" s="4">
        <v>40755</v>
      </c>
      <c r="B1692">
        <v>2</v>
      </c>
      <c r="C1692">
        <v>1</v>
      </c>
      <c r="D1692" s="5" t="s">
        <v>22</v>
      </c>
      <c r="E1692" s="6">
        <v>593.26049999999998</v>
      </c>
      <c r="F1692" s="6">
        <v>1044.54</v>
      </c>
      <c r="G1692" s="6">
        <v>1637.8005000000001</v>
      </c>
      <c r="H1692" s="6" t="str">
        <f>VLOOKUP(Tabla1[[#This Row],[Caja]],Originales!$I$3:$K$6,2,FALSE)</f>
        <v>Tenerife Sur</v>
      </c>
      <c r="I1692" s="6" t="str">
        <f>VLOOKUP(Tabla1[[#This Row],[Caja]],Originales!$I$3:$K$6,3,FALSE)</f>
        <v>Tenerife</v>
      </c>
      <c r="J1692" s="9" t="str">
        <f>VLOOKUP(Tabla1[[#This Row],[CodigoEmpleado]],Originales!$M$3:$P$13,2,FALSE)</f>
        <v>Paco</v>
      </c>
      <c r="K1692" s="10">
        <f>YEAR(Tabla1[[#This Row],[Fecha]])</f>
        <v>2011</v>
      </c>
      <c r="L1692" s="11">
        <f>MONTH(Tabla1[[#This Row],[Fecha]])</f>
        <v>7</v>
      </c>
      <c r="M1692" s="11">
        <f>DAY(Tabla1[[#This Row],[Fecha]])</f>
        <v>31</v>
      </c>
      <c r="N1692" s="11">
        <f>WEEKDAY(Tabla1[[#This Row],[Fecha]],2)</f>
        <v>7</v>
      </c>
      <c r="O1692" s="11" t="str">
        <f t="shared" si="26"/>
        <v>Domingo</v>
      </c>
    </row>
    <row r="1693" spans="1:15" x14ac:dyDescent="0.25">
      <c r="A1693" s="4">
        <v>40755</v>
      </c>
      <c r="B1693">
        <v>2</v>
      </c>
      <c r="C1693">
        <v>2</v>
      </c>
      <c r="D1693" s="5" t="s">
        <v>27</v>
      </c>
      <c r="E1693" s="6">
        <v>605.745</v>
      </c>
      <c r="F1693" s="6">
        <v>1221.1185</v>
      </c>
      <c r="G1693" s="6">
        <v>1826.8634999999999</v>
      </c>
      <c r="H1693" s="6" t="str">
        <f>VLOOKUP(Tabla1[[#This Row],[Caja]],Originales!$I$3:$K$6,2,FALSE)</f>
        <v>Tenerife Sur</v>
      </c>
      <c r="I1693" s="6" t="str">
        <f>VLOOKUP(Tabla1[[#This Row],[Caja]],Originales!$I$3:$K$6,3,FALSE)</f>
        <v>Tenerife</v>
      </c>
      <c r="J1693" s="9" t="str">
        <f>VLOOKUP(Tabla1[[#This Row],[CodigoEmpleado]],Originales!$M$3:$P$13,2,FALSE)</f>
        <v>Bea</v>
      </c>
      <c r="K1693" s="10">
        <f>YEAR(Tabla1[[#This Row],[Fecha]])</f>
        <v>2011</v>
      </c>
      <c r="L1693" s="11">
        <f>MONTH(Tabla1[[#This Row],[Fecha]])</f>
        <v>7</v>
      </c>
      <c r="M1693" s="11">
        <f>DAY(Tabla1[[#This Row],[Fecha]])</f>
        <v>31</v>
      </c>
      <c r="N1693" s="11">
        <f>WEEKDAY(Tabla1[[#This Row],[Fecha]],2)</f>
        <v>7</v>
      </c>
      <c r="O1693" s="11" t="str">
        <f t="shared" si="26"/>
        <v>Domingo</v>
      </c>
    </row>
    <row r="1694" spans="1:15" x14ac:dyDescent="0.25">
      <c r="A1694" s="4">
        <v>40755</v>
      </c>
      <c r="B1694">
        <v>3</v>
      </c>
      <c r="C1694">
        <v>1</v>
      </c>
      <c r="D1694" s="5" t="s">
        <v>32</v>
      </c>
      <c r="E1694" s="6">
        <v>453.91500000000002</v>
      </c>
      <c r="F1694" s="6">
        <v>1128.2249999999999</v>
      </c>
      <c r="G1694" s="6">
        <v>1582.14</v>
      </c>
      <c r="H1694" s="6" t="str">
        <f>VLOOKUP(Tabla1[[#This Row],[Caja]],Originales!$I$3:$K$6,2,FALSE)</f>
        <v>Las Canteras</v>
      </c>
      <c r="I1694" s="6" t="str">
        <f>VLOOKUP(Tabla1[[#This Row],[Caja]],Originales!$I$3:$K$6,3,FALSE)</f>
        <v>Las Palmas</v>
      </c>
      <c r="J1694" s="9" t="str">
        <f>VLOOKUP(Tabla1[[#This Row],[CodigoEmpleado]],Originales!$M$3:$P$13,2,FALSE)</f>
        <v>Ana</v>
      </c>
      <c r="K1694" s="10">
        <f>YEAR(Tabla1[[#This Row],[Fecha]])</f>
        <v>2011</v>
      </c>
      <c r="L1694" s="11">
        <f>MONTH(Tabla1[[#This Row],[Fecha]])</f>
        <v>7</v>
      </c>
      <c r="M1694" s="11">
        <f>DAY(Tabla1[[#This Row],[Fecha]])</f>
        <v>31</v>
      </c>
      <c r="N1694" s="11">
        <f>WEEKDAY(Tabla1[[#This Row],[Fecha]],2)</f>
        <v>7</v>
      </c>
      <c r="O1694" s="11" t="str">
        <f t="shared" si="26"/>
        <v>Domingo</v>
      </c>
    </row>
    <row r="1695" spans="1:15" x14ac:dyDescent="0.25">
      <c r="A1695" s="4">
        <v>40755</v>
      </c>
      <c r="B1695">
        <v>3</v>
      </c>
      <c r="C1695">
        <v>2</v>
      </c>
      <c r="D1695" s="5" t="s">
        <v>37</v>
      </c>
      <c r="E1695" s="6">
        <v>758.00549999999998</v>
      </c>
      <c r="F1695" s="6">
        <v>1345.2180000000001</v>
      </c>
      <c r="G1695" s="6">
        <v>2103.2235000000001</v>
      </c>
      <c r="H1695" s="6" t="str">
        <f>VLOOKUP(Tabla1[[#This Row],[Caja]],Originales!$I$3:$K$6,2,FALSE)</f>
        <v>Las Canteras</v>
      </c>
      <c r="I1695" s="6" t="str">
        <f>VLOOKUP(Tabla1[[#This Row],[Caja]],Originales!$I$3:$K$6,3,FALSE)</f>
        <v>Las Palmas</v>
      </c>
      <c r="J1695" s="9" t="str">
        <f>VLOOKUP(Tabla1[[#This Row],[CodigoEmpleado]],Originales!$M$3:$P$13,2,FALSE)</f>
        <v>Luis</v>
      </c>
      <c r="K1695" s="10">
        <f>YEAR(Tabla1[[#This Row],[Fecha]])</f>
        <v>2011</v>
      </c>
      <c r="L1695" s="11">
        <f>MONTH(Tabla1[[#This Row],[Fecha]])</f>
        <v>7</v>
      </c>
      <c r="M1695" s="11">
        <f>DAY(Tabla1[[#This Row],[Fecha]])</f>
        <v>31</v>
      </c>
      <c r="N1695" s="11">
        <f>WEEKDAY(Tabla1[[#This Row],[Fecha]],2)</f>
        <v>7</v>
      </c>
      <c r="O1695" s="11" t="str">
        <f t="shared" si="26"/>
        <v>Domingo</v>
      </c>
    </row>
    <row r="1696" spans="1:15" x14ac:dyDescent="0.25">
      <c r="A1696" s="4">
        <v>40755</v>
      </c>
      <c r="B1696">
        <v>4</v>
      </c>
      <c r="C1696">
        <v>1</v>
      </c>
      <c r="D1696" s="5" t="s">
        <v>40</v>
      </c>
      <c r="E1696" s="6">
        <v>735.16800000000001</v>
      </c>
      <c r="F1696" s="6">
        <v>1134.9449999999999</v>
      </c>
      <c r="G1696" s="6">
        <v>1870.1130000000001</v>
      </c>
      <c r="H1696" s="6" t="str">
        <f>VLOOKUP(Tabla1[[#This Row],[Caja]],Originales!$I$3:$K$6,2,FALSE)</f>
        <v>Telde</v>
      </c>
      <c r="I1696" s="6" t="str">
        <f>VLOOKUP(Tabla1[[#This Row],[Caja]],Originales!$I$3:$K$6,3,FALSE)</f>
        <v>Las Palmas</v>
      </c>
      <c r="J1696" s="9" t="str">
        <f>VLOOKUP(Tabla1[[#This Row],[CodigoEmpleado]],Originales!$M$3:$P$13,2,FALSE)</f>
        <v>Pepe</v>
      </c>
      <c r="K1696" s="10">
        <f>YEAR(Tabla1[[#This Row],[Fecha]])</f>
        <v>2011</v>
      </c>
      <c r="L1696" s="11">
        <f>MONTH(Tabla1[[#This Row],[Fecha]])</f>
        <v>7</v>
      </c>
      <c r="M1696" s="11">
        <f>DAY(Tabla1[[#This Row],[Fecha]])</f>
        <v>31</v>
      </c>
      <c r="N1696" s="11">
        <f>WEEKDAY(Tabla1[[#This Row],[Fecha]],2)</f>
        <v>7</v>
      </c>
      <c r="O1696" s="11" t="str">
        <f t="shared" si="26"/>
        <v>Domingo</v>
      </c>
    </row>
    <row r="1697" spans="1:15" x14ac:dyDescent="0.25">
      <c r="A1697" s="4">
        <v>40755</v>
      </c>
      <c r="B1697">
        <v>4</v>
      </c>
      <c r="C1697">
        <v>2</v>
      </c>
      <c r="D1697" s="5" t="s">
        <v>41</v>
      </c>
      <c r="E1697" s="6">
        <v>709.88400000000001</v>
      </c>
      <c r="F1697" s="6">
        <v>1099.077</v>
      </c>
      <c r="G1697" s="6">
        <v>1808.961</v>
      </c>
      <c r="H1697" s="6" t="str">
        <f>VLOOKUP(Tabla1[[#This Row],[Caja]],Originales!$I$3:$K$6,2,FALSE)</f>
        <v>Telde</v>
      </c>
      <c r="I1697" s="6" t="str">
        <f>VLOOKUP(Tabla1[[#This Row],[Caja]],Originales!$I$3:$K$6,3,FALSE)</f>
        <v>Las Palmas</v>
      </c>
      <c r="J1697" s="9" t="str">
        <f>VLOOKUP(Tabla1[[#This Row],[CodigoEmpleado]],Originales!$M$3:$P$13,2,FALSE)</f>
        <v>Javi</v>
      </c>
      <c r="K1697" s="10">
        <f>YEAR(Tabla1[[#This Row],[Fecha]])</f>
        <v>2011</v>
      </c>
      <c r="L1697" s="11">
        <f>MONTH(Tabla1[[#This Row],[Fecha]])</f>
        <v>7</v>
      </c>
      <c r="M1697" s="11">
        <f>DAY(Tabla1[[#This Row],[Fecha]])</f>
        <v>31</v>
      </c>
      <c r="N1697" s="11">
        <f>WEEKDAY(Tabla1[[#This Row],[Fecha]],2)</f>
        <v>7</v>
      </c>
      <c r="O1697" s="11" t="str">
        <f t="shared" si="26"/>
        <v>Domingo</v>
      </c>
    </row>
    <row r="1698" spans="1:15" x14ac:dyDescent="0.25">
      <c r="A1698" s="4">
        <v>40756</v>
      </c>
      <c r="B1698">
        <v>1</v>
      </c>
      <c r="C1698">
        <v>1</v>
      </c>
      <c r="D1698" s="5" t="s">
        <v>43</v>
      </c>
      <c r="E1698" s="6">
        <v>726.18</v>
      </c>
      <c r="F1698" s="6">
        <v>1129.884</v>
      </c>
      <c r="G1698" s="6">
        <v>1856.0640000000001</v>
      </c>
      <c r="H1698" s="6" t="str">
        <f>VLOOKUP(Tabla1[[#This Row],[Caja]],Originales!$I$3:$K$6,2,FALSE)</f>
        <v>Tenerife Norte</v>
      </c>
      <c r="I1698" s="6" t="str">
        <f>VLOOKUP(Tabla1[[#This Row],[Caja]],Originales!$I$3:$K$6,3,FALSE)</f>
        <v>Tenerife</v>
      </c>
      <c r="J1698" s="9" t="str">
        <f>VLOOKUP(Tabla1[[#This Row],[CodigoEmpleado]],Originales!$M$3:$P$13,2,FALSE)</f>
        <v>Jose</v>
      </c>
      <c r="K1698" s="10">
        <f>YEAR(Tabla1[[#This Row],[Fecha]])</f>
        <v>2011</v>
      </c>
      <c r="L1698" s="11">
        <f>MONTH(Tabla1[[#This Row],[Fecha]])</f>
        <v>8</v>
      </c>
      <c r="M1698" s="11">
        <f>DAY(Tabla1[[#This Row],[Fecha]])</f>
        <v>1</v>
      </c>
      <c r="N1698" s="11">
        <f>WEEKDAY(Tabla1[[#This Row],[Fecha]],2)</f>
        <v>1</v>
      </c>
      <c r="O1698" s="11" t="str">
        <f t="shared" si="26"/>
        <v>Lunes</v>
      </c>
    </row>
    <row r="1699" spans="1:15" x14ac:dyDescent="0.25">
      <c r="A1699" s="4">
        <v>40756</v>
      </c>
      <c r="B1699">
        <v>1</v>
      </c>
      <c r="C1699">
        <v>2</v>
      </c>
      <c r="D1699" s="5" t="s">
        <v>47</v>
      </c>
      <c r="E1699" s="6">
        <v>747.35850000000005</v>
      </c>
      <c r="F1699" s="6">
        <v>1222.5150000000001</v>
      </c>
      <c r="G1699" s="6">
        <v>1969.8734999999999</v>
      </c>
      <c r="H1699" s="6" t="str">
        <f>VLOOKUP(Tabla1[[#This Row],[Caja]],Originales!$I$3:$K$6,2,FALSE)</f>
        <v>Tenerife Norte</v>
      </c>
      <c r="I1699" s="6" t="str">
        <f>VLOOKUP(Tabla1[[#This Row],[Caja]],Originales!$I$3:$K$6,3,FALSE)</f>
        <v>Tenerife</v>
      </c>
      <c r="J1699" s="9" t="str">
        <f>VLOOKUP(Tabla1[[#This Row],[CodigoEmpleado]],Originales!$M$3:$P$13,2,FALSE)</f>
        <v>Toño</v>
      </c>
      <c r="K1699" s="10">
        <f>YEAR(Tabla1[[#This Row],[Fecha]])</f>
        <v>2011</v>
      </c>
      <c r="L1699" s="11">
        <f>MONTH(Tabla1[[#This Row],[Fecha]])</f>
        <v>8</v>
      </c>
      <c r="M1699" s="11">
        <f>DAY(Tabla1[[#This Row],[Fecha]])</f>
        <v>1</v>
      </c>
      <c r="N1699" s="11">
        <f>WEEKDAY(Tabla1[[#This Row],[Fecha]],2)</f>
        <v>1</v>
      </c>
      <c r="O1699" s="11" t="str">
        <f t="shared" si="26"/>
        <v>Lunes</v>
      </c>
    </row>
    <row r="1700" spans="1:15" x14ac:dyDescent="0.25">
      <c r="A1700" s="4">
        <v>40756</v>
      </c>
      <c r="B1700">
        <v>2</v>
      </c>
      <c r="C1700">
        <v>1</v>
      </c>
      <c r="D1700" s="5" t="s">
        <v>24</v>
      </c>
      <c r="E1700" s="6">
        <v>505.428</v>
      </c>
      <c r="F1700" s="6">
        <v>1118.7855</v>
      </c>
      <c r="G1700" s="6">
        <v>1624.2135000000001</v>
      </c>
      <c r="H1700" s="6" t="str">
        <f>VLOOKUP(Tabla1[[#This Row],[Caja]],Originales!$I$3:$K$6,2,FALSE)</f>
        <v>Tenerife Sur</v>
      </c>
      <c r="I1700" s="6" t="str">
        <f>VLOOKUP(Tabla1[[#This Row],[Caja]],Originales!$I$3:$K$6,3,FALSE)</f>
        <v>Tenerife</v>
      </c>
      <c r="J1700" s="9" t="str">
        <f>VLOOKUP(Tabla1[[#This Row],[CodigoEmpleado]],Originales!$M$3:$P$13,2,FALSE)</f>
        <v>Ana</v>
      </c>
      <c r="K1700" s="10">
        <f>YEAR(Tabla1[[#This Row],[Fecha]])</f>
        <v>2011</v>
      </c>
      <c r="L1700" s="11">
        <f>MONTH(Tabla1[[#This Row],[Fecha]])</f>
        <v>8</v>
      </c>
      <c r="M1700" s="11">
        <f>DAY(Tabla1[[#This Row],[Fecha]])</f>
        <v>1</v>
      </c>
      <c r="N1700" s="11">
        <f>WEEKDAY(Tabla1[[#This Row],[Fecha]],2)</f>
        <v>1</v>
      </c>
      <c r="O1700" s="11" t="str">
        <f t="shared" si="26"/>
        <v>Lunes</v>
      </c>
    </row>
    <row r="1701" spans="1:15" x14ac:dyDescent="0.25">
      <c r="A1701" s="4">
        <v>40756</v>
      </c>
      <c r="B1701">
        <v>2</v>
      </c>
      <c r="C1701">
        <v>2</v>
      </c>
      <c r="D1701" s="5" t="s">
        <v>30</v>
      </c>
      <c r="E1701" s="6">
        <v>825.36300000000006</v>
      </c>
      <c r="F1701" s="6">
        <v>1276.8630000000001</v>
      </c>
      <c r="G1701" s="6">
        <v>2102.2260000000001</v>
      </c>
      <c r="H1701" s="6" t="str">
        <f>VLOOKUP(Tabla1[[#This Row],[Caja]],Originales!$I$3:$K$6,2,FALSE)</f>
        <v>Tenerife Sur</v>
      </c>
      <c r="I1701" s="6" t="str">
        <f>VLOOKUP(Tabla1[[#This Row],[Caja]],Originales!$I$3:$K$6,3,FALSE)</f>
        <v>Tenerife</v>
      </c>
      <c r="J1701" s="9" t="str">
        <f>VLOOKUP(Tabla1[[#This Row],[CodigoEmpleado]],Originales!$M$3:$P$13,2,FALSE)</f>
        <v>Juan</v>
      </c>
      <c r="K1701" s="10">
        <f>YEAR(Tabla1[[#This Row],[Fecha]])</f>
        <v>2011</v>
      </c>
      <c r="L1701" s="11">
        <f>MONTH(Tabla1[[#This Row],[Fecha]])</f>
        <v>8</v>
      </c>
      <c r="M1701" s="11">
        <f>DAY(Tabla1[[#This Row],[Fecha]])</f>
        <v>1</v>
      </c>
      <c r="N1701" s="11">
        <f>WEEKDAY(Tabla1[[#This Row],[Fecha]],2)</f>
        <v>1</v>
      </c>
      <c r="O1701" s="11" t="str">
        <f t="shared" si="26"/>
        <v>Lunes</v>
      </c>
    </row>
    <row r="1702" spans="1:15" x14ac:dyDescent="0.25">
      <c r="A1702" s="4">
        <v>40756</v>
      </c>
      <c r="B1702">
        <v>3</v>
      </c>
      <c r="C1702">
        <v>1</v>
      </c>
      <c r="D1702" s="5" t="s">
        <v>16</v>
      </c>
      <c r="E1702" s="6">
        <v>605.42999999999995</v>
      </c>
      <c r="F1702" s="6">
        <v>1016.4315</v>
      </c>
      <c r="G1702" s="6">
        <v>1621.8615</v>
      </c>
      <c r="H1702" s="6" t="str">
        <f>VLOOKUP(Tabla1[[#This Row],[Caja]],Originales!$I$3:$K$6,2,FALSE)</f>
        <v>Las Canteras</v>
      </c>
      <c r="I1702" s="6" t="str">
        <f>VLOOKUP(Tabla1[[#This Row],[Caja]],Originales!$I$3:$K$6,3,FALSE)</f>
        <v>Las Palmas</v>
      </c>
      <c r="J1702" s="9" t="str">
        <f>VLOOKUP(Tabla1[[#This Row],[CodigoEmpleado]],Originales!$M$3:$P$13,2,FALSE)</f>
        <v>Jorge</v>
      </c>
      <c r="K1702" s="10">
        <f>YEAR(Tabla1[[#This Row],[Fecha]])</f>
        <v>2011</v>
      </c>
      <c r="L1702" s="11">
        <f>MONTH(Tabla1[[#This Row],[Fecha]])</f>
        <v>8</v>
      </c>
      <c r="M1702" s="11">
        <f>DAY(Tabla1[[#This Row],[Fecha]])</f>
        <v>1</v>
      </c>
      <c r="N1702" s="11">
        <f>WEEKDAY(Tabla1[[#This Row],[Fecha]],2)</f>
        <v>1</v>
      </c>
      <c r="O1702" s="11" t="str">
        <f t="shared" si="26"/>
        <v>Lunes</v>
      </c>
    </row>
    <row r="1703" spans="1:15" x14ac:dyDescent="0.25">
      <c r="A1703" s="4">
        <v>40756</v>
      </c>
      <c r="B1703">
        <v>3</v>
      </c>
      <c r="C1703">
        <v>2</v>
      </c>
      <c r="D1703" s="5" t="s">
        <v>22</v>
      </c>
      <c r="E1703" s="6">
        <v>469.56</v>
      </c>
      <c r="F1703" s="6">
        <v>1155.7560000000001</v>
      </c>
      <c r="G1703" s="6">
        <v>1625.316</v>
      </c>
      <c r="H1703" s="6" t="str">
        <f>VLOOKUP(Tabla1[[#This Row],[Caja]],Originales!$I$3:$K$6,2,FALSE)</f>
        <v>Las Canteras</v>
      </c>
      <c r="I1703" s="6" t="str">
        <f>VLOOKUP(Tabla1[[#This Row],[Caja]],Originales!$I$3:$K$6,3,FALSE)</f>
        <v>Las Palmas</v>
      </c>
      <c r="J1703" s="9" t="str">
        <f>VLOOKUP(Tabla1[[#This Row],[CodigoEmpleado]],Originales!$M$3:$P$13,2,FALSE)</f>
        <v>Paco</v>
      </c>
      <c r="K1703" s="10">
        <f>YEAR(Tabla1[[#This Row],[Fecha]])</f>
        <v>2011</v>
      </c>
      <c r="L1703" s="11">
        <f>MONTH(Tabla1[[#This Row],[Fecha]])</f>
        <v>8</v>
      </c>
      <c r="M1703" s="11">
        <f>DAY(Tabla1[[#This Row],[Fecha]])</f>
        <v>1</v>
      </c>
      <c r="N1703" s="11">
        <f>WEEKDAY(Tabla1[[#This Row],[Fecha]],2)</f>
        <v>1</v>
      </c>
      <c r="O1703" s="11" t="str">
        <f t="shared" si="26"/>
        <v>Lunes</v>
      </c>
    </row>
    <row r="1704" spans="1:15" x14ac:dyDescent="0.25">
      <c r="A1704" s="4">
        <v>40756</v>
      </c>
      <c r="B1704">
        <v>4</v>
      </c>
      <c r="C1704">
        <v>1</v>
      </c>
      <c r="D1704" s="5" t="s">
        <v>27</v>
      </c>
      <c r="E1704" s="6">
        <v>690.98400000000004</v>
      </c>
      <c r="F1704" s="6">
        <v>1084.6605</v>
      </c>
      <c r="G1704" s="6">
        <v>1775.6445000000001</v>
      </c>
      <c r="H1704" s="6" t="str">
        <f>VLOOKUP(Tabla1[[#This Row],[Caja]],Originales!$I$3:$K$6,2,FALSE)</f>
        <v>Telde</v>
      </c>
      <c r="I1704" s="6" t="str">
        <f>VLOOKUP(Tabla1[[#This Row],[Caja]],Originales!$I$3:$K$6,3,FALSE)</f>
        <v>Las Palmas</v>
      </c>
      <c r="J1704" s="9" t="str">
        <f>VLOOKUP(Tabla1[[#This Row],[CodigoEmpleado]],Originales!$M$3:$P$13,2,FALSE)</f>
        <v>Bea</v>
      </c>
      <c r="K1704" s="10">
        <f>YEAR(Tabla1[[#This Row],[Fecha]])</f>
        <v>2011</v>
      </c>
      <c r="L1704" s="11">
        <f>MONTH(Tabla1[[#This Row],[Fecha]])</f>
        <v>8</v>
      </c>
      <c r="M1704" s="11">
        <f>DAY(Tabla1[[#This Row],[Fecha]])</f>
        <v>1</v>
      </c>
      <c r="N1704" s="11">
        <f>WEEKDAY(Tabla1[[#This Row],[Fecha]],2)</f>
        <v>1</v>
      </c>
      <c r="O1704" s="11" t="str">
        <f t="shared" si="26"/>
        <v>Lunes</v>
      </c>
    </row>
    <row r="1705" spans="1:15" x14ac:dyDescent="0.25">
      <c r="A1705" s="4">
        <v>40756</v>
      </c>
      <c r="B1705">
        <v>4</v>
      </c>
      <c r="C1705">
        <v>2</v>
      </c>
      <c r="D1705" s="5" t="s">
        <v>32</v>
      </c>
      <c r="E1705" s="6">
        <v>584.27250000000004</v>
      </c>
      <c r="F1705" s="6">
        <v>1198.26</v>
      </c>
      <c r="G1705" s="6">
        <v>1782.5325</v>
      </c>
      <c r="H1705" s="6" t="str">
        <f>VLOOKUP(Tabla1[[#This Row],[Caja]],Originales!$I$3:$K$6,2,FALSE)</f>
        <v>Telde</v>
      </c>
      <c r="I1705" s="6" t="str">
        <f>VLOOKUP(Tabla1[[#This Row],[Caja]],Originales!$I$3:$K$6,3,FALSE)</f>
        <v>Las Palmas</v>
      </c>
      <c r="J1705" s="9" t="str">
        <f>VLOOKUP(Tabla1[[#This Row],[CodigoEmpleado]],Originales!$M$3:$P$13,2,FALSE)</f>
        <v>Ana</v>
      </c>
      <c r="K1705" s="10">
        <f>YEAR(Tabla1[[#This Row],[Fecha]])</f>
        <v>2011</v>
      </c>
      <c r="L1705" s="11">
        <f>MONTH(Tabla1[[#This Row],[Fecha]])</f>
        <v>8</v>
      </c>
      <c r="M1705" s="11">
        <f>DAY(Tabla1[[#This Row],[Fecha]])</f>
        <v>1</v>
      </c>
      <c r="N1705" s="11">
        <f>WEEKDAY(Tabla1[[#This Row],[Fecha]],2)</f>
        <v>1</v>
      </c>
      <c r="O1705" s="11" t="str">
        <f t="shared" si="26"/>
        <v>Lunes</v>
      </c>
    </row>
    <row r="1706" spans="1:15" x14ac:dyDescent="0.25">
      <c r="A1706" s="4">
        <v>40757</v>
      </c>
      <c r="B1706">
        <v>1</v>
      </c>
      <c r="C1706">
        <v>1</v>
      </c>
      <c r="D1706" s="5" t="s">
        <v>37</v>
      </c>
      <c r="E1706" s="6">
        <v>539.22749999999996</v>
      </c>
      <c r="F1706" s="6">
        <v>1148.511</v>
      </c>
      <c r="G1706" s="6">
        <v>1687.7384999999999</v>
      </c>
      <c r="H1706" s="6" t="str">
        <f>VLOOKUP(Tabla1[[#This Row],[Caja]],Originales!$I$3:$K$6,2,FALSE)</f>
        <v>Tenerife Norte</v>
      </c>
      <c r="I1706" s="6" t="str">
        <f>VLOOKUP(Tabla1[[#This Row],[Caja]],Originales!$I$3:$K$6,3,FALSE)</f>
        <v>Tenerife</v>
      </c>
      <c r="J1706" s="9" t="str">
        <f>VLOOKUP(Tabla1[[#This Row],[CodigoEmpleado]],Originales!$M$3:$P$13,2,FALSE)</f>
        <v>Luis</v>
      </c>
      <c r="K1706" s="10">
        <f>YEAR(Tabla1[[#This Row],[Fecha]])</f>
        <v>2011</v>
      </c>
      <c r="L1706" s="11">
        <f>MONTH(Tabla1[[#This Row],[Fecha]])</f>
        <v>8</v>
      </c>
      <c r="M1706" s="11">
        <f>DAY(Tabla1[[#This Row],[Fecha]])</f>
        <v>2</v>
      </c>
      <c r="N1706" s="11">
        <f>WEEKDAY(Tabla1[[#This Row],[Fecha]],2)</f>
        <v>2</v>
      </c>
      <c r="O1706" s="11" t="str">
        <f t="shared" si="26"/>
        <v>Martes</v>
      </c>
    </row>
    <row r="1707" spans="1:15" x14ac:dyDescent="0.25">
      <c r="A1707" s="4">
        <v>40757</v>
      </c>
      <c r="B1707">
        <v>1</v>
      </c>
      <c r="C1707">
        <v>2</v>
      </c>
      <c r="D1707" s="5" t="s">
        <v>40</v>
      </c>
      <c r="E1707" s="6">
        <v>691.35149999999999</v>
      </c>
      <c r="F1707" s="6">
        <v>1345.89</v>
      </c>
      <c r="G1707" s="6">
        <v>2037.2415000000001</v>
      </c>
      <c r="H1707" s="6" t="str">
        <f>VLOOKUP(Tabla1[[#This Row],[Caja]],Originales!$I$3:$K$6,2,FALSE)</f>
        <v>Tenerife Norte</v>
      </c>
      <c r="I1707" s="6" t="str">
        <f>VLOOKUP(Tabla1[[#This Row],[Caja]],Originales!$I$3:$K$6,3,FALSE)</f>
        <v>Tenerife</v>
      </c>
      <c r="J1707" s="9" t="str">
        <f>VLOOKUP(Tabla1[[#This Row],[CodigoEmpleado]],Originales!$M$3:$P$13,2,FALSE)</f>
        <v>Pepe</v>
      </c>
      <c r="K1707" s="10">
        <f>YEAR(Tabla1[[#This Row],[Fecha]])</f>
        <v>2011</v>
      </c>
      <c r="L1707" s="11">
        <f>MONTH(Tabla1[[#This Row],[Fecha]])</f>
        <v>8</v>
      </c>
      <c r="M1707" s="11">
        <f>DAY(Tabla1[[#This Row],[Fecha]])</f>
        <v>2</v>
      </c>
      <c r="N1707" s="11">
        <f>WEEKDAY(Tabla1[[#This Row],[Fecha]],2)</f>
        <v>2</v>
      </c>
      <c r="O1707" s="11" t="str">
        <f t="shared" si="26"/>
        <v>Martes</v>
      </c>
    </row>
    <row r="1708" spans="1:15" x14ac:dyDescent="0.25">
      <c r="A1708" s="4">
        <v>40757</v>
      </c>
      <c r="B1708">
        <v>2</v>
      </c>
      <c r="C1708">
        <v>1</v>
      </c>
      <c r="D1708" s="5" t="s">
        <v>41</v>
      </c>
      <c r="E1708" s="6">
        <v>501.82650000000001</v>
      </c>
      <c r="F1708" s="6">
        <v>1242.3074999999999</v>
      </c>
      <c r="G1708" s="6">
        <v>1744.134</v>
      </c>
      <c r="H1708" s="6" t="str">
        <f>VLOOKUP(Tabla1[[#This Row],[Caja]],Originales!$I$3:$K$6,2,FALSE)</f>
        <v>Tenerife Sur</v>
      </c>
      <c r="I1708" s="6" t="str">
        <f>VLOOKUP(Tabla1[[#This Row],[Caja]],Originales!$I$3:$K$6,3,FALSE)</f>
        <v>Tenerife</v>
      </c>
      <c r="J1708" s="9" t="str">
        <f>VLOOKUP(Tabla1[[#This Row],[CodigoEmpleado]],Originales!$M$3:$P$13,2,FALSE)</f>
        <v>Javi</v>
      </c>
      <c r="K1708" s="10">
        <f>YEAR(Tabla1[[#This Row],[Fecha]])</f>
        <v>2011</v>
      </c>
      <c r="L1708" s="11">
        <f>MONTH(Tabla1[[#This Row],[Fecha]])</f>
        <v>8</v>
      </c>
      <c r="M1708" s="11">
        <f>DAY(Tabla1[[#This Row],[Fecha]])</f>
        <v>2</v>
      </c>
      <c r="N1708" s="11">
        <f>WEEKDAY(Tabla1[[#This Row],[Fecha]],2)</f>
        <v>2</v>
      </c>
      <c r="O1708" s="11" t="str">
        <f t="shared" si="26"/>
        <v>Martes</v>
      </c>
    </row>
    <row r="1709" spans="1:15" x14ac:dyDescent="0.25">
      <c r="A1709" s="4">
        <v>40757</v>
      </c>
      <c r="B1709">
        <v>2</v>
      </c>
      <c r="C1709">
        <v>2</v>
      </c>
      <c r="D1709" s="5" t="s">
        <v>43</v>
      </c>
      <c r="E1709" s="6">
        <v>630.87149999999997</v>
      </c>
      <c r="F1709" s="6">
        <v>1444.2329999999999</v>
      </c>
      <c r="G1709" s="6">
        <v>2075.1044999999999</v>
      </c>
      <c r="H1709" s="6" t="str">
        <f>VLOOKUP(Tabla1[[#This Row],[Caja]],Originales!$I$3:$K$6,2,FALSE)</f>
        <v>Tenerife Sur</v>
      </c>
      <c r="I1709" s="6" t="str">
        <f>VLOOKUP(Tabla1[[#This Row],[Caja]],Originales!$I$3:$K$6,3,FALSE)</f>
        <v>Tenerife</v>
      </c>
      <c r="J1709" s="9" t="str">
        <f>VLOOKUP(Tabla1[[#This Row],[CodigoEmpleado]],Originales!$M$3:$P$13,2,FALSE)</f>
        <v>Jose</v>
      </c>
      <c r="K1709" s="10">
        <f>YEAR(Tabla1[[#This Row],[Fecha]])</f>
        <v>2011</v>
      </c>
      <c r="L1709" s="11">
        <f>MONTH(Tabla1[[#This Row],[Fecha]])</f>
        <v>8</v>
      </c>
      <c r="M1709" s="11">
        <f>DAY(Tabla1[[#This Row],[Fecha]])</f>
        <v>2</v>
      </c>
      <c r="N1709" s="11">
        <f>WEEKDAY(Tabla1[[#This Row],[Fecha]],2)</f>
        <v>2</v>
      </c>
      <c r="O1709" s="11" t="str">
        <f t="shared" si="26"/>
        <v>Martes</v>
      </c>
    </row>
    <row r="1710" spans="1:15" x14ac:dyDescent="0.25">
      <c r="A1710" s="4">
        <v>40757</v>
      </c>
      <c r="B1710">
        <v>3</v>
      </c>
      <c r="C1710">
        <v>1</v>
      </c>
      <c r="D1710" s="5" t="s">
        <v>47</v>
      </c>
      <c r="E1710" s="6">
        <v>524.55899999999997</v>
      </c>
      <c r="F1710" s="6">
        <v>1258.6034999999999</v>
      </c>
      <c r="G1710" s="6">
        <v>1783.1624999999999</v>
      </c>
      <c r="H1710" s="6" t="str">
        <f>VLOOKUP(Tabla1[[#This Row],[Caja]],Originales!$I$3:$K$6,2,FALSE)</f>
        <v>Las Canteras</v>
      </c>
      <c r="I1710" s="6" t="str">
        <f>VLOOKUP(Tabla1[[#This Row],[Caja]],Originales!$I$3:$K$6,3,FALSE)</f>
        <v>Las Palmas</v>
      </c>
      <c r="J1710" s="9" t="str">
        <f>VLOOKUP(Tabla1[[#This Row],[CodigoEmpleado]],Originales!$M$3:$P$13,2,FALSE)</f>
        <v>Toño</v>
      </c>
      <c r="K1710" s="10">
        <f>YEAR(Tabla1[[#This Row],[Fecha]])</f>
        <v>2011</v>
      </c>
      <c r="L1710" s="11">
        <f>MONTH(Tabla1[[#This Row],[Fecha]])</f>
        <v>8</v>
      </c>
      <c r="M1710" s="11">
        <f>DAY(Tabla1[[#This Row],[Fecha]])</f>
        <v>2</v>
      </c>
      <c r="N1710" s="11">
        <f>WEEKDAY(Tabla1[[#This Row],[Fecha]],2)</f>
        <v>2</v>
      </c>
      <c r="O1710" s="11" t="str">
        <f t="shared" si="26"/>
        <v>Martes</v>
      </c>
    </row>
    <row r="1711" spans="1:15" x14ac:dyDescent="0.25">
      <c r="A1711" s="4">
        <v>40757</v>
      </c>
      <c r="B1711">
        <v>3</v>
      </c>
      <c r="C1711">
        <v>2</v>
      </c>
      <c r="D1711" s="5" t="s">
        <v>24</v>
      </c>
      <c r="E1711" s="6">
        <v>571.74599999999998</v>
      </c>
      <c r="F1711" s="6">
        <v>1355.13</v>
      </c>
      <c r="G1711" s="6">
        <v>1926.876</v>
      </c>
      <c r="H1711" s="6" t="str">
        <f>VLOOKUP(Tabla1[[#This Row],[Caja]],Originales!$I$3:$K$6,2,FALSE)</f>
        <v>Las Canteras</v>
      </c>
      <c r="I1711" s="6" t="str">
        <f>VLOOKUP(Tabla1[[#This Row],[Caja]],Originales!$I$3:$K$6,3,FALSE)</f>
        <v>Las Palmas</v>
      </c>
      <c r="J1711" s="9" t="str">
        <f>VLOOKUP(Tabla1[[#This Row],[CodigoEmpleado]],Originales!$M$3:$P$13,2,FALSE)</f>
        <v>Ana</v>
      </c>
      <c r="K1711" s="10">
        <f>YEAR(Tabla1[[#This Row],[Fecha]])</f>
        <v>2011</v>
      </c>
      <c r="L1711" s="11">
        <f>MONTH(Tabla1[[#This Row],[Fecha]])</f>
        <v>8</v>
      </c>
      <c r="M1711" s="11">
        <f>DAY(Tabla1[[#This Row],[Fecha]])</f>
        <v>2</v>
      </c>
      <c r="N1711" s="11">
        <f>WEEKDAY(Tabla1[[#This Row],[Fecha]],2)</f>
        <v>2</v>
      </c>
      <c r="O1711" s="11" t="str">
        <f t="shared" si="26"/>
        <v>Martes</v>
      </c>
    </row>
    <row r="1712" spans="1:15" x14ac:dyDescent="0.25">
      <c r="A1712" s="4">
        <v>40757</v>
      </c>
      <c r="B1712">
        <v>4</v>
      </c>
      <c r="C1712">
        <v>1</v>
      </c>
      <c r="D1712" s="5" t="s">
        <v>30</v>
      </c>
      <c r="E1712" s="6">
        <v>675.38099999999997</v>
      </c>
      <c r="F1712" s="6">
        <v>1072.4804999999999</v>
      </c>
      <c r="G1712" s="6">
        <v>1747.8615</v>
      </c>
      <c r="H1712" s="6" t="str">
        <f>VLOOKUP(Tabla1[[#This Row],[Caja]],Originales!$I$3:$K$6,2,FALSE)</f>
        <v>Telde</v>
      </c>
      <c r="I1712" s="6" t="str">
        <f>VLOOKUP(Tabla1[[#This Row],[Caja]],Originales!$I$3:$K$6,3,FALSE)</f>
        <v>Las Palmas</v>
      </c>
      <c r="J1712" s="9" t="str">
        <f>VLOOKUP(Tabla1[[#This Row],[CodigoEmpleado]],Originales!$M$3:$P$13,2,FALSE)</f>
        <v>Juan</v>
      </c>
      <c r="K1712" s="10">
        <f>YEAR(Tabla1[[#This Row],[Fecha]])</f>
        <v>2011</v>
      </c>
      <c r="L1712" s="11">
        <f>MONTH(Tabla1[[#This Row],[Fecha]])</f>
        <v>8</v>
      </c>
      <c r="M1712" s="11">
        <f>DAY(Tabla1[[#This Row],[Fecha]])</f>
        <v>2</v>
      </c>
      <c r="N1712" s="11">
        <f>WEEKDAY(Tabla1[[#This Row],[Fecha]],2)</f>
        <v>2</v>
      </c>
      <c r="O1712" s="11" t="str">
        <f t="shared" si="26"/>
        <v>Martes</v>
      </c>
    </row>
    <row r="1713" spans="1:15" x14ac:dyDescent="0.25">
      <c r="A1713" s="4">
        <v>40757</v>
      </c>
      <c r="B1713">
        <v>4</v>
      </c>
      <c r="C1713">
        <v>2</v>
      </c>
      <c r="D1713" s="5" t="s">
        <v>16</v>
      </c>
      <c r="E1713" s="6">
        <v>731.87099999999998</v>
      </c>
      <c r="F1713" s="6">
        <v>1320.9105</v>
      </c>
      <c r="G1713" s="6">
        <v>2052.7815000000001</v>
      </c>
      <c r="H1713" s="6" t="str">
        <f>VLOOKUP(Tabla1[[#This Row],[Caja]],Originales!$I$3:$K$6,2,FALSE)</f>
        <v>Telde</v>
      </c>
      <c r="I1713" s="6" t="str">
        <f>VLOOKUP(Tabla1[[#This Row],[Caja]],Originales!$I$3:$K$6,3,FALSE)</f>
        <v>Las Palmas</v>
      </c>
      <c r="J1713" s="9" t="str">
        <f>VLOOKUP(Tabla1[[#This Row],[CodigoEmpleado]],Originales!$M$3:$P$13,2,FALSE)</f>
        <v>Jorge</v>
      </c>
      <c r="K1713" s="10">
        <f>YEAR(Tabla1[[#This Row],[Fecha]])</f>
        <v>2011</v>
      </c>
      <c r="L1713" s="11">
        <f>MONTH(Tabla1[[#This Row],[Fecha]])</f>
        <v>8</v>
      </c>
      <c r="M1713" s="11">
        <f>DAY(Tabla1[[#This Row],[Fecha]])</f>
        <v>2</v>
      </c>
      <c r="N1713" s="11">
        <f>WEEKDAY(Tabla1[[#This Row],[Fecha]],2)</f>
        <v>2</v>
      </c>
      <c r="O1713" s="11" t="str">
        <f t="shared" si="26"/>
        <v>Martes</v>
      </c>
    </row>
    <row r="1714" spans="1:15" x14ac:dyDescent="0.25">
      <c r="A1714" s="4">
        <v>40758</v>
      </c>
      <c r="B1714">
        <v>1</v>
      </c>
      <c r="C1714">
        <v>1</v>
      </c>
      <c r="D1714" s="5" t="s">
        <v>22</v>
      </c>
      <c r="E1714" s="6">
        <v>612.92700000000002</v>
      </c>
      <c r="F1714" s="6">
        <v>1066.212</v>
      </c>
      <c r="G1714" s="6">
        <v>1679.1389999999999</v>
      </c>
      <c r="H1714" s="6" t="str">
        <f>VLOOKUP(Tabla1[[#This Row],[Caja]],Originales!$I$3:$K$6,2,FALSE)</f>
        <v>Tenerife Norte</v>
      </c>
      <c r="I1714" s="6" t="str">
        <f>VLOOKUP(Tabla1[[#This Row],[Caja]],Originales!$I$3:$K$6,3,FALSE)</f>
        <v>Tenerife</v>
      </c>
      <c r="J1714" s="9" t="str">
        <f>VLOOKUP(Tabla1[[#This Row],[CodigoEmpleado]],Originales!$M$3:$P$13,2,FALSE)</f>
        <v>Paco</v>
      </c>
      <c r="K1714" s="10">
        <f>YEAR(Tabla1[[#This Row],[Fecha]])</f>
        <v>2011</v>
      </c>
      <c r="L1714" s="11">
        <f>MONTH(Tabla1[[#This Row],[Fecha]])</f>
        <v>8</v>
      </c>
      <c r="M1714" s="11">
        <f>DAY(Tabla1[[#This Row],[Fecha]])</f>
        <v>3</v>
      </c>
      <c r="N1714" s="11">
        <f>WEEKDAY(Tabla1[[#This Row],[Fecha]],2)</f>
        <v>3</v>
      </c>
      <c r="O1714" s="11" t="str">
        <f t="shared" si="26"/>
        <v>Miércoles</v>
      </c>
    </row>
    <row r="1715" spans="1:15" x14ac:dyDescent="0.25">
      <c r="A1715" s="4">
        <v>40758</v>
      </c>
      <c r="B1715">
        <v>1</v>
      </c>
      <c r="C1715">
        <v>2</v>
      </c>
      <c r="D1715" s="5" t="s">
        <v>27</v>
      </c>
      <c r="E1715" s="6">
        <v>834.45600000000002</v>
      </c>
      <c r="F1715" s="6">
        <v>1316.154</v>
      </c>
      <c r="G1715" s="6">
        <v>2150.61</v>
      </c>
      <c r="H1715" s="6" t="str">
        <f>VLOOKUP(Tabla1[[#This Row],[Caja]],Originales!$I$3:$K$6,2,FALSE)</f>
        <v>Tenerife Norte</v>
      </c>
      <c r="I1715" s="6" t="str">
        <f>VLOOKUP(Tabla1[[#This Row],[Caja]],Originales!$I$3:$K$6,3,FALSE)</f>
        <v>Tenerife</v>
      </c>
      <c r="J1715" s="9" t="str">
        <f>VLOOKUP(Tabla1[[#This Row],[CodigoEmpleado]],Originales!$M$3:$P$13,2,FALSE)</f>
        <v>Bea</v>
      </c>
      <c r="K1715" s="10">
        <f>YEAR(Tabla1[[#This Row],[Fecha]])</f>
        <v>2011</v>
      </c>
      <c r="L1715" s="11">
        <f>MONTH(Tabla1[[#This Row],[Fecha]])</f>
        <v>8</v>
      </c>
      <c r="M1715" s="11">
        <f>DAY(Tabla1[[#This Row],[Fecha]])</f>
        <v>3</v>
      </c>
      <c r="N1715" s="11">
        <f>WEEKDAY(Tabla1[[#This Row],[Fecha]],2)</f>
        <v>3</v>
      </c>
      <c r="O1715" s="11" t="str">
        <f t="shared" si="26"/>
        <v>Miércoles</v>
      </c>
    </row>
    <row r="1716" spans="1:15" x14ac:dyDescent="0.25">
      <c r="A1716" s="4">
        <v>40758</v>
      </c>
      <c r="B1716">
        <v>2</v>
      </c>
      <c r="C1716">
        <v>1</v>
      </c>
      <c r="D1716" s="5" t="s">
        <v>32</v>
      </c>
      <c r="E1716" s="6">
        <v>648.74249999999995</v>
      </c>
      <c r="F1716" s="6">
        <v>980.17499999999995</v>
      </c>
      <c r="G1716" s="6">
        <v>1628.9175</v>
      </c>
      <c r="H1716" s="6" t="str">
        <f>VLOOKUP(Tabla1[[#This Row],[Caja]],Originales!$I$3:$K$6,2,FALSE)</f>
        <v>Tenerife Sur</v>
      </c>
      <c r="I1716" s="6" t="str">
        <f>VLOOKUP(Tabla1[[#This Row],[Caja]],Originales!$I$3:$K$6,3,FALSE)</f>
        <v>Tenerife</v>
      </c>
      <c r="J1716" s="9" t="str">
        <f>VLOOKUP(Tabla1[[#This Row],[CodigoEmpleado]],Originales!$M$3:$P$13,2,FALSE)</f>
        <v>Ana</v>
      </c>
      <c r="K1716" s="10">
        <f>YEAR(Tabla1[[#This Row],[Fecha]])</f>
        <v>2011</v>
      </c>
      <c r="L1716" s="11">
        <f>MONTH(Tabla1[[#This Row],[Fecha]])</f>
        <v>8</v>
      </c>
      <c r="M1716" s="11">
        <f>DAY(Tabla1[[#This Row],[Fecha]])</f>
        <v>3</v>
      </c>
      <c r="N1716" s="11">
        <f>WEEKDAY(Tabla1[[#This Row],[Fecha]],2)</f>
        <v>3</v>
      </c>
      <c r="O1716" s="11" t="str">
        <f t="shared" si="26"/>
        <v>Miércoles</v>
      </c>
    </row>
    <row r="1717" spans="1:15" x14ac:dyDescent="0.25">
      <c r="A1717" s="4">
        <v>40758</v>
      </c>
      <c r="B1717">
        <v>2</v>
      </c>
      <c r="C1717">
        <v>2</v>
      </c>
      <c r="D1717" s="5" t="s">
        <v>37</v>
      </c>
      <c r="E1717" s="6">
        <v>669.04949999999997</v>
      </c>
      <c r="F1717" s="6">
        <v>1066.3485000000001</v>
      </c>
      <c r="G1717" s="6">
        <v>1735.3979999999999</v>
      </c>
      <c r="H1717" s="6" t="str">
        <f>VLOOKUP(Tabla1[[#This Row],[Caja]],Originales!$I$3:$K$6,2,FALSE)</f>
        <v>Tenerife Sur</v>
      </c>
      <c r="I1717" s="6" t="str">
        <f>VLOOKUP(Tabla1[[#This Row],[Caja]],Originales!$I$3:$K$6,3,FALSE)</f>
        <v>Tenerife</v>
      </c>
      <c r="J1717" s="9" t="str">
        <f>VLOOKUP(Tabla1[[#This Row],[CodigoEmpleado]],Originales!$M$3:$P$13,2,FALSE)</f>
        <v>Luis</v>
      </c>
      <c r="K1717" s="10">
        <f>YEAR(Tabla1[[#This Row],[Fecha]])</f>
        <v>2011</v>
      </c>
      <c r="L1717" s="11">
        <f>MONTH(Tabla1[[#This Row],[Fecha]])</f>
        <v>8</v>
      </c>
      <c r="M1717" s="11">
        <f>DAY(Tabla1[[#This Row],[Fecha]])</f>
        <v>3</v>
      </c>
      <c r="N1717" s="11">
        <f>WEEKDAY(Tabla1[[#This Row],[Fecha]],2)</f>
        <v>3</v>
      </c>
      <c r="O1717" s="11" t="str">
        <f t="shared" si="26"/>
        <v>Miércoles</v>
      </c>
    </row>
    <row r="1718" spans="1:15" x14ac:dyDescent="0.25">
      <c r="A1718" s="4">
        <v>40758</v>
      </c>
      <c r="B1718">
        <v>3</v>
      </c>
      <c r="C1718">
        <v>1</v>
      </c>
      <c r="D1718" s="5" t="s">
        <v>40</v>
      </c>
      <c r="E1718" s="6">
        <v>690.98400000000004</v>
      </c>
      <c r="F1718" s="6">
        <v>1097.0820000000001</v>
      </c>
      <c r="G1718" s="6">
        <v>1788.066</v>
      </c>
      <c r="H1718" s="6" t="str">
        <f>VLOOKUP(Tabla1[[#This Row],[Caja]],Originales!$I$3:$K$6,2,FALSE)</f>
        <v>Las Canteras</v>
      </c>
      <c r="I1718" s="6" t="str">
        <f>VLOOKUP(Tabla1[[#This Row],[Caja]],Originales!$I$3:$K$6,3,FALSE)</f>
        <v>Las Palmas</v>
      </c>
      <c r="J1718" s="9" t="str">
        <f>VLOOKUP(Tabla1[[#This Row],[CodigoEmpleado]],Originales!$M$3:$P$13,2,FALSE)</f>
        <v>Pepe</v>
      </c>
      <c r="K1718" s="10">
        <f>YEAR(Tabla1[[#This Row],[Fecha]])</f>
        <v>2011</v>
      </c>
      <c r="L1718" s="11">
        <f>MONTH(Tabla1[[#This Row],[Fecha]])</f>
        <v>8</v>
      </c>
      <c r="M1718" s="11">
        <f>DAY(Tabla1[[#This Row],[Fecha]])</f>
        <v>3</v>
      </c>
      <c r="N1718" s="11">
        <f>WEEKDAY(Tabla1[[#This Row],[Fecha]],2)</f>
        <v>3</v>
      </c>
      <c r="O1718" s="11" t="str">
        <f t="shared" si="26"/>
        <v>Miércoles</v>
      </c>
    </row>
    <row r="1719" spans="1:15" x14ac:dyDescent="0.25">
      <c r="A1719" s="4">
        <v>40758</v>
      </c>
      <c r="B1719">
        <v>3</v>
      </c>
      <c r="C1719">
        <v>2</v>
      </c>
      <c r="D1719" s="5" t="s">
        <v>41</v>
      </c>
      <c r="E1719" s="6">
        <v>684.16949999999997</v>
      </c>
      <c r="F1719" s="6">
        <v>1491.4304999999999</v>
      </c>
      <c r="G1719" s="6">
        <v>2175.6</v>
      </c>
      <c r="H1719" s="6" t="str">
        <f>VLOOKUP(Tabla1[[#This Row],[Caja]],Originales!$I$3:$K$6,2,FALSE)</f>
        <v>Las Canteras</v>
      </c>
      <c r="I1719" s="6" t="str">
        <f>VLOOKUP(Tabla1[[#This Row],[Caja]],Originales!$I$3:$K$6,3,FALSE)</f>
        <v>Las Palmas</v>
      </c>
      <c r="J1719" s="9" t="str">
        <f>VLOOKUP(Tabla1[[#This Row],[CodigoEmpleado]],Originales!$M$3:$P$13,2,FALSE)</f>
        <v>Javi</v>
      </c>
      <c r="K1719" s="10">
        <f>YEAR(Tabla1[[#This Row],[Fecha]])</f>
        <v>2011</v>
      </c>
      <c r="L1719" s="11">
        <f>MONTH(Tabla1[[#This Row],[Fecha]])</f>
        <v>8</v>
      </c>
      <c r="M1719" s="11">
        <f>DAY(Tabla1[[#This Row],[Fecha]])</f>
        <v>3</v>
      </c>
      <c r="N1719" s="11">
        <f>WEEKDAY(Tabla1[[#This Row],[Fecha]],2)</f>
        <v>3</v>
      </c>
      <c r="O1719" s="11" t="str">
        <f t="shared" si="26"/>
        <v>Miércoles</v>
      </c>
    </row>
    <row r="1720" spans="1:15" x14ac:dyDescent="0.25">
      <c r="A1720" s="4">
        <v>40758</v>
      </c>
      <c r="B1720">
        <v>4</v>
      </c>
      <c r="C1720">
        <v>1</v>
      </c>
      <c r="D1720" s="5" t="s">
        <v>43</v>
      </c>
      <c r="E1720" s="6">
        <v>603.92849999999999</v>
      </c>
      <c r="F1720" s="6">
        <v>1053.8115</v>
      </c>
      <c r="G1720" s="6">
        <v>1657.74</v>
      </c>
      <c r="H1720" s="6" t="str">
        <f>VLOOKUP(Tabla1[[#This Row],[Caja]],Originales!$I$3:$K$6,2,FALSE)</f>
        <v>Telde</v>
      </c>
      <c r="I1720" s="6" t="str">
        <f>VLOOKUP(Tabla1[[#This Row],[Caja]],Originales!$I$3:$K$6,3,FALSE)</f>
        <v>Las Palmas</v>
      </c>
      <c r="J1720" s="9" t="str">
        <f>VLOOKUP(Tabla1[[#This Row],[CodigoEmpleado]],Originales!$M$3:$P$13,2,FALSE)</f>
        <v>Jose</v>
      </c>
      <c r="K1720" s="10">
        <f>YEAR(Tabla1[[#This Row],[Fecha]])</f>
        <v>2011</v>
      </c>
      <c r="L1720" s="11">
        <f>MONTH(Tabla1[[#This Row],[Fecha]])</f>
        <v>8</v>
      </c>
      <c r="M1720" s="11">
        <f>DAY(Tabla1[[#This Row],[Fecha]])</f>
        <v>3</v>
      </c>
      <c r="N1720" s="11">
        <f>WEEKDAY(Tabla1[[#This Row],[Fecha]],2)</f>
        <v>3</v>
      </c>
      <c r="O1720" s="11" t="str">
        <f t="shared" si="26"/>
        <v>Miércoles</v>
      </c>
    </row>
    <row r="1721" spans="1:15" x14ac:dyDescent="0.25">
      <c r="A1721" s="4">
        <v>40758</v>
      </c>
      <c r="B1721">
        <v>4</v>
      </c>
      <c r="C1721">
        <v>2</v>
      </c>
      <c r="D1721" s="5" t="s">
        <v>47</v>
      </c>
      <c r="E1721" s="6">
        <v>636.10050000000001</v>
      </c>
      <c r="F1721" s="6">
        <v>1182.0795000000001</v>
      </c>
      <c r="G1721" s="6">
        <v>1818.18</v>
      </c>
      <c r="H1721" s="6" t="str">
        <f>VLOOKUP(Tabla1[[#This Row],[Caja]],Originales!$I$3:$K$6,2,FALSE)</f>
        <v>Telde</v>
      </c>
      <c r="I1721" s="6" t="str">
        <f>VLOOKUP(Tabla1[[#This Row],[Caja]],Originales!$I$3:$K$6,3,FALSE)</f>
        <v>Las Palmas</v>
      </c>
      <c r="J1721" s="9" t="str">
        <f>VLOOKUP(Tabla1[[#This Row],[CodigoEmpleado]],Originales!$M$3:$P$13,2,FALSE)</f>
        <v>Toño</v>
      </c>
      <c r="K1721" s="10">
        <f>YEAR(Tabla1[[#This Row],[Fecha]])</f>
        <v>2011</v>
      </c>
      <c r="L1721" s="11">
        <f>MONTH(Tabla1[[#This Row],[Fecha]])</f>
        <v>8</v>
      </c>
      <c r="M1721" s="11">
        <f>DAY(Tabla1[[#This Row],[Fecha]])</f>
        <v>3</v>
      </c>
      <c r="N1721" s="11">
        <f>WEEKDAY(Tabla1[[#This Row],[Fecha]],2)</f>
        <v>3</v>
      </c>
      <c r="O1721" s="11" t="str">
        <f t="shared" si="26"/>
        <v>Miércoles</v>
      </c>
    </row>
    <row r="1722" spans="1:15" x14ac:dyDescent="0.25">
      <c r="A1722" s="4">
        <v>40759</v>
      </c>
      <c r="B1722">
        <v>1</v>
      </c>
      <c r="C1722">
        <v>1</v>
      </c>
      <c r="D1722" s="5" t="s">
        <v>24</v>
      </c>
      <c r="E1722" s="6">
        <v>519.6345</v>
      </c>
      <c r="F1722" s="6">
        <v>1266.7725</v>
      </c>
      <c r="G1722" s="6">
        <v>1786.4069999999999</v>
      </c>
      <c r="H1722" s="6" t="str">
        <f>VLOOKUP(Tabla1[[#This Row],[Caja]],Originales!$I$3:$K$6,2,FALSE)</f>
        <v>Tenerife Norte</v>
      </c>
      <c r="I1722" s="6" t="str">
        <f>VLOOKUP(Tabla1[[#This Row],[Caja]],Originales!$I$3:$K$6,3,FALSE)</f>
        <v>Tenerife</v>
      </c>
      <c r="J1722" s="9" t="str">
        <f>VLOOKUP(Tabla1[[#This Row],[CodigoEmpleado]],Originales!$M$3:$P$13,2,FALSE)</f>
        <v>Ana</v>
      </c>
      <c r="K1722" s="10">
        <f>YEAR(Tabla1[[#This Row],[Fecha]])</f>
        <v>2011</v>
      </c>
      <c r="L1722" s="11">
        <f>MONTH(Tabla1[[#This Row],[Fecha]])</f>
        <v>8</v>
      </c>
      <c r="M1722" s="11">
        <f>DAY(Tabla1[[#This Row],[Fecha]])</f>
        <v>4</v>
      </c>
      <c r="N1722" s="11">
        <f>WEEKDAY(Tabla1[[#This Row],[Fecha]],2)</f>
        <v>4</v>
      </c>
      <c r="O1722" s="11" t="str">
        <f t="shared" si="26"/>
        <v>Jueves</v>
      </c>
    </row>
    <row r="1723" spans="1:15" x14ac:dyDescent="0.25">
      <c r="A1723" s="4">
        <v>40759</v>
      </c>
      <c r="B1723">
        <v>1</v>
      </c>
      <c r="C1723">
        <v>2</v>
      </c>
      <c r="D1723" s="5" t="s">
        <v>30</v>
      </c>
      <c r="E1723" s="6">
        <v>772.25400000000002</v>
      </c>
      <c r="F1723" s="6">
        <v>1368.297</v>
      </c>
      <c r="G1723" s="6">
        <v>2140.5509999999999</v>
      </c>
      <c r="H1723" s="6" t="str">
        <f>VLOOKUP(Tabla1[[#This Row],[Caja]],Originales!$I$3:$K$6,2,FALSE)</f>
        <v>Tenerife Norte</v>
      </c>
      <c r="I1723" s="6" t="str">
        <f>VLOOKUP(Tabla1[[#This Row],[Caja]],Originales!$I$3:$K$6,3,FALSE)</f>
        <v>Tenerife</v>
      </c>
      <c r="J1723" s="9" t="str">
        <f>VLOOKUP(Tabla1[[#This Row],[CodigoEmpleado]],Originales!$M$3:$P$13,2,FALSE)</f>
        <v>Juan</v>
      </c>
      <c r="K1723" s="10">
        <f>YEAR(Tabla1[[#This Row],[Fecha]])</f>
        <v>2011</v>
      </c>
      <c r="L1723" s="11">
        <f>MONTH(Tabla1[[#This Row],[Fecha]])</f>
        <v>8</v>
      </c>
      <c r="M1723" s="11">
        <f>DAY(Tabla1[[#This Row],[Fecha]])</f>
        <v>4</v>
      </c>
      <c r="N1723" s="11">
        <f>WEEKDAY(Tabla1[[#This Row],[Fecha]],2)</f>
        <v>4</v>
      </c>
      <c r="O1723" s="11" t="str">
        <f t="shared" si="26"/>
        <v>Jueves</v>
      </c>
    </row>
    <row r="1724" spans="1:15" x14ac:dyDescent="0.25">
      <c r="A1724" s="4">
        <v>40759</v>
      </c>
      <c r="B1724">
        <v>2</v>
      </c>
      <c r="C1724">
        <v>1</v>
      </c>
      <c r="D1724" s="5" t="s">
        <v>16</v>
      </c>
      <c r="E1724" s="6">
        <v>628.14149999999995</v>
      </c>
      <c r="F1724" s="6">
        <v>1184.442</v>
      </c>
      <c r="G1724" s="6">
        <v>1812.5835</v>
      </c>
      <c r="H1724" s="6" t="str">
        <f>VLOOKUP(Tabla1[[#This Row],[Caja]],Originales!$I$3:$K$6,2,FALSE)</f>
        <v>Tenerife Sur</v>
      </c>
      <c r="I1724" s="6" t="str">
        <f>VLOOKUP(Tabla1[[#This Row],[Caja]],Originales!$I$3:$K$6,3,FALSE)</f>
        <v>Tenerife</v>
      </c>
      <c r="J1724" s="9" t="str">
        <f>VLOOKUP(Tabla1[[#This Row],[CodigoEmpleado]],Originales!$M$3:$P$13,2,FALSE)</f>
        <v>Jorge</v>
      </c>
      <c r="K1724" s="10">
        <f>YEAR(Tabla1[[#This Row],[Fecha]])</f>
        <v>2011</v>
      </c>
      <c r="L1724" s="11">
        <f>MONTH(Tabla1[[#This Row],[Fecha]])</f>
        <v>8</v>
      </c>
      <c r="M1724" s="11">
        <f>DAY(Tabla1[[#This Row],[Fecha]])</f>
        <v>4</v>
      </c>
      <c r="N1724" s="11">
        <f>WEEKDAY(Tabla1[[#This Row],[Fecha]],2)</f>
        <v>4</v>
      </c>
      <c r="O1724" s="11" t="str">
        <f t="shared" si="26"/>
        <v>Jueves</v>
      </c>
    </row>
    <row r="1725" spans="1:15" x14ac:dyDescent="0.25">
      <c r="A1725" s="4">
        <v>40759</v>
      </c>
      <c r="B1725">
        <v>2</v>
      </c>
      <c r="C1725">
        <v>2</v>
      </c>
      <c r="D1725" s="5" t="s">
        <v>22</v>
      </c>
      <c r="E1725" s="6">
        <v>652.428</v>
      </c>
      <c r="F1725" s="6">
        <v>1445.9970000000001</v>
      </c>
      <c r="G1725" s="6">
        <v>2098.4250000000002</v>
      </c>
      <c r="H1725" s="6" t="str">
        <f>VLOOKUP(Tabla1[[#This Row],[Caja]],Originales!$I$3:$K$6,2,FALSE)</f>
        <v>Tenerife Sur</v>
      </c>
      <c r="I1725" s="6" t="str">
        <f>VLOOKUP(Tabla1[[#This Row],[Caja]],Originales!$I$3:$K$6,3,FALSE)</f>
        <v>Tenerife</v>
      </c>
      <c r="J1725" s="9" t="str">
        <f>VLOOKUP(Tabla1[[#This Row],[CodigoEmpleado]],Originales!$M$3:$P$13,2,FALSE)</f>
        <v>Paco</v>
      </c>
      <c r="K1725" s="10">
        <f>YEAR(Tabla1[[#This Row],[Fecha]])</f>
        <v>2011</v>
      </c>
      <c r="L1725" s="11">
        <f>MONTH(Tabla1[[#This Row],[Fecha]])</f>
        <v>8</v>
      </c>
      <c r="M1725" s="11">
        <f>DAY(Tabla1[[#This Row],[Fecha]])</f>
        <v>4</v>
      </c>
      <c r="N1725" s="11">
        <f>WEEKDAY(Tabla1[[#This Row],[Fecha]],2)</f>
        <v>4</v>
      </c>
      <c r="O1725" s="11" t="str">
        <f t="shared" si="26"/>
        <v>Jueves</v>
      </c>
    </row>
    <row r="1726" spans="1:15" x14ac:dyDescent="0.25">
      <c r="A1726" s="4">
        <v>40759</v>
      </c>
      <c r="B1726">
        <v>3</v>
      </c>
      <c r="C1726">
        <v>1</v>
      </c>
      <c r="D1726" s="5" t="s">
        <v>27</v>
      </c>
      <c r="E1726" s="6">
        <v>493.16399999999999</v>
      </c>
      <c r="F1726" s="6">
        <v>1262.1105</v>
      </c>
      <c r="G1726" s="6">
        <v>1755.2745</v>
      </c>
      <c r="H1726" s="6" t="str">
        <f>VLOOKUP(Tabla1[[#This Row],[Caja]],Originales!$I$3:$K$6,2,FALSE)</f>
        <v>Las Canteras</v>
      </c>
      <c r="I1726" s="6" t="str">
        <f>VLOOKUP(Tabla1[[#This Row],[Caja]],Originales!$I$3:$K$6,3,FALSE)</f>
        <v>Las Palmas</v>
      </c>
      <c r="J1726" s="9" t="str">
        <f>VLOOKUP(Tabla1[[#This Row],[CodigoEmpleado]],Originales!$M$3:$P$13,2,FALSE)</f>
        <v>Bea</v>
      </c>
      <c r="K1726" s="10">
        <f>YEAR(Tabla1[[#This Row],[Fecha]])</f>
        <v>2011</v>
      </c>
      <c r="L1726" s="11">
        <f>MONTH(Tabla1[[#This Row],[Fecha]])</f>
        <v>8</v>
      </c>
      <c r="M1726" s="11">
        <f>DAY(Tabla1[[#This Row],[Fecha]])</f>
        <v>4</v>
      </c>
      <c r="N1726" s="11">
        <f>WEEKDAY(Tabla1[[#This Row],[Fecha]],2)</f>
        <v>4</v>
      </c>
      <c r="O1726" s="11" t="str">
        <f t="shared" si="26"/>
        <v>Jueves</v>
      </c>
    </row>
    <row r="1727" spans="1:15" x14ac:dyDescent="0.25">
      <c r="A1727" s="4">
        <v>40759</v>
      </c>
      <c r="B1727">
        <v>3</v>
      </c>
      <c r="C1727">
        <v>2</v>
      </c>
      <c r="D1727" s="5" t="s">
        <v>32</v>
      </c>
      <c r="E1727" s="6">
        <v>514.63649999999996</v>
      </c>
      <c r="F1727" s="6">
        <v>1134.0525</v>
      </c>
      <c r="G1727" s="6">
        <v>1648.6890000000001</v>
      </c>
      <c r="H1727" s="6" t="str">
        <f>VLOOKUP(Tabla1[[#This Row],[Caja]],Originales!$I$3:$K$6,2,FALSE)</f>
        <v>Las Canteras</v>
      </c>
      <c r="I1727" s="6" t="str">
        <f>VLOOKUP(Tabla1[[#This Row],[Caja]],Originales!$I$3:$K$6,3,FALSE)</f>
        <v>Las Palmas</v>
      </c>
      <c r="J1727" s="9" t="str">
        <f>VLOOKUP(Tabla1[[#This Row],[CodigoEmpleado]],Originales!$M$3:$P$13,2,FALSE)</f>
        <v>Ana</v>
      </c>
      <c r="K1727" s="10">
        <f>YEAR(Tabla1[[#This Row],[Fecha]])</f>
        <v>2011</v>
      </c>
      <c r="L1727" s="11">
        <f>MONTH(Tabla1[[#This Row],[Fecha]])</f>
        <v>8</v>
      </c>
      <c r="M1727" s="11">
        <f>DAY(Tabla1[[#This Row],[Fecha]])</f>
        <v>4</v>
      </c>
      <c r="N1727" s="11">
        <f>WEEKDAY(Tabla1[[#This Row],[Fecha]],2)</f>
        <v>4</v>
      </c>
      <c r="O1727" s="11" t="str">
        <f t="shared" si="26"/>
        <v>Jueves</v>
      </c>
    </row>
    <row r="1728" spans="1:15" x14ac:dyDescent="0.25">
      <c r="A1728" s="4">
        <v>40759</v>
      </c>
      <c r="B1728">
        <v>4</v>
      </c>
      <c r="C1728">
        <v>1</v>
      </c>
      <c r="D1728" s="5" t="s">
        <v>37</v>
      </c>
      <c r="E1728" s="6">
        <v>644.322</v>
      </c>
      <c r="F1728" s="6">
        <v>1033.662</v>
      </c>
      <c r="G1728" s="6">
        <v>1677.9839999999999</v>
      </c>
      <c r="H1728" s="6" t="str">
        <f>VLOOKUP(Tabla1[[#This Row],[Caja]],Originales!$I$3:$K$6,2,FALSE)</f>
        <v>Telde</v>
      </c>
      <c r="I1728" s="6" t="str">
        <f>VLOOKUP(Tabla1[[#This Row],[Caja]],Originales!$I$3:$K$6,3,FALSE)</f>
        <v>Las Palmas</v>
      </c>
      <c r="J1728" s="9" t="str">
        <f>VLOOKUP(Tabla1[[#This Row],[CodigoEmpleado]],Originales!$M$3:$P$13,2,FALSE)</f>
        <v>Luis</v>
      </c>
      <c r="K1728" s="10">
        <f>YEAR(Tabla1[[#This Row],[Fecha]])</f>
        <v>2011</v>
      </c>
      <c r="L1728" s="11">
        <f>MONTH(Tabla1[[#This Row],[Fecha]])</f>
        <v>8</v>
      </c>
      <c r="M1728" s="11">
        <f>DAY(Tabla1[[#This Row],[Fecha]])</f>
        <v>4</v>
      </c>
      <c r="N1728" s="11">
        <f>WEEKDAY(Tabla1[[#This Row],[Fecha]],2)</f>
        <v>4</v>
      </c>
      <c r="O1728" s="11" t="str">
        <f t="shared" si="26"/>
        <v>Jueves</v>
      </c>
    </row>
    <row r="1729" spans="1:15" x14ac:dyDescent="0.25">
      <c r="A1729" s="4">
        <v>40759</v>
      </c>
      <c r="B1729">
        <v>4</v>
      </c>
      <c r="C1729">
        <v>2</v>
      </c>
      <c r="D1729" s="5" t="s">
        <v>40</v>
      </c>
      <c r="E1729" s="6">
        <v>775.70849999999996</v>
      </c>
      <c r="F1729" s="6">
        <v>1194.0915</v>
      </c>
      <c r="G1729" s="6">
        <v>1969.8</v>
      </c>
      <c r="H1729" s="6" t="str">
        <f>VLOOKUP(Tabla1[[#This Row],[Caja]],Originales!$I$3:$K$6,2,FALSE)</f>
        <v>Telde</v>
      </c>
      <c r="I1729" s="6" t="str">
        <f>VLOOKUP(Tabla1[[#This Row],[Caja]],Originales!$I$3:$K$6,3,FALSE)</f>
        <v>Las Palmas</v>
      </c>
      <c r="J1729" s="9" t="str">
        <f>VLOOKUP(Tabla1[[#This Row],[CodigoEmpleado]],Originales!$M$3:$P$13,2,FALSE)</f>
        <v>Pepe</v>
      </c>
      <c r="K1729" s="10">
        <f>YEAR(Tabla1[[#This Row],[Fecha]])</f>
        <v>2011</v>
      </c>
      <c r="L1729" s="11">
        <f>MONTH(Tabla1[[#This Row],[Fecha]])</f>
        <v>8</v>
      </c>
      <c r="M1729" s="11">
        <f>DAY(Tabla1[[#This Row],[Fecha]])</f>
        <v>4</v>
      </c>
      <c r="N1729" s="11">
        <f>WEEKDAY(Tabla1[[#This Row],[Fecha]],2)</f>
        <v>4</v>
      </c>
      <c r="O1729" s="11" t="str">
        <f t="shared" si="26"/>
        <v>Jueves</v>
      </c>
    </row>
    <row r="1730" spans="1:15" x14ac:dyDescent="0.25">
      <c r="A1730" s="4">
        <v>40760</v>
      </c>
      <c r="B1730">
        <v>1</v>
      </c>
      <c r="C1730">
        <v>1</v>
      </c>
      <c r="D1730" s="5" t="s">
        <v>41</v>
      </c>
      <c r="E1730" s="6">
        <v>566.41200000000003</v>
      </c>
      <c r="F1730" s="6">
        <v>1148.7840000000001</v>
      </c>
      <c r="G1730" s="6">
        <v>1715.1959999999999</v>
      </c>
      <c r="H1730" s="6" t="str">
        <f>VLOOKUP(Tabla1[[#This Row],[Caja]],Originales!$I$3:$K$6,2,FALSE)</f>
        <v>Tenerife Norte</v>
      </c>
      <c r="I1730" s="6" t="str">
        <f>VLOOKUP(Tabla1[[#This Row],[Caja]],Originales!$I$3:$K$6,3,FALSE)</f>
        <v>Tenerife</v>
      </c>
      <c r="J1730" s="9" t="str">
        <f>VLOOKUP(Tabla1[[#This Row],[CodigoEmpleado]],Originales!$M$3:$P$13,2,FALSE)</f>
        <v>Javi</v>
      </c>
      <c r="K1730" s="10">
        <f>YEAR(Tabla1[[#This Row],[Fecha]])</f>
        <v>2011</v>
      </c>
      <c r="L1730" s="11">
        <f>MONTH(Tabla1[[#This Row],[Fecha]])</f>
        <v>8</v>
      </c>
      <c r="M1730" s="11">
        <f>DAY(Tabla1[[#This Row],[Fecha]])</f>
        <v>5</v>
      </c>
      <c r="N1730" s="11">
        <f>WEEKDAY(Tabla1[[#This Row],[Fecha]],2)</f>
        <v>5</v>
      </c>
      <c r="O1730" s="11" t="str">
        <f t="shared" ref="O1730:O1793" si="27">IF(N1730=1,"Lunes",IF(N1730=2,"Martes",IF(N1730=3,"Miércoles",IF(N1730=4,"Jueves",IF(N1730=5,"Viernes",IF(N1730=6,"Sábado","Domingo"))))))</f>
        <v>Viernes</v>
      </c>
    </row>
    <row r="1731" spans="1:15" x14ac:dyDescent="0.25">
      <c r="A1731" s="4">
        <v>40760</v>
      </c>
      <c r="B1731">
        <v>1</v>
      </c>
      <c r="C1731">
        <v>2</v>
      </c>
      <c r="D1731" s="5" t="s">
        <v>43</v>
      </c>
      <c r="E1731" s="6">
        <v>622.09349999999995</v>
      </c>
      <c r="F1731" s="6">
        <v>1115.7615000000001</v>
      </c>
      <c r="G1731" s="6">
        <v>1737.855</v>
      </c>
      <c r="H1731" s="6" t="str">
        <f>VLOOKUP(Tabla1[[#This Row],[Caja]],Originales!$I$3:$K$6,2,FALSE)</f>
        <v>Tenerife Norte</v>
      </c>
      <c r="I1731" s="6" t="str">
        <f>VLOOKUP(Tabla1[[#This Row],[Caja]],Originales!$I$3:$K$6,3,FALSE)</f>
        <v>Tenerife</v>
      </c>
      <c r="J1731" s="9" t="str">
        <f>VLOOKUP(Tabla1[[#This Row],[CodigoEmpleado]],Originales!$M$3:$P$13,2,FALSE)</f>
        <v>Jose</v>
      </c>
      <c r="K1731" s="10">
        <f>YEAR(Tabla1[[#This Row],[Fecha]])</f>
        <v>2011</v>
      </c>
      <c r="L1731" s="11">
        <f>MONTH(Tabla1[[#This Row],[Fecha]])</f>
        <v>8</v>
      </c>
      <c r="M1731" s="11">
        <f>DAY(Tabla1[[#This Row],[Fecha]])</f>
        <v>5</v>
      </c>
      <c r="N1731" s="11">
        <f>WEEKDAY(Tabla1[[#This Row],[Fecha]],2)</f>
        <v>5</v>
      </c>
      <c r="O1731" s="11" t="str">
        <f t="shared" si="27"/>
        <v>Viernes</v>
      </c>
    </row>
    <row r="1732" spans="1:15" x14ac:dyDescent="0.25">
      <c r="A1732" s="4">
        <v>40760</v>
      </c>
      <c r="B1732">
        <v>2</v>
      </c>
      <c r="C1732">
        <v>1</v>
      </c>
      <c r="D1732" s="5" t="s">
        <v>47</v>
      </c>
      <c r="E1732" s="6">
        <v>482.94749999999999</v>
      </c>
      <c r="F1732" s="6">
        <v>1108.4639999999999</v>
      </c>
      <c r="G1732" s="6">
        <v>1591.4114999999999</v>
      </c>
      <c r="H1732" s="6" t="str">
        <f>VLOOKUP(Tabla1[[#This Row],[Caja]],Originales!$I$3:$K$6,2,FALSE)</f>
        <v>Tenerife Sur</v>
      </c>
      <c r="I1732" s="6" t="str">
        <f>VLOOKUP(Tabla1[[#This Row],[Caja]],Originales!$I$3:$K$6,3,FALSE)</f>
        <v>Tenerife</v>
      </c>
      <c r="J1732" s="9" t="str">
        <f>VLOOKUP(Tabla1[[#This Row],[CodigoEmpleado]],Originales!$M$3:$P$13,2,FALSE)</f>
        <v>Toño</v>
      </c>
      <c r="K1732" s="10">
        <f>YEAR(Tabla1[[#This Row],[Fecha]])</f>
        <v>2011</v>
      </c>
      <c r="L1732" s="11">
        <f>MONTH(Tabla1[[#This Row],[Fecha]])</f>
        <v>8</v>
      </c>
      <c r="M1732" s="11">
        <f>DAY(Tabla1[[#This Row],[Fecha]])</f>
        <v>5</v>
      </c>
      <c r="N1732" s="11">
        <f>WEEKDAY(Tabla1[[#This Row],[Fecha]],2)</f>
        <v>5</v>
      </c>
      <c r="O1732" s="11" t="str">
        <f t="shared" si="27"/>
        <v>Viernes</v>
      </c>
    </row>
    <row r="1733" spans="1:15" x14ac:dyDescent="0.25">
      <c r="A1733" s="4">
        <v>40760</v>
      </c>
      <c r="B1733">
        <v>2</v>
      </c>
      <c r="C1733">
        <v>2</v>
      </c>
      <c r="D1733" s="5" t="s">
        <v>24</v>
      </c>
      <c r="E1733" s="6">
        <v>747.35850000000005</v>
      </c>
      <c r="F1733" s="6">
        <v>1344.0315000000001</v>
      </c>
      <c r="G1733" s="6">
        <v>2091.39</v>
      </c>
      <c r="H1733" s="6" t="str">
        <f>VLOOKUP(Tabla1[[#This Row],[Caja]],Originales!$I$3:$K$6,2,FALSE)</f>
        <v>Tenerife Sur</v>
      </c>
      <c r="I1733" s="6" t="str">
        <f>VLOOKUP(Tabla1[[#This Row],[Caja]],Originales!$I$3:$K$6,3,FALSE)</f>
        <v>Tenerife</v>
      </c>
      <c r="J1733" s="9" t="str">
        <f>VLOOKUP(Tabla1[[#This Row],[CodigoEmpleado]],Originales!$M$3:$P$13,2,FALSE)</f>
        <v>Ana</v>
      </c>
      <c r="K1733" s="10">
        <f>YEAR(Tabla1[[#This Row],[Fecha]])</f>
        <v>2011</v>
      </c>
      <c r="L1733" s="11">
        <f>MONTH(Tabla1[[#This Row],[Fecha]])</f>
        <v>8</v>
      </c>
      <c r="M1733" s="11">
        <f>DAY(Tabla1[[#This Row],[Fecha]])</f>
        <v>5</v>
      </c>
      <c r="N1733" s="11">
        <f>WEEKDAY(Tabla1[[#This Row],[Fecha]],2)</f>
        <v>5</v>
      </c>
      <c r="O1733" s="11" t="str">
        <f t="shared" si="27"/>
        <v>Viernes</v>
      </c>
    </row>
    <row r="1734" spans="1:15" x14ac:dyDescent="0.25">
      <c r="A1734" s="4">
        <v>40760</v>
      </c>
      <c r="B1734">
        <v>3</v>
      </c>
      <c r="C1734">
        <v>1</v>
      </c>
      <c r="D1734" s="5" t="s">
        <v>30</v>
      </c>
      <c r="E1734" s="6">
        <v>532.32899999999995</v>
      </c>
      <c r="F1734" s="6">
        <v>1071.924</v>
      </c>
      <c r="G1734" s="6">
        <v>1604.2529999999999</v>
      </c>
      <c r="H1734" s="6" t="str">
        <f>VLOOKUP(Tabla1[[#This Row],[Caja]],Originales!$I$3:$K$6,2,FALSE)</f>
        <v>Las Canteras</v>
      </c>
      <c r="I1734" s="6" t="str">
        <f>VLOOKUP(Tabla1[[#This Row],[Caja]],Originales!$I$3:$K$6,3,FALSE)</f>
        <v>Las Palmas</v>
      </c>
      <c r="J1734" s="9" t="str">
        <f>VLOOKUP(Tabla1[[#This Row],[CodigoEmpleado]],Originales!$M$3:$P$13,2,FALSE)</f>
        <v>Juan</v>
      </c>
      <c r="K1734" s="10">
        <f>YEAR(Tabla1[[#This Row],[Fecha]])</f>
        <v>2011</v>
      </c>
      <c r="L1734" s="11">
        <f>MONTH(Tabla1[[#This Row],[Fecha]])</f>
        <v>8</v>
      </c>
      <c r="M1734" s="11">
        <f>DAY(Tabla1[[#This Row],[Fecha]])</f>
        <v>5</v>
      </c>
      <c r="N1734" s="11">
        <f>WEEKDAY(Tabla1[[#This Row],[Fecha]],2)</f>
        <v>5</v>
      </c>
      <c r="O1734" s="11" t="str">
        <f t="shared" si="27"/>
        <v>Viernes</v>
      </c>
    </row>
    <row r="1735" spans="1:15" x14ac:dyDescent="0.25">
      <c r="A1735" s="4">
        <v>40760</v>
      </c>
      <c r="B1735">
        <v>3</v>
      </c>
      <c r="C1735">
        <v>2</v>
      </c>
      <c r="D1735" s="5" t="s">
        <v>16</v>
      </c>
      <c r="E1735" s="6">
        <v>581.4375</v>
      </c>
      <c r="F1735" s="6">
        <v>1092.672</v>
      </c>
      <c r="G1735" s="6">
        <v>1674.1095</v>
      </c>
      <c r="H1735" s="6" t="str">
        <f>VLOOKUP(Tabla1[[#This Row],[Caja]],Originales!$I$3:$K$6,2,FALSE)</f>
        <v>Las Canteras</v>
      </c>
      <c r="I1735" s="6" t="str">
        <f>VLOOKUP(Tabla1[[#This Row],[Caja]],Originales!$I$3:$K$6,3,FALSE)</f>
        <v>Las Palmas</v>
      </c>
      <c r="J1735" s="9" t="str">
        <f>VLOOKUP(Tabla1[[#This Row],[CodigoEmpleado]],Originales!$M$3:$P$13,2,FALSE)</f>
        <v>Jorge</v>
      </c>
      <c r="K1735" s="10">
        <f>YEAR(Tabla1[[#This Row],[Fecha]])</f>
        <v>2011</v>
      </c>
      <c r="L1735" s="11">
        <f>MONTH(Tabla1[[#This Row],[Fecha]])</f>
        <v>8</v>
      </c>
      <c r="M1735" s="11">
        <f>DAY(Tabla1[[#This Row],[Fecha]])</f>
        <v>5</v>
      </c>
      <c r="N1735" s="11">
        <f>WEEKDAY(Tabla1[[#This Row],[Fecha]],2)</f>
        <v>5</v>
      </c>
      <c r="O1735" s="11" t="str">
        <f t="shared" si="27"/>
        <v>Viernes</v>
      </c>
    </row>
    <row r="1736" spans="1:15" x14ac:dyDescent="0.25">
      <c r="A1736" s="4">
        <v>40760</v>
      </c>
      <c r="B1736">
        <v>4</v>
      </c>
      <c r="C1736">
        <v>1</v>
      </c>
      <c r="D1736" s="5" t="s">
        <v>22</v>
      </c>
      <c r="E1736" s="6">
        <v>450.387</v>
      </c>
      <c r="F1736" s="6">
        <v>1222.1265000000001</v>
      </c>
      <c r="G1736" s="6">
        <v>1672.5135</v>
      </c>
      <c r="H1736" s="6" t="str">
        <f>VLOOKUP(Tabla1[[#This Row],[Caja]],Originales!$I$3:$K$6,2,FALSE)</f>
        <v>Telde</v>
      </c>
      <c r="I1736" s="6" t="str">
        <f>VLOOKUP(Tabla1[[#This Row],[Caja]],Originales!$I$3:$K$6,3,FALSE)</f>
        <v>Las Palmas</v>
      </c>
      <c r="J1736" s="9" t="str">
        <f>VLOOKUP(Tabla1[[#This Row],[CodigoEmpleado]],Originales!$M$3:$P$13,2,FALSE)</f>
        <v>Paco</v>
      </c>
      <c r="K1736" s="10">
        <f>YEAR(Tabla1[[#This Row],[Fecha]])</f>
        <v>2011</v>
      </c>
      <c r="L1736" s="11">
        <f>MONTH(Tabla1[[#This Row],[Fecha]])</f>
        <v>8</v>
      </c>
      <c r="M1736" s="11">
        <f>DAY(Tabla1[[#This Row],[Fecha]])</f>
        <v>5</v>
      </c>
      <c r="N1736" s="11">
        <f>WEEKDAY(Tabla1[[#This Row],[Fecha]],2)</f>
        <v>5</v>
      </c>
      <c r="O1736" s="11" t="str">
        <f t="shared" si="27"/>
        <v>Viernes</v>
      </c>
    </row>
    <row r="1737" spans="1:15" x14ac:dyDescent="0.25">
      <c r="A1737" s="4">
        <v>40760</v>
      </c>
      <c r="B1737">
        <v>4</v>
      </c>
      <c r="C1737">
        <v>2</v>
      </c>
      <c r="D1737" s="5" t="s">
        <v>27</v>
      </c>
      <c r="E1737" s="6">
        <v>481.90800000000002</v>
      </c>
      <c r="F1737" s="6">
        <v>1102.0695000000001</v>
      </c>
      <c r="G1737" s="6">
        <v>1583.9775</v>
      </c>
      <c r="H1737" s="6" t="str">
        <f>VLOOKUP(Tabla1[[#This Row],[Caja]],Originales!$I$3:$K$6,2,FALSE)</f>
        <v>Telde</v>
      </c>
      <c r="I1737" s="6" t="str">
        <f>VLOOKUP(Tabla1[[#This Row],[Caja]],Originales!$I$3:$K$6,3,FALSE)</f>
        <v>Las Palmas</v>
      </c>
      <c r="J1737" s="9" t="str">
        <f>VLOOKUP(Tabla1[[#This Row],[CodigoEmpleado]],Originales!$M$3:$P$13,2,FALSE)</f>
        <v>Bea</v>
      </c>
      <c r="K1737" s="10">
        <f>YEAR(Tabla1[[#This Row],[Fecha]])</f>
        <v>2011</v>
      </c>
      <c r="L1737" s="11">
        <f>MONTH(Tabla1[[#This Row],[Fecha]])</f>
        <v>8</v>
      </c>
      <c r="M1737" s="11">
        <f>DAY(Tabla1[[#This Row],[Fecha]])</f>
        <v>5</v>
      </c>
      <c r="N1737" s="11">
        <f>WEEKDAY(Tabla1[[#This Row],[Fecha]],2)</f>
        <v>5</v>
      </c>
      <c r="O1737" s="11" t="str">
        <f t="shared" si="27"/>
        <v>Viernes</v>
      </c>
    </row>
    <row r="1738" spans="1:15" x14ac:dyDescent="0.25">
      <c r="A1738" s="4">
        <v>40761</v>
      </c>
      <c r="B1738">
        <v>1</v>
      </c>
      <c r="C1738">
        <v>1</v>
      </c>
      <c r="D1738" s="5" t="s">
        <v>32</v>
      </c>
      <c r="E1738" s="6">
        <v>465.31799999999998</v>
      </c>
      <c r="F1738" s="6">
        <v>1261.5854999999999</v>
      </c>
      <c r="G1738" s="6">
        <v>1726.9034999999999</v>
      </c>
      <c r="H1738" s="6" t="str">
        <f>VLOOKUP(Tabla1[[#This Row],[Caja]],Originales!$I$3:$K$6,2,FALSE)</f>
        <v>Tenerife Norte</v>
      </c>
      <c r="I1738" s="6" t="str">
        <f>VLOOKUP(Tabla1[[#This Row],[Caja]],Originales!$I$3:$K$6,3,FALSE)</f>
        <v>Tenerife</v>
      </c>
      <c r="J1738" s="9" t="str">
        <f>VLOOKUP(Tabla1[[#This Row],[CodigoEmpleado]],Originales!$M$3:$P$13,2,FALSE)</f>
        <v>Ana</v>
      </c>
      <c r="K1738" s="10">
        <f>YEAR(Tabla1[[#This Row],[Fecha]])</f>
        <v>2011</v>
      </c>
      <c r="L1738" s="11">
        <f>MONTH(Tabla1[[#This Row],[Fecha]])</f>
        <v>8</v>
      </c>
      <c r="M1738" s="11">
        <f>DAY(Tabla1[[#This Row],[Fecha]])</f>
        <v>6</v>
      </c>
      <c r="N1738" s="11">
        <f>WEEKDAY(Tabla1[[#This Row],[Fecha]],2)</f>
        <v>6</v>
      </c>
      <c r="O1738" s="11" t="str">
        <f t="shared" si="27"/>
        <v>Sábado</v>
      </c>
    </row>
    <row r="1739" spans="1:15" x14ac:dyDescent="0.25">
      <c r="A1739" s="4">
        <v>40761</v>
      </c>
      <c r="B1739">
        <v>1</v>
      </c>
      <c r="C1739">
        <v>2</v>
      </c>
      <c r="D1739" s="5" t="s">
        <v>37</v>
      </c>
      <c r="E1739" s="6">
        <v>445.80900000000003</v>
      </c>
      <c r="F1739" s="6">
        <v>1142.6099999999999</v>
      </c>
      <c r="G1739" s="6">
        <v>1588.4190000000001</v>
      </c>
      <c r="H1739" s="6" t="str">
        <f>VLOOKUP(Tabla1[[#This Row],[Caja]],Originales!$I$3:$K$6,2,FALSE)</f>
        <v>Tenerife Norte</v>
      </c>
      <c r="I1739" s="6" t="str">
        <f>VLOOKUP(Tabla1[[#This Row],[Caja]],Originales!$I$3:$K$6,3,FALSE)</f>
        <v>Tenerife</v>
      </c>
      <c r="J1739" s="9" t="str">
        <f>VLOOKUP(Tabla1[[#This Row],[CodigoEmpleado]],Originales!$M$3:$P$13,2,FALSE)</f>
        <v>Luis</v>
      </c>
      <c r="K1739" s="10">
        <f>YEAR(Tabla1[[#This Row],[Fecha]])</f>
        <v>2011</v>
      </c>
      <c r="L1739" s="11">
        <f>MONTH(Tabla1[[#This Row],[Fecha]])</f>
        <v>8</v>
      </c>
      <c r="M1739" s="11">
        <f>DAY(Tabla1[[#This Row],[Fecha]])</f>
        <v>6</v>
      </c>
      <c r="N1739" s="11">
        <f>WEEKDAY(Tabla1[[#This Row],[Fecha]],2)</f>
        <v>6</v>
      </c>
      <c r="O1739" s="11" t="str">
        <f t="shared" si="27"/>
        <v>Sábado</v>
      </c>
    </row>
    <row r="1740" spans="1:15" x14ac:dyDescent="0.25">
      <c r="A1740" s="4">
        <v>40761</v>
      </c>
      <c r="B1740">
        <v>2</v>
      </c>
      <c r="C1740">
        <v>1</v>
      </c>
      <c r="D1740" s="5" t="s">
        <v>40</v>
      </c>
      <c r="E1740" s="6">
        <v>540.25649999999996</v>
      </c>
      <c r="F1740" s="6">
        <v>1049.202</v>
      </c>
      <c r="G1740" s="6">
        <v>1589.4585</v>
      </c>
      <c r="H1740" s="6" t="str">
        <f>VLOOKUP(Tabla1[[#This Row],[Caja]],Originales!$I$3:$K$6,2,FALSE)</f>
        <v>Tenerife Sur</v>
      </c>
      <c r="I1740" s="6" t="str">
        <f>VLOOKUP(Tabla1[[#This Row],[Caja]],Originales!$I$3:$K$6,3,FALSE)</f>
        <v>Tenerife</v>
      </c>
      <c r="J1740" s="9" t="str">
        <f>VLOOKUP(Tabla1[[#This Row],[CodigoEmpleado]],Originales!$M$3:$P$13,2,FALSE)</f>
        <v>Pepe</v>
      </c>
      <c r="K1740" s="10">
        <f>YEAR(Tabla1[[#This Row],[Fecha]])</f>
        <v>2011</v>
      </c>
      <c r="L1740" s="11">
        <f>MONTH(Tabla1[[#This Row],[Fecha]])</f>
        <v>8</v>
      </c>
      <c r="M1740" s="11">
        <f>DAY(Tabla1[[#This Row],[Fecha]])</f>
        <v>6</v>
      </c>
      <c r="N1740" s="11">
        <f>WEEKDAY(Tabla1[[#This Row],[Fecha]],2)</f>
        <v>6</v>
      </c>
      <c r="O1740" s="11" t="str">
        <f t="shared" si="27"/>
        <v>Sábado</v>
      </c>
    </row>
    <row r="1741" spans="1:15" x14ac:dyDescent="0.25">
      <c r="A1741" s="4">
        <v>40761</v>
      </c>
      <c r="B1741">
        <v>2</v>
      </c>
      <c r="C1741">
        <v>2</v>
      </c>
      <c r="D1741" s="5" t="s">
        <v>41</v>
      </c>
      <c r="E1741" s="6">
        <v>722.25300000000004</v>
      </c>
      <c r="F1741" s="6">
        <v>1095.2445</v>
      </c>
      <c r="G1741" s="6">
        <v>1817.4974999999999</v>
      </c>
      <c r="H1741" s="6" t="str">
        <f>VLOOKUP(Tabla1[[#This Row],[Caja]],Originales!$I$3:$K$6,2,FALSE)</f>
        <v>Tenerife Sur</v>
      </c>
      <c r="I1741" s="6" t="str">
        <f>VLOOKUP(Tabla1[[#This Row],[Caja]],Originales!$I$3:$K$6,3,FALSE)</f>
        <v>Tenerife</v>
      </c>
      <c r="J1741" s="9" t="str">
        <f>VLOOKUP(Tabla1[[#This Row],[CodigoEmpleado]],Originales!$M$3:$P$13,2,FALSE)</f>
        <v>Javi</v>
      </c>
      <c r="K1741" s="10">
        <f>YEAR(Tabla1[[#This Row],[Fecha]])</f>
        <v>2011</v>
      </c>
      <c r="L1741" s="11">
        <f>MONTH(Tabla1[[#This Row],[Fecha]])</f>
        <v>8</v>
      </c>
      <c r="M1741" s="11">
        <f>DAY(Tabla1[[#This Row],[Fecha]])</f>
        <v>6</v>
      </c>
      <c r="N1741" s="11">
        <f>WEEKDAY(Tabla1[[#This Row],[Fecha]],2)</f>
        <v>6</v>
      </c>
      <c r="O1741" s="11" t="str">
        <f t="shared" si="27"/>
        <v>Sábado</v>
      </c>
    </row>
    <row r="1742" spans="1:15" x14ac:dyDescent="0.25">
      <c r="A1742" s="4">
        <v>40761</v>
      </c>
      <c r="B1742">
        <v>3</v>
      </c>
      <c r="C1742">
        <v>1</v>
      </c>
      <c r="D1742" s="5" t="s">
        <v>43</v>
      </c>
      <c r="E1742" s="6">
        <v>679.80150000000003</v>
      </c>
      <c r="F1742" s="6">
        <v>1181.25</v>
      </c>
      <c r="G1742" s="6">
        <v>1861.0515</v>
      </c>
      <c r="H1742" s="6" t="str">
        <f>VLOOKUP(Tabla1[[#This Row],[Caja]],Originales!$I$3:$K$6,2,FALSE)</f>
        <v>Las Canteras</v>
      </c>
      <c r="I1742" s="6" t="str">
        <f>VLOOKUP(Tabla1[[#This Row],[Caja]],Originales!$I$3:$K$6,3,FALSE)</f>
        <v>Las Palmas</v>
      </c>
      <c r="J1742" s="9" t="str">
        <f>VLOOKUP(Tabla1[[#This Row],[CodigoEmpleado]],Originales!$M$3:$P$13,2,FALSE)</f>
        <v>Jose</v>
      </c>
      <c r="K1742" s="10">
        <f>YEAR(Tabla1[[#This Row],[Fecha]])</f>
        <v>2011</v>
      </c>
      <c r="L1742" s="11">
        <f>MONTH(Tabla1[[#This Row],[Fecha]])</f>
        <v>8</v>
      </c>
      <c r="M1742" s="11">
        <f>DAY(Tabla1[[#This Row],[Fecha]])</f>
        <v>6</v>
      </c>
      <c r="N1742" s="11">
        <f>WEEKDAY(Tabla1[[#This Row],[Fecha]],2)</f>
        <v>6</v>
      </c>
      <c r="O1742" s="11" t="str">
        <f t="shared" si="27"/>
        <v>Sábado</v>
      </c>
    </row>
    <row r="1743" spans="1:15" x14ac:dyDescent="0.25">
      <c r="A1743" s="4">
        <v>40761</v>
      </c>
      <c r="B1743">
        <v>3</v>
      </c>
      <c r="C1743">
        <v>2</v>
      </c>
      <c r="D1743" s="5" t="s">
        <v>47</v>
      </c>
      <c r="E1743" s="6">
        <v>504.18900000000002</v>
      </c>
      <c r="F1743" s="6">
        <v>1115.6355000000001</v>
      </c>
      <c r="G1743" s="6">
        <v>1619.8244999999999</v>
      </c>
      <c r="H1743" s="6" t="str">
        <f>VLOOKUP(Tabla1[[#This Row],[Caja]],Originales!$I$3:$K$6,2,FALSE)</f>
        <v>Las Canteras</v>
      </c>
      <c r="I1743" s="6" t="str">
        <f>VLOOKUP(Tabla1[[#This Row],[Caja]],Originales!$I$3:$K$6,3,FALSE)</f>
        <v>Las Palmas</v>
      </c>
      <c r="J1743" s="9" t="str">
        <f>VLOOKUP(Tabla1[[#This Row],[CodigoEmpleado]],Originales!$M$3:$P$13,2,FALSE)</f>
        <v>Toño</v>
      </c>
      <c r="K1743" s="10">
        <f>YEAR(Tabla1[[#This Row],[Fecha]])</f>
        <v>2011</v>
      </c>
      <c r="L1743" s="11">
        <f>MONTH(Tabla1[[#This Row],[Fecha]])</f>
        <v>8</v>
      </c>
      <c r="M1743" s="11">
        <f>DAY(Tabla1[[#This Row],[Fecha]])</f>
        <v>6</v>
      </c>
      <c r="N1743" s="11">
        <f>WEEKDAY(Tabla1[[#This Row],[Fecha]],2)</f>
        <v>6</v>
      </c>
      <c r="O1743" s="11" t="str">
        <f t="shared" si="27"/>
        <v>Sábado</v>
      </c>
    </row>
    <row r="1744" spans="1:15" x14ac:dyDescent="0.25">
      <c r="A1744" s="4">
        <v>40761</v>
      </c>
      <c r="B1744">
        <v>4</v>
      </c>
      <c r="C1744">
        <v>1</v>
      </c>
      <c r="D1744" s="5" t="s">
        <v>24</v>
      </c>
      <c r="E1744" s="6">
        <v>444.68549999999999</v>
      </c>
      <c r="F1744" s="6">
        <v>1178.6775</v>
      </c>
      <c r="G1744" s="6">
        <v>1623.3630000000001</v>
      </c>
      <c r="H1744" s="6" t="str">
        <f>VLOOKUP(Tabla1[[#This Row],[Caja]],Originales!$I$3:$K$6,2,FALSE)</f>
        <v>Telde</v>
      </c>
      <c r="I1744" s="6" t="str">
        <f>VLOOKUP(Tabla1[[#This Row],[Caja]],Originales!$I$3:$K$6,3,FALSE)</f>
        <v>Las Palmas</v>
      </c>
      <c r="J1744" s="9" t="str">
        <f>VLOOKUP(Tabla1[[#This Row],[CodigoEmpleado]],Originales!$M$3:$P$13,2,FALSE)</f>
        <v>Ana</v>
      </c>
      <c r="K1744" s="10">
        <f>YEAR(Tabla1[[#This Row],[Fecha]])</f>
        <v>2011</v>
      </c>
      <c r="L1744" s="11">
        <f>MONTH(Tabla1[[#This Row],[Fecha]])</f>
        <v>8</v>
      </c>
      <c r="M1744" s="11">
        <f>DAY(Tabla1[[#This Row],[Fecha]])</f>
        <v>6</v>
      </c>
      <c r="N1744" s="11">
        <f>WEEKDAY(Tabla1[[#This Row],[Fecha]],2)</f>
        <v>6</v>
      </c>
      <c r="O1744" s="11" t="str">
        <f t="shared" si="27"/>
        <v>Sábado</v>
      </c>
    </row>
    <row r="1745" spans="1:15" x14ac:dyDescent="0.25">
      <c r="A1745" s="4">
        <v>40761</v>
      </c>
      <c r="B1745">
        <v>4</v>
      </c>
      <c r="C1745">
        <v>2</v>
      </c>
      <c r="D1745" s="5" t="s">
        <v>30</v>
      </c>
      <c r="E1745" s="6">
        <v>687.22500000000002</v>
      </c>
      <c r="F1745" s="6">
        <v>1179.2550000000001</v>
      </c>
      <c r="G1745" s="6">
        <v>1866.48</v>
      </c>
      <c r="H1745" s="6" t="str">
        <f>VLOOKUP(Tabla1[[#This Row],[Caja]],Originales!$I$3:$K$6,2,FALSE)</f>
        <v>Telde</v>
      </c>
      <c r="I1745" s="6" t="str">
        <f>VLOOKUP(Tabla1[[#This Row],[Caja]],Originales!$I$3:$K$6,3,FALSE)</f>
        <v>Las Palmas</v>
      </c>
      <c r="J1745" s="9" t="str">
        <f>VLOOKUP(Tabla1[[#This Row],[CodigoEmpleado]],Originales!$M$3:$P$13,2,FALSE)</f>
        <v>Juan</v>
      </c>
      <c r="K1745" s="10">
        <f>YEAR(Tabla1[[#This Row],[Fecha]])</f>
        <v>2011</v>
      </c>
      <c r="L1745" s="11">
        <f>MONTH(Tabla1[[#This Row],[Fecha]])</f>
        <v>8</v>
      </c>
      <c r="M1745" s="11">
        <f>DAY(Tabla1[[#This Row],[Fecha]])</f>
        <v>6</v>
      </c>
      <c r="N1745" s="11">
        <f>WEEKDAY(Tabla1[[#This Row],[Fecha]],2)</f>
        <v>6</v>
      </c>
      <c r="O1745" s="11" t="str">
        <f t="shared" si="27"/>
        <v>Sábado</v>
      </c>
    </row>
    <row r="1746" spans="1:15" x14ac:dyDescent="0.25">
      <c r="A1746" s="4">
        <v>40762</v>
      </c>
      <c r="B1746">
        <v>1</v>
      </c>
      <c r="C1746">
        <v>1</v>
      </c>
      <c r="D1746" s="5" t="s">
        <v>16</v>
      </c>
      <c r="E1746" s="6">
        <v>690.08100000000002</v>
      </c>
      <c r="F1746" s="6">
        <v>1153.8554999999999</v>
      </c>
      <c r="G1746" s="6">
        <v>1843.9365</v>
      </c>
      <c r="H1746" s="6" t="str">
        <f>VLOOKUP(Tabla1[[#This Row],[Caja]],Originales!$I$3:$K$6,2,FALSE)</f>
        <v>Tenerife Norte</v>
      </c>
      <c r="I1746" s="6" t="str">
        <f>VLOOKUP(Tabla1[[#This Row],[Caja]],Originales!$I$3:$K$6,3,FALSE)</f>
        <v>Tenerife</v>
      </c>
      <c r="J1746" s="9" t="str">
        <f>VLOOKUP(Tabla1[[#This Row],[CodigoEmpleado]],Originales!$M$3:$P$13,2,FALSE)</f>
        <v>Jorge</v>
      </c>
      <c r="K1746" s="10">
        <f>YEAR(Tabla1[[#This Row],[Fecha]])</f>
        <v>2011</v>
      </c>
      <c r="L1746" s="11">
        <f>MONTH(Tabla1[[#This Row],[Fecha]])</f>
        <v>8</v>
      </c>
      <c r="M1746" s="11">
        <f>DAY(Tabla1[[#This Row],[Fecha]])</f>
        <v>7</v>
      </c>
      <c r="N1746" s="11">
        <f>WEEKDAY(Tabla1[[#This Row],[Fecha]],2)</f>
        <v>7</v>
      </c>
      <c r="O1746" s="11" t="str">
        <f t="shared" si="27"/>
        <v>Domingo</v>
      </c>
    </row>
    <row r="1747" spans="1:15" x14ac:dyDescent="0.25">
      <c r="A1747" s="4">
        <v>40762</v>
      </c>
      <c r="B1747">
        <v>1</v>
      </c>
      <c r="C1747">
        <v>2</v>
      </c>
      <c r="D1747" s="5" t="s">
        <v>22</v>
      </c>
      <c r="E1747" s="6">
        <v>696.16049999999996</v>
      </c>
      <c r="F1747" s="6">
        <v>1356.1695</v>
      </c>
      <c r="G1747" s="6">
        <v>2052.33</v>
      </c>
      <c r="H1747" s="6" t="str">
        <f>VLOOKUP(Tabla1[[#This Row],[Caja]],Originales!$I$3:$K$6,2,FALSE)</f>
        <v>Tenerife Norte</v>
      </c>
      <c r="I1747" s="6" t="str">
        <f>VLOOKUP(Tabla1[[#This Row],[Caja]],Originales!$I$3:$K$6,3,FALSE)</f>
        <v>Tenerife</v>
      </c>
      <c r="J1747" s="9" t="str">
        <f>VLOOKUP(Tabla1[[#This Row],[CodigoEmpleado]],Originales!$M$3:$P$13,2,FALSE)</f>
        <v>Paco</v>
      </c>
      <c r="K1747" s="10">
        <f>YEAR(Tabla1[[#This Row],[Fecha]])</f>
        <v>2011</v>
      </c>
      <c r="L1747" s="11">
        <f>MONTH(Tabla1[[#This Row],[Fecha]])</f>
        <v>8</v>
      </c>
      <c r="M1747" s="11">
        <f>DAY(Tabla1[[#This Row],[Fecha]])</f>
        <v>7</v>
      </c>
      <c r="N1747" s="11">
        <f>WEEKDAY(Tabla1[[#This Row],[Fecha]],2)</f>
        <v>7</v>
      </c>
      <c r="O1747" s="11" t="str">
        <f t="shared" si="27"/>
        <v>Domingo</v>
      </c>
    </row>
    <row r="1748" spans="1:15" x14ac:dyDescent="0.25">
      <c r="A1748" s="4">
        <v>40762</v>
      </c>
      <c r="B1748">
        <v>2</v>
      </c>
      <c r="C1748">
        <v>1</v>
      </c>
      <c r="D1748" s="5" t="s">
        <v>27</v>
      </c>
      <c r="E1748" s="6">
        <v>714.56700000000001</v>
      </c>
      <c r="F1748" s="6">
        <v>1159.3995</v>
      </c>
      <c r="G1748" s="6">
        <v>1873.9665</v>
      </c>
      <c r="H1748" s="6" t="str">
        <f>VLOOKUP(Tabla1[[#This Row],[Caja]],Originales!$I$3:$K$6,2,FALSE)</f>
        <v>Tenerife Sur</v>
      </c>
      <c r="I1748" s="6" t="str">
        <f>VLOOKUP(Tabla1[[#This Row],[Caja]],Originales!$I$3:$K$6,3,FALSE)</f>
        <v>Tenerife</v>
      </c>
      <c r="J1748" s="9" t="str">
        <f>VLOOKUP(Tabla1[[#This Row],[CodigoEmpleado]],Originales!$M$3:$P$13,2,FALSE)</f>
        <v>Bea</v>
      </c>
      <c r="K1748" s="10">
        <f>YEAR(Tabla1[[#This Row],[Fecha]])</f>
        <v>2011</v>
      </c>
      <c r="L1748" s="11">
        <f>MONTH(Tabla1[[#This Row],[Fecha]])</f>
        <v>8</v>
      </c>
      <c r="M1748" s="11">
        <f>DAY(Tabla1[[#This Row],[Fecha]])</f>
        <v>7</v>
      </c>
      <c r="N1748" s="11">
        <f>WEEKDAY(Tabla1[[#This Row],[Fecha]],2)</f>
        <v>7</v>
      </c>
      <c r="O1748" s="11" t="str">
        <f t="shared" si="27"/>
        <v>Domingo</v>
      </c>
    </row>
    <row r="1749" spans="1:15" x14ac:dyDescent="0.25">
      <c r="A1749" s="4">
        <v>40762</v>
      </c>
      <c r="B1749">
        <v>2</v>
      </c>
      <c r="C1749">
        <v>2</v>
      </c>
      <c r="D1749" s="5" t="s">
        <v>32</v>
      </c>
      <c r="E1749" s="6">
        <v>679.57050000000004</v>
      </c>
      <c r="F1749" s="6">
        <v>1396.3530000000001</v>
      </c>
      <c r="G1749" s="6">
        <v>2075.9234999999999</v>
      </c>
      <c r="H1749" s="6" t="str">
        <f>VLOOKUP(Tabla1[[#This Row],[Caja]],Originales!$I$3:$K$6,2,FALSE)</f>
        <v>Tenerife Sur</v>
      </c>
      <c r="I1749" s="6" t="str">
        <f>VLOOKUP(Tabla1[[#This Row],[Caja]],Originales!$I$3:$K$6,3,FALSE)</f>
        <v>Tenerife</v>
      </c>
      <c r="J1749" s="9" t="str">
        <f>VLOOKUP(Tabla1[[#This Row],[CodigoEmpleado]],Originales!$M$3:$P$13,2,FALSE)</f>
        <v>Ana</v>
      </c>
      <c r="K1749" s="10">
        <f>YEAR(Tabla1[[#This Row],[Fecha]])</f>
        <v>2011</v>
      </c>
      <c r="L1749" s="11">
        <f>MONTH(Tabla1[[#This Row],[Fecha]])</f>
        <v>8</v>
      </c>
      <c r="M1749" s="11">
        <f>DAY(Tabla1[[#This Row],[Fecha]])</f>
        <v>7</v>
      </c>
      <c r="N1749" s="11">
        <f>WEEKDAY(Tabla1[[#This Row],[Fecha]],2)</f>
        <v>7</v>
      </c>
      <c r="O1749" s="11" t="str">
        <f t="shared" si="27"/>
        <v>Domingo</v>
      </c>
    </row>
    <row r="1750" spans="1:15" x14ac:dyDescent="0.25">
      <c r="A1750" s="4">
        <v>40762</v>
      </c>
      <c r="B1750">
        <v>3</v>
      </c>
      <c r="C1750">
        <v>1</v>
      </c>
      <c r="D1750" s="5" t="s">
        <v>37</v>
      </c>
      <c r="E1750" s="6">
        <v>679.3605</v>
      </c>
      <c r="F1750" s="6">
        <v>1121.3895</v>
      </c>
      <c r="G1750" s="6">
        <v>1800.75</v>
      </c>
      <c r="H1750" s="6" t="str">
        <f>VLOOKUP(Tabla1[[#This Row],[Caja]],Originales!$I$3:$K$6,2,FALSE)</f>
        <v>Las Canteras</v>
      </c>
      <c r="I1750" s="6" t="str">
        <f>VLOOKUP(Tabla1[[#This Row],[Caja]],Originales!$I$3:$K$6,3,FALSE)</f>
        <v>Las Palmas</v>
      </c>
      <c r="J1750" s="9" t="str">
        <f>VLOOKUP(Tabla1[[#This Row],[CodigoEmpleado]],Originales!$M$3:$P$13,2,FALSE)</f>
        <v>Luis</v>
      </c>
      <c r="K1750" s="10">
        <f>YEAR(Tabla1[[#This Row],[Fecha]])</f>
        <v>2011</v>
      </c>
      <c r="L1750" s="11">
        <f>MONTH(Tabla1[[#This Row],[Fecha]])</f>
        <v>8</v>
      </c>
      <c r="M1750" s="11">
        <f>DAY(Tabla1[[#This Row],[Fecha]])</f>
        <v>7</v>
      </c>
      <c r="N1750" s="11">
        <f>WEEKDAY(Tabla1[[#This Row],[Fecha]],2)</f>
        <v>7</v>
      </c>
      <c r="O1750" s="11" t="str">
        <f t="shared" si="27"/>
        <v>Domingo</v>
      </c>
    </row>
    <row r="1751" spans="1:15" x14ac:dyDescent="0.25">
      <c r="A1751" s="4">
        <v>40762</v>
      </c>
      <c r="B1751">
        <v>3</v>
      </c>
      <c r="C1751">
        <v>2</v>
      </c>
      <c r="D1751" s="5" t="s">
        <v>40</v>
      </c>
      <c r="E1751" s="6">
        <v>430.08</v>
      </c>
      <c r="F1751" s="6">
        <v>1201.011</v>
      </c>
      <c r="G1751" s="6">
        <v>1631.0909999999999</v>
      </c>
      <c r="H1751" s="6" t="str">
        <f>VLOOKUP(Tabla1[[#This Row],[Caja]],Originales!$I$3:$K$6,2,FALSE)</f>
        <v>Las Canteras</v>
      </c>
      <c r="I1751" s="6" t="str">
        <f>VLOOKUP(Tabla1[[#This Row],[Caja]],Originales!$I$3:$K$6,3,FALSE)</f>
        <v>Las Palmas</v>
      </c>
      <c r="J1751" s="9" t="str">
        <f>VLOOKUP(Tabla1[[#This Row],[CodigoEmpleado]],Originales!$M$3:$P$13,2,FALSE)</f>
        <v>Pepe</v>
      </c>
      <c r="K1751" s="10">
        <f>YEAR(Tabla1[[#This Row],[Fecha]])</f>
        <v>2011</v>
      </c>
      <c r="L1751" s="11">
        <f>MONTH(Tabla1[[#This Row],[Fecha]])</f>
        <v>8</v>
      </c>
      <c r="M1751" s="11">
        <f>DAY(Tabla1[[#This Row],[Fecha]])</f>
        <v>7</v>
      </c>
      <c r="N1751" s="11">
        <f>WEEKDAY(Tabla1[[#This Row],[Fecha]],2)</f>
        <v>7</v>
      </c>
      <c r="O1751" s="11" t="str">
        <f t="shared" si="27"/>
        <v>Domingo</v>
      </c>
    </row>
    <row r="1752" spans="1:15" x14ac:dyDescent="0.25">
      <c r="A1752" s="4">
        <v>40762</v>
      </c>
      <c r="B1752">
        <v>4</v>
      </c>
      <c r="C1752">
        <v>1</v>
      </c>
      <c r="D1752" s="5" t="s">
        <v>41</v>
      </c>
      <c r="E1752" s="6">
        <v>580.89149999999995</v>
      </c>
      <c r="F1752" s="6">
        <v>1178.4884999999999</v>
      </c>
      <c r="G1752" s="6">
        <v>1759.38</v>
      </c>
      <c r="H1752" s="6" t="str">
        <f>VLOOKUP(Tabla1[[#This Row],[Caja]],Originales!$I$3:$K$6,2,FALSE)</f>
        <v>Telde</v>
      </c>
      <c r="I1752" s="6" t="str">
        <f>VLOOKUP(Tabla1[[#This Row],[Caja]],Originales!$I$3:$K$6,3,FALSE)</f>
        <v>Las Palmas</v>
      </c>
      <c r="J1752" s="9" t="str">
        <f>VLOOKUP(Tabla1[[#This Row],[CodigoEmpleado]],Originales!$M$3:$P$13,2,FALSE)</f>
        <v>Javi</v>
      </c>
      <c r="K1752" s="10">
        <f>YEAR(Tabla1[[#This Row],[Fecha]])</f>
        <v>2011</v>
      </c>
      <c r="L1752" s="11">
        <f>MONTH(Tabla1[[#This Row],[Fecha]])</f>
        <v>8</v>
      </c>
      <c r="M1752" s="11">
        <f>DAY(Tabla1[[#This Row],[Fecha]])</f>
        <v>7</v>
      </c>
      <c r="N1752" s="11">
        <f>WEEKDAY(Tabla1[[#This Row],[Fecha]],2)</f>
        <v>7</v>
      </c>
      <c r="O1752" s="11" t="str">
        <f t="shared" si="27"/>
        <v>Domingo</v>
      </c>
    </row>
    <row r="1753" spans="1:15" x14ac:dyDescent="0.25">
      <c r="A1753" s="4">
        <v>40762</v>
      </c>
      <c r="B1753">
        <v>4</v>
      </c>
      <c r="C1753">
        <v>2</v>
      </c>
      <c r="D1753" s="5" t="s">
        <v>43</v>
      </c>
      <c r="E1753" s="6">
        <v>669.07050000000004</v>
      </c>
      <c r="F1753" s="6">
        <v>1501.0695000000001</v>
      </c>
      <c r="G1753" s="6">
        <v>2170.14</v>
      </c>
      <c r="H1753" s="6" t="str">
        <f>VLOOKUP(Tabla1[[#This Row],[Caja]],Originales!$I$3:$K$6,2,FALSE)</f>
        <v>Telde</v>
      </c>
      <c r="I1753" s="6" t="str">
        <f>VLOOKUP(Tabla1[[#This Row],[Caja]],Originales!$I$3:$K$6,3,FALSE)</f>
        <v>Las Palmas</v>
      </c>
      <c r="J1753" s="9" t="str">
        <f>VLOOKUP(Tabla1[[#This Row],[CodigoEmpleado]],Originales!$M$3:$P$13,2,FALSE)</f>
        <v>Jose</v>
      </c>
      <c r="K1753" s="10">
        <f>YEAR(Tabla1[[#This Row],[Fecha]])</f>
        <v>2011</v>
      </c>
      <c r="L1753" s="11">
        <f>MONTH(Tabla1[[#This Row],[Fecha]])</f>
        <v>8</v>
      </c>
      <c r="M1753" s="11">
        <f>DAY(Tabla1[[#This Row],[Fecha]])</f>
        <v>7</v>
      </c>
      <c r="N1753" s="11">
        <f>WEEKDAY(Tabla1[[#This Row],[Fecha]],2)</f>
        <v>7</v>
      </c>
      <c r="O1753" s="11" t="str">
        <f t="shared" si="27"/>
        <v>Domingo</v>
      </c>
    </row>
    <row r="1754" spans="1:15" x14ac:dyDescent="0.25">
      <c r="A1754" s="4">
        <v>40763</v>
      </c>
      <c r="B1754">
        <v>1</v>
      </c>
      <c r="C1754">
        <v>1</v>
      </c>
      <c r="D1754" s="5" t="s">
        <v>47</v>
      </c>
      <c r="E1754" s="6">
        <v>404.50200000000001</v>
      </c>
      <c r="F1754" s="6">
        <v>1181.4285</v>
      </c>
      <c r="G1754" s="6">
        <v>1585.9304999999999</v>
      </c>
      <c r="H1754" s="6" t="str">
        <f>VLOOKUP(Tabla1[[#This Row],[Caja]],Originales!$I$3:$K$6,2,FALSE)</f>
        <v>Tenerife Norte</v>
      </c>
      <c r="I1754" s="6" t="str">
        <f>VLOOKUP(Tabla1[[#This Row],[Caja]],Originales!$I$3:$K$6,3,FALSE)</f>
        <v>Tenerife</v>
      </c>
      <c r="J1754" s="9" t="str">
        <f>VLOOKUP(Tabla1[[#This Row],[CodigoEmpleado]],Originales!$M$3:$P$13,2,FALSE)</f>
        <v>Toño</v>
      </c>
      <c r="K1754" s="10">
        <f>YEAR(Tabla1[[#This Row],[Fecha]])</f>
        <v>2011</v>
      </c>
      <c r="L1754" s="11">
        <f>MONTH(Tabla1[[#This Row],[Fecha]])</f>
        <v>8</v>
      </c>
      <c r="M1754" s="11">
        <f>DAY(Tabla1[[#This Row],[Fecha]])</f>
        <v>8</v>
      </c>
      <c r="N1754" s="11">
        <f>WEEKDAY(Tabla1[[#This Row],[Fecha]],2)</f>
        <v>1</v>
      </c>
      <c r="O1754" s="11" t="str">
        <f t="shared" si="27"/>
        <v>Lunes</v>
      </c>
    </row>
    <row r="1755" spans="1:15" x14ac:dyDescent="0.25">
      <c r="A1755" s="4">
        <v>40763</v>
      </c>
      <c r="B1755">
        <v>1</v>
      </c>
      <c r="C1755">
        <v>2</v>
      </c>
      <c r="D1755" s="5" t="s">
        <v>24</v>
      </c>
      <c r="E1755" s="6">
        <v>822.78</v>
      </c>
      <c r="F1755" s="6">
        <v>1243.2735</v>
      </c>
      <c r="G1755" s="6">
        <v>2066.0535</v>
      </c>
      <c r="H1755" s="6" t="str">
        <f>VLOOKUP(Tabla1[[#This Row],[Caja]],Originales!$I$3:$K$6,2,FALSE)</f>
        <v>Tenerife Norte</v>
      </c>
      <c r="I1755" s="6" t="str">
        <f>VLOOKUP(Tabla1[[#This Row],[Caja]],Originales!$I$3:$K$6,3,FALSE)</f>
        <v>Tenerife</v>
      </c>
      <c r="J1755" s="9" t="str">
        <f>VLOOKUP(Tabla1[[#This Row],[CodigoEmpleado]],Originales!$M$3:$P$13,2,FALSE)</f>
        <v>Ana</v>
      </c>
      <c r="K1755" s="10">
        <f>YEAR(Tabla1[[#This Row],[Fecha]])</f>
        <v>2011</v>
      </c>
      <c r="L1755" s="11">
        <f>MONTH(Tabla1[[#This Row],[Fecha]])</f>
        <v>8</v>
      </c>
      <c r="M1755" s="11">
        <f>DAY(Tabla1[[#This Row],[Fecha]])</f>
        <v>8</v>
      </c>
      <c r="N1755" s="11">
        <f>WEEKDAY(Tabla1[[#This Row],[Fecha]],2)</f>
        <v>1</v>
      </c>
      <c r="O1755" s="11" t="str">
        <f t="shared" si="27"/>
        <v>Lunes</v>
      </c>
    </row>
    <row r="1756" spans="1:15" x14ac:dyDescent="0.25">
      <c r="A1756" s="4">
        <v>40763</v>
      </c>
      <c r="B1756">
        <v>2</v>
      </c>
      <c r="C1756">
        <v>1</v>
      </c>
      <c r="D1756" s="5" t="s">
        <v>30</v>
      </c>
      <c r="E1756" s="6">
        <v>718.49400000000003</v>
      </c>
      <c r="F1756" s="6">
        <v>1150.7895000000001</v>
      </c>
      <c r="G1756" s="6">
        <v>1869.2835</v>
      </c>
      <c r="H1756" s="6" t="str">
        <f>VLOOKUP(Tabla1[[#This Row],[Caja]],Originales!$I$3:$K$6,2,FALSE)</f>
        <v>Tenerife Sur</v>
      </c>
      <c r="I1756" s="6" t="str">
        <f>VLOOKUP(Tabla1[[#This Row],[Caja]],Originales!$I$3:$K$6,3,FALSE)</f>
        <v>Tenerife</v>
      </c>
      <c r="J1756" s="9" t="str">
        <f>VLOOKUP(Tabla1[[#This Row],[CodigoEmpleado]],Originales!$M$3:$P$13,2,FALSE)</f>
        <v>Juan</v>
      </c>
      <c r="K1756" s="10">
        <f>YEAR(Tabla1[[#This Row],[Fecha]])</f>
        <v>2011</v>
      </c>
      <c r="L1756" s="11">
        <f>MONTH(Tabla1[[#This Row],[Fecha]])</f>
        <v>8</v>
      </c>
      <c r="M1756" s="11">
        <f>DAY(Tabla1[[#This Row],[Fecha]])</f>
        <v>8</v>
      </c>
      <c r="N1756" s="11">
        <f>WEEKDAY(Tabla1[[#This Row],[Fecha]],2)</f>
        <v>1</v>
      </c>
      <c r="O1756" s="11" t="str">
        <f t="shared" si="27"/>
        <v>Lunes</v>
      </c>
    </row>
    <row r="1757" spans="1:15" x14ac:dyDescent="0.25">
      <c r="A1757" s="4">
        <v>40763</v>
      </c>
      <c r="B1757">
        <v>2</v>
      </c>
      <c r="C1757">
        <v>2</v>
      </c>
      <c r="D1757" s="5" t="s">
        <v>16</v>
      </c>
      <c r="E1757" s="6">
        <v>417.31200000000001</v>
      </c>
      <c r="F1757" s="6">
        <v>1224.8354999999999</v>
      </c>
      <c r="G1757" s="6">
        <v>1642.1475</v>
      </c>
      <c r="H1757" s="6" t="str">
        <f>VLOOKUP(Tabla1[[#This Row],[Caja]],Originales!$I$3:$K$6,2,FALSE)</f>
        <v>Tenerife Sur</v>
      </c>
      <c r="I1757" s="6" t="str">
        <f>VLOOKUP(Tabla1[[#This Row],[Caja]],Originales!$I$3:$K$6,3,FALSE)</f>
        <v>Tenerife</v>
      </c>
      <c r="J1757" s="9" t="str">
        <f>VLOOKUP(Tabla1[[#This Row],[CodigoEmpleado]],Originales!$M$3:$P$13,2,FALSE)</f>
        <v>Jorge</v>
      </c>
      <c r="K1757" s="10">
        <f>YEAR(Tabla1[[#This Row],[Fecha]])</f>
        <v>2011</v>
      </c>
      <c r="L1757" s="11">
        <f>MONTH(Tabla1[[#This Row],[Fecha]])</f>
        <v>8</v>
      </c>
      <c r="M1757" s="11">
        <f>DAY(Tabla1[[#This Row],[Fecha]])</f>
        <v>8</v>
      </c>
      <c r="N1757" s="11">
        <f>WEEKDAY(Tabla1[[#This Row],[Fecha]],2)</f>
        <v>1</v>
      </c>
      <c r="O1757" s="11" t="str">
        <f t="shared" si="27"/>
        <v>Lunes</v>
      </c>
    </row>
    <row r="1758" spans="1:15" x14ac:dyDescent="0.25">
      <c r="A1758" s="4">
        <v>40763</v>
      </c>
      <c r="B1758">
        <v>3</v>
      </c>
      <c r="C1758">
        <v>1</v>
      </c>
      <c r="D1758" s="5" t="s">
        <v>22</v>
      </c>
      <c r="E1758" s="6">
        <v>594.88800000000003</v>
      </c>
      <c r="F1758" s="6">
        <v>1073.6880000000001</v>
      </c>
      <c r="G1758" s="6">
        <v>1668.576</v>
      </c>
      <c r="H1758" s="6" t="str">
        <f>VLOOKUP(Tabla1[[#This Row],[Caja]],Originales!$I$3:$K$6,2,FALSE)</f>
        <v>Las Canteras</v>
      </c>
      <c r="I1758" s="6" t="str">
        <f>VLOOKUP(Tabla1[[#This Row],[Caja]],Originales!$I$3:$K$6,3,FALSE)</f>
        <v>Las Palmas</v>
      </c>
      <c r="J1758" s="9" t="str">
        <f>VLOOKUP(Tabla1[[#This Row],[CodigoEmpleado]],Originales!$M$3:$P$13,2,FALSE)</f>
        <v>Paco</v>
      </c>
      <c r="K1758" s="10">
        <f>YEAR(Tabla1[[#This Row],[Fecha]])</f>
        <v>2011</v>
      </c>
      <c r="L1758" s="11">
        <f>MONTH(Tabla1[[#This Row],[Fecha]])</f>
        <v>8</v>
      </c>
      <c r="M1758" s="11">
        <f>DAY(Tabla1[[#This Row],[Fecha]])</f>
        <v>8</v>
      </c>
      <c r="N1758" s="11">
        <f>WEEKDAY(Tabla1[[#This Row],[Fecha]],2)</f>
        <v>1</v>
      </c>
      <c r="O1758" s="11" t="str">
        <f t="shared" si="27"/>
        <v>Lunes</v>
      </c>
    </row>
    <row r="1759" spans="1:15" x14ac:dyDescent="0.25">
      <c r="A1759" s="4">
        <v>40763</v>
      </c>
      <c r="B1759">
        <v>3</v>
      </c>
      <c r="C1759">
        <v>2</v>
      </c>
      <c r="D1759" s="5" t="s">
        <v>27</v>
      </c>
      <c r="E1759" s="6">
        <v>587.8845</v>
      </c>
      <c r="F1759" s="6">
        <v>1239.4304999999999</v>
      </c>
      <c r="G1759" s="6">
        <v>1827.3150000000001</v>
      </c>
      <c r="H1759" s="6" t="str">
        <f>VLOOKUP(Tabla1[[#This Row],[Caja]],Originales!$I$3:$K$6,2,FALSE)</f>
        <v>Las Canteras</v>
      </c>
      <c r="I1759" s="6" t="str">
        <f>VLOOKUP(Tabla1[[#This Row],[Caja]],Originales!$I$3:$K$6,3,FALSE)</f>
        <v>Las Palmas</v>
      </c>
      <c r="J1759" s="9" t="str">
        <f>VLOOKUP(Tabla1[[#This Row],[CodigoEmpleado]],Originales!$M$3:$P$13,2,FALSE)</f>
        <v>Bea</v>
      </c>
      <c r="K1759" s="10">
        <f>YEAR(Tabla1[[#This Row],[Fecha]])</f>
        <v>2011</v>
      </c>
      <c r="L1759" s="11">
        <f>MONTH(Tabla1[[#This Row],[Fecha]])</f>
        <v>8</v>
      </c>
      <c r="M1759" s="11">
        <f>DAY(Tabla1[[#This Row],[Fecha]])</f>
        <v>8</v>
      </c>
      <c r="N1759" s="11">
        <f>WEEKDAY(Tabla1[[#This Row],[Fecha]],2)</f>
        <v>1</v>
      </c>
      <c r="O1759" s="11" t="str">
        <f t="shared" si="27"/>
        <v>Lunes</v>
      </c>
    </row>
    <row r="1760" spans="1:15" x14ac:dyDescent="0.25">
      <c r="A1760" s="4">
        <v>40763</v>
      </c>
      <c r="B1760">
        <v>4</v>
      </c>
      <c r="C1760">
        <v>1</v>
      </c>
      <c r="D1760" s="5" t="s">
        <v>32</v>
      </c>
      <c r="E1760" s="6">
        <v>662.928</v>
      </c>
      <c r="F1760" s="6">
        <v>1014.8355</v>
      </c>
      <c r="G1760" s="6">
        <v>1677.7635</v>
      </c>
      <c r="H1760" s="6" t="str">
        <f>VLOOKUP(Tabla1[[#This Row],[Caja]],Originales!$I$3:$K$6,2,FALSE)</f>
        <v>Telde</v>
      </c>
      <c r="I1760" s="6" t="str">
        <f>VLOOKUP(Tabla1[[#This Row],[Caja]],Originales!$I$3:$K$6,3,FALSE)</f>
        <v>Las Palmas</v>
      </c>
      <c r="J1760" s="9" t="str">
        <f>VLOOKUP(Tabla1[[#This Row],[CodigoEmpleado]],Originales!$M$3:$P$13,2,FALSE)</f>
        <v>Ana</v>
      </c>
      <c r="K1760" s="10">
        <f>YEAR(Tabla1[[#This Row],[Fecha]])</f>
        <v>2011</v>
      </c>
      <c r="L1760" s="11">
        <f>MONTH(Tabla1[[#This Row],[Fecha]])</f>
        <v>8</v>
      </c>
      <c r="M1760" s="11">
        <f>DAY(Tabla1[[#This Row],[Fecha]])</f>
        <v>8</v>
      </c>
      <c r="N1760" s="11">
        <f>WEEKDAY(Tabla1[[#This Row],[Fecha]],2)</f>
        <v>1</v>
      </c>
      <c r="O1760" s="11" t="str">
        <f t="shared" si="27"/>
        <v>Lunes</v>
      </c>
    </row>
    <row r="1761" spans="1:15" x14ac:dyDescent="0.25">
      <c r="A1761" s="4">
        <v>40763</v>
      </c>
      <c r="B1761">
        <v>4</v>
      </c>
      <c r="C1761">
        <v>2</v>
      </c>
      <c r="D1761" s="5" t="s">
        <v>37</v>
      </c>
      <c r="E1761" s="6">
        <v>643.56600000000003</v>
      </c>
      <c r="F1761" s="6">
        <v>1104.873</v>
      </c>
      <c r="G1761" s="6">
        <v>1748.4390000000001</v>
      </c>
      <c r="H1761" s="6" t="str">
        <f>VLOOKUP(Tabla1[[#This Row],[Caja]],Originales!$I$3:$K$6,2,FALSE)</f>
        <v>Telde</v>
      </c>
      <c r="I1761" s="6" t="str">
        <f>VLOOKUP(Tabla1[[#This Row],[Caja]],Originales!$I$3:$K$6,3,FALSE)</f>
        <v>Las Palmas</v>
      </c>
      <c r="J1761" s="9" t="str">
        <f>VLOOKUP(Tabla1[[#This Row],[CodigoEmpleado]],Originales!$M$3:$P$13,2,FALSE)</f>
        <v>Luis</v>
      </c>
      <c r="K1761" s="10">
        <f>YEAR(Tabla1[[#This Row],[Fecha]])</f>
        <v>2011</v>
      </c>
      <c r="L1761" s="11">
        <f>MONTH(Tabla1[[#This Row],[Fecha]])</f>
        <v>8</v>
      </c>
      <c r="M1761" s="11">
        <f>DAY(Tabla1[[#This Row],[Fecha]])</f>
        <v>8</v>
      </c>
      <c r="N1761" s="11">
        <f>WEEKDAY(Tabla1[[#This Row],[Fecha]],2)</f>
        <v>1</v>
      </c>
      <c r="O1761" s="11" t="str">
        <f t="shared" si="27"/>
        <v>Lunes</v>
      </c>
    </row>
    <row r="1762" spans="1:15" x14ac:dyDescent="0.25">
      <c r="A1762" s="4">
        <v>40764</v>
      </c>
      <c r="B1762">
        <v>1</v>
      </c>
      <c r="C1762">
        <v>1</v>
      </c>
      <c r="D1762" s="5" t="s">
        <v>40</v>
      </c>
      <c r="E1762" s="6">
        <v>586.803</v>
      </c>
      <c r="F1762" s="6">
        <v>1194.7739999999999</v>
      </c>
      <c r="G1762" s="6">
        <v>1781.577</v>
      </c>
      <c r="H1762" s="6" t="str">
        <f>VLOOKUP(Tabla1[[#This Row],[Caja]],Originales!$I$3:$K$6,2,FALSE)</f>
        <v>Tenerife Norte</v>
      </c>
      <c r="I1762" s="6" t="str">
        <f>VLOOKUP(Tabla1[[#This Row],[Caja]],Originales!$I$3:$K$6,3,FALSE)</f>
        <v>Tenerife</v>
      </c>
      <c r="J1762" s="9" t="str">
        <f>VLOOKUP(Tabla1[[#This Row],[CodigoEmpleado]],Originales!$M$3:$P$13,2,FALSE)</f>
        <v>Pepe</v>
      </c>
      <c r="K1762" s="10">
        <f>YEAR(Tabla1[[#This Row],[Fecha]])</f>
        <v>2011</v>
      </c>
      <c r="L1762" s="11">
        <f>MONTH(Tabla1[[#This Row],[Fecha]])</f>
        <v>8</v>
      </c>
      <c r="M1762" s="11">
        <f>DAY(Tabla1[[#This Row],[Fecha]])</f>
        <v>9</v>
      </c>
      <c r="N1762" s="11">
        <f>WEEKDAY(Tabla1[[#This Row],[Fecha]],2)</f>
        <v>2</v>
      </c>
      <c r="O1762" s="11" t="str">
        <f t="shared" si="27"/>
        <v>Martes</v>
      </c>
    </row>
    <row r="1763" spans="1:15" x14ac:dyDescent="0.25">
      <c r="A1763" s="4">
        <v>40764</v>
      </c>
      <c r="B1763">
        <v>1</v>
      </c>
      <c r="C1763">
        <v>2</v>
      </c>
      <c r="D1763" s="5" t="s">
        <v>41</v>
      </c>
      <c r="E1763" s="6">
        <v>572.23950000000002</v>
      </c>
      <c r="F1763" s="6">
        <v>1422.288</v>
      </c>
      <c r="G1763" s="6">
        <v>1994.5274999999999</v>
      </c>
      <c r="H1763" s="6" t="str">
        <f>VLOOKUP(Tabla1[[#This Row],[Caja]],Originales!$I$3:$K$6,2,FALSE)</f>
        <v>Tenerife Norte</v>
      </c>
      <c r="I1763" s="6" t="str">
        <f>VLOOKUP(Tabla1[[#This Row],[Caja]],Originales!$I$3:$K$6,3,FALSE)</f>
        <v>Tenerife</v>
      </c>
      <c r="J1763" s="9" t="str">
        <f>VLOOKUP(Tabla1[[#This Row],[CodigoEmpleado]],Originales!$M$3:$P$13,2,FALSE)</f>
        <v>Javi</v>
      </c>
      <c r="K1763" s="10">
        <f>YEAR(Tabla1[[#This Row],[Fecha]])</f>
        <v>2011</v>
      </c>
      <c r="L1763" s="11">
        <f>MONTH(Tabla1[[#This Row],[Fecha]])</f>
        <v>8</v>
      </c>
      <c r="M1763" s="11">
        <f>DAY(Tabla1[[#This Row],[Fecha]])</f>
        <v>9</v>
      </c>
      <c r="N1763" s="11">
        <f>WEEKDAY(Tabla1[[#This Row],[Fecha]],2)</f>
        <v>2</v>
      </c>
      <c r="O1763" s="11" t="str">
        <f t="shared" si="27"/>
        <v>Martes</v>
      </c>
    </row>
    <row r="1764" spans="1:15" x14ac:dyDescent="0.25">
      <c r="A1764" s="4">
        <v>40764</v>
      </c>
      <c r="B1764">
        <v>2</v>
      </c>
      <c r="C1764">
        <v>1</v>
      </c>
      <c r="D1764" s="5" t="s">
        <v>43</v>
      </c>
      <c r="E1764" s="6">
        <v>494.06700000000001</v>
      </c>
      <c r="F1764" s="6">
        <v>1142.8620000000001</v>
      </c>
      <c r="G1764" s="6">
        <v>1636.9290000000001</v>
      </c>
      <c r="H1764" s="6" t="str">
        <f>VLOOKUP(Tabla1[[#This Row],[Caja]],Originales!$I$3:$K$6,2,FALSE)</f>
        <v>Tenerife Sur</v>
      </c>
      <c r="I1764" s="6" t="str">
        <f>VLOOKUP(Tabla1[[#This Row],[Caja]],Originales!$I$3:$K$6,3,FALSE)</f>
        <v>Tenerife</v>
      </c>
      <c r="J1764" s="9" t="str">
        <f>VLOOKUP(Tabla1[[#This Row],[CodigoEmpleado]],Originales!$M$3:$P$13,2,FALSE)</f>
        <v>Jose</v>
      </c>
      <c r="K1764" s="10">
        <f>YEAR(Tabla1[[#This Row],[Fecha]])</f>
        <v>2011</v>
      </c>
      <c r="L1764" s="11">
        <f>MONTH(Tabla1[[#This Row],[Fecha]])</f>
        <v>8</v>
      </c>
      <c r="M1764" s="11">
        <f>DAY(Tabla1[[#This Row],[Fecha]])</f>
        <v>9</v>
      </c>
      <c r="N1764" s="11">
        <f>WEEKDAY(Tabla1[[#This Row],[Fecha]],2)</f>
        <v>2</v>
      </c>
      <c r="O1764" s="11" t="str">
        <f t="shared" si="27"/>
        <v>Martes</v>
      </c>
    </row>
    <row r="1765" spans="1:15" x14ac:dyDescent="0.25">
      <c r="A1765" s="4">
        <v>40764</v>
      </c>
      <c r="B1765">
        <v>2</v>
      </c>
      <c r="C1765">
        <v>2</v>
      </c>
      <c r="D1765" s="5" t="s">
        <v>47</v>
      </c>
      <c r="E1765" s="6">
        <v>832.44</v>
      </c>
      <c r="F1765" s="6">
        <v>1365.924</v>
      </c>
      <c r="G1765" s="6">
        <v>2198.364</v>
      </c>
      <c r="H1765" s="6" t="str">
        <f>VLOOKUP(Tabla1[[#This Row],[Caja]],Originales!$I$3:$K$6,2,FALSE)</f>
        <v>Tenerife Sur</v>
      </c>
      <c r="I1765" s="6" t="str">
        <f>VLOOKUP(Tabla1[[#This Row],[Caja]],Originales!$I$3:$K$6,3,FALSE)</f>
        <v>Tenerife</v>
      </c>
      <c r="J1765" s="9" t="str">
        <f>VLOOKUP(Tabla1[[#This Row],[CodigoEmpleado]],Originales!$M$3:$P$13,2,FALSE)</f>
        <v>Toño</v>
      </c>
      <c r="K1765" s="10">
        <f>YEAR(Tabla1[[#This Row],[Fecha]])</f>
        <v>2011</v>
      </c>
      <c r="L1765" s="11">
        <f>MONTH(Tabla1[[#This Row],[Fecha]])</f>
        <v>8</v>
      </c>
      <c r="M1765" s="11">
        <f>DAY(Tabla1[[#This Row],[Fecha]])</f>
        <v>9</v>
      </c>
      <c r="N1765" s="11">
        <f>WEEKDAY(Tabla1[[#This Row],[Fecha]],2)</f>
        <v>2</v>
      </c>
      <c r="O1765" s="11" t="str">
        <f t="shared" si="27"/>
        <v>Martes</v>
      </c>
    </row>
    <row r="1766" spans="1:15" x14ac:dyDescent="0.25">
      <c r="A1766" s="4">
        <v>40764</v>
      </c>
      <c r="B1766">
        <v>3</v>
      </c>
      <c r="C1766">
        <v>1</v>
      </c>
      <c r="D1766" s="5" t="s">
        <v>24</v>
      </c>
      <c r="E1766" s="6">
        <v>668.72400000000005</v>
      </c>
      <c r="F1766" s="6">
        <v>1026.8685</v>
      </c>
      <c r="G1766" s="6">
        <v>1695.5925</v>
      </c>
      <c r="H1766" s="6" t="str">
        <f>VLOOKUP(Tabla1[[#This Row],[Caja]],Originales!$I$3:$K$6,2,FALSE)</f>
        <v>Las Canteras</v>
      </c>
      <c r="I1766" s="6" t="str">
        <f>VLOOKUP(Tabla1[[#This Row],[Caja]],Originales!$I$3:$K$6,3,FALSE)</f>
        <v>Las Palmas</v>
      </c>
      <c r="J1766" s="9" t="str">
        <f>VLOOKUP(Tabla1[[#This Row],[CodigoEmpleado]],Originales!$M$3:$P$13,2,FALSE)</f>
        <v>Ana</v>
      </c>
      <c r="K1766" s="10">
        <f>YEAR(Tabla1[[#This Row],[Fecha]])</f>
        <v>2011</v>
      </c>
      <c r="L1766" s="11">
        <f>MONTH(Tabla1[[#This Row],[Fecha]])</f>
        <v>8</v>
      </c>
      <c r="M1766" s="11">
        <f>DAY(Tabla1[[#This Row],[Fecha]])</f>
        <v>9</v>
      </c>
      <c r="N1766" s="11">
        <f>WEEKDAY(Tabla1[[#This Row],[Fecha]],2)</f>
        <v>2</v>
      </c>
      <c r="O1766" s="11" t="str">
        <f t="shared" si="27"/>
        <v>Martes</v>
      </c>
    </row>
    <row r="1767" spans="1:15" x14ac:dyDescent="0.25">
      <c r="A1767" s="4">
        <v>40764</v>
      </c>
      <c r="B1767">
        <v>3</v>
      </c>
      <c r="C1767">
        <v>2</v>
      </c>
      <c r="D1767" s="5" t="s">
        <v>30</v>
      </c>
      <c r="E1767" s="6">
        <v>646.82100000000003</v>
      </c>
      <c r="F1767" s="6">
        <v>1169.4165</v>
      </c>
      <c r="G1767" s="6">
        <v>1816.2375</v>
      </c>
      <c r="H1767" s="6" t="str">
        <f>VLOOKUP(Tabla1[[#This Row],[Caja]],Originales!$I$3:$K$6,2,FALSE)</f>
        <v>Las Canteras</v>
      </c>
      <c r="I1767" s="6" t="str">
        <f>VLOOKUP(Tabla1[[#This Row],[Caja]],Originales!$I$3:$K$6,3,FALSE)</f>
        <v>Las Palmas</v>
      </c>
      <c r="J1767" s="9" t="str">
        <f>VLOOKUP(Tabla1[[#This Row],[CodigoEmpleado]],Originales!$M$3:$P$13,2,FALSE)</f>
        <v>Juan</v>
      </c>
      <c r="K1767" s="10">
        <f>YEAR(Tabla1[[#This Row],[Fecha]])</f>
        <v>2011</v>
      </c>
      <c r="L1767" s="11">
        <f>MONTH(Tabla1[[#This Row],[Fecha]])</f>
        <v>8</v>
      </c>
      <c r="M1767" s="11">
        <f>DAY(Tabla1[[#This Row],[Fecha]])</f>
        <v>9</v>
      </c>
      <c r="N1767" s="11">
        <f>WEEKDAY(Tabla1[[#This Row],[Fecha]],2)</f>
        <v>2</v>
      </c>
      <c r="O1767" s="11" t="str">
        <f t="shared" si="27"/>
        <v>Martes</v>
      </c>
    </row>
    <row r="1768" spans="1:15" x14ac:dyDescent="0.25">
      <c r="A1768" s="4">
        <v>40764</v>
      </c>
      <c r="B1768">
        <v>4</v>
      </c>
      <c r="C1768">
        <v>1</v>
      </c>
      <c r="D1768" s="5" t="s">
        <v>16</v>
      </c>
      <c r="E1768" s="6">
        <v>552.19500000000005</v>
      </c>
      <c r="F1768" s="6">
        <v>1026.9945</v>
      </c>
      <c r="G1768" s="6">
        <v>1579.1895</v>
      </c>
      <c r="H1768" s="6" t="str">
        <f>VLOOKUP(Tabla1[[#This Row],[Caja]],Originales!$I$3:$K$6,2,FALSE)</f>
        <v>Telde</v>
      </c>
      <c r="I1768" s="6" t="str">
        <f>VLOOKUP(Tabla1[[#This Row],[Caja]],Originales!$I$3:$K$6,3,FALSE)</f>
        <v>Las Palmas</v>
      </c>
      <c r="J1768" s="9" t="str">
        <f>VLOOKUP(Tabla1[[#This Row],[CodigoEmpleado]],Originales!$M$3:$P$13,2,FALSE)</f>
        <v>Jorge</v>
      </c>
      <c r="K1768" s="10">
        <f>YEAR(Tabla1[[#This Row],[Fecha]])</f>
        <v>2011</v>
      </c>
      <c r="L1768" s="11">
        <f>MONTH(Tabla1[[#This Row],[Fecha]])</f>
        <v>8</v>
      </c>
      <c r="M1768" s="11">
        <f>DAY(Tabla1[[#This Row],[Fecha]])</f>
        <v>9</v>
      </c>
      <c r="N1768" s="11">
        <f>WEEKDAY(Tabla1[[#This Row],[Fecha]],2)</f>
        <v>2</v>
      </c>
      <c r="O1768" s="11" t="str">
        <f t="shared" si="27"/>
        <v>Martes</v>
      </c>
    </row>
    <row r="1769" spans="1:15" x14ac:dyDescent="0.25">
      <c r="A1769" s="4">
        <v>40764</v>
      </c>
      <c r="B1769">
        <v>4</v>
      </c>
      <c r="C1769">
        <v>2</v>
      </c>
      <c r="D1769" s="5" t="s">
        <v>22</v>
      </c>
      <c r="E1769" s="6">
        <v>587.52750000000003</v>
      </c>
      <c r="F1769" s="6">
        <v>1523.046</v>
      </c>
      <c r="G1769" s="6">
        <v>2110.5735</v>
      </c>
      <c r="H1769" s="6" t="str">
        <f>VLOOKUP(Tabla1[[#This Row],[Caja]],Originales!$I$3:$K$6,2,FALSE)</f>
        <v>Telde</v>
      </c>
      <c r="I1769" s="6" t="str">
        <f>VLOOKUP(Tabla1[[#This Row],[Caja]],Originales!$I$3:$K$6,3,FALSE)</f>
        <v>Las Palmas</v>
      </c>
      <c r="J1769" s="9" t="str">
        <f>VLOOKUP(Tabla1[[#This Row],[CodigoEmpleado]],Originales!$M$3:$P$13,2,FALSE)</f>
        <v>Paco</v>
      </c>
      <c r="K1769" s="10">
        <f>YEAR(Tabla1[[#This Row],[Fecha]])</f>
        <v>2011</v>
      </c>
      <c r="L1769" s="11">
        <f>MONTH(Tabla1[[#This Row],[Fecha]])</f>
        <v>8</v>
      </c>
      <c r="M1769" s="11">
        <f>DAY(Tabla1[[#This Row],[Fecha]])</f>
        <v>9</v>
      </c>
      <c r="N1769" s="11">
        <f>WEEKDAY(Tabla1[[#This Row],[Fecha]],2)</f>
        <v>2</v>
      </c>
      <c r="O1769" s="11" t="str">
        <f t="shared" si="27"/>
        <v>Martes</v>
      </c>
    </row>
    <row r="1770" spans="1:15" x14ac:dyDescent="0.25">
      <c r="A1770" s="4">
        <v>40765</v>
      </c>
      <c r="B1770">
        <v>1</v>
      </c>
      <c r="C1770">
        <v>1</v>
      </c>
      <c r="D1770" s="5" t="s">
        <v>27</v>
      </c>
      <c r="E1770" s="6">
        <v>664.2405</v>
      </c>
      <c r="F1770" s="6">
        <v>1012.1265</v>
      </c>
      <c r="G1770" s="6">
        <v>1676.367</v>
      </c>
      <c r="H1770" s="6" t="str">
        <f>VLOOKUP(Tabla1[[#This Row],[Caja]],Originales!$I$3:$K$6,2,FALSE)</f>
        <v>Tenerife Norte</v>
      </c>
      <c r="I1770" s="6" t="str">
        <f>VLOOKUP(Tabla1[[#This Row],[Caja]],Originales!$I$3:$K$6,3,FALSE)</f>
        <v>Tenerife</v>
      </c>
      <c r="J1770" s="9" t="str">
        <f>VLOOKUP(Tabla1[[#This Row],[CodigoEmpleado]],Originales!$M$3:$P$13,2,FALSE)</f>
        <v>Bea</v>
      </c>
      <c r="K1770" s="10">
        <f>YEAR(Tabla1[[#This Row],[Fecha]])</f>
        <v>2011</v>
      </c>
      <c r="L1770" s="11">
        <f>MONTH(Tabla1[[#This Row],[Fecha]])</f>
        <v>8</v>
      </c>
      <c r="M1770" s="11">
        <f>DAY(Tabla1[[#This Row],[Fecha]])</f>
        <v>10</v>
      </c>
      <c r="N1770" s="11">
        <f>WEEKDAY(Tabla1[[#This Row],[Fecha]],2)</f>
        <v>3</v>
      </c>
      <c r="O1770" s="11" t="str">
        <f t="shared" si="27"/>
        <v>Miércoles</v>
      </c>
    </row>
    <row r="1771" spans="1:15" x14ac:dyDescent="0.25">
      <c r="A1771" s="4">
        <v>40765</v>
      </c>
      <c r="B1771">
        <v>1</v>
      </c>
      <c r="C1771">
        <v>2</v>
      </c>
      <c r="D1771" s="5" t="s">
        <v>32</v>
      </c>
      <c r="E1771" s="6">
        <v>677.60699999999997</v>
      </c>
      <c r="F1771" s="6">
        <v>1035.6044999999999</v>
      </c>
      <c r="G1771" s="6">
        <v>1713.2114999999999</v>
      </c>
      <c r="H1771" s="6" t="str">
        <f>VLOOKUP(Tabla1[[#This Row],[Caja]],Originales!$I$3:$K$6,2,FALSE)</f>
        <v>Tenerife Norte</v>
      </c>
      <c r="I1771" s="6" t="str">
        <f>VLOOKUP(Tabla1[[#This Row],[Caja]],Originales!$I$3:$K$6,3,FALSE)</f>
        <v>Tenerife</v>
      </c>
      <c r="J1771" s="9" t="str">
        <f>VLOOKUP(Tabla1[[#This Row],[CodigoEmpleado]],Originales!$M$3:$P$13,2,FALSE)</f>
        <v>Ana</v>
      </c>
      <c r="K1771" s="10">
        <f>YEAR(Tabla1[[#This Row],[Fecha]])</f>
        <v>2011</v>
      </c>
      <c r="L1771" s="11">
        <f>MONTH(Tabla1[[#This Row],[Fecha]])</f>
        <v>8</v>
      </c>
      <c r="M1771" s="11">
        <f>DAY(Tabla1[[#This Row],[Fecha]])</f>
        <v>10</v>
      </c>
      <c r="N1771" s="11">
        <f>WEEKDAY(Tabla1[[#This Row],[Fecha]],2)</f>
        <v>3</v>
      </c>
      <c r="O1771" s="11" t="str">
        <f t="shared" si="27"/>
        <v>Miércoles</v>
      </c>
    </row>
    <row r="1772" spans="1:15" x14ac:dyDescent="0.25">
      <c r="A1772" s="4">
        <v>40765</v>
      </c>
      <c r="B1772">
        <v>2</v>
      </c>
      <c r="C1772">
        <v>1</v>
      </c>
      <c r="D1772" s="5" t="s">
        <v>37</v>
      </c>
      <c r="E1772" s="6">
        <v>701.87249999999995</v>
      </c>
      <c r="F1772" s="6">
        <v>1064.4375</v>
      </c>
      <c r="G1772" s="6">
        <v>1766.31</v>
      </c>
      <c r="H1772" s="6" t="str">
        <f>VLOOKUP(Tabla1[[#This Row],[Caja]],Originales!$I$3:$K$6,2,FALSE)</f>
        <v>Tenerife Sur</v>
      </c>
      <c r="I1772" s="6" t="str">
        <f>VLOOKUP(Tabla1[[#This Row],[Caja]],Originales!$I$3:$K$6,3,FALSE)</f>
        <v>Tenerife</v>
      </c>
      <c r="J1772" s="9" t="str">
        <f>VLOOKUP(Tabla1[[#This Row],[CodigoEmpleado]],Originales!$M$3:$P$13,2,FALSE)</f>
        <v>Luis</v>
      </c>
      <c r="K1772" s="10">
        <f>YEAR(Tabla1[[#This Row],[Fecha]])</f>
        <v>2011</v>
      </c>
      <c r="L1772" s="11">
        <f>MONTH(Tabla1[[#This Row],[Fecha]])</f>
        <v>8</v>
      </c>
      <c r="M1772" s="11">
        <f>DAY(Tabla1[[#This Row],[Fecha]])</f>
        <v>10</v>
      </c>
      <c r="N1772" s="11">
        <f>WEEKDAY(Tabla1[[#This Row],[Fecha]],2)</f>
        <v>3</v>
      </c>
      <c r="O1772" s="11" t="str">
        <f t="shared" si="27"/>
        <v>Miércoles</v>
      </c>
    </row>
    <row r="1773" spans="1:15" x14ac:dyDescent="0.25">
      <c r="A1773" s="4">
        <v>40765</v>
      </c>
      <c r="B1773">
        <v>2</v>
      </c>
      <c r="C1773">
        <v>2</v>
      </c>
      <c r="D1773" s="5" t="s">
        <v>40</v>
      </c>
      <c r="E1773" s="6">
        <v>827.53650000000005</v>
      </c>
      <c r="F1773" s="6">
        <v>1244.0505000000001</v>
      </c>
      <c r="G1773" s="6">
        <v>2071.587</v>
      </c>
      <c r="H1773" s="6" t="str">
        <f>VLOOKUP(Tabla1[[#This Row],[Caja]],Originales!$I$3:$K$6,2,FALSE)</f>
        <v>Tenerife Sur</v>
      </c>
      <c r="I1773" s="6" t="str">
        <f>VLOOKUP(Tabla1[[#This Row],[Caja]],Originales!$I$3:$K$6,3,FALSE)</f>
        <v>Tenerife</v>
      </c>
      <c r="J1773" s="9" t="str">
        <f>VLOOKUP(Tabla1[[#This Row],[CodigoEmpleado]],Originales!$M$3:$P$13,2,FALSE)</f>
        <v>Pepe</v>
      </c>
      <c r="K1773" s="10">
        <f>YEAR(Tabla1[[#This Row],[Fecha]])</f>
        <v>2011</v>
      </c>
      <c r="L1773" s="11">
        <f>MONTH(Tabla1[[#This Row],[Fecha]])</f>
        <v>8</v>
      </c>
      <c r="M1773" s="11">
        <f>DAY(Tabla1[[#This Row],[Fecha]])</f>
        <v>10</v>
      </c>
      <c r="N1773" s="11">
        <f>WEEKDAY(Tabla1[[#This Row],[Fecha]],2)</f>
        <v>3</v>
      </c>
      <c r="O1773" s="11" t="str">
        <f t="shared" si="27"/>
        <v>Miércoles</v>
      </c>
    </row>
    <row r="1774" spans="1:15" x14ac:dyDescent="0.25">
      <c r="A1774" s="4">
        <v>40765</v>
      </c>
      <c r="B1774">
        <v>3</v>
      </c>
      <c r="C1774">
        <v>1</v>
      </c>
      <c r="D1774" s="5" t="s">
        <v>41</v>
      </c>
      <c r="E1774" s="6">
        <v>730.23299999999995</v>
      </c>
      <c r="F1774" s="6">
        <v>1104.999</v>
      </c>
      <c r="G1774" s="6">
        <v>1835.232</v>
      </c>
      <c r="H1774" s="6" t="str">
        <f>VLOOKUP(Tabla1[[#This Row],[Caja]],Originales!$I$3:$K$6,2,FALSE)</f>
        <v>Las Canteras</v>
      </c>
      <c r="I1774" s="6" t="str">
        <f>VLOOKUP(Tabla1[[#This Row],[Caja]],Originales!$I$3:$K$6,3,FALSE)</f>
        <v>Las Palmas</v>
      </c>
      <c r="J1774" s="9" t="str">
        <f>VLOOKUP(Tabla1[[#This Row],[CodigoEmpleado]],Originales!$M$3:$P$13,2,FALSE)</f>
        <v>Javi</v>
      </c>
      <c r="K1774" s="10">
        <f>YEAR(Tabla1[[#This Row],[Fecha]])</f>
        <v>2011</v>
      </c>
      <c r="L1774" s="11">
        <f>MONTH(Tabla1[[#This Row],[Fecha]])</f>
        <v>8</v>
      </c>
      <c r="M1774" s="11">
        <f>DAY(Tabla1[[#This Row],[Fecha]])</f>
        <v>10</v>
      </c>
      <c r="N1774" s="11">
        <f>WEEKDAY(Tabla1[[#This Row],[Fecha]],2)</f>
        <v>3</v>
      </c>
      <c r="O1774" s="11" t="str">
        <f t="shared" si="27"/>
        <v>Miércoles</v>
      </c>
    </row>
    <row r="1775" spans="1:15" x14ac:dyDescent="0.25">
      <c r="A1775" s="4">
        <v>40765</v>
      </c>
      <c r="B1775">
        <v>3</v>
      </c>
      <c r="C1775">
        <v>2</v>
      </c>
      <c r="D1775" s="5" t="s">
        <v>43</v>
      </c>
      <c r="E1775" s="6">
        <v>725.37149999999997</v>
      </c>
      <c r="F1775" s="6">
        <v>1096.4625000000001</v>
      </c>
      <c r="G1775" s="6">
        <v>1821.8340000000001</v>
      </c>
      <c r="H1775" s="6" t="str">
        <f>VLOOKUP(Tabla1[[#This Row],[Caja]],Originales!$I$3:$K$6,2,FALSE)</f>
        <v>Las Canteras</v>
      </c>
      <c r="I1775" s="6" t="str">
        <f>VLOOKUP(Tabla1[[#This Row],[Caja]],Originales!$I$3:$K$6,3,FALSE)</f>
        <v>Las Palmas</v>
      </c>
      <c r="J1775" s="9" t="str">
        <f>VLOOKUP(Tabla1[[#This Row],[CodigoEmpleado]],Originales!$M$3:$P$13,2,FALSE)</f>
        <v>Jose</v>
      </c>
      <c r="K1775" s="10">
        <f>YEAR(Tabla1[[#This Row],[Fecha]])</f>
        <v>2011</v>
      </c>
      <c r="L1775" s="11">
        <f>MONTH(Tabla1[[#This Row],[Fecha]])</f>
        <v>8</v>
      </c>
      <c r="M1775" s="11">
        <f>DAY(Tabla1[[#This Row],[Fecha]])</f>
        <v>10</v>
      </c>
      <c r="N1775" s="11">
        <f>WEEKDAY(Tabla1[[#This Row],[Fecha]],2)</f>
        <v>3</v>
      </c>
      <c r="O1775" s="11" t="str">
        <f t="shared" si="27"/>
        <v>Miércoles</v>
      </c>
    </row>
    <row r="1776" spans="1:15" x14ac:dyDescent="0.25">
      <c r="A1776" s="4">
        <v>40765</v>
      </c>
      <c r="B1776">
        <v>4</v>
      </c>
      <c r="C1776">
        <v>1</v>
      </c>
      <c r="D1776" s="5" t="s">
        <v>47</v>
      </c>
      <c r="E1776" s="6">
        <v>638.79899999999998</v>
      </c>
      <c r="F1776" s="6">
        <v>978.26400000000001</v>
      </c>
      <c r="G1776" s="6">
        <v>1617.0630000000001</v>
      </c>
      <c r="H1776" s="6" t="str">
        <f>VLOOKUP(Tabla1[[#This Row],[Caja]],Originales!$I$3:$K$6,2,FALSE)</f>
        <v>Telde</v>
      </c>
      <c r="I1776" s="6" t="str">
        <f>VLOOKUP(Tabla1[[#This Row],[Caja]],Originales!$I$3:$K$6,3,FALSE)</f>
        <v>Las Palmas</v>
      </c>
      <c r="J1776" s="9" t="str">
        <f>VLOOKUP(Tabla1[[#This Row],[CodigoEmpleado]],Originales!$M$3:$P$13,2,FALSE)</f>
        <v>Toño</v>
      </c>
      <c r="K1776" s="10">
        <f>YEAR(Tabla1[[#This Row],[Fecha]])</f>
        <v>2011</v>
      </c>
      <c r="L1776" s="11">
        <f>MONTH(Tabla1[[#This Row],[Fecha]])</f>
        <v>8</v>
      </c>
      <c r="M1776" s="11">
        <f>DAY(Tabla1[[#This Row],[Fecha]])</f>
        <v>10</v>
      </c>
      <c r="N1776" s="11">
        <f>WEEKDAY(Tabla1[[#This Row],[Fecha]],2)</f>
        <v>3</v>
      </c>
      <c r="O1776" s="11" t="str">
        <f t="shared" si="27"/>
        <v>Miércoles</v>
      </c>
    </row>
    <row r="1777" spans="1:15" x14ac:dyDescent="0.25">
      <c r="A1777" s="4">
        <v>40765</v>
      </c>
      <c r="B1777">
        <v>4</v>
      </c>
      <c r="C1777">
        <v>2</v>
      </c>
      <c r="D1777" s="5" t="s">
        <v>24</v>
      </c>
      <c r="E1777" s="6">
        <v>669.57449999999994</v>
      </c>
      <c r="F1777" s="6">
        <v>1010.5725</v>
      </c>
      <c r="G1777" s="6">
        <v>1680.1469999999999</v>
      </c>
      <c r="H1777" s="6" t="str">
        <f>VLOOKUP(Tabla1[[#This Row],[Caja]],Originales!$I$3:$K$6,2,FALSE)</f>
        <v>Telde</v>
      </c>
      <c r="I1777" s="6" t="str">
        <f>VLOOKUP(Tabla1[[#This Row],[Caja]],Originales!$I$3:$K$6,3,FALSE)</f>
        <v>Las Palmas</v>
      </c>
      <c r="J1777" s="9" t="str">
        <f>VLOOKUP(Tabla1[[#This Row],[CodigoEmpleado]],Originales!$M$3:$P$13,2,FALSE)</f>
        <v>Ana</v>
      </c>
      <c r="K1777" s="10">
        <f>YEAR(Tabla1[[#This Row],[Fecha]])</f>
        <v>2011</v>
      </c>
      <c r="L1777" s="11">
        <f>MONTH(Tabla1[[#This Row],[Fecha]])</f>
        <v>8</v>
      </c>
      <c r="M1777" s="11">
        <f>DAY(Tabla1[[#This Row],[Fecha]])</f>
        <v>10</v>
      </c>
      <c r="N1777" s="11">
        <f>WEEKDAY(Tabla1[[#This Row],[Fecha]],2)</f>
        <v>3</v>
      </c>
      <c r="O1777" s="11" t="str">
        <f t="shared" si="27"/>
        <v>Miércoles</v>
      </c>
    </row>
    <row r="1778" spans="1:15" x14ac:dyDescent="0.25">
      <c r="A1778" s="4">
        <v>40766</v>
      </c>
      <c r="B1778">
        <v>1</v>
      </c>
      <c r="C1778">
        <v>1</v>
      </c>
      <c r="D1778" s="5" t="s">
        <v>30</v>
      </c>
      <c r="E1778" s="6">
        <v>728.76300000000003</v>
      </c>
      <c r="F1778" s="6">
        <v>1108.002</v>
      </c>
      <c r="G1778" s="6">
        <v>1836.7650000000001</v>
      </c>
      <c r="H1778" s="6" t="str">
        <f>VLOOKUP(Tabla1[[#This Row],[Caja]],Originales!$I$3:$K$6,2,FALSE)</f>
        <v>Tenerife Norte</v>
      </c>
      <c r="I1778" s="6" t="str">
        <f>VLOOKUP(Tabla1[[#This Row],[Caja]],Originales!$I$3:$K$6,3,FALSE)</f>
        <v>Tenerife</v>
      </c>
      <c r="J1778" s="9" t="str">
        <f>VLOOKUP(Tabla1[[#This Row],[CodigoEmpleado]],Originales!$M$3:$P$13,2,FALSE)</f>
        <v>Juan</v>
      </c>
      <c r="K1778" s="10">
        <f>YEAR(Tabla1[[#This Row],[Fecha]])</f>
        <v>2011</v>
      </c>
      <c r="L1778" s="11">
        <f>MONTH(Tabla1[[#This Row],[Fecha]])</f>
        <v>8</v>
      </c>
      <c r="M1778" s="11">
        <f>DAY(Tabla1[[#This Row],[Fecha]])</f>
        <v>11</v>
      </c>
      <c r="N1778" s="11">
        <f>WEEKDAY(Tabla1[[#This Row],[Fecha]],2)</f>
        <v>4</v>
      </c>
      <c r="O1778" s="11" t="str">
        <f t="shared" si="27"/>
        <v>Jueves</v>
      </c>
    </row>
    <row r="1779" spans="1:15" x14ac:dyDescent="0.25">
      <c r="A1779" s="4">
        <v>40766</v>
      </c>
      <c r="B1779">
        <v>1</v>
      </c>
      <c r="C1779">
        <v>2</v>
      </c>
      <c r="D1779" s="5" t="s">
        <v>16</v>
      </c>
      <c r="E1779" s="6">
        <v>865.34699999999998</v>
      </c>
      <c r="F1779" s="6">
        <v>1323.21</v>
      </c>
      <c r="G1779" s="6">
        <v>2188.5569999999998</v>
      </c>
      <c r="H1779" s="6" t="str">
        <f>VLOOKUP(Tabla1[[#This Row],[Caja]],Originales!$I$3:$K$6,2,FALSE)</f>
        <v>Tenerife Norte</v>
      </c>
      <c r="I1779" s="6" t="str">
        <f>VLOOKUP(Tabla1[[#This Row],[Caja]],Originales!$I$3:$K$6,3,FALSE)</f>
        <v>Tenerife</v>
      </c>
      <c r="J1779" s="9" t="str">
        <f>VLOOKUP(Tabla1[[#This Row],[CodigoEmpleado]],Originales!$M$3:$P$13,2,FALSE)</f>
        <v>Jorge</v>
      </c>
      <c r="K1779" s="10">
        <f>YEAR(Tabla1[[#This Row],[Fecha]])</f>
        <v>2011</v>
      </c>
      <c r="L1779" s="11">
        <f>MONTH(Tabla1[[#This Row],[Fecha]])</f>
        <v>8</v>
      </c>
      <c r="M1779" s="11">
        <f>DAY(Tabla1[[#This Row],[Fecha]])</f>
        <v>11</v>
      </c>
      <c r="N1779" s="11">
        <f>WEEKDAY(Tabla1[[#This Row],[Fecha]],2)</f>
        <v>4</v>
      </c>
      <c r="O1779" s="11" t="str">
        <f t="shared" si="27"/>
        <v>Jueves</v>
      </c>
    </row>
    <row r="1780" spans="1:15" x14ac:dyDescent="0.25">
      <c r="A1780" s="4">
        <v>40766</v>
      </c>
      <c r="B1780">
        <v>2</v>
      </c>
      <c r="C1780">
        <v>1</v>
      </c>
      <c r="D1780" s="5" t="s">
        <v>22</v>
      </c>
      <c r="E1780" s="6">
        <v>637.63350000000003</v>
      </c>
      <c r="F1780" s="6">
        <v>995.20050000000003</v>
      </c>
      <c r="G1780" s="6">
        <v>1632.8340000000001</v>
      </c>
      <c r="H1780" s="6" t="str">
        <f>VLOOKUP(Tabla1[[#This Row],[Caja]],Originales!$I$3:$K$6,2,FALSE)</f>
        <v>Tenerife Sur</v>
      </c>
      <c r="I1780" s="6" t="str">
        <f>VLOOKUP(Tabla1[[#This Row],[Caja]],Originales!$I$3:$K$6,3,FALSE)</f>
        <v>Tenerife</v>
      </c>
      <c r="J1780" s="9" t="str">
        <f>VLOOKUP(Tabla1[[#This Row],[CodigoEmpleado]],Originales!$M$3:$P$13,2,FALSE)</f>
        <v>Paco</v>
      </c>
      <c r="K1780" s="10">
        <f>YEAR(Tabla1[[#This Row],[Fecha]])</f>
        <v>2011</v>
      </c>
      <c r="L1780" s="11">
        <f>MONTH(Tabla1[[#This Row],[Fecha]])</f>
        <v>8</v>
      </c>
      <c r="M1780" s="11">
        <f>DAY(Tabla1[[#This Row],[Fecha]])</f>
        <v>11</v>
      </c>
      <c r="N1780" s="11">
        <f>WEEKDAY(Tabla1[[#This Row],[Fecha]],2)</f>
        <v>4</v>
      </c>
      <c r="O1780" s="11" t="str">
        <f t="shared" si="27"/>
        <v>Jueves</v>
      </c>
    </row>
    <row r="1781" spans="1:15" x14ac:dyDescent="0.25">
      <c r="A1781" s="4">
        <v>40766</v>
      </c>
      <c r="B1781">
        <v>2</v>
      </c>
      <c r="C1781">
        <v>2</v>
      </c>
      <c r="D1781" s="5" t="s">
        <v>27</v>
      </c>
      <c r="E1781" s="6">
        <v>799.65899999999999</v>
      </c>
      <c r="F1781" s="6">
        <v>1201.3575000000001</v>
      </c>
      <c r="G1781" s="6">
        <v>2001.0165</v>
      </c>
      <c r="H1781" s="6" t="str">
        <f>VLOOKUP(Tabla1[[#This Row],[Caja]],Originales!$I$3:$K$6,2,FALSE)</f>
        <v>Tenerife Sur</v>
      </c>
      <c r="I1781" s="6" t="str">
        <f>VLOOKUP(Tabla1[[#This Row],[Caja]],Originales!$I$3:$K$6,3,FALSE)</f>
        <v>Tenerife</v>
      </c>
      <c r="J1781" s="9" t="str">
        <f>VLOOKUP(Tabla1[[#This Row],[CodigoEmpleado]],Originales!$M$3:$P$13,2,FALSE)</f>
        <v>Bea</v>
      </c>
      <c r="K1781" s="10">
        <f>YEAR(Tabla1[[#This Row],[Fecha]])</f>
        <v>2011</v>
      </c>
      <c r="L1781" s="11">
        <f>MONTH(Tabla1[[#This Row],[Fecha]])</f>
        <v>8</v>
      </c>
      <c r="M1781" s="11">
        <f>DAY(Tabla1[[#This Row],[Fecha]])</f>
        <v>11</v>
      </c>
      <c r="N1781" s="11">
        <f>WEEKDAY(Tabla1[[#This Row],[Fecha]],2)</f>
        <v>4</v>
      </c>
      <c r="O1781" s="11" t="str">
        <f t="shared" si="27"/>
        <v>Jueves</v>
      </c>
    </row>
    <row r="1782" spans="1:15" x14ac:dyDescent="0.25">
      <c r="A1782" s="4">
        <v>40766</v>
      </c>
      <c r="B1782">
        <v>3</v>
      </c>
      <c r="C1782">
        <v>1</v>
      </c>
      <c r="D1782" s="5" t="s">
        <v>32</v>
      </c>
      <c r="E1782" s="6">
        <v>643.98599999999999</v>
      </c>
      <c r="F1782" s="6">
        <v>991.70399999999995</v>
      </c>
      <c r="G1782" s="6">
        <v>1635.69</v>
      </c>
      <c r="H1782" s="6" t="str">
        <f>VLOOKUP(Tabla1[[#This Row],[Caja]],Originales!$I$3:$K$6,2,FALSE)</f>
        <v>Las Canteras</v>
      </c>
      <c r="I1782" s="6" t="str">
        <f>VLOOKUP(Tabla1[[#This Row],[Caja]],Originales!$I$3:$K$6,3,FALSE)</f>
        <v>Las Palmas</v>
      </c>
      <c r="J1782" s="9" t="str">
        <f>VLOOKUP(Tabla1[[#This Row],[CodigoEmpleado]],Originales!$M$3:$P$13,2,FALSE)</f>
        <v>Ana</v>
      </c>
      <c r="K1782" s="10">
        <f>YEAR(Tabla1[[#This Row],[Fecha]])</f>
        <v>2011</v>
      </c>
      <c r="L1782" s="11">
        <f>MONTH(Tabla1[[#This Row],[Fecha]])</f>
        <v>8</v>
      </c>
      <c r="M1782" s="11">
        <f>DAY(Tabla1[[#This Row],[Fecha]])</f>
        <v>11</v>
      </c>
      <c r="N1782" s="11">
        <f>WEEKDAY(Tabla1[[#This Row],[Fecha]],2)</f>
        <v>4</v>
      </c>
      <c r="O1782" s="11" t="str">
        <f t="shared" si="27"/>
        <v>Jueves</v>
      </c>
    </row>
    <row r="1783" spans="1:15" x14ac:dyDescent="0.25">
      <c r="A1783" s="4">
        <v>40766</v>
      </c>
      <c r="B1783">
        <v>3</v>
      </c>
      <c r="C1783">
        <v>2</v>
      </c>
      <c r="D1783" s="5" t="s">
        <v>37</v>
      </c>
      <c r="E1783" s="6">
        <v>690.81600000000003</v>
      </c>
      <c r="F1783" s="6">
        <v>1062.9255000000001</v>
      </c>
      <c r="G1783" s="6">
        <v>1753.7415000000001</v>
      </c>
      <c r="H1783" s="6" t="str">
        <f>VLOOKUP(Tabla1[[#This Row],[Caja]],Originales!$I$3:$K$6,2,FALSE)</f>
        <v>Las Canteras</v>
      </c>
      <c r="I1783" s="6" t="str">
        <f>VLOOKUP(Tabla1[[#This Row],[Caja]],Originales!$I$3:$K$6,3,FALSE)</f>
        <v>Las Palmas</v>
      </c>
      <c r="J1783" s="9" t="str">
        <f>VLOOKUP(Tabla1[[#This Row],[CodigoEmpleado]],Originales!$M$3:$P$13,2,FALSE)</f>
        <v>Luis</v>
      </c>
      <c r="K1783" s="10">
        <f>YEAR(Tabla1[[#This Row],[Fecha]])</f>
        <v>2011</v>
      </c>
      <c r="L1783" s="11">
        <f>MONTH(Tabla1[[#This Row],[Fecha]])</f>
        <v>8</v>
      </c>
      <c r="M1783" s="11">
        <f>DAY(Tabla1[[#This Row],[Fecha]])</f>
        <v>11</v>
      </c>
      <c r="N1783" s="11">
        <f>WEEKDAY(Tabla1[[#This Row],[Fecha]],2)</f>
        <v>4</v>
      </c>
      <c r="O1783" s="11" t="str">
        <f t="shared" si="27"/>
        <v>Jueves</v>
      </c>
    </row>
    <row r="1784" spans="1:15" x14ac:dyDescent="0.25">
      <c r="A1784" s="4">
        <v>40766</v>
      </c>
      <c r="B1784">
        <v>4</v>
      </c>
      <c r="C1784">
        <v>1</v>
      </c>
      <c r="D1784" s="5" t="s">
        <v>40</v>
      </c>
      <c r="E1784" s="6">
        <v>690.13350000000003</v>
      </c>
      <c r="F1784" s="6">
        <v>1055.4494999999999</v>
      </c>
      <c r="G1784" s="6">
        <v>1745.5830000000001</v>
      </c>
      <c r="H1784" s="6" t="str">
        <f>VLOOKUP(Tabla1[[#This Row],[Caja]],Originales!$I$3:$K$6,2,FALSE)</f>
        <v>Telde</v>
      </c>
      <c r="I1784" s="6" t="str">
        <f>VLOOKUP(Tabla1[[#This Row],[Caja]],Originales!$I$3:$K$6,3,FALSE)</f>
        <v>Las Palmas</v>
      </c>
      <c r="J1784" s="9" t="str">
        <f>VLOOKUP(Tabla1[[#This Row],[CodigoEmpleado]],Originales!$M$3:$P$13,2,FALSE)</f>
        <v>Pepe</v>
      </c>
      <c r="K1784" s="10">
        <f>YEAR(Tabla1[[#This Row],[Fecha]])</f>
        <v>2011</v>
      </c>
      <c r="L1784" s="11">
        <f>MONTH(Tabla1[[#This Row],[Fecha]])</f>
        <v>8</v>
      </c>
      <c r="M1784" s="11">
        <f>DAY(Tabla1[[#This Row],[Fecha]])</f>
        <v>11</v>
      </c>
      <c r="N1784" s="11">
        <f>WEEKDAY(Tabla1[[#This Row],[Fecha]],2)</f>
        <v>4</v>
      </c>
      <c r="O1784" s="11" t="str">
        <f t="shared" si="27"/>
        <v>Jueves</v>
      </c>
    </row>
    <row r="1785" spans="1:15" x14ac:dyDescent="0.25">
      <c r="A1785" s="4">
        <v>40766</v>
      </c>
      <c r="B1785">
        <v>4</v>
      </c>
      <c r="C1785">
        <v>2</v>
      </c>
      <c r="D1785" s="5" t="s">
        <v>41</v>
      </c>
      <c r="E1785" s="6">
        <v>821.52</v>
      </c>
      <c r="F1785" s="6">
        <v>1249.0485000000001</v>
      </c>
      <c r="G1785" s="6">
        <v>2070.5684999999999</v>
      </c>
      <c r="H1785" s="6" t="str">
        <f>VLOOKUP(Tabla1[[#This Row],[Caja]],Originales!$I$3:$K$6,2,FALSE)</f>
        <v>Telde</v>
      </c>
      <c r="I1785" s="6" t="str">
        <f>VLOOKUP(Tabla1[[#This Row],[Caja]],Originales!$I$3:$K$6,3,FALSE)</f>
        <v>Las Palmas</v>
      </c>
      <c r="J1785" s="9" t="str">
        <f>VLOOKUP(Tabla1[[#This Row],[CodigoEmpleado]],Originales!$M$3:$P$13,2,FALSE)</f>
        <v>Javi</v>
      </c>
      <c r="K1785" s="10">
        <f>YEAR(Tabla1[[#This Row],[Fecha]])</f>
        <v>2011</v>
      </c>
      <c r="L1785" s="11">
        <f>MONTH(Tabla1[[#This Row],[Fecha]])</f>
        <v>8</v>
      </c>
      <c r="M1785" s="11">
        <f>DAY(Tabla1[[#This Row],[Fecha]])</f>
        <v>11</v>
      </c>
      <c r="N1785" s="11">
        <f>WEEKDAY(Tabla1[[#This Row],[Fecha]],2)</f>
        <v>4</v>
      </c>
      <c r="O1785" s="11" t="str">
        <f t="shared" si="27"/>
        <v>Jueves</v>
      </c>
    </row>
    <row r="1786" spans="1:15" x14ac:dyDescent="0.25">
      <c r="A1786" s="4">
        <v>40767</v>
      </c>
      <c r="B1786">
        <v>1</v>
      </c>
      <c r="C1786">
        <v>1</v>
      </c>
      <c r="D1786" s="5" t="s">
        <v>43</v>
      </c>
      <c r="E1786" s="6">
        <v>716.85599999999999</v>
      </c>
      <c r="F1786" s="6">
        <v>1133.6220000000001</v>
      </c>
      <c r="G1786" s="6">
        <v>1850.4780000000001</v>
      </c>
      <c r="H1786" s="6" t="str">
        <f>VLOOKUP(Tabla1[[#This Row],[Caja]],Originales!$I$3:$K$6,2,FALSE)</f>
        <v>Tenerife Norte</v>
      </c>
      <c r="I1786" s="6" t="str">
        <f>VLOOKUP(Tabla1[[#This Row],[Caja]],Originales!$I$3:$K$6,3,FALSE)</f>
        <v>Tenerife</v>
      </c>
      <c r="J1786" s="9" t="str">
        <f>VLOOKUP(Tabla1[[#This Row],[CodigoEmpleado]],Originales!$M$3:$P$13,2,FALSE)</f>
        <v>Jose</v>
      </c>
      <c r="K1786" s="10">
        <f>YEAR(Tabla1[[#This Row],[Fecha]])</f>
        <v>2011</v>
      </c>
      <c r="L1786" s="11">
        <f>MONTH(Tabla1[[#This Row],[Fecha]])</f>
        <v>8</v>
      </c>
      <c r="M1786" s="11">
        <f>DAY(Tabla1[[#This Row],[Fecha]])</f>
        <v>12</v>
      </c>
      <c r="N1786" s="11">
        <f>WEEKDAY(Tabla1[[#This Row],[Fecha]],2)</f>
        <v>5</v>
      </c>
      <c r="O1786" s="11" t="str">
        <f t="shared" si="27"/>
        <v>Viernes</v>
      </c>
    </row>
    <row r="1787" spans="1:15" x14ac:dyDescent="0.25">
      <c r="A1787" s="4">
        <v>40767</v>
      </c>
      <c r="B1787">
        <v>1</v>
      </c>
      <c r="C1787">
        <v>2</v>
      </c>
      <c r="D1787" s="5" t="s">
        <v>47</v>
      </c>
      <c r="E1787" s="6">
        <v>831.13800000000003</v>
      </c>
      <c r="F1787" s="6">
        <v>1252.9649999999999</v>
      </c>
      <c r="G1787" s="6">
        <v>2084.1030000000001</v>
      </c>
      <c r="H1787" s="6" t="str">
        <f>VLOOKUP(Tabla1[[#This Row],[Caja]],Originales!$I$3:$K$6,2,FALSE)</f>
        <v>Tenerife Norte</v>
      </c>
      <c r="I1787" s="6" t="str">
        <f>VLOOKUP(Tabla1[[#This Row],[Caja]],Originales!$I$3:$K$6,3,FALSE)</f>
        <v>Tenerife</v>
      </c>
      <c r="J1787" s="9" t="str">
        <f>VLOOKUP(Tabla1[[#This Row],[CodigoEmpleado]],Originales!$M$3:$P$13,2,FALSE)</f>
        <v>Toño</v>
      </c>
      <c r="K1787" s="10">
        <f>YEAR(Tabla1[[#This Row],[Fecha]])</f>
        <v>2011</v>
      </c>
      <c r="L1787" s="11">
        <f>MONTH(Tabla1[[#This Row],[Fecha]])</f>
        <v>8</v>
      </c>
      <c r="M1787" s="11">
        <f>DAY(Tabla1[[#This Row],[Fecha]])</f>
        <v>12</v>
      </c>
      <c r="N1787" s="11">
        <f>WEEKDAY(Tabla1[[#This Row],[Fecha]],2)</f>
        <v>5</v>
      </c>
      <c r="O1787" s="11" t="str">
        <f t="shared" si="27"/>
        <v>Viernes</v>
      </c>
    </row>
    <row r="1788" spans="1:15" x14ac:dyDescent="0.25">
      <c r="A1788" s="4">
        <v>40767</v>
      </c>
      <c r="B1788">
        <v>2</v>
      </c>
      <c r="C1788">
        <v>1</v>
      </c>
      <c r="D1788" s="5" t="s">
        <v>24</v>
      </c>
      <c r="E1788" s="6">
        <v>642.14850000000001</v>
      </c>
      <c r="F1788" s="6">
        <v>991.89300000000003</v>
      </c>
      <c r="G1788" s="6">
        <v>1634.0415</v>
      </c>
      <c r="H1788" s="6" t="str">
        <f>VLOOKUP(Tabla1[[#This Row],[Caja]],Originales!$I$3:$K$6,2,FALSE)</f>
        <v>Tenerife Sur</v>
      </c>
      <c r="I1788" s="6" t="str">
        <f>VLOOKUP(Tabla1[[#This Row],[Caja]],Originales!$I$3:$K$6,3,FALSE)</f>
        <v>Tenerife</v>
      </c>
      <c r="J1788" s="9" t="str">
        <f>VLOOKUP(Tabla1[[#This Row],[CodigoEmpleado]],Originales!$M$3:$P$13,2,FALSE)</f>
        <v>Ana</v>
      </c>
      <c r="K1788" s="10">
        <f>YEAR(Tabla1[[#This Row],[Fecha]])</f>
        <v>2011</v>
      </c>
      <c r="L1788" s="11">
        <f>MONTH(Tabla1[[#This Row],[Fecha]])</f>
        <v>8</v>
      </c>
      <c r="M1788" s="11">
        <f>DAY(Tabla1[[#This Row],[Fecha]])</f>
        <v>12</v>
      </c>
      <c r="N1788" s="11">
        <f>WEEKDAY(Tabla1[[#This Row],[Fecha]],2)</f>
        <v>5</v>
      </c>
      <c r="O1788" s="11" t="str">
        <f t="shared" si="27"/>
        <v>Viernes</v>
      </c>
    </row>
    <row r="1789" spans="1:15" x14ac:dyDescent="0.25">
      <c r="A1789" s="4">
        <v>40767</v>
      </c>
      <c r="B1789">
        <v>2</v>
      </c>
      <c r="C1789">
        <v>2</v>
      </c>
      <c r="D1789" s="5" t="s">
        <v>30</v>
      </c>
      <c r="E1789" s="6">
        <v>840.98699999999997</v>
      </c>
      <c r="F1789" s="6">
        <v>1308.8354999999999</v>
      </c>
      <c r="G1789" s="6">
        <v>2149.8225000000002</v>
      </c>
      <c r="H1789" s="6" t="str">
        <f>VLOOKUP(Tabla1[[#This Row],[Caja]],Originales!$I$3:$K$6,2,FALSE)</f>
        <v>Tenerife Sur</v>
      </c>
      <c r="I1789" s="6" t="str">
        <f>VLOOKUP(Tabla1[[#This Row],[Caja]],Originales!$I$3:$K$6,3,FALSE)</f>
        <v>Tenerife</v>
      </c>
      <c r="J1789" s="9" t="str">
        <f>VLOOKUP(Tabla1[[#This Row],[CodigoEmpleado]],Originales!$M$3:$P$13,2,FALSE)</f>
        <v>Juan</v>
      </c>
      <c r="K1789" s="10">
        <f>YEAR(Tabla1[[#This Row],[Fecha]])</f>
        <v>2011</v>
      </c>
      <c r="L1789" s="11">
        <f>MONTH(Tabla1[[#This Row],[Fecha]])</f>
        <v>8</v>
      </c>
      <c r="M1789" s="11">
        <f>DAY(Tabla1[[#This Row],[Fecha]])</f>
        <v>12</v>
      </c>
      <c r="N1789" s="11">
        <f>WEEKDAY(Tabla1[[#This Row],[Fecha]],2)</f>
        <v>5</v>
      </c>
      <c r="O1789" s="11" t="str">
        <f t="shared" si="27"/>
        <v>Viernes</v>
      </c>
    </row>
    <row r="1790" spans="1:15" x14ac:dyDescent="0.25">
      <c r="A1790" s="4">
        <v>40767</v>
      </c>
      <c r="B1790">
        <v>3</v>
      </c>
      <c r="C1790">
        <v>1</v>
      </c>
      <c r="D1790" s="5" t="s">
        <v>16</v>
      </c>
      <c r="E1790" s="6">
        <v>682.37400000000002</v>
      </c>
      <c r="F1790" s="6">
        <v>1070.097</v>
      </c>
      <c r="G1790" s="6">
        <v>1752.471</v>
      </c>
      <c r="H1790" s="6" t="str">
        <f>VLOOKUP(Tabla1[[#This Row],[Caja]],Originales!$I$3:$K$6,2,FALSE)</f>
        <v>Las Canteras</v>
      </c>
      <c r="I1790" s="6" t="str">
        <f>VLOOKUP(Tabla1[[#This Row],[Caja]],Originales!$I$3:$K$6,3,FALSE)</f>
        <v>Las Palmas</v>
      </c>
      <c r="J1790" s="9" t="str">
        <f>VLOOKUP(Tabla1[[#This Row],[CodigoEmpleado]],Originales!$M$3:$P$13,2,FALSE)</f>
        <v>Jorge</v>
      </c>
      <c r="K1790" s="10">
        <f>YEAR(Tabla1[[#This Row],[Fecha]])</f>
        <v>2011</v>
      </c>
      <c r="L1790" s="11">
        <f>MONTH(Tabla1[[#This Row],[Fecha]])</f>
        <v>8</v>
      </c>
      <c r="M1790" s="11">
        <f>DAY(Tabla1[[#This Row],[Fecha]])</f>
        <v>12</v>
      </c>
      <c r="N1790" s="11">
        <f>WEEKDAY(Tabla1[[#This Row],[Fecha]],2)</f>
        <v>5</v>
      </c>
      <c r="O1790" s="11" t="str">
        <f t="shared" si="27"/>
        <v>Viernes</v>
      </c>
    </row>
    <row r="1791" spans="1:15" x14ac:dyDescent="0.25">
      <c r="A1791" s="4">
        <v>40767</v>
      </c>
      <c r="B1791">
        <v>3</v>
      </c>
      <c r="C1791">
        <v>2</v>
      </c>
      <c r="D1791" s="5" t="s">
        <v>22</v>
      </c>
      <c r="E1791" s="6">
        <v>746.11950000000002</v>
      </c>
      <c r="F1791" s="6">
        <v>1175.223</v>
      </c>
      <c r="G1791" s="6">
        <v>1921.3425</v>
      </c>
      <c r="H1791" s="6" t="str">
        <f>VLOOKUP(Tabla1[[#This Row],[Caja]],Originales!$I$3:$K$6,2,FALSE)</f>
        <v>Las Canteras</v>
      </c>
      <c r="I1791" s="6" t="str">
        <f>VLOOKUP(Tabla1[[#This Row],[Caja]],Originales!$I$3:$K$6,3,FALSE)</f>
        <v>Las Palmas</v>
      </c>
      <c r="J1791" s="9" t="str">
        <f>VLOOKUP(Tabla1[[#This Row],[CodigoEmpleado]],Originales!$M$3:$P$13,2,FALSE)</f>
        <v>Paco</v>
      </c>
      <c r="K1791" s="10">
        <f>YEAR(Tabla1[[#This Row],[Fecha]])</f>
        <v>2011</v>
      </c>
      <c r="L1791" s="11">
        <f>MONTH(Tabla1[[#This Row],[Fecha]])</f>
        <v>8</v>
      </c>
      <c r="M1791" s="11">
        <f>DAY(Tabla1[[#This Row],[Fecha]])</f>
        <v>12</v>
      </c>
      <c r="N1791" s="11">
        <f>WEEKDAY(Tabla1[[#This Row],[Fecha]],2)</f>
        <v>5</v>
      </c>
      <c r="O1791" s="11" t="str">
        <f t="shared" si="27"/>
        <v>Viernes</v>
      </c>
    </row>
    <row r="1792" spans="1:15" x14ac:dyDescent="0.25">
      <c r="A1792" s="4">
        <v>40767</v>
      </c>
      <c r="B1792">
        <v>4</v>
      </c>
      <c r="C1792">
        <v>1</v>
      </c>
      <c r="D1792" s="5" t="s">
        <v>27</v>
      </c>
      <c r="E1792" s="6">
        <v>685.89149999999995</v>
      </c>
      <c r="F1792" s="6">
        <v>1062.7260000000001</v>
      </c>
      <c r="G1792" s="6">
        <v>1748.6175000000001</v>
      </c>
      <c r="H1792" s="6" t="str">
        <f>VLOOKUP(Tabla1[[#This Row],[Caja]],Originales!$I$3:$K$6,2,FALSE)</f>
        <v>Telde</v>
      </c>
      <c r="I1792" s="6" t="str">
        <f>VLOOKUP(Tabla1[[#This Row],[Caja]],Originales!$I$3:$K$6,3,FALSE)</f>
        <v>Las Palmas</v>
      </c>
      <c r="J1792" s="9" t="str">
        <f>VLOOKUP(Tabla1[[#This Row],[CodigoEmpleado]],Originales!$M$3:$P$13,2,FALSE)</f>
        <v>Bea</v>
      </c>
      <c r="K1792" s="10">
        <f>YEAR(Tabla1[[#This Row],[Fecha]])</f>
        <v>2011</v>
      </c>
      <c r="L1792" s="11">
        <f>MONTH(Tabla1[[#This Row],[Fecha]])</f>
        <v>8</v>
      </c>
      <c r="M1792" s="11">
        <f>DAY(Tabla1[[#This Row],[Fecha]])</f>
        <v>12</v>
      </c>
      <c r="N1792" s="11">
        <f>WEEKDAY(Tabla1[[#This Row],[Fecha]],2)</f>
        <v>5</v>
      </c>
      <c r="O1792" s="11" t="str">
        <f t="shared" si="27"/>
        <v>Viernes</v>
      </c>
    </row>
    <row r="1793" spans="1:15" x14ac:dyDescent="0.25">
      <c r="A1793" s="4">
        <v>40767</v>
      </c>
      <c r="B1793">
        <v>4</v>
      </c>
      <c r="C1793">
        <v>2</v>
      </c>
      <c r="D1793" s="5" t="s">
        <v>32</v>
      </c>
      <c r="E1793" s="6">
        <v>674.32050000000004</v>
      </c>
      <c r="F1793" s="6">
        <v>1043.952</v>
      </c>
      <c r="G1793" s="6">
        <v>1718.2725</v>
      </c>
      <c r="H1793" s="6" t="str">
        <f>VLOOKUP(Tabla1[[#This Row],[Caja]],Originales!$I$3:$K$6,2,FALSE)</f>
        <v>Telde</v>
      </c>
      <c r="I1793" s="6" t="str">
        <f>VLOOKUP(Tabla1[[#This Row],[Caja]],Originales!$I$3:$K$6,3,FALSE)</f>
        <v>Las Palmas</v>
      </c>
      <c r="J1793" s="9" t="str">
        <f>VLOOKUP(Tabla1[[#This Row],[CodigoEmpleado]],Originales!$M$3:$P$13,2,FALSE)</f>
        <v>Ana</v>
      </c>
      <c r="K1793" s="10">
        <f>YEAR(Tabla1[[#This Row],[Fecha]])</f>
        <v>2011</v>
      </c>
      <c r="L1793" s="11">
        <f>MONTH(Tabla1[[#This Row],[Fecha]])</f>
        <v>8</v>
      </c>
      <c r="M1793" s="11">
        <f>DAY(Tabla1[[#This Row],[Fecha]])</f>
        <v>12</v>
      </c>
      <c r="N1793" s="11">
        <f>WEEKDAY(Tabla1[[#This Row],[Fecha]],2)</f>
        <v>5</v>
      </c>
      <c r="O1793" s="11" t="str">
        <f t="shared" si="27"/>
        <v>Viernes</v>
      </c>
    </row>
    <row r="1794" spans="1:15" x14ac:dyDescent="0.25">
      <c r="A1794" s="4">
        <v>40768</v>
      </c>
      <c r="B1794">
        <v>1</v>
      </c>
      <c r="C1794">
        <v>1</v>
      </c>
      <c r="D1794" s="5" t="s">
        <v>37</v>
      </c>
      <c r="E1794" s="6">
        <v>721.93799999999999</v>
      </c>
      <c r="F1794" s="6">
        <v>1100.3054999999999</v>
      </c>
      <c r="G1794" s="6">
        <v>1822.2435</v>
      </c>
      <c r="H1794" s="6" t="str">
        <f>VLOOKUP(Tabla1[[#This Row],[Caja]],Originales!$I$3:$K$6,2,FALSE)</f>
        <v>Tenerife Norte</v>
      </c>
      <c r="I1794" s="6" t="str">
        <f>VLOOKUP(Tabla1[[#This Row],[Caja]],Originales!$I$3:$K$6,3,FALSE)</f>
        <v>Tenerife</v>
      </c>
      <c r="J1794" s="9" t="str">
        <f>VLOOKUP(Tabla1[[#This Row],[CodigoEmpleado]],Originales!$M$3:$P$13,2,FALSE)</f>
        <v>Luis</v>
      </c>
      <c r="K1794" s="10">
        <f>YEAR(Tabla1[[#This Row],[Fecha]])</f>
        <v>2011</v>
      </c>
      <c r="L1794" s="11">
        <f>MONTH(Tabla1[[#This Row],[Fecha]])</f>
        <v>8</v>
      </c>
      <c r="M1794" s="11">
        <f>DAY(Tabla1[[#This Row],[Fecha]])</f>
        <v>13</v>
      </c>
      <c r="N1794" s="11">
        <f>WEEKDAY(Tabla1[[#This Row],[Fecha]],2)</f>
        <v>6</v>
      </c>
      <c r="O1794" s="11" t="str">
        <f t="shared" ref="O1794:O1857" si="28">IF(N1794=1,"Lunes",IF(N1794=2,"Martes",IF(N1794=3,"Miércoles",IF(N1794=4,"Jueves",IF(N1794=5,"Viernes",IF(N1794=6,"Sábado","Domingo"))))))</f>
        <v>Sábado</v>
      </c>
    </row>
    <row r="1795" spans="1:15" x14ac:dyDescent="0.25">
      <c r="A1795" s="4">
        <v>40768</v>
      </c>
      <c r="B1795">
        <v>1</v>
      </c>
      <c r="C1795">
        <v>2</v>
      </c>
      <c r="D1795" s="5" t="s">
        <v>40</v>
      </c>
      <c r="E1795" s="6">
        <v>839.73749999999995</v>
      </c>
      <c r="F1795" s="6">
        <v>1342.4775</v>
      </c>
      <c r="G1795" s="6">
        <v>2182.2150000000001</v>
      </c>
      <c r="H1795" s="6" t="str">
        <f>VLOOKUP(Tabla1[[#This Row],[Caja]],Originales!$I$3:$K$6,2,FALSE)</f>
        <v>Tenerife Norte</v>
      </c>
      <c r="I1795" s="6" t="str">
        <f>VLOOKUP(Tabla1[[#This Row],[Caja]],Originales!$I$3:$K$6,3,FALSE)</f>
        <v>Tenerife</v>
      </c>
      <c r="J1795" s="9" t="str">
        <f>VLOOKUP(Tabla1[[#This Row],[CodigoEmpleado]],Originales!$M$3:$P$13,2,FALSE)</f>
        <v>Pepe</v>
      </c>
      <c r="K1795" s="10">
        <f>YEAR(Tabla1[[#This Row],[Fecha]])</f>
        <v>2011</v>
      </c>
      <c r="L1795" s="11">
        <f>MONTH(Tabla1[[#This Row],[Fecha]])</f>
        <v>8</v>
      </c>
      <c r="M1795" s="11">
        <f>DAY(Tabla1[[#This Row],[Fecha]])</f>
        <v>13</v>
      </c>
      <c r="N1795" s="11">
        <f>WEEKDAY(Tabla1[[#This Row],[Fecha]],2)</f>
        <v>6</v>
      </c>
      <c r="O1795" s="11" t="str">
        <f t="shared" si="28"/>
        <v>Sábado</v>
      </c>
    </row>
    <row r="1796" spans="1:15" x14ac:dyDescent="0.25">
      <c r="A1796" s="4">
        <v>40768</v>
      </c>
      <c r="B1796">
        <v>2</v>
      </c>
      <c r="C1796">
        <v>1</v>
      </c>
      <c r="D1796" s="5" t="s">
        <v>41</v>
      </c>
      <c r="E1796" s="6">
        <v>708.22500000000002</v>
      </c>
      <c r="F1796" s="6">
        <v>1072.5015000000001</v>
      </c>
      <c r="G1796" s="6">
        <v>1780.7265</v>
      </c>
      <c r="H1796" s="6" t="str">
        <f>VLOOKUP(Tabla1[[#This Row],[Caja]],Originales!$I$3:$K$6,2,FALSE)</f>
        <v>Tenerife Sur</v>
      </c>
      <c r="I1796" s="6" t="str">
        <f>VLOOKUP(Tabla1[[#This Row],[Caja]],Originales!$I$3:$K$6,3,FALSE)</f>
        <v>Tenerife</v>
      </c>
      <c r="J1796" s="9" t="str">
        <f>VLOOKUP(Tabla1[[#This Row],[CodigoEmpleado]],Originales!$M$3:$P$13,2,FALSE)</f>
        <v>Javi</v>
      </c>
      <c r="K1796" s="10">
        <f>YEAR(Tabla1[[#This Row],[Fecha]])</f>
        <v>2011</v>
      </c>
      <c r="L1796" s="11">
        <f>MONTH(Tabla1[[#This Row],[Fecha]])</f>
        <v>8</v>
      </c>
      <c r="M1796" s="11">
        <f>DAY(Tabla1[[#This Row],[Fecha]])</f>
        <v>13</v>
      </c>
      <c r="N1796" s="11">
        <f>WEEKDAY(Tabla1[[#This Row],[Fecha]],2)</f>
        <v>6</v>
      </c>
      <c r="O1796" s="11" t="str">
        <f t="shared" si="28"/>
        <v>Sábado</v>
      </c>
    </row>
    <row r="1797" spans="1:15" x14ac:dyDescent="0.25">
      <c r="A1797" s="4">
        <v>40768</v>
      </c>
      <c r="B1797">
        <v>2</v>
      </c>
      <c r="C1797">
        <v>2</v>
      </c>
      <c r="D1797" s="5" t="s">
        <v>43</v>
      </c>
      <c r="E1797" s="6">
        <v>789.86249999999995</v>
      </c>
      <c r="F1797" s="6">
        <v>1230.2114999999999</v>
      </c>
      <c r="G1797" s="6">
        <v>2020.0740000000001</v>
      </c>
      <c r="H1797" s="6" t="str">
        <f>VLOOKUP(Tabla1[[#This Row],[Caja]],Originales!$I$3:$K$6,2,FALSE)</f>
        <v>Tenerife Sur</v>
      </c>
      <c r="I1797" s="6" t="str">
        <f>VLOOKUP(Tabla1[[#This Row],[Caja]],Originales!$I$3:$K$6,3,FALSE)</f>
        <v>Tenerife</v>
      </c>
      <c r="J1797" s="9" t="str">
        <f>VLOOKUP(Tabla1[[#This Row],[CodigoEmpleado]],Originales!$M$3:$P$13,2,FALSE)</f>
        <v>Jose</v>
      </c>
      <c r="K1797" s="10">
        <f>YEAR(Tabla1[[#This Row],[Fecha]])</f>
        <v>2011</v>
      </c>
      <c r="L1797" s="11">
        <f>MONTH(Tabla1[[#This Row],[Fecha]])</f>
        <v>8</v>
      </c>
      <c r="M1797" s="11">
        <f>DAY(Tabla1[[#This Row],[Fecha]])</f>
        <v>13</v>
      </c>
      <c r="N1797" s="11">
        <f>WEEKDAY(Tabla1[[#This Row],[Fecha]],2)</f>
        <v>6</v>
      </c>
      <c r="O1797" s="11" t="str">
        <f t="shared" si="28"/>
        <v>Sábado</v>
      </c>
    </row>
    <row r="1798" spans="1:15" x14ac:dyDescent="0.25">
      <c r="A1798" s="4">
        <v>40768</v>
      </c>
      <c r="B1798">
        <v>3</v>
      </c>
      <c r="C1798">
        <v>1</v>
      </c>
      <c r="D1798" s="5" t="s">
        <v>47</v>
      </c>
      <c r="E1798" s="6">
        <v>702.17700000000002</v>
      </c>
      <c r="F1798" s="6">
        <v>1086.8865000000001</v>
      </c>
      <c r="G1798" s="6">
        <v>1789.0635</v>
      </c>
      <c r="H1798" s="6" t="str">
        <f>VLOOKUP(Tabla1[[#This Row],[Caja]],Originales!$I$3:$K$6,2,FALSE)</f>
        <v>Las Canteras</v>
      </c>
      <c r="I1798" s="6" t="str">
        <f>VLOOKUP(Tabla1[[#This Row],[Caja]],Originales!$I$3:$K$6,3,FALSE)</f>
        <v>Las Palmas</v>
      </c>
      <c r="J1798" s="9" t="str">
        <f>VLOOKUP(Tabla1[[#This Row],[CodigoEmpleado]],Originales!$M$3:$P$13,2,FALSE)</f>
        <v>Toño</v>
      </c>
      <c r="K1798" s="10">
        <f>YEAR(Tabla1[[#This Row],[Fecha]])</f>
        <v>2011</v>
      </c>
      <c r="L1798" s="11">
        <f>MONTH(Tabla1[[#This Row],[Fecha]])</f>
        <v>8</v>
      </c>
      <c r="M1798" s="11">
        <f>DAY(Tabla1[[#This Row],[Fecha]])</f>
        <v>13</v>
      </c>
      <c r="N1798" s="11">
        <f>WEEKDAY(Tabla1[[#This Row],[Fecha]],2)</f>
        <v>6</v>
      </c>
      <c r="O1798" s="11" t="str">
        <f t="shared" si="28"/>
        <v>Sábado</v>
      </c>
    </row>
    <row r="1799" spans="1:15" x14ac:dyDescent="0.25">
      <c r="A1799" s="4">
        <v>40768</v>
      </c>
      <c r="B1799">
        <v>3</v>
      </c>
      <c r="C1799">
        <v>2</v>
      </c>
      <c r="D1799" s="5" t="s">
        <v>24</v>
      </c>
      <c r="E1799" s="6">
        <v>800.56200000000001</v>
      </c>
      <c r="F1799" s="6">
        <v>1204.5705</v>
      </c>
      <c r="G1799" s="6">
        <v>2005.1324999999999</v>
      </c>
      <c r="H1799" s="6" t="str">
        <f>VLOOKUP(Tabla1[[#This Row],[Caja]],Originales!$I$3:$K$6,2,FALSE)</f>
        <v>Las Canteras</v>
      </c>
      <c r="I1799" s="6" t="str">
        <f>VLOOKUP(Tabla1[[#This Row],[Caja]],Originales!$I$3:$K$6,3,FALSE)</f>
        <v>Las Palmas</v>
      </c>
      <c r="J1799" s="9" t="str">
        <f>VLOOKUP(Tabla1[[#This Row],[CodigoEmpleado]],Originales!$M$3:$P$13,2,FALSE)</f>
        <v>Ana</v>
      </c>
      <c r="K1799" s="10">
        <f>YEAR(Tabla1[[#This Row],[Fecha]])</f>
        <v>2011</v>
      </c>
      <c r="L1799" s="11">
        <f>MONTH(Tabla1[[#This Row],[Fecha]])</f>
        <v>8</v>
      </c>
      <c r="M1799" s="11">
        <f>DAY(Tabla1[[#This Row],[Fecha]])</f>
        <v>13</v>
      </c>
      <c r="N1799" s="11">
        <f>WEEKDAY(Tabla1[[#This Row],[Fecha]],2)</f>
        <v>6</v>
      </c>
      <c r="O1799" s="11" t="str">
        <f t="shared" si="28"/>
        <v>Sábado</v>
      </c>
    </row>
    <row r="1800" spans="1:15" x14ac:dyDescent="0.25">
      <c r="A1800" s="4">
        <v>40768</v>
      </c>
      <c r="B1800">
        <v>4</v>
      </c>
      <c r="C1800">
        <v>1</v>
      </c>
      <c r="D1800" s="5" t="s">
        <v>30</v>
      </c>
      <c r="E1800" s="6">
        <v>716.39400000000001</v>
      </c>
      <c r="F1800" s="6">
        <v>1139.6595</v>
      </c>
      <c r="G1800" s="6">
        <v>1856.0535</v>
      </c>
      <c r="H1800" s="6" t="str">
        <f>VLOOKUP(Tabla1[[#This Row],[Caja]],Originales!$I$3:$K$6,2,FALSE)</f>
        <v>Telde</v>
      </c>
      <c r="I1800" s="6" t="str">
        <f>VLOOKUP(Tabla1[[#This Row],[Caja]],Originales!$I$3:$K$6,3,FALSE)</f>
        <v>Las Palmas</v>
      </c>
      <c r="J1800" s="9" t="str">
        <f>VLOOKUP(Tabla1[[#This Row],[CodigoEmpleado]],Originales!$M$3:$P$13,2,FALSE)</f>
        <v>Juan</v>
      </c>
      <c r="K1800" s="10">
        <f>YEAR(Tabla1[[#This Row],[Fecha]])</f>
        <v>2011</v>
      </c>
      <c r="L1800" s="11">
        <f>MONTH(Tabla1[[#This Row],[Fecha]])</f>
        <v>8</v>
      </c>
      <c r="M1800" s="11">
        <f>DAY(Tabla1[[#This Row],[Fecha]])</f>
        <v>13</v>
      </c>
      <c r="N1800" s="11">
        <f>WEEKDAY(Tabla1[[#This Row],[Fecha]],2)</f>
        <v>6</v>
      </c>
      <c r="O1800" s="11" t="str">
        <f t="shared" si="28"/>
        <v>Sábado</v>
      </c>
    </row>
    <row r="1801" spans="1:15" x14ac:dyDescent="0.25">
      <c r="A1801" s="4">
        <v>40768</v>
      </c>
      <c r="B1801">
        <v>4</v>
      </c>
      <c r="C1801">
        <v>2</v>
      </c>
      <c r="D1801" s="5" t="s">
        <v>16</v>
      </c>
      <c r="E1801" s="6">
        <v>788.61300000000006</v>
      </c>
      <c r="F1801" s="6">
        <v>1223.7435</v>
      </c>
      <c r="G1801" s="6">
        <v>2012.3565000000001</v>
      </c>
      <c r="H1801" s="6" t="str">
        <f>VLOOKUP(Tabla1[[#This Row],[Caja]],Originales!$I$3:$K$6,2,FALSE)</f>
        <v>Telde</v>
      </c>
      <c r="I1801" s="6" t="str">
        <f>VLOOKUP(Tabla1[[#This Row],[Caja]],Originales!$I$3:$K$6,3,FALSE)</f>
        <v>Las Palmas</v>
      </c>
      <c r="J1801" s="9" t="str">
        <f>VLOOKUP(Tabla1[[#This Row],[CodigoEmpleado]],Originales!$M$3:$P$13,2,FALSE)</f>
        <v>Jorge</v>
      </c>
      <c r="K1801" s="10">
        <f>YEAR(Tabla1[[#This Row],[Fecha]])</f>
        <v>2011</v>
      </c>
      <c r="L1801" s="11">
        <f>MONTH(Tabla1[[#This Row],[Fecha]])</f>
        <v>8</v>
      </c>
      <c r="M1801" s="11">
        <f>DAY(Tabla1[[#This Row],[Fecha]])</f>
        <v>13</v>
      </c>
      <c r="N1801" s="11">
        <f>WEEKDAY(Tabla1[[#This Row],[Fecha]],2)</f>
        <v>6</v>
      </c>
      <c r="O1801" s="11" t="str">
        <f t="shared" si="28"/>
        <v>Sábado</v>
      </c>
    </row>
    <row r="1802" spans="1:15" x14ac:dyDescent="0.25">
      <c r="A1802" s="4">
        <v>40769</v>
      </c>
      <c r="B1802">
        <v>1</v>
      </c>
      <c r="C1802">
        <v>1</v>
      </c>
      <c r="D1802" s="5" t="s">
        <v>22</v>
      </c>
      <c r="E1802" s="6">
        <v>683.58150000000001</v>
      </c>
      <c r="F1802" s="6">
        <v>1116.57</v>
      </c>
      <c r="G1802" s="6">
        <v>1800.1514999999999</v>
      </c>
      <c r="H1802" s="6" t="str">
        <f>VLOOKUP(Tabla1[[#This Row],[Caja]],Originales!$I$3:$K$6,2,FALSE)</f>
        <v>Tenerife Norte</v>
      </c>
      <c r="I1802" s="6" t="str">
        <f>VLOOKUP(Tabla1[[#This Row],[Caja]],Originales!$I$3:$K$6,3,FALSE)</f>
        <v>Tenerife</v>
      </c>
      <c r="J1802" s="9" t="str">
        <f>VLOOKUP(Tabla1[[#This Row],[CodigoEmpleado]],Originales!$M$3:$P$13,2,FALSE)</f>
        <v>Paco</v>
      </c>
      <c r="K1802" s="10">
        <f>YEAR(Tabla1[[#This Row],[Fecha]])</f>
        <v>2011</v>
      </c>
      <c r="L1802" s="11">
        <f>MONTH(Tabla1[[#This Row],[Fecha]])</f>
        <v>8</v>
      </c>
      <c r="M1802" s="11">
        <f>DAY(Tabla1[[#This Row],[Fecha]])</f>
        <v>14</v>
      </c>
      <c r="N1802" s="11">
        <f>WEEKDAY(Tabla1[[#This Row],[Fecha]],2)</f>
        <v>7</v>
      </c>
      <c r="O1802" s="11" t="str">
        <f t="shared" si="28"/>
        <v>Domingo</v>
      </c>
    </row>
    <row r="1803" spans="1:15" x14ac:dyDescent="0.25">
      <c r="A1803" s="4">
        <v>40769</v>
      </c>
      <c r="B1803">
        <v>1</v>
      </c>
      <c r="C1803">
        <v>2</v>
      </c>
      <c r="D1803" s="5" t="s">
        <v>27</v>
      </c>
      <c r="E1803" s="6">
        <v>849.97500000000002</v>
      </c>
      <c r="F1803" s="6">
        <v>1323.4829999999999</v>
      </c>
      <c r="G1803" s="6">
        <v>2173.4580000000001</v>
      </c>
      <c r="H1803" s="6" t="str">
        <f>VLOOKUP(Tabla1[[#This Row],[Caja]],Originales!$I$3:$K$6,2,FALSE)</f>
        <v>Tenerife Norte</v>
      </c>
      <c r="I1803" s="6" t="str">
        <f>VLOOKUP(Tabla1[[#This Row],[Caja]],Originales!$I$3:$K$6,3,FALSE)</f>
        <v>Tenerife</v>
      </c>
      <c r="J1803" s="9" t="str">
        <f>VLOOKUP(Tabla1[[#This Row],[CodigoEmpleado]],Originales!$M$3:$P$13,2,FALSE)</f>
        <v>Bea</v>
      </c>
      <c r="K1803" s="10">
        <f>YEAR(Tabla1[[#This Row],[Fecha]])</f>
        <v>2011</v>
      </c>
      <c r="L1803" s="11">
        <f>MONTH(Tabla1[[#This Row],[Fecha]])</f>
        <v>8</v>
      </c>
      <c r="M1803" s="11">
        <f>DAY(Tabla1[[#This Row],[Fecha]])</f>
        <v>14</v>
      </c>
      <c r="N1803" s="11">
        <f>WEEKDAY(Tabla1[[#This Row],[Fecha]],2)</f>
        <v>7</v>
      </c>
      <c r="O1803" s="11" t="str">
        <f t="shared" si="28"/>
        <v>Domingo</v>
      </c>
    </row>
    <row r="1804" spans="1:15" x14ac:dyDescent="0.25">
      <c r="A1804" s="4">
        <v>40769</v>
      </c>
      <c r="B1804">
        <v>2</v>
      </c>
      <c r="C1804">
        <v>1</v>
      </c>
      <c r="D1804" s="5" t="s">
        <v>32</v>
      </c>
      <c r="E1804" s="6">
        <v>593.68050000000005</v>
      </c>
      <c r="F1804" s="6">
        <v>995.274</v>
      </c>
      <c r="G1804" s="6">
        <v>1588.9545000000001</v>
      </c>
      <c r="H1804" s="6" t="str">
        <f>VLOOKUP(Tabla1[[#This Row],[Caja]],Originales!$I$3:$K$6,2,FALSE)</f>
        <v>Tenerife Sur</v>
      </c>
      <c r="I1804" s="6" t="str">
        <f>VLOOKUP(Tabla1[[#This Row],[Caja]],Originales!$I$3:$K$6,3,FALSE)</f>
        <v>Tenerife</v>
      </c>
      <c r="J1804" s="9" t="str">
        <f>VLOOKUP(Tabla1[[#This Row],[CodigoEmpleado]],Originales!$M$3:$P$13,2,FALSE)</f>
        <v>Ana</v>
      </c>
      <c r="K1804" s="10">
        <f>YEAR(Tabla1[[#This Row],[Fecha]])</f>
        <v>2011</v>
      </c>
      <c r="L1804" s="11">
        <f>MONTH(Tabla1[[#This Row],[Fecha]])</f>
        <v>8</v>
      </c>
      <c r="M1804" s="11">
        <f>DAY(Tabla1[[#This Row],[Fecha]])</f>
        <v>14</v>
      </c>
      <c r="N1804" s="11">
        <f>WEEKDAY(Tabla1[[#This Row],[Fecha]],2)</f>
        <v>7</v>
      </c>
      <c r="O1804" s="11" t="str">
        <f t="shared" si="28"/>
        <v>Domingo</v>
      </c>
    </row>
    <row r="1805" spans="1:15" x14ac:dyDescent="0.25">
      <c r="A1805" s="4">
        <v>40769</v>
      </c>
      <c r="B1805">
        <v>2</v>
      </c>
      <c r="C1805">
        <v>2</v>
      </c>
      <c r="D1805" s="5" t="s">
        <v>37</v>
      </c>
      <c r="E1805" s="6">
        <v>750.66600000000005</v>
      </c>
      <c r="F1805" s="6">
        <v>1222.0740000000001</v>
      </c>
      <c r="G1805" s="6">
        <v>1972.74</v>
      </c>
      <c r="H1805" s="6" t="str">
        <f>VLOOKUP(Tabla1[[#This Row],[Caja]],Originales!$I$3:$K$6,2,FALSE)</f>
        <v>Tenerife Sur</v>
      </c>
      <c r="I1805" s="6" t="str">
        <f>VLOOKUP(Tabla1[[#This Row],[Caja]],Originales!$I$3:$K$6,3,FALSE)</f>
        <v>Tenerife</v>
      </c>
      <c r="J1805" s="9" t="str">
        <f>VLOOKUP(Tabla1[[#This Row],[CodigoEmpleado]],Originales!$M$3:$P$13,2,FALSE)</f>
        <v>Luis</v>
      </c>
      <c r="K1805" s="10">
        <f>YEAR(Tabla1[[#This Row],[Fecha]])</f>
        <v>2011</v>
      </c>
      <c r="L1805" s="11">
        <f>MONTH(Tabla1[[#This Row],[Fecha]])</f>
        <v>8</v>
      </c>
      <c r="M1805" s="11">
        <f>DAY(Tabla1[[#This Row],[Fecha]])</f>
        <v>14</v>
      </c>
      <c r="N1805" s="11">
        <f>WEEKDAY(Tabla1[[#This Row],[Fecha]],2)</f>
        <v>7</v>
      </c>
      <c r="O1805" s="11" t="str">
        <f t="shared" si="28"/>
        <v>Domingo</v>
      </c>
    </row>
    <row r="1806" spans="1:15" x14ac:dyDescent="0.25">
      <c r="A1806" s="4">
        <v>40769</v>
      </c>
      <c r="B1806">
        <v>3</v>
      </c>
      <c r="C1806">
        <v>1</v>
      </c>
      <c r="D1806" s="5" t="s">
        <v>40</v>
      </c>
      <c r="E1806" s="6">
        <v>702.38699999999994</v>
      </c>
      <c r="F1806" s="6">
        <v>1068.1334999999999</v>
      </c>
      <c r="G1806" s="6">
        <v>1770.5205000000001</v>
      </c>
      <c r="H1806" s="6" t="str">
        <f>VLOOKUP(Tabla1[[#This Row],[Caja]],Originales!$I$3:$K$6,2,FALSE)</f>
        <v>Las Canteras</v>
      </c>
      <c r="I1806" s="6" t="str">
        <f>VLOOKUP(Tabla1[[#This Row],[Caja]],Originales!$I$3:$K$6,3,FALSE)</f>
        <v>Las Palmas</v>
      </c>
      <c r="J1806" s="9" t="str">
        <f>VLOOKUP(Tabla1[[#This Row],[CodigoEmpleado]],Originales!$M$3:$P$13,2,FALSE)</f>
        <v>Pepe</v>
      </c>
      <c r="K1806" s="10">
        <f>YEAR(Tabla1[[#This Row],[Fecha]])</f>
        <v>2011</v>
      </c>
      <c r="L1806" s="11">
        <f>MONTH(Tabla1[[#This Row],[Fecha]])</f>
        <v>8</v>
      </c>
      <c r="M1806" s="11">
        <f>DAY(Tabla1[[#This Row],[Fecha]])</f>
        <v>14</v>
      </c>
      <c r="N1806" s="11">
        <f>WEEKDAY(Tabla1[[#This Row],[Fecha]],2)</f>
        <v>7</v>
      </c>
      <c r="O1806" s="11" t="str">
        <f t="shared" si="28"/>
        <v>Domingo</v>
      </c>
    </row>
    <row r="1807" spans="1:15" x14ac:dyDescent="0.25">
      <c r="A1807" s="4">
        <v>40769</v>
      </c>
      <c r="B1807">
        <v>3</v>
      </c>
      <c r="C1807">
        <v>2</v>
      </c>
      <c r="D1807" s="5" t="s">
        <v>41</v>
      </c>
      <c r="E1807" s="6">
        <v>781.18949999999995</v>
      </c>
      <c r="F1807" s="6">
        <v>1212.4559999999999</v>
      </c>
      <c r="G1807" s="6">
        <v>1993.6455000000001</v>
      </c>
      <c r="H1807" s="6" t="str">
        <f>VLOOKUP(Tabla1[[#This Row],[Caja]],Originales!$I$3:$K$6,2,FALSE)</f>
        <v>Las Canteras</v>
      </c>
      <c r="I1807" s="6" t="str">
        <f>VLOOKUP(Tabla1[[#This Row],[Caja]],Originales!$I$3:$K$6,3,FALSE)</f>
        <v>Las Palmas</v>
      </c>
      <c r="J1807" s="9" t="str">
        <f>VLOOKUP(Tabla1[[#This Row],[CodigoEmpleado]],Originales!$M$3:$P$13,2,FALSE)</f>
        <v>Javi</v>
      </c>
      <c r="K1807" s="10">
        <f>YEAR(Tabla1[[#This Row],[Fecha]])</f>
        <v>2011</v>
      </c>
      <c r="L1807" s="11">
        <f>MONTH(Tabla1[[#This Row],[Fecha]])</f>
        <v>8</v>
      </c>
      <c r="M1807" s="11">
        <f>DAY(Tabla1[[#This Row],[Fecha]])</f>
        <v>14</v>
      </c>
      <c r="N1807" s="11">
        <f>WEEKDAY(Tabla1[[#This Row],[Fecha]],2)</f>
        <v>7</v>
      </c>
      <c r="O1807" s="11" t="str">
        <f t="shared" si="28"/>
        <v>Domingo</v>
      </c>
    </row>
    <row r="1808" spans="1:15" x14ac:dyDescent="0.25">
      <c r="A1808" s="4">
        <v>40769</v>
      </c>
      <c r="B1808">
        <v>4</v>
      </c>
      <c r="C1808">
        <v>1</v>
      </c>
      <c r="D1808" s="5" t="s">
        <v>43</v>
      </c>
      <c r="E1808" s="6">
        <v>679.96950000000004</v>
      </c>
      <c r="F1808" s="6">
        <v>1100.4945</v>
      </c>
      <c r="G1808" s="6">
        <v>1780.4639999999999</v>
      </c>
      <c r="H1808" s="6" t="str">
        <f>VLOOKUP(Tabla1[[#This Row],[Caja]],Originales!$I$3:$K$6,2,FALSE)</f>
        <v>Telde</v>
      </c>
      <c r="I1808" s="6" t="str">
        <f>VLOOKUP(Tabla1[[#This Row],[Caja]],Originales!$I$3:$K$6,3,FALSE)</f>
        <v>Las Palmas</v>
      </c>
      <c r="J1808" s="9" t="str">
        <f>VLOOKUP(Tabla1[[#This Row],[CodigoEmpleado]],Originales!$M$3:$P$13,2,FALSE)</f>
        <v>Jose</v>
      </c>
      <c r="K1808" s="10">
        <f>YEAR(Tabla1[[#This Row],[Fecha]])</f>
        <v>2011</v>
      </c>
      <c r="L1808" s="11">
        <f>MONTH(Tabla1[[#This Row],[Fecha]])</f>
        <v>8</v>
      </c>
      <c r="M1808" s="11">
        <f>DAY(Tabla1[[#This Row],[Fecha]])</f>
        <v>14</v>
      </c>
      <c r="N1808" s="11">
        <f>WEEKDAY(Tabla1[[#This Row],[Fecha]],2)</f>
        <v>7</v>
      </c>
      <c r="O1808" s="11" t="str">
        <f t="shared" si="28"/>
        <v>Domingo</v>
      </c>
    </row>
    <row r="1809" spans="1:15" x14ac:dyDescent="0.25">
      <c r="A1809" s="4">
        <v>40769</v>
      </c>
      <c r="B1809">
        <v>4</v>
      </c>
      <c r="C1809">
        <v>2</v>
      </c>
      <c r="D1809" s="5" t="s">
        <v>47</v>
      </c>
      <c r="E1809" s="6">
        <v>811.20899999999995</v>
      </c>
      <c r="F1809" s="6">
        <v>1256.0940000000001</v>
      </c>
      <c r="G1809" s="6">
        <v>2067.3029999999999</v>
      </c>
      <c r="H1809" s="6" t="str">
        <f>VLOOKUP(Tabla1[[#This Row],[Caja]],Originales!$I$3:$K$6,2,FALSE)</f>
        <v>Telde</v>
      </c>
      <c r="I1809" s="6" t="str">
        <f>VLOOKUP(Tabla1[[#This Row],[Caja]],Originales!$I$3:$K$6,3,FALSE)</f>
        <v>Las Palmas</v>
      </c>
      <c r="J1809" s="9" t="str">
        <f>VLOOKUP(Tabla1[[#This Row],[CodigoEmpleado]],Originales!$M$3:$P$13,2,FALSE)</f>
        <v>Toño</v>
      </c>
      <c r="K1809" s="10">
        <f>YEAR(Tabla1[[#This Row],[Fecha]])</f>
        <v>2011</v>
      </c>
      <c r="L1809" s="11">
        <f>MONTH(Tabla1[[#This Row],[Fecha]])</f>
        <v>8</v>
      </c>
      <c r="M1809" s="11">
        <f>DAY(Tabla1[[#This Row],[Fecha]])</f>
        <v>14</v>
      </c>
      <c r="N1809" s="11">
        <f>WEEKDAY(Tabla1[[#This Row],[Fecha]],2)</f>
        <v>7</v>
      </c>
      <c r="O1809" s="11" t="str">
        <f t="shared" si="28"/>
        <v>Domingo</v>
      </c>
    </row>
    <row r="1810" spans="1:15" x14ac:dyDescent="0.25">
      <c r="A1810" s="4">
        <v>40770</v>
      </c>
      <c r="B1810">
        <v>1</v>
      </c>
      <c r="C1810">
        <v>1</v>
      </c>
      <c r="D1810" s="5" t="s">
        <v>24</v>
      </c>
      <c r="E1810" s="6">
        <v>649.173</v>
      </c>
      <c r="F1810" s="6">
        <v>1029.9555</v>
      </c>
      <c r="G1810" s="6">
        <v>1679.1285</v>
      </c>
      <c r="H1810" s="6" t="str">
        <f>VLOOKUP(Tabla1[[#This Row],[Caja]],Originales!$I$3:$K$6,2,FALSE)</f>
        <v>Tenerife Norte</v>
      </c>
      <c r="I1810" s="6" t="str">
        <f>VLOOKUP(Tabla1[[#This Row],[Caja]],Originales!$I$3:$K$6,3,FALSE)</f>
        <v>Tenerife</v>
      </c>
      <c r="J1810" s="9" t="str">
        <f>VLOOKUP(Tabla1[[#This Row],[CodigoEmpleado]],Originales!$M$3:$P$13,2,FALSE)</f>
        <v>Ana</v>
      </c>
      <c r="K1810" s="10">
        <f>YEAR(Tabla1[[#This Row],[Fecha]])</f>
        <v>2011</v>
      </c>
      <c r="L1810" s="11">
        <f>MONTH(Tabla1[[#This Row],[Fecha]])</f>
        <v>8</v>
      </c>
      <c r="M1810" s="11">
        <f>DAY(Tabla1[[#This Row],[Fecha]])</f>
        <v>15</v>
      </c>
      <c r="N1810" s="11">
        <f>WEEKDAY(Tabla1[[#This Row],[Fecha]],2)</f>
        <v>1</v>
      </c>
      <c r="O1810" s="11" t="str">
        <f t="shared" si="28"/>
        <v>Lunes</v>
      </c>
    </row>
    <row r="1811" spans="1:15" x14ac:dyDescent="0.25">
      <c r="A1811" s="4">
        <v>40770</v>
      </c>
      <c r="B1811">
        <v>1</v>
      </c>
      <c r="C1811">
        <v>2</v>
      </c>
      <c r="D1811" s="5" t="s">
        <v>30</v>
      </c>
      <c r="E1811" s="6">
        <v>709.84199999999998</v>
      </c>
      <c r="F1811" s="6">
        <v>1165.9304999999999</v>
      </c>
      <c r="G1811" s="6">
        <v>1875.7725</v>
      </c>
      <c r="H1811" s="6" t="str">
        <f>VLOOKUP(Tabla1[[#This Row],[Caja]],Originales!$I$3:$K$6,2,FALSE)</f>
        <v>Tenerife Norte</v>
      </c>
      <c r="I1811" s="6" t="str">
        <f>VLOOKUP(Tabla1[[#This Row],[Caja]],Originales!$I$3:$K$6,3,FALSE)</f>
        <v>Tenerife</v>
      </c>
      <c r="J1811" s="9" t="str">
        <f>VLOOKUP(Tabla1[[#This Row],[CodigoEmpleado]],Originales!$M$3:$P$13,2,FALSE)</f>
        <v>Juan</v>
      </c>
      <c r="K1811" s="10">
        <f>YEAR(Tabla1[[#This Row],[Fecha]])</f>
        <v>2011</v>
      </c>
      <c r="L1811" s="11">
        <f>MONTH(Tabla1[[#This Row],[Fecha]])</f>
        <v>8</v>
      </c>
      <c r="M1811" s="11">
        <f>DAY(Tabla1[[#This Row],[Fecha]])</f>
        <v>15</v>
      </c>
      <c r="N1811" s="11">
        <f>WEEKDAY(Tabla1[[#This Row],[Fecha]],2)</f>
        <v>1</v>
      </c>
      <c r="O1811" s="11" t="str">
        <f t="shared" si="28"/>
        <v>Lunes</v>
      </c>
    </row>
    <row r="1812" spans="1:15" x14ac:dyDescent="0.25">
      <c r="A1812" s="4">
        <v>40770</v>
      </c>
      <c r="B1812">
        <v>2</v>
      </c>
      <c r="C1812">
        <v>1</v>
      </c>
      <c r="D1812" s="5" t="s">
        <v>16</v>
      </c>
      <c r="E1812" s="6">
        <v>675.75900000000001</v>
      </c>
      <c r="F1812" s="6">
        <v>1076.607</v>
      </c>
      <c r="G1812" s="6">
        <v>1752.366</v>
      </c>
      <c r="H1812" s="6" t="str">
        <f>VLOOKUP(Tabla1[[#This Row],[Caja]],Originales!$I$3:$K$6,2,FALSE)</f>
        <v>Tenerife Sur</v>
      </c>
      <c r="I1812" s="6" t="str">
        <f>VLOOKUP(Tabla1[[#This Row],[Caja]],Originales!$I$3:$K$6,3,FALSE)</f>
        <v>Tenerife</v>
      </c>
      <c r="J1812" s="9" t="str">
        <f>VLOOKUP(Tabla1[[#This Row],[CodigoEmpleado]],Originales!$M$3:$P$13,2,FALSE)</f>
        <v>Jorge</v>
      </c>
      <c r="K1812" s="10">
        <f>YEAR(Tabla1[[#This Row],[Fecha]])</f>
        <v>2011</v>
      </c>
      <c r="L1812" s="11">
        <f>MONTH(Tabla1[[#This Row],[Fecha]])</f>
        <v>8</v>
      </c>
      <c r="M1812" s="11">
        <f>DAY(Tabla1[[#This Row],[Fecha]])</f>
        <v>15</v>
      </c>
      <c r="N1812" s="11">
        <f>WEEKDAY(Tabla1[[#This Row],[Fecha]],2)</f>
        <v>1</v>
      </c>
      <c r="O1812" s="11" t="str">
        <f t="shared" si="28"/>
        <v>Lunes</v>
      </c>
    </row>
    <row r="1813" spans="1:15" x14ac:dyDescent="0.25">
      <c r="A1813" s="4">
        <v>40770</v>
      </c>
      <c r="B1813">
        <v>2</v>
      </c>
      <c r="C1813">
        <v>2</v>
      </c>
      <c r="D1813" s="5" t="s">
        <v>22</v>
      </c>
      <c r="E1813" s="6">
        <v>789.08550000000002</v>
      </c>
      <c r="F1813" s="6">
        <v>1200.5070000000001</v>
      </c>
      <c r="G1813" s="6">
        <v>1989.5925</v>
      </c>
      <c r="H1813" s="6" t="str">
        <f>VLOOKUP(Tabla1[[#This Row],[Caja]],Originales!$I$3:$K$6,2,FALSE)</f>
        <v>Tenerife Sur</v>
      </c>
      <c r="I1813" s="6" t="str">
        <f>VLOOKUP(Tabla1[[#This Row],[Caja]],Originales!$I$3:$K$6,3,FALSE)</f>
        <v>Tenerife</v>
      </c>
      <c r="J1813" s="9" t="str">
        <f>VLOOKUP(Tabla1[[#This Row],[CodigoEmpleado]],Originales!$M$3:$P$13,2,FALSE)</f>
        <v>Paco</v>
      </c>
      <c r="K1813" s="10">
        <f>YEAR(Tabla1[[#This Row],[Fecha]])</f>
        <v>2011</v>
      </c>
      <c r="L1813" s="11">
        <f>MONTH(Tabla1[[#This Row],[Fecha]])</f>
        <v>8</v>
      </c>
      <c r="M1813" s="11">
        <f>DAY(Tabla1[[#This Row],[Fecha]])</f>
        <v>15</v>
      </c>
      <c r="N1813" s="11">
        <f>WEEKDAY(Tabla1[[#This Row],[Fecha]],2)</f>
        <v>1</v>
      </c>
      <c r="O1813" s="11" t="str">
        <f t="shared" si="28"/>
        <v>Lunes</v>
      </c>
    </row>
    <row r="1814" spans="1:15" x14ac:dyDescent="0.25">
      <c r="A1814" s="4">
        <v>40770</v>
      </c>
      <c r="B1814">
        <v>3</v>
      </c>
      <c r="C1814">
        <v>1</v>
      </c>
      <c r="D1814" s="5" t="s">
        <v>27</v>
      </c>
      <c r="E1814" s="6">
        <v>700.91700000000003</v>
      </c>
      <c r="F1814" s="6">
        <v>1068.6375</v>
      </c>
      <c r="G1814" s="6">
        <v>1769.5545</v>
      </c>
      <c r="H1814" s="6" t="str">
        <f>VLOOKUP(Tabla1[[#This Row],[Caja]],Originales!$I$3:$K$6,2,FALSE)</f>
        <v>Las Canteras</v>
      </c>
      <c r="I1814" s="6" t="str">
        <f>VLOOKUP(Tabla1[[#This Row],[Caja]],Originales!$I$3:$K$6,3,FALSE)</f>
        <v>Las Palmas</v>
      </c>
      <c r="J1814" s="9" t="str">
        <f>VLOOKUP(Tabla1[[#This Row],[CodigoEmpleado]],Originales!$M$3:$P$13,2,FALSE)</f>
        <v>Bea</v>
      </c>
      <c r="K1814" s="10">
        <f>YEAR(Tabla1[[#This Row],[Fecha]])</f>
        <v>2011</v>
      </c>
      <c r="L1814" s="11">
        <f>MONTH(Tabla1[[#This Row],[Fecha]])</f>
        <v>8</v>
      </c>
      <c r="M1814" s="11">
        <f>DAY(Tabla1[[#This Row],[Fecha]])</f>
        <v>15</v>
      </c>
      <c r="N1814" s="11">
        <f>WEEKDAY(Tabla1[[#This Row],[Fecha]],2)</f>
        <v>1</v>
      </c>
      <c r="O1814" s="11" t="str">
        <f t="shared" si="28"/>
        <v>Lunes</v>
      </c>
    </row>
    <row r="1815" spans="1:15" x14ac:dyDescent="0.25">
      <c r="A1815" s="4">
        <v>40770</v>
      </c>
      <c r="B1815">
        <v>3</v>
      </c>
      <c r="C1815">
        <v>2</v>
      </c>
      <c r="D1815" s="5" t="s">
        <v>32</v>
      </c>
      <c r="E1815" s="6">
        <v>603.16200000000003</v>
      </c>
      <c r="F1815" s="6">
        <v>1027.4880000000001</v>
      </c>
      <c r="G1815" s="6">
        <v>1630.65</v>
      </c>
      <c r="H1815" s="6" t="str">
        <f>VLOOKUP(Tabla1[[#This Row],[Caja]],Originales!$I$3:$K$6,2,FALSE)</f>
        <v>Las Canteras</v>
      </c>
      <c r="I1815" s="6" t="str">
        <f>VLOOKUP(Tabla1[[#This Row],[Caja]],Originales!$I$3:$K$6,3,FALSE)</f>
        <v>Las Palmas</v>
      </c>
      <c r="J1815" s="9" t="str">
        <f>VLOOKUP(Tabla1[[#This Row],[CodigoEmpleado]],Originales!$M$3:$P$13,2,FALSE)</f>
        <v>Ana</v>
      </c>
      <c r="K1815" s="10">
        <f>YEAR(Tabla1[[#This Row],[Fecha]])</f>
        <v>2011</v>
      </c>
      <c r="L1815" s="11">
        <f>MONTH(Tabla1[[#This Row],[Fecha]])</f>
        <v>8</v>
      </c>
      <c r="M1815" s="11">
        <f>DAY(Tabla1[[#This Row],[Fecha]])</f>
        <v>15</v>
      </c>
      <c r="N1815" s="11">
        <f>WEEKDAY(Tabla1[[#This Row],[Fecha]],2)</f>
        <v>1</v>
      </c>
      <c r="O1815" s="11" t="str">
        <f t="shared" si="28"/>
        <v>Lunes</v>
      </c>
    </row>
    <row r="1816" spans="1:15" x14ac:dyDescent="0.25">
      <c r="A1816" s="4">
        <v>40770</v>
      </c>
      <c r="B1816">
        <v>4</v>
      </c>
      <c r="C1816">
        <v>1</v>
      </c>
      <c r="D1816" s="5" t="s">
        <v>37</v>
      </c>
      <c r="E1816" s="6">
        <v>619.31100000000004</v>
      </c>
      <c r="F1816" s="6">
        <v>969.88499999999999</v>
      </c>
      <c r="G1816" s="6">
        <v>1589.1959999999999</v>
      </c>
      <c r="H1816" s="6" t="str">
        <f>VLOOKUP(Tabla1[[#This Row],[Caja]],Originales!$I$3:$K$6,2,FALSE)</f>
        <v>Telde</v>
      </c>
      <c r="I1816" s="6" t="str">
        <f>VLOOKUP(Tabla1[[#This Row],[Caja]],Originales!$I$3:$K$6,3,FALSE)</f>
        <v>Las Palmas</v>
      </c>
      <c r="J1816" s="9" t="str">
        <f>VLOOKUP(Tabla1[[#This Row],[CodigoEmpleado]],Originales!$M$3:$P$13,2,FALSE)</f>
        <v>Luis</v>
      </c>
      <c r="K1816" s="10">
        <f>YEAR(Tabla1[[#This Row],[Fecha]])</f>
        <v>2011</v>
      </c>
      <c r="L1816" s="11">
        <f>MONTH(Tabla1[[#This Row],[Fecha]])</f>
        <v>8</v>
      </c>
      <c r="M1816" s="11">
        <f>DAY(Tabla1[[#This Row],[Fecha]])</f>
        <v>15</v>
      </c>
      <c r="N1816" s="11">
        <f>WEEKDAY(Tabla1[[#This Row],[Fecha]],2)</f>
        <v>1</v>
      </c>
      <c r="O1816" s="11" t="str">
        <f t="shared" si="28"/>
        <v>Lunes</v>
      </c>
    </row>
    <row r="1817" spans="1:15" x14ac:dyDescent="0.25">
      <c r="A1817" s="4">
        <v>40770</v>
      </c>
      <c r="B1817">
        <v>4</v>
      </c>
      <c r="C1817">
        <v>2</v>
      </c>
      <c r="D1817" s="5" t="s">
        <v>40</v>
      </c>
      <c r="E1817" s="6">
        <v>801.9375</v>
      </c>
      <c r="F1817" s="6">
        <v>1328.3130000000001</v>
      </c>
      <c r="G1817" s="6">
        <v>2130.2505000000001</v>
      </c>
      <c r="H1817" s="6" t="str">
        <f>VLOOKUP(Tabla1[[#This Row],[Caja]],Originales!$I$3:$K$6,2,FALSE)</f>
        <v>Telde</v>
      </c>
      <c r="I1817" s="6" t="str">
        <f>VLOOKUP(Tabla1[[#This Row],[Caja]],Originales!$I$3:$K$6,3,FALSE)</f>
        <v>Las Palmas</v>
      </c>
      <c r="J1817" s="9" t="str">
        <f>VLOOKUP(Tabla1[[#This Row],[CodigoEmpleado]],Originales!$M$3:$P$13,2,FALSE)</f>
        <v>Pepe</v>
      </c>
      <c r="K1817" s="10">
        <f>YEAR(Tabla1[[#This Row],[Fecha]])</f>
        <v>2011</v>
      </c>
      <c r="L1817" s="11">
        <f>MONTH(Tabla1[[#This Row],[Fecha]])</f>
        <v>8</v>
      </c>
      <c r="M1817" s="11">
        <f>DAY(Tabla1[[#This Row],[Fecha]])</f>
        <v>15</v>
      </c>
      <c r="N1817" s="11">
        <f>WEEKDAY(Tabla1[[#This Row],[Fecha]],2)</f>
        <v>1</v>
      </c>
      <c r="O1817" s="11" t="str">
        <f t="shared" si="28"/>
        <v>Lunes</v>
      </c>
    </row>
    <row r="1818" spans="1:15" x14ac:dyDescent="0.25">
      <c r="A1818" s="4">
        <v>40771</v>
      </c>
      <c r="B1818">
        <v>1</v>
      </c>
      <c r="C1818">
        <v>1</v>
      </c>
      <c r="D1818" s="5" t="s">
        <v>41</v>
      </c>
      <c r="E1818" s="6">
        <v>633.22349999999994</v>
      </c>
      <c r="F1818" s="6">
        <v>1091.664</v>
      </c>
      <c r="G1818" s="6">
        <v>1724.8875</v>
      </c>
      <c r="H1818" s="6" t="str">
        <f>VLOOKUP(Tabla1[[#This Row],[Caja]],Originales!$I$3:$K$6,2,FALSE)</f>
        <v>Tenerife Norte</v>
      </c>
      <c r="I1818" s="6" t="str">
        <f>VLOOKUP(Tabla1[[#This Row],[Caja]],Originales!$I$3:$K$6,3,FALSE)</f>
        <v>Tenerife</v>
      </c>
      <c r="J1818" s="9" t="str">
        <f>VLOOKUP(Tabla1[[#This Row],[CodigoEmpleado]],Originales!$M$3:$P$13,2,FALSE)</f>
        <v>Javi</v>
      </c>
      <c r="K1818" s="10">
        <f>YEAR(Tabla1[[#This Row],[Fecha]])</f>
        <v>2011</v>
      </c>
      <c r="L1818" s="11">
        <f>MONTH(Tabla1[[#This Row],[Fecha]])</f>
        <v>8</v>
      </c>
      <c r="M1818" s="11">
        <f>DAY(Tabla1[[#This Row],[Fecha]])</f>
        <v>16</v>
      </c>
      <c r="N1818" s="11">
        <f>WEEKDAY(Tabla1[[#This Row],[Fecha]],2)</f>
        <v>2</v>
      </c>
      <c r="O1818" s="11" t="str">
        <f t="shared" si="28"/>
        <v>Martes</v>
      </c>
    </row>
    <row r="1819" spans="1:15" x14ac:dyDescent="0.25">
      <c r="A1819" s="4">
        <v>40771</v>
      </c>
      <c r="B1819">
        <v>1</v>
      </c>
      <c r="C1819">
        <v>2</v>
      </c>
      <c r="D1819" s="5" t="s">
        <v>43</v>
      </c>
      <c r="E1819" s="6">
        <v>660.57600000000002</v>
      </c>
      <c r="F1819" s="6">
        <v>1135.2075</v>
      </c>
      <c r="G1819" s="6">
        <v>1795.7835</v>
      </c>
      <c r="H1819" s="6" t="str">
        <f>VLOOKUP(Tabla1[[#This Row],[Caja]],Originales!$I$3:$K$6,2,FALSE)</f>
        <v>Tenerife Norte</v>
      </c>
      <c r="I1819" s="6" t="str">
        <f>VLOOKUP(Tabla1[[#This Row],[Caja]],Originales!$I$3:$K$6,3,FALSE)</f>
        <v>Tenerife</v>
      </c>
      <c r="J1819" s="9" t="str">
        <f>VLOOKUP(Tabla1[[#This Row],[CodigoEmpleado]],Originales!$M$3:$P$13,2,FALSE)</f>
        <v>Jose</v>
      </c>
      <c r="K1819" s="10">
        <f>YEAR(Tabla1[[#This Row],[Fecha]])</f>
        <v>2011</v>
      </c>
      <c r="L1819" s="11">
        <f>MONTH(Tabla1[[#This Row],[Fecha]])</f>
        <v>8</v>
      </c>
      <c r="M1819" s="11">
        <f>DAY(Tabla1[[#This Row],[Fecha]])</f>
        <v>16</v>
      </c>
      <c r="N1819" s="11">
        <f>WEEKDAY(Tabla1[[#This Row],[Fecha]],2)</f>
        <v>2</v>
      </c>
      <c r="O1819" s="11" t="str">
        <f t="shared" si="28"/>
        <v>Martes</v>
      </c>
    </row>
    <row r="1820" spans="1:15" x14ac:dyDescent="0.25">
      <c r="A1820" s="4">
        <v>40771</v>
      </c>
      <c r="B1820">
        <v>2</v>
      </c>
      <c r="C1820">
        <v>1</v>
      </c>
      <c r="D1820" s="5" t="s">
        <v>47</v>
      </c>
      <c r="E1820" s="6">
        <v>598.76250000000005</v>
      </c>
      <c r="F1820" s="6">
        <v>1005.774</v>
      </c>
      <c r="G1820" s="6">
        <v>1604.5364999999999</v>
      </c>
      <c r="H1820" s="6" t="str">
        <f>VLOOKUP(Tabla1[[#This Row],[Caja]],Originales!$I$3:$K$6,2,FALSE)</f>
        <v>Tenerife Sur</v>
      </c>
      <c r="I1820" s="6" t="str">
        <f>VLOOKUP(Tabla1[[#This Row],[Caja]],Originales!$I$3:$K$6,3,FALSE)</f>
        <v>Tenerife</v>
      </c>
      <c r="J1820" s="9" t="str">
        <f>VLOOKUP(Tabla1[[#This Row],[CodigoEmpleado]],Originales!$M$3:$P$13,2,FALSE)</f>
        <v>Toño</v>
      </c>
      <c r="K1820" s="10">
        <f>YEAR(Tabla1[[#This Row],[Fecha]])</f>
        <v>2011</v>
      </c>
      <c r="L1820" s="11">
        <f>MONTH(Tabla1[[#This Row],[Fecha]])</f>
        <v>8</v>
      </c>
      <c r="M1820" s="11">
        <f>DAY(Tabla1[[#This Row],[Fecha]])</f>
        <v>16</v>
      </c>
      <c r="N1820" s="11">
        <f>WEEKDAY(Tabla1[[#This Row],[Fecha]],2)</f>
        <v>2</v>
      </c>
      <c r="O1820" s="11" t="str">
        <f t="shared" si="28"/>
        <v>Martes</v>
      </c>
    </row>
    <row r="1821" spans="1:15" x14ac:dyDescent="0.25">
      <c r="A1821" s="4">
        <v>40771</v>
      </c>
      <c r="B1821">
        <v>2</v>
      </c>
      <c r="C1821">
        <v>2</v>
      </c>
      <c r="D1821" s="5" t="s">
        <v>24</v>
      </c>
      <c r="E1821" s="6">
        <v>748.11450000000002</v>
      </c>
      <c r="F1821" s="6">
        <v>1224.1635000000001</v>
      </c>
      <c r="G1821" s="6">
        <v>1972.278</v>
      </c>
      <c r="H1821" s="6" t="str">
        <f>VLOOKUP(Tabla1[[#This Row],[Caja]],Originales!$I$3:$K$6,2,FALSE)</f>
        <v>Tenerife Sur</v>
      </c>
      <c r="I1821" s="6" t="str">
        <f>VLOOKUP(Tabla1[[#This Row],[Caja]],Originales!$I$3:$K$6,3,FALSE)</f>
        <v>Tenerife</v>
      </c>
      <c r="J1821" s="9" t="str">
        <f>VLOOKUP(Tabla1[[#This Row],[CodigoEmpleado]],Originales!$M$3:$P$13,2,FALSE)</f>
        <v>Ana</v>
      </c>
      <c r="K1821" s="10">
        <f>YEAR(Tabla1[[#This Row],[Fecha]])</f>
        <v>2011</v>
      </c>
      <c r="L1821" s="11">
        <f>MONTH(Tabla1[[#This Row],[Fecha]])</f>
        <v>8</v>
      </c>
      <c r="M1821" s="11">
        <f>DAY(Tabla1[[#This Row],[Fecha]])</f>
        <v>16</v>
      </c>
      <c r="N1821" s="11">
        <f>WEEKDAY(Tabla1[[#This Row],[Fecha]],2)</f>
        <v>2</v>
      </c>
      <c r="O1821" s="11" t="str">
        <f t="shared" si="28"/>
        <v>Martes</v>
      </c>
    </row>
    <row r="1822" spans="1:15" x14ac:dyDescent="0.25">
      <c r="A1822" s="4">
        <v>40771</v>
      </c>
      <c r="B1822">
        <v>3</v>
      </c>
      <c r="C1822">
        <v>1</v>
      </c>
      <c r="D1822" s="5" t="s">
        <v>30</v>
      </c>
      <c r="E1822" s="6">
        <v>653.49900000000002</v>
      </c>
      <c r="F1822" s="6">
        <v>1054.6410000000001</v>
      </c>
      <c r="G1822" s="6">
        <v>1708.14</v>
      </c>
      <c r="H1822" s="6" t="str">
        <f>VLOOKUP(Tabla1[[#This Row],[Caja]],Originales!$I$3:$K$6,2,FALSE)</f>
        <v>Las Canteras</v>
      </c>
      <c r="I1822" s="6" t="str">
        <f>VLOOKUP(Tabla1[[#This Row],[Caja]],Originales!$I$3:$K$6,3,FALSE)</f>
        <v>Las Palmas</v>
      </c>
      <c r="J1822" s="9" t="str">
        <f>VLOOKUP(Tabla1[[#This Row],[CodigoEmpleado]],Originales!$M$3:$P$13,2,FALSE)</f>
        <v>Juan</v>
      </c>
      <c r="K1822" s="10">
        <f>YEAR(Tabla1[[#This Row],[Fecha]])</f>
        <v>2011</v>
      </c>
      <c r="L1822" s="11">
        <f>MONTH(Tabla1[[#This Row],[Fecha]])</f>
        <v>8</v>
      </c>
      <c r="M1822" s="11">
        <f>DAY(Tabla1[[#This Row],[Fecha]])</f>
        <v>16</v>
      </c>
      <c r="N1822" s="11">
        <f>WEEKDAY(Tabla1[[#This Row],[Fecha]],2)</f>
        <v>2</v>
      </c>
      <c r="O1822" s="11" t="str">
        <f t="shared" si="28"/>
        <v>Martes</v>
      </c>
    </row>
    <row r="1823" spans="1:15" x14ac:dyDescent="0.25">
      <c r="A1823" s="4">
        <v>40771</v>
      </c>
      <c r="B1823">
        <v>3</v>
      </c>
      <c r="C1823">
        <v>2</v>
      </c>
      <c r="D1823" s="5" t="s">
        <v>16</v>
      </c>
      <c r="E1823" s="6">
        <v>645.99149999999997</v>
      </c>
      <c r="F1823" s="6">
        <v>1016.6835</v>
      </c>
      <c r="G1823" s="6">
        <v>1662.675</v>
      </c>
      <c r="H1823" s="6" t="str">
        <f>VLOOKUP(Tabla1[[#This Row],[Caja]],Originales!$I$3:$K$6,2,FALSE)</f>
        <v>Las Canteras</v>
      </c>
      <c r="I1823" s="6" t="str">
        <f>VLOOKUP(Tabla1[[#This Row],[Caja]],Originales!$I$3:$K$6,3,FALSE)</f>
        <v>Las Palmas</v>
      </c>
      <c r="J1823" s="9" t="str">
        <f>VLOOKUP(Tabla1[[#This Row],[CodigoEmpleado]],Originales!$M$3:$P$13,2,FALSE)</f>
        <v>Jorge</v>
      </c>
      <c r="K1823" s="10">
        <f>YEAR(Tabla1[[#This Row],[Fecha]])</f>
        <v>2011</v>
      </c>
      <c r="L1823" s="11">
        <f>MONTH(Tabla1[[#This Row],[Fecha]])</f>
        <v>8</v>
      </c>
      <c r="M1823" s="11">
        <f>DAY(Tabla1[[#This Row],[Fecha]])</f>
        <v>16</v>
      </c>
      <c r="N1823" s="11">
        <f>WEEKDAY(Tabla1[[#This Row],[Fecha]],2)</f>
        <v>2</v>
      </c>
      <c r="O1823" s="11" t="str">
        <f t="shared" si="28"/>
        <v>Martes</v>
      </c>
    </row>
    <row r="1824" spans="1:15" x14ac:dyDescent="0.25">
      <c r="A1824" s="4">
        <v>40771</v>
      </c>
      <c r="B1824">
        <v>4</v>
      </c>
      <c r="C1824">
        <v>1</v>
      </c>
      <c r="D1824" s="5" t="s">
        <v>22</v>
      </c>
      <c r="E1824" s="6">
        <v>630.57749999999999</v>
      </c>
      <c r="F1824" s="6">
        <v>1083.999</v>
      </c>
      <c r="G1824" s="6">
        <v>1714.5764999999999</v>
      </c>
      <c r="H1824" s="6" t="str">
        <f>VLOOKUP(Tabla1[[#This Row],[Caja]],Originales!$I$3:$K$6,2,FALSE)</f>
        <v>Telde</v>
      </c>
      <c r="I1824" s="6" t="str">
        <f>VLOOKUP(Tabla1[[#This Row],[Caja]],Originales!$I$3:$K$6,3,FALSE)</f>
        <v>Las Palmas</v>
      </c>
      <c r="J1824" s="9" t="str">
        <f>VLOOKUP(Tabla1[[#This Row],[CodigoEmpleado]],Originales!$M$3:$P$13,2,FALSE)</f>
        <v>Paco</v>
      </c>
      <c r="K1824" s="10">
        <f>YEAR(Tabla1[[#This Row],[Fecha]])</f>
        <v>2011</v>
      </c>
      <c r="L1824" s="11">
        <f>MONTH(Tabla1[[#This Row],[Fecha]])</f>
        <v>8</v>
      </c>
      <c r="M1824" s="11">
        <f>DAY(Tabla1[[#This Row],[Fecha]])</f>
        <v>16</v>
      </c>
      <c r="N1824" s="11">
        <f>WEEKDAY(Tabla1[[#This Row],[Fecha]],2)</f>
        <v>2</v>
      </c>
      <c r="O1824" s="11" t="str">
        <f t="shared" si="28"/>
        <v>Martes</v>
      </c>
    </row>
    <row r="1825" spans="1:15" x14ac:dyDescent="0.25">
      <c r="A1825" s="4">
        <v>40771</v>
      </c>
      <c r="B1825">
        <v>4</v>
      </c>
      <c r="C1825">
        <v>2</v>
      </c>
      <c r="D1825" s="5" t="s">
        <v>27</v>
      </c>
      <c r="E1825" s="6">
        <v>733.25699999999995</v>
      </c>
      <c r="F1825" s="6">
        <v>1126.7339999999999</v>
      </c>
      <c r="G1825" s="6">
        <v>1859.991</v>
      </c>
      <c r="H1825" s="6" t="str">
        <f>VLOOKUP(Tabla1[[#This Row],[Caja]],Originales!$I$3:$K$6,2,FALSE)</f>
        <v>Telde</v>
      </c>
      <c r="I1825" s="6" t="str">
        <f>VLOOKUP(Tabla1[[#This Row],[Caja]],Originales!$I$3:$K$6,3,FALSE)</f>
        <v>Las Palmas</v>
      </c>
      <c r="J1825" s="9" t="str">
        <f>VLOOKUP(Tabla1[[#This Row],[CodigoEmpleado]],Originales!$M$3:$P$13,2,FALSE)</f>
        <v>Bea</v>
      </c>
      <c r="K1825" s="10">
        <f>YEAR(Tabla1[[#This Row],[Fecha]])</f>
        <v>2011</v>
      </c>
      <c r="L1825" s="11">
        <f>MONTH(Tabla1[[#This Row],[Fecha]])</f>
        <v>8</v>
      </c>
      <c r="M1825" s="11">
        <f>DAY(Tabla1[[#This Row],[Fecha]])</f>
        <v>16</v>
      </c>
      <c r="N1825" s="11">
        <f>WEEKDAY(Tabla1[[#This Row],[Fecha]],2)</f>
        <v>2</v>
      </c>
      <c r="O1825" s="11" t="str">
        <f t="shared" si="28"/>
        <v>Martes</v>
      </c>
    </row>
    <row r="1826" spans="1:15" x14ac:dyDescent="0.25">
      <c r="A1826" s="4">
        <v>40772</v>
      </c>
      <c r="B1826">
        <v>1</v>
      </c>
      <c r="C1826">
        <v>1</v>
      </c>
      <c r="D1826" s="5" t="s">
        <v>32</v>
      </c>
      <c r="E1826" s="6">
        <v>658.81200000000001</v>
      </c>
      <c r="F1826" s="6">
        <v>1049.0864999999999</v>
      </c>
      <c r="G1826" s="6">
        <v>1707.8985</v>
      </c>
      <c r="H1826" s="6" t="str">
        <f>VLOOKUP(Tabla1[[#This Row],[Caja]],Originales!$I$3:$K$6,2,FALSE)</f>
        <v>Tenerife Norte</v>
      </c>
      <c r="I1826" s="6" t="str">
        <f>VLOOKUP(Tabla1[[#This Row],[Caja]],Originales!$I$3:$K$6,3,FALSE)</f>
        <v>Tenerife</v>
      </c>
      <c r="J1826" s="9" t="str">
        <f>VLOOKUP(Tabla1[[#This Row],[CodigoEmpleado]],Originales!$M$3:$P$13,2,FALSE)</f>
        <v>Ana</v>
      </c>
      <c r="K1826" s="10">
        <f>YEAR(Tabla1[[#This Row],[Fecha]])</f>
        <v>2011</v>
      </c>
      <c r="L1826" s="11">
        <f>MONTH(Tabla1[[#This Row],[Fecha]])</f>
        <v>8</v>
      </c>
      <c r="M1826" s="11">
        <f>DAY(Tabla1[[#This Row],[Fecha]])</f>
        <v>17</v>
      </c>
      <c r="N1826" s="11">
        <f>WEEKDAY(Tabla1[[#This Row],[Fecha]],2)</f>
        <v>3</v>
      </c>
      <c r="O1826" s="11" t="str">
        <f t="shared" si="28"/>
        <v>Miércoles</v>
      </c>
    </row>
    <row r="1827" spans="1:15" x14ac:dyDescent="0.25">
      <c r="A1827" s="4">
        <v>40772</v>
      </c>
      <c r="B1827">
        <v>1</v>
      </c>
      <c r="C1827">
        <v>2</v>
      </c>
      <c r="D1827" s="5" t="s">
        <v>37</v>
      </c>
      <c r="E1827" s="6">
        <v>659.92499999999995</v>
      </c>
      <c r="F1827" s="6">
        <v>1004.472</v>
      </c>
      <c r="G1827" s="6">
        <v>1664.3969999999999</v>
      </c>
      <c r="H1827" s="6" t="str">
        <f>VLOOKUP(Tabla1[[#This Row],[Caja]],Originales!$I$3:$K$6,2,FALSE)</f>
        <v>Tenerife Norte</v>
      </c>
      <c r="I1827" s="6" t="str">
        <f>VLOOKUP(Tabla1[[#This Row],[Caja]],Originales!$I$3:$K$6,3,FALSE)</f>
        <v>Tenerife</v>
      </c>
      <c r="J1827" s="9" t="str">
        <f>VLOOKUP(Tabla1[[#This Row],[CodigoEmpleado]],Originales!$M$3:$P$13,2,FALSE)</f>
        <v>Luis</v>
      </c>
      <c r="K1827" s="10">
        <f>YEAR(Tabla1[[#This Row],[Fecha]])</f>
        <v>2011</v>
      </c>
      <c r="L1827" s="11">
        <f>MONTH(Tabla1[[#This Row],[Fecha]])</f>
        <v>8</v>
      </c>
      <c r="M1827" s="11">
        <f>DAY(Tabla1[[#This Row],[Fecha]])</f>
        <v>17</v>
      </c>
      <c r="N1827" s="11">
        <f>WEEKDAY(Tabla1[[#This Row],[Fecha]],2)</f>
        <v>3</v>
      </c>
      <c r="O1827" s="11" t="str">
        <f t="shared" si="28"/>
        <v>Miércoles</v>
      </c>
    </row>
    <row r="1828" spans="1:15" x14ac:dyDescent="0.25">
      <c r="A1828" s="4">
        <v>40772</v>
      </c>
      <c r="B1828">
        <v>2</v>
      </c>
      <c r="C1828">
        <v>1</v>
      </c>
      <c r="D1828" s="5" t="s">
        <v>40</v>
      </c>
      <c r="E1828" s="6">
        <v>610.73249999999996</v>
      </c>
      <c r="F1828" s="6">
        <v>1030.3230000000001</v>
      </c>
      <c r="G1828" s="6">
        <v>1641.0554999999999</v>
      </c>
      <c r="H1828" s="6" t="str">
        <f>VLOOKUP(Tabla1[[#This Row],[Caja]],Originales!$I$3:$K$6,2,FALSE)</f>
        <v>Tenerife Sur</v>
      </c>
      <c r="I1828" s="6" t="str">
        <f>VLOOKUP(Tabla1[[#This Row],[Caja]],Originales!$I$3:$K$6,3,FALSE)</f>
        <v>Tenerife</v>
      </c>
      <c r="J1828" s="9" t="str">
        <f>VLOOKUP(Tabla1[[#This Row],[CodigoEmpleado]],Originales!$M$3:$P$13,2,FALSE)</f>
        <v>Pepe</v>
      </c>
      <c r="K1828" s="10">
        <f>YEAR(Tabla1[[#This Row],[Fecha]])</f>
        <v>2011</v>
      </c>
      <c r="L1828" s="11">
        <f>MONTH(Tabla1[[#This Row],[Fecha]])</f>
        <v>8</v>
      </c>
      <c r="M1828" s="11">
        <f>DAY(Tabla1[[#This Row],[Fecha]])</f>
        <v>17</v>
      </c>
      <c r="N1828" s="11">
        <f>WEEKDAY(Tabla1[[#This Row],[Fecha]],2)</f>
        <v>3</v>
      </c>
      <c r="O1828" s="11" t="str">
        <f t="shared" si="28"/>
        <v>Miércoles</v>
      </c>
    </row>
    <row r="1829" spans="1:15" x14ac:dyDescent="0.25">
      <c r="A1829" s="4">
        <v>40772</v>
      </c>
      <c r="B1829">
        <v>2</v>
      </c>
      <c r="C1829">
        <v>2</v>
      </c>
      <c r="D1829" s="5" t="s">
        <v>41</v>
      </c>
      <c r="E1829" s="6">
        <v>601.72349999999994</v>
      </c>
      <c r="F1829" s="6">
        <v>1020.033</v>
      </c>
      <c r="G1829" s="6">
        <v>1621.7565</v>
      </c>
      <c r="H1829" s="6" t="str">
        <f>VLOOKUP(Tabla1[[#This Row],[Caja]],Originales!$I$3:$K$6,2,FALSE)</f>
        <v>Tenerife Sur</v>
      </c>
      <c r="I1829" s="6" t="str">
        <f>VLOOKUP(Tabla1[[#This Row],[Caja]],Originales!$I$3:$K$6,3,FALSE)</f>
        <v>Tenerife</v>
      </c>
      <c r="J1829" s="9" t="str">
        <f>VLOOKUP(Tabla1[[#This Row],[CodigoEmpleado]],Originales!$M$3:$P$13,2,FALSE)</f>
        <v>Javi</v>
      </c>
      <c r="K1829" s="10">
        <f>YEAR(Tabla1[[#This Row],[Fecha]])</f>
        <v>2011</v>
      </c>
      <c r="L1829" s="11">
        <f>MONTH(Tabla1[[#This Row],[Fecha]])</f>
        <v>8</v>
      </c>
      <c r="M1829" s="11">
        <f>DAY(Tabla1[[#This Row],[Fecha]])</f>
        <v>17</v>
      </c>
      <c r="N1829" s="11">
        <f>WEEKDAY(Tabla1[[#This Row],[Fecha]],2)</f>
        <v>3</v>
      </c>
      <c r="O1829" s="11" t="str">
        <f t="shared" si="28"/>
        <v>Miércoles</v>
      </c>
    </row>
    <row r="1830" spans="1:15" x14ac:dyDescent="0.25">
      <c r="A1830" s="4">
        <v>40772</v>
      </c>
      <c r="B1830">
        <v>3</v>
      </c>
      <c r="C1830">
        <v>1</v>
      </c>
      <c r="D1830" s="5" t="s">
        <v>43</v>
      </c>
      <c r="E1830" s="6">
        <v>665.154</v>
      </c>
      <c r="F1830" s="6">
        <v>1043.2275</v>
      </c>
      <c r="G1830" s="6">
        <v>1708.3815</v>
      </c>
      <c r="H1830" s="6" t="str">
        <f>VLOOKUP(Tabla1[[#This Row],[Caja]],Originales!$I$3:$K$6,2,FALSE)</f>
        <v>Las Canteras</v>
      </c>
      <c r="I1830" s="6" t="str">
        <f>VLOOKUP(Tabla1[[#This Row],[Caja]],Originales!$I$3:$K$6,3,FALSE)</f>
        <v>Las Palmas</v>
      </c>
      <c r="J1830" s="9" t="str">
        <f>VLOOKUP(Tabla1[[#This Row],[CodigoEmpleado]],Originales!$M$3:$P$13,2,FALSE)</f>
        <v>Jose</v>
      </c>
      <c r="K1830" s="10">
        <f>YEAR(Tabla1[[#This Row],[Fecha]])</f>
        <v>2011</v>
      </c>
      <c r="L1830" s="11">
        <f>MONTH(Tabla1[[#This Row],[Fecha]])</f>
        <v>8</v>
      </c>
      <c r="M1830" s="11">
        <f>DAY(Tabla1[[#This Row],[Fecha]])</f>
        <v>17</v>
      </c>
      <c r="N1830" s="11">
        <f>WEEKDAY(Tabla1[[#This Row],[Fecha]],2)</f>
        <v>3</v>
      </c>
      <c r="O1830" s="11" t="str">
        <f t="shared" si="28"/>
        <v>Miércoles</v>
      </c>
    </row>
    <row r="1831" spans="1:15" x14ac:dyDescent="0.25">
      <c r="A1831" s="4">
        <v>40772</v>
      </c>
      <c r="B1831">
        <v>3</v>
      </c>
      <c r="C1831">
        <v>2</v>
      </c>
      <c r="D1831" s="5" t="s">
        <v>47</v>
      </c>
      <c r="E1831" s="6">
        <v>626.61900000000003</v>
      </c>
      <c r="F1831" s="6">
        <v>1077.2159999999999</v>
      </c>
      <c r="G1831" s="6">
        <v>1703.835</v>
      </c>
      <c r="H1831" s="6" t="str">
        <f>VLOOKUP(Tabla1[[#This Row],[Caja]],Originales!$I$3:$K$6,2,FALSE)</f>
        <v>Las Canteras</v>
      </c>
      <c r="I1831" s="6" t="str">
        <f>VLOOKUP(Tabla1[[#This Row],[Caja]],Originales!$I$3:$K$6,3,FALSE)</f>
        <v>Las Palmas</v>
      </c>
      <c r="J1831" s="9" t="str">
        <f>VLOOKUP(Tabla1[[#This Row],[CodigoEmpleado]],Originales!$M$3:$P$13,2,FALSE)</f>
        <v>Toño</v>
      </c>
      <c r="K1831" s="10">
        <f>YEAR(Tabla1[[#This Row],[Fecha]])</f>
        <v>2011</v>
      </c>
      <c r="L1831" s="11">
        <f>MONTH(Tabla1[[#This Row],[Fecha]])</f>
        <v>8</v>
      </c>
      <c r="M1831" s="11">
        <f>DAY(Tabla1[[#This Row],[Fecha]])</f>
        <v>17</v>
      </c>
      <c r="N1831" s="11">
        <f>WEEKDAY(Tabla1[[#This Row],[Fecha]],2)</f>
        <v>3</v>
      </c>
      <c r="O1831" s="11" t="str">
        <f t="shared" si="28"/>
        <v>Miércoles</v>
      </c>
    </row>
    <row r="1832" spans="1:15" x14ac:dyDescent="0.25">
      <c r="A1832" s="4">
        <v>40772</v>
      </c>
      <c r="B1832">
        <v>4</v>
      </c>
      <c r="C1832">
        <v>1</v>
      </c>
      <c r="D1832" s="5" t="s">
        <v>24</v>
      </c>
      <c r="E1832" s="6">
        <v>726.91499999999996</v>
      </c>
      <c r="F1832" s="6">
        <v>1159.1790000000001</v>
      </c>
      <c r="G1832" s="6">
        <v>1886.0940000000001</v>
      </c>
      <c r="H1832" s="6" t="str">
        <f>VLOOKUP(Tabla1[[#This Row],[Caja]],Originales!$I$3:$K$6,2,FALSE)</f>
        <v>Telde</v>
      </c>
      <c r="I1832" s="6" t="str">
        <f>VLOOKUP(Tabla1[[#This Row],[Caja]],Originales!$I$3:$K$6,3,FALSE)</f>
        <v>Las Palmas</v>
      </c>
      <c r="J1832" s="9" t="str">
        <f>VLOOKUP(Tabla1[[#This Row],[CodigoEmpleado]],Originales!$M$3:$P$13,2,FALSE)</f>
        <v>Ana</v>
      </c>
      <c r="K1832" s="10">
        <f>YEAR(Tabla1[[#This Row],[Fecha]])</f>
        <v>2011</v>
      </c>
      <c r="L1832" s="11">
        <f>MONTH(Tabla1[[#This Row],[Fecha]])</f>
        <v>8</v>
      </c>
      <c r="M1832" s="11">
        <f>DAY(Tabla1[[#This Row],[Fecha]])</f>
        <v>17</v>
      </c>
      <c r="N1832" s="11">
        <f>WEEKDAY(Tabla1[[#This Row],[Fecha]],2)</f>
        <v>3</v>
      </c>
      <c r="O1832" s="11" t="str">
        <f t="shared" si="28"/>
        <v>Miércoles</v>
      </c>
    </row>
    <row r="1833" spans="1:15" x14ac:dyDescent="0.25">
      <c r="A1833" s="4">
        <v>40772</v>
      </c>
      <c r="B1833">
        <v>4</v>
      </c>
      <c r="C1833">
        <v>2</v>
      </c>
      <c r="D1833" s="5" t="s">
        <v>30</v>
      </c>
      <c r="E1833" s="6">
        <v>687.57150000000001</v>
      </c>
      <c r="F1833" s="6">
        <v>1039.5315000000001</v>
      </c>
      <c r="G1833" s="6">
        <v>1727.1030000000001</v>
      </c>
      <c r="H1833" s="6" t="str">
        <f>VLOOKUP(Tabla1[[#This Row],[Caja]],Originales!$I$3:$K$6,2,FALSE)</f>
        <v>Telde</v>
      </c>
      <c r="I1833" s="6" t="str">
        <f>VLOOKUP(Tabla1[[#This Row],[Caja]],Originales!$I$3:$K$6,3,FALSE)</f>
        <v>Las Palmas</v>
      </c>
      <c r="J1833" s="9" t="str">
        <f>VLOOKUP(Tabla1[[#This Row],[CodigoEmpleado]],Originales!$M$3:$P$13,2,FALSE)</f>
        <v>Juan</v>
      </c>
      <c r="K1833" s="10">
        <f>YEAR(Tabla1[[#This Row],[Fecha]])</f>
        <v>2011</v>
      </c>
      <c r="L1833" s="11">
        <f>MONTH(Tabla1[[#This Row],[Fecha]])</f>
        <v>8</v>
      </c>
      <c r="M1833" s="11">
        <f>DAY(Tabla1[[#This Row],[Fecha]])</f>
        <v>17</v>
      </c>
      <c r="N1833" s="11">
        <f>WEEKDAY(Tabla1[[#This Row],[Fecha]],2)</f>
        <v>3</v>
      </c>
      <c r="O1833" s="11" t="str">
        <f t="shared" si="28"/>
        <v>Miércoles</v>
      </c>
    </row>
    <row r="1834" spans="1:15" x14ac:dyDescent="0.25">
      <c r="A1834" s="4">
        <v>40773</v>
      </c>
      <c r="B1834">
        <v>1</v>
      </c>
      <c r="C1834">
        <v>1</v>
      </c>
      <c r="D1834" s="5" t="s">
        <v>16</v>
      </c>
      <c r="E1834" s="6">
        <v>602.21699999999998</v>
      </c>
      <c r="F1834" s="6">
        <v>1088.7764999999999</v>
      </c>
      <c r="G1834" s="6">
        <v>1690.9935</v>
      </c>
      <c r="H1834" s="6" t="str">
        <f>VLOOKUP(Tabla1[[#This Row],[Caja]],Originales!$I$3:$K$6,2,FALSE)</f>
        <v>Tenerife Norte</v>
      </c>
      <c r="I1834" s="6" t="str">
        <f>VLOOKUP(Tabla1[[#This Row],[Caja]],Originales!$I$3:$K$6,3,FALSE)</f>
        <v>Tenerife</v>
      </c>
      <c r="J1834" s="9" t="str">
        <f>VLOOKUP(Tabla1[[#This Row],[CodigoEmpleado]],Originales!$M$3:$P$13,2,FALSE)</f>
        <v>Jorge</v>
      </c>
      <c r="K1834" s="10">
        <f>YEAR(Tabla1[[#This Row],[Fecha]])</f>
        <v>2011</v>
      </c>
      <c r="L1834" s="11">
        <f>MONTH(Tabla1[[#This Row],[Fecha]])</f>
        <v>8</v>
      </c>
      <c r="M1834" s="11">
        <f>DAY(Tabla1[[#This Row],[Fecha]])</f>
        <v>18</v>
      </c>
      <c r="N1834" s="11">
        <f>WEEKDAY(Tabla1[[#This Row],[Fecha]],2)</f>
        <v>4</v>
      </c>
      <c r="O1834" s="11" t="str">
        <f t="shared" si="28"/>
        <v>Jueves</v>
      </c>
    </row>
    <row r="1835" spans="1:15" x14ac:dyDescent="0.25">
      <c r="A1835" s="4">
        <v>40773</v>
      </c>
      <c r="B1835">
        <v>1</v>
      </c>
      <c r="C1835">
        <v>2</v>
      </c>
      <c r="D1835" s="5" t="s">
        <v>22</v>
      </c>
      <c r="E1835" s="6">
        <v>739.81949999999995</v>
      </c>
      <c r="F1835" s="6">
        <v>1248.4604999999999</v>
      </c>
      <c r="G1835" s="6">
        <v>1988.28</v>
      </c>
      <c r="H1835" s="6" t="str">
        <f>VLOOKUP(Tabla1[[#This Row],[Caja]],Originales!$I$3:$K$6,2,FALSE)</f>
        <v>Tenerife Norte</v>
      </c>
      <c r="I1835" s="6" t="str">
        <f>VLOOKUP(Tabla1[[#This Row],[Caja]],Originales!$I$3:$K$6,3,FALSE)</f>
        <v>Tenerife</v>
      </c>
      <c r="J1835" s="9" t="str">
        <f>VLOOKUP(Tabla1[[#This Row],[CodigoEmpleado]],Originales!$M$3:$P$13,2,FALSE)</f>
        <v>Paco</v>
      </c>
      <c r="K1835" s="10">
        <f>YEAR(Tabla1[[#This Row],[Fecha]])</f>
        <v>2011</v>
      </c>
      <c r="L1835" s="11">
        <f>MONTH(Tabla1[[#This Row],[Fecha]])</f>
        <v>8</v>
      </c>
      <c r="M1835" s="11">
        <f>DAY(Tabla1[[#This Row],[Fecha]])</f>
        <v>18</v>
      </c>
      <c r="N1835" s="11">
        <f>WEEKDAY(Tabla1[[#This Row],[Fecha]],2)</f>
        <v>4</v>
      </c>
      <c r="O1835" s="11" t="str">
        <f t="shared" si="28"/>
        <v>Jueves</v>
      </c>
    </row>
    <row r="1836" spans="1:15" x14ac:dyDescent="0.25">
      <c r="A1836" s="4">
        <v>40773</v>
      </c>
      <c r="B1836">
        <v>2</v>
      </c>
      <c r="C1836">
        <v>1</v>
      </c>
      <c r="D1836" s="5" t="s">
        <v>27</v>
      </c>
      <c r="E1836" s="6">
        <v>650.52750000000003</v>
      </c>
      <c r="F1836" s="6">
        <v>1103.067</v>
      </c>
      <c r="G1836" s="6">
        <v>1753.5944999999999</v>
      </c>
      <c r="H1836" s="6" t="str">
        <f>VLOOKUP(Tabla1[[#This Row],[Caja]],Originales!$I$3:$K$6,2,FALSE)</f>
        <v>Tenerife Sur</v>
      </c>
      <c r="I1836" s="6" t="str">
        <f>VLOOKUP(Tabla1[[#This Row],[Caja]],Originales!$I$3:$K$6,3,FALSE)</f>
        <v>Tenerife</v>
      </c>
      <c r="J1836" s="9" t="str">
        <f>VLOOKUP(Tabla1[[#This Row],[CodigoEmpleado]],Originales!$M$3:$P$13,2,FALSE)</f>
        <v>Bea</v>
      </c>
      <c r="K1836" s="10">
        <f>YEAR(Tabla1[[#This Row],[Fecha]])</f>
        <v>2011</v>
      </c>
      <c r="L1836" s="11">
        <f>MONTH(Tabla1[[#This Row],[Fecha]])</f>
        <v>8</v>
      </c>
      <c r="M1836" s="11">
        <f>DAY(Tabla1[[#This Row],[Fecha]])</f>
        <v>18</v>
      </c>
      <c r="N1836" s="11">
        <f>WEEKDAY(Tabla1[[#This Row],[Fecha]],2)</f>
        <v>4</v>
      </c>
      <c r="O1836" s="11" t="str">
        <f t="shared" si="28"/>
        <v>Jueves</v>
      </c>
    </row>
    <row r="1837" spans="1:15" x14ac:dyDescent="0.25">
      <c r="A1837" s="4">
        <v>40773</v>
      </c>
      <c r="B1837">
        <v>2</v>
      </c>
      <c r="C1837">
        <v>2</v>
      </c>
      <c r="D1837" s="5" t="s">
        <v>32</v>
      </c>
      <c r="E1837" s="6">
        <v>642.71550000000002</v>
      </c>
      <c r="F1837" s="6">
        <v>1035.384</v>
      </c>
      <c r="G1837" s="6">
        <v>1678.0995</v>
      </c>
      <c r="H1837" s="6" t="str">
        <f>VLOOKUP(Tabla1[[#This Row],[Caja]],Originales!$I$3:$K$6,2,FALSE)</f>
        <v>Tenerife Sur</v>
      </c>
      <c r="I1837" s="6" t="str">
        <f>VLOOKUP(Tabla1[[#This Row],[Caja]],Originales!$I$3:$K$6,3,FALSE)</f>
        <v>Tenerife</v>
      </c>
      <c r="J1837" s="9" t="str">
        <f>VLOOKUP(Tabla1[[#This Row],[CodigoEmpleado]],Originales!$M$3:$P$13,2,FALSE)</f>
        <v>Ana</v>
      </c>
      <c r="K1837" s="10">
        <f>YEAR(Tabla1[[#This Row],[Fecha]])</f>
        <v>2011</v>
      </c>
      <c r="L1837" s="11">
        <f>MONTH(Tabla1[[#This Row],[Fecha]])</f>
        <v>8</v>
      </c>
      <c r="M1837" s="11">
        <f>DAY(Tabla1[[#This Row],[Fecha]])</f>
        <v>18</v>
      </c>
      <c r="N1837" s="11">
        <f>WEEKDAY(Tabla1[[#This Row],[Fecha]],2)</f>
        <v>4</v>
      </c>
      <c r="O1837" s="11" t="str">
        <f t="shared" si="28"/>
        <v>Jueves</v>
      </c>
    </row>
    <row r="1838" spans="1:15" x14ac:dyDescent="0.25">
      <c r="A1838" s="4">
        <v>40773</v>
      </c>
      <c r="B1838">
        <v>3</v>
      </c>
      <c r="C1838">
        <v>1</v>
      </c>
      <c r="D1838" s="5" t="s">
        <v>37</v>
      </c>
      <c r="E1838" s="6">
        <v>651.1155</v>
      </c>
      <c r="F1838" s="6">
        <v>1129.989</v>
      </c>
      <c r="G1838" s="6">
        <v>1781.1044999999999</v>
      </c>
      <c r="H1838" s="6" t="str">
        <f>VLOOKUP(Tabla1[[#This Row],[Caja]],Originales!$I$3:$K$6,2,FALSE)</f>
        <v>Las Canteras</v>
      </c>
      <c r="I1838" s="6" t="str">
        <f>VLOOKUP(Tabla1[[#This Row],[Caja]],Originales!$I$3:$K$6,3,FALSE)</f>
        <v>Las Palmas</v>
      </c>
      <c r="J1838" s="9" t="str">
        <f>VLOOKUP(Tabla1[[#This Row],[CodigoEmpleado]],Originales!$M$3:$P$13,2,FALSE)</f>
        <v>Luis</v>
      </c>
      <c r="K1838" s="10">
        <f>YEAR(Tabla1[[#This Row],[Fecha]])</f>
        <v>2011</v>
      </c>
      <c r="L1838" s="11">
        <f>MONTH(Tabla1[[#This Row],[Fecha]])</f>
        <v>8</v>
      </c>
      <c r="M1838" s="11">
        <f>DAY(Tabla1[[#This Row],[Fecha]])</f>
        <v>18</v>
      </c>
      <c r="N1838" s="11">
        <f>WEEKDAY(Tabla1[[#This Row],[Fecha]],2)</f>
        <v>4</v>
      </c>
      <c r="O1838" s="11" t="str">
        <f t="shared" si="28"/>
        <v>Jueves</v>
      </c>
    </row>
    <row r="1839" spans="1:15" x14ac:dyDescent="0.25">
      <c r="A1839" s="4">
        <v>40773</v>
      </c>
      <c r="B1839">
        <v>3</v>
      </c>
      <c r="C1839">
        <v>2</v>
      </c>
      <c r="D1839" s="5" t="s">
        <v>40</v>
      </c>
      <c r="E1839" s="6">
        <v>601.35599999999999</v>
      </c>
      <c r="F1839" s="6">
        <v>1079.8620000000001</v>
      </c>
      <c r="G1839" s="6">
        <v>1681.2180000000001</v>
      </c>
      <c r="H1839" s="6" t="str">
        <f>VLOOKUP(Tabla1[[#This Row],[Caja]],Originales!$I$3:$K$6,2,FALSE)</f>
        <v>Las Canteras</v>
      </c>
      <c r="I1839" s="6" t="str">
        <f>VLOOKUP(Tabla1[[#This Row],[Caja]],Originales!$I$3:$K$6,3,FALSE)</f>
        <v>Las Palmas</v>
      </c>
      <c r="J1839" s="9" t="str">
        <f>VLOOKUP(Tabla1[[#This Row],[CodigoEmpleado]],Originales!$M$3:$P$13,2,FALSE)</f>
        <v>Pepe</v>
      </c>
      <c r="K1839" s="10">
        <f>YEAR(Tabla1[[#This Row],[Fecha]])</f>
        <v>2011</v>
      </c>
      <c r="L1839" s="11">
        <f>MONTH(Tabla1[[#This Row],[Fecha]])</f>
        <v>8</v>
      </c>
      <c r="M1839" s="11">
        <f>DAY(Tabla1[[#This Row],[Fecha]])</f>
        <v>18</v>
      </c>
      <c r="N1839" s="11">
        <f>WEEKDAY(Tabla1[[#This Row],[Fecha]],2)</f>
        <v>4</v>
      </c>
      <c r="O1839" s="11" t="str">
        <f t="shared" si="28"/>
        <v>Jueves</v>
      </c>
    </row>
    <row r="1840" spans="1:15" x14ac:dyDescent="0.25">
      <c r="A1840" s="4">
        <v>40773</v>
      </c>
      <c r="B1840">
        <v>4</v>
      </c>
      <c r="C1840">
        <v>1</v>
      </c>
      <c r="D1840" s="5" t="s">
        <v>41</v>
      </c>
      <c r="E1840" s="6">
        <v>612.05550000000005</v>
      </c>
      <c r="F1840" s="6">
        <v>1011.0345</v>
      </c>
      <c r="G1840" s="6">
        <v>1623.09</v>
      </c>
      <c r="H1840" s="6" t="str">
        <f>VLOOKUP(Tabla1[[#This Row],[Caja]],Originales!$I$3:$K$6,2,FALSE)</f>
        <v>Telde</v>
      </c>
      <c r="I1840" s="6" t="str">
        <f>VLOOKUP(Tabla1[[#This Row],[Caja]],Originales!$I$3:$K$6,3,FALSE)</f>
        <v>Las Palmas</v>
      </c>
      <c r="J1840" s="9" t="str">
        <f>VLOOKUP(Tabla1[[#This Row],[CodigoEmpleado]],Originales!$M$3:$P$13,2,FALSE)</f>
        <v>Javi</v>
      </c>
      <c r="K1840" s="10">
        <f>YEAR(Tabla1[[#This Row],[Fecha]])</f>
        <v>2011</v>
      </c>
      <c r="L1840" s="11">
        <f>MONTH(Tabla1[[#This Row],[Fecha]])</f>
        <v>8</v>
      </c>
      <c r="M1840" s="11">
        <f>DAY(Tabla1[[#This Row],[Fecha]])</f>
        <v>18</v>
      </c>
      <c r="N1840" s="11">
        <f>WEEKDAY(Tabla1[[#This Row],[Fecha]],2)</f>
        <v>4</v>
      </c>
      <c r="O1840" s="11" t="str">
        <f t="shared" si="28"/>
        <v>Jueves</v>
      </c>
    </row>
    <row r="1841" spans="1:15" x14ac:dyDescent="0.25">
      <c r="A1841" s="4">
        <v>40773</v>
      </c>
      <c r="B1841">
        <v>4</v>
      </c>
      <c r="C1841">
        <v>2</v>
      </c>
      <c r="D1841" s="5" t="s">
        <v>43</v>
      </c>
      <c r="E1841" s="6">
        <v>659.7885</v>
      </c>
      <c r="F1841" s="6">
        <v>1054.7985000000001</v>
      </c>
      <c r="G1841" s="6">
        <v>1714.587</v>
      </c>
      <c r="H1841" s="6" t="str">
        <f>VLOOKUP(Tabla1[[#This Row],[Caja]],Originales!$I$3:$K$6,2,FALSE)</f>
        <v>Telde</v>
      </c>
      <c r="I1841" s="6" t="str">
        <f>VLOOKUP(Tabla1[[#This Row],[Caja]],Originales!$I$3:$K$6,3,FALSE)</f>
        <v>Las Palmas</v>
      </c>
      <c r="J1841" s="9" t="str">
        <f>VLOOKUP(Tabla1[[#This Row],[CodigoEmpleado]],Originales!$M$3:$P$13,2,FALSE)</f>
        <v>Jose</v>
      </c>
      <c r="K1841" s="10">
        <f>YEAR(Tabla1[[#This Row],[Fecha]])</f>
        <v>2011</v>
      </c>
      <c r="L1841" s="11">
        <f>MONTH(Tabla1[[#This Row],[Fecha]])</f>
        <v>8</v>
      </c>
      <c r="M1841" s="11">
        <f>DAY(Tabla1[[#This Row],[Fecha]])</f>
        <v>18</v>
      </c>
      <c r="N1841" s="11">
        <f>WEEKDAY(Tabla1[[#This Row],[Fecha]],2)</f>
        <v>4</v>
      </c>
      <c r="O1841" s="11" t="str">
        <f t="shared" si="28"/>
        <v>Jueves</v>
      </c>
    </row>
    <row r="1842" spans="1:15" x14ac:dyDescent="0.25">
      <c r="A1842" s="4">
        <v>40774</v>
      </c>
      <c r="B1842">
        <v>1</v>
      </c>
      <c r="C1842">
        <v>1</v>
      </c>
      <c r="D1842" s="5" t="s">
        <v>47</v>
      </c>
      <c r="E1842" s="6">
        <v>730.18050000000005</v>
      </c>
      <c r="F1842" s="6">
        <v>1154.2545</v>
      </c>
      <c r="G1842" s="6">
        <v>1884.4349999999999</v>
      </c>
      <c r="H1842" s="6" t="str">
        <f>VLOOKUP(Tabla1[[#This Row],[Caja]],Originales!$I$3:$K$6,2,FALSE)</f>
        <v>Tenerife Norte</v>
      </c>
      <c r="I1842" s="6" t="str">
        <f>VLOOKUP(Tabla1[[#This Row],[Caja]],Originales!$I$3:$K$6,3,FALSE)</f>
        <v>Tenerife</v>
      </c>
      <c r="J1842" s="9" t="str">
        <f>VLOOKUP(Tabla1[[#This Row],[CodigoEmpleado]],Originales!$M$3:$P$13,2,FALSE)</f>
        <v>Toño</v>
      </c>
      <c r="K1842" s="10">
        <f>YEAR(Tabla1[[#This Row],[Fecha]])</f>
        <v>2011</v>
      </c>
      <c r="L1842" s="11">
        <f>MONTH(Tabla1[[#This Row],[Fecha]])</f>
        <v>8</v>
      </c>
      <c r="M1842" s="11">
        <f>DAY(Tabla1[[#This Row],[Fecha]])</f>
        <v>19</v>
      </c>
      <c r="N1842" s="11">
        <f>WEEKDAY(Tabla1[[#This Row],[Fecha]],2)</f>
        <v>5</v>
      </c>
      <c r="O1842" s="11" t="str">
        <f t="shared" si="28"/>
        <v>Viernes</v>
      </c>
    </row>
    <row r="1843" spans="1:15" x14ac:dyDescent="0.25">
      <c r="A1843" s="4">
        <v>40774</v>
      </c>
      <c r="B1843">
        <v>1</v>
      </c>
      <c r="C1843">
        <v>2</v>
      </c>
      <c r="D1843" s="5" t="s">
        <v>24</v>
      </c>
      <c r="E1843" s="6">
        <v>822.20249999999999</v>
      </c>
      <c r="F1843" s="6">
        <v>1270.9725000000001</v>
      </c>
      <c r="G1843" s="6">
        <v>2093.1750000000002</v>
      </c>
      <c r="H1843" s="6" t="str">
        <f>VLOOKUP(Tabla1[[#This Row],[Caja]],Originales!$I$3:$K$6,2,FALSE)</f>
        <v>Tenerife Norte</v>
      </c>
      <c r="I1843" s="6" t="str">
        <f>VLOOKUP(Tabla1[[#This Row],[Caja]],Originales!$I$3:$K$6,3,FALSE)</f>
        <v>Tenerife</v>
      </c>
      <c r="J1843" s="9" t="str">
        <f>VLOOKUP(Tabla1[[#This Row],[CodigoEmpleado]],Originales!$M$3:$P$13,2,FALSE)</f>
        <v>Ana</v>
      </c>
      <c r="K1843" s="10">
        <f>YEAR(Tabla1[[#This Row],[Fecha]])</f>
        <v>2011</v>
      </c>
      <c r="L1843" s="11">
        <f>MONTH(Tabla1[[#This Row],[Fecha]])</f>
        <v>8</v>
      </c>
      <c r="M1843" s="11">
        <f>DAY(Tabla1[[#This Row],[Fecha]])</f>
        <v>19</v>
      </c>
      <c r="N1843" s="11">
        <f>WEEKDAY(Tabla1[[#This Row],[Fecha]],2)</f>
        <v>5</v>
      </c>
      <c r="O1843" s="11" t="str">
        <f t="shared" si="28"/>
        <v>Viernes</v>
      </c>
    </row>
    <row r="1844" spans="1:15" x14ac:dyDescent="0.25">
      <c r="A1844" s="4">
        <v>40774</v>
      </c>
      <c r="B1844">
        <v>2</v>
      </c>
      <c r="C1844">
        <v>1</v>
      </c>
      <c r="D1844" s="5" t="s">
        <v>30</v>
      </c>
      <c r="E1844" s="6">
        <v>688.44299999999998</v>
      </c>
      <c r="F1844" s="6">
        <v>1193.1675</v>
      </c>
      <c r="G1844" s="6">
        <v>1881.6105</v>
      </c>
      <c r="H1844" s="6" t="str">
        <f>VLOOKUP(Tabla1[[#This Row],[Caja]],Originales!$I$3:$K$6,2,FALSE)</f>
        <v>Tenerife Sur</v>
      </c>
      <c r="I1844" s="6" t="str">
        <f>VLOOKUP(Tabla1[[#This Row],[Caja]],Originales!$I$3:$K$6,3,FALSE)</f>
        <v>Tenerife</v>
      </c>
      <c r="J1844" s="9" t="str">
        <f>VLOOKUP(Tabla1[[#This Row],[CodigoEmpleado]],Originales!$M$3:$P$13,2,FALSE)</f>
        <v>Juan</v>
      </c>
      <c r="K1844" s="10">
        <f>YEAR(Tabla1[[#This Row],[Fecha]])</f>
        <v>2011</v>
      </c>
      <c r="L1844" s="11">
        <f>MONTH(Tabla1[[#This Row],[Fecha]])</f>
        <v>8</v>
      </c>
      <c r="M1844" s="11">
        <f>DAY(Tabla1[[#This Row],[Fecha]])</f>
        <v>19</v>
      </c>
      <c r="N1844" s="11">
        <f>WEEKDAY(Tabla1[[#This Row],[Fecha]],2)</f>
        <v>5</v>
      </c>
      <c r="O1844" s="11" t="str">
        <f t="shared" si="28"/>
        <v>Viernes</v>
      </c>
    </row>
    <row r="1845" spans="1:15" x14ac:dyDescent="0.25">
      <c r="A1845" s="4">
        <v>40774</v>
      </c>
      <c r="B1845">
        <v>2</v>
      </c>
      <c r="C1845">
        <v>2</v>
      </c>
      <c r="D1845" s="5" t="s">
        <v>16</v>
      </c>
      <c r="E1845" s="6">
        <v>591.33900000000006</v>
      </c>
      <c r="F1845" s="6">
        <v>997.18499999999995</v>
      </c>
      <c r="G1845" s="6">
        <v>1588.5239999999999</v>
      </c>
      <c r="H1845" s="6" t="str">
        <f>VLOOKUP(Tabla1[[#This Row],[Caja]],Originales!$I$3:$K$6,2,FALSE)</f>
        <v>Tenerife Sur</v>
      </c>
      <c r="I1845" s="6" t="str">
        <f>VLOOKUP(Tabla1[[#This Row],[Caja]],Originales!$I$3:$K$6,3,FALSE)</f>
        <v>Tenerife</v>
      </c>
      <c r="J1845" s="9" t="str">
        <f>VLOOKUP(Tabla1[[#This Row],[CodigoEmpleado]],Originales!$M$3:$P$13,2,FALSE)</f>
        <v>Jorge</v>
      </c>
      <c r="K1845" s="10">
        <f>YEAR(Tabla1[[#This Row],[Fecha]])</f>
        <v>2011</v>
      </c>
      <c r="L1845" s="11">
        <f>MONTH(Tabla1[[#This Row],[Fecha]])</f>
        <v>8</v>
      </c>
      <c r="M1845" s="11">
        <f>DAY(Tabla1[[#This Row],[Fecha]])</f>
        <v>19</v>
      </c>
      <c r="N1845" s="11">
        <f>WEEKDAY(Tabla1[[#This Row],[Fecha]],2)</f>
        <v>5</v>
      </c>
      <c r="O1845" s="11" t="str">
        <f t="shared" si="28"/>
        <v>Viernes</v>
      </c>
    </row>
    <row r="1846" spans="1:15" x14ac:dyDescent="0.25">
      <c r="A1846" s="4">
        <v>40774</v>
      </c>
      <c r="B1846">
        <v>3</v>
      </c>
      <c r="C1846">
        <v>1</v>
      </c>
      <c r="D1846" s="5" t="s">
        <v>22</v>
      </c>
      <c r="E1846" s="6">
        <v>679.42349999999999</v>
      </c>
      <c r="F1846" s="6">
        <v>1206.5864999999999</v>
      </c>
      <c r="G1846" s="6">
        <v>1886.01</v>
      </c>
      <c r="H1846" s="6" t="str">
        <f>VLOOKUP(Tabla1[[#This Row],[Caja]],Originales!$I$3:$K$6,2,FALSE)</f>
        <v>Las Canteras</v>
      </c>
      <c r="I1846" s="6" t="str">
        <f>VLOOKUP(Tabla1[[#This Row],[Caja]],Originales!$I$3:$K$6,3,FALSE)</f>
        <v>Las Palmas</v>
      </c>
      <c r="J1846" s="9" t="str">
        <f>VLOOKUP(Tabla1[[#This Row],[CodigoEmpleado]],Originales!$M$3:$P$13,2,FALSE)</f>
        <v>Paco</v>
      </c>
      <c r="K1846" s="10">
        <f>YEAR(Tabla1[[#This Row],[Fecha]])</f>
        <v>2011</v>
      </c>
      <c r="L1846" s="11">
        <f>MONTH(Tabla1[[#This Row],[Fecha]])</f>
        <v>8</v>
      </c>
      <c r="M1846" s="11">
        <f>DAY(Tabla1[[#This Row],[Fecha]])</f>
        <v>19</v>
      </c>
      <c r="N1846" s="11">
        <f>WEEKDAY(Tabla1[[#This Row],[Fecha]],2)</f>
        <v>5</v>
      </c>
      <c r="O1846" s="11" t="str">
        <f t="shared" si="28"/>
        <v>Viernes</v>
      </c>
    </row>
    <row r="1847" spans="1:15" x14ac:dyDescent="0.25">
      <c r="A1847" s="4">
        <v>40774</v>
      </c>
      <c r="B1847">
        <v>3</v>
      </c>
      <c r="C1847">
        <v>2</v>
      </c>
      <c r="D1847" s="5" t="s">
        <v>27</v>
      </c>
      <c r="E1847" s="6">
        <v>822.59100000000001</v>
      </c>
      <c r="F1847" s="6">
        <v>1347.0135</v>
      </c>
      <c r="G1847" s="6">
        <v>2169.6044999999999</v>
      </c>
      <c r="H1847" s="6" t="str">
        <f>VLOOKUP(Tabla1[[#This Row],[Caja]],Originales!$I$3:$K$6,2,FALSE)</f>
        <v>Las Canteras</v>
      </c>
      <c r="I1847" s="6" t="str">
        <f>VLOOKUP(Tabla1[[#This Row],[Caja]],Originales!$I$3:$K$6,3,FALSE)</f>
        <v>Las Palmas</v>
      </c>
      <c r="J1847" s="9" t="str">
        <f>VLOOKUP(Tabla1[[#This Row],[CodigoEmpleado]],Originales!$M$3:$P$13,2,FALSE)</f>
        <v>Bea</v>
      </c>
      <c r="K1847" s="10">
        <f>YEAR(Tabla1[[#This Row],[Fecha]])</f>
        <v>2011</v>
      </c>
      <c r="L1847" s="11">
        <f>MONTH(Tabla1[[#This Row],[Fecha]])</f>
        <v>8</v>
      </c>
      <c r="M1847" s="11">
        <f>DAY(Tabla1[[#This Row],[Fecha]])</f>
        <v>19</v>
      </c>
      <c r="N1847" s="11">
        <f>WEEKDAY(Tabla1[[#This Row],[Fecha]],2)</f>
        <v>5</v>
      </c>
      <c r="O1847" s="11" t="str">
        <f t="shared" si="28"/>
        <v>Viernes</v>
      </c>
    </row>
    <row r="1848" spans="1:15" x14ac:dyDescent="0.25">
      <c r="A1848" s="4">
        <v>40774</v>
      </c>
      <c r="B1848">
        <v>4</v>
      </c>
      <c r="C1848">
        <v>1</v>
      </c>
      <c r="D1848" s="5" t="s">
        <v>32</v>
      </c>
      <c r="E1848" s="6">
        <v>614.66999999999996</v>
      </c>
      <c r="F1848" s="6">
        <v>986.30700000000002</v>
      </c>
      <c r="G1848" s="6">
        <v>1600.9770000000001</v>
      </c>
      <c r="H1848" s="6" t="str">
        <f>VLOOKUP(Tabla1[[#This Row],[Caja]],Originales!$I$3:$K$6,2,FALSE)</f>
        <v>Telde</v>
      </c>
      <c r="I1848" s="6" t="str">
        <f>VLOOKUP(Tabla1[[#This Row],[Caja]],Originales!$I$3:$K$6,3,FALSE)</f>
        <v>Las Palmas</v>
      </c>
      <c r="J1848" s="9" t="str">
        <f>VLOOKUP(Tabla1[[#This Row],[CodigoEmpleado]],Originales!$M$3:$P$13,2,FALSE)</f>
        <v>Ana</v>
      </c>
      <c r="K1848" s="10">
        <f>YEAR(Tabla1[[#This Row],[Fecha]])</f>
        <v>2011</v>
      </c>
      <c r="L1848" s="11">
        <f>MONTH(Tabla1[[#This Row],[Fecha]])</f>
        <v>8</v>
      </c>
      <c r="M1848" s="11">
        <f>DAY(Tabla1[[#This Row],[Fecha]])</f>
        <v>19</v>
      </c>
      <c r="N1848" s="11">
        <f>WEEKDAY(Tabla1[[#This Row],[Fecha]],2)</f>
        <v>5</v>
      </c>
      <c r="O1848" s="11" t="str">
        <f t="shared" si="28"/>
        <v>Viernes</v>
      </c>
    </row>
    <row r="1849" spans="1:15" x14ac:dyDescent="0.25">
      <c r="A1849" s="4">
        <v>40774</v>
      </c>
      <c r="B1849">
        <v>4</v>
      </c>
      <c r="C1849">
        <v>2</v>
      </c>
      <c r="D1849" s="5" t="s">
        <v>37</v>
      </c>
      <c r="E1849" s="6">
        <v>784.29750000000001</v>
      </c>
      <c r="F1849" s="6">
        <v>1345.2284999999999</v>
      </c>
      <c r="G1849" s="6">
        <v>2129.5259999999998</v>
      </c>
      <c r="H1849" s="6" t="str">
        <f>VLOOKUP(Tabla1[[#This Row],[Caja]],Originales!$I$3:$K$6,2,FALSE)</f>
        <v>Telde</v>
      </c>
      <c r="I1849" s="6" t="str">
        <f>VLOOKUP(Tabla1[[#This Row],[Caja]],Originales!$I$3:$K$6,3,FALSE)</f>
        <v>Las Palmas</v>
      </c>
      <c r="J1849" s="9" t="str">
        <f>VLOOKUP(Tabla1[[#This Row],[CodigoEmpleado]],Originales!$M$3:$P$13,2,FALSE)</f>
        <v>Luis</v>
      </c>
      <c r="K1849" s="10">
        <f>YEAR(Tabla1[[#This Row],[Fecha]])</f>
        <v>2011</v>
      </c>
      <c r="L1849" s="11">
        <f>MONTH(Tabla1[[#This Row],[Fecha]])</f>
        <v>8</v>
      </c>
      <c r="M1849" s="11">
        <f>DAY(Tabla1[[#This Row],[Fecha]])</f>
        <v>19</v>
      </c>
      <c r="N1849" s="11">
        <f>WEEKDAY(Tabla1[[#This Row],[Fecha]],2)</f>
        <v>5</v>
      </c>
      <c r="O1849" s="11" t="str">
        <f t="shared" si="28"/>
        <v>Viernes</v>
      </c>
    </row>
    <row r="1850" spans="1:15" x14ac:dyDescent="0.25">
      <c r="A1850" s="4">
        <v>40775</v>
      </c>
      <c r="B1850">
        <v>1</v>
      </c>
      <c r="C1850">
        <v>1</v>
      </c>
      <c r="D1850" s="5" t="s">
        <v>40</v>
      </c>
      <c r="E1850" s="6">
        <v>547.596</v>
      </c>
      <c r="F1850" s="6">
        <v>1037.883</v>
      </c>
      <c r="G1850" s="6">
        <v>1585.479</v>
      </c>
      <c r="H1850" s="6" t="str">
        <f>VLOOKUP(Tabla1[[#This Row],[Caja]],Originales!$I$3:$K$6,2,FALSE)</f>
        <v>Tenerife Norte</v>
      </c>
      <c r="I1850" s="6" t="str">
        <f>VLOOKUP(Tabla1[[#This Row],[Caja]],Originales!$I$3:$K$6,3,FALSE)</f>
        <v>Tenerife</v>
      </c>
      <c r="J1850" s="9" t="str">
        <f>VLOOKUP(Tabla1[[#This Row],[CodigoEmpleado]],Originales!$M$3:$P$13,2,FALSE)</f>
        <v>Pepe</v>
      </c>
      <c r="K1850" s="10">
        <f>YEAR(Tabla1[[#This Row],[Fecha]])</f>
        <v>2011</v>
      </c>
      <c r="L1850" s="11">
        <f>MONTH(Tabla1[[#This Row],[Fecha]])</f>
        <v>8</v>
      </c>
      <c r="M1850" s="11">
        <f>DAY(Tabla1[[#This Row],[Fecha]])</f>
        <v>20</v>
      </c>
      <c r="N1850" s="11">
        <f>WEEKDAY(Tabla1[[#This Row],[Fecha]],2)</f>
        <v>6</v>
      </c>
      <c r="O1850" s="11" t="str">
        <f t="shared" si="28"/>
        <v>Sábado</v>
      </c>
    </row>
    <row r="1851" spans="1:15" x14ac:dyDescent="0.25">
      <c r="A1851" s="4">
        <v>40775</v>
      </c>
      <c r="B1851">
        <v>1</v>
      </c>
      <c r="C1851">
        <v>2</v>
      </c>
      <c r="D1851" s="5" t="s">
        <v>41</v>
      </c>
      <c r="E1851" s="6">
        <v>804.37350000000004</v>
      </c>
      <c r="F1851" s="6">
        <v>1321.53</v>
      </c>
      <c r="G1851" s="6">
        <v>2125.9034999999999</v>
      </c>
      <c r="H1851" s="6" t="str">
        <f>VLOOKUP(Tabla1[[#This Row],[Caja]],Originales!$I$3:$K$6,2,FALSE)</f>
        <v>Tenerife Norte</v>
      </c>
      <c r="I1851" s="6" t="str">
        <f>VLOOKUP(Tabla1[[#This Row],[Caja]],Originales!$I$3:$K$6,3,FALSE)</f>
        <v>Tenerife</v>
      </c>
      <c r="J1851" s="9" t="str">
        <f>VLOOKUP(Tabla1[[#This Row],[CodigoEmpleado]],Originales!$M$3:$P$13,2,FALSE)</f>
        <v>Javi</v>
      </c>
      <c r="K1851" s="10">
        <f>YEAR(Tabla1[[#This Row],[Fecha]])</f>
        <v>2011</v>
      </c>
      <c r="L1851" s="11">
        <f>MONTH(Tabla1[[#This Row],[Fecha]])</f>
        <v>8</v>
      </c>
      <c r="M1851" s="11">
        <f>DAY(Tabla1[[#This Row],[Fecha]])</f>
        <v>20</v>
      </c>
      <c r="N1851" s="11">
        <f>WEEKDAY(Tabla1[[#This Row],[Fecha]],2)</f>
        <v>6</v>
      </c>
      <c r="O1851" s="11" t="str">
        <f t="shared" si="28"/>
        <v>Sábado</v>
      </c>
    </row>
    <row r="1852" spans="1:15" x14ac:dyDescent="0.25">
      <c r="A1852" s="4">
        <v>40775</v>
      </c>
      <c r="B1852">
        <v>2</v>
      </c>
      <c r="C1852">
        <v>1</v>
      </c>
      <c r="D1852" s="5" t="s">
        <v>43</v>
      </c>
      <c r="E1852" s="6">
        <v>624.84450000000004</v>
      </c>
      <c r="F1852" s="6">
        <v>967.45950000000005</v>
      </c>
      <c r="G1852" s="6">
        <v>1592.3040000000001</v>
      </c>
      <c r="H1852" s="6" t="str">
        <f>VLOOKUP(Tabla1[[#This Row],[Caja]],Originales!$I$3:$K$6,2,FALSE)</f>
        <v>Tenerife Sur</v>
      </c>
      <c r="I1852" s="6" t="str">
        <f>VLOOKUP(Tabla1[[#This Row],[Caja]],Originales!$I$3:$K$6,3,FALSE)</f>
        <v>Tenerife</v>
      </c>
      <c r="J1852" s="9" t="str">
        <f>VLOOKUP(Tabla1[[#This Row],[CodigoEmpleado]],Originales!$M$3:$P$13,2,FALSE)</f>
        <v>Jose</v>
      </c>
      <c r="K1852" s="10">
        <f>YEAR(Tabla1[[#This Row],[Fecha]])</f>
        <v>2011</v>
      </c>
      <c r="L1852" s="11">
        <f>MONTH(Tabla1[[#This Row],[Fecha]])</f>
        <v>8</v>
      </c>
      <c r="M1852" s="11">
        <f>DAY(Tabla1[[#This Row],[Fecha]])</f>
        <v>20</v>
      </c>
      <c r="N1852" s="11">
        <f>WEEKDAY(Tabla1[[#This Row],[Fecha]],2)</f>
        <v>6</v>
      </c>
      <c r="O1852" s="11" t="str">
        <f t="shared" si="28"/>
        <v>Sábado</v>
      </c>
    </row>
    <row r="1853" spans="1:15" x14ac:dyDescent="0.25">
      <c r="A1853" s="4">
        <v>40775</v>
      </c>
      <c r="B1853">
        <v>2</v>
      </c>
      <c r="C1853">
        <v>2</v>
      </c>
      <c r="D1853" s="5" t="s">
        <v>47</v>
      </c>
      <c r="E1853" s="6">
        <v>783.78300000000002</v>
      </c>
      <c r="F1853" s="6">
        <v>1324.0709999999999</v>
      </c>
      <c r="G1853" s="6">
        <v>2107.8539999999998</v>
      </c>
      <c r="H1853" s="6" t="str">
        <f>VLOOKUP(Tabla1[[#This Row],[Caja]],Originales!$I$3:$K$6,2,FALSE)</f>
        <v>Tenerife Sur</v>
      </c>
      <c r="I1853" s="6" t="str">
        <f>VLOOKUP(Tabla1[[#This Row],[Caja]],Originales!$I$3:$K$6,3,FALSE)</f>
        <v>Tenerife</v>
      </c>
      <c r="J1853" s="9" t="str">
        <f>VLOOKUP(Tabla1[[#This Row],[CodigoEmpleado]],Originales!$M$3:$P$13,2,FALSE)</f>
        <v>Toño</v>
      </c>
      <c r="K1853" s="10">
        <f>YEAR(Tabla1[[#This Row],[Fecha]])</f>
        <v>2011</v>
      </c>
      <c r="L1853" s="11">
        <f>MONTH(Tabla1[[#This Row],[Fecha]])</f>
        <v>8</v>
      </c>
      <c r="M1853" s="11">
        <f>DAY(Tabla1[[#This Row],[Fecha]])</f>
        <v>20</v>
      </c>
      <c r="N1853" s="11">
        <f>WEEKDAY(Tabla1[[#This Row],[Fecha]],2)</f>
        <v>6</v>
      </c>
      <c r="O1853" s="11" t="str">
        <f t="shared" si="28"/>
        <v>Sábado</v>
      </c>
    </row>
    <row r="1854" spans="1:15" x14ac:dyDescent="0.25">
      <c r="A1854" s="4">
        <v>40775</v>
      </c>
      <c r="B1854">
        <v>3</v>
      </c>
      <c r="C1854">
        <v>1</v>
      </c>
      <c r="D1854" s="5" t="s">
        <v>24</v>
      </c>
      <c r="E1854" s="6">
        <v>621.23249999999996</v>
      </c>
      <c r="F1854" s="6">
        <v>1047.5115000000001</v>
      </c>
      <c r="G1854" s="6">
        <v>1668.7439999999999</v>
      </c>
      <c r="H1854" s="6" t="str">
        <f>VLOOKUP(Tabla1[[#This Row],[Caja]],Originales!$I$3:$K$6,2,FALSE)</f>
        <v>Las Canteras</v>
      </c>
      <c r="I1854" s="6" t="str">
        <f>VLOOKUP(Tabla1[[#This Row],[Caja]],Originales!$I$3:$K$6,3,FALSE)</f>
        <v>Las Palmas</v>
      </c>
      <c r="J1854" s="9" t="str">
        <f>VLOOKUP(Tabla1[[#This Row],[CodigoEmpleado]],Originales!$M$3:$P$13,2,FALSE)</f>
        <v>Ana</v>
      </c>
      <c r="K1854" s="10">
        <f>YEAR(Tabla1[[#This Row],[Fecha]])</f>
        <v>2011</v>
      </c>
      <c r="L1854" s="11">
        <f>MONTH(Tabla1[[#This Row],[Fecha]])</f>
        <v>8</v>
      </c>
      <c r="M1854" s="11">
        <f>DAY(Tabla1[[#This Row],[Fecha]])</f>
        <v>20</v>
      </c>
      <c r="N1854" s="11">
        <f>WEEKDAY(Tabla1[[#This Row],[Fecha]],2)</f>
        <v>6</v>
      </c>
      <c r="O1854" s="11" t="str">
        <f t="shared" si="28"/>
        <v>Sábado</v>
      </c>
    </row>
    <row r="1855" spans="1:15" x14ac:dyDescent="0.25">
      <c r="A1855" s="4">
        <v>40775</v>
      </c>
      <c r="B1855">
        <v>3</v>
      </c>
      <c r="C1855">
        <v>2</v>
      </c>
      <c r="D1855" s="5" t="s">
        <v>30</v>
      </c>
      <c r="E1855" s="6">
        <v>632.56200000000001</v>
      </c>
      <c r="F1855" s="6">
        <v>1055.0505000000001</v>
      </c>
      <c r="G1855" s="6">
        <v>1687.6125</v>
      </c>
      <c r="H1855" s="6" t="str">
        <f>VLOOKUP(Tabla1[[#This Row],[Caja]],Originales!$I$3:$K$6,2,FALSE)</f>
        <v>Las Canteras</v>
      </c>
      <c r="I1855" s="6" t="str">
        <f>VLOOKUP(Tabla1[[#This Row],[Caja]],Originales!$I$3:$K$6,3,FALSE)</f>
        <v>Las Palmas</v>
      </c>
      <c r="J1855" s="9" t="str">
        <f>VLOOKUP(Tabla1[[#This Row],[CodigoEmpleado]],Originales!$M$3:$P$13,2,FALSE)</f>
        <v>Juan</v>
      </c>
      <c r="K1855" s="10">
        <f>YEAR(Tabla1[[#This Row],[Fecha]])</f>
        <v>2011</v>
      </c>
      <c r="L1855" s="11">
        <f>MONTH(Tabla1[[#This Row],[Fecha]])</f>
        <v>8</v>
      </c>
      <c r="M1855" s="11">
        <f>DAY(Tabla1[[#This Row],[Fecha]])</f>
        <v>20</v>
      </c>
      <c r="N1855" s="11">
        <f>WEEKDAY(Tabla1[[#This Row],[Fecha]],2)</f>
        <v>6</v>
      </c>
      <c r="O1855" s="11" t="str">
        <f t="shared" si="28"/>
        <v>Sábado</v>
      </c>
    </row>
    <row r="1856" spans="1:15" x14ac:dyDescent="0.25">
      <c r="A1856" s="4">
        <v>40775</v>
      </c>
      <c r="B1856">
        <v>4</v>
      </c>
      <c r="C1856">
        <v>1</v>
      </c>
      <c r="D1856" s="5" t="s">
        <v>16</v>
      </c>
      <c r="E1856" s="6">
        <v>649.03650000000005</v>
      </c>
      <c r="F1856" s="6">
        <v>1083.81</v>
      </c>
      <c r="G1856" s="6">
        <v>1732.8465000000001</v>
      </c>
      <c r="H1856" s="6" t="str">
        <f>VLOOKUP(Tabla1[[#This Row],[Caja]],Originales!$I$3:$K$6,2,FALSE)</f>
        <v>Telde</v>
      </c>
      <c r="I1856" s="6" t="str">
        <f>VLOOKUP(Tabla1[[#This Row],[Caja]],Originales!$I$3:$K$6,3,FALSE)</f>
        <v>Las Palmas</v>
      </c>
      <c r="J1856" s="9" t="str">
        <f>VLOOKUP(Tabla1[[#This Row],[CodigoEmpleado]],Originales!$M$3:$P$13,2,FALSE)</f>
        <v>Jorge</v>
      </c>
      <c r="K1856" s="10">
        <f>YEAR(Tabla1[[#This Row],[Fecha]])</f>
        <v>2011</v>
      </c>
      <c r="L1856" s="11">
        <f>MONTH(Tabla1[[#This Row],[Fecha]])</f>
        <v>8</v>
      </c>
      <c r="M1856" s="11">
        <f>DAY(Tabla1[[#This Row],[Fecha]])</f>
        <v>20</v>
      </c>
      <c r="N1856" s="11">
        <f>WEEKDAY(Tabla1[[#This Row],[Fecha]],2)</f>
        <v>6</v>
      </c>
      <c r="O1856" s="11" t="str">
        <f t="shared" si="28"/>
        <v>Sábado</v>
      </c>
    </row>
    <row r="1857" spans="1:15" x14ac:dyDescent="0.25">
      <c r="A1857" s="4">
        <v>40775</v>
      </c>
      <c r="B1857">
        <v>4</v>
      </c>
      <c r="C1857">
        <v>2</v>
      </c>
      <c r="D1857" s="5" t="s">
        <v>22</v>
      </c>
      <c r="E1857" s="6">
        <v>710.37750000000005</v>
      </c>
      <c r="F1857" s="6">
        <v>1295.4585</v>
      </c>
      <c r="G1857" s="6">
        <v>2005.836</v>
      </c>
      <c r="H1857" s="6" t="str">
        <f>VLOOKUP(Tabla1[[#This Row],[Caja]],Originales!$I$3:$K$6,2,FALSE)</f>
        <v>Telde</v>
      </c>
      <c r="I1857" s="6" t="str">
        <f>VLOOKUP(Tabla1[[#This Row],[Caja]],Originales!$I$3:$K$6,3,FALSE)</f>
        <v>Las Palmas</v>
      </c>
      <c r="J1857" s="9" t="str">
        <f>VLOOKUP(Tabla1[[#This Row],[CodigoEmpleado]],Originales!$M$3:$P$13,2,FALSE)</f>
        <v>Paco</v>
      </c>
      <c r="K1857" s="10">
        <f>YEAR(Tabla1[[#This Row],[Fecha]])</f>
        <v>2011</v>
      </c>
      <c r="L1857" s="11">
        <f>MONTH(Tabla1[[#This Row],[Fecha]])</f>
        <v>8</v>
      </c>
      <c r="M1857" s="11">
        <f>DAY(Tabla1[[#This Row],[Fecha]])</f>
        <v>20</v>
      </c>
      <c r="N1857" s="11">
        <f>WEEKDAY(Tabla1[[#This Row],[Fecha]],2)</f>
        <v>6</v>
      </c>
      <c r="O1857" s="11" t="str">
        <f t="shared" si="28"/>
        <v>Sábado</v>
      </c>
    </row>
    <row r="1858" spans="1:15" x14ac:dyDescent="0.25">
      <c r="A1858" s="4">
        <v>40776</v>
      </c>
      <c r="B1858">
        <v>1</v>
      </c>
      <c r="C1858">
        <v>1</v>
      </c>
      <c r="D1858" s="5" t="s">
        <v>27</v>
      </c>
      <c r="E1858" s="6">
        <v>602.71050000000002</v>
      </c>
      <c r="F1858" s="6">
        <v>1054.2735</v>
      </c>
      <c r="G1858" s="6">
        <v>1656.9839999999999</v>
      </c>
      <c r="H1858" s="6" t="str">
        <f>VLOOKUP(Tabla1[[#This Row],[Caja]],Originales!$I$3:$K$6,2,FALSE)</f>
        <v>Tenerife Norte</v>
      </c>
      <c r="I1858" s="6" t="str">
        <f>VLOOKUP(Tabla1[[#This Row],[Caja]],Originales!$I$3:$K$6,3,FALSE)</f>
        <v>Tenerife</v>
      </c>
      <c r="J1858" s="9" t="str">
        <f>VLOOKUP(Tabla1[[#This Row],[CodigoEmpleado]],Originales!$M$3:$P$13,2,FALSE)</f>
        <v>Bea</v>
      </c>
      <c r="K1858" s="10">
        <f>YEAR(Tabla1[[#This Row],[Fecha]])</f>
        <v>2011</v>
      </c>
      <c r="L1858" s="11">
        <f>MONTH(Tabla1[[#This Row],[Fecha]])</f>
        <v>8</v>
      </c>
      <c r="M1858" s="11">
        <f>DAY(Tabla1[[#This Row],[Fecha]])</f>
        <v>21</v>
      </c>
      <c r="N1858" s="11">
        <f>WEEKDAY(Tabla1[[#This Row],[Fecha]],2)</f>
        <v>7</v>
      </c>
      <c r="O1858" s="11" t="str">
        <f t="shared" ref="O1858:O1921" si="29">IF(N1858=1,"Lunes",IF(N1858=2,"Martes",IF(N1858=3,"Miércoles",IF(N1858=4,"Jueves",IF(N1858=5,"Viernes",IF(N1858=6,"Sábado","Domingo"))))))</f>
        <v>Domingo</v>
      </c>
    </row>
    <row r="1859" spans="1:15" x14ac:dyDescent="0.25">
      <c r="A1859" s="4">
        <v>40776</v>
      </c>
      <c r="B1859">
        <v>1</v>
      </c>
      <c r="C1859">
        <v>2</v>
      </c>
      <c r="D1859" s="5" t="s">
        <v>32</v>
      </c>
      <c r="E1859" s="6">
        <v>738.33900000000006</v>
      </c>
      <c r="F1859" s="6">
        <v>1131.2805000000001</v>
      </c>
      <c r="G1859" s="6">
        <v>1869.6195</v>
      </c>
      <c r="H1859" s="6" t="str">
        <f>VLOOKUP(Tabla1[[#This Row],[Caja]],Originales!$I$3:$K$6,2,FALSE)</f>
        <v>Tenerife Norte</v>
      </c>
      <c r="I1859" s="6" t="str">
        <f>VLOOKUP(Tabla1[[#This Row],[Caja]],Originales!$I$3:$K$6,3,FALSE)</f>
        <v>Tenerife</v>
      </c>
      <c r="J1859" s="9" t="str">
        <f>VLOOKUP(Tabla1[[#This Row],[CodigoEmpleado]],Originales!$M$3:$P$13,2,FALSE)</f>
        <v>Ana</v>
      </c>
      <c r="K1859" s="10">
        <f>YEAR(Tabla1[[#This Row],[Fecha]])</f>
        <v>2011</v>
      </c>
      <c r="L1859" s="11">
        <f>MONTH(Tabla1[[#This Row],[Fecha]])</f>
        <v>8</v>
      </c>
      <c r="M1859" s="11">
        <f>DAY(Tabla1[[#This Row],[Fecha]])</f>
        <v>21</v>
      </c>
      <c r="N1859" s="11">
        <f>WEEKDAY(Tabla1[[#This Row],[Fecha]],2)</f>
        <v>7</v>
      </c>
      <c r="O1859" s="11" t="str">
        <f t="shared" si="29"/>
        <v>Domingo</v>
      </c>
    </row>
    <row r="1860" spans="1:15" x14ac:dyDescent="0.25">
      <c r="A1860" s="4">
        <v>40776</v>
      </c>
      <c r="B1860">
        <v>2</v>
      </c>
      <c r="C1860">
        <v>1</v>
      </c>
      <c r="D1860" s="5" t="s">
        <v>37</v>
      </c>
      <c r="E1860" s="6">
        <v>664.84950000000003</v>
      </c>
      <c r="F1860" s="6">
        <v>1088.808</v>
      </c>
      <c r="G1860" s="6">
        <v>1753.6575</v>
      </c>
      <c r="H1860" s="6" t="str">
        <f>VLOOKUP(Tabla1[[#This Row],[Caja]],Originales!$I$3:$K$6,2,FALSE)</f>
        <v>Tenerife Sur</v>
      </c>
      <c r="I1860" s="6" t="str">
        <f>VLOOKUP(Tabla1[[#This Row],[Caja]],Originales!$I$3:$K$6,3,FALSE)</f>
        <v>Tenerife</v>
      </c>
      <c r="J1860" s="9" t="str">
        <f>VLOOKUP(Tabla1[[#This Row],[CodigoEmpleado]],Originales!$M$3:$P$13,2,FALSE)</f>
        <v>Luis</v>
      </c>
      <c r="K1860" s="10">
        <f>YEAR(Tabla1[[#This Row],[Fecha]])</f>
        <v>2011</v>
      </c>
      <c r="L1860" s="11">
        <f>MONTH(Tabla1[[#This Row],[Fecha]])</f>
        <v>8</v>
      </c>
      <c r="M1860" s="11">
        <f>DAY(Tabla1[[#This Row],[Fecha]])</f>
        <v>21</v>
      </c>
      <c r="N1860" s="11">
        <f>WEEKDAY(Tabla1[[#This Row],[Fecha]],2)</f>
        <v>7</v>
      </c>
      <c r="O1860" s="11" t="str">
        <f t="shared" si="29"/>
        <v>Domingo</v>
      </c>
    </row>
    <row r="1861" spans="1:15" x14ac:dyDescent="0.25">
      <c r="A1861" s="4">
        <v>40776</v>
      </c>
      <c r="B1861">
        <v>2</v>
      </c>
      <c r="C1861">
        <v>2</v>
      </c>
      <c r="D1861" s="5" t="s">
        <v>40</v>
      </c>
      <c r="E1861" s="6">
        <v>681.16650000000004</v>
      </c>
      <c r="F1861" s="6">
        <v>1195.8240000000001</v>
      </c>
      <c r="G1861" s="6">
        <v>1876.9905000000001</v>
      </c>
      <c r="H1861" s="6" t="str">
        <f>VLOOKUP(Tabla1[[#This Row],[Caja]],Originales!$I$3:$K$6,2,FALSE)</f>
        <v>Tenerife Sur</v>
      </c>
      <c r="I1861" s="6" t="str">
        <f>VLOOKUP(Tabla1[[#This Row],[Caja]],Originales!$I$3:$K$6,3,FALSE)</f>
        <v>Tenerife</v>
      </c>
      <c r="J1861" s="9" t="str">
        <f>VLOOKUP(Tabla1[[#This Row],[CodigoEmpleado]],Originales!$M$3:$P$13,2,FALSE)</f>
        <v>Pepe</v>
      </c>
      <c r="K1861" s="10">
        <f>YEAR(Tabla1[[#This Row],[Fecha]])</f>
        <v>2011</v>
      </c>
      <c r="L1861" s="11">
        <f>MONTH(Tabla1[[#This Row],[Fecha]])</f>
        <v>8</v>
      </c>
      <c r="M1861" s="11">
        <f>DAY(Tabla1[[#This Row],[Fecha]])</f>
        <v>21</v>
      </c>
      <c r="N1861" s="11">
        <f>WEEKDAY(Tabla1[[#This Row],[Fecha]],2)</f>
        <v>7</v>
      </c>
      <c r="O1861" s="11" t="str">
        <f t="shared" si="29"/>
        <v>Domingo</v>
      </c>
    </row>
    <row r="1862" spans="1:15" x14ac:dyDescent="0.25">
      <c r="A1862" s="4">
        <v>40776</v>
      </c>
      <c r="B1862">
        <v>3</v>
      </c>
      <c r="C1862">
        <v>1</v>
      </c>
      <c r="D1862" s="5" t="s">
        <v>41</v>
      </c>
      <c r="E1862" s="6">
        <v>643.27200000000005</v>
      </c>
      <c r="F1862" s="6">
        <v>1033.7985000000001</v>
      </c>
      <c r="G1862" s="6">
        <v>1677.0705</v>
      </c>
      <c r="H1862" s="6" t="str">
        <f>VLOOKUP(Tabla1[[#This Row],[Caja]],Originales!$I$3:$K$6,2,FALSE)</f>
        <v>Las Canteras</v>
      </c>
      <c r="I1862" s="6" t="str">
        <f>VLOOKUP(Tabla1[[#This Row],[Caja]],Originales!$I$3:$K$6,3,FALSE)</f>
        <v>Las Palmas</v>
      </c>
      <c r="J1862" s="9" t="str">
        <f>VLOOKUP(Tabla1[[#This Row],[CodigoEmpleado]],Originales!$M$3:$P$13,2,FALSE)</f>
        <v>Javi</v>
      </c>
      <c r="K1862" s="10">
        <f>YEAR(Tabla1[[#This Row],[Fecha]])</f>
        <v>2011</v>
      </c>
      <c r="L1862" s="11">
        <f>MONTH(Tabla1[[#This Row],[Fecha]])</f>
        <v>8</v>
      </c>
      <c r="M1862" s="11">
        <f>DAY(Tabla1[[#This Row],[Fecha]])</f>
        <v>21</v>
      </c>
      <c r="N1862" s="11">
        <f>WEEKDAY(Tabla1[[#This Row],[Fecha]],2)</f>
        <v>7</v>
      </c>
      <c r="O1862" s="11" t="str">
        <f t="shared" si="29"/>
        <v>Domingo</v>
      </c>
    </row>
    <row r="1863" spans="1:15" x14ac:dyDescent="0.25">
      <c r="A1863" s="4">
        <v>40776</v>
      </c>
      <c r="B1863">
        <v>3</v>
      </c>
      <c r="C1863">
        <v>2</v>
      </c>
      <c r="D1863" s="5" t="s">
        <v>43</v>
      </c>
      <c r="E1863" s="6">
        <v>749.61599999999999</v>
      </c>
      <c r="F1863" s="6">
        <v>1174.2465</v>
      </c>
      <c r="G1863" s="6">
        <v>1923.8625</v>
      </c>
      <c r="H1863" s="6" t="str">
        <f>VLOOKUP(Tabla1[[#This Row],[Caja]],Originales!$I$3:$K$6,2,FALSE)</f>
        <v>Las Canteras</v>
      </c>
      <c r="I1863" s="6" t="str">
        <f>VLOOKUP(Tabla1[[#This Row],[Caja]],Originales!$I$3:$K$6,3,FALSE)</f>
        <v>Las Palmas</v>
      </c>
      <c r="J1863" s="9" t="str">
        <f>VLOOKUP(Tabla1[[#This Row],[CodigoEmpleado]],Originales!$M$3:$P$13,2,FALSE)</f>
        <v>Jose</v>
      </c>
      <c r="K1863" s="10">
        <f>YEAR(Tabla1[[#This Row],[Fecha]])</f>
        <v>2011</v>
      </c>
      <c r="L1863" s="11">
        <f>MONTH(Tabla1[[#This Row],[Fecha]])</f>
        <v>8</v>
      </c>
      <c r="M1863" s="11">
        <f>DAY(Tabla1[[#This Row],[Fecha]])</f>
        <v>21</v>
      </c>
      <c r="N1863" s="11">
        <f>WEEKDAY(Tabla1[[#This Row],[Fecha]],2)</f>
        <v>7</v>
      </c>
      <c r="O1863" s="11" t="str">
        <f t="shared" si="29"/>
        <v>Domingo</v>
      </c>
    </row>
    <row r="1864" spans="1:15" x14ac:dyDescent="0.25">
      <c r="A1864" s="4">
        <v>40776</v>
      </c>
      <c r="B1864">
        <v>4</v>
      </c>
      <c r="C1864">
        <v>1</v>
      </c>
      <c r="D1864" s="5" t="s">
        <v>47</v>
      </c>
      <c r="E1864" s="6">
        <v>631.10249999999996</v>
      </c>
      <c r="F1864" s="6">
        <v>997.40549999999996</v>
      </c>
      <c r="G1864" s="6">
        <v>1628.508</v>
      </c>
      <c r="H1864" s="6" t="str">
        <f>VLOOKUP(Tabla1[[#This Row],[Caja]],Originales!$I$3:$K$6,2,FALSE)</f>
        <v>Telde</v>
      </c>
      <c r="I1864" s="6" t="str">
        <f>VLOOKUP(Tabla1[[#This Row],[Caja]],Originales!$I$3:$K$6,3,FALSE)</f>
        <v>Las Palmas</v>
      </c>
      <c r="J1864" s="9" t="str">
        <f>VLOOKUP(Tabla1[[#This Row],[CodigoEmpleado]],Originales!$M$3:$P$13,2,FALSE)</f>
        <v>Toño</v>
      </c>
      <c r="K1864" s="10">
        <f>YEAR(Tabla1[[#This Row],[Fecha]])</f>
        <v>2011</v>
      </c>
      <c r="L1864" s="11">
        <f>MONTH(Tabla1[[#This Row],[Fecha]])</f>
        <v>8</v>
      </c>
      <c r="M1864" s="11">
        <f>DAY(Tabla1[[#This Row],[Fecha]])</f>
        <v>21</v>
      </c>
      <c r="N1864" s="11">
        <f>WEEKDAY(Tabla1[[#This Row],[Fecha]],2)</f>
        <v>7</v>
      </c>
      <c r="O1864" s="11" t="str">
        <f t="shared" si="29"/>
        <v>Domingo</v>
      </c>
    </row>
    <row r="1865" spans="1:15" x14ac:dyDescent="0.25">
      <c r="A1865" s="4">
        <v>40776</v>
      </c>
      <c r="B1865">
        <v>4</v>
      </c>
      <c r="C1865">
        <v>2</v>
      </c>
      <c r="D1865" s="5" t="s">
        <v>24</v>
      </c>
      <c r="E1865" s="6">
        <v>745.90949999999998</v>
      </c>
      <c r="F1865" s="6">
        <v>1306.5675000000001</v>
      </c>
      <c r="G1865" s="6">
        <v>2052.4769999999999</v>
      </c>
      <c r="H1865" s="6" t="str">
        <f>VLOOKUP(Tabla1[[#This Row],[Caja]],Originales!$I$3:$K$6,2,FALSE)</f>
        <v>Telde</v>
      </c>
      <c r="I1865" s="6" t="str">
        <f>VLOOKUP(Tabla1[[#This Row],[Caja]],Originales!$I$3:$K$6,3,FALSE)</f>
        <v>Las Palmas</v>
      </c>
      <c r="J1865" s="9" t="str">
        <f>VLOOKUP(Tabla1[[#This Row],[CodigoEmpleado]],Originales!$M$3:$P$13,2,FALSE)</f>
        <v>Ana</v>
      </c>
      <c r="K1865" s="10">
        <f>YEAR(Tabla1[[#This Row],[Fecha]])</f>
        <v>2011</v>
      </c>
      <c r="L1865" s="11">
        <f>MONTH(Tabla1[[#This Row],[Fecha]])</f>
        <v>8</v>
      </c>
      <c r="M1865" s="11">
        <f>DAY(Tabla1[[#This Row],[Fecha]])</f>
        <v>21</v>
      </c>
      <c r="N1865" s="11">
        <f>WEEKDAY(Tabla1[[#This Row],[Fecha]],2)</f>
        <v>7</v>
      </c>
      <c r="O1865" s="11" t="str">
        <f t="shared" si="29"/>
        <v>Domingo</v>
      </c>
    </row>
    <row r="1866" spans="1:15" x14ac:dyDescent="0.25">
      <c r="A1866" s="4">
        <v>40777</v>
      </c>
      <c r="B1866">
        <v>1</v>
      </c>
      <c r="C1866">
        <v>1</v>
      </c>
      <c r="D1866" s="5" t="s">
        <v>30</v>
      </c>
      <c r="E1866" s="6">
        <v>609.24149999999997</v>
      </c>
      <c r="F1866" s="6">
        <v>1040.6130000000001</v>
      </c>
      <c r="G1866" s="6">
        <v>1649.8544999999999</v>
      </c>
      <c r="H1866" s="6" t="str">
        <f>VLOOKUP(Tabla1[[#This Row],[Caja]],Originales!$I$3:$K$6,2,FALSE)</f>
        <v>Tenerife Norte</v>
      </c>
      <c r="I1866" s="6" t="str">
        <f>VLOOKUP(Tabla1[[#This Row],[Caja]],Originales!$I$3:$K$6,3,FALSE)</f>
        <v>Tenerife</v>
      </c>
      <c r="J1866" s="9" t="str">
        <f>VLOOKUP(Tabla1[[#This Row],[CodigoEmpleado]],Originales!$M$3:$P$13,2,FALSE)</f>
        <v>Juan</v>
      </c>
      <c r="K1866" s="10">
        <f>YEAR(Tabla1[[#This Row],[Fecha]])</f>
        <v>2011</v>
      </c>
      <c r="L1866" s="11">
        <f>MONTH(Tabla1[[#This Row],[Fecha]])</f>
        <v>8</v>
      </c>
      <c r="M1866" s="11">
        <f>DAY(Tabla1[[#This Row],[Fecha]])</f>
        <v>22</v>
      </c>
      <c r="N1866" s="11">
        <f>WEEKDAY(Tabla1[[#This Row],[Fecha]],2)</f>
        <v>1</v>
      </c>
      <c r="O1866" s="11" t="str">
        <f t="shared" si="29"/>
        <v>Lunes</v>
      </c>
    </row>
    <row r="1867" spans="1:15" x14ac:dyDescent="0.25">
      <c r="A1867" s="4">
        <v>40777</v>
      </c>
      <c r="B1867">
        <v>1</v>
      </c>
      <c r="C1867">
        <v>2</v>
      </c>
      <c r="D1867" s="5" t="s">
        <v>16</v>
      </c>
      <c r="E1867" s="6">
        <v>586.01549999999997</v>
      </c>
      <c r="F1867" s="6">
        <v>1048.0155</v>
      </c>
      <c r="G1867" s="6">
        <v>1634.0309999999999</v>
      </c>
      <c r="H1867" s="6" t="str">
        <f>VLOOKUP(Tabla1[[#This Row],[Caja]],Originales!$I$3:$K$6,2,FALSE)</f>
        <v>Tenerife Norte</v>
      </c>
      <c r="I1867" s="6" t="str">
        <f>VLOOKUP(Tabla1[[#This Row],[Caja]],Originales!$I$3:$K$6,3,FALSE)</f>
        <v>Tenerife</v>
      </c>
      <c r="J1867" s="9" t="str">
        <f>VLOOKUP(Tabla1[[#This Row],[CodigoEmpleado]],Originales!$M$3:$P$13,2,FALSE)</f>
        <v>Jorge</v>
      </c>
      <c r="K1867" s="10">
        <f>YEAR(Tabla1[[#This Row],[Fecha]])</f>
        <v>2011</v>
      </c>
      <c r="L1867" s="11">
        <f>MONTH(Tabla1[[#This Row],[Fecha]])</f>
        <v>8</v>
      </c>
      <c r="M1867" s="11">
        <f>DAY(Tabla1[[#This Row],[Fecha]])</f>
        <v>22</v>
      </c>
      <c r="N1867" s="11">
        <f>WEEKDAY(Tabla1[[#This Row],[Fecha]],2)</f>
        <v>1</v>
      </c>
      <c r="O1867" s="11" t="str">
        <f t="shared" si="29"/>
        <v>Lunes</v>
      </c>
    </row>
    <row r="1868" spans="1:15" x14ac:dyDescent="0.25">
      <c r="A1868" s="4">
        <v>40777</v>
      </c>
      <c r="B1868">
        <v>2</v>
      </c>
      <c r="C1868">
        <v>1</v>
      </c>
      <c r="D1868" s="5" t="s">
        <v>22</v>
      </c>
      <c r="E1868" s="6">
        <v>696.03449999999998</v>
      </c>
      <c r="F1868" s="6">
        <v>1147.7655</v>
      </c>
      <c r="G1868" s="6">
        <v>1843.8</v>
      </c>
      <c r="H1868" s="6" t="str">
        <f>VLOOKUP(Tabla1[[#This Row],[Caja]],Originales!$I$3:$K$6,2,FALSE)</f>
        <v>Tenerife Sur</v>
      </c>
      <c r="I1868" s="6" t="str">
        <f>VLOOKUP(Tabla1[[#This Row],[Caja]],Originales!$I$3:$K$6,3,FALSE)</f>
        <v>Tenerife</v>
      </c>
      <c r="J1868" s="9" t="str">
        <f>VLOOKUP(Tabla1[[#This Row],[CodigoEmpleado]],Originales!$M$3:$P$13,2,FALSE)</f>
        <v>Paco</v>
      </c>
      <c r="K1868" s="10">
        <f>YEAR(Tabla1[[#This Row],[Fecha]])</f>
        <v>2011</v>
      </c>
      <c r="L1868" s="11">
        <f>MONTH(Tabla1[[#This Row],[Fecha]])</f>
        <v>8</v>
      </c>
      <c r="M1868" s="11">
        <f>DAY(Tabla1[[#This Row],[Fecha]])</f>
        <v>22</v>
      </c>
      <c r="N1868" s="11">
        <f>WEEKDAY(Tabla1[[#This Row],[Fecha]],2)</f>
        <v>1</v>
      </c>
      <c r="O1868" s="11" t="str">
        <f t="shared" si="29"/>
        <v>Lunes</v>
      </c>
    </row>
    <row r="1869" spans="1:15" x14ac:dyDescent="0.25">
      <c r="A1869" s="4">
        <v>40777</v>
      </c>
      <c r="B1869">
        <v>2</v>
      </c>
      <c r="C1869">
        <v>2</v>
      </c>
      <c r="D1869" s="5" t="s">
        <v>27</v>
      </c>
      <c r="E1869" s="6">
        <v>814.61099999999999</v>
      </c>
      <c r="F1869" s="6">
        <v>1242.5070000000001</v>
      </c>
      <c r="G1869" s="6">
        <v>2057.1179999999999</v>
      </c>
      <c r="H1869" s="6" t="str">
        <f>VLOOKUP(Tabla1[[#This Row],[Caja]],Originales!$I$3:$K$6,2,FALSE)</f>
        <v>Tenerife Sur</v>
      </c>
      <c r="I1869" s="6" t="str">
        <f>VLOOKUP(Tabla1[[#This Row],[Caja]],Originales!$I$3:$K$6,3,FALSE)</f>
        <v>Tenerife</v>
      </c>
      <c r="J1869" s="9" t="str">
        <f>VLOOKUP(Tabla1[[#This Row],[CodigoEmpleado]],Originales!$M$3:$P$13,2,FALSE)</f>
        <v>Bea</v>
      </c>
      <c r="K1869" s="10">
        <f>YEAR(Tabla1[[#This Row],[Fecha]])</f>
        <v>2011</v>
      </c>
      <c r="L1869" s="11">
        <f>MONTH(Tabla1[[#This Row],[Fecha]])</f>
        <v>8</v>
      </c>
      <c r="M1869" s="11">
        <f>DAY(Tabla1[[#This Row],[Fecha]])</f>
        <v>22</v>
      </c>
      <c r="N1869" s="11">
        <f>WEEKDAY(Tabla1[[#This Row],[Fecha]],2)</f>
        <v>1</v>
      </c>
      <c r="O1869" s="11" t="str">
        <f t="shared" si="29"/>
        <v>Lunes</v>
      </c>
    </row>
    <row r="1870" spans="1:15" x14ac:dyDescent="0.25">
      <c r="A1870" s="4">
        <v>40777</v>
      </c>
      <c r="B1870">
        <v>3</v>
      </c>
      <c r="C1870">
        <v>1</v>
      </c>
      <c r="D1870" s="5" t="s">
        <v>32</v>
      </c>
      <c r="E1870" s="6">
        <v>669.17550000000006</v>
      </c>
      <c r="F1870" s="6">
        <v>1217.3489999999999</v>
      </c>
      <c r="G1870" s="6">
        <v>1886.5245</v>
      </c>
      <c r="H1870" s="6" t="str">
        <f>VLOOKUP(Tabla1[[#This Row],[Caja]],Originales!$I$3:$K$6,2,FALSE)</f>
        <v>Las Canteras</v>
      </c>
      <c r="I1870" s="6" t="str">
        <f>VLOOKUP(Tabla1[[#This Row],[Caja]],Originales!$I$3:$K$6,3,FALSE)</f>
        <v>Las Palmas</v>
      </c>
      <c r="J1870" s="9" t="str">
        <f>VLOOKUP(Tabla1[[#This Row],[CodigoEmpleado]],Originales!$M$3:$P$13,2,FALSE)</f>
        <v>Ana</v>
      </c>
      <c r="K1870" s="10">
        <f>YEAR(Tabla1[[#This Row],[Fecha]])</f>
        <v>2011</v>
      </c>
      <c r="L1870" s="11">
        <f>MONTH(Tabla1[[#This Row],[Fecha]])</f>
        <v>8</v>
      </c>
      <c r="M1870" s="11">
        <f>DAY(Tabla1[[#This Row],[Fecha]])</f>
        <v>22</v>
      </c>
      <c r="N1870" s="11">
        <f>WEEKDAY(Tabla1[[#This Row],[Fecha]],2)</f>
        <v>1</v>
      </c>
      <c r="O1870" s="11" t="str">
        <f t="shared" si="29"/>
        <v>Lunes</v>
      </c>
    </row>
    <row r="1871" spans="1:15" x14ac:dyDescent="0.25">
      <c r="A1871" s="4">
        <v>40777</v>
      </c>
      <c r="B1871">
        <v>3</v>
      </c>
      <c r="C1871">
        <v>2</v>
      </c>
      <c r="D1871" s="5" t="s">
        <v>37</v>
      </c>
      <c r="E1871" s="6">
        <v>794.80799999999999</v>
      </c>
      <c r="F1871" s="6">
        <v>1355.7809999999999</v>
      </c>
      <c r="G1871" s="6">
        <v>2150.5889999999999</v>
      </c>
      <c r="H1871" s="6" t="str">
        <f>VLOOKUP(Tabla1[[#This Row],[Caja]],Originales!$I$3:$K$6,2,FALSE)</f>
        <v>Las Canteras</v>
      </c>
      <c r="I1871" s="6" t="str">
        <f>VLOOKUP(Tabla1[[#This Row],[Caja]],Originales!$I$3:$K$6,3,FALSE)</f>
        <v>Las Palmas</v>
      </c>
      <c r="J1871" s="9" t="str">
        <f>VLOOKUP(Tabla1[[#This Row],[CodigoEmpleado]],Originales!$M$3:$P$13,2,FALSE)</f>
        <v>Luis</v>
      </c>
      <c r="K1871" s="10">
        <f>YEAR(Tabla1[[#This Row],[Fecha]])</f>
        <v>2011</v>
      </c>
      <c r="L1871" s="11">
        <f>MONTH(Tabla1[[#This Row],[Fecha]])</f>
        <v>8</v>
      </c>
      <c r="M1871" s="11">
        <f>DAY(Tabla1[[#This Row],[Fecha]])</f>
        <v>22</v>
      </c>
      <c r="N1871" s="11">
        <f>WEEKDAY(Tabla1[[#This Row],[Fecha]],2)</f>
        <v>1</v>
      </c>
      <c r="O1871" s="11" t="str">
        <f t="shared" si="29"/>
        <v>Lunes</v>
      </c>
    </row>
    <row r="1872" spans="1:15" x14ac:dyDescent="0.25">
      <c r="A1872" s="4">
        <v>40777</v>
      </c>
      <c r="B1872">
        <v>4</v>
      </c>
      <c r="C1872">
        <v>1</v>
      </c>
      <c r="D1872" s="5" t="s">
        <v>40</v>
      </c>
      <c r="E1872" s="6">
        <v>701.84100000000001</v>
      </c>
      <c r="F1872" s="6">
        <v>1059.45</v>
      </c>
      <c r="G1872" s="6">
        <v>1761.2909999999999</v>
      </c>
      <c r="H1872" s="6" t="str">
        <f>VLOOKUP(Tabla1[[#This Row],[Caja]],Originales!$I$3:$K$6,2,FALSE)</f>
        <v>Telde</v>
      </c>
      <c r="I1872" s="6" t="str">
        <f>VLOOKUP(Tabla1[[#This Row],[Caja]],Originales!$I$3:$K$6,3,FALSE)</f>
        <v>Las Palmas</v>
      </c>
      <c r="J1872" s="9" t="str">
        <f>VLOOKUP(Tabla1[[#This Row],[CodigoEmpleado]],Originales!$M$3:$P$13,2,FALSE)</f>
        <v>Pepe</v>
      </c>
      <c r="K1872" s="10">
        <f>YEAR(Tabla1[[#This Row],[Fecha]])</f>
        <v>2011</v>
      </c>
      <c r="L1872" s="11">
        <f>MONTH(Tabla1[[#This Row],[Fecha]])</f>
        <v>8</v>
      </c>
      <c r="M1872" s="11">
        <f>DAY(Tabla1[[#This Row],[Fecha]])</f>
        <v>22</v>
      </c>
      <c r="N1872" s="11">
        <f>WEEKDAY(Tabla1[[#This Row],[Fecha]],2)</f>
        <v>1</v>
      </c>
      <c r="O1872" s="11" t="str">
        <f t="shared" si="29"/>
        <v>Lunes</v>
      </c>
    </row>
    <row r="1873" spans="1:15" x14ac:dyDescent="0.25">
      <c r="A1873" s="4">
        <v>40777</v>
      </c>
      <c r="B1873">
        <v>4</v>
      </c>
      <c r="C1873">
        <v>2</v>
      </c>
      <c r="D1873" s="5" t="s">
        <v>41</v>
      </c>
      <c r="E1873" s="6">
        <v>743.47349999999994</v>
      </c>
      <c r="F1873" s="6">
        <v>1237.845</v>
      </c>
      <c r="G1873" s="6">
        <v>1981.3185000000001</v>
      </c>
      <c r="H1873" s="6" t="str">
        <f>VLOOKUP(Tabla1[[#This Row],[Caja]],Originales!$I$3:$K$6,2,FALSE)</f>
        <v>Telde</v>
      </c>
      <c r="I1873" s="6" t="str">
        <f>VLOOKUP(Tabla1[[#This Row],[Caja]],Originales!$I$3:$K$6,3,FALSE)</f>
        <v>Las Palmas</v>
      </c>
      <c r="J1873" s="9" t="str">
        <f>VLOOKUP(Tabla1[[#This Row],[CodigoEmpleado]],Originales!$M$3:$P$13,2,FALSE)</f>
        <v>Javi</v>
      </c>
      <c r="K1873" s="10">
        <f>YEAR(Tabla1[[#This Row],[Fecha]])</f>
        <v>2011</v>
      </c>
      <c r="L1873" s="11">
        <f>MONTH(Tabla1[[#This Row],[Fecha]])</f>
        <v>8</v>
      </c>
      <c r="M1873" s="11">
        <f>DAY(Tabla1[[#This Row],[Fecha]])</f>
        <v>22</v>
      </c>
      <c r="N1873" s="11">
        <f>WEEKDAY(Tabla1[[#This Row],[Fecha]],2)</f>
        <v>1</v>
      </c>
      <c r="O1873" s="11" t="str">
        <f t="shared" si="29"/>
        <v>Lunes</v>
      </c>
    </row>
    <row r="1874" spans="1:15" x14ac:dyDescent="0.25">
      <c r="A1874" s="4">
        <v>40778</v>
      </c>
      <c r="B1874">
        <v>1</v>
      </c>
      <c r="C1874">
        <v>1</v>
      </c>
      <c r="D1874" s="5" t="s">
        <v>43</v>
      </c>
      <c r="E1874" s="6">
        <v>596.00099999999998</v>
      </c>
      <c r="F1874" s="6">
        <v>1175.8320000000001</v>
      </c>
      <c r="G1874" s="6">
        <v>1771.8330000000001</v>
      </c>
      <c r="H1874" s="6" t="str">
        <f>VLOOKUP(Tabla1[[#This Row],[Caja]],Originales!$I$3:$K$6,2,FALSE)</f>
        <v>Tenerife Norte</v>
      </c>
      <c r="I1874" s="6" t="str">
        <f>VLOOKUP(Tabla1[[#This Row],[Caja]],Originales!$I$3:$K$6,3,FALSE)</f>
        <v>Tenerife</v>
      </c>
      <c r="J1874" s="9" t="str">
        <f>VLOOKUP(Tabla1[[#This Row],[CodigoEmpleado]],Originales!$M$3:$P$13,2,FALSE)</f>
        <v>Jose</v>
      </c>
      <c r="K1874" s="10">
        <f>YEAR(Tabla1[[#This Row],[Fecha]])</f>
        <v>2011</v>
      </c>
      <c r="L1874" s="11">
        <f>MONTH(Tabla1[[#This Row],[Fecha]])</f>
        <v>8</v>
      </c>
      <c r="M1874" s="11">
        <f>DAY(Tabla1[[#This Row],[Fecha]])</f>
        <v>23</v>
      </c>
      <c r="N1874" s="11">
        <f>WEEKDAY(Tabla1[[#This Row],[Fecha]],2)</f>
        <v>2</v>
      </c>
      <c r="O1874" s="11" t="str">
        <f t="shared" si="29"/>
        <v>Martes</v>
      </c>
    </row>
    <row r="1875" spans="1:15" x14ac:dyDescent="0.25">
      <c r="A1875" s="4">
        <v>40778</v>
      </c>
      <c r="B1875">
        <v>1</v>
      </c>
      <c r="C1875">
        <v>2</v>
      </c>
      <c r="D1875" s="5" t="s">
        <v>47</v>
      </c>
      <c r="E1875" s="6">
        <v>704.91750000000002</v>
      </c>
      <c r="F1875" s="6">
        <v>1234.002</v>
      </c>
      <c r="G1875" s="6">
        <v>1938.9195</v>
      </c>
      <c r="H1875" s="6" t="str">
        <f>VLOOKUP(Tabla1[[#This Row],[Caja]],Originales!$I$3:$K$6,2,FALSE)</f>
        <v>Tenerife Norte</v>
      </c>
      <c r="I1875" s="6" t="str">
        <f>VLOOKUP(Tabla1[[#This Row],[Caja]],Originales!$I$3:$K$6,3,FALSE)</f>
        <v>Tenerife</v>
      </c>
      <c r="J1875" s="9" t="str">
        <f>VLOOKUP(Tabla1[[#This Row],[CodigoEmpleado]],Originales!$M$3:$P$13,2,FALSE)</f>
        <v>Toño</v>
      </c>
      <c r="K1875" s="10">
        <f>YEAR(Tabla1[[#This Row],[Fecha]])</f>
        <v>2011</v>
      </c>
      <c r="L1875" s="11">
        <f>MONTH(Tabla1[[#This Row],[Fecha]])</f>
        <v>8</v>
      </c>
      <c r="M1875" s="11">
        <f>DAY(Tabla1[[#This Row],[Fecha]])</f>
        <v>23</v>
      </c>
      <c r="N1875" s="11">
        <f>WEEKDAY(Tabla1[[#This Row],[Fecha]],2)</f>
        <v>2</v>
      </c>
      <c r="O1875" s="11" t="str">
        <f t="shared" si="29"/>
        <v>Martes</v>
      </c>
    </row>
    <row r="1876" spans="1:15" x14ac:dyDescent="0.25">
      <c r="A1876" s="4">
        <v>40778</v>
      </c>
      <c r="B1876">
        <v>2</v>
      </c>
      <c r="C1876">
        <v>1</v>
      </c>
      <c r="D1876" s="5" t="s">
        <v>24</v>
      </c>
      <c r="E1876" s="6">
        <v>673.90049999999997</v>
      </c>
      <c r="F1876" s="6">
        <v>1068.4380000000001</v>
      </c>
      <c r="G1876" s="6">
        <v>1742.3385000000001</v>
      </c>
      <c r="H1876" s="6" t="str">
        <f>VLOOKUP(Tabla1[[#This Row],[Caja]],Originales!$I$3:$K$6,2,FALSE)</f>
        <v>Tenerife Sur</v>
      </c>
      <c r="I1876" s="6" t="str">
        <f>VLOOKUP(Tabla1[[#This Row],[Caja]],Originales!$I$3:$K$6,3,FALSE)</f>
        <v>Tenerife</v>
      </c>
      <c r="J1876" s="9" t="str">
        <f>VLOOKUP(Tabla1[[#This Row],[CodigoEmpleado]],Originales!$M$3:$P$13,2,FALSE)</f>
        <v>Ana</v>
      </c>
      <c r="K1876" s="10">
        <f>YEAR(Tabla1[[#This Row],[Fecha]])</f>
        <v>2011</v>
      </c>
      <c r="L1876" s="11">
        <f>MONTH(Tabla1[[#This Row],[Fecha]])</f>
        <v>8</v>
      </c>
      <c r="M1876" s="11">
        <f>DAY(Tabla1[[#This Row],[Fecha]])</f>
        <v>23</v>
      </c>
      <c r="N1876" s="11">
        <f>WEEKDAY(Tabla1[[#This Row],[Fecha]],2)</f>
        <v>2</v>
      </c>
      <c r="O1876" s="11" t="str">
        <f t="shared" si="29"/>
        <v>Martes</v>
      </c>
    </row>
    <row r="1877" spans="1:15" x14ac:dyDescent="0.25">
      <c r="A1877" s="4">
        <v>40778</v>
      </c>
      <c r="B1877">
        <v>2</v>
      </c>
      <c r="C1877">
        <v>2</v>
      </c>
      <c r="D1877" s="5" t="s">
        <v>30</v>
      </c>
      <c r="E1877" s="6">
        <v>608.26499999999999</v>
      </c>
      <c r="F1877" s="6">
        <v>1047.5954999999999</v>
      </c>
      <c r="G1877" s="6">
        <v>1655.8605</v>
      </c>
      <c r="H1877" s="6" t="str">
        <f>VLOOKUP(Tabla1[[#This Row],[Caja]],Originales!$I$3:$K$6,2,FALSE)</f>
        <v>Tenerife Sur</v>
      </c>
      <c r="I1877" s="6" t="str">
        <f>VLOOKUP(Tabla1[[#This Row],[Caja]],Originales!$I$3:$K$6,3,FALSE)</f>
        <v>Tenerife</v>
      </c>
      <c r="J1877" s="9" t="str">
        <f>VLOOKUP(Tabla1[[#This Row],[CodigoEmpleado]],Originales!$M$3:$P$13,2,FALSE)</f>
        <v>Juan</v>
      </c>
      <c r="K1877" s="10">
        <f>YEAR(Tabla1[[#This Row],[Fecha]])</f>
        <v>2011</v>
      </c>
      <c r="L1877" s="11">
        <f>MONTH(Tabla1[[#This Row],[Fecha]])</f>
        <v>8</v>
      </c>
      <c r="M1877" s="11">
        <f>DAY(Tabla1[[#This Row],[Fecha]])</f>
        <v>23</v>
      </c>
      <c r="N1877" s="11">
        <f>WEEKDAY(Tabla1[[#This Row],[Fecha]],2)</f>
        <v>2</v>
      </c>
      <c r="O1877" s="11" t="str">
        <f t="shared" si="29"/>
        <v>Martes</v>
      </c>
    </row>
    <row r="1878" spans="1:15" x14ac:dyDescent="0.25">
      <c r="A1878" s="4">
        <v>40778</v>
      </c>
      <c r="B1878">
        <v>3</v>
      </c>
      <c r="C1878">
        <v>1</v>
      </c>
      <c r="D1878" s="5" t="s">
        <v>16</v>
      </c>
      <c r="E1878" s="6">
        <v>688.59</v>
      </c>
      <c r="F1878" s="6">
        <v>1100.652</v>
      </c>
      <c r="G1878" s="6">
        <v>1789.242</v>
      </c>
      <c r="H1878" s="6" t="str">
        <f>VLOOKUP(Tabla1[[#This Row],[Caja]],Originales!$I$3:$K$6,2,FALSE)</f>
        <v>Las Canteras</v>
      </c>
      <c r="I1878" s="6" t="str">
        <f>VLOOKUP(Tabla1[[#This Row],[Caja]],Originales!$I$3:$K$6,3,FALSE)</f>
        <v>Las Palmas</v>
      </c>
      <c r="J1878" s="9" t="str">
        <f>VLOOKUP(Tabla1[[#This Row],[CodigoEmpleado]],Originales!$M$3:$P$13,2,FALSE)</f>
        <v>Jorge</v>
      </c>
      <c r="K1878" s="10">
        <f>YEAR(Tabla1[[#This Row],[Fecha]])</f>
        <v>2011</v>
      </c>
      <c r="L1878" s="11">
        <f>MONTH(Tabla1[[#This Row],[Fecha]])</f>
        <v>8</v>
      </c>
      <c r="M1878" s="11">
        <f>DAY(Tabla1[[#This Row],[Fecha]])</f>
        <v>23</v>
      </c>
      <c r="N1878" s="11">
        <f>WEEKDAY(Tabla1[[#This Row],[Fecha]],2)</f>
        <v>2</v>
      </c>
      <c r="O1878" s="11" t="str">
        <f t="shared" si="29"/>
        <v>Martes</v>
      </c>
    </row>
    <row r="1879" spans="1:15" x14ac:dyDescent="0.25">
      <c r="A1879" s="4">
        <v>40778</v>
      </c>
      <c r="B1879">
        <v>3</v>
      </c>
      <c r="C1879">
        <v>2</v>
      </c>
      <c r="D1879" s="5" t="s">
        <v>22</v>
      </c>
      <c r="E1879" s="6">
        <v>574.86450000000002</v>
      </c>
      <c r="F1879" s="6">
        <v>1088.9970000000001</v>
      </c>
      <c r="G1879" s="6">
        <v>1663.8615</v>
      </c>
      <c r="H1879" s="6" t="str">
        <f>VLOOKUP(Tabla1[[#This Row],[Caja]],Originales!$I$3:$K$6,2,FALSE)</f>
        <v>Las Canteras</v>
      </c>
      <c r="I1879" s="6" t="str">
        <f>VLOOKUP(Tabla1[[#This Row],[Caja]],Originales!$I$3:$K$6,3,FALSE)</f>
        <v>Las Palmas</v>
      </c>
      <c r="J1879" s="9" t="str">
        <f>VLOOKUP(Tabla1[[#This Row],[CodigoEmpleado]],Originales!$M$3:$P$13,2,FALSE)</f>
        <v>Paco</v>
      </c>
      <c r="K1879" s="10">
        <f>YEAR(Tabla1[[#This Row],[Fecha]])</f>
        <v>2011</v>
      </c>
      <c r="L1879" s="11">
        <f>MONTH(Tabla1[[#This Row],[Fecha]])</f>
        <v>8</v>
      </c>
      <c r="M1879" s="11">
        <f>DAY(Tabla1[[#This Row],[Fecha]])</f>
        <v>23</v>
      </c>
      <c r="N1879" s="11">
        <f>WEEKDAY(Tabla1[[#This Row],[Fecha]],2)</f>
        <v>2</v>
      </c>
      <c r="O1879" s="11" t="str">
        <f t="shared" si="29"/>
        <v>Martes</v>
      </c>
    </row>
    <row r="1880" spans="1:15" x14ac:dyDescent="0.25">
      <c r="A1880" s="4">
        <v>40778</v>
      </c>
      <c r="B1880">
        <v>4</v>
      </c>
      <c r="C1880">
        <v>1</v>
      </c>
      <c r="D1880" s="5" t="s">
        <v>27</v>
      </c>
      <c r="E1880" s="6">
        <v>561.90750000000003</v>
      </c>
      <c r="F1880" s="6">
        <v>1071.567</v>
      </c>
      <c r="G1880" s="6">
        <v>1633.4745</v>
      </c>
      <c r="H1880" s="6" t="str">
        <f>VLOOKUP(Tabla1[[#This Row],[Caja]],Originales!$I$3:$K$6,2,FALSE)</f>
        <v>Telde</v>
      </c>
      <c r="I1880" s="6" t="str">
        <f>VLOOKUP(Tabla1[[#This Row],[Caja]],Originales!$I$3:$K$6,3,FALSE)</f>
        <v>Las Palmas</v>
      </c>
      <c r="J1880" s="9" t="str">
        <f>VLOOKUP(Tabla1[[#This Row],[CodigoEmpleado]],Originales!$M$3:$P$13,2,FALSE)</f>
        <v>Bea</v>
      </c>
      <c r="K1880" s="10">
        <f>YEAR(Tabla1[[#This Row],[Fecha]])</f>
        <v>2011</v>
      </c>
      <c r="L1880" s="11">
        <f>MONTH(Tabla1[[#This Row],[Fecha]])</f>
        <v>8</v>
      </c>
      <c r="M1880" s="11">
        <f>DAY(Tabla1[[#This Row],[Fecha]])</f>
        <v>23</v>
      </c>
      <c r="N1880" s="11">
        <f>WEEKDAY(Tabla1[[#This Row],[Fecha]],2)</f>
        <v>2</v>
      </c>
      <c r="O1880" s="11" t="str">
        <f t="shared" si="29"/>
        <v>Martes</v>
      </c>
    </row>
    <row r="1881" spans="1:15" x14ac:dyDescent="0.25">
      <c r="A1881" s="4">
        <v>40778</v>
      </c>
      <c r="B1881">
        <v>4</v>
      </c>
      <c r="C1881">
        <v>2</v>
      </c>
      <c r="D1881" s="5" t="s">
        <v>32</v>
      </c>
      <c r="E1881" s="6">
        <v>557.8125</v>
      </c>
      <c r="F1881" s="6">
        <v>1100.211</v>
      </c>
      <c r="G1881" s="6">
        <v>1658.0235</v>
      </c>
      <c r="H1881" s="6" t="str">
        <f>VLOOKUP(Tabla1[[#This Row],[Caja]],Originales!$I$3:$K$6,2,FALSE)</f>
        <v>Telde</v>
      </c>
      <c r="I1881" s="6" t="str">
        <f>VLOOKUP(Tabla1[[#This Row],[Caja]],Originales!$I$3:$K$6,3,FALSE)</f>
        <v>Las Palmas</v>
      </c>
      <c r="J1881" s="9" t="str">
        <f>VLOOKUP(Tabla1[[#This Row],[CodigoEmpleado]],Originales!$M$3:$P$13,2,FALSE)</f>
        <v>Ana</v>
      </c>
      <c r="K1881" s="10">
        <f>YEAR(Tabla1[[#This Row],[Fecha]])</f>
        <v>2011</v>
      </c>
      <c r="L1881" s="11">
        <f>MONTH(Tabla1[[#This Row],[Fecha]])</f>
        <v>8</v>
      </c>
      <c r="M1881" s="11">
        <f>DAY(Tabla1[[#This Row],[Fecha]])</f>
        <v>23</v>
      </c>
      <c r="N1881" s="11">
        <f>WEEKDAY(Tabla1[[#This Row],[Fecha]],2)</f>
        <v>2</v>
      </c>
      <c r="O1881" s="11" t="str">
        <f t="shared" si="29"/>
        <v>Martes</v>
      </c>
    </row>
    <row r="1882" spans="1:15" x14ac:dyDescent="0.25">
      <c r="A1882" s="4">
        <v>40779</v>
      </c>
      <c r="B1882">
        <v>1</v>
      </c>
      <c r="C1882">
        <v>1</v>
      </c>
      <c r="D1882" s="5" t="s">
        <v>37</v>
      </c>
      <c r="E1882" s="6">
        <v>594.69899999999996</v>
      </c>
      <c r="F1882" s="6">
        <v>1120.2555</v>
      </c>
      <c r="G1882" s="6">
        <v>1714.9545000000001</v>
      </c>
      <c r="H1882" s="6" t="str">
        <f>VLOOKUP(Tabla1[[#This Row],[Caja]],Originales!$I$3:$K$6,2,FALSE)</f>
        <v>Tenerife Norte</v>
      </c>
      <c r="I1882" s="6" t="str">
        <f>VLOOKUP(Tabla1[[#This Row],[Caja]],Originales!$I$3:$K$6,3,FALSE)</f>
        <v>Tenerife</v>
      </c>
      <c r="J1882" s="9" t="str">
        <f>VLOOKUP(Tabla1[[#This Row],[CodigoEmpleado]],Originales!$M$3:$P$13,2,FALSE)</f>
        <v>Luis</v>
      </c>
      <c r="K1882" s="10">
        <f>YEAR(Tabla1[[#This Row],[Fecha]])</f>
        <v>2011</v>
      </c>
      <c r="L1882" s="11">
        <f>MONTH(Tabla1[[#This Row],[Fecha]])</f>
        <v>8</v>
      </c>
      <c r="M1882" s="11">
        <f>DAY(Tabla1[[#This Row],[Fecha]])</f>
        <v>24</v>
      </c>
      <c r="N1882" s="11">
        <f>WEEKDAY(Tabla1[[#This Row],[Fecha]],2)</f>
        <v>3</v>
      </c>
      <c r="O1882" s="11" t="str">
        <f t="shared" si="29"/>
        <v>Miércoles</v>
      </c>
    </row>
    <row r="1883" spans="1:15" x14ac:dyDescent="0.25">
      <c r="A1883" s="4">
        <v>40779</v>
      </c>
      <c r="B1883">
        <v>1</v>
      </c>
      <c r="C1883">
        <v>2</v>
      </c>
      <c r="D1883" s="5" t="s">
        <v>40</v>
      </c>
      <c r="E1883" s="6">
        <v>598.43700000000001</v>
      </c>
      <c r="F1883" s="6">
        <v>1118.04</v>
      </c>
      <c r="G1883" s="6">
        <v>1716.4770000000001</v>
      </c>
      <c r="H1883" s="6" t="str">
        <f>VLOOKUP(Tabla1[[#This Row],[Caja]],Originales!$I$3:$K$6,2,FALSE)</f>
        <v>Tenerife Norte</v>
      </c>
      <c r="I1883" s="6" t="str">
        <f>VLOOKUP(Tabla1[[#This Row],[Caja]],Originales!$I$3:$K$6,3,FALSE)</f>
        <v>Tenerife</v>
      </c>
      <c r="J1883" s="9" t="str">
        <f>VLOOKUP(Tabla1[[#This Row],[CodigoEmpleado]],Originales!$M$3:$P$13,2,FALSE)</f>
        <v>Pepe</v>
      </c>
      <c r="K1883" s="10">
        <f>YEAR(Tabla1[[#This Row],[Fecha]])</f>
        <v>2011</v>
      </c>
      <c r="L1883" s="11">
        <f>MONTH(Tabla1[[#This Row],[Fecha]])</f>
        <v>8</v>
      </c>
      <c r="M1883" s="11">
        <f>DAY(Tabla1[[#This Row],[Fecha]])</f>
        <v>24</v>
      </c>
      <c r="N1883" s="11">
        <f>WEEKDAY(Tabla1[[#This Row],[Fecha]],2)</f>
        <v>3</v>
      </c>
      <c r="O1883" s="11" t="str">
        <f t="shared" si="29"/>
        <v>Miércoles</v>
      </c>
    </row>
    <row r="1884" spans="1:15" x14ac:dyDescent="0.25">
      <c r="A1884" s="4">
        <v>40779</v>
      </c>
      <c r="B1884">
        <v>2</v>
      </c>
      <c r="C1884">
        <v>1</v>
      </c>
      <c r="D1884" s="5" t="s">
        <v>41</v>
      </c>
      <c r="E1884" s="6">
        <v>625.40099999999995</v>
      </c>
      <c r="F1884" s="6">
        <v>1100.7045000000001</v>
      </c>
      <c r="G1884" s="6">
        <v>1726.1054999999999</v>
      </c>
      <c r="H1884" s="6" t="str">
        <f>VLOOKUP(Tabla1[[#This Row],[Caja]],Originales!$I$3:$K$6,2,FALSE)</f>
        <v>Tenerife Sur</v>
      </c>
      <c r="I1884" s="6" t="str">
        <f>VLOOKUP(Tabla1[[#This Row],[Caja]],Originales!$I$3:$K$6,3,FALSE)</f>
        <v>Tenerife</v>
      </c>
      <c r="J1884" s="9" t="str">
        <f>VLOOKUP(Tabla1[[#This Row],[CodigoEmpleado]],Originales!$M$3:$P$13,2,FALSE)</f>
        <v>Javi</v>
      </c>
      <c r="K1884" s="10">
        <f>YEAR(Tabla1[[#This Row],[Fecha]])</f>
        <v>2011</v>
      </c>
      <c r="L1884" s="11">
        <f>MONTH(Tabla1[[#This Row],[Fecha]])</f>
        <v>8</v>
      </c>
      <c r="M1884" s="11">
        <f>DAY(Tabla1[[#This Row],[Fecha]])</f>
        <v>24</v>
      </c>
      <c r="N1884" s="11">
        <f>WEEKDAY(Tabla1[[#This Row],[Fecha]],2)</f>
        <v>3</v>
      </c>
      <c r="O1884" s="11" t="str">
        <f t="shared" si="29"/>
        <v>Miércoles</v>
      </c>
    </row>
    <row r="1885" spans="1:15" x14ac:dyDescent="0.25">
      <c r="A1885" s="4">
        <v>40779</v>
      </c>
      <c r="B1885">
        <v>2</v>
      </c>
      <c r="C1885">
        <v>2</v>
      </c>
      <c r="D1885" s="5" t="s">
        <v>43</v>
      </c>
      <c r="E1885" s="6">
        <v>691.13099999999997</v>
      </c>
      <c r="F1885" s="6">
        <v>1048.173</v>
      </c>
      <c r="G1885" s="6">
        <v>1739.3040000000001</v>
      </c>
      <c r="H1885" s="6" t="str">
        <f>VLOOKUP(Tabla1[[#This Row],[Caja]],Originales!$I$3:$K$6,2,FALSE)</f>
        <v>Tenerife Sur</v>
      </c>
      <c r="I1885" s="6" t="str">
        <f>VLOOKUP(Tabla1[[#This Row],[Caja]],Originales!$I$3:$K$6,3,FALSE)</f>
        <v>Tenerife</v>
      </c>
      <c r="J1885" s="9" t="str">
        <f>VLOOKUP(Tabla1[[#This Row],[CodigoEmpleado]],Originales!$M$3:$P$13,2,FALSE)</f>
        <v>Jose</v>
      </c>
      <c r="K1885" s="10">
        <f>YEAR(Tabla1[[#This Row],[Fecha]])</f>
        <v>2011</v>
      </c>
      <c r="L1885" s="11">
        <f>MONTH(Tabla1[[#This Row],[Fecha]])</f>
        <v>8</v>
      </c>
      <c r="M1885" s="11">
        <f>DAY(Tabla1[[#This Row],[Fecha]])</f>
        <v>24</v>
      </c>
      <c r="N1885" s="11">
        <f>WEEKDAY(Tabla1[[#This Row],[Fecha]],2)</f>
        <v>3</v>
      </c>
      <c r="O1885" s="11" t="str">
        <f t="shared" si="29"/>
        <v>Miércoles</v>
      </c>
    </row>
    <row r="1886" spans="1:15" x14ac:dyDescent="0.25">
      <c r="A1886" s="4">
        <v>40779</v>
      </c>
      <c r="B1886">
        <v>3</v>
      </c>
      <c r="C1886">
        <v>1</v>
      </c>
      <c r="D1886" s="5" t="s">
        <v>47</v>
      </c>
      <c r="E1886" s="6">
        <v>526.13400000000001</v>
      </c>
      <c r="F1886" s="6">
        <v>1092.5039999999999</v>
      </c>
      <c r="G1886" s="6">
        <v>1618.6379999999999</v>
      </c>
      <c r="H1886" s="6" t="str">
        <f>VLOOKUP(Tabla1[[#This Row],[Caja]],Originales!$I$3:$K$6,2,FALSE)</f>
        <v>Las Canteras</v>
      </c>
      <c r="I1886" s="6" t="str">
        <f>VLOOKUP(Tabla1[[#This Row],[Caja]],Originales!$I$3:$K$6,3,FALSE)</f>
        <v>Las Palmas</v>
      </c>
      <c r="J1886" s="9" t="str">
        <f>VLOOKUP(Tabla1[[#This Row],[CodigoEmpleado]],Originales!$M$3:$P$13,2,FALSE)</f>
        <v>Toño</v>
      </c>
      <c r="K1886" s="10">
        <f>YEAR(Tabla1[[#This Row],[Fecha]])</f>
        <v>2011</v>
      </c>
      <c r="L1886" s="11">
        <f>MONTH(Tabla1[[#This Row],[Fecha]])</f>
        <v>8</v>
      </c>
      <c r="M1886" s="11">
        <f>DAY(Tabla1[[#This Row],[Fecha]])</f>
        <v>24</v>
      </c>
      <c r="N1886" s="11">
        <f>WEEKDAY(Tabla1[[#This Row],[Fecha]],2)</f>
        <v>3</v>
      </c>
      <c r="O1886" s="11" t="str">
        <f t="shared" si="29"/>
        <v>Miércoles</v>
      </c>
    </row>
    <row r="1887" spans="1:15" x14ac:dyDescent="0.25">
      <c r="A1887" s="4">
        <v>40779</v>
      </c>
      <c r="B1887">
        <v>3</v>
      </c>
      <c r="C1887">
        <v>2</v>
      </c>
      <c r="D1887" s="5" t="s">
        <v>24</v>
      </c>
      <c r="E1887" s="6">
        <v>739.17899999999997</v>
      </c>
      <c r="F1887" s="6">
        <v>1401.855</v>
      </c>
      <c r="G1887" s="6">
        <v>2141.0340000000001</v>
      </c>
      <c r="H1887" s="6" t="str">
        <f>VLOOKUP(Tabla1[[#This Row],[Caja]],Originales!$I$3:$K$6,2,FALSE)</f>
        <v>Las Canteras</v>
      </c>
      <c r="I1887" s="6" t="str">
        <f>VLOOKUP(Tabla1[[#This Row],[Caja]],Originales!$I$3:$K$6,3,FALSE)</f>
        <v>Las Palmas</v>
      </c>
      <c r="J1887" s="9" t="str">
        <f>VLOOKUP(Tabla1[[#This Row],[CodigoEmpleado]],Originales!$M$3:$P$13,2,FALSE)</f>
        <v>Ana</v>
      </c>
      <c r="K1887" s="10">
        <f>YEAR(Tabla1[[#This Row],[Fecha]])</f>
        <v>2011</v>
      </c>
      <c r="L1887" s="11">
        <f>MONTH(Tabla1[[#This Row],[Fecha]])</f>
        <v>8</v>
      </c>
      <c r="M1887" s="11">
        <f>DAY(Tabla1[[#This Row],[Fecha]])</f>
        <v>24</v>
      </c>
      <c r="N1887" s="11">
        <f>WEEKDAY(Tabla1[[#This Row],[Fecha]],2)</f>
        <v>3</v>
      </c>
      <c r="O1887" s="11" t="str">
        <f t="shared" si="29"/>
        <v>Miércoles</v>
      </c>
    </row>
    <row r="1888" spans="1:15" x14ac:dyDescent="0.25">
      <c r="A1888" s="4">
        <v>40779</v>
      </c>
      <c r="B1888">
        <v>4</v>
      </c>
      <c r="C1888">
        <v>1</v>
      </c>
      <c r="D1888" s="5" t="s">
        <v>30</v>
      </c>
      <c r="E1888" s="6">
        <v>666.92849999999999</v>
      </c>
      <c r="F1888" s="6">
        <v>1111.2465</v>
      </c>
      <c r="G1888" s="6">
        <v>1778.175</v>
      </c>
      <c r="H1888" s="6" t="str">
        <f>VLOOKUP(Tabla1[[#This Row],[Caja]],Originales!$I$3:$K$6,2,FALSE)</f>
        <v>Telde</v>
      </c>
      <c r="I1888" s="6" t="str">
        <f>VLOOKUP(Tabla1[[#This Row],[Caja]],Originales!$I$3:$K$6,3,FALSE)</f>
        <v>Las Palmas</v>
      </c>
      <c r="J1888" s="9" t="str">
        <f>VLOOKUP(Tabla1[[#This Row],[CodigoEmpleado]],Originales!$M$3:$P$13,2,FALSE)</f>
        <v>Juan</v>
      </c>
      <c r="K1888" s="10">
        <f>YEAR(Tabla1[[#This Row],[Fecha]])</f>
        <v>2011</v>
      </c>
      <c r="L1888" s="11">
        <f>MONTH(Tabla1[[#This Row],[Fecha]])</f>
        <v>8</v>
      </c>
      <c r="M1888" s="11">
        <f>DAY(Tabla1[[#This Row],[Fecha]])</f>
        <v>24</v>
      </c>
      <c r="N1888" s="11">
        <f>WEEKDAY(Tabla1[[#This Row],[Fecha]],2)</f>
        <v>3</v>
      </c>
      <c r="O1888" s="11" t="str">
        <f t="shared" si="29"/>
        <v>Miércoles</v>
      </c>
    </row>
    <row r="1889" spans="1:15" x14ac:dyDescent="0.25">
      <c r="A1889" s="4">
        <v>40779</v>
      </c>
      <c r="B1889">
        <v>4</v>
      </c>
      <c r="C1889">
        <v>2</v>
      </c>
      <c r="D1889" s="5" t="s">
        <v>16</v>
      </c>
      <c r="E1889" s="6">
        <v>788.57100000000003</v>
      </c>
      <c r="F1889" s="6">
        <v>1230.1904999999999</v>
      </c>
      <c r="G1889" s="6">
        <v>2018.7615000000001</v>
      </c>
      <c r="H1889" s="6" t="str">
        <f>VLOOKUP(Tabla1[[#This Row],[Caja]],Originales!$I$3:$K$6,2,FALSE)</f>
        <v>Telde</v>
      </c>
      <c r="I1889" s="6" t="str">
        <f>VLOOKUP(Tabla1[[#This Row],[Caja]],Originales!$I$3:$K$6,3,FALSE)</f>
        <v>Las Palmas</v>
      </c>
      <c r="J1889" s="9" t="str">
        <f>VLOOKUP(Tabla1[[#This Row],[CodigoEmpleado]],Originales!$M$3:$P$13,2,FALSE)</f>
        <v>Jorge</v>
      </c>
      <c r="K1889" s="10">
        <f>YEAR(Tabla1[[#This Row],[Fecha]])</f>
        <v>2011</v>
      </c>
      <c r="L1889" s="11">
        <f>MONTH(Tabla1[[#This Row],[Fecha]])</f>
        <v>8</v>
      </c>
      <c r="M1889" s="11">
        <f>DAY(Tabla1[[#This Row],[Fecha]])</f>
        <v>24</v>
      </c>
      <c r="N1889" s="11">
        <f>WEEKDAY(Tabla1[[#This Row],[Fecha]],2)</f>
        <v>3</v>
      </c>
      <c r="O1889" s="11" t="str">
        <f t="shared" si="29"/>
        <v>Miércoles</v>
      </c>
    </row>
    <row r="1890" spans="1:15" x14ac:dyDescent="0.25">
      <c r="A1890" s="4">
        <v>40780</v>
      </c>
      <c r="B1890">
        <v>1</v>
      </c>
      <c r="C1890">
        <v>1</v>
      </c>
      <c r="D1890" s="5" t="s">
        <v>22</v>
      </c>
      <c r="E1890" s="6">
        <v>633.16049999999996</v>
      </c>
      <c r="F1890" s="6">
        <v>966.13649999999996</v>
      </c>
      <c r="G1890" s="6">
        <v>1599.297</v>
      </c>
      <c r="H1890" s="6" t="str">
        <f>VLOOKUP(Tabla1[[#This Row],[Caja]],Originales!$I$3:$K$6,2,FALSE)</f>
        <v>Tenerife Norte</v>
      </c>
      <c r="I1890" s="6" t="str">
        <f>VLOOKUP(Tabla1[[#This Row],[Caja]],Originales!$I$3:$K$6,3,FALSE)</f>
        <v>Tenerife</v>
      </c>
      <c r="J1890" s="9" t="str">
        <f>VLOOKUP(Tabla1[[#This Row],[CodigoEmpleado]],Originales!$M$3:$P$13,2,FALSE)</f>
        <v>Paco</v>
      </c>
      <c r="K1890" s="10">
        <f>YEAR(Tabla1[[#This Row],[Fecha]])</f>
        <v>2011</v>
      </c>
      <c r="L1890" s="11">
        <f>MONTH(Tabla1[[#This Row],[Fecha]])</f>
        <v>8</v>
      </c>
      <c r="M1890" s="11">
        <f>DAY(Tabla1[[#This Row],[Fecha]])</f>
        <v>25</v>
      </c>
      <c r="N1890" s="11">
        <f>WEEKDAY(Tabla1[[#This Row],[Fecha]],2)</f>
        <v>4</v>
      </c>
      <c r="O1890" s="11" t="str">
        <f t="shared" si="29"/>
        <v>Jueves</v>
      </c>
    </row>
    <row r="1891" spans="1:15" x14ac:dyDescent="0.25">
      <c r="A1891" s="4">
        <v>40780</v>
      </c>
      <c r="B1891">
        <v>1</v>
      </c>
      <c r="C1891">
        <v>2</v>
      </c>
      <c r="D1891" s="5" t="s">
        <v>27</v>
      </c>
      <c r="E1891" s="6">
        <v>648.39599999999996</v>
      </c>
      <c r="F1891" s="6">
        <v>1158.2864999999999</v>
      </c>
      <c r="G1891" s="6">
        <v>1806.6824999999999</v>
      </c>
      <c r="H1891" s="6" t="str">
        <f>VLOOKUP(Tabla1[[#This Row],[Caja]],Originales!$I$3:$K$6,2,FALSE)</f>
        <v>Tenerife Norte</v>
      </c>
      <c r="I1891" s="6" t="str">
        <f>VLOOKUP(Tabla1[[#This Row],[Caja]],Originales!$I$3:$K$6,3,FALSE)</f>
        <v>Tenerife</v>
      </c>
      <c r="J1891" s="9" t="str">
        <f>VLOOKUP(Tabla1[[#This Row],[CodigoEmpleado]],Originales!$M$3:$P$13,2,FALSE)</f>
        <v>Bea</v>
      </c>
      <c r="K1891" s="10">
        <f>YEAR(Tabla1[[#This Row],[Fecha]])</f>
        <v>2011</v>
      </c>
      <c r="L1891" s="11">
        <f>MONTH(Tabla1[[#This Row],[Fecha]])</f>
        <v>8</v>
      </c>
      <c r="M1891" s="11">
        <f>DAY(Tabla1[[#This Row],[Fecha]])</f>
        <v>25</v>
      </c>
      <c r="N1891" s="11">
        <f>WEEKDAY(Tabla1[[#This Row],[Fecha]],2)</f>
        <v>4</v>
      </c>
      <c r="O1891" s="11" t="str">
        <f t="shared" si="29"/>
        <v>Jueves</v>
      </c>
    </row>
    <row r="1892" spans="1:15" x14ac:dyDescent="0.25">
      <c r="A1892" s="4">
        <v>40780</v>
      </c>
      <c r="B1892">
        <v>2</v>
      </c>
      <c r="C1892">
        <v>1</v>
      </c>
      <c r="D1892" s="5" t="s">
        <v>32</v>
      </c>
      <c r="E1892" s="6">
        <v>617.23199999999997</v>
      </c>
      <c r="F1892" s="6">
        <v>1060.3215</v>
      </c>
      <c r="G1892" s="6">
        <v>1677.5535</v>
      </c>
      <c r="H1892" s="6" t="str">
        <f>VLOOKUP(Tabla1[[#This Row],[Caja]],Originales!$I$3:$K$6,2,FALSE)</f>
        <v>Tenerife Sur</v>
      </c>
      <c r="I1892" s="6" t="str">
        <f>VLOOKUP(Tabla1[[#This Row],[Caja]],Originales!$I$3:$K$6,3,FALSE)</f>
        <v>Tenerife</v>
      </c>
      <c r="J1892" s="9" t="str">
        <f>VLOOKUP(Tabla1[[#This Row],[CodigoEmpleado]],Originales!$M$3:$P$13,2,FALSE)</f>
        <v>Ana</v>
      </c>
      <c r="K1892" s="10">
        <f>YEAR(Tabla1[[#This Row],[Fecha]])</f>
        <v>2011</v>
      </c>
      <c r="L1892" s="11">
        <f>MONTH(Tabla1[[#This Row],[Fecha]])</f>
        <v>8</v>
      </c>
      <c r="M1892" s="11">
        <f>DAY(Tabla1[[#This Row],[Fecha]])</f>
        <v>25</v>
      </c>
      <c r="N1892" s="11">
        <f>WEEKDAY(Tabla1[[#This Row],[Fecha]],2)</f>
        <v>4</v>
      </c>
      <c r="O1892" s="11" t="str">
        <f t="shared" si="29"/>
        <v>Jueves</v>
      </c>
    </row>
    <row r="1893" spans="1:15" x14ac:dyDescent="0.25">
      <c r="A1893" s="4">
        <v>40780</v>
      </c>
      <c r="B1893">
        <v>2</v>
      </c>
      <c r="C1893">
        <v>2</v>
      </c>
      <c r="D1893" s="5" t="s">
        <v>37</v>
      </c>
      <c r="E1893" s="6">
        <v>565.61400000000003</v>
      </c>
      <c r="F1893" s="6">
        <v>1099.2135000000001</v>
      </c>
      <c r="G1893" s="6">
        <v>1664.8275000000001</v>
      </c>
      <c r="H1893" s="6" t="str">
        <f>VLOOKUP(Tabla1[[#This Row],[Caja]],Originales!$I$3:$K$6,2,FALSE)</f>
        <v>Tenerife Sur</v>
      </c>
      <c r="I1893" s="6" t="str">
        <f>VLOOKUP(Tabla1[[#This Row],[Caja]],Originales!$I$3:$K$6,3,FALSE)</f>
        <v>Tenerife</v>
      </c>
      <c r="J1893" s="9" t="str">
        <f>VLOOKUP(Tabla1[[#This Row],[CodigoEmpleado]],Originales!$M$3:$P$13,2,FALSE)</f>
        <v>Luis</v>
      </c>
      <c r="K1893" s="10">
        <f>YEAR(Tabla1[[#This Row],[Fecha]])</f>
        <v>2011</v>
      </c>
      <c r="L1893" s="11">
        <f>MONTH(Tabla1[[#This Row],[Fecha]])</f>
        <v>8</v>
      </c>
      <c r="M1893" s="11">
        <f>DAY(Tabla1[[#This Row],[Fecha]])</f>
        <v>25</v>
      </c>
      <c r="N1893" s="11">
        <f>WEEKDAY(Tabla1[[#This Row],[Fecha]],2)</f>
        <v>4</v>
      </c>
      <c r="O1893" s="11" t="str">
        <f t="shared" si="29"/>
        <v>Jueves</v>
      </c>
    </row>
    <row r="1894" spans="1:15" x14ac:dyDescent="0.25">
      <c r="A1894" s="4">
        <v>40780</v>
      </c>
      <c r="B1894">
        <v>3</v>
      </c>
      <c r="C1894">
        <v>1</v>
      </c>
      <c r="D1894" s="5" t="s">
        <v>40</v>
      </c>
      <c r="E1894" s="6">
        <v>666.04650000000004</v>
      </c>
      <c r="F1894" s="6">
        <v>1055.8589999999999</v>
      </c>
      <c r="G1894" s="6">
        <v>1721.9055000000001</v>
      </c>
      <c r="H1894" s="6" t="str">
        <f>VLOOKUP(Tabla1[[#This Row],[Caja]],Originales!$I$3:$K$6,2,FALSE)</f>
        <v>Las Canteras</v>
      </c>
      <c r="I1894" s="6" t="str">
        <f>VLOOKUP(Tabla1[[#This Row],[Caja]],Originales!$I$3:$K$6,3,FALSE)</f>
        <v>Las Palmas</v>
      </c>
      <c r="J1894" s="9" t="str">
        <f>VLOOKUP(Tabla1[[#This Row],[CodigoEmpleado]],Originales!$M$3:$P$13,2,FALSE)</f>
        <v>Pepe</v>
      </c>
      <c r="K1894" s="10">
        <f>YEAR(Tabla1[[#This Row],[Fecha]])</f>
        <v>2011</v>
      </c>
      <c r="L1894" s="11">
        <f>MONTH(Tabla1[[#This Row],[Fecha]])</f>
        <v>8</v>
      </c>
      <c r="M1894" s="11">
        <f>DAY(Tabla1[[#This Row],[Fecha]])</f>
        <v>25</v>
      </c>
      <c r="N1894" s="11">
        <f>WEEKDAY(Tabla1[[#This Row],[Fecha]],2)</f>
        <v>4</v>
      </c>
      <c r="O1894" s="11" t="str">
        <f t="shared" si="29"/>
        <v>Jueves</v>
      </c>
    </row>
    <row r="1895" spans="1:15" x14ac:dyDescent="0.25">
      <c r="A1895" s="4">
        <v>40780</v>
      </c>
      <c r="B1895">
        <v>3</v>
      </c>
      <c r="C1895">
        <v>2</v>
      </c>
      <c r="D1895" s="5" t="s">
        <v>41</v>
      </c>
      <c r="E1895" s="6">
        <v>599.1825</v>
      </c>
      <c r="F1895" s="6">
        <v>1230.537</v>
      </c>
      <c r="G1895" s="6">
        <v>1829.7194999999999</v>
      </c>
      <c r="H1895" s="6" t="str">
        <f>VLOOKUP(Tabla1[[#This Row],[Caja]],Originales!$I$3:$K$6,2,FALSE)</f>
        <v>Las Canteras</v>
      </c>
      <c r="I1895" s="6" t="str">
        <f>VLOOKUP(Tabla1[[#This Row],[Caja]],Originales!$I$3:$K$6,3,FALSE)</f>
        <v>Las Palmas</v>
      </c>
      <c r="J1895" s="9" t="str">
        <f>VLOOKUP(Tabla1[[#This Row],[CodigoEmpleado]],Originales!$M$3:$P$13,2,FALSE)</f>
        <v>Javi</v>
      </c>
      <c r="K1895" s="10">
        <f>YEAR(Tabla1[[#This Row],[Fecha]])</f>
        <v>2011</v>
      </c>
      <c r="L1895" s="11">
        <f>MONTH(Tabla1[[#This Row],[Fecha]])</f>
        <v>8</v>
      </c>
      <c r="M1895" s="11">
        <f>DAY(Tabla1[[#This Row],[Fecha]])</f>
        <v>25</v>
      </c>
      <c r="N1895" s="11">
        <f>WEEKDAY(Tabla1[[#This Row],[Fecha]],2)</f>
        <v>4</v>
      </c>
      <c r="O1895" s="11" t="str">
        <f t="shared" si="29"/>
        <v>Jueves</v>
      </c>
    </row>
    <row r="1896" spans="1:15" x14ac:dyDescent="0.25">
      <c r="A1896" s="4">
        <v>40780</v>
      </c>
      <c r="B1896">
        <v>4</v>
      </c>
      <c r="C1896">
        <v>1</v>
      </c>
      <c r="D1896" s="5" t="s">
        <v>43</v>
      </c>
      <c r="E1896" s="6">
        <v>555.04049999999995</v>
      </c>
      <c r="F1896" s="6">
        <v>1067.6400000000001</v>
      </c>
      <c r="G1896" s="6">
        <v>1622.6804999999999</v>
      </c>
      <c r="H1896" s="6" t="str">
        <f>VLOOKUP(Tabla1[[#This Row],[Caja]],Originales!$I$3:$K$6,2,FALSE)</f>
        <v>Telde</v>
      </c>
      <c r="I1896" s="6" t="str">
        <f>VLOOKUP(Tabla1[[#This Row],[Caja]],Originales!$I$3:$K$6,3,FALSE)</f>
        <v>Las Palmas</v>
      </c>
      <c r="J1896" s="9" t="str">
        <f>VLOOKUP(Tabla1[[#This Row],[CodigoEmpleado]],Originales!$M$3:$P$13,2,FALSE)</f>
        <v>Jose</v>
      </c>
      <c r="K1896" s="10">
        <f>YEAR(Tabla1[[#This Row],[Fecha]])</f>
        <v>2011</v>
      </c>
      <c r="L1896" s="11">
        <f>MONTH(Tabla1[[#This Row],[Fecha]])</f>
        <v>8</v>
      </c>
      <c r="M1896" s="11">
        <f>DAY(Tabla1[[#This Row],[Fecha]])</f>
        <v>25</v>
      </c>
      <c r="N1896" s="11">
        <f>WEEKDAY(Tabla1[[#This Row],[Fecha]],2)</f>
        <v>4</v>
      </c>
      <c r="O1896" s="11" t="str">
        <f t="shared" si="29"/>
        <v>Jueves</v>
      </c>
    </row>
    <row r="1897" spans="1:15" x14ac:dyDescent="0.25">
      <c r="A1897" s="4">
        <v>40780</v>
      </c>
      <c r="B1897">
        <v>4</v>
      </c>
      <c r="C1897">
        <v>2</v>
      </c>
      <c r="D1897" s="5" t="s">
        <v>47</v>
      </c>
      <c r="E1897" s="6">
        <v>802.49400000000003</v>
      </c>
      <c r="F1897" s="6">
        <v>1239.336</v>
      </c>
      <c r="G1897" s="6">
        <v>2041.83</v>
      </c>
      <c r="H1897" s="6" t="str">
        <f>VLOOKUP(Tabla1[[#This Row],[Caja]],Originales!$I$3:$K$6,2,FALSE)</f>
        <v>Telde</v>
      </c>
      <c r="I1897" s="6" t="str">
        <f>VLOOKUP(Tabla1[[#This Row],[Caja]],Originales!$I$3:$K$6,3,FALSE)</f>
        <v>Las Palmas</v>
      </c>
      <c r="J1897" s="9" t="str">
        <f>VLOOKUP(Tabla1[[#This Row],[CodigoEmpleado]],Originales!$M$3:$P$13,2,FALSE)</f>
        <v>Toño</v>
      </c>
      <c r="K1897" s="10">
        <f>YEAR(Tabla1[[#This Row],[Fecha]])</f>
        <v>2011</v>
      </c>
      <c r="L1897" s="11">
        <f>MONTH(Tabla1[[#This Row],[Fecha]])</f>
        <v>8</v>
      </c>
      <c r="M1897" s="11">
        <f>DAY(Tabla1[[#This Row],[Fecha]])</f>
        <v>25</v>
      </c>
      <c r="N1897" s="11">
        <f>WEEKDAY(Tabla1[[#This Row],[Fecha]],2)</f>
        <v>4</v>
      </c>
      <c r="O1897" s="11" t="str">
        <f t="shared" si="29"/>
        <v>Jueves</v>
      </c>
    </row>
    <row r="1898" spans="1:15" x14ac:dyDescent="0.25">
      <c r="A1898" s="4">
        <v>40781</v>
      </c>
      <c r="B1898">
        <v>1</v>
      </c>
      <c r="C1898">
        <v>1</v>
      </c>
      <c r="D1898" s="5" t="s">
        <v>24</v>
      </c>
      <c r="E1898" s="6">
        <v>712.50900000000001</v>
      </c>
      <c r="F1898" s="6">
        <v>1101.954</v>
      </c>
      <c r="G1898" s="6">
        <v>1814.463</v>
      </c>
      <c r="H1898" s="6" t="str">
        <f>VLOOKUP(Tabla1[[#This Row],[Caja]],Originales!$I$3:$K$6,2,FALSE)</f>
        <v>Tenerife Norte</v>
      </c>
      <c r="I1898" s="6" t="str">
        <f>VLOOKUP(Tabla1[[#This Row],[Caja]],Originales!$I$3:$K$6,3,FALSE)</f>
        <v>Tenerife</v>
      </c>
      <c r="J1898" s="9" t="str">
        <f>VLOOKUP(Tabla1[[#This Row],[CodigoEmpleado]],Originales!$M$3:$P$13,2,FALSE)</f>
        <v>Ana</v>
      </c>
      <c r="K1898" s="10">
        <f>YEAR(Tabla1[[#This Row],[Fecha]])</f>
        <v>2011</v>
      </c>
      <c r="L1898" s="11">
        <f>MONTH(Tabla1[[#This Row],[Fecha]])</f>
        <v>8</v>
      </c>
      <c r="M1898" s="11">
        <f>DAY(Tabla1[[#This Row],[Fecha]])</f>
        <v>26</v>
      </c>
      <c r="N1898" s="11">
        <f>WEEKDAY(Tabla1[[#This Row],[Fecha]],2)</f>
        <v>5</v>
      </c>
      <c r="O1898" s="11" t="str">
        <f t="shared" si="29"/>
        <v>Viernes</v>
      </c>
    </row>
    <row r="1899" spans="1:15" x14ac:dyDescent="0.25">
      <c r="A1899" s="4">
        <v>40781</v>
      </c>
      <c r="B1899">
        <v>1</v>
      </c>
      <c r="C1899">
        <v>2</v>
      </c>
      <c r="D1899" s="5" t="s">
        <v>30</v>
      </c>
      <c r="E1899" s="6">
        <v>582.33000000000004</v>
      </c>
      <c r="F1899" s="6">
        <v>1171.674</v>
      </c>
      <c r="G1899" s="6">
        <v>1754.0039999999999</v>
      </c>
      <c r="H1899" s="6" t="str">
        <f>VLOOKUP(Tabla1[[#This Row],[Caja]],Originales!$I$3:$K$6,2,FALSE)</f>
        <v>Tenerife Norte</v>
      </c>
      <c r="I1899" s="6" t="str">
        <f>VLOOKUP(Tabla1[[#This Row],[Caja]],Originales!$I$3:$K$6,3,FALSE)</f>
        <v>Tenerife</v>
      </c>
      <c r="J1899" s="9" t="str">
        <f>VLOOKUP(Tabla1[[#This Row],[CodigoEmpleado]],Originales!$M$3:$P$13,2,FALSE)</f>
        <v>Juan</v>
      </c>
      <c r="K1899" s="10">
        <f>YEAR(Tabla1[[#This Row],[Fecha]])</f>
        <v>2011</v>
      </c>
      <c r="L1899" s="11">
        <f>MONTH(Tabla1[[#This Row],[Fecha]])</f>
        <v>8</v>
      </c>
      <c r="M1899" s="11">
        <f>DAY(Tabla1[[#This Row],[Fecha]])</f>
        <v>26</v>
      </c>
      <c r="N1899" s="11">
        <f>WEEKDAY(Tabla1[[#This Row],[Fecha]],2)</f>
        <v>5</v>
      </c>
      <c r="O1899" s="11" t="str">
        <f t="shared" si="29"/>
        <v>Viernes</v>
      </c>
    </row>
    <row r="1900" spans="1:15" x14ac:dyDescent="0.25">
      <c r="A1900" s="4">
        <v>40781</v>
      </c>
      <c r="B1900">
        <v>2</v>
      </c>
      <c r="C1900">
        <v>1</v>
      </c>
      <c r="D1900" s="5" t="s">
        <v>16</v>
      </c>
      <c r="E1900" s="6">
        <v>581.09100000000001</v>
      </c>
      <c r="F1900" s="6">
        <v>1027.3409999999999</v>
      </c>
      <c r="G1900" s="6">
        <v>1608.432</v>
      </c>
      <c r="H1900" s="6" t="str">
        <f>VLOOKUP(Tabla1[[#This Row],[Caja]],Originales!$I$3:$K$6,2,FALSE)</f>
        <v>Tenerife Sur</v>
      </c>
      <c r="I1900" s="6" t="str">
        <f>VLOOKUP(Tabla1[[#This Row],[Caja]],Originales!$I$3:$K$6,3,FALSE)</f>
        <v>Tenerife</v>
      </c>
      <c r="J1900" s="9" t="str">
        <f>VLOOKUP(Tabla1[[#This Row],[CodigoEmpleado]],Originales!$M$3:$P$13,2,FALSE)</f>
        <v>Jorge</v>
      </c>
      <c r="K1900" s="10">
        <f>YEAR(Tabla1[[#This Row],[Fecha]])</f>
        <v>2011</v>
      </c>
      <c r="L1900" s="11">
        <f>MONTH(Tabla1[[#This Row],[Fecha]])</f>
        <v>8</v>
      </c>
      <c r="M1900" s="11">
        <f>DAY(Tabla1[[#This Row],[Fecha]])</f>
        <v>26</v>
      </c>
      <c r="N1900" s="11">
        <f>WEEKDAY(Tabla1[[#This Row],[Fecha]],2)</f>
        <v>5</v>
      </c>
      <c r="O1900" s="11" t="str">
        <f t="shared" si="29"/>
        <v>Viernes</v>
      </c>
    </row>
    <row r="1901" spans="1:15" x14ac:dyDescent="0.25">
      <c r="A1901" s="4">
        <v>40781</v>
      </c>
      <c r="B1901">
        <v>2</v>
      </c>
      <c r="C1901">
        <v>2</v>
      </c>
      <c r="D1901" s="5" t="s">
        <v>22</v>
      </c>
      <c r="E1901" s="6">
        <v>627.98400000000004</v>
      </c>
      <c r="F1901" s="6">
        <v>1247.673</v>
      </c>
      <c r="G1901" s="6">
        <v>1875.6569999999999</v>
      </c>
      <c r="H1901" s="6" t="str">
        <f>VLOOKUP(Tabla1[[#This Row],[Caja]],Originales!$I$3:$K$6,2,FALSE)</f>
        <v>Tenerife Sur</v>
      </c>
      <c r="I1901" s="6" t="str">
        <f>VLOOKUP(Tabla1[[#This Row],[Caja]],Originales!$I$3:$K$6,3,FALSE)</f>
        <v>Tenerife</v>
      </c>
      <c r="J1901" s="9" t="str">
        <f>VLOOKUP(Tabla1[[#This Row],[CodigoEmpleado]],Originales!$M$3:$P$13,2,FALSE)</f>
        <v>Paco</v>
      </c>
      <c r="K1901" s="10">
        <f>YEAR(Tabla1[[#This Row],[Fecha]])</f>
        <v>2011</v>
      </c>
      <c r="L1901" s="11">
        <f>MONTH(Tabla1[[#This Row],[Fecha]])</f>
        <v>8</v>
      </c>
      <c r="M1901" s="11">
        <f>DAY(Tabla1[[#This Row],[Fecha]])</f>
        <v>26</v>
      </c>
      <c r="N1901" s="11">
        <f>WEEKDAY(Tabla1[[#This Row],[Fecha]],2)</f>
        <v>5</v>
      </c>
      <c r="O1901" s="11" t="str">
        <f t="shared" si="29"/>
        <v>Viernes</v>
      </c>
    </row>
    <row r="1902" spans="1:15" x14ac:dyDescent="0.25">
      <c r="A1902" s="4">
        <v>40781</v>
      </c>
      <c r="B1902">
        <v>3</v>
      </c>
      <c r="C1902">
        <v>1</v>
      </c>
      <c r="D1902" s="5" t="s">
        <v>27</v>
      </c>
      <c r="E1902" s="6">
        <v>698.21849999999995</v>
      </c>
      <c r="F1902" s="6">
        <v>1087.422</v>
      </c>
      <c r="G1902" s="6">
        <v>1785.6405</v>
      </c>
      <c r="H1902" s="6" t="str">
        <f>VLOOKUP(Tabla1[[#This Row],[Caja]],Originales!$I$3:$K$6,2,FALSE)</f>
        <v>Las Canteras</v>
      </c>
      <c r="I1902" s="6" t="str">
        <f>VLOOKUP(Tabla1[[#This Row],[Caja]],Originales!$I$3:$K$6,3,FALSE)</f>
        <v>Las Palmas</v>
      </c>
      <c r="J1902" s="9" t="str">
        <f>VLOOKUP(Tabla1[[#This Row],[CodigoEmpleado]],Originales!$M$3:$P$13,2,FALSE)</f>
        <v>Bea</v>
      </c>
      <c r="K1902" s="10">
        <f>YEAR(Tabla1[[#This Row],[Fecha]])</f>
        <v>2011</v>
      </c>
      <c r="L1902" s="11">
        <f>MONTH(Tabla1[[#This Row],[Fecha]])</f>
        <v>8</v>
      </c>
      <c r="M1902" s="11">
        <f>DAY(Tabla1[[#This Row],[Fecha]])</f>
        <v>26</v>
      </c>
      <c r="N1902" s="11">
        <f>WEEKDAY(Tabla1[[#This Row],[Fecha]],2)</f>
        <v>5</v>
      </c>
      <c r="O1902" s="11" t="str">
        <f t="shared" si="29"/>
        <v>Viernes</v>
      </c>
    </row>
    <row r="1903" spans="1:15" x14ac:dyDescent="0.25">
      <c r="A1903" s="4">
        <v>40781</v>
      </c>
      <c r="B1903">
        <v>3</v>
      </c>
      <c r="C1903">
        <v>2</v>
      </c>
      <c r="D1903" s="5" t="s">
        <v>32</v>
      </c>
      <c r="E1903" s="6">
        <v>608.70600000000002</v>
      </c>
      <c r="F1903" s="6">
        <v>1132.6980000000001</v>
      </c>
      <c r="G1903" s="6">
        <v>1741.404</v>
      </c>
      <c r="H1903" s="6" t="str">
        <f>VLOOKUP(Tabla1[[#This Row],[Caja]],Originales!$I$3:$K$6,2,FALSE)</f>
        <v>Las Canteras</v>
      </c>
      <c r="I1903" s="6" t="str">
        <f>VLOOKUP(Tabla1[[#This Row],[Caja]],Originales!$I$3:$K$6,3,FALSE)</f>
        <v>Las Palmas</v>
      </c>
      <c r="J1903" s="9" t="str">
        <f>VLOOKUP(Tabla1[[#This Row],[CodigoEmpleado]],Originales!$M$3:$P$13,2,FALSE)</f>
        <v>Ana</v>
      </c>
      <c r="K1903" s="10">
        <f>YEAR(Tabla1[[#This Row],[Fecha]])</f>
        <v>2011</v>
      </c>
      <c r="L1903" s="11">
        <f>MONTH(Tabla1[[#This Row],[Fecha]])</f>
        <v>8</v>
      </c>
      <c r="M1903" s="11">
        <f>DAY(Tabla1[[#This Row],[Fecha]])</f>
        <v>26</v>
      </c>
      <c r="N1903" s="11">
        <f>WEEKDAY(Tabla1[[#This Row],[Fecha]],2)</f>
        <v>5</v>
      </c>
      <c r="O1903" s="11" t="str">
        <f t="shared" si="29"/>
        <v>Viernes</v>
      </c>
    </row>
    <row r="1904" spans="1:15" x14ac:dyDescent="0.25">
      <c r="A1904" s="4">
        <v>40781</v>
      </c>
      <c r="B1904">
        <v>4</v>
      </c>
      <c r="C1904">
        <v>1</v>
      </c>
      <c r="D1904" s="5" t="s">
        <v>37</v>
      </c>
      <c r="E1904" s="6">
        <v>633.90599999999995</v>
      </c>
      <c r="F1904" s="6">
        <v>1020.6315</v>
      </c>
      <c r="G1904" s="6">
        <v>1654.5374999999999</v>
      </c>
      <c r="H1904" s="6" t="str">
        <f>VLOOKUP(Tabla1[[#This Row],[Caja]],Originales!$I$3:$K$6,2,FALSE)</f>
        <v>Telde</v>
      </c>
      <c r="I1904" s="6" t="str">
        <f>VLOOKUP(Tabla1[[#This Row],[Caja]],Originales!$I$3:$K$6,3,FALSE)</f>
        <v>Las Palmas</v>
      </c>
      <c r="J1904" s="9" t="str">
        <f>VLOOKUP(Tabla1[[#This Row],[CodigoEmpleado]],Originales!$M$3:$P$13,2,FALSE)</f>
        <v>Luis</v>
      </c>
      <c r="K1904" s="10">
        <f>YEAR(Tabla1[[#This Row],[Fecha]])</f>
        <v>2011</v>
      </c>
      <c r="L1904" s="11">
        <f>MONTH(Tabla1[[#This Row],[Fecha]])</f>
        <v>8</v>
      </c>
      <c r="M1904" s="11">
        <f>DAY(Tabla1[[#This Row],[Fecha]])</f>
        <v>26</v>
      </c>
      <c r="N1904" s="11">
        <f>WEEKDAY(Tabla1[[#This Row],[Fecha]],2)</f>
        <v>5</v>
      </c>
      <c r="O1904" s="11" t="str">
        <f t="shared" si="29"/>
        <v>Viernes</v>
      </c>
    </row>
    <row r="1905" spans="1:15" x14ac:dyDescent="0.25">
      <c r="A1905" s="4">
        <v>40781</v>
      </c>
      <c r="B1905">
        <v>4</v>
      </c>
      <c r="C1905">
        <v>2</v>
      </c>
      <c r="D1905" s="5" t="s">
        <v>40</v>
      </c>
      <c r="E1905" s="6">
        <v>668.13599999999997</v>
      </c>
      <c r="F1905" s="6">
        <v>1331.0219999999999</v>
      </c>
      <c r="G1905" s="6">
        <v>1999.1579999999999</v>
      </c>
      <c r="H1905" s="6" t="str">
        <f>VLOOKUP(Tabla1[[#This Row],[Caja]],Originales!$I$3:$K$6,2,FALSE)</f>
        <v>Telde</v>
      </c>
      <c r="I1905" s="6" t="str">
        <f>VLOOKUP(Tabla1[[#This Row],[Caja]],Originales!$I$3:$K$6,3,FALSE)</f>
        <v>Las Palmas</v>
      </c>
      <c r="J1905" s="9" t="str">
        <f>VLOOKUP(Tabla1[[#This Row],[CodigoEmpleado]],Originales!$M$3:$P$13,2,FALSE)</f>
        <v>Pepe</v>
      </c>
      <c r="K1905" s="10">
        <f>YEAR(Tabla1[[#This Row],[Fecha]])</f>
        <v>2011</v>
      </c>
      <c r="L1905" s="11">
        <f>MONTH(Tabla1[[#This Row],[Fecha]])</f>
        <v>8</v>
      </c>
      <c r="M1905" s="11">
        <f>DAY(Tabla1[[#This Row],[Fecha]])</f>
        <v>26</v>
      </c>
      <c r="N1905" s="11">
        <f>WEEKDAY(Tabla1[[#This Row],[Fecha]],2)</f>
        <v>5</v>
      </c>
      <c r="O1905" s="11" t="str">
        <f t="shared" si="29"/>
        <v>Viernes</v>
      </c>
    </row>
    <row r="1906" spans="1:15" x14ac:dyDescent="0.25">
      <c r="A1906" s="4">
        <v>40782</v>
      </c>
      <c r="B1906">
        <v>1</v>
      </c>
      <c r="C1906">
        <v>1</v>
      </c>
      <c r="D1906" s="5" t="s">
        <v>41</v>
      </c>
      <c r="E1906" s="6">
        <v>649.35149999999999</v>
      </c>
      <c r="F1906" s="6">
        <v>1222.578</v>
      </c>
      <c r="G1906" s="6">
        <v>1871.9295</v>
      </c>
      <c r="H1906" s="6" t="str">
        <f>VLOOKUP(Tabla1[[#This Row],[Caja]],Originales!$I$3:$K$6,2,FALSE)</f>
        <v>Tenerife Norte</v>
      </c>
      <c r="I1906" s="6" t="str">
        <f>VLOOKUP(Tabla1[[#This Row],[Caja]],Originales!$I$3:$K$6,3,FALSE)</f>
        <v>Tenerife</v>
      </c>
      <c r="J1906" s="9" t="str">
        <f>VLOOKUP(Tabla1[[#This Row],[CodigoEmpleado]],Originales!$M$3:$P$13,2,FALSE)</f>
        <v>Javi</v>
      </c>
      <c r="K1906" s="10">
        <f>YEAR(Tabla1[[#This Row],[Fecha]])</f>
        <v>2011</v>
      </c>
      <c r="L1906" s="11">
        <f>MONTH(Tabla1[[#This Row],[Fecha]])</f>
        <v>8</v>
      </c>
      <c r="M1906" s="11">
        <f>DAY(Tabla1[[#This Row],[Fecha]])</f>
        <v>27</v>
      </c>
      <c r="N1906" s="11">
        <f>WEEKDAY(Tabla1[[#This Row],[Fecha]],2)</f>
        <v>6</v>
      </c>
      <c r="O1906" s="11" t="str">
        <f t="shared" si="29"/>
        <v>Sábado</v>
      </c>
    </row>
    <row r="1907" spans="1:15" x14ac:dyDescent="0.25">
      <c r="A1907" s="4">
        <v>40782</v>
      </c>
      <c r="B1907">
        <v>1</v>
      </c>
      <c r="C1907">
        <v>2</v>
      </c>
      <c r="D1907" s="5" t="s">
        <v>43</v>
      </c>
      <c r="E1907" s="6">
        <v>649.34100000000001</v>
      </c>
      <c r="F1907" s="6">
        <v>993.00599999999997</v>
      </c>
      <c r="G1907" s="6">
        <v>1642.347</v>
      </c>
      <c r="H1907" s="6" t="str">
        <f>VLOOKUP(Tabla1[[#This Row],[Caja]],Originales!$I$3:$K$6,2,FALSE)</f>
        <v>Tenerife Norte</v>
      </c>
      <c r="I1907" s="6" t="str">
        <f>VLOOKUP(Tabla1[[#This Row],[Caja]],Originales!$I$3:$K$6,3,FALSE)</f>
        <v>Tenerife</v>
      </c>
      <c r="J1907" s="9" t="str">
        <f>VLOOKUP(Tabla1[[#This Row],[CodigoEmpleado]],Originales!$M$3:$P$13,2,FALSE)</f>
        <v>Jose</v>
      </c>
      <c r="K1907" s="10">
        <f>YEAR(Tabla1[[#This Row],[Fecha]])</f>
        <v>2011</v>
      </c>
      <c r="L1907" s="11">
        <f>MONTH(Tabla1[[#This Row],[Fecha]])</f>
        <v>8</v>
      </c>
      <c r="M1907" s="11">
        <f>DAY(Tabla1[[#This Row],[Fecha]])</f>
        <v>27</v>
      </c>
      <c r="N1907" s="11">
        <f>WEEKDAY(Tabla1[[#This Row],[Fecha]],2)</f>
        <v>6</v>
      </c>
      <c r="O1907" s="11" t="str">
        <f t="shared" si="29"/>
        <v>Sábado</v>
      </c>
    </row>
    <row r="1908" spans="1:15" x14ac:dyDescent="0.25">
      <c r="A1908" s="4">
        <v>40782</v>
      </c>
      <c r="B1908">
        <v>2</v>
      </c>
      <c r="C1908">
        <v>1</v>
      </c>
      <c r="D1908" s="5" t="s">
        <v>47</v>
      </c>
      <c r="E1908" s="6">
        <v>533.7885</v>
      </c>
      <c r="F1908" s="6">
        <v>1104.663</v>
      </c>
      <c r="G1908" s="6">
        <v>1638.4514999999999</v>
      </c>
      <c r="H1908" s="6" t="str">
        <f>VLOOKUP(Tabla1[[#This Row],[Caja]],Originales!$I$3:$K$6,2,FALSE)</f>
        <v>Tenerife Sur</v>
      </c>
      <c r="I1908" s="6" t="str">
        <f>VLOOKUP(Tabla1[[#This Row],[Caja]],Originales!$I$3:$K$6,3,FALSE)</f>
        <v>Tenerife</v>
      </c>
      <c r="J1908" s="9" t="str">
        <f>VLOOKUP(Tabla1[[#This Row],[CodigoEmpleado]],Originales!$M$3:$P$13,2,FALSE)</f>
        <v>Toño</v>
      </c>
      <c r="K1908" s="10">
        <f>YEAR(Tabla1[[#This Row],[Fecha]])</f>
        <v>2011</v>
      </c>
      <c r="L1908" s="11">
        <f>MONTH(Tabla1[[#This Row],[Fecha]])</f>
        <v>8</v>
      </c>
      <c r="M1908" s="11">
        <f>DAY(Tabla1[[#This Row],[Fecha]])</f>
        <v>27</v>
      </c>
      <c r="N1908" s="11">
        <f>WEEKDAY(Tabla1[[#This Row],[Fecha]],2)</f>
        <v>6</v>
      </c>
      <c r="O1908" s="11" t="str">
        <f t="shared" si="29"/>
        <v>Sábado</v>
      </c>
    </row>
    <row r="1909" spans="1:15" x14ac:dyDescent="0.25">
      <c r="A1909" s="4">
        <v>40782</v>
      </c>
      <c r="B1909">
        <v>2</v>
      </c>
      <c r="C1909">
        <v>2</v>
      </c>
      <c r="D1909" s="5" t="s">
        <v>24</v>
      </c>
      <c r="E1909" s="6">
        <v>746.34</v>
      </c>
      <c r="F1909" s="6">
        <v>1185.03</v>
      </c>
      <c r="G1909" s="6">
        <v>1931.37</v>
      </c>
      <c r="H1909" s="6" t="str">
        <f>VLOOKUP(Tabla1[[#This Row],[Caja]],Originales!$I$3:$K$6,2,FALSE)</f>
        <v>Tenerife Sur</v>
      </c>
      <c r="I1909" s="6" t="str">
        <f>VLOOKUP(Tabla1[[#This Row],[Caja]],Originales!$I$3:$K$6,3,FALSE)</f>
        <v>Tenerife</v>
      </c>
      <c r="J1909" s="9" t="str">
        <f>VLOOKUP(Tabla1[[#This Row],[CodigoEmpleado]],Originales!$M$3:$P$13,2,FALSE)</f>
        <v>Ana</v>
      </c>
      <c r="K1909" s="10">
        <f>YEAR(Tabla1[[#This Row],[Fecha]])</f>
        <v>2011</v>
      </c>
      <c r="L1909" s="11">
        <f>MONTH(Tabla1[[#This Row],[Fecha]])</f>
        <v>8</v>
      </c>
      <c r="M1909" s="11">
        <f>DAY(Tabla1[[#This Row],[Fecha]])</f>
        <v>27</v>
      </c>
      <c r="N1909" s="11">
        <f>WEEKDAY(Tabla1[[#This Row],[Fecha]],2)</f>
        <v>6</v>
      </c>
      <c r="O1909" s="11" t="str">
        <f t="shared" si="29"/>
        <v>Sábado</v>
      </c>
    </row>
    <row r="1910" spans="1:15" x14ac:dyDescent="0.25">
      <c r="A1910" s="4">
        <v>40782</v>
      </c>
      <c r="B1910">
        <v>3</v>
      </c>
      <c r="C1910">
        <v>1</v>
      </c>
      <c r="D1910" s="5" t="s">
        <v>30</v>
      </c>
      <c r="E1910" s="6">
        <v>647.23050000000001</v>
      </c>
      <c r="F1910" s="6">
        <v>1075.095</v>
      </c>
      <c r="G1910" s="6">
        <v>1722.3254999999999</v>
      </c>
      <c r="H1910" s="6" t="str">
        <f>VLOOKUP(Tabla1[[#This Row],[Caja]],Originales!$I$3:$K$6,2,FALSE)</f>
        <v>Las Canteras</v>
      </c>
      <c r="I1910" s="6" t="str">
        <f>VLOOKUP(Tabla1[[#This Row],[Caja]],Originales!$I$3:$K$6,3,FALSE)</f>
        <v>Las Palmas</v>
      </c>
      <c r="J1910" s="9" t="str">
        <f>VLOOKUP(Tabla1[[#This Row],[CodigoEmpleado]],Originales!$M$3:$P$13,2,FALSE)</f>
        <v>Juan</v>
      </c>
      <c r="K1910" s="10">
        <f>YEAR(Tabla1[[#This Row],[Fecha]])</f>
        <v>2011</v>
      </c>
      <c r="L1910" s="11">
        <f>MONTH(Tabla1[[#This Row],[Fecha]])</f>
        <v>8</v>
      </c>
      <c r="M1910" s="11">
        <f>DAY(Tabla1[[#This Row],[Fecha]])</f>
        <v>27</v>
      </c>
      <c r="N1910" s="11">
        <f>WEEKDAY(Tabla1[[#This Row],[Fecha]],2)</f>
        <v>6</v>
      </c>
      <c r="O1910" s="11" t="str">
        <f t="shared" si="29"/>
        <v>Sábado</v>
      </c>
    </row>
    <row r="1911" spans="1:15" x14ac:dyDescent="0.25">
      <c r="A1911" s="4">
        <v>40782</v>
      </c>
      <c r="B1911">
        <v>3</v>
      </c>
      <c r="C1911">
        <v>2</v>
      </c>
      <c r="D1911" s="5" t="s">
        <v>16</v>
      </c>
      <c r="E1911" s="6">
        <v>634.02149999999995</v>
      </c>
      <c r="F1911" s="6">
        <v>1109.9970000000001</v>
      </c>
      <c r="G1911" s="6">
        <v>1744.0184999999999</v>
      </c>
      <c r="H1911" s="6" t="str">
        <f>VLOOKUP(Tabla1[[#This Row],[Caja]],Originales!$I$3:$K$6,2,FALSE)</f>
        <v>Las Canteras</v>
      </c>
      <c r="I1911" s="6" t="str">
        <f>VLOOKUP(Tabla1[[#This Row],[Caja]],Originales!$I$3:$K$6,3,FALSE)</f>
        <v>Las Palmas</v>
      </c>
      <c r="J1911" s="9" t="str">
        <f>VLOOKUP(Tabla1[[#This Row],[CodigoEmpleado]],Originales!$M$3:$P$13,2,FALSE)</f>
        <v>Jorge</v>
      </c>
      <c r="K1911" s="10">
        <f>YEAR(Tabla1[[#This Row],[Fecha]])</f>
        <v>2011</v>
      </c>
      <c r="L1911" s="11">
        <f>MONTH(Tabla1[[#This Row],[Fecha]])</f>
        <v>8</v>
      </c>
      <c r="M1911" s="11">
        <f>DAY(Tabla1[[#This Row],[Fecha]])</f>
        <v>27</v>
      </c>
      <c r="N1911" s="11">
        <f>WEEKDAY(Tabla1[[#This Row],[Fecha]],2)</f>
        <v>6</v>
      </c>
      <c r="O1911" s="11" t="str">
        <f t="shared" si="29"/>
        <v>Sábado</v>
      </c>
    </row>
    <row r="1912" spans="1:15" x14ac:dyDescent="0.25">
      <c r="A1912" s="4">
        <v>40782</v>
      </c>
      <c r="B1912">
        <v>4</v>
      </c>
      <c r="C1912">
        <v>1</v>
      </c>
      <c r="D1912" s="5" t="s">
        <v>22</v>
      </c>
      <c r="E1912" s="6">
        <v>655.18949999999995</v>
      </c>
      <c r="F1912" s="6">
        <v>1007.727</v>
      </c>
      <c r="G1912" s="6">
        <v>1662.9165</v>
      </c>
      <c r="H1912" s="6" t="str">
        <f>VLOOKUP(Tabla1[[#This Row],[Caja]],Originales!$I$3:$K$6,2,FALSE)</f>
        <v>Telde</v>
      </c>
      <c r="I1912" s="6" t="str">
        <f>VLOOKUP(Tabla1[[#This Row],[Caja]],Originales!$I$3:$K$6,3,FALSE)</f>
        <v>Las Palmas</v>
      </c>
      <c r="J1912" s="9" t="str">
        <f>VLOOKUP(Tabla1[[#This Row],[CodigoEmpleado]],Originales!$M$3:$P$13,2,FALSE)</f>
        <v>Paco</v>
      </c>
      <c r="K1912" s="10">
        <f>YEAR(Tabla1[[#This Row],[Fecha]])</f>
        <v>2011</v>
      </c>
      <c r="L1912" s="11">
        <f>MONTH(Tabla1[[#This Row],[Fecha]])</f>
        <v>8</v>
      </c>
      <c r="M1912" s="11">
        <f>DAY(Tabla1[[#This Row],[Fecha]])</f>
        <v>27</v>
      </c>
      <c r="N1912" s="11">
        <f>WEEKDAY(Tabla1[[#This Row],[Fecha]],2)</f>
        <v>6</v>
      </c>
      <c r="O1912" s="11" t="str">
        <f t="shared" si="29"/>
        <v>Sábado</v>
      </c>
    </row>
    <row r="1913" spans="1:15" x14ac:dyDescent="0.25">
      <c r="A1913" s="4">
        <v>40782</v>
      </c>
      <c r="B1913">
        <v>4</v>
      </c>
      <c r="C1913">
        <v>2</v>
      </c>
      <c r="D1913" s="5" t="s">
        <v>27</v>
      </c>
      <c r="E1913" s="6">
        <v>530.30250000000001</v>
      </c>
      <c r="F1913" s="6">
        <v>1070.1914999999999</v>
      </c>
      <c r="G1913" s="6">
        <v>1600.4939999999999</v>
      </c>
      <c r="H1913" s="6" t="str">
        <f>VLOOKUP(Tabla1[[#This Row],[Caja]],Originales!$I$3:$K$6,2,FALSE)</f>
        <v>Telde</v>
      </c>
      <c r="I1913" s="6" t="str">
        <f>VLOOKUP(Tabla1[[#This Row],[Caja]],Originales!$I$3:$K$6,3,FALSE)</f>
        <v>Las Palmas</v>
      </c>
      <c r="J1913" s="9" t="str">
        <f>VLOOKUP(Tabla1[[#This Row],[CodigoEmpleado]],Originales!$M$3:$P$13,2,FALSE)</f>
        <v>Bea</v>
      </c>
      <c r="K1913" s="10">
        <f>YEAR(Tabla1[[#This Row],[Fecha]])</f>
        <v>2011</v>
      </c>
      <c r="L1913" s="11">
        <f>MONTH(Tabla1[[#This Row],[Fecha]])</f>
        <v>8</v>
      </c>
      <c r="M1913" s="11">
        <f>DAY(Tabla1[[#This Row],[Fecha]])</f>
        <v>27</v>
      </c>
      <c r="N1913" s="11">
        <f>WEEKDAY(Tabla1[[#This Row],[Fecha]],2)</f>
        <v>6</v>
      </c>
      <c r="O1913" s="11" t="str">
        <f t="shared" si="29"/>
        <v>Sábado</v>
      </c>
    </row>
    <row r="1914" spans="1:15" x14ac:dyDescent="0.25">
      <c r="A1914" s="4">
        <v>40783</v>
      </c>
      <c r="B1914">
        <v>1</v>
      </c>
      <c r="C1914">
        <v>1</v>
      </c>
      <c r="D1914" s="5" t="s">
        <v>32</v>
      </c>
      <c r="E1914" s="6">
        <v>513.05100000000004</v>
      </c>
      <c r="F1914" s="6">
        <v>1065.6975</v>
      </c>
      <c r="G1914" s="6">
        <v>1578.7484999999999</v>
      </c>
      <c r="H1914" s="6" t="str">
        <f>VLOOKUP(Tabla1[[#This Row],[Caja]],Originales!$I$3:$K$6,2,FALSE)</f>
        <v>Tenerife Norte</v>
      </c>
      <c r="I1914" s="6" t="str">
        <f>VLOOKUP(Tabla1[[#This Row],[Caja]],Originales!$I$3:$K$6,3,FALSE)</f>
        <v>Tenerife</v>
      </c>
      <c r="J1914" s="9" t="str">
        <f>VLOOKUP(Tabla1[[#This Row],[CodigoEmpleado]],Originales!$M$3:$P$13,2,FALSE)</f>
        <v>Ana</v>
      </c>
      <c r="K1914" s="10">
        <f>YEAR(Tabla1[[#This Row],[Fecha]])</f>
        <v>2011</v>
      </c>
      <c r="L1914" s="11">
        <f>MONTH(Tabla1[[#This Row],[Fecha]])</f>
        <v>8</v>
      </c>
      <c r="M1914" s="11">
        <f>DAY(Tabla1[[#This Row],[Fecha]])</f>
        <v>28</v>
      </c>
      <c r="N1914" s="11">
        <f>WEEKDAY(Tabla1[[#This Row],[Fecha]],2)</f>
        <v>7</v>
      </c>
      <c r="O1914" s="11" t="str">
        <f t="shared" si="29"/>
        <v>Domingo</v>
      </c>
    </row>
    <row r="1915" spans="1:15" x14ac:dyDescent="0.25">
      <c r="A1915" s="4">
        <v>40783</v>
      </c>
      <c r="B1915">
        <v>1</v>
      </c>
      <c r="C1915">
        <v>2</v>
      </c>
      <c r="D1915" s="5" t="s">
        <v>37</v>
      </c>
      <c r="E1915" s="6">
        <v>735.2835</v>
      </c>
      <c r="F1915" s="6">
        <v>1218.2729999999999</v>
      </c>
      <c r="G1915" s="6">
        <v>1953.5564999999999</v>
      </c>
      <c r="H1915" s="6" t="str">
        <f>VLOOKUP(Tabla1[[#This Row],[Caja]],Originales!$I$3:$K$6,2,FALSE)</f>
        <v>Tenerife Norte</v>
      </c>
      <c r="I1915" s="6" t="str">
        <f>VLOOKUP(Tabla1[[#This Row],[Caja]],Originales!$I$3:$K$6,3,FALSE)</f>
        <v>Tenerife</v>
      </c>
      <c r="J1915" s="9" t="str">
        <f>VLOOKUP(Tabla1[[#This Row],[CodigoEmpleado]],Originales!$M$3:$P$13,2,FALSE)</f>
        <v>Luis</v>
      </c>
      <c r="K1915" s="10">
        <f>YEAR(Tabla1[[#This Row],[Fecha]])</f>
        <v>2011</v>
      </c>
      <c r="L1915" s="11">
        <f>MONTH(Tabla1[[#This Row],[Fecha]])</f>
        <v>8</v>
      </c>
      <c r="M1915" s="11">
        <f>DAY(Tabla1[[#This Row],[Fecha]])</f>
        <v>28</v>
      </c>
      <c r="N1915" s="11">
        <f>WEEKDAY(Tabla1[[#This Row],[Fecha]],2)</f>
        <v>7</v>
      </c>
      <c r="O1915" s="11" t="str">
        <f t="shared" si="29"/>
        <v>Domingo</v>
      </c>
    </row>
    <row r="1916" spans="1:15" x14ac:dyDescent="0.25">
      <c r="A1916" s="4">
        <v>40783</v>
      </c>
      <c r="B1916">
        <v>2</v>
      </c>
      <c r="C1916">
        <v>1</v>
      </c>
      <c r="D1916" s="5" t="s">
        <v>40</v>
      </c>
      <c r="E1916" s="6">
        <v>687.90750000000003</v>
      </c>
      <c r="F1916" s="6">
        <v>1053.0135</v>
      </c>
      <c r="G1916" s="6">
        <v>1740.921</v>
      </c>
      <c r="H1916" s="6" t="str">
        <f>VLOOKUP(Tabla1[[#This Row],[Caja]],Originales!$I$3:$K$6,2,FALSE)</f>
        <v>Tenerife Sur</v>
      </c>
      <c r="I1916" s="6" t="str">
        <f>VLOOKUP(Tabla1[[#This Row],[Caja]],Originales!$I$3:$K$6,3,FALSE)</f>
        <v>Tenerife</v>
      </c>
      <c r="J1916" s="9" t="str">
        <f>VLOOKUP(Tabla1[[#This Row],[CodigoEmpleado]],Originales!$M$3:$P$13,2,FALSE)</f>
        <v>Pepe</v>
      </c>
      <c r="K1916" s="10">
        <f>YEAR(Tabla1[[#This Row],[Fecha]])</f>
        <v>2011</v>
      </c>
      <c r="L1916" s="11">
        <f>MONTH(Tabla1[[#This Row],[Fecha]])</f>
        <v>8</v>
      </c>
      <c r="M1916" s="11">
        <f>DAY(Tabla1[[#This Row],[Fecha]])</f>
        <v>28</v>
      </c>
      <c r="N1916" s="11">
        <f>WEEKDAY(Tabla1[[#This Row],[Fecha]],2)</f>
        <v>7</v>
      </c>
      <c r="O1916" s="11" t="str">
        <f t="shared" si="29"/>
        <v>Domingo</v>
      </c>
    </row>
    <row r="1917" spans="1:15" x14ac:dyDescent="0.25">
      <c r="A1917" s="4">
        <v>40783</v>
      </c>
      <c r="B1917">
        <v>2</v>
      </c>
      <c r="C1917">
        <v>2</v>
      </c>
      <c r="D1917" s="5" t="s">
        <v>41</v>
      </c>
      <c r="E1917" s="6">
        <v>606.63750000000005</v>
      </c>
      <c r="F1917" s="6">
        <v>1107.8340000000001</v>
      </c>
      <c r="G1917" s="6">
        <v>1714.4715000000001</v>
      </c>
      <c r="H1917" s="6" t="str">
        <f>VLOOKUP(Tabla1[[#This Row],[Caja]],Originales!$I$3:$K$6,2,FALSE)</f>
        <v>Tenerife Sur</v>
      </c>
      <c r="I1917" s="6" t="str">
        <f>VLOOKUP(Tabla1[[#This Row],[Caja]],Originales!$I$3:$K$6,3,FALSE)</f>
        <v>Tenerife</v>
      </c>
      <c r="J1917" s="9" t="str">
        <f>VLOOKUP(Tabla1[[#This Row],[CodigoEmpleado]],Originales!$M$3:$P$13,2,FALSE)</f>
        <v>Javi</v>
      </c>
      <c r="K1917" s="10">
        <f>YEAR(Tabla1[[#This Row],[Fecha]])</f>
        <v>2011</v>
      </c>
      <c r="L1917" s="11">
        <f>MONTH(Tabla1[[#This Row],[Fecha]])</f>
        <v>8</v>
      </c>
      <c r="M1917" s="11">
        <f>DAY(Tabla1[[#This Row],[Fecha]])</f>
        <v>28</v>
      </c>
      <c r="N1917" s="11">
        <f>WEEKDAY(Tabla1[[#This Row],[Fecha]],2)</f>
        <v>7</v>
      </c>
      <c r="O1917" s="11" t="str">
        <f t="shared" si="29"/>
        <v>Domingo</v>
      </c>
    </row>
    <row r="1918" spans="1:15" x14ac:dyDescent="0.25">
      <c r="A1918" s="4">
        <v>40783</v>
      </c>
      <c r="B1918">
        <v>3</v>
      </c>
      <c r="C1918">
        <v>1</v>
      </c>
      <c r="D1918" s="5" t="s">
        <v>43</v>
      </c>
      <c r="E1918" s="6">
        <v>589.596</v>
      </c>
      <c r="F1918" s="6">
        <v>1153.2149999999999</v>
      </c>
      <c r="G1918" s="6">
        <v>1742.8109999999999</v>
      </c>
      <c r="H1918" s="6" t="str">
        <f>VLOOKUP(Tabla1[[#This Row],[Caja]],Originales!$I$3:$K$6,2,FALSE)</f>
        <v>Las Canteras</v>
      </c>
      <c r="I1918" s="6" t="str">
        <f>VLOOKUP(Tabla1[[#This Row],[Caja]],Originales!$I$3:$K$6,3,FALSE)</f>
        <v>Las Palmas</v>
      </c>
      <c r="J1918" s="9" t="str">
        <f>VLOOKUP(Tabla1[[#This Row],[CodigoEmpleado]],Originales!$M$3:$P$13,2,FALSE)</f>
        <v>Jose</v>
      </c>
      <c r="K1918" s="10">
        <f>YEAR(Tabla1[[#This Row],[Fecha]])</f>
        <v>2011</v>
      </c>
      <c r="L1918" s="11">
        <f>MONTH(Tabla1[[#This Row],[Fecha]])</f>
        <v>8</v>
      </c>
      <c r="M1918" s="11">
        <f>DAY(Tabla1[[#This Row],[Fecha]])</f>
        <v>28</v>
      </c>
      <c r="N1918" s="11">
        <f>WEEKDAY(Tabla1[[#This Row],[Fecha]],2)</f>
        <v>7</v>
      </c>
      <c r="O1918" s="11" t="str">
        <f t="shared" si="29"/>
        <v>Domingo</v>
      </c>
    </row>
    <row r="1919" spans="1:15" x14ac:dyDescent="0.25">
      <c r="A1919" s="4">
        <v>40783</v>
      </c>
      <c r="B1919">
        <v>3</v>
      </c>
      <c r="C1919">
        <v>2</v>
      </c>
      <c r="D1919" s="5" t="s">
        <v>47</v>
      </c>
      <c r="E1919" s="6">
        <v>747.327</v>
      </c>
      <c r="F1919" s="6">
        <v>1341.4380000000001</v>
      </c>
      <c r="G1919" s="6">
        <v>2088.7649999999999</v>
      </c>
      <c r="H1919" s="6" t="str">
        <f>VLOOKUP(Tabla1[[#This Row],[Caja]],Originales!$I$3:$K$6,2,FALSE)</f>
        <v>Las Canteras</v>
      </c>
      <c r="I1919" s="6" t="str">
        <f>VLOOKUP(Tabla1[[#This Row],[Caja]],Originales!$I$3:$K$6,3,FALSE)</f>
        <v>Las Palmas</v>
      </c>
      <c r="J1919" s="9" t="str">
        <f>VLOOKUP(Tabla1[[#This Row],[CodigoEmpleado]],Originales!$M$3:$P$13,2,FALSE)</f>
        <v>Toño</v>
      </c>
      <c r="K1919" s="10">
        <f>YEAR(Tabla1[[#This Row],[Fecha]])</f>
        <v>2011</v>
      </c>
      <c r="L1919" s="11">
        <f>MONTH(Tabla1[[#This Row],[Fecha]])</f>
        <v>8</v>
      </c>
      <c r="M1919" s="11">
        <f>DAY(Tabla1[[#This Row],[Fecha]])</f>
        <v>28</v>
      </c>
      <c r="N1919" s="11">
        <f>WEEKDAY(Tabla1[[#This Row],[Fecha]],2)</f>
        <v>7</v>
      </c>
      <c r="O1919" s="11" t="str">
        <f t="shared" si="29"/>
        <v>Domingo</v>
      </c>
    </row>
    <row r="1920" spans="1:15" x14ac:dyDescent="0.25">
      <c r="A1920" s="4">
        <v>40783</v>
      </c>
      <c r="B1920">
        <v>4</v>
      </c>
      <c r="C1920">
        <v>1</v>
      </c>
      <c r="D1920" s="5" t="s">
        <v>24</v>
      </c>
      <c r="E1920" s="6">
        <v>592.38900000000001</v>
      </c>
      <c r="F1920" s="6">
        <v>1024.3905</v>
      </c>
      <c r="G1920" s="6">
        <v>1616.7795000000001</v>
      </c>
      <c r="H1920" s="6" t="str">
        <f>VLOOKUP(Tabla1[[#This Row],[Caja]],Originales!$I$3:$K$6,2,FALSE)</f>
        <v>Telde</v>
      </c>
      <c r="I1920" s="6" t="str">
        <f>VLOOKUP(Tabla1[[#This Row],[Caja]],Originales!$I$3:$K$6,3,FALSE)</f>
        <v>Las Palmas</v>
      </c>
      <c r="J1920" s="9" t="str">
        <f>VLOOKUP(Tabla1[[#This Row],[CodigoEmpleado]],Originales!$M$3:$P$13,2,FALSE)</f>
        <v>Ana</v>
      </c>
      <c r="K1920" s="10">
        <f>YEAR(Tabla1[[#This Row],[Fecha]])</f>
        <v>2011</v>
      </c>
      <c r="L1920" s="11">
        <f>MONTH(Tabla1[[#This Row],[Fecha]])</f>
        <v>8</v>
      </c>
      <c r="M1920" s="11">
        <f>DAY(Tabla1[[#This Row],[Fecha]])</f>
        <v>28</v>
      </c>
      <c r="N1920" s="11">
        <f>WEEKDAY(Tabla1[[#This Row],[Fecha]],2)</f>
        <v>7</v>
      </c>
      <c r="O1920" s="11" t="str">
        <f t="shared" si="29"/>
        <v>Domingo</v>
      </c>
    </row>
    <row r="1921" spans="1:15" x14ac:dyDescent="0.25">
      <c r="A1921" s="4">
        <v>40783</v>
      </c>
      <c r="B1921">
        <v>4</v>
      </c>
      <c r="C1921">
        <v>2</v>
      </c>
      <c r="D1921" s="5" t="s">
        <v>30</v>
      </c>
      <c r="E1921" s="6">
        <v>540.66600000000005</v>
      </c>
      <c r="F1921" s="6">
        <v>1158.4124999999999</v>
      </c>
      <c r="G1921" s="6">
        <v>1699.0785000000001</v>
      </c>
      <c r="H1921" s="6" t="str">
        <f>VLOOKUP(Tabla1[[#This Row],[Caja]],Originales!$I$3:$K$6,2,FALSE)</f>
        <v>Telde</v>
      </c>
      <c r="I1921" s="6" t="str">
        <f>VLOOKUP(Tabla1[[#This Row],[Caja]],Originales!$I$3:$K$6,3,FALSE)</f>
        <v>Las Palmas</v>
      </c>
      <c r="J1921" s="9" t="str">
        <f>VLOOKUP(Tabla1[[#This Row],[CodigoEmpleado]],Originales!$M$3:$P$13,2,FALSE)</f>
        <v>Juan</v>
      </c>
      <c r="K1921" s="10">
        <f>YEAR(Tabla1[[#This Row],[Fecha]])</f>
        <v>2011</v>
      </c>
      <c r="L1921" s="11">
        <f>MONTH(Tabla1[[#This Row],[Fecha]])</f>
        <v>8</v>
      </c>
      <c r="M1921" s="11">
        <f>DAY(Tabla1[[#This Row],[Fecha]])</f>
        <v>28</v>
      </c>
      <c r="N1921" s="11">
        <f>WEEKDAY(Tabla1[[#This Row],[Fecha]],2)</f>
        <v>7</v>
      </c>
      <c r="O1921" s="11" t="str">
        <f t="shared" si="29"/>
        <v>Domingo</v>
      </c>
    </row>
    <row r="1922" spans="1:15" x14ac:dyDescent="0.25">
      <c r="A1922" s="4">
        <v>40784</v>
      </c>
      <c r="B1922">
        <v>1</v>
      </c>
      <c r="C1922">
        <v>1</v>
      </c>
      <c r="D1922" s="5" t="s">
        <v>16</v>
      </c>
      <c r="E1922" s="6">
        <v>573.68849999999998</v>
      </c>
      <c r="F1922" s="6">
        <v>1067.7345</v>
      </c>
      <c r="G1922" s="6">
        <v>1641.423</v>
      </c>
      <c r="H1922" s="6" t="str">
        <f>VLOOKUP(Tabla1[[#This Row],[Caja]],Originales!$I$3:$K$6,2,FALSE)</f>
        <v>Tenerife Norte</v>
      </c>
      <c r="I1922" s="6" t="str">
        <f>VLOOKUP(Tabla1[[#This Row],[Caja]],Originales!$I$3:$K$6,3,FALSE)</f>
        <v>Tenerife</v>
      </c>
      <c r="J1922" s="9" t="str">
        <f>VLOOKUP(Tabla1[[#This Row],[CodigoEmpleado]],Originales!$M$3:$P$13,2,FALSE)</f>
        <v>Jorge</v>
      </c>
      <c r="K1922" s="10">
        <f>YEAR(Tabla1[[#This Row],[Fecha]])</f>
        <v>2011</v>
      </c>
      <c r="L1922" s="11">
        <f>MONTH(Tabla1[[#This Row],[Fecha]])</f>
        <v>8</v>
      </c>
      <c r="M1922" s="11">
        <f>DAY(Tabla1[[#This Row],[Fecha]])</f>
        <v>29</v>
      </c>
      <c r="N1922" s="11">
        <f>WEEKDAY(Tabla1[[#This Row],[Fecha]],2)</f>
        <v>1</v>
      </c>
      <c r="O1922" s="11" t="str">
        <f t="shared" ref="O1922:O1985" si="30">IF(N1922=1,"Lunes",IF(N1922=2,"Martes",IF(N1922=3,"Miércoles",IF(N1922=4,"Jueves",IF(N1922=5,"Viernes",IF(N1922=6,"Sábado","Domingo"))))))</f>
        <v>Lunes</v>
      </c>
    </row>
    <row r="1923" spans="1:15" x14ac:dyDescent="0.25">
      <c r="A1923" s="4">
        <v>40784</v>
      </c>
      <c r="B1923">
        <v>1</v>
      </c>
      <c r="C1923">
        <v>2</v>
      </c>
      <c r="D1923" s="5" t="s">
        <v>22</v>
      </c>
      <c r="E1923" s="6">
        <v>561.90750000000003</v>
      </c>
      <c r="F1923" s="6">
        <v>1046.346</v>
      </c>
      <c r="G1923" s="6">
        <v>1608.2535</v>
      </c>
      <c r="H1923" s="6" t="str">
        <f>VLOOKUP(Tabla1[[#This Row],[Caja]],Originales!$I$3:$K$6,2,FALSE)</f>
        <v>Tenerife Norte</v>
      </c>
      <c r="I1923" s="6" t="str">
        <f>VLOOKUP(Tabla1[[#This Row],[Caja]],Originales!$I$3:$K$6,3,FALSE)</f>
        <v>Tenerife</v>
      </c>
      <c r="J1923" s="9" t="str">
        <f>VLOOKUP(Tabla1[[#This Row],[CodigoEmpleado]],Originales!$M$3:$P$13,2,FALSE)</f>
        <v>Paco</v>
      </c>
      <c r="K1923" s="10">
        <f>YEAR(Tabla1[[#This Row],[Fecha]])</f>
        <v>2011</v>
      </c>
      <c r="L1923" s="11">
        <f>MONTH(Tabla1[[#This Row],[Fecha]])</f>
        <v>8</v>
      </c>
      <c r="M1923" s="11">
        <f>DAY(Tabla1[[#This Row],[Fecha]])</f>
        <v>29</v>
      </c>
      <c r="N1923" s="11">
        <f>WEEKDAY(Tabla1[[#This Row],[Fecha]],2)</f>
        <v>1</v>
      </c>
      <c r="O1923" s="11" t="str">
        <f t="shared" si="30"/>
        <v>Lunes</v>
      </c>
    </row>
    <row r="1924" spans="1:15" x14ac:dyDescent="0.25">
      <c r="A1924" s="4">
        <v>40784</v>
      </c>
      <c r="B1924">
        <v>2</v>
      </c>
      <c r="C1924">
        <v>1</v>
      </c>
      <c r="D1924" s="5" t="s">
        <v>27</v>
      </c>
      <c r="E1924" s="6">
        <v>572.43899999999996</v>
      </c>
      <c r="F1924" s="6">
        <v>1060.1010000000001</v>
      </c>
      <c r="G1924" s="6">
        <v>1632.54</v>
      </c>
      <c r="H1924" s="6" t="str">
        <f>VLOOKUP(Tabla1[[#This Row],[Caja]],Originales!$I$3:$K$6,2,FALSE)</f>
        <v>Tenerife Sur</v>
      </c>
      <c r="I1924" s="6" t="str">
        <f>VLOOKUP(Tabla1[[#This Row],[Caja]],Originales!$I$3:$K$6,3,FALSE)</f>
        <v>Tenerife</v>
      </c>
      <c r="J1924" s="9" t="str">
        <f>VLOOKUP(Tabla1[[#This Row],[CodigoEmpleado]],Originales!$M$3:$P$13,2,FALSE)</f>
        <v>Bea</v>
      </c>
      <c r="K1924" s="10">
        <f>YEAR(Tabla1[[#This Row],[Fecha]])</f>
        <v>2011</v>
      </c>
      <c r="L1924" s="11">
        <f>MONTH(Tabla1[[#This Row],[Fecha]])</f>
        <v>8</v>
      </c>
      <c r="M1924" s="11">
        <f>DAY(Tabla1[[#This Row],[Fecha]])</f>
        <v>29</v>
      </c>
      <c r="N1924" s="11">
        <f>WEEKDAY(Tabla1[[#This Row],[Fecha]],2)</f>
        <v>1</v>
      </c>
      <c r="O1924" s="11" t="str">
        <f t="shared" si="30"/>
        <v>Lunes</v>
      </c>
    </row>
    <row r="1925" spans="1:15" x14ac:dyDescent="0.25">
      <c r="A1925" s="4">
        <v>40784</v>
      </c>
      <c r="B1925">
        <v>2</v>
      </c>
      <c r="C1925">
        <v>2</v>
      </c>
      <c r="D1925" s="5" t="s">
        <v>32</v>
      </c>
      <c r="E1925" s="6">
        <v>667.15949999999998</v>
      </c>
      <c r="F1925" s="6">
        <v>1263.2864999999999</v>
      </c>
      <c r="G1925" s="6">
        <v>1930.4459999999999</v>
      </c>
      <c r="H1925" s="6" t="str">
        <f>VLOOKUP(Tabla1[[#This Row],[Caja]],Originales!$I$3:$K$6,2,FALSE)</f>
        <v>Tenerife Sur</v>
      </c>
      <c r="I1925" s="6" t="str">
        <f>VLOOKUP(Tabla1[[#This Row],[Caja]],Originales!$I$3:$K$6,3,FALSE)</f>
        <v>Tenerife</v>
      </c>
      <c r="J1925" s="9" t="str">
        <f>VLOOKUP(Tabla1[[#This Row],[CodigoEmpleado]],Originales!$M$3:$P$13,2,FALSE)</f>
        <v>Ana</v>
      </c>
      <c r="K1925" s="10">
        <f>YEAR(Tabla1[[#This Row],[Fecha]])</f>
        <v>2011</v>
      </c>
      <c r="L1925" s="11">
        <f>MONTH(Tabla1[[#This Row],[Fecha]])</f>
        <v>8</v>
      </c>
      <c r="M1925" s="11">
        <f>DAY(Tabla1[[#This Row],[Fecha]])</f>
        <v>29</v>
      </c>
      <c r="N1925" s="11">
        <f>WEEKDAY(Tabla1[[#This Row],[Fecha]],2)</f>
        <v>1</v>
      </c>
      <c r="O1925" s="11" t="str">
        <f t="shared" si="30"/>
        <v>Lunes</v>
      </c>
    </row>
    <row r="1926" spans="1:15" x14ac:dyDescent="0.25">
      <c r="A1926" s="4">
        <v>40784</v>
      </c>
      <c r="B1926">
        <v>3</v>
      </c>
      <c r="C1926">
        <v>1</v>
      </c>
      <c r="D1926" s="5" t="s">
        <v>37</v>
      </c>
      <c r="E1926" s="6">
        <v>630.59849999999994</v>
      </c>
      <c r="F1926" s="6">
        <v>951.80399999999997</v>
      </c>
      <c r="G1926" s="6">
        <v>1582.4024999999999</v>
      </c>
      <c r="H1926" s="6" t="str">
        <f>VLOOKUP(Tabla1[[#This Row],[Caja]],Originales!$I$3:$K$6,2,FALSE)</f>
        <v>Las Canteras</v>
      </c>
      <c r="I1926" s="6" t="str">
        <f>VLOOKUP(Tabla1[[#This Row],[Caja]],Originales!$I$3:$K$6,3,FALSE)</f>
        <v>Las Palmas</v>
      </c>
      <c r="J1926" s="9" t="str">
        <f>VLOOKUP(Tabla1[[#This Row],[CodigoEmpleado]],Originales!$M$3:$P$13,2,FALSE)</f>
        <v>Luis</v>
      </c>
      <c r="K1926" s="10">
        <f>YEAR(Tabla1[[#This Row],[Fecha]])</f>
        <v>2011</v>
      </c>
      <c r="L1926" s="11">
        <f>MONTH(Tabla1[[#This Row],[Fecha]])</f>
        <v>8</v>
      </c>
      <c r="M1926" s="11">
        <f>DAY(Tabla1[[#This Row],[Fecha]])</f>
        <v>29</v>
      </c>
      <c r="N1926" s="11">
        <f>WEEKDAY(Tabla1[[#This Row],[Fecha]],2)</f>
        <v>1</v>
      </c>
      <c r="O1926" s="11" t="str">
        <f t="shared" si="30"/>
        <v>Lunes</v>
      </c>
    </row>
    <row r="1927" spans="1:15" x14ac:dyDescent="0.25">
      <c r="A1927" s="4">
        <v>40784</v>
      </c>
      <c r="B1927">
        <v>3</v>
      </c>
      <c r="C1927">
        <v>2</v>
      </c>
      <c r="D1927" s="5" t="s">
        <v>40</v>
      </c>
      <c r="E1927" s="6">
        <v>835.61099999999999</v>
      </c>
      <c r="F1927" s="6">
        <v>1300.9290000000001</v>
      </c>
      <c r="G1927" s="6">
        <v>2136.54</v>
      </c>
      <c r="H1927" s="6" t="str">
        <f>VLOOKUP(Tabla1[[#This Row],[Caja]],Originales!$I$3:$K$6,2,FALSE)</f>
        <v>Las Canteras</v>
      </c>
      <c r="I1927" s="6" t="str">
        <f>VLOOKUP(Tabla1[[#This Row],[Caja]],Originales!$I$3:$K$6,3,FALSE)</f>
        <v>Las Palmas</v>
      </c>
      <c r="J1927" s="9" t="str">
        <f>VLOOKUP(Tabla1[[#This Row],[CodigoEmpleado]],Originales!$M$3:$P$13,2,FALSE)</f>
        <v>Pepe</v>
      </c>
      <c r="K1927" s="10">
        <f>YEAR(Tabla1[[#This Row],[Fecha]])</f>
        <v>2011</v>
      </c>
      <c r="L1927" s="11">
        <f>MONTH(Tabla1[[#This Row],[Fecha]])</f>
        <v>8</v>
      </c>
      <c r="M1927" s="11">
        <f>DAY(Tabla1[[#This Row],[Fecha]])</f>
        <v>29</v>
      </c>
      <c r="N1927" s="11">
        <f>WEEKDAY(Tabla1[[#This Row],[Fecha]],2)</f>
        <v>1</v>
      </c>
      <c r="O1927" s="11" t="str">
        <f t="shared" si="30"/>
        <v>Lunes</v>
      </c>
    </row>
    <row r="1928" spans="1:15" x14ac:dyDescent="0.25">
      <c r="A1928" s="4">
        <v>40784</v>
      </c>
      <c r="B1928">
        <v>4</v>
      </c>
      <c r="C1928">
        <v>1</v>
      </c>
      <c r="D1928" s="5" t="s">
        <v>41</v>
      </c>
      <c r="E1928" s="6">
        <v>600.07500000000005</v>
      </c>
      <c r="F1928" s="6">
        <v>992.85900000000004</v>
      </c>
      <c r="G1928" s="6">
        <v>1592.934</v>
      </c>
      <c r="H1928" s="6" t="str">
        <f>VLOOKUP(Tabla1[[#This Row],[Caja]],Originales!$I$3:$K$6,2,FALSE)</f>
        <v>Telde</v>
      </c>
      <c r="I1928" s="6" t="str">
        <f>VLOOKUP(Tabla1[[#This Row],[Caja]],Originales!$I$3:$K$6,3,FALSE)</f>
        <v>Las Palmas</v>
      </c>
      <c r="J1928" s="9" t="str">
        <f>VLOOKUP(Tabla1[[#This Row],[CodigoEmpleado]],Originales!$M$3:$P$13,2,FALSE)</f>
        <v>Javi</v>
      </c>
      <c r="K1928" s="10">
        <f>YEAR(Tabla1[[#This Row],[Fecha]])</f>
        <v>2011</v>
      </c>
      <c r="L1928" s="11">
        <f>MONTH(Tabla1[[#This Row],[Fecha]])</f>
        <v>8</v>
      </c>
      <c r="M1928" s="11">
        <f>DAY(Tabla1[[#This Row],[Fecha]])</f>
        <v>29</v>
      </c>
      <c r="N1928" s="11">
        <f>WEEKDAY(Tabla1[[#This Row],[Fecha]],2)</f>
        <v>1</v>
      </c>
      <c r="O1928" s="11" t="str">
        <f t="shared" si="30"/>
        <v>Lunes</v>
      </c>
    </row>
    <row r="1929" spans="1:15" x14ac:dyDescent="0.25">
      <c r="A1929" s="4">
        <v>40784</v>
      </c>
      <c r="B1929">
        <v>4</v>
      </c>
      <c r="C1929">
        <v>2</v>
      </c>
      <c r="D1929" s="5" t="s">
        <v>43</v>
      </c>
      <c r="E1929" s="6">
        <v>591.92700000000002</v>
      </c>
      <c r="F1929" s="6">
        <v>1167.8625</v>
      </c>
      <c r="G1929" s="6">
        <v>1759.7895000000001</v>
      </c>
      <c r="H1929" s="6" t="str">
        <f>VLOOKUP(Tabla1[[#This Row],[Caja]],Originales!$I$3:$K$6,2,FALSE)</f>
        <v>Telde</v>
      </c>
      <c r="I1929" s="6" t="str">
        <f>VLOOKUP(Tabla1[[#This Row],[Caja]],Originales!$I$3:$K$6,3,FALSE)</f>
        <v>Las Palmas</v>
      </c>
      <c r="J1929" s="9" t="str">
        <f>VLOOKUP(Tabla1[[#This Row],[CodigoEmpleado]],Originales!$M$3:$P$13,2,FALSE)</f>
        <v>Jose</v>
      </c>
      <c r="K1929" s="10">
        <f>YEAR(Tabla1[[#This Row],[Fecha]])</f>
        <v>2011</v>
      </c>
      <c r="L1929" s="11">
        <f>MONTH(Tabla1[[#This Row],[Fecha]])</f>
        <v>8</v>
      </c>
      <c r="M1929" s="11">
        <f>DAY(Tabla1[[#This Row],[Fecha]])</f>
        <v>29</v>
      </c>
      <c r="N1929" s="11">
        <f>WEEKDAY(Tabla1[[#This Row],[Fecha]],2)</f>
        <v>1</v>
      </c>
      <c r="O1929" s="11" t="str">
        <f t="shared" si="30"/>
        <v>Lunes</v>
      </c>
    </row>
    <row r="1930" spans="1:15" x14ac:dyDescent="0.25">
      <c r="A1930" s="4">
        <v>40785</v>
      </c>
      <c r="B1930">
        <v>1</v>
      </c>
      <c r="C1930">
        <v>1</v>
      </c>
      <c r="D1930" s="5" t="s">
        <v>47</v>
      </c>
      <c r="E1930" s="6">
        <v>640.02750000000003</v>
      </c>
      <c r="F1930" s="6">
        <v>1244.9114999999999</v>
      </c>
      <c r="G1930" s="6">
        <v>1884.9390000000001</v>
      </c>
      <c r="H1930" s="6" t="str">
        <f>VLOOKUP(Tabla1[[#This Row],[Caja]],Originales!$I$3:$K$6,2,FALSE)</f>
        <v>Tenerife Norte</v>
      </c>
      <c r="I1930" s="6" t="str">
        <f>VLOOKUP(Tabla1[[#This Row],[Caja]],Originales!$I$3:$K$6,3,FALSE)</f>
        <v>Tenerife</v>
      </c>
      <c r="J1930" s="9" t="str">
        <f>VLOOKUP(Tabla1[[#This Row],[CodigoEmpleado]],Originales!$M$3:$P$13,2,FALSE)</f>
        <v>Toño</v>
      </c>
      <c r="K1930" s="10">
        <f>YEAR(Tabla1[[#This Row],[Fecha]])</f>
        <v>2011</v>
      </c>
      <c r="L1930" s="11">
        <f>MONTH(Tabla1[[#This Row],[Fecha]])</f>
        <v>8</v>
      </c>
      <c r="M1930" s="11">
        <f>DAY(Tabla1[[#This Row],[Fecha]])</f>
        <v>30</v>
      </c>
      <c r="N1930" s="11">
        <f>WEEKDAY(Tabla1[[#This Row],[Fecha]],2)</f>
        <v>2</v>
      </c>
      <c r="O1930" s="11" t="str">
        <f t="shared" si="30"/>
        <v>Martes</v>
      </c>
    </row>
    <row r="1931" spans="1:15" x14ac:dyDescent="0.25">
      <c r="A1931" s="4">
        <v>40785</v>
      </c>
      <c r="B1931">
        <v>1</v>
      </c>
      <c r="C1931">
        <v>2</v>
      </c>
      <c r="D1931" s="5" t="s">
        <v>24</v>
      </c>
      <c r="E1931" s="6">
        <v>630.40949999999998</v>
      </c>
      <c r="F1931" s="6">
        <v>1246.9065000000001</v>
      </c>
      <c r="G1931" s="6">
        <v>1877.316</v>
      </c>
      <c r="H1931" s="6" t="str">
        <f>VLOOKUP(Tabla1[[#This Row],[Caja]],Originales!$I$3:$K$6,2,FALSE)</f>
        <v>Tenerife Norte</v>
      </c>
      <c r="I1931" s="6" t="str">
        <f>VLOOKUP(Tabla1[[#This Row],[Caja]],Originales!$I$3:$K$6,3,FALSE)</f>
        <v>Tenerife</v>
      </c>
      <c r="J1931" s="9" t="str">
        <f>VLOOKUP(Tabla1[[#This Row],[CodigoEmpleado]],Originales!$M$3:$P$13,2,FALSE)</f>
        <v>Ana</v>
      </c>
      <c r="K1931" s="10">
        <f>YEAR(Tabla1[[#This Row],[Fecha]])</f>
        <v>2011</v>
      </c>
      <c r="L1931" s="11">
        <f>MONTH(Tabla1[[#This Row],[Fecha]])</f>
        <v>8</v>
      </c>
      <c r="M1931" s="11">
        <f>DAY(Tabla1[[#This Row],[Fecha]])</f>
        <v>30</v>
      </c>
      <c r="N1931" s="11">
        <f>WEEKDAY(Tabla1[[#This Row],[Fecha]],2)</f>
        <v>2</v>
      </c>
      <c r="O1931" s="11" t="str">
        <f t="shared" si="30"/>
        <v>Martes</v>
      </c>
    </row>
    <row r="1932" spans="1:15" x14ac:dyDescent="0.25">
      <c r="A1932" s="4">
        <v>40785</v>
      </c>
      <c r="B1932">
        <v>2</v>
      </c>
      <c r="C1932">
        <v>1</v>
      </c>
      <c r="D1932" s="5" t="s">
        <v>30</v>
      </c>
      <c r="E1932" s="6">
        <v>687.43499999999995</v>
      </c>
      <c r="F1932" s="6">
        <v>1104.2535</v>
      </c>
      <c r="G1932" s="6">
        <v>1791.6885</v>
      </c>
      <c r="H1932" s="6" t="str">
        <f>VLOOKUP(Tabla1[[#This Row],[Caja]],Originales!$I$3:$K$6,2,FALSE)</f>
        <v>Tenerife Sur</v>
      </c>
      <c r="I1932" s="6" t="str">
        <f>VLOOKUP(Tabla1[[#This Row],[Caja]],Originales!$I$3:$K$6,3,FALSE)</f>
        <v>Tenerife</v>
      </c>
      <c r="J1932" s="9" t="str">
        <f>VLOOKUP(Tabla1[[#This Row],[CodigoEmpleado]],Originales!$M$3:$P$13,2,FALSE)</f>
        <v>Juan</v>
      </c>
      <c r="K1932" s="10">
        <f>YEAR(Tabla1[[#This Row],[Fecha]])</f>
        <v>2011</v>
      </c>
      <c r="L1932" s="11">
        <f>MONTH(Tabla1[[#This Row],[Fecha]])</f>
        <v>8</v>
      </c>
      <c r="M1932" s="11">
        <f>DAY(Tabla1[[#This Row],[Fecha]])</f>
        <v>30</v>
      </c>
      <c r="N1932" s="11">
        <f>WEEKDAY(Tabla1[[#This Row],[Fecha]],2)</f>
        <v>2</v>
      </c>
      <c r="O1932" s="11" t="str">
        <f t="shared" si="30"/>
        <v>Martes</v>
      </c>
    </row>
    <row r="1933" spans="1:15" x14ac:dyDescent="0.25">
      <c r="A1933" s="4">
        <v>40785</v>
      </c>
      <c r="B1933">
        <v>2</v>
      </c>
      <c r="C1933">
        <v>2</v>
      </c>
      <c r="D1933" s="5" t="s">
        <v>16</v>
      </c>
      <c r="E1933" s="6">
        <v>677.80650000000003</v>
      </c>
      <c r="F1933" s="6">
        <v>1030.9845</v>
      </c>
      <c r="G1933" s="6">
        <v>1708.7909999999999</v>
      </c>
      <c r="H1933" s="6" t="str">
        <f>VLOOKUP(Tabla1[[#This Row],[Caja]],Originales!$I$3:$K$6,2,FALSE)</f>
        <v>Tenerife Sur</v>
      </c>
      <c r="I1933" s="6" t="str">
        <f>VLOOKUP(Tabla1[[#This Row],[Caja]],Originales!$I$3:$K$6,3,FALSE)</f>
        <v>Tenerife</v>
      </c>
      <c r="J1933" s="9" t="str">
        <f>VLOOKUP(Tabla1[[#This Row],[CodigoEmpleado]],Originales!$M$3:$P$13,2,FALSE)</f>
        <v>Jorge</v>
      </c>
      <c r="K1933" s="10">
        <f>YEAR(Tabla1[[#This Row],[Fecha]])</f>
        <v>2011</v>
      </c>
      <c r="L1933" s="11">
        <f>MONTH(Tabla1[[#This Row],[Fecha]])</f>
        <v>8</v>
      </c>
      <c r="M1933" s="11">
        <f>DAY(Tabla1[[#This Row],[Fecha]])</f>
        <v>30</v>
      </c>
      <c r="N1933" s="11">
        <f>WEEKDAY(Tabla1[[#This Row],[Fecha]],2)</f>
        <v>2</v>
      </c>
      <c r="O1933" s="11" t="str">
        <f t="shared" si="30"/>
        <v>Martes</v>
      </c>
    </row>
    <row r="1934" spans="1:15" x14ac:dyDescent="0.25">
      <c r="A1934" s="4">
        <v>40785</v>
      </c>
      <c r="B1934">
        <v>3</v>
      </c>
      <c r="C1934">
        <v>1</v>
      </c>
      <c r="D1934" s="5" t="s">
        <v>22</v>
      </c>
      <c r="E1934" s="6">
        <v>654.76949999999999</v>
      </c>
      <c r="F1934" s="6">
        <v>1051.5854999999999</v>
      </c>
      <c r="G1934" s="6">
        <v>1706.355</v>
      </c>
      <c r="H1934" s="6" t="str">
        <f>VLOOKUP(Tabla1[[#This Row],[Caja]],Originales!$I$3:$K$6,2,FALSE)</f>
        <v>Las Canteras</v>
      </c>
      <c r="I1934" s="6" t="str">
        <f>VLOOKUP(Tabla1[[#This Row],[Caja]],Originales!$I$3:$K$6,3,FALSE)</f>
        <v>Las Palmas</v>
      </c>
      <c r="J1934" s="9" t="str">
        <f>VLOOKUP(Tabla1[[#This Row],[CodigoEmpleado]],Originales!$M$3:$P$13,2,FALSE)</f>
        <v>Paco</v>
      </c>
      <c r="K1934" s="10">
        <f>YEAR(Tabla1[[#This Row],[Fecha]])</f>
        <v>2011</v>
      </c>
      <c r="L1934" s="11">
        <f>MONTH(Tabla1[[#This Row],[Fecha]])</f>
        <v>8</v>
      </c>
      <c r="M1934" s="11">
        <f>DAY(Tabla1[[#This Row],[Fecha]])</f>
        <v>30</v>
      </c>
      <c r="N1934" s="11">
        <f>WEEKDAY(Tabla1[[#This Row],[Fecha]],2)</f>
        <v>2</v>
      </c>
      <c r="O1934" s="11" t="str">
        <f t="shared" si="30"/>
        <v>Martes</v>
      </c>
    </row>
    <row r="1935" spans="1:15" x14ac:dyDescent="0.25">
      <c r="A1935" s="4">
        <v>40785</v>
      </c>
      <c r="B1935">
        <v>3</v>
      </c>
      <c r="C1935">
        <v>2</v>
      </c>
      <c r="D1935" s="5" t="s">
        <v>27</v>
      </c>
      <c r="E1935" s="6">
        <v>657.62549999999999</v>
      </c>
      <c r="F1935" s="6">
        <v>1289.4735000000001</v>
      </c>
      <c r="G1935" s="6">
        <v>1947.0989999999999</v>
      </c>
      <c r="H1935" s="6" t="str">
        <f>VLOOKUP(Tabla1[[#This Row],[Caja]],Originales!$I$3:$K$6,2,FALSE)</f>
        <v>Las Canteras</v>
      </c>
      <c r="I1935" s="6" t="str">
        <f>VLOOKUP(Tabla1[[#This Row],[Caja]],Originales!$I$3:$K$6,3,FALSE)</f>
        <v>Las Palmas</v>
      </c>
      <c r="J1935" s="9" t="str">
        <f>VLOOKUP(Tabla1[[#This Row],[CodigoEmpleado]],Originales!$M$3:$P$13,2,FALSE)</f>
        <v>Bea</v>
      </c>
      <c r="K1935" s="10">
        <f>YEAR(Tabla1[[#This Row],[Fecha]])</f>
        <v>2011</v>
      </c>
      <c r="L1935" s="11">
        <f>MONTH(Tabla1[[#This Row],[Fecha]])</f>
        <v>8</v>
      </c>
      <c r="M1935" s="11">
        <f>DAY(Tabla1[[#This Row],[Fecha]])</f>
        <v>30</v>
      </c>
      <c r="N1935" s="11">
        <f>WEEKDAY(Tabla1[[#This Row],[Fecha]],2)</f>
        <v>2</v>
      </c>
      <c r="O1935" s="11" t="str">
        <f t="shared" si="30"/>
        <v>Martes</v>
      </c>
    </row>
    <row r="1936" spans="1:15" x14ac:dyDescent="0.25">
      <c r="A1936" s="4">
        <v>40785</v>
      </c>
      <c r="B1936">
        <v>4</v>
      </c>
      <c r="C1936">
        <v>1</v>
      </c>
      <c r="D1936" s="5" t="s">
        <v>32</v>
      </c>
      <c r="E1936" s="6">
        <v>518.98350000000005</v>
      </c>
      <c r="F1936" s="6">
        <v>1151.703</v>
      </c>
      <c r="G1936" s="6">
        <v>1670.6865</v>
      </c>
      <c r="H1936" s="6" t="str">
        <f>VLOOKUP(Tabla1[[#This Row],[Caja]],Originales!$I$3:$K$6,2,FALSE)</f>
        <v>Telde</v>
      </c>
      <c r="I1936" s="6" t="str">
        <f>VLOOKUP(Tabla1[[#This Row],[Caja]],Originales!$I$3:$K$6,3,FALSE)</f>
        <v>Las Palmas</v>
      </c>
      <c r="J1936" s="9" t="str">
        <f>VLOOKUP(Tabla1[[#This Row],[CodigoEmpleado]],Originales!$M$3:$P$13,2,FALSE)</f>
        <v>Ana</v>
      </c>
      <c r="K1936" s="10">
        <f>YEAR(Tabla1[[#This Row],[Fecha]])</f>
        <v>2011</v>
      </c>
      <c r="L1936" s="11">
        <f>MONTH(Tabla1[[#This Row],[Fecha]])</f>
        <v>8</v>
      </c>
      <c r="M1936" s="11">
        <f>DAY(Tabla1[[#This Row],[Fecha]])</f>
        <v>30</v>
      </c>
      <c r="N1936" s="11">
        <f>WEEKDAY(Tabla1[[#This Row],[Fecha]],2)</f>
        <v>2</v>
      </c>
      <c r="O1936" s="11" t="str">
        <f t="shared" si="30"/>
        <v>Martes</v>
      </c>
    </row>
    <row r="1937" spans="1:15" x14ac:dyDescent="0.25">
      <c r="A1937" s="4">
        <v>40785</v>
      </c>
      <c r="B1937">
        <v>4</v>
      </c>
      <c r="C1937">
        <v>2</v>
      </c>
      <c r="D1937" s="5" t="s">
        <v>37</v>
      </c>
      <c r="E1937" s="6">
        <v>780.46500000000003</v>
      </c>
      <c r="F1937" s="6">
        <v>1390.9349999999999</v>
      </c>
      <c r="G1937" s="6">
        <v>2171.4</v>
      </c>
      <c r="H1937" s="6" t="str">
        <f>VLOOKUP(Tabla1[[#This Row],[Caja]],Originales!$I$3:$K$6,2,FALSE)</f>
        <v>Telde</v>
      </c>
      <c r="I1937" s="6" t="str">
        <f>VLOOKUP(Tabla1[[#This Row],[Caja]],Originales!$I$3:$K$6,3,FALSE)</f>
        <v>Las Palmas</v>
      </c>
      <c r="J1937" s="9" t="str">
        <f>VLOOKUP(Tabla1[[#This Row],[CodigoEmpleado]],Originales!$M$3:$P$13,2,FALSE)</f>
        <v>Luis</v>
      </c>
      <c r="K1937" s="10">
        <f>YEAR(Tabla1[[#This Row],[Fecha]])</f>
        <v>2011</v>
      </c>
      <c r="L1937" s="11">
        <f>MONTH(Tabla1[[#This Row],[Fecha]])</f>
        <v>8</v>
      </c>
      <c r="M1937" s="11">
        <f>DAY(Tabla1[[#This Row],[Fecha]])</f>
        <v>30</v>
      </c>
      <c r="N1937" s="11">
        <f>WEEKDAY(Tabla1[[#This Row],[Fecha]],2)</f>
        <v>2</v>
      </c>
      <c r="O1937" s="11" t="str">
        <f t="shared" si="30"/>
        <v>Martes</v>
      </c>
    </row>
    <row r="1938" spans="1:15" x14ac:dyDescent="0.25">
      <c r="A1938" s="4">
        <v>40786</v>
      </c>
      <c r="B1938">
        <v>1</v>
      </c>
      <c r="C1938">
        <v>1</v>
      </c>
      <c r="D1938" s="5" t="s">
        <v>40</v>
      </c>
      <c r="E1938" s="6">
        <v>645.61350000000004</v>
      </c>
      <c r="F1938" s="6">
        <v>1105.7025000000001</v>
      </c>
      <c r="G1938" s="6">
        <v>1751.316</v>
      </c>
      <c r="H1938" s="6" t="str">
        <f>VLOOKUP(Tabla1[[#This Row],[Caja]],Originales!$I$3:$K$6,2,FALSE)</f>
        <v>Tenerife Norte</v>
      </c>
      <c r="I1938" s="6" t="str">
        <f>VLOOKUP(Tabla1[[#This Row],[Caja]],Originales!$I$3:$K$6,3,FALSE)</f>
        <v>Tenerife</v>
      </c>
      <c r="J1938" s="9" t="str">
        <f>VLOOKUP(Tabla1[[#This Row],[CodigoEmpleado]],Originales!$M$3:$P$13,2,FALSE)</f>
        <v>Pepe</v>
      </c>
      <c r="K1938" s="10">
        <f>YEAR(Tabla1[[#This Row],[Fecha]])</f>
        <v>2011</v>
      </c>
      <c r="L1938" s="11">
        <f>MONTH(Tabla1[[#This Row],[Fecha]])</f>
        <v>8</v>
      </c>
      <c r="M1938" s="11">
        <f>DAY(Tabla1[[#This Row],[Fecha]])</f>
        <v>31</v>
      </c>
      <c r="N1938" s="11">
        <f>WEEKDAY(Tabla1[[#This Row],[Fecha]],2)</f>
        <v>3</v>
      </c>
      <c r="O1938" s="11" t="str">
        <f t="shared" si="30"/>
        <v>Miércoles</v>
      </c>
    </row>
    <row r="1939" spans="1:15" x14ac:dyDescent="0.25">
      <c r="A1939" s="4">
        <v>40786</v>
      </c>
      <c r="B1939">
        <v>1</v>
      </c>
      <c r="C1939">
        <v>2</v>
      </c>
      <c r="D1939" s="5" t="s">
        <v>41</v>
      </c>
      <c r="E1939" s="6">
        <v>751.18050000000005</v>
      </c>
      <c r="F1939" s="6">
        <v>1274.0174999999999</v>
      </c>
      <c r="G1939" s="6">
        <v>2025.1980000000001</v>
      </c>
      <c r="H1939" s="6" t="str">
        <f>VLOOKUP(Tabla1[[#This Row],[Caja]],Originales!$I$3:$K$6,2,FALSE)</f>
        <v>Tenerife Norte</v>
      </c>
      <c r="I1939" s="6" t="str">
        <f>VLOOKUP(Tabla1[[#This Row],[Caja]],Originales!$I$3:$K$6,3,FALSE)</f>
        <v>Tenerife</v>
      </c>
      <c r="J1939" s="9" t="str">
        <f>VLOOKUP(Tabla1[[#This Row],[CodigoEmpleado]],Originales!$M$3:$P$13,2,FALSE)</f>
        <v>Javi</v>
      </c>
      <c r="K1939" s="10">
        <f>YEAR(Tabla1[[#This Row],[Fecha]])</f>
        <v>2011</v>
      </c>
      <c r="L1939" s="11">
        <f>MONTH(Tabla1[[#This Row],[Fecha]])</f>
        <v>8</v>
      </c>
      <c r="M1939" s="11">
        <f>DAY(Tabla1[[#This Row],[Fecha]])</f>
        <v>31</v>
      </c>
      <c r="N1939" s="11">
        <f>WEEKDAY(Tabla1[[#This Row],[Fecha]],2)</f>
        <v>3</v>
      </c>
      <c r="O1939" s="11" t="str">
        <f t="shared" si="30"/>
        <v>Miércoles</v>
      </c>
    </row>
    <row r="1940" spans="1:15" x14ac:dyDescent="0.25">
      <c r="A1940" s="4">
        <v>40786</v>
      </c>
      <c r="B1940">
        <v>2</v>
      </c>
      <c r="C1940">
        <v>1</v>
      </c>
      <c r="D1940" s="5" t="s">
        <v>43</v>
      </c>
      <c r="E1940" s="6">
        <v>473.23500000000001</v>
      </c>
      <c r="F1940" s="6">
        <v>1117.1475</v>
      </c>
      <c r="G1940" s="6">
        <v>1590.3824999999999</v>
      </c>
      <c r="H1940" s="6" t="str">
        <f>VLOOKUP(Tabla1[[#This Row],[Caja]],Originales!$I$3:$K$6,2,FALSE)</f>
        <v>Tenerife Sur</v>
      </c>
      <c r="I1940" s="6" t="str">
        <f>VLOOKUP(Tabla1[[#This Row],[Caja]],Originales!$I$3:$K$6,3,FALSE)</f>
        <v>Tenerife</v>
      </c>
      <c r="J1940" s="9" t="str">
        <f>VLOOKUP(Tabla1[[#This Row],[CodigoEmpleado]],Originales!$M$3:$P$13,2,FALSE)</f>
        <v>Jose</v>
      </c>
      <c r="K1940" s="10">
        <f>YEAR(Tabla1[[#This Row],[Fecha]])</f>
        <v>2011</v>
      </c>
      <c r="L1940" s="11">
        <f>MONTH(Tabla1[[#This Row],[Fecha]])</f>
        <v>8</v>
      </c>
      <c r="M1940" s="11">
        <f>DAY(Tabla1[[#This Row],[Fecha]])</f>
        <v>31</v>
      </c>
      <c r="N1940" s="11">
        <f>WEEKDAY(Tabla1[[#This Row],[Fecha]],2)</f>
        <v>3</v>
      </c>
      <c r="O1940" s="11" t="str">
        <f t="shared" si="30"/>
        <v>Miércoles</v>
      </c>
    </row>
    <row r="1941" spans="1:15" x14ac:dyDescent="0.25">
      <c r="A1941" s="4">
        <v>40786</v>
      </c>
      <c r="B1941">
        <v>2</v>
      </c>
      <c r="C1941">
        <v>2</v>
      </c>
      <c r="D1941" s="5" t="s">
        <v>47</v>
      </c>
      <c r="E1941" s="6">
        <v>617.35799999999995</v>
      </c>
      <c r="F1941" s="6">
        <v>1309.7594999999999</v>
      </c>
      <c r="G1941" s="6">
        <v>1927.1175000000001</v>
      </c>
      <c r="H1941" s="6" t="str">
        <f>VLOOKUP(Tabla1[[#This Row],[Caja]],Originales!$I$3:$K$6,2,FALSE)</f>
        <v>Tenerife Sur</v>
      </c>
      <c r="I1941" s="6" t="str">
        <f>VLOOKUP(Tabla1[[#This Row],[Caja]],Originales!$I$3:$K$6,3,FALSE)</f>
        <v>Tenerife</v>
      </c>
      <c r="J1941" s="9" t="str">
        <f>VLOOKUP(Tabla1[[#This Row],[CodigoEmpleado]],Originales!$M$3:$P$13,2,FALSE)</f>
        <v>Toño</v>
      </c>
      <c r="K1941" s="10">
        <f>YEAR(Tabla1[[#This Row],[Fecha]])</f>
        <v>2011</v>
      </c>
      <c r="L1941" s="11">
        <f>MONTH(Tabla1[[#This Row],[Fecha]])</f>
        <v>8</v>
      </c>
      <c r="M1941" s="11">
        <f>DAY(Tabla1[[#This Row],[Fecha]])</f>
        <v>31</v>
      </c>
      <c r="N1941" s="11">
        <f>WEEKDAY(Tabla1[[#This Row],[Fecha]],2)</f>
        <v>3</v>
      </c>
      <c r="O1941" s="11" t="str">
        <f t="shared" si="30"/>
        <v>Miércoles</v>
      </c>
    </row>
    <row r="1942" spans="1:15" x14ac:dyDescent="0.25">
      <c r="A1942" s="4">
        <v>40786</v>
      </c>
      <c r="B1942">
        <v>3</v>
      </c>
      <c r="C1942">
        <v>1</v>
      </c>
      <c r="D1942" s="5" t="s">
        <v>24</v>
      </c>
      <c r="E1942" s="6">
        <v>600.28499999999997</v>
      </c>
      <c r="F1942" s="6">
        <v>1169.154</v>
      </c>
      <c r="G1942" s="6">
        <v>1769.4390000000001</v>
      </c>
      <c r="H1942" s="6" t="str">
        <f>VLOOKUP(Tabla1[[#This Row],[Caja]],Originales!$I$3:$K$6,2,FALSE)</f>
        <v>Las Canteras</v>
      </c>
      <c r="I1942" s="6" t="str">
        <f>VLOOKUP(Tabla1[[#This Row],[Caja]],Originales!$I$3:$K$6,3,FALSE)</f>
        <v>Las Palmas</v>
      </c>
      <c r="J1942" s="9" t="str">
        <f>VLOOKUP(Tabla1[[#This Row],[CodigoEmpleado]],Originales!$M$3:$P$13,2,FALSE)</f>
        <v>Ana</v>
      </c>
      <c r="K1942" s="10">
        <f>YEAR(Tabla1[[#This Row],[Fecha]])</f>
        <v>2011</v>
      </c>
      <c r="L1942" s="11">
        <f>MONTH(Tabla1[[#This Row],[Fecha]])</f>
        <v>8</v>
      </c>
      <c r="M1942" s="11">
        <f>DAY(Tabla1[[#This Row],[Fecha]])</f>
        <v>31</v>
      </c>
      <c r="N1942" s="11">
        <f>WEEKDAY(Tabla1[[#This Row],[Fecha]],2)</f>
        <v>3</v>
      </c>
      <c r="O1942" s="11" t="str">
        <f t="shared" si="30"/>
        <v>Miércoles</v>
      </c>
    </row>
    <row r="1943" spans="1:15" x14ac:dyDescent="0.25">
      <c r="A1943" s="4">
        <v>40786</v>
      </c>
      <c r="B1943">
        <v>3</v>
      </c>
      <c r="C1943">
        <v>2</v>
      </c>
      <c r="D1943" s="5" t="s">
        <v>30</v>
      </c>
      <c r="E1943" s="6">
        <v>760.46249999999998</v>
      </c>
      <c r="F1943" s="6">
        <v>1435.2345</v>
      </c>
      <c r="G1943" s="6">
        <v>2195.6970000000001</v>
      </c>
      <c r="H1943" s="6" t="str">
        <f>VLOOKUP(Tabla1[[#This Row],[Caja]],Originales!$I$3:$K$6,2,FALSE)</f>
        <v>Las Canteras</v>
      </c>
      <c r="I1943" s="6" t="str">
        <f>VLOOKUP(Tabla1[[#This Row],[Caja]],Originales!$I$3:$K$6,3,FALSE)</f>
        <v>Las Palmas</v>
      </c>
      <c r="J1943" s="9" t="str">
        <f>VLOOKUP(Tabla1[[#This Row],[CodigoEmpleado]],Originales!$M$3:$P$13,2,FALSE)</f>
        <v>Juan</v>
      </c>
      <c r="K1943" s="10">
        <f>YEAR(Tabla1[[#This Row],[Fecha]])</f>
        <v>2011</v>
      </c>
      <c r="L1943" s="11">
        <f>MONTH(Tabla1[[#This Row],[Fecha]])</f>
        <v>8</v>
      </c>
      <c r="M1943" s="11">
        <f>DAY(Tabla1[[#This Row],[Fecha]])</f>
        <v>31</v>
      </c>
      <c r="N1943" s="11">
        <f>WEEKDAY(Tabla1[[#This Row],[Fecha]],2)</f>
        <v>3</v>
      </c>
      <c r="O1943" s="11" t="str">
        <f t="shared" si="30"/>
        <v>Miércoles</v>
      </c>
    </row>
    <row r="1944" spans="1:15" x14ac:dyDescent="0.25">
      <c r="A1944" s="4">
        <v>40786</v>
      </c>
      <c r="B1944">
        <v>4</v>
      </c>
      <c r="C1944">
        <v>1</v>
      </c>
      <c r="D1944" s="5" t="s">
        <v>16</v>
      </c>
      <c r="E1944" s="6">
        <v>591.43349999999998</v>
      </c>
      <c r="F1944" s="6">
        <v>1297.17</v>
      </c>
      <c r="G1944" s="6">
        <v>1888.6034999999999</v>
      </c>
      <c r="H1944" s="6" t="str">
        <f>VLOOKUP(Tabla1[[#This Row],[Caja]],Originales!$I$3:$K$6,2,FALSE)</f>
        <v>Telde</v>
      </c>
      <c r="I1944" s="6" t="str">
        <f>VLOOKUP(Tabla1[[#This Row],[Caja]],Originales!$I$3:$K$6,3,FALSE)</f>
        <v>Las Palmas</v>
      </c>
      <c r="J1944" s="9" t="str">
        <f>VLOOKUP(Tabla1[[#This Row],[CodigoEmpleado]],Originales!$M$3:$P$13,2,FALSE)</f>
        <v>Jorge</v>
      </c>
      <c r="K1944" s="10">
        <f>YEAR(Tabla1[[#This Row],[Fecha]])</f>
        <v>2011</v>
      </c>
      <c r="L1944" s="11">
        <f>MONTH(Tabla1[[#This Row],[Fecha]])</f>
        <v>8</v>
      </c>
      <c r="M1944" s="11">
        <f>DAY(Tabla1[[#This Row],[Fecha]])</f>
        <v>31</v>
      </c>
      <c r="N1944" s="11">
        <f>WEEKDAY(Tabla1[[#This Row],[Fecha]],2)</f>
        <v>3</v>
      </c>
      <c r="O1944" s="11" t="str">
        <f t="shared" si="30"/>
        <v>Miércoles</v>
      </c>
    </row>
    <row r="1945" spans="1:15" x14ac:dyDescent="0.25">
      <c r="A1945" s="4">
        <v>40786</v>
      </c>
      <c r="B1945">
        <v>4</v>
      </c>
      <c r="C1945">
        <v>2</v>
      </c>
      <c r="D1945" s="5" t="s">
        <v>22</v>
      </c>
      <c r="E1945" s="6">
        <v>741.36300000000006</v>
      </c>
      <c r="F1945" s="6">
        <v>1299.5325</v>
      </c>
      <c r="G1945" s="6">
        <v>2040.8955000000001</v>
      </c>
      <c r="H1945" s="6" t="str">
        <f>VLOOKUP(Tabla1[[#This Row],[Caja]],Originales!$I$3:$K$6,2,FALSE)</f>
        <v>Telde</v>
      </c>
      <c r="I1945" s="6" t="str">
        <f>VLOOKUP(Tabla1[[#This Row],[Caja]],Originales!$I$3:$K$6,3,FALSE)</f>
        <v>Las Palmas</v>
      </c>
      <c r="J1945" s="9" t="str">
        <f>VLOOKUP(Tabla1[[#This Row],[CodigoEmpleado]],Originales!$M$3:$P$13,2,FALSE)</f>
        <v>Paco</v>
      </c>
      <c r="K1945" s="10">
        <f>YEAR(Tabla1[[#This Row],[Fecha]])</f>
        <v>2011</v>
      </c>
      <c r="L1945" s="11">
        <f>MONTH(Tabla1[[#This Row],[Fecha]])</f>
        <v>8</v>
      </c>
      <c r="M1945" s="11">
        <f>DAY(Tabla1[[#This Row],[Fecha]])</f>
        <v>31</v>
      </c>
      <c r="N1945" s="11">
        <f>WEEKDAY(Tabla1[[#This Row],[Fecha]],2)</f>
        <v>3</v>
      </c>
      <c r="O1945" s="11" t="str">
        <f t="shared" si="30"/>
        <v>Miércoles</v>
      </c>
    </row>
    <row r="1946" spans="1:15" x14ac:dyDescent="0.25">
      <c r="A1946" s="4">
        <v>40787</v>
      </c>
      <c r="B1946">
        <v>1</v>
      </c>
      <c r="C1946">
        <v>1</v>
      </c>
      <c r="D1946" s="5" t="s">
        <v>27</v>
      </c>
      <c r="E1946" s="6">
        <v>575.64149999999995</v>
      </c>
      <c r="F1946" s="6">
        <v>1291.479</v>
      </c>
      <c r="G1946" s="6">
        <v>1867.1205</v>
      </c>
      <c r="H1946" s="6" t="str">
        <f>VLOOKUP(Tabla1[[#This Row],[Caja]],Originales!$I$3:$K$6,2,FALSE)</f>
        <v>Tenerife Norte</v>
      </c>
      <c r="I1946" s="6" t="str">
        <f>VLOOKUP(Tabla1[[#This Row],[Caja]],Originales!$I$3:$K$6,3,FALSE)</f>
        <v>Tenerife</v>
      </c>
      <c r="J1946" s="9" t="str">
        <f>VLOOKUP(Tabla1[[#This Row],[CodigoEmpleado]],Originales!$M$3:$P$13,2,FALSE)</f>
        <v>Bea</v>
      </c>
      <c r="K1946" s="10">
        <f>YEAR(Tabla1[[#This Row],[Fecha]])</f>
        <v>2011</v>
      </c>
      <c r="L1946" s="11">
        <f>MONTH(Tabla1[[#This Row],[Fecha]])</f>
        <v>9</v>
      </c>
      <c r="M1946" s="11">
        <f>DAY(Tabla1[[#This Row],[Fecha]])</f>
        <v>1</v>
      </c>
      <c r="N1946" s="11">
        <f>WEEKDAY(Tabla1[[#This Row],[Fecha]],2)</f>
        <v>4</v>
      </c>
      <c r="O1946" s="11" t="str">
        <f t="shared" si="30"/>
        <v>Jueves</v>
      </c>
    </row>
    <row r="1947" spans="1:15" x14ac:dyDescent="0.25">
      <c r="A1947" s="4">
        <v>40787</v>
      </c>
      <c r="B1947">
        <v>1</v>
      </c>
      <c r="C1947">
        <v>2</v>
      </c>
      <c r="D1947" s="5" t="s">
        <v>32</v>
      </c>
      <c r="E1947" s="6">
        <v>758.84550000000002</v>
      </c>
      <c r="F1947" s="6">
        <v>1152.8579999999999</v>
      </c>
      <c r="G1947" s="6">
        <v>1911.7035000000001</v>
      </c>
      <c r="H1947" s="6" t="str">
        <f>VLOOKUP(Tabla1[[#This Row],[Caja]],Originales!$I$3:$K$6,2,FALSE)</f>
        <v>Tenerife Norte</v>
      </c>
      <c r="I1947" s="6" t="str">
        <f>VLOOKUP(Tabla1[[#This Row],[Caja]],Originales!$I$3:$K$6,3,FALSE)</f>
        <v>Tenerife</v>
      </c>
      <c r="J1947" s="9" t="str">
        <f>VLOOKUP(Tabla1[[#This Row],[CodigoEmpleado]],Originales!$M$3:$P$13,2,FALSE)</f>
        <v>Ana</v>
      </c>
      <c r="K1947" s="10">
        <f>YEAR(Tabla1[[#This Row],[Fecha]])</f>
        <v>2011</v>
      </c>
      <c r="L1947" s="11">
        <f>MONTH(Tabla1[[#This Row],[Fecha]])</f>
        <v>9</v>
      </c>
      <c r="M1947" s="11">
        <f>DAY(Tabla1[[#This Row],[Fecha]])</f>
        <v>1</v>
      </c>
      <c r="N1947" s="11">
        <f>WEEKDAY(Tabla1[[#This Row],[Fecha]],2)</f>
        <v>4</v>
      </c>
      <c r="O1947" s="11" t="str">
        <f t="shared" si="30"/>
        <v>Jueves</v>
      </c>
    </row>
    <row r="1948" spans="1:15" x14ac:dyDescent="0.25">
      <c r="A1948" s="4">
        <v>40787</v>
      </c>
      <c r="B1948">
        <v>2</v>
      </c>
      <c r="C1948">
        <v>1</v>
      </c>
      <c r="D1948" s="5" t="s">
        <v>37</v>
      </c>
      <c r="E1948" s="6">
        <v>490.92750000000001</v>
      </c>
      <c r="F1948" s="6">
        <v>1183.749</v>
      </c>
      <c r="G1948" s="6">
        <v>1674.6765</v>
      </c>
      <c r="H1948" s="6" t="str">
        <f>VLOOKUP(Tabla1[[#This Row],[Caja]],Originales!$I$3:$K$6,2,FALSE)</f>
        <v>Tenerife Sur</v>
      </c>
      <c r="I1948" s="6" t="str">
        <f>VLOOKUP(Tabla1[[#This Row],[Caja]],Originales!$I$3:$K$6,3,FALSE)</f>
        <v>Tenerife</v>
      </c>
      <c r="J1948" s="9" t="str">
        <f>VLOOKUP(Tabla1[[#This Row],[CodigoEmpleado]],Originales!$M$3:$P$13,2,FALSE)</f>
        <v>Luis</v>
      </c>
      <c r="K1948" s="10">
        <f>YEAR(Tabla1[[#This Row],[Fecha]])</f>
        <v>2011</v>
      </c>
      <c r="L1948" s="11">
        <f>MONTH(Tabla1[[#This Row],[Fecha]])</f>
        <v>9</v>
      </c>
      <c r="M1948" s="11">
        <f>DAY(Tabla1[[#This Row],[Fecha]])</f>
        <v>1</v>
      </c>
      <c r="N1948" s="11">
        <f>WEEKDAY(Tabla1[[#This Row],[Fecha]],2)</f>
        <v>4</v>
      </c>
      <c r="O1948" s="11" t="str">
        <f t="shared" si="30"/>
        <v>Jueves</v>
      </c>
    </row>
    <row r="1949" spans="1:15" x14ac:dyDescent="0.25">
      <c r="A1949" s="4">
        <v>40787</v>
      </c>
      <c r="B1949">
        <v>2</v>
      </c>
      <c r="C1949">
        <v>2</v>
      </c>
      <c r="D1949" s="5" t="s">
        <v>40</v>
      </c>
      <c r="E1949" s="6">
        <v>530.92200000000003</v>
      </c>
      <c r="F1949" s="6">
        <v>1166.2139999999999</v>
      </c>
      <c r="G1949" s="6">
        <v>1697.136</v>
      </c>
      <c r="H1949" s="6" t="str">
        <f>VLOOKUP(Tabla1[[#This Row],[Caja]],Originales!$I$3:$K$6,2,FALSE)</f>
        <v>Tenerife Sur</v>
      </c>
      <c r="I1949" s="6" t="str">
        <f>VLOOKUP(Tabla1[[#This Row],[Caja]],Originales!$I$3:$K$6,3,FALSE)</f>
        <v>Tenerife</v>
      </c>
      <c r="J1949" s="9" t="str">
        <f>VLOOKUP(Tabla1[[#This Row],[CodigoEmpleado]],Originales!$M$3:$P$13,2,FALSE)</f>
        <v>Pepe</v>
      </c>
      <c r="K1949" s="10">
        <f>YEAR(Tabla1[[#This Row],[Fecha]])</f>
        <v>2011</v>
      </c>
      <c r="L1949" s="11">
        <f>MONTH(Tabla1[[#This Row],[Fecha]])</f>
        <v>9</v>
      </c>
      <c r="M1949" s="11">
        <f>DAY(Tabla1[[#This Row],[Fecha]])</f>
        <v>1</v>
      </c>
      <c r="N1949" s="11">
        <f>WEEKDAY(Tabla1[[#This Row],[Fecha]],2)</f>
        <v>4</v>
      </c>
      <c r="O1949" s="11" t="str">
        <f t="shared" si="30"/>
        <v>Jueves</v>
      </c>
    </row>
    <row r="1950" spans="1:15" x14ac:dyDescent="0.25">
      <c r="A1950" s="4">
        <v>40787</v>
      </c>
      <c r="B1950">
        <v>3</v>
      </c>
      <c r="C1950">
        <v>1</v>
      </c>
      <c r="D1950" s="5" t="s">
        <v>41</v>
      </c>
      <c r="E1950" s="6">
        <v>498.93900000000002</v>
      </c>
      <c r="F1950" s="6">
        <v>1131.2594999999999</v>
      </c>
      <c r="G1950" s="6">
        <v>1630.1985</v>
      </c>
      <c r="H1950" s="6" t="str">
        <f>VLOOKUP(Tabla1[[#This Row],[Caja]],Originales!$I$3:$K$6,2,FALSE)</f>
        <v>Las Canteras</v>
      </c>
      <c r="I1950" s="6" t="str">
        <f>VLOOKUP(Tabla1[[#This Row],[Caja]],Originales!$I$3:$K$6,3,FALSE)</f>
        <v>Las Palmas</v>
      </c>
      <c r="J1950" s="9" t="str">
        <f>VLOOKUP(Tabla1[[#This Row],[CodigoEmpleado]],Originales!$M$3:$P$13,2,FALSE)</f>
        <v>Javi</v>
      </c>
      <c r="K1950" s="10">
        <f>YEAR(Tabla1[[#This Row],[Fecha]])</f>
        <v>2011</v>
      </c>
      <c r="L1950" s="11">
        <f>MONTH(Tabla1[[#This Row],[Fecha]])</f>
        <v>9</v>
      </c>
      <c r="M1950" s="11">
        <f>DAY(Tabla1[[#This Row],[Fecha]])</f>
        <v>1</v>
      </c>
      <c r="N1950" s="11">
        <f>WEEKDAY(Tabla1[[#This Row],[Fecha]],2)</f>
        <v>4</v>
      </c>
      <c r="O1950" s="11" t="str">
        <f t="shared" si="30"/>
        <v>Jueves</v>
      </c>
    </row>
    <row r="1951" spans="1:15" x14ac:dyDescent="0.25">
      <c r="A1951" s="4">
        <v>40787</v>
      </c>
      <c r="B1951">
        <v>3</v>
      </c>
      <c r="C1951">
        <v>2</v>
      </c>
      <c r="D1951" s="5" t="s">
        <v>43</v>
      </c>
      <c r="E1951" s="6">
        <v>809.95950000000005</v>
      </c>
      <c r="F1951" s="6">
        <v>1330.3815</v>
      </c>
      <c r="G1951" s="6">
        <v>2140.3409999999999</v>
      </c>
      <c r="H1951" s="6" t="str">
        <f>VLOOKUP(Tabla1[[#This Row],[Caja]],Originales!$I$3:$K$6,2,FALSE)</f>
        <v>Las Canteras</v>
      </c>
      <c r="I1951" s="6" t="str">
        <f>VLOOKUP(Tabla1[[#This Row],[Caja]],Originales!$I$3:$K$6,3,FALSE)</f>
        <v>Las Palmas</v>
      </c>
      <c r="J1951" s="9" t="str">
        <f>VLOOKUP(Tabla1[[#This Row],[CodigoEmpleado]],Originales!$M$3:$P$13,2,FALSE)</f>
        <v>Jose</v>
      </c>
      <c r="K1951" s="10">
        <f>YEAR(Tabla1[[#This Row],[Fecha]])</f>
        <v>2011</v>
      </c>
      <c r="L1951" s="11">
        <f>MONTH(Tabla1[[#This Row],[Fecha]])</f>
        <v>9</v>
      </c>
      <c r="M1951" s="11">
        <f>DAY(Tabla1[[#This Row],[Fecha]])</f>
        <v>1</v>
      </c>
      <c r="N1951" s="11">
        <f>WEEKDAY(Tabla1[[#This Row],[Fecha]],2)</f>
        <v>4</v>
      </c>
      <c r="O1951" s="11" t="str">
        <f t="shared" si="30"/>
        <v>Jueves</v>
      </c>
    </row>
    <row r="1952" spans="1:15" x14ac:dyDescent="0.25">
      <c r="A1952" s="4">
        <v>40787</v>
      </c>
      <c r="B1952">
        <v>4</v>
      </c>
      <c r="C1952">
        <v>1</v>
      </c>
      <c r="D1952" s="5" t="s">
        <v>47</v>
      </c>
      <c r="E1952" s="6">
        <v>619.73099999999999</v>
      </c>
      <c r="F1952" s="6">
        <v>1074.8115</v>
      </c>
      <c r="G1952" s="6">
        <v>1694.5425</v>
      </c>
      <c r="H1952" s="6" t="str">
        <f>VLOOKUP(Tabla1[[#This Row],[Caja]],Originales!$I$3:$K$6,2,FALSE)</f>
        <v>Telde</v>
      </c>
      <c r="I1952" s="6" t="str">
        <f>VLOOKUP(Tabla1[[#This Row],[Caja]],Originales!$I$3:$K$6,3,FALSE)</f>
        <v>Las Palmas</v>
      </c>
      <c r="J1952" s="9" t="str">
        <f>VLOOKUP(Tabla1[[#This Row],[CodigoEmpleado]],Originales!$M$3:$P$13,2,FALSE)</f>
        <v>Toño</v>
      </c>
      <c r="K1952" s="10">
        <f>YEAR(Tabla1[[#This Row],[Fecha]])</f>
        <v>2011</v>
      </c>
      <c r="L1952" s="11">
        <f>MONTH(Tabla1[[#This Row],[Fecha]])</f>
        <v>9</v>
      </c>
      <c r="M1952" s="11">
        <f>DAY(Tabla1[[#This Row],[Fecha]])</f>
        <v>1</v>
      </c>
      <c r="N1952" s="11">
        <f>WEEKDAY(Tabla1[[#This Row],[Fecha]],2)</f>
        <v>4</v>
      </c>
      <c r="O1952" s="11" t="str">
        <f t="shared" si="30"/>
        <v>Jueves</v>
      </c>
    </row>
    <row r="1953" spans="1:15" x14ac:dyDescent="0.25">
      <c r="A1953" s="4">
        <v>40787</v>
      </c>
      <c r="B1953">
        <v>4</v>
      </c>
      <c r="C1953">
        <v>2</v>
      </c>
      <c r="D1953" s="5" t="s">
        <v>24</v>
      </c>
      <c r="E1953" s="6">
        <v>616.71749999999997</v>
      </c>
      <c r="F1953" s="6">
        <v>984.70050000000003</v>
      </c>
      <c r="G1953" s="6">
        <v>1601.4179999999999</v>
      </c>
      <c r="H1953" s="6" t="str">
        <f>VLOOKUP(Tabla1[[#This Row],[Caja]],Originales!$I$3:$K$6,2,FALSE)</f>
        <v>Telde</v>
      </c>
      <c r="I1953" s="6" t="str">
        <f>VLOOKUP(Tabla1[[#This Row],[Caja]],Originales!$I$3:$K$6,3,FALSE)</f>
        <v>Las Palmas</v>
      </c>
      <c r="J1953" s="9" t="str">
        <f>VLOOKUP(Tabla1[[#This Row],[CodigoEmpleado]],Originales!$M$3:$P$13,2,FALSE)</f>
        <v>Ana</v>
      </c>
      <c r="K1953" s="10">
        <f>YEAR(Tabla1[[#This Row],[Fecha]])</f>
        <v>2011</v>
      </c>
      <c r="L1953" s="11">
        <f>MONTH(Tabla1[[#This Row],[Fecha]])</f>
        <v>9</v>
      </c>
      <c r="M1953" s="11">
        <f>DAY(Tabla1[[#This Row],[Fecha]])</f>
        <v>1</v>
      </c>
      <c r="N1953" s="11">
        <f>WEEKDAY(Tabla1[[#This Row],[Fecha]],2)</f>
        <v>4</v>
      </c>
      <c r="O1953" s="11" t="str">
        <f t="shared" si="30"/>
        <v>Jueves</v>
      </c>
    </row>
    <row r="1954" spans="1:15" x14ac:dyDescent="0.25">
      <c r="A1954" s="4">
        <v>40788</v>
      </c>
      <c r="B1954">
        <v>1</v>
      </c>
      <c r="C1954">
        <v>1</v>
      </c>
      <c r="D1954" s="5" t="s">
        <v>30</v>
      </c>
      <c r="E1954" s="6">
        <v>640.2165</v>
      </c>
      <c r="F1954" s="6">
        <v>1104.2745</v>
      </c>
      <c r="G1954" s="6">
        <v>1744.491</v>
      </c>
      <c r="H1954" s="6" t="str">
        <f>VLOOKUP(Tabla1[[#This Row],[Caja]],Originales!$I$3:$K$6,2,FALSE)</f>
        <v>Tenerife Norte</v>
      </c>
      <c r="I1954" s="6" t="str">
        <f>VLOOKUP(Tabla1[[#This Row],[Caja]],Originales!$I$3:$K$6,3,FALSE)</f>
        <v>Tenerife</v>
      </c>
      <c r="J1954" s="9" t="str">
        <f>VLOOKUP(Tabla1[[#This Row],[CodigoEmpleado]],Originales!$M$3:$P$13,2,FALSE)</f>
        <v>Juan</v>
      </c>
      <c r="K1954" s="10">
        <f>YEAR(Tabla1[[#This Row],[Fecha]])</f>
        <v>2011</v>
      </c>
      <c r="L1954" s="11">
        <f>MONTH(Tabla1[[#This Row],[Fecha]])</f>
        <v>9</v>
      </c>
      <c r="M1954" s="11">
        <f>DAY(Tabla1[[#This Row],[Fecha]])</f>
        <v>2</v>
      </c>
      <c r="N1954" s="11">
        <f>WEEKDAY(Tabla1[[#This Row],[Fecha]],2)</f>
        <v>5</v>
      </c>
      <c r="O1954" s="11" t="str">
        <f t="shared" si="30"/>
        <v>Viernes</v>
      </c>
    </row>
    <row r="1955" spans="1:15" x14ac:dyDescent="0.25">
      <c r="A1955" s="4">
        <v>40788</v>
      </c>
      <c r="B1955">
        <v>1</v>
      </c>
      <c r="C1955">
        <v>2</v>
      </c>
      <c r="D1955" s="5" t="s">
        <v>16</v>
      </c>
      <c r="E1955" s="6">
        <v>539.46900000000005</v>
      </c>
      <c r="F1955" s="6">
        <v>1302.777</v>
      </c>
      <c r="G1955" s="6">
        <v>1842.2460000000001</v>
      </c>
      <c r="H1955" s="6" t="str">
        <f>VLOOKUP(Tabla1[[#This Row],[Caja]],Originales!$I$3:$K$6,2,FALSE)</f>
        <v>Tenerife Norte</v>
      </c>
      <c r="I1955" s="6" t="str">
        <f>VLOOKUP(Tabla1[[#This Row],[Caja]],Originales!$I$3:$K$6,3,FALSE)</f>
        <v>Tenerife</v>
      </c>
      <c r="J1955" s="9" t="str">
        <f>VLOOKUP(Tabla1[[#This Row],[CodigoEmpleado]],Originales!$M$3:$P$13,2,FALSE)</f>
        <v>Jorge</v>
      </c>
      <c r="K1955" s="10">
        <f>YEAR(Tabla1[[#This Row],[Fecha]])</f>
        <v>2011</v>
      </c>
      <c r="L1955" s="11">
        <f>MONTH(Tabla1[[#This Row],[Fecha]])</f>
        <v>9</v>
      </c>
      <c r="M1955" s="11">
        <f>DAY(Tabla1[[#This Row],[Fecha]])</f>
        <v>2</v>
      </c>
      <c r="N1955" s="11">
        <f>WEEKDAY(Tabla1[[#This Row],[Fecha]],2)</f>
        <v>5</v>
      </c>
      <c r="O1955" s="11" t="str">
        <f t="shared" si="30"/>
        <v>Viernes</v>
      </c>
    </row>
    <row r="1956" spans="1:15" x14ac:dyDescent="0.25">
      <c r="A1956" s="4">
        <v>40788</v>
      </c>
      <c r="B1956">
        <v>2</v>
      </c>
      <c r="C1956">
        <v>1</v>
      </c>
      <c r="D1956" s="5" t="s">
        <v>22</v>
      </c>
      <c r="E1956" s="6">
        <v>585.66899999999998</v>
      </c>
      <c r="F1956" s="6">
        <v>1239.42</v>
      </c>
      <c r="G1956" s="6">
        <v>1825.0889999999999</v>
      </c>
      <c r="H1956" s="6" t="str">
        <f>VLOOKUP(Tabla1[[#This Row],[Caja]],Originales!$I$3:$K$6,2,FALSE)</f>
        <v>Tenerife Sur</v>
      </c>
      <c r="I1956" s="6" t="str">
        <f>VLOOKUP(Tabla1[[#This Row],[Caja]],Originales!$I$3:$K$6,3,FALSE)</f>
        <v>Tenerife</v>
      </c>
      <c r="J1956" s="9" t="str">
        <f>VLOOKUP(Tabla1[[#This Row],[CodigoEmpleado]],Originales!$M$3:$P$13,2,FALSE)</f>
        <v>Paco</v>
      </c>
      <c r="K1956" s="10">
        <f>YEAR(Tabla1[[#This Row],[Fecha]])</f>
        <v>2011</v>
      </c>
      <c r="L1956" s="11">
        <f>MONTH(Tabla1[[#This Row],[Fecha]])</f>
        <v>9</v>
      </c>
      <c r="M1956" s="11">
        <f>DAY(Tabla1[[#This Row],[Fecha]])</f>
        <v>2</v>
      </c>
      <c r="N1956" s="11">
        <f>WEEKDAY(Tabla1[[#This Row],[Fecha]],2)</f>
        <v>5</v>
      </c>
      <c r="O1956" s="11" t="str">
        <f t="shared" si="30"/>
        <v>Viernes</v>
      </c>
    </row>
    <row r="1957" spans="1:15" x14ac:dyDescent="0.25">
      <c r="A1957" s="4">
        <v>40788</v>
      </c>
      <c r="B1957">
        <v>2</v>
      </c>
      <c r="C1957">
        <v>2</v>
      </c>
      <c r="D1957" s="5" t="s">
        <v>27</v>
      </c>
      <c r="E1957" s="6">
        <v>582.99149999999997</v>
      </c>
      <c r="F1957" s="6">
        <v>1193.6295</v>
      </c>
      <c r="G1957" s="6">
        <v>1776.6210000000001</v>
      </c>
      <c r="H1957" s="6" t="str">
        <f>VLOOKUP(Tabla1[[#This Row],[Caja]],Originales!$I$3:$K$6,2,FALSE)</f>
        <v>Tenerife Sur</v>
      </c>
      <c r="I1957" s="6" t="str">
        <f>VLOOKUP(Tabla1[[#This Row],[Caja]],Originales!$I$3:$K$6,3,FALSE)</f>
        <v>Tenerife</v>
      </c>
      <c r="J1957" s="9" t="str">
        <f>VLOOKUP(Tabla1[[#This Row],[CodigoEmpleado]],Originales!$M$3:$P$13,2,FALSE)</f>
        <v>Bea</v>
      </c>
      <c r="K1957" s="10">
        <f>YEAR(Tabla1[[#This Row],[Fecha]])</f>
        <v>2011</v>
      </c>
      <c r="L1957" s="11">
        <f>MONTH(Tabla1[[#This Row],[Fecha]])</f>
        <v>9</v>
      </c>
      <c r="M1957" s="11">
        <f>DAY(Tabla1[[#This Row],[Fecha]])</f>
        <v>2</v>
      </c>
      <c r="N1957" s="11">
        <f>WEEKDAY(Tabla1[[#This Row],[Fecha]],2)</f>
        <v>5</v>
      </c>
      <c r="O1957" s="11" t="str">
        <f t="shared" si="30"/>
        <v>Viernes</v>
      </c>
    </row>
    <row r="1958" spans="1:15" x14ac:dyDescent="0.25">
      <c r="A1958" s="4">
        <v>40788</v>
      </c>
      <c r="B1958">
        <v>3</v>
      </c>
      <c r="C1958">
        <v>1</v>
      </c>
      <c r="D1958" s="5" t="s">
        <v>32</v>
      </c>
      <c r="E1958" s="6">
        <v>552.19500000000005</v>
      </c>
      <c r="F1958" s="6">
        <v>1210.0725</v>
      </c>
      <c r="G1958" s="6">
        <v>1762.2674999999999</v>
      </c>
      <c r="H1958" s="6" t="str">
        <f>VLOOKUP(Tabla1[[#This Row],[Caja]],Originales!$I$3:$K$6,2,FALSE)</f>
        <v>Las Canteras</v>
      </c>
      <c r="I1958" s="6" t="str">
        <f>VLOOKUP(Tabla1[[#This Row],[Caja]],Originales!$I$3:$K$6,3,FALSE)</f>
        <v>Las Palmas</v>
      </c>
      <c r="J1958" s="9" t="str">
        <f>VLOOKUP(Tabla1[[#This Row],[CodigoEmpleado]],Originales!$M$3:$P$13,2,FALSE)</f>
        <v>Ana</v>
      </c>
      <c r="K1958" s="10">
        <f>YEAR(Tabla1[[#This Row],[Fecha]])</f>
        <v>2011</v>
      </c>
      <c r="L1958" s="11">
        <f>MONTH(Tabla1[[#This Row],[Fecha]])</f>
        <v>9</v>
      </c>
      <c r="M1958" s="11">
        <f>DAY(Tabla1[[#This Row],[Fecha]])</f>
        <v>2</v>
      </c>
      <c r="N1958" s="11">
        <f>WEEKDAY(Tabla1[[#This Row],[Fecha]],2)</f>
        <v>5</v>
      </c>
      <c r="O1958" s="11" t="str">
        <f t="shared" si="30"/>
        <v>Viernes</v>
      </c>
    </row>
    <row r="1959" spans="1:15" x14ac:dyDescent="0.25">
      <c r="A1959" s="4">
        <v>40788</v>
      </c>
      <c r="B1959">
        <v>3</v>
      </c>
      <c r="C1959">
        <v>2</v>
      </c>
      <c r="D1959" s="5" t="s">
        <v>37</v>
      </c>
      <c r="E1959" s="6">
        <v>587.02350000000001</v>
      </c>
      <c r="F1959" s="6">
        <v>1036.2449999999999</v>
      </c>
      <c r="G1959" s="6">
        <v>1623.2684999999999</v>
      </c>
      <c r="H1959" s="6" t="str">
        <f>VLOOKUP(Tabla1[[#This Row],[Caja]],Originales!$I$3:$K$6,2,FALSE)</f>
        <v>Las Canteras</v>
      </c>
      <c r="I1959" s="6" t="str">
        <f>VLOOKUP(Tabla1[[#This Row],[Caja]],Originales!$I$3:$K$6,3,FALSE)</f>
        <v>Las Palmas</v>
      </c>
      <c r="J1959" s="9" t="str">
        <f>VLOOKUP(Tabla1[[#This Row],[CodigoEmpleado]],Originales!$M$3:$P$13,2,FALSE)</f>
        <v>Luis</v>
      </c>
      <c r="K1959" s="10">
        <f>YEAR(Tabla1[[#This Row],[Fecha]])</f>
        <v>2011</v>
      </c>
      <c r="L1959" s="11">
        <f>MONTH(Tabla1[[#This Row],[Fecha]])</f>
        <v>9</v>
      </c>
      <c r="M1959" s="11">
        <f>DAY(Tabla1[[#This Row],[Fecha]])</f>
        <v>2</v>
      </c>
      <c r="N1959" s="11">
        <f>WEEKDAY(Tabla1[[#This Row],[Fecha]],2)</f>
        <v>5</v>
      </c>
      <c r="O1959" s="11" t="str">
        <f t="shared" si="30"/>
        <v>Viernes</v>
      </c>
    </row>
    <row r="1960" spans="1:15" x14ac:dyDescent="0.25">
      <c r="A1960" s="4">
        <v>40788</v>
      </c>
      <c r="B1960">
        <v>4</v>
      </c>
      <c r="C1960">
        <v>1</v>
      </c>
      <c r="D1960" s="5" t="s">
        <v>40</v>
      </c>
      <c r="E1960" s="6">
        <v>578.11950000000002</v>
      </c>
      <c r="F1960" s="6">
        <v>1050.336</v>
      </c>
      <c r="G1960" s="6">
        <v>1628.4555</v>
      </c>
      <c r="H1960" s="6" t="str">
        <f>VLOOKUP(Tabla1[[#This Row],[Caja]],Originales!$I$3:$K$6,2,FALSE)</f>
        <v>Telde</v>
      </c>
      <c r="I1960" s="6" t="str">
        <f>VLOOKUP(Tabla1[[#This Row],[Caja]],Originales!$I$3:$K$6,3,FALSE)</f>
        <v>Las Palmas</v>
      </c>
      <c r="J1960" s="9" t="str">
        <f>VLOOKUP(Tabla1[[#This Row],[CodigoEmpleado]],Originales!$M$3:$P$13,2,FALSE)</f>
        <v>Pepe</v>
      </c>
      <c r="K1960" s="10">
        <f>YEAR(Tabla1[[#This Row],[Fecha]])</f>
        <v>2011</v>
      </c>
      <c r="L1960" s="11">
        <f>MONTH(Tabla1[[#This Row],[Fecha]])</f>
        <v>9</v>
      </c>
      <c r="M1960" s="11">
        <f>DAY(Tabla1[[#This Row],[Fecha]])</f>
        <v>2</v>
      </c>
      <c r="N1960" s="11">
        <f>WEEKDAY(Tabla1[[#This Row],[Fecha]],2)</f>
        <v>5</v>
      </c>
      <c r="O1960" s="11" t="str">
        <f t="shared" si="30"/>
        <v>Viernes</v>
      </c>
    </row>
    <row r="1961" spans="1:15" x14ac:dyDescent="0.25">
      <c r="A1961" s="4">
        <v>40788</v>
      </c>
      <c r="B1961">
        <v>4</v>
      </c>
      <c r="C1961">
        <v>2</v>
      </c>
      <c r="D1961" s="5" t="s">
        <v>41</v>
      </c>
      <c r="E1961" s="6">
        <v>587.86350000000004</v>
      </c>
      <c r="F1961" s="6">
        <v>1122.681</v>
      </c>
      <c r="G1961" s="6">
        <v>1710.5445</v>
      </c>
      <c r="H1961" s="6" t="str">
        <f>VLOOKUP(Tabla1[[#This Row],[Caja]],Originales!$I$3:$K$6,2,FALSE)</f>
        <v>Telde</v>
      </c>
      <c r="I1961" s="6" t="str">
        <f>VLOOKUP(Tabla1[[#This Row],[Caja]],Originales!$I$3:$K$6,3,FALSE)</f>
        <v>Las Palmas</v>
      </c>
      <c r="J1961" s="9" t="str">
        <f>VLOOKUP(Tabla1[[#This Row],[CodigoEmpleado]],Originales!$M$3:$P$13,2,FALSE)</f>
        <v>Javi</v>
      </c>
      <c r="K1961" s="10">
        <f>YEAR(Tabla1[[#This Row],[Fecha]])</f>
        <v>2011</v>
      </c>
      <c r="L1961" s="11">
        <f>MONTH(Tabla1[[#This Row],[Fecha]])</f>
        <v>9</v>
      </c>
      <c r="M1961" s="11">
        <f>DAY(Tabla1[[#This Row],[Fecha]])</f>
        <v>2</v>
      </c>
      <c r="N1961" s="11">
        <f>WEEKDAY(Tabla1[[#This Row],[Fecha]],2)</f>
        <v>5</v>
      </c>
      <c r="O1961" s="11" t="str">
        <f t="shared" si="30"/>
        <v>Viernes</v>
      </c>
    </row>
    <row r="1962" spans="1:15" x14ac:dyDescent="0.25">
      <c r="A1962" s="4">
        <v>40789</v>
      </c>
      <c r="B1962">
        <v>1</v>
      </c>
      <c r="C1962">
        <v>1</v>
      </c>
      <c r="D1962" s="5" t="s">
        <v>43</v>
      </c>
      <c r="E1962" s="6">
        <v>536.50800000000004</v>
      </c>
      <c r="F1962" s="6">
        <v>1067.8605</v>
      </c>
      <c r="G1962" s="6">
        <v>1604.3685</v>
      </c>
      <c r="H1962" s="6" t="str">
        <f>VLOOKUP(Tabla1[[#This Row],[Caja]],Originales!$I$3:$K$6,2,FALSE)</f>
        <v>Tenerife Norte</v>
      </c>
      <c r="I1962" s="6" t="str">
        <f>VLOOKUP(Tabla1[[#This Row],[Caja]],Originales!$I$3:$K$6,3,FALSE)</f>
        <v>Tenerife</v>
      </c>
      <c r="J1962" s="9" t="str">
        <f>VLOOKUP(Tabla1[[#This Row],[CodigoEmpleado]],Originales!$M$3:$P$13,2,FALSE)</f>
        <v>Jose</v>
      </c>
      <c r="K1962" s="10">
        <f>YEAR(Tabla1[[#This Row],[Fecha]])</f>
        <v>2011</v>
      </c>
      <c r="L1962" s="11">
        <f>MONTH(Tabla1[[#This Row],[Fecha]])</f>
        <v>9</v>
      </c>
      <c r="M1962" s="11">
        <f>DAY(Tabla1[[#This Row],[Fecha]])</f>
        <v>3</v>
      </c>
      <c r="N1962" s="11">
        <f>WEEKDAY(Tabla1[[#This Row],[Fecha]],2)</f>
        <v>6</v>
      </c>
      <c r="O1962" s="11" t="str">
        <f t="shared" si="30"/>
        <v>Sábado</v>
      </c>
    </row>
    <row r="1963" spans="1:15" x14ac:dyDescent="0.25">
      <c r="A1963" s="4">
        <v>40789</v>
      </c>
      <c r="B1963">
        <v>1</v>
      </c>
      <c r="C1963">
        <v>2</v>
      </c>
      <c r="D1963" s="5" t="s">
        <v>47</v>
      </c>
      <c r="E1963" s="6">
        <v>740.39700000000005</v>
      </c>
      <c r="F1963" s="6">
        <v>1281.5355</v>
      </c>
      <c r="G1963" s="6">
        <v>2021.9324999999999</v>
      </c>
      <c r="H1963" s="6" t="str">
        <f>VLOOKUP(Tabla1[[#This Row],[Caja]],Originales!$I$3:$K$6,2,FALSE)</f>
        <v>Tenerife Norte</v>
      </c>
      <c r="I1963" s="6" t="str">
        <f>VLOOKUP(Tabla1[[#This Row],[Caja]],Originales!$I$3:$K$6,3,FALSE)</f>
        <v>Tenerife</v>
      </c>
      <c r="J1963" s="9" t="str">
        <f>VLOOKUP(Tabla1[[#This Row],[CodigoEmpleado]],Originales!$M$3:$P$13,2,FALSE)</f>
        <v>Toño</v>
      </c>
      <c r="K1963" s="10">
        <f>YEAR(Tabla1[[#This Row],[Fecha]])</f>
        <v>2011</v>
      </c>
      <c r="L1963" s="11">
        <f>MONTH(Tabla1[[#This Row],[Fecha]])</f>
        <v>9</v>
      </c>
      <c r="M1963" s="11">
        <f>DAY(Tabla1[[#This Row],[Fecha]])</f>
        <v>3</v>
      </c>
      <c r="N1963" s="11">
        <f>WEEKDAY(Tabla1[[#This Row],[Fecha]],2)</f>
        <v>6</v>
      </c>
      <c r="O1963" s="11" t="str">
        <f t="shared" si="30"/>
        <v>Sábado</v>
      </c>
    </row>
    <row r="1964" spans="1:15" x14ac:dyDescent="0.25">
      <c r="A1964" s="4">
        <v>40789</v>
      </c>
      <c r="B1964">
        <v>2</v>
      </c>
      <c r="C1964">
        <v>1</v>
      </c>
      <c r="D1964" s="5" t="s">
        <v>24</v>
      </c>
      <c r="E1964" s="6">
        <v>497.4375</v>
      </c>
      <c r="F1964" s="6">
        <v>1197.2835</v>
      </c>
      <c r="G1964" s="6">
        <v>1694.721</v>
      </c>
      <c r="H1964" s="6" t="str">
        <f>VLOOKUP(Tabla1[[#This Row],[Caja]],Originales!$I$3:$K$6,2,FALSE)</f>
        <v>Tenerife Sur</v>
      </c>
      <c r="I1964" s="6" t="str">
        <f>VLOOKUP(Tabla1[[#This Row],[Caja]],Originales!$I$3:$K$6,3,FALSE)</f>
        <v>Tenerife</v>
      </c>
      <c r="J1964" s="9" t="str">
        <f>VLOOKUP(Tabla1[[#This Row],[CodigoEmpleado]],Originales!$M$3:$P$13,2,FALSE)</f>
        <v>Ana</v>
      </c>
      <c r="K1964" s="10">
        <f>YEAR(Tabla1[[#This Row],[Fecha]])</f>
        <v>2011</v>
      </c>
      <c r="L1964" s="11">
        <f>MONTH(Tabla1[[#This Row],[Fecha]])</f>
        <v>9</v>
      </c>
      <c r="M1964" s="11">
        <f>DAY(Tabla1[[#This Row],[Fecha]])</f>
        <v>3</v>
      </c>
      <c r="N1964" s="11">
        <f>WEEKDAY(Tabla1[[#This Row],[Fecha]],2)</f>
        <v>6</v>
      </c>
      <c r="O1964" s="11" t="str">
        <f t="shared" si="30"/>
        <v>Sábado</v>
      </c>
    </row>
    <row r="1965" spans="1:15" x14ac:dyDescent="0.25">
      <c r="A1965" s="4">
        <v>40789</v>
      </c>
      <c r="B1965">
        <v>2</v>
      </c>
      <c r="C1965">
        <v>2</v>
      </c>
      <c r="D1965" s="5" t="s">
        <v>30</v>
      </c>
      <c r="E1965" s="6">
        <v>615.87750000000005</v>
      </c>
      <c r="F1965" s="6">
        <v>1049.7375</v>
      </c>
      <c r="G1965" s="6">
        <v>1665.615</v>
      </c>
      <c r="H1965" s="6" t="str">
        <f>VLOOKUP(Tabla1[[#This Row],[Caja]],Originales!$I$3:$K$6,2,FALSE)</f>
        <v>Tenerife Sur</v>
      </c>
      <c r="I1965" s="6" t="str">
        <f>VLOOKUP(Tabla1[[#This Row],[Caja]],Originales!$I$3:$K$6,3,FALSE)</f>
        <v>Tenerife</v>
      </c>
      <c r="J1965" s="9" t="str">
        <f>VLOOKUP(Tabla1[[#This Row],[CodigoEmpleado]],Originales!$M$3:$P$13,2,FALSE)</f>
        <v>Juan</v>
      </c>
      <c r="K1965" s="10">
        <f>YEAR(Tabla1[[#This Row],[Fecha]])</f>
        <v>2011</v>
      </c>
      <c r="L1965" s="11">
        <f>MONTH(Tabla1[[#This Row],[Fecha]])</f>
        <v>9</v>
      </c>
      <c r="M1965" s="11">
        <f>DAY(Tabla1[[#This Row],[Fecha]])</f>
        <v>3</v>
      </c>
      <c r="N1965" s="11">
        <f>WEEKDAY(Tabla1[[#This Row],[Fecha]],2)</f>
        <v>6</v>
      </c>
      <c r="O1965" s="11" t="str">
        <f t="shared" si="30"/>
        <v>Sábado</v>
      </c>
    </row>
    <row r="1966" spans="1:15" x14ac:dyDescent="0.25">
      <c r="A1966" s="4">
        <v>40789</v>
      </c>
      <c r="B1966">
        <v>3</v>
      </c>
      <c r="C1966">
        <v>1</v>
      </c>
      <c r="D1966" s="5" t="s">
        <v>16</v>
      </c>
      <c r="E1966" s="6">
        <v>562.90499999999997</v>
      </c>
      <c r="F1966" s="6">
        <v>1239.0840000000001</v>
      </c>
      <c r="G1966" s="6">
        <v>1801.989</v>
      </c>
      <c r="H1966" s="6" t="str">
        <f>VLOOKUP(Tabla1[[#This Row],[Caja]],Originales!$I$3:$K$6,2,FALSE)</f>
        <v>Las Canteras</v>
      </c>
      <c r="I1966" s="6" t="str">
        <f>VLOOKUP(Tabla1[[#This Row],[Caja]],Originales!$I$3:$K$6,3,FALSE)</f>
        <v>Las Palmas</v>
      </c>
      <c r="J1966" s="9" t="str">
        <f>VLOOKUP(Tabla1[[#This Row],[CodigoEmpleado]],Originales!$M$3:$P$13,2,FALSE)</f>
        <v>Jorge</v>
      </c>
      <c r="K1966" s="10">
        <f>YEAR(Tabla1[[#This Row],[Fecha]])</f>
        <v>2011</v>
      </c>
      <c r="L1966" s="11">
        <f>MONTH(Tabla1[[#This Row],[Fecha]])</f>
        <v>9</v>
      </c>
      <c r="M1966" s="11">
        <f>DAY(Tabla1[[#This Row],[Fecha]])</f>
        <v>3</v>
      </c>
      <c r="N1966" s="11">
        <f>WEEKDAY(Tabla1[[#This Row],[Fecha]],2)</f>
        <v>6</v>
      </c>
      <c r="O1966" s="11" t="str">
        <f t="shared" si="30"/>
        <v>Sábado</v>
      </c>
    </row>
    <row r="1967" spans="1:15" x14ac:dyDescent="0.25">
      <c r="A1967" s="4">
        <v>40789</v>
      </c>
      <c r="B1967">
        <v>3</v>
      </c>
      <c r="C1967">
        <v>2</v>
      </c>
      <c r="D1967" s="5" t="s">
        <v>22</v>
      </c>
      <c r="E1967" s="6">
        <v>774.29100000000005</v>
      </c>
      <c r="F1967" s="6">
        <v>1168.6500000000001</v>
      </c>
      <c r="G1967" s="6">
        <v>1942.941</v>
      </c>
      <c r="H1967" s="6" t="str">
        <f>VLOOKUP(Tabla1[[#This Row],[Caja]],Originales!$I$3:$K$6,2,FALSE)</f>
        <v>Las Canteras</v>
      </c>
      <c r="I1967" s="6" t="str">
        <f>VLOOKUP(Tabla1[[#This Row],[Caja]],Originales!$I$3:$K$6,3,FALSE)</f>
        <v>Las Palmas</v>
      </c>
      <c r="J1967" s="9" t="str">
        <f>VLOOKUP(Tabla1[[#This Row],[CodigoEmpleado]],Originales!$M$3:$P$13,2,FALSE)</f>
        <v>Paco</v>
      </c>
      <c r="K1967" s="10">
        <f>YEAR(Tabla1[[#This Row],[Fecha]])</f>
        <v>2011</v>
      </c>
      <c r="L1967" s="11">
        <f>MONTH(Tabla1[[#This Row],[Fecha]])</f>
        <v>9</v>
      </c>
      <c r="M1967" s="11">
        <f>DAY(Tabla1[[#This Row],[Fecha]])</f>
        <v>3</v>
      </c>
      <c r="N1967" s="11">
        <f>WEEKDAY(Tabla1[[#This Row],[Fecha]],2)</f>
        <v>6</v>
      </c>
      <c r="O1967" s="11" t="str">
        <f t="shared" si="30"/>
        <v>Sábado</v>
      </c>
    </row>
    <row r="1968" spans="1:15" x14ac:dyDescent="0.25">
      <c r="A1968" s="4">
        <v>40789</v>
      </c>
      <c r="B1968">
        <v>4</v>
      </c>
      <c r="C1968">
        <v>1</v>
      </c>
      <c r="D1968" s="5" t="s">
        <v>27</v>
      </c>
      <c r="E1968" s="6">
        <v>607.63499999999999</v>
      </c>
      <c r="F1968" s="6">
        <v>1254.4245000000001</v>
      </c>
      <c r="G1968" s="6">
        <v>1862.0595000000001</v>
      </c>
      <c r="H1968" s="6" t="str">
        <f>VLOOKUP(Tabla1[[#This Row],[Caja]],Originales!$I$3:$K$6,2,FALSE)</f>
        <v>Telde</v>
      </c>
      <c r="I1968" s="6" t="str">
        <f>VLOOKUP(Tabla1[[#This Row],[Caja]],Originales!$I$3:$K$6,3,FALSE)</f>
        <v>Las Palmas</v>
      </c>
      <c r="J1968" s="9" t="str">
        <f>VLOOKUP(Tabla1[[#This Row],[CodigoEmpleado]],Originales!$M$3:$P$13,2,FALSE)</f>
        <v>Bea</v>
      </c>
      <c r="K1968" s="10">
        <f>YEAR(Tabla1[[#This Row],[Fecha]])</f>
        <v>2011</v>
      </c>
      <c r="L1968" s="11">
        <f>MONTH(Tabla1[[#This Row],[Fecha]])</f>
        <v>9</v>
      </c>
      <c r="M1968" s="11">
        <f>DAY(Tabla1[[#This Row],[Fecha]])</f>
        <v>3</v>
      </c>
      <c r="N1968" s="11">
        <f>WEEKDAY(Tabla1[[#This Row],[Fecha]],2)</f>
        <v>6</v>
      </c>
      <c r="O1968" s="11" t="str">
        <f t="shared" si="30"/>
        <v>Sábado</v>
      </c>
    </row>
    <row r="1969" spans="1:15" x14ac:dyDescent="0.25">
      <c r="A1969" s="4">
        <v>40789</v>
      </c>
      <c r="B1969">
        <v>4</v>
      </c>
      <c r="C1969">
        <v>2</v>
      </c>
      <c r="D1969" s="5" t="s">
        <v>32</v>
      </c>
      <c r="E1969" s="6">
        <v>622.77599999999995</v>
      </c>
      <c r="F1969" s="6">
        <v>1114.3019999999999</v>
      </c>
      <c r="G1969" s="6">
        <v>1737.078</v>
      </c>
      <c r="H1969" s="6" t="str">
        <f>VLOOKUP(Tabla1[[#This Row],[Caja]],Originales!$I$3:$K$6,2,FALSE)</f>
        <v>Telde</v>
      </c>
      <c r="I1969" s="6" t="str">
        <f>VLOOKUP(Tabla1[[#This Row],[Caja]],Originales!$I$3:$K$6,3,FALSE)</f>
        <v>Las Palmas</v>
      </c>
      <c r="J1969" s="9" t="str">
        <f>VLOOKUP(Tabla1[[#This Row],[CodigoEmpleado]],Originales!$M$3:$P$13,2,FALSE)</f>
        <v>Ana</v>
      </c>
      <c r="K1969" s="10">
        <f>YEAR(Tabla1[[#This Row],[Fecha]])</f>
        <v>2011</v>
      </c>
      <c r="L1969" s="11">
        <f>MONTH(Tabla1[[#This Row],[Fecha]])</f>
        <v>9</v>
      </c>
      <c r="M1969" s="11">
        <f>DAY(Tabla1[[#This Row],[Fecha]])</f>
        <v>3</v>
      </c>
      <c r="N1969" s="11">
        <f>WEEKDAY(Tabla1[[#This Row],[Fecha]],2)</f>
        <v>6</v>
      </c>
      <c r="O1969" s="11" t="str">
        <f t="shared" si="30"/>
        <v>Sábado</v>
      </c>
    </row>
    <row r="1970" spans="1:15" x14ac:dyDescent="0.25">
      <c r="A1970" s="4">
        <v>40790</v>
      </c>
      <c r="B1970">
        <v>1</v>
      </c>
      <c r="C1970">
        <v>1</v>
      </c>
      <c r="D1970" s="5" t="s">
        <v>37</v>
      </c>
      <c r="E1970" s="6">
        <v>503.14949999999999</v>
      </c>
      <c r="F1970" s="6">
        <v>1166.6655000000001</v>
      </c>
      <c r="G1970" s="6">
        <v>1669.8150000000001</v>
      </c>
      <c r="H1970" s="6" t="str">
        <f>VLOOKUP(Tabla1[[#This Row],[Caja]],Originales!$I$3:$K$6,2,FALSE)</f>
        <v>Tenerife Norte</v>
      </c>
      <c r="I1970" s="6" t="str">
        <f>VLOOKUP(Tabla1[[#This Row],[Caja]],Originales!$I$3:$K$6,3,FALSE)</f>
        <v>Tenerife</v>
      </c>
      <c r="J1970" s="9" t="str">
        <f>VLOOKUP(Tabla1[[#This Row],[CodigoEmpleado]],Originales!$M$3:$P$13,2,FALSE)</f>
        <v>Luis</v>
      </c>
      <c r="K1970" s="10">
        <f>YEAR(Tabla1[[#This Row],[Fecha]])</f>
        <v>2011</v>
      </c>
      <c r="L1970" s="11">
        <f>MONTH(Tabla1[[#This Row],[Fecha]])</f>
        <v>9</v>
      </c>
      <c r="M1970" s="11">
        <f>DAY(Tabla1[[#This Row],[Fecha]])</f>
        <v>4</v>
      </c>
      <c r="N1970" s="11">
        <f>WEEKDAY(Tabla1[[#This Row],[Fecha]],2)</f>
        <v>7</v>
      </c>
      <c r="O1970" s="11" t="str">
        <f t="shared" si="30"/>
        <v>Domingo</v>
      </c>
    </row>
    <row r="1971" spans="1:15" x14ac:dyDescent="0.25">
      <c r="A1971" s="4">
        <v>40790</v>
      </c>
      <c r="B1971">
        <v>1</v>
      </c>
      <c r="C1971">
        <v>2</v>
      </c>
      <c r="D1971" s="5" t="s">
        <v>40</v>
      </c>
      <c r="E1971" s="6">
        <v>519.77099999999996</v>
      </c>
      <c r="F1971" s="6">
        <v>1246.4549999999999</v>
      </c>
      <c r="G1971" s="6">
        <v>1766.2260000000001</v>
      </c>
      <c r="H1971" s="6" t="str">
        <f>VLOOKUP(Tabla1[[#This Row],[Caja]],Originales!$I$3:$K$6,2,FALSE)</f>
        <v>Tenerife Norte</v>
      </c>
      <c r="I1971" s="6" t="str">
        <f>VLOOKUP(Tabla1[[#This Row],[Caja]],Originales!$I$3:$K$6,3,FALSE)</f>
        <v>Tenerife</v>
      </c>
      <c r="J1971" s="9" t="str">
        <f>VLOOKUP(Tabla1[[#This Row],[CodigoEmpleado]],Originales!$M$3:$P$13,2,FALSE)</f>
        <v>Pepe</v>
      </c>
      <c r="K1971" s="10">
        <f>YEAR(Tabla1[[#This Row],[Fecha]])</f>
        <v>2011</v>
      </c>
      <c r="L1971" s="11">
        <f>MONTH(Tabla1[[#This Row],[Fecha]])</f>
        <v>9</v>
      </c>
      <c r="M1971" s="11">
        <f>DAY(Tabla1[[#This Row],[Fecha]])</f>
        <v>4</v>
      </c>
      <c r="N1971" s="11">
        <f>WEEKDAY(Tabla1[[#This Row],[Fecha]],2)</f>
        <v>7</v>
      </c>
      <c r="O1971" s="11" t="str">
        <f t="shared" si="30"/>
        <v>Domingo</v>
      </c>
    </row>
    <row r="1972" spans="1:15" x14ac:dyDescent="0.25">
      <c r="A1972" s="4">
        <v>40790</v>
      </c>
      <c r="B1972">
        <v>2</v>
      </c>
      <c r="C1972">
        <v>1</v>
      </c>
      <c r="D1972" s="5" t="s">
        <v>41</v>
      </c>
      <c r="E1972" s="6">
        <v>537.10649999999998</v>
      </c>
      <c r="F1972" s="6">
        <v>1218.9345000000001</v>
      </c>
      <c r="G1972" s="6">
        <v>1756.0409999999999</v>
      </c>
      <c r="H1972" s="6" t="str">
        <f>VLOOKUP(Tabla1[[#This Row],[Caja]],Originales!$I$3:$K$6,2,FALSE)</f>
        <v>Tenerife Sur</v>
      </c>
      <c r="I1972" s="6" t="str">
        <f>VLOOKUP(Tabla1[[#This Row],[Caja]],Originales!$I$3:$K$6,3,FALSE)</f>
        <v>Tenerife</v>
      </c>
      <c r="J1972" s="9" t="str">
        <f>VLOOKUP(Tabla1[[#This Row],[CodigoEmpleado]],Originales!$M$3:$P$13,2,FALSE)</f>
        <v>Javi</v>
      </c>
      <c r="K1972" s="10">
        <f>YEAR(Tabla1[[#This Row],[Fecha]])</f>
        <v>2011</v>
      </c>
      <c r="L1972" s="11">
        <f>MONTH(Tabla1[[#This Row],[Fecha]])</f>
        <v>9</v>
      </c>
      <c r="M1972" s="11">
        <f>DAY(Tabla1[[#This Row],[Fecha]])</f>
        <v>4</v>
      </c>
      <c r="N1972" s="11">
        <f>WEEKDAY(Tabla1[[#This Row],[Fecha]],2)</f>
        <v>7</v>
      </c>
      <c r="O1972" s="11" t="str">
        <f t="shared" si="30"/>
        <v>Domingo</v>
      </c>
    </row>
    <row r="1973" spans="1:15" x14ac:dyDescent="0.25">
      <c r="A1973" s="4">
        <v>40790</v>
      </c>
      <c r="B1973">
        <v>2</v>
      </c>
      <c r="C1973">
        <v>2</v>
      </c>
      <c r="D1973" s="5" t="s">
        <v>43</v>
      </c>
      <c r="E1973" s="6">
        <v>685.25099999999998</v>
      </c>
      <c r="F1973" s="6">
        <v>1134.5775000000001</v>
      </c>
      <c r="G1973" s="6">
        <v>1819.8285000000001</v>
      </c>
      <c r="H1973" s="6" t="str">
        <f>VLOOKUP(Tabla1[[#This Row],[Caja]],Originales!$I$3:$K$6,2,FALSE)</f>
        <v>Tenerife Sur</v>
      </c>
      <c r="I1973" s="6" t="str">
        <f>VLOOKUP(Tabla1[[#This Row],[Caja]],Originales!$I$3:$K$6,3,FALSE)</f>
        <v>Tenerife</v>
      </c>
      <c r="J1973" s="9" t="str">
        <f>VLOOKUP(Tabla1[[#This Row],[CodigoEmpleado]],Originales!$M$3:$P$13,2,FALSE)</f>
        <v>Jose</v>
      </c>
      <c r="K1973" s="10">
        <f>YEAR(Tabla1[[#This Row],[Fecha]])</f>
        <v>2011</v>
      </c>
      <c r="L1973" s="11">
        <f>MONTH(Tabla1[[#This Row],[Fecha]])</f>
        <v>9</v>
      </c>
      <c r="M1973" s="11">
        <f>DAY(Tabla1[[#This Row],[Fecha]])</f>
        <v>4</v>
      </c>
      <c r="N1973" s="11">
        <f>WEEKDAY(Tabla1[[#This Row],[Fecha]],2)</f>
        <v>7</v>
      </c>
      <c r="O1973" s="11" t="str">
        <f t="shared" si="30"/>
        <v>Domingo</v>
      </c>
    </row>
    <row r="1974" spans="1:15" x14ac:dyDescent="0.25">
      <c r="A1974" s="4">
        <v>40790</v>
      </c>
      <c r="B1974">
        <v>3</v>
      </c>
      <c r="C1974">
        <v>1</v>
      </c>
      <c r="D1974" s="5" t="s">
        <v>47</v>
      </c>
      <c r="E1974" s="6">
        <v>534.303</v>
      </c>
      <c r="F1974" s="6">
        <v>1080.009</v>
      </c>
      <c r="G1974" s="6">
        <v>1614.3119999999999</v>
      </c>
      <c r="H1974" s="6" t="str">
        <f>VLOOKUP(Tabla1[[#This Row],[Caja]],Originales!$I$3:$K$6,2,FALSE)</f>
        <v>Las Canteras</v>
      </c>
      <c r="I1974" s="6" t="str">
        <f>VLOOKUP(Tabla1[[#This Row],[Caja]],Originales!$I$3:$K$6,3,FALSE)</f>
        <v>Las Palmas</v>
      </c>
      <c r="J1974" s="9" t="str">
        <f>VLOOKUP(Tabla1[[#This Row],[CodigoEmpleado]],Originales!$M$3:$P$13,2,FALSE)</f>
        <v>Toño</v>
      </c>
      <c r="K1974" s="10">
        <f>YEAR(Tabla1[[#This Row],[Fecha]])</f>
        <v>2011</v>
      </c>
      <c r="L1974" s="11">
        <f>MONTH(Tabla1[[#This Row],[Fecha]])</f>
        <v>9</v>
      </c>
      <c r="M1974" s="11">
        <f>DAY(Tabla1[[#This Row],[Fecha]])</f>
        <v>4</v>
      </c>
      <c r="N1974" s="11">
        <f>WEEKDAY(Tabla1[[#This Row],[Fecha]],2)</f>
        <v>7</v>
      </c>
      <c r="O1974" s="11" t="str">
        <f t="shared" si="30"/>
        <v>Domingo</v>
      </c>
    </row>
    <row r="1975" spans="1:15" x14ac:dyDescent="0.25">
      <c r="A1975" s="4">
        <v>40790</v>
      </c>
      <c r="B1975">
        <v>3</v>
      </c>
      <c r="C1975">
        <v>2</v>
      </c>
      <c r="D1975" s="5" t="s">
        <v>24</v>
      </c>
      <c r="E1975" s="6">
        <v>590.14200000000005</v>
      </c>
      <c r="F1975" s="6">
        <v>1168.0305000000001</v>
      </c>
      <c r="G1975" s="6">
        <v>1758.1724999999999</v>
      </c>
      <c r="H1975" s="6" t="str">
        <f>VLOOKUP(Tabla1[[#This Row],[Caja]],Originales!$I$3:$K$6,2,FALSE)</f>
        <v>Las Canteras</v>
      </c>
      <c r="I1975" s="6" t="str">
        <f>VLOOKUP(Tabla1[[#This Row],[Caja]],Originales!$I$3:$K$6,3,FALSE)</f>
        <v>Las Palmas</v>
      </c>
      <c r="J1975" s="9" t="str">
        <f>VLOOKUP(Tabla1[[#This Row],[CodigoEmpleado]],Originales!$M$3:$P$13,2,FALSE)</f>
        <v>Ana</v>
      </c>
      <c r="K1975" s="10">
        <f>YEAR(Tabla1[[#This Row],[Fecha]])</f>
        <v>2011</v>
      </c>
      <c r="L1975" s="11">
        <f>MONTH(Tabla1[[#This Row],[Fecha]])</f>
        <v>9</v>
      </c>
      <c r="M1975" s="11">
        <f>DAY(Tabla1[[#This Row],[Fecha]])</f>
        <v>4</v>
      </c>
      <c r="N1975" s="11">
        <f>WEEKDAY(Tabla1[[#This Row],[Fecha]],2)</f>
        <v>7</v>
      </c>
      <c r="O1975" s="11" t="str">
        <f t="shared" si="30"/>
        <v>Domingo</v>
      </c>
    </row>
    <row r="1976" spans="1:15" x14ac:dyDescent="0.25">
      <c r="A1976" s="4">
        <v>40790</v>
      </c>
      <c r="B1976">
        <v>4</v>
      </c>
      <c r="C1976">
        <v>1</v>
      </c>
      <c r="D1976" s="5" t="s">
        <v>30</v>
      </c>
      <c r="E1976" s="6">
        <v>509.15550000000002</v>
      </c>
      <c r="F1976" s="6">
        <v>1298.3565000000001</v>
      </c>
      <c r="G1976" s="6">
        <v>1807.5119999999999</v>
      </c>
      <c r="H1976" s="6" t="str">
        <f>VLOOKUP(Tabla1[[#This Row],[Caja]],Originales!$I$3:$K$6,2,FALSE)</f>
        <v>Telde</v>
      </c>
      <c r="I1976" s="6" t="str">
        <f>VLOOKUP(Tabla1[[#This Row],[Caja]],Originales!$I$3:$K$6,3,FALSE)</f>
        <v>Las Palmas</v>
      </c>
      <c r="J1976" s="9" t="str">
        <f>VLOOKUP(Tabla1[[#This Row],[CodigoEmpleado]],Originales!$M$3:$P$13,2,FALSE)</f>
        <v>Juan</v>
      </c>
      <c r="K1976" s="10">
        <f>YEAR(Tabla1[[#This Row],[Fecha]])</f>
        <v>2011</v>
      </c>
      <c r="L1976" s="11">
        <f>MONTH(Tabla1[[#This Row],[Fecha]])</f>
        <v>9</v>
      </c>
      <c r="M1976" s="11">
        <f>DAY(Tabla1[[#This Row],[Fecha]])</f>
        <v>4</v>
      </c>
      <c r="N1976" s="11">
        <f>WEEKDAY(Tabla1[[#This Row],[Fecha]],2)</f>
        <v>7</v>
      </c>
      <c r="O1976" s="11" t="str">
        <f t="shared" si="30"/>
        <v>Domingo</v>
      </c>
    </row>
    <row r="1977" spans="1:15" x14ac:dyDescent="0.25">
      <c r="A1977" s="4">
        <v>40790</v>
      </c>
      <c r="B1977">
        <v>4</v>
      </c>
      <c r="C1977">
        <v>2</v>
      </c>
      <c r="D1977" s="5" t="s">
        <v>16</v>
      </c>
      <c r="E1977" s="6">
        <v>692.28599999999994</v>
      </c>
      <c r="F1977" s="6">
        <v>1177.7325000000001</v>
      </c>
      <c r="G1977" s="6">
        <v>1870.0184999999999</v>
      </c>
      <c r="H1977" s="6" t="str">
        <f>VLOOKUP(Tabla1[[#This Row],[Caja]],Originales!$I$3:$K$6,2,FALSE)</f>
        <v>Telde</v>
      </c>
      <c r="I1977" s="6" t="str">
        <f>VLOOKUP(Tabla1[[#This Row],[Caja]],Originales!$I$3:$K$6,3,FALSE)</f>
        <v>Las Palmas</v>
      </c>
      <c r="J1977" s="9" t="str">
        <f>VLOOKUP(Tabla1[[#This Row],[CodigoEmpleado]],Originales!$M$3:$P$13,2,FALSE)</f>
        <v>Jorge</v>
      </c>
      <c r="K1977" s="10">
        <f>YEAR(Tabla1[[#This Row],[Fecha]])</f>
        <v>2011</v>
      </c>
      <c r="L1977" s="11">
        <f>MONTH(Tabla1[[#This Row],[Fecha]])</f>
        <v>9</v>
      </c>
      <c r="M1977" s="11">
        <f>DAY(Tabla1[[#This Row],[Fecha]])</f>
        <v>4</v>
      </c>
      <c r="N1977" s="11">
        <f>WEEKDAY(Tabla1[[#This Row],[Fecha]],2)</f>
        <v>7</v>
      </c>
      <c r="O1977" s="11" t="str">
        <f t="shared" si="30"/>
        <v>Domingo</v>
      </c>
    </row>
    <row r="1978" spans="1:15" x14ac:dyDescent="0.25">
      <c r="A1978" s="4">
        <v>40791</v>
      </c>
      <c r="B1978">
        <v>1</v>
      </c>
      <c r="C1978">
        <v>1</v>
      </c>
      <c r="D1978" s="5" t="s">
        <v>22</v>
      </c>
      <c r="E1978" s="6">
        <v>506.33100000000002</v>
      </c>
      <c r="F1978" s="6">
        <v>1250.7809999999999</v>
      </c>
      <c r="G1978" s="6">
        <v>1757.1120000000001</v>
      </c>
      <c r="H1978" s="6" t="str">
        <f>VLOOKUP(Tabla1[[#This Row],[Caja]],Originales!$I$3:$K$6,2,FALSE)</f>
        <v>Tenerife Norte</v>
      </c>
      <c r="I1978" s="6" t="str">
        <f>VLOOKUP(Tabla1[[#This Row],[Caja]],Originales!$I$3:$K$6,3,FALSE)</f>
        <v>Tenerife</v>
      </c>
      <c r="J1978" s="9" t="str">
        <f>VLOOKUP(Tabla1[[#This Row],[CodigoEmpleado]],Originales!$M$3:$P$13,2,FALSE)</f>
        <v>Paco</v>
      </c>
      <c r="K1978" s="10">
        <f>YEAR(Tabla1[[#This Row],[Fecha]])</f>
        <v>2011</v>
      </c>
      <c r="L1978" s="11">
        <f>MONTH(Tabla1[[#This Row],[Fecha]])</f>
        <v>9</v>
      </c>
      <c r="M1978" s="11">
        <f>DAY(Tabla1[[#This Row],[Fecha]])</f>
        <v>5</v>
      </c>
      <c r="N1978" s="11">
        <f>WEEKDAY(Tabla1[[#This Row],[Fecha]],2)</f>
        <v>1</v>
      </c>
      <c r="O1978" s="11" t="str">
        <f t="shared" si="30"/>
        <v>Lunes</v>
      </c>
    </row>
    <row r="1979" spans="1:15" x14ac:dyDescent="0.25">
      <c r="A1979" s="4">
        <v>40791</v>
      </c>
      <c r="B1979">
        <v>1</v>
      </c>
      <c r="C1979">
        <v>2</v>
      </c>
      <c r="D1979" s="5" t="s">
        <v>27</v>
      </c>
      <c r="E1979" s="6">
        <v>695.78250000000003</v>
      </c>
      <c r="F1979" s="6">
        <v>1132.3305</v>
      </c>
      <c r="G1979" s="6">
        <v>1828.1130000000001</v>
      </c>
      <c r="H1979" s="6" t="str">
        <f>VLOOKUP(Tabla1[[#This Row],[Caja]],Originales!$I$3:$K$6,2,FALSE)</f>
        <v>Tenerife Norte</v>
      </c>
      <c r="I1979" s="6" t="str">
        <f>VLOOKUP(Tabla1[[#This Row],[Caja]],Originales!$I$3:$K$6,3,FALSE)</f>
        <v>Tenerife</v>
      </c>
      <c r="J1979" s="9" t="str">
        <f>VLOOKUP(Tabla1[[#This Row],[CodigoEmpleado]],Originales!$M$3:$P$13,2,FALSE)</f>
        <v>Bea</v>
      </c>
      <c r="K1979" s="10">
        <f>YEAR(Tabla1[[#This Row],[Fecha]])</f>
        <v>2011</v>
      </c>
      <c r="L1979" s="11">
        <f>MONTH(Tabla1[[#This Row],[Fecha]])</f>
        <v>9</v>
      </c>
      <c r="M1979" s="11">
        <f>DAY(Tabla1[[#This Row],[Fecha]])</f>
        <v>5</v>
      </c>
      <c r="N1979" s="11">
        <f>WEEKDAY(Tabla1[[#This Row],[Fecha]],2)</f>
        <v>1</v>
      </c>
      <c r="O1979" s="11" t="str">
        <f t="shared" si="30"/>
        <v>Lunes</v>
      </c>
    </row>
    <row r="1980" spans="1:15" x14ac:dyDescent="0.25">
      <c r="A1980" s="4">
        <v>40791</v>
      </c>
      <c r="B1980">
        <v>2</v>
      </c>
      <c r="C1980">
        <v>1</v>
      </c>
      <c r="D1980" s="5" t="s">
        <v>32</v>
      </c>
      <c r="E1980" s="6">
        <v>642.87300000000005</v>
      </c>
      <c r="F1980" s="6">
        <v>971.58600000000001</v>
      </c>
      <c r="G1980" s="6">
        <v>1614.4590000000001</v>
      </c>
      <c r="H1980" s="6" t="str">
        <f>VLOOKUP(Tabla1[[#This Row],[Caja]],Originales!$I$3:$K$6,2,FALSE)</f>
        <v>Tenerife Sur</v>
      </c>
      <c r="I1980" s="6" t="str">
        <f>VLOOKUP(Tabla1[[#This Row],[Caja]],Originales!$I$3:$K$6,3,FALSE)</f>
        <v>Tenerife</v>
      </c>
      <c r="J1980" s="9" t="str">
        <f>VLOOKUP(Tabla1[[#This Row],[CodigoEmpleado]],Originales!$M$3:$P$13,2,FALSE)</f>
        <v>Ana</v>
      </c>
      <c r="K1980" s="10">
        <f>YEAR(Tabla1[[#This Row],[Fecha]])</f>
        <v>2011</v>
      </c>
      <c r="L1980" s="11">
        <f>MONTH(Tabla1[[#This Row],[Fecha]])</f>
        <v>9</v>
      </c>
      <c r="M1980" s="11">
        <f>DAY(Tabla1[[#This Row],[Fecha]])</f>
        <v>5</v>
      </c>
      <c r="N1980" s="11">
        <f>WEEKDAY(Tabla1[[#This Row],[Fecha]],2)</f>
        <v>1</v>
      </c>
      <c r="O1980" s="11" t="str">
        <f t="shared" si="30"/>
        <v>Lunes</v>
      </c>
    </row>
    <row r="1981" spans="1:15" x14ac:dyDescent="0.25">
      <c r="A1981" s="4">
        <v>40791</v>
      </c>
      <c r="B1981">
        <v>2</v>
      </c>
      <c r="C1981">
        <v>2</v>
      </c>
      <c r="D1981" s="5" t="s">
        <v>37</v>
      </c>
      <c r="E1981" s="6">
        <v>609.35699999999997</v>
      </c>
      <c r="F1981" s="6">
        <v>982.35900000000004</v>
      </c>
      <c r="G1981" s="6">
        <v>1591.7159999999999</v>
      </c>
      <c r="H1981" s="6" t="str">
        <f>VLOOKUP(Tabla1[[#This Row],[Caja]],Originales!$I$3:$K$6,2,FALSE)</f>
        <v>Tenerife Sur</v>
      </c>
      <c r="I1981" s="6" t="str">
        <f>VLOOKUP(Tabla1[[#This Row],[Caja]],Originales!$I$3:$K$6,3,FALSE)</f>
        <v>Tenerife</v>
      </c>
      <c r="J1981" s="9" t="str">
        <f>VLOOKUP(Tabla1[[#This Row],[CodigoEmpleado]],Originales!$M$3:$P$13,2,FALSE)</f>
        <v>Luis</v>
      </c>
      <c r="K1981" s="10">
        <f>YEAR(Tabla1[[#This Row],[Fecha]])</f>
        <v>2011</v>
      </c>
      <c r="L1981" s="11">
        <f>MONTH(Tabla1[[#This Row],[Fecha]])</f>
        <v>9</v>
      </c>
      <c r="M1981" s="11">
        <f>DAY(Tabla1[[#This Row],[Fecha]])</f>
        <v>5</v>
      </c>
      <c r="N1981" s="11">
        <f>WEEKDAY(Tabla1[[#This Row],[Fecha]],2)</f>
        <v>1</v>
      </c>
      <c r="O1981" s="11" t="str">
        <f t="shared" si="30"/>
        <v>Lunes</v>
      </c>
    </row>
    <row r="1982" spans="1:15" x14ac:dyDescent="0.25">
      <c r="A1982" s="4">
        <v>40791</v>
      </c>
      <c r="B1982">
        <v>3</v>
      </c>
      <c r="C1982">
        <v>1</v>
      </c>
      <c r="D1982" s="5" t="s">
        <v>40</v>
      </c>
      <c r="E1982" s="6">
        <v>724.56299999999999</v>
      </c>
      <c r="F1982" s="6">
        <v>1119.1110000000001</v>
      </c>
      <c r="G1982" s="6">
        <v>1843.674</v>
      </c>
      <c r="H1982" s="6" t="str">
        <f>VLOOKUP(Tabla1[[#This Row],[Caja]],Originales!$I$3:$K$6,2,FALSE)</f>
        <v>Las Canteras</v>
      </c>
      <c r="I1982" s="6" t="str">
        <f>VLOOKUP(Tabla1[[#This Row],[Caja]],Originales!$I$3:$K$6,3,FALSE)</f>
        <v>Las Palmas</v>
      </c>
      <c r="J1982" s="9" t="str">
        <f>VLOOKUP(Tabla1[[#This Row],[CodigoEmpleado]],Originales!$M$3:$P$13,2,FALSE)</f>
        <v>Pepe</v>
      </c>
      <c r="K1982" s="10">
        <f>YEAR(Tabla1[[#This Row],[Fecha]])</f>
        <v>2011</v>
      </c>
      <c r="L1982" s="11">
        <f>MONTH(Tabla1[[#This Row],[Fecha]])</f>
        <v>9</v>
      </c>
      <c r="M1982" s="11">
        <f>DAY(Tabla1[[#This Row],[Fecha]])</f>
        <v>5</v>
      </c>
      <c r="N1982" s="11">
        <f>WEEKDAY(Tabla1[[#This Row],[Fecha]],2)</f>
        <v>1</v>
      </c>
      <c r="O1982" s="11" t="str">
        <f t="shared" si="30"/>
        <v>Lunes</v>
      </c>
    </row>
    <row r="1983" spans="1:15" x14ac:dyDescent="0.25">
      <c r="A1983" s="4">
        <v>40791</v>
      </c>
      <c r="B1983">
        <v>3</v>
      </c>
      <c r="C1983">
        <v>2</v>
      </c>
      <c r="D1983" s="5" t="s">
        <v>41</v>
      </c>
      <c r="E1983" s="6">
        <v>521.76599999999996</v>
      </c>
      <c r="F1983" s="6">
        <v>1187.7075</v>
      </c>
      <c r="G1983" s="6">
        <v>1709.4735000000001</v>
      </c>
      <c r="H1983" s="6" t="str">
        <f>VLOOKUP(Tabla1[[#This Row],[Caja]],Originales!$I$3:$K$6,2,FALSE)</f>
        <v>Las Canteras</v>
      </c>
      <c r="I1983" s="6" t="str">
        <f>VLOOKUP(Tabla1[[#This Row],[Caja]],Originales!$I$3:$K$6,3,FALSE)</f>
        <v>Las Palmas</v>
      </c>
      <c r="J1983" s="9" t="str">
        <f>VLOOKUP(Tabla1[[#This Row],[CodigoEmpleado]],Originales!$M$3:$P$13,2,FALSE)</f>
        <v>Javi</v>
      </c>
      <c r="K1983" s="10">
        <f>YEAR(Tabla1[[#This Row],[Fecha]])</f>
        <v>2011</v>
      </c>
      <c r="L1983" s="11">
        <f>MONTH(Tabla1[[#This Row],[Fecha]])</f>
        <v>9</v>
      </c>
      <c r="M1983" s="11">
        <f>DAY(Tabla1[[#This Row],[Fecha]])</f>
        <v>5</v>
      </c>
      <c r="N1983" s="11">
        <f>WEEKDAY(Tabla1[[#This Row],[Fecha]],2)</f>
        <v>1</v>
      </c>
      <c r="O1983" s="11" t="str">
        <f t="shared" si="30"/>
        <v>Lunes</v>
      </c>
    </row>
    <row r="1984" spans="1:15" x14ac:dyDescent="0.25">
      <c r="A1984" s="4">
        <v>40791</v>
      </c>
      <c r="B1984">
        <v>4</v>
      </c>
      <c r="C1984">
        <v>1</v>
      </c>
      <c r="D1984" s="5" t="s">
        <v>43</v>
      </c>
      <c r="E1984" s="6">
        <v>474.18</v>
      </c>
      <c r="F1984" s="6">
        <v>1264.557</v>
      </c>
      <c r="G1984" s="6">
        <v>1738.7370000000001</v>
      </c>
      <c r="H1984" s="6" t="str">
        <f>VLOOKUP(Tabla1[[#This Row],[Caja]],Originales!$I$3:$K$6,2,FALSE)</f>
        <v>Telde</v>
      </c>
      <c r="I1984" s="6" t="str">
        <f>VLOOKUP(Tabla1[[#This Row],[Caja]],Originales!$I$3:$K$6,3,FALSE)</f>
        <v>Las Palmas</v>
      </c>
      <c r="J1984" s="9" t="str">
        <f>VLOOKUP(Tabla1[[#This Row],[CodigoEmpleado]],Originales!$M$3:$P$13,2,FALSE)</f>
        <v>Jose</v>
      </c>
      <c r="K1984" s="10">
        <f>YEAR(Tabla1[[#This Row],[Fecha]])</f>
        <v>2011</v>
      </c>
      <c r="L1984" s="11">
        <f>MONTH(Tabla1[[#This Row],[Fecha]])</f>
        <v>9</v>
      </c>
      <c r="M1984" s="11">
        <f>DAY(Tabla1[[#This Row],[Fecha]])</f>
        <v>5</v>
      </c>
      <c r="N1984" s="11">
        <f>WEEKDAY(Tabla1[[#This Row],[Fecha]],2)</f>
        <v>1</v>
      </c>
      <c r="O1984" s="11" t="str">
        <f t="shared" si="30"/>
        <v>Lunes</v>
      </c>
    </row>
    <row r="1985" spans="1:15" x14ac:dyDescent="0.25">
      <c r="A1985" s="4">
        <v>40791</v>
      </c>
      <c r="B1985">
        <v>4</v>
      </c>
      <c r="C1985">
        <v>2</v>
      </c>
      <c r="D1985" s="5" t="s">
        <v>47</v>
      </c>
      <c r="E1985" s="6">
        <v>567.76649999999995</v>
      </c>
      <c r="F1985" s="6">
        <v>1309.098</v>
      </c>
      <c r="G1985" s="6">
        <v>1876.8644999999999</v>
      </c>
      <c r="H1985" s="6" t="str">
        <f>VLOOKUP(Tabla1[[#This Row],[Caja]],Originales!$I$3:$K$6,2,FALSE)</f>
        <v>Telde</v>
      </c>
      <c r="I1985" s="6" t="str">
        <f>VLOOKUP(Tabla1[[#This Row],[Caja]],Originales!$I$3:$K$6,3,FALSE)</f>
        <v>Las Palmas</v>
      </c>
      <c r="J1985" s="9" t="str">
        <f>VLOOKUP(Tabla1[[#This Row],[CodigoEmpleado]],Originales!$M$3:$P$13,2,FALSE)</f>
        <v>Toño</v>
      </c>
      <c r="K1985" s="10">
        <f>YEAR(Tabla1[[#This Row],[Fecha]])</f>
        <v>2011</v>
      </c>
      <c r="L1985" s="11">
        <f>MONTH(Tabla1[[#This Row],[Fecha]])</f>
        <v>9</v>
      </c>
      <c r="M1985" s="11">
        <f>DAY(Tabla1[[#This Row],[Fecha]])</f>
        <v>5</v>
      </c>
      <c r="N1985" s="11">
        <f>WEEKDAY(Tabla1[[#This Row],[Fecha]],2)</f>
        <v>1</v>
      </c>
      <c r="O1985" s="11" t="str">
        <f t="shared" si="30"/>
        <v>Lunes</v>
      </c>
    </row>
    <row r="1986" spans="1:15" x14ac:dyDescent="0.25">
      <c r="A1986" s="4">
        <v>40792</v>
      </c>
      <c r="B1986">
        <v>1</v>
      </c>
      <c r="C1986">
        <v>1</v>
      </c>
      <c r="D1986" s="5" t="s">
        <v>24</v>
      </c>
      <c r="E1986" s="6">
        <v>619.46849999999995</v>
      </c>
      <c r="F1986" s="6">
        <v>1062.8205</v>
      </c>
      <c r="G1986" s="6">
        <v>1682.289</v>
      </c>
      <c r="H1986" s="6" t="str">
        <f>VLOOKUP(Tabla1[[#This Row],[Caja]],Originales!$I$3:$K$6,2,FALSE)</f>
        <v>Tenerife Norte</v>
      </c>
      <c r="I1986" s="6" t="str">
        <f>VLOOKUP(Tabla1[[#This Row],[Caja]],Originales!$I$3:$K$6,3,FALSE)</f>
        <v>Tenerife</v>
      </c>
      <c r="J1986" s="9" t="str">
        <f>VLOOKUP(Tabla1[[#This Row],[CodigoEmpleado]],Originales!$M$3:$P$13,2,FALSE)</f>
        <v>Ana</v>
      </c>
      <c r="K1986" s="10">
        <f>YEAR(Tabla1[[#This Row],[Fecha]])</f>
        <v>2011</v>
      </c>
      <c r="L1986" s="11">
        <f>MONTH(Tabla1[[#This Row],[Fecha]])</f>
        <v>9</v>
      </c>
      <c r="M1986" s="11">
        <f>DAY(Tabla1[[#This Row],[Fecha]])</f>
        <v>6</v>
      </c>
      <c r="N1986" s="11">
        <f>WEEKDAY(Tabla1[[#This Row],[Fecha]],2)</f>
        <v>2</v>
      </c>
      <c r="O1986" s="11" t="str">
        <f t="shared" ref="O1986:O2049" si="31">IF(N1986=1,"Lunes",IF(N1986=2,"Martes",IF(N1986=3,"Miércoles",IF(N1986=4,"Jueves",IF(N1986=5,"Viernes",IF(N1986=6,"Sábado","Domingo"))))))</f>
        <v>Martes</v>
      </c>
    </row>
    <row r="1987" spans="1:15" x14ac:dyDescent="0.25">
      <c r="A1987" s="4">
        <v>40792</v>
      </c>
      <c r="B1987">
        <v>1</v>
      </c>
      <c r="C1987">
        <v>2</v>
      </c>
      <c r="D1987" s="5" t="s">
        <v>30</v>
      </c>
      <c r="E1987" s="6">
        <v>522.82650000000001</v>
      </c>
      <c r="F1987" s="6">
        <v>1076.5650000000001</v>
      </c>
      <c r="G1987" s="6">
        <v>1599.3915</v>
      </c>
      <c r="H1987" s="6" t="str">
        <f>VLOOKUP(Tabla1[[#This Row],[Caja]],Originales!$I$3:$K$6,2,FALSE)</f>
        <v>Tenerife Norte</v>
      </c>
      <c r="I1987" s="6" t="str">
        <f>VLOOKUP(Tabla1[[#This Row],[Caja]],Originales!$I$3:$K$6,3,FALSE)</f>
        <v>Tenerife</v>
      </c>
      <c r="J1987" s="9" t="str">
        <f>VLOOKUP(Tabla1[[#This Row],[CodigoEmpleado]],Originales!$M$3:$P$13,2,FALSE)</f>
        <v>Juan</v>
      </c>
      <c r="K1987" s="10">
        <f>YEAR(Tabla1[[#This Row],[Fecha]])</f>
        <v>2011</v>
      </c>
      <c r="L1987" s="11">
        <f>MONTH(Tabla1[[#This Row],[Fecha]])</f>
        <v>9</v>
      </c>
      <c r="M1987" s="11">
        <f>DAY(Tabla1[[#This Row],[Fecha]])</f>
        <v>6</v>
      </c>
      <c r="N1987" s="11">
        <f>WEEKDAY(Tabla1[[#This Row],[Fecha]],2)</f>
        <v>2</v>
      </c>
      <c r="O1987" s="11" t="str">
        <f t="shared" si="31"/>
        <v>Martes</v>
      </c>
    </row>
    <row r="1988" spans="1:15" x14ac:dyDescent="0.25">
      <c r="A1988" s="4">
        <v>40792</v>
      </c>
      <c r="B1988">
        <v>2</v>
      </c>
      <c r="C1988">
        <v>1</v>
      </c>
      <c r="D1988" s="5" t="s">
        <v>16</v>
      </c>
      <c r="E1988" s="6">
        <v>623.24850000000004</v>
      </c>
      <c r="F1988" s="6">
        <v>1088.1885</v>
      </c>
      <c r="G1988" s="6">
        <v>1711.4369999999999</v>
      </c>
      <c r="H1988" s="6" t="str">
        <f>VLOOKUP(Tabla1[[#This Row],[Caja]],Originales!$I$3:$K$6,2,FALSE)</f>
        <v>Tenerife Sur</v>
      </c>
      <c r="I1988" s="6" t="str">
        <f>VLOOKUP(Tabla1[[#This Row],[Caja]],Originales!$I$3:$K$6,3,FALSE)</f>
        <v>Tenerife</v>
      </c>
      <c r="J1988" s="9" t="str">
        <f>VLOOKUP(Tabla1[[#This Row],[CodigoEmpleado]],Originales!$M$3:$P$13,2,FALSE)</f>
        <v>Jorge</v>
      </c>
      <c r="K1988" s="10">
        <f>YEAR(Tabla1[[#This Row],[Fecha]])</f>
        <v>2011</v>
      </c>
      <c r="L1988" s="11">
        <f>MONTH(Tabla1[[#This Row],[Fecha]])</f>
        <v>9</v>
      </c>
      <c r="M1988" s="11">
        <f>DAY(Tabla1[[#This Row],[Fecha]])</f>
        <v>6</v>
      </c>
      <c r="N1988" s="11">
        <f>WEEKDAY(Tabla1[[#This Row],[Fecha]],2)</f>
        <v>2</v>
      </c>
      <c r="O1988" s="11" t="str">
        <f t="shared" si="31"/>
        <v>Martes</v>
      </c>
    </row>
    <row r="1989" spans="1:15" x14ac:dyDescent="0.25">
      <c r="A1989" s="4">
        <v>40792</v>
      </c>
      <c r="B1989">
        <v>2</v>
      </c>
      <c r="C1989">
        <v>2</v>
      </c>
      <c r="D1989" s="5" t="s">
        <v>22</v>
      </c>
      <c r="E1989" s="6">
        <v>768.33749999999998</v>
      </c>
      <c r="F1989" s="6">
        <v>1160.0715</v>
      </c>
      <c r="G1989" s="6">
        <v>1928.4090000000001</v>
      </c>
      <c r="H1989" s="6" t="str">
        <f>VLOOKUP(Tabla1[[#This Row],[Caja]],Originales!$I$3:$K$6,2,FALSE)</f>
        <v>Tenerife Sur</v>
      </c>
      <c r="I1989" s="6" t="str">
        <f>VLOOKUP(Tabla1[[#This Row],[Caja]],Originales!$I$3:$K$6,3,FALSE)</f>
        <v>Tenerife</v>
      </c>
      <c r="J1989" s="9" t="str">
        <f>VLOOKUP(Tabla1[[#This Row],[CodigoEmpleado]],Originales!$M$3:$P$13,2,FALSE)</f>
        <v>Paco</v>
      </c>
      <c r="K1989" s="10">
        <f>YEAR(Tabla1[[#This Row],[Fecha]])</f>
        <v>2011</v>
      </c>
      <c r="L1989" s="11">
        <f>MONTH(Tabla1[[#This Row],[Fecha]])</f>
        <v>9</v>
      </c>
      <c r="M1989" s="11">
        <f>DAY(Tabla1[[#This Row],[Fecha]])</f>
        <v>6</v>
      </c>
      <c r="N1989" s="11">
        <f>WEEKDAY(Tabla1[[#This Row],[Fecha]],2)</f>
        <v>2</v>
      </c>
      <c r="O1989" s="11" t="str">
        <f t="shared" si="31"/>
        <v>Martes</v>
      </c>
    </row>
    <row r="1990" spans="1:15" x14ac:dyDescent="0.25">
      <c r="A1990" s="4">
        <v>40792</v>
      </c>
      <c r="B1990">
        <v>3</v>
      </c>
      <c r="C1990">
        <v>1</v>
      </c>
      <c r="D1990" s="5" t="s">
        <v>27</v>
      </c>
      <c r="E1990" s="6">
        <v>538.78650000000005</v>
      </c>
      <c r="F1990" s="6">
        <v>1128.6134999999999</v>
      </c>
      <c r="G1990" s="6">
        <v>1667.4</v>
      </c>
      <c r="H1990" s="6" t="str">
        <f>VLOOKUP(Tabla1[[#This Row],[Caja]],Originales!$I$3:$K$6,2,FALSE)</f>
        <v>Las Canteras</v>
      </c>
      <c r="I1990" s="6" t="str">
        <f>VLOOKUP(Tabla1[[#This Row],[Caja]],Originales!$I$3:$K$6,3,FALSE)</f>
        <v>Las Palmas</v>
      </c>
      <c r="J1990" s="9" t="str">
        <f>VLOOKUP(Tabla1[[#This Row],[CodigoEmpleado]],Originales!$M$3:$P$13,2,FALSE)</f>
        <v>Bea</v>
      </c>
      <c r="K1990" s="10">
        <f>YEAR(Tabla1[[#This Row],[Fecha]])</f>
        <v>2011</v>
      </c>
      <c r="L1990" s="11">
        <f>MONTH(Tabla1[[#This Row],[Fecha]])</f>
        <v>9</v>
      </c>
      <c r="M1990" s="11">
        <f>DAY(Tabla1[[#This Row],[Fecha]])</f>
        <v>6</v>
      </c>
      <c r="N1990" s="11">
        <f>WEEKDAY(Tabla1[[#This Row],[Fecha]],2)</f>
        <v>2</v>
      </c>
      <c r="O1990" s="11" t="str">
        <f t="shared" si="31"/>
        <v>Martes</v>
      </c>
    </row>
    <row r="1991" spans="1:15" x14ac:dyDescent="0.25">
      <c r="A1991" s="4">
        <v>40792</v>
      </c>
      <c r="B1991">
        <v>3</v>
      </c>
      <c r="C1991">
        <v>2</v>
      </c>
      <c r="D1991" s="5" t="s">
        <v>32</v>
      </c>
      <c r="E1991" s="6">
        <v>566.85299999999995</v>
      </c>
      <c r="F1991" s="6">
        <v>1090.7505000000001</v>
      </c>
      <c r="G1991" s="6">
        <v>1657.6034999999999</v>
      </c>
      <c r="H1991" s="6" t="str">
        <f>VLOOKUP(Tabla1[[#This Row],[Caja]],Originales!$I$3:$K$6,2,FALSE)</f>
        <v>Las Canteras</v>
      </c>
      <c r="I1991" s="6" t="str">
        <f>VLOOKUP(Tabla1[[#This Row],[Caja]],Originales!$I$3:$K$6,3,FALSE)</f>
        <v>Las Palmas</v>
      </c>
      <c r="J1991" s="9" t="str">
        <f>VLOOKUP(Tabla1[[#This Row],[CodigoEmpleado]],Originales!$M$3:$P$13,2,FALSE)</f>
        <v>Ana</v>
      </c>
      <c r="K1991" s="10">
        <f>YEAR(Tabla1[[#This Row],[Fecha]])</f>
        <v>2011</v>
      </c>
      <c r="L1991" s="11">
        <f>MONTH(Tabla1[[#This Row],[Fecha]])</f>
        <v>9</v>
      </c>
      <c r="M1991" s="11">
        <f>DAY(Tabla1[[#This Row],[Fecha]])</f>
        <v>6</v>
      </c>
      <c r="N1991" s="11">
        <f>WEEKDAY(Tabla1[[#This Row],[Fecha]],2)</f>
        <v>2</v>
      </c>
      <c r="O1991" s="11" t="str">
        <f t="shared" si="31"/>
        <v>Martes</v>
      </c>
    </row>
    <row r="1992" spans="1:15" x14ac:dyDescent="0.25">
      <c r="A1992" s="4">
        <v>40792</v>
      </c>
      <c r="B1992">
        <v>4</v>
      </c>
      <c r="C1992">
        <v>1</v>
      </c>
      <c r="D1992" s="5" t="s">
        <v>37</v>
      </c>
      <c r="E1992" s="6">
        <v>729.29849999999999</v>
      </c>
      <c r="F1992" s="6">
        <v>1140.972</v>
      </c>
      <c r="G1992" s="6">
        <v>1870.2705000000001</v>
      </c>
      <c r="H1992" s="6" t="str">
        <f>VLOOKUP(Tabla1[[#This Row],[Caja]],Originales!$I$3:$K$6,2,FALSE)</f>
        <v>Telde</v>
      </c>
      <c r="I1992" s="6" t="str">
        <f>VLOOKUP(Tabla1[[#This Row],[Caja]],Originales!$I$3:$K$6,3,FALSE)</f>
        <v>Las Palmas</v>
      </c>
      <c r="J1992" s="9" t="str">
        <f>VLOOKUP(Tabla1[[#This Row],[CodigoEmpleado]],Originales!$M$3:$P$13,2,FALSE)</f>
        <v>Luis</v>
      </c>
      <c r="K1992" s="10">
        <f>YEAR(Tabla1[[#This Row],[Fecha]])</f>
        <v>2011</v>
      </c>
      <c r="L1992" s="11">
        <f>MONTH(Tabla1[[#This Row],[Fecha]])</f>
        <v>9</v>
      </c>
      <c r="M1992" s="11">
        <f>DAY(Tabla1[[#This Row],[Fecha]])</f>
        <v>6</v>
      </c>
      <c r="N1992" s="11">
        <f>WEEKDAY(Tabla1[[#This Row],[Fecha]],2)</f>
        <v>2</v>
      </c>
      <c r="O1992" s="11" t="str">
        <f t="shared" si="31"/>
        <v>Martes</v>
      </c>
    </row>
    <row r="1993" spans="1:15" x14ac:dyDescent="0.25">
      <c r="A1993" s="4">
        <v>40792</v>
      </c>
      <c r="B1993">
        <v>4</v>
      </c>
      <c r="C1993">
        <v>2</v>
      </c>
      <c r="D1993" s="5" t="s">
        <v>40</v>
      </c>
      <c r="E1993" s="6">
        <v>489.5625</v>
      </c>
      <c r="F1993" s="6">
        <v>1138.9455</v>
      </c>
      <c r="G1993" s="6">
        <v>1628.508</v>
      </c>
      <c r="H1993" s="6" t="str">
        <f>VLOOKUP(Tabla1[[#This Row],[Caja]],Originales!$I$3:$K$6,2,FALSE)</f>
        <v>Telde</v>
      </c>
      <c r="I1993" s="6" t="str">
        <f>VLOOKUP(Tabla1[[#This Row],[Caja]],Originales!$I$3:$K$6,3,FALSE)</f>
        <v>Las Palmas</v>
      </c>
      <c r="J1993" s="9" t="str">
        <f>VLOOKUP(Tabla1[[#This Row],[CodigoEmpleado]],Originales!$M$3:$P$13,2,FALSE)</f>
        <v>Pepe</v>
      </c>
      <c r="K1993" s="10">
        <f>YEAR(Tabla1[[#This Row],[Fecha]])</f>
        <v>2011</v>
      </c>
      <c r="L1993" s="11">
        <f>MONTH(Tabla1[[#This Row],[Fecha]])</f>
        <v>9</v>
      </c>
      <c r="M1993" s="11">
        <f>DAY(Tabla1[[#This Row],[Fecha]])</f>
        <v>6</v>
      </c>
      <c r="N1993" s="11">
        <f>WEEKDAY(Tabla1[[#This Row],[Fecha]],2)</f>
        <v>2</v>
      </c>
      <c r="O1993" s="11" t="str">
        <f t="shared" si="31"/>
        <v>Martes</v>
      </c>
    </row>
    <row r="1994" spans="1:15" x14ac:dyDescent="0.25">
      <c r="A1994" s="4">
        <v>40793</v>
      </c>
      <c r="B1994">
        <v>1</v>
      </c>
      <c r="C1994">
        <v>1</v>
      </c>
      <c r="D1994" s="5" t="s">
        <v>41</v>
      </c>
      <c r="E1994" s="6">
        <v>570.9375</v>
      </c>
      <c r="F1994" s="6">
        <v>1246.1085</v>
      </c>
      <c r="G1994" s="6">
        <v>1817.046</v>
      </c>
      <c r="H1994" s="6" t="str">
        <f>VLOOKUP(Tabla1[[#This Row],[Caja]],Originales!$I$3:$K$6,2,FALSE)</f>
        <v>Tenerife Norte</v>
      </c>
      <c r="I1994" s="6" t="str">
        <f>VLOOKUP(Tabla1[[#This Row],[Caja]],Originales!$I$3:$K$6,3,FALSE)</f>
        <v>Tenerife</v>
      </c>
      <c r="J1994" s="9" t="str">
        <f>VLOOKUP(Tabla1[[#This Row],[CodigoEmpleado]],Originales!$M$3:$P$13,2,FALSE)</f>
        <v>Javi</v>
      </c>
      <c r="K1994" s="10">
        <f>YEAR(Tabla1[[#This Row],[Fecha]])</f>
        <v>2011</v>
      </c>
      <c r="L1994" s="11">
        <f>MONTH(Tabla1[[#This Row],[Fecha]])</f>
        <v>9</v>
      </c>
      <c r="M1994" s="11">
        <f>DAY(Tabla1[[#This Row],[Fecha]])</f>
        <v>7</v>
      </c>
      <c r="N1994" s="11">
        <f>WEEKDAY(Tabla1[[#This Row],[Fecha]],2)</f>
        <v>3</v>
      </c>
      <c r="O1994" s="11" t="str">
        <f t="shared" si="31"/>
        <v>Miércoles</v>
      </c>
    </row>
    <row r="1995" spans="1:15" x14ac:dyDescent="0.25">
      <c r="A1995" s="4">
        <v>40793</v>
      </c>
      <c r="B1995">
        <v>1</v>
      </c>
      <c r="C1995">
        <v>2</v>
      </c>
      <c r="D1995" s="5" t="s">
        <v>43</v>
      </c>
      <c r="E1995" s="6">
        <v>463.89</v>
      </c>
      <c r="F1995" s="6">
        <v>1187.6865</v>
      </c>
      <c r="G1995" s="6">
        <v>1651.5764999999999</v>
      </c>
      <c r="H1995" s="6" t="str">
        <f>VLOOKUP(Tabla1[[#This Row],[Caja]],Originales!$I$3:$K$6,2,FALSE)</f>
        <v>Tenerife Norte</v>
      </c>
      <c r="I1995" s="6" t="str">
        <f>VLOOKUP(Tabla1[[#This Row],[Caja]],Originales!$I$3:$K$6,3,FALSE)</f>
        <v>Tenerife</v>
      </c>
      <c r="J1995" s="9" t="str">
        <f>VLOOKUP(Tabla1[[#This Row],[CodigoEmpleado]],Originales!$M$3:$P$13,2,FALSE)</f>
        <v>Jose</v>
      </c>
      <c r="K1995" s="10">
        <f>YEAR(Tabla1[[#This Row],[Fecha]])</f>
        <v>2011</v>
      </c>
      <c r="L1995" s="11">
        <f>MONTH(Tabla1[[#This Row],[Fecha]])</f>
        <v>9</v>
      </c>
      <c r="M1995" s="11">
        <f>DAY(Tabla1[[#This Row],[Fecha]])</f>
        <v>7</v>
      </c>
      <c r="N1995" s="11">
        <f>WEEKDAY(Tabla1[[#This Row],[Fecha]],2)</f>
        <v>3</v>
      </c>
      <c r="O1995" s="11" t="str">
        <f t="shared" si="31"/>
        <v>Miércoles</v>
      </c>
    </row>
    <row r="1996" spans="1:15" x14ac:dyDescent="0.25">
      <c r="A1996" s="4">
        <v>40793</v>
      </c>
      <c r="B1996">
        <v>2</v>
      </c>
      <c r="C1996">
        <v>1</v>
      </c>
      <c r="D1996" s="5" t="s">
        <v>47</v>
      </c>
      <c r="E1996" s="6">
        <v>626.41949999999997</v>
      </c>
      <c r="F1996" s="6">
        <v>1153.5405000000001</v>
      </c>
      <c r="G1996" s="6">
        <v>1779.96</v>
      </c>
      <c r="H1996" s="6" t="str">
        <f>VLOOKUP(Tabla1[[#This Row],[Caja]],Originales!$I$3:$K$6,2,FALSE)</f>
        <v>Tenerife Sur</v>
      </c>
      <c r="I1996" s="6" t="str">
        <f>VLOOKUP(Tabla1[[#This Row],[Caja]],Originales!$I$3:$K$6,3,FALSE)</f>
        <v>Tenerife</v>
      </c>
      <c r="J1996" s="9" t="str">
        <f>VLOOKUP(Tabla1[[#This Row],[CodigoEmpleado]],Originales!$M$3:$P$13,2,FALSE)</f>
        <v>Toño</v>
      </c>
      <c r="K1996" s="10">
        <f>YEAR(Tabla1[[#This Row],[Fecha]])</f>
        <v>2011</v>
      </c>
      <c r="L1996" s="11">
        <f>MONTH(Tabla1[[#This Row],[Fecha]])</f>
        <v>9</v>
      </c>
      <c r="M1996" s="11">
        <f>DAY(Tabla1[[#This Row],[Fecha]])</f>
        <v>7</v>
      </c>
      <c r="N1996" s="11">
        <f>WEEKDAY(Tabla1[[#This Row],[Fecha]],2)</f>
        <v>3</v>
      </c>
      <c r="O1996" s="11" t="str">
        <f t="shared" si="31"/>
        <v>Miércoles</v>
      </c>
    </row>
    <row r="1997" spans="1:15" x14ac:dyDescent="0.25">
      <c r="A1997" s="4">
        <v>40793</v>
      </c>
      <c r="B1997">
        <v>2</v>
      </c>
      <c r="C1997">
        <v>2</v>
      </c>
      <c r="D1997" s="5" t="s">
        <v>24</v>
      </c>
      <c r="E1997" s="6">
        <v>716.97149999999999</v>
      </c>
      <c r="F1997" s="6">
        <v>1439.5815</v>
      </c>
      <c r="G1997" s="6">
        <v>2156.5529999999999</v>
      </c>
      <c r="H1997" s="6" t="str">
        <f>VLOOKUP(Tabla1[[#This Row],[Caja]],Originales!$I$3:$K$6,2,FALSE)</f>
        <v>Tenerife Sur</v>
      </c>
      <c r="I1997" s="6" t="str">
        <f>VLOOKUP(Tabla1[[#This Row],[Caja]],Originales!$I$3:$K$6,3,FALSE)</f>
        <v>Tenerife</v>
      </c>
      <c r="J1997" s="9" t="str">
        <f>VLOOKUP(Tabla1[[#This Row],[CodigoEmpleado]],Originales!$M$3:$P$13,2,FALSE)</f>
        <v>Ana</v>
      </c>
      <c r="K1997" s="10">
        <f>YEAR(Tabla1[[#This Row],[Fecha]])</f>
        <v>2011</v>
      </c>
      <c r="L1997" s="11">
        <f>MONTH(Tabla1[[#This Row],[Fecha]])</f>
        <v>9</v>
      </c>
      <c r="M1997" s="11">
        <f>DAY(Tabla1[[#This Row],[Fecha]])</f>
        <v>7</v>
      </c>
      <c r="N1997" s="11">
        <f>WEEKDAY(Tabla1[[#This Row],[Fecha]],2)</f>
        <v>3</v>
      </c>
      <c r="O1997" s="11" t="str">
        <f t="shared" si="31"/>
        <v>Miércoles</v>
      </c>
    </row>
    <row r="1998" spans="1:15" x14ac:dyDescent="0.25">
      <c r="A1998" s="4">
        <v>40793</v>
      </c>
      <c r="B1998">
        <v>3</v>
      </c>
      <c r="C1998">
        <v>1</v>
      </c>
      <c r="D1998" s="5" t="s">
        <v>30</v>
      </c>
      <c r="E1998" s="6">
        <v>532.476</v>
      </c>
      <c r="F1998" s="6">
        <v>1173.6690000000001</v>
      </c>
      <c r="G1998" s="6">
        <v>1706.145</v>
      </c>
      <c r="H1998" s="6" t="str">
        <f>VLOOKUP(Tabla1[[#This Row],[Caja]],Originales!$I$3:$K$6,2,FALSE)</f>
        <v>Las Canteras</v>
      </c>
      <c r="I1998" s="6" t="str">
        <f>VLOOKUP(Tabla1[[#This Row],[Caja]],Originales!$I$3:$K$6,3,FALSE)</f>
        <v>Las Palmas</v>
      </c>
      <c r="J1998" s="9" t="str">
        <f>VLOOKUP(Tabla1[[#This Row],[CodigoEmpleado]],Originales!$M$3:$P$13,2,FALSE)</f>
        <v>Juan</v>
      </c>
      <c r="K1998" s="10">
        <f>YEAR(Tabla1[[#This Row],[Fecha]])</f>
        <v>2011</v>
      </c>
      <c r="L1998" s="11">
        <f>MONTH(Tabla1[[#This Row],[Fecha]])</f>
        <v>9</v>
      </c>
      <c r="M1998" s="11">
        <f>DAY(Tabla1[[#This Row],[Fecha]])</f>
        <v>7</v>
      </c>
      <c r="N1998" s="11">
        <f>WEEKDAY(Tabla1[[#This Row],[Fecha]],2)</f>
        <v>3</v>
      </c>
      <c r="O1998" s="11" t="str">
        <f t="shared" si="31"/>
        <v>Miércoles</v>
      </c>
    </row>
    <row r="1999" spans="1:15" x14ac:dyDescent="0.25">
      <c r="A1999" s="4">
        <v>40793</v>
      </c>
      <c r="B1999">
        <v>3</v>
      </c>
      <c r="C1999">
        <v>2</v>
      </c>
      <c r="D1999" s="5" t="s">
        <v>16</v>
      </c>
      <c r="E1999" s="6">
        <v>664.27200000000005</v>
      </c>
      <c r="F1999" s="6">
        <v>1370.7750000000001</v>
      </c>
      <c r="G1999" s="6">
        <v>2035.047</v>
      </c>
      <c r="H1999" s="6" t="str">
        <f>VLOOKUP(Tabla1[[#This Row],[Caja]],Originales!$I$3:$K$6,2,FALSE)</f>
        <v>Las Canteras</v>
      </c>
      <c r="I1999" s="6" t="str">
        <f>VLOOKUP(Tabla1[[#This Row],[Caja]],Originales!$I$3:$K$6,3,FALSE)</f>
        <v>Las Palmas</v>
      </c>
      <c r="J1999" s="9" t="str">
        <f>VLOOKUP(Tabla1[[#This Row],[CodigoEmpleado]],Originales!$M$3:$P$13,2,FALSE)</f>
        <v>Jorge</v>
      </c>
      <c r="K1999" s="10">
        <f>YEAR(Tabla1[[#This Row],[Fecha]])</f>
        <v>2011</v>
      </c>
      <c r="L1999" s="11">
        <f>MONTH(Tabla1[[#This Row],[Fecha]])</f>
        <v>9</v>
      </c>
      <c r="M1999" s="11">
        <f>DAY(Tabla1[[#This Row],[Fecha]])</f>
        <v>7</v>
      </c>
      <c r="N1999" s="11">
        <f>WEEKDAY(Tabla1[[#This Row],[Fecha]],2)</f>
        <v>3</v>
      </c>
      <c r="O1999" s="11" t="str">
        <f t="shared" si="31"/>
        <v>Miércoles</v>
      </c>
    </row>
    <row r="2000" spans="1:15" x14ac:dyDescent="0.25">
      <c r="A2000" s="4">
        <v>40793</v>
      </c>
      <c r="B2000">
        <v>4</v>
      </c>
      <c r="C2000">
        <v>1</v>
      </c>
      <c r="D2000" s="5" t="s">
        <v>22</v>
      </c>
      <c r="E2000" s="6">
        <v>447.363</v>
      </c>
      <c r="F2000" s="6">
        <v>1182.7094999999999</v>
      </c>
      <c r="G2000" s="6">
        <v>1630.0725</v>
      </c>
      <c r="H2000" s="6" t="str">
        <f>VLOOKUP(Tabla1[[#This Row],[Caja]],Originales!$I$3:$K$6,2,FALSE)</f>
        <v>Telde</v>
      </c>
      <c r="I2000" s="6" t="str">
        <f>VLOOKUP(Tabla1[[#This Row],[Caja]],Originales!$I$3:$K$6,3,FALSE)</f>
        <v>Las Palmas</v>
      </c>
      <c r="J2000" s="9" t="str">
        <f>VLOOKUP(Tabla1[[#This Row],[CodigoEmpleado]],Originales!$M$3:$P$13,2,FALSE)</f>
        <v>Paco</v>
      </c>
      <c r="K2000" s="10">
        <f>YEAR(Tabla1[[#This Row],[Fecha]])</f>
        <v>2011</v>
      </c>
      <c r="L2000" s="11">
        <f>MONTH(Tabla1[[#This Row],[Fecha]])</f>
        <v>9</v>
      </c>
      <c r="M2000" s="11">
        <f>DAY(Tabla1[[#This Row],[Fecha]])</f>
        <v>7</v>
      </c>
      <c r="N2000" s="11">
        <f>WEEKDAY(Tabla1[[#This Row],[Fecha]],2)</f>
        <v>3</v>
      </c>
      <c r="O2000" s="11" t="str">
        <f t="shared" si="31"/>
        <v>Miércoles</v>
      </c>
    </row>
    <row r="2001" spans="1:15" x14ac:dyDescent="0.25">
      <c r="A2001" s="4">
        <v>40793</v>
      </c>
      <c r="B2001">
        <v>4</v>
      </c>
      <c r="C2001">
        <v>2</v>
      </c>
      <c r="D2001" s="5" t="s">
        <v>27</v>
      </c>
      <c r="E2001" s="6">
        <v>571.48350000000005</v>
      </c>
      <c r="F2001" s="6">
        <v>1334.046</v>
      </c>
      <c r="G2001" s="6">
        <v>1905.5295000000001</v>
      </c>
      <c r="H2001" s="6" t="str">
        <f>VLOOKUP(Tabla1[[#This Row],[Caja]],Originales!$I$3:$K$6,2,FALSE)</f>
        <v>Telde</v>
      </c>
      <c r="I2001" s="6" t="str">
        <f>VLOOKUP(Tabla1[[#This Row],[Caja]],Originales!$I$3:$K$6,3,FALSE)</f>
        <v>Las Palmas</v>
      </c>
      <c r="J2001" s="9" t="str">
        <f>VLOOKUP(Tabla1[[#This Row],[CodigoEmpleado]],Originales!$M$3:$P$13,2,FALSE)</f>
        <v>Bea</v>
      </c>
      <c r="K2001" s="10">
        <f>YEAR(Tabla1[[#This Row],[Fecha]])</f>
        <v>2011</v>
      </c>
      <c r="L2001" s="11">
        <f>MONTH(Tabla1[[#This Row],[Fecha]])</f>
        <v>9</v>
      </c>
      <c r="M2001" s="11">
        <f>DAY(Tabla1[[#This Row],[Fecha]])</f>
        <v>7</v>
      </c>
      <c r="N2001" s="11">
        <f>WEEKDAY(Tabla1[[#This Row],[Fecha]],2)</f>
        <v>3</v>
      </c>
      <c r="O2001" s="11" t="str">
        <f t="shared" si="31"/>
        <v>Miércoles</v>
      </c>
    </row>
    <row r="2002" spans="1:15" x14ac:dyDescent="0.25">
      <c r="A2002" s="4">
        <v>40794</v>
      </c>
      <c r="B2002">
        <v>1</v>
      </c>
      <c r="C2002">
        <v>1</v>
      </c>
      <c r="D2002" s="5" t="s">
        <v>32</v>
      </c>
      <c r="E2002" s="6">
        <v>656.20799999999997</v>
      </c>
      <c r="F2002" s="6">
        <v>1096.8615</v>
      </c>
      <c r="G2002" s="6">
        <v>1753.0695000000001</v>
      </c>
      <c r="H2002" s="6" t="str">
        <f>VLOOKUP(Tabla1[[#This Row],[Caja]],Originales!$I$3:$K$6,2,FALSE)</f>
        <v>Tenerife Norte</v>
      </c>
      <c r="I2002" s="6" t="str">
        <f>VLOOKUP(Tabla1[[#This Row],[Caja]],Originales!$I$3:$K$6,3,FALSE)</f>
        <v>Tenerife</v>
      </c>
      <c r="J2002" s="9" t="str">
        <f>VLOOKUP(Tabla1[[#This Row],[CodigoEmpleado]],Originales!$M$3:$P$13,2,FALSE)</f>
        <v>Ana</v>
      </c>
      <c r="K2002" s="10">
        <f>YEAR(Tabla1[[#This Row],[Fecha]])</f>
        <v>2011</v>
      </c>
      <c r="L2002" s="11">
        <f>MONTH(Tabla1[[#This Row],[Fecha]])</f>
        <v>9</v>
      </c>
      <c r="M2002" s="11">
        <f>DAY(Tabla1[[#This Row],[Fecha]])</f>
        <v>8</v>
      </c>
      <c r="N2002" s="11">
        <f>WEEKDAY(Tabla1[[#This Row],[Fecha]],2)</f>
        <v>4</v>
      </c>
      <c r="O2002" s="11" t="str">
        <f t="shared" si="31"/>
        <v>Jueves</v>
      </c>
    </row>
    <row r="2003" spans="1:15" x14ac:dyDescent="0.25">
      <c r="A2003" s="4">
        <v>40794</v>
      </c>
      <c r="B2003">
        <v>1</v>
      </c>
      <c r="C2003">
        <v>2</v>
      </c>
      <c r="D2003" s="5" t="s">
        <v>37</v>
      </c>
      <c r="E2003" s="6">
        <v>842.47799999999995</v>
      </c>
      <c r="F2003" s="6">
        <v>1317.0675000000001</v>
      </c>
      <c r="G2003" s="6">
        <v>2159.5455000000002</v>
      </c>
      <c r="H2003" s="6" t="str">
        <f>VLOOKUP(Tabla1[[#This Row],[Caja]],Originales!$I$3:$K$6,2,FALSE)</f>
        <v>Tenerife Norte</v>
      </c>
      <c r="I2003" s="6" t="str">
        <f>VLOOKUP(Tabla1[[#This Row],[Caja]],Originales!$I$3:$K$6,3,FALSE)</f>
        <v>Tenerife</v>
      </c>
      <c r="J2003" s="9" t="str">
        <f>VLOOKUP(Tabla1[[#This Row],[CodigoEmpleado]],Originales!$M$3:$P$13,2,FALSE)</f>
        <v>Luis</v>
      </c>
      <c r="K2003" s="10">
        <f>YEAR(Tabla1[[#This Row],[Fecha]])</f>
        <v>2011</v>
      </c>
      <c r="L2003" s="11">
        <f>MONTH(Tabla1[[#This Row],[Fecha]])</f>
        <v>9</v>
      </c>
      <c r="M2003" s="11">
        <f>DAY(Tabla1[[#This Row],[Fecha]])</f>
        <v>8</v>
      </c>
      <c r="N2003" s="11">
        <f>WEEKDAY(Tabla1[[#This Row],[Fecha]],2)</f>
        <v>4</v>
      </c>
      <c r="O2003" s="11" t="str">
        <f t="shared" si="31"/>
        <v>Jueves</v>
      </c>
    </row>
    <row r="2004" spans="1:15" x14ac:dyDescent="0.25">
      <c r="A2004" s="4">
        <v>40794</v>
      </c>
      <c r="B2004">
        <v>2</v>
      </c>
      <c r="C2004">
        <v>1</v>
      </c>
      <c r="D2004" s="5" t="s">
        <v>40</v>
      </c>
      <c r="E2004" s="6">
        <v>629.29650000000004</v>
      </c>
      <c r="F2004" s="6">
        <v>1160.7855</v>
      </c>
      <c r="G2004" s="6">
        <v>1790.0820000000001</v>
      </c>
      <c r="H2004" s="6" t="str">
        <f>VLOOKUP(Tabla1[[#This Row],[Caja]],Originales!$I$3:$K$6,2,FALSE)</f>
        <v>Tenerife Sur</v>
      </c>
      <c r="I2004" s="6" t="str">
        <f>VLOOKUP(Tabla1[[#This Row],[Caja]],Originales!$I$3:$K$6,3,FALSE)</f>
        <v>Tenerife</v>
      </c>
      <c r="J2004" s="9" t="str">
        <f>VLOOKUP(Tabla1[[#This Row],[CodigoEmpleado]],Originales!$M$3:$P$13,2,FALSE)</f>
        <v>Pepe</v>
      </c>
      <c r="K2004" s="10">
        <f>YEAR(Tabla1[[#This Row],[Fecha]])</f>
        <v>2011</v>
      </c>
      <c r="L2004" s="11">
        <f>MONTH(Tabla1[[#This Row],[Fecha]])</f>
        <v>9</v>
      </c>
      <c r="M2004" s="11">
        <f>DAY(Tabla1[[#This Row],[Fecha]])</f>
        <v>8</v>
      </c>
      <c r="N2004" s="11">
        <f>WEEKDAY(Tabla1[[#This Row],[Fecha]],2)</f>
        <v>4</v>
      </c>
      <c r="O2004" s="11" t="str">
        <f t="shared" si="31"/>
        <v>Jueves</v>
      </c>
    </row>
    <row r="2005" spans="1:15" x14ac:dyDescent="0.25">
      <c r="A2005" s="4">
        <v>40794</v>
      </c>
      <c r="B2005">
        <v>2</v>
      </c>
      <c r="C2005">
        <v>2</v>
      </c>
      <c r="D2005" s="5" t="s">
        <v>41</v>
      </c>
      <c r="E2005" s="6">
        <v>751.83150000000001</v>
      </c>
      <c r="F2005" s="6">
        <v>1367.3834999999999</v>
      </c>
      <c r="G2005" s="6">
        <v>2119.2150000000001</v>
      </c>
      <c r="H2005" s="6" t="str">
        <f>VLOOKUP(Tabla1[[#This Row],[Caja]],Originales!$I$3:$K$6,2,FALSE)</f>
        <v>Tenerife Sur</v>
      </c>
      <c r="I2005" s="6" t="str">
        <f>VLOOKUP(Tabla1[[#This Row],[Caja]],Originales!$I$3:$K$6,3,FALSE)</f>
        <v>Tenerife</v>
      </c>
      <c r="J2005" s="9" t="str">
        <f>VLOOKUP(Tabla1[[#This Row],[CodigoEmpleado]],Originales!$M$3:$P$13,2,FALSE)</f>
        <v>Javi</v>
      </c>
      <c r="K2005" s="10">
        <f>YEAR(Tabla1[[#This Row],[Fecha]])</f>
        <v>2011</v>
      </c>
      <c r="L2005" s="11">
        <f>MONTH(Tabla1[[#This Row],[Fecha]])</f>
        <v>9</v>
      </c>
      <c r="M2005" s="11">
        <f>DAY(Tabla1[[#This Row],[Fecha]])</f>
        <v>8</v>
      </c>
      <c r="N2005" s="11">
        <f>WEEKDAY(Tabla1[[#This Row],[Fecha]],2)</f>
        <v>4</v>
      </c>
      <c r="O2005" s="11" t="str">
        <f t="shared" si="31"/>
        <v>Jueves</v>
      </c>
    </row>
    <row r="2006" spans="1:15" x14ac:dyDescent="0.25">
      <c r="A2006" s="4">
        <v>40794</v>
      </c>
      <c r="B2006">
        <v>3</v>
      </c>
      <c r="C2006">
        <v>1</v>
      </c>
      <c r="D2006" s="5" t="s">
        <v>43</v>
      </c>
      <c r="E2006" s="6">
        <v>458.70299999999997</v>
      </c>
      <c r="F2006" s="6">
        <v>1258.8344999999999</v>
      </c>
      <c r="G2006" s="6">
        <v>1717.5374999999999</v>
      </c>
      <c r="H2006" s="6" t="str">
        <f>VLOOKUP(Tabla1[[#This Row],[Caja]],Originales!$I$3:$K$6,2,FALSE)</f>
        <v>Las Canteras</v>
      </c>
      <c r="I2006" s="6" t="str">
        <f>VLOOKUP(Tabla1[[#This Row],[Caja]],Originales!$I$3:$K$6,3,FALSE)</f>
        <v>Las Palmas</v>
      </c>
      <c r="J2006" s="9" t="str">
        <f>VLOOKUP(Tabla1[[#This Row],[CodigoEmpleado]],Originales!$M$3:$P$13,2,FALSE)</f>
        <v>Jose</v>
      </c>
      <c r="K2006" s="10">
        <f>YEAR(Tabla1[[#This Row],[Fecha]])</f>
        <v>2011</v>
      </c>
      <c r="L2006" s="11">
        <f>MONTH(Tabla1[[#This Row],[Fecha]])</f>
        <v>9</v>
      </c>
      <c r="M2006" s="11">
        <f>DAY(Tabla1[[#This Row],[Fecha]])</f>
        <v>8</v>
      </c>
      <c r="N2006" s="11">
        <f>WEEKDAY(Tabla1[[#This Row],[Fecha]],2)</f>
        <v>4</v>
      </c>
      <c r="O2006" s="11" t="str">
        <f t="shared" si="31"/>
        <v>Jueves</v>
      </c>
    </row>
    <row r="2007" spans="1:15" x14ac:dyDescent="0.25">
      <c r="A2007" s="4">
        <v>40794</v>
      </c>
      <c r="B2007">
        <v>3</v>
      </c>
      <c r="C2007">
        <v>2</v>
      </c>
      <c r="D2007" s="5" t="s">
        <v>47</v>
      </c>
      <c r="E2007" s="6">
        <v>582.49800000000005</v>
      </c>
      <c r="F2007" s="6">
        <v>1031.9190000000001</v>
      </c>
      <c r="G2007" s="6">
        <v>1614.4169999999999</v>
      </c>
      <c r="H2007" s="6" t="str">
        <f>VLOOKUP(Tabla1[[#This Row],[Caja]],Originales!$I$3:$K$6,2,FALSE)</f>
        <v>Las Canteras</v>
      </c>
      <c r="I2007" s="6" t="str">
        <f>VLOOKUP(Tabla1[[#This Row],[Caja]],Originales!$I$3:$K$6,3,FALSE)</f>
        <v>Las Palmas</v>
      </c>
      <c r="J2007" s="9" t="str">
        <f>VLOOKUP(Tabla1[[#This Row],[CodigoEmpleado]],Originales!$M$3:$P$13,2,FALSE)</f>
        <v>Toño</v>
      </c>
      <c r="K2007" s="10">
        <f>YEAR(Tabla1[[#This Row],[Fecha]])</f>
        <v>2011</v>
      </c>
      <c r="L2007" s="11">
        <f>MONTH(Tabla1[[#This Row],[Fecha]])</f>
        <v>9</v>
      </c>
      <c r="M2007" s="11">
        <f>DAY(Tabla1[[#This Row],[Fecha]])</f>
        <v>8</v>
      </c>
      <c r="N2007" s="11">
        <f>WEEKDAY(Tabla1[[#This Row],[Fecha]],2)</f>
        <v>4</v>
      </c>
      <c r="O2007" s="11" t="str">
        <f t="shared" si="31"/>
        <v>Jueves</v>
      </c>
    </row>
    <row r="2008" spans="1:15" x14ac:dyDescent="0.25">
      <c r="A2008" s="4">
        <v>40794</v>
      </c>
      <c r="B2008">
        <v>4</v>
      </c>
      <c r="C2008">
        <v>1</v>
      </c>
      <c r="D2008" s="5" t="s">
        <v>24</v>
      </c>
      <c r="E2008" s="6">
        <v>563.83950000000004</v>
      </c>
      <c r="F2008" s="6">
        <v>1244.1134999999999</v>
      </c>
      <c r="G2008" s="6">
        <v>1807.953</v>
      </c>
      <c r="H2008" s="6" t="str">
        <f>VLOOKUP(Tabla1[[#This Row],[Caja]],Originales!$I$3:$K$6,2,FALSE)</f>
        <v>Telde</v>
      </c>
      <c r="I2008" s="6" t="str">
        <f>VLOOKUP(Tabla1[[#This Row],[Caja]],Originales!$I$3:$K$6,3,FALSE)</f>
        <v>Las Palmas</v>
      </c>
      <c r="J2008" s="9" t="str">
        <f>VLOOKUP(Tabla1[[#This Row],[CodigoEmpleado]],Originales!$M$3:$P$13,2,FALSE)</f>
        <v>Ana</v>
      </c>
      <c r="K2008" s="10">
        <f>YEAR(Tabla1[[#This Row],[Fecha]])</f>
        <v>2011</v>
      </c>
      <c r="L2008" s="11">
        <f>MONTH(Tabla1[[#This Row],[Fecha]])</f>
        <v>9</v>
      </c>
      <c r="M2008" s="11">
        <f>DAY(Tabla1[[#This Row],[Fecha]])</f>
        <v>8</v>
      </c>
      <c r="N2008" s="11">
        <f>WEEKDAY(Tabla1[[#This Row],[Fecha]],2)</f>
        <v>4</v>
      </c>
      <c r="O2008" s="11" t="str">
        <f t="shared" si="31"/>
        <v>Jueves</v>
      </c>
    </row>
    <row r="2009" spans="1:15" x14ac:dyDescent="0.25">
      <c r="A2009" s="4">
        <v>40794</v>
      </c>
      <c r="B2009">
        <v>4</v>
      </c>
      <c r="C2009">
        <v>2</v>
      </c>
      <c r="D2009" s="5" t="s">
        <v>30</v>
      </c>
      <c r="E2009" s="6">
        <v>658.29750000000001</v>
      </c>
      <c r="F2009" s="6">
        <v>1316.8050000000001</v>
      </c>
      <c r="G2009" s="6">
        <v>1975.1025</v>
      </c>
      <c r="H2009" s="6" t="str">
        <f>VLOOKUP(Tabla1[[#This Row],[Caja]],Originales!$I$3:$K$6,2,FALSE)</f>
        <v>Telde</v>
      </c>
      <c r="I2009" s="6" t="str">
        <f>VLOOKUP(Tabla1[[#This Row],[Caja]],Originales!$I$3:$K$6,3,FALSE)</f>
        <v>Las Palmas</v>
      </c>
      <c r="J2009" s="9" t="str">
        <f>VLOOKUP(Tabla1[[#This Row],[CodigoEmpleado]],Originales!$M$3:$P$13,2,FALSE)</f>
        <v>Juan</v>
      </c>
      <c r="K2009" s="10">
        <f>YEAR(Tabla1[[#This Row],[Fecha]])</f>
        <v>2011</v>
      </c>
      <c r="L2009" s="11">
        <f>MONTH(Tabla1[[#This Row],[Fecha]])</f>
        <v>9</v>
      </c>
      <c r="M2009" s="11">
        <f>DAY(Tabla1[[#This Row],[Fecha]])</f>
        <v>8</v>
      </c>
      <c r="N2009" s="11">
        <f>WEEKDAY(Tabla1[[#This Row],[Fecha]],2)</f>
        <v>4</v>
      </c>
      <c r="O2009" s="11" t="str">
        <f t="shared" si="31"/>
        <v>Jueves</v>
      </c>
    </row>
    <row r="2010" spans="1:15" x14ac:dyDescent="0.25">
      <c r="A2010" s="4">
        <v>40795</v>
      </c>
      <c r="B2010">
        <v>1</v>
      </c>
      <c r="C2010">
        <v>1</v>
      </c>
      <c r="D2010" s="5" t="s">
        <v>16</v>
      </c>
      <c r="E2010" s="6">
        <v>629.37</v>
      </c>
      <c r="F2010" s="6">
        <v>1242.1395</v>
      </c>
      <c r="G2010" s="6">
        <v>1871.5094999999999</v>
      </c>
      <c r="H2010" s="6" t="str">
        <f>VLOOKUP(Tabla1[[#This Row],[Caja]],Originales!$I$3:$K$6,2,FALSE)</f>
        <v>Tenerife Norte</v>
      </c>
      <c r="I2010" s="6" t="str">
        <f>VLOOKUP(Tabla1[[#This Row],[Caja]],Originales!$I$3:$K$6,3,FALSE)</f>
        <v>Tenerife</v>
      </c>
      <c r="J2010" s="9" t="str">
        <f>VLOOKUP(Tabla1[[#This Row],[CodigoEmpleado]],Originales!$M$3:$P$13,2,FALSE)</f>
        <v>Jorge</v>
      </c>
      <c r="K2010" s="10">
        <f>YEAR(Tabla1[[#This Row],[Fecha]])</f>
        <v>2011</v>
      </c>
      <c r="L2010" s="11">
        <f>MONTH(Tabla1[[#This Row],[Fecha]])</f>
        <v>9</v>
      </c>
      <c r="M2010" s="11">
        <f>DAY(Tabla1[[#This Row],[Fecha]])</f>
        <v>9</v>
      </c>
      <c r="N2010" s="11">
        <f>WEEKDAY(Tabla1[[#This Row],[Fecha]],2)</f>
        <v>5</v>
      </c>
      <c r="O2010" s="11" t="str">
        <f t="shared" si="31"/>
        <v>Viernes</v>
      </c>
    </row>
    <row r="2011" spans="1:15" x14ac:dyDescent="0.25">
      <c r="A2011" s="4">
        <v>40795</v>
      </c>
      <c r="B2011">
        <v>1</v>
      </c>
      <c r="C2011">
        <v>2</v>
      </c>
      <c r="D2011" s="5" t="s">
        <v>22</v>
      </c>
      <c r="E2011" s="6">
        <v>724.30050000000006</v>
      </c>
      <c r="F2011" s="6">
        <v>1206.954</v>
      </c>
      <c r="G2011" s="6">
        <v>1931.2545</v>
      </c>
      <c r="H2011" s="6" t="str">
        <f>VLOOKUP(Tabla1[[#This Row],[Caja]],Originales!$I$3:$K$6,2,FALSE)</f>
        <v>Tenerife Norte</v>
      </c>
      <c r="I2011" s="6" t="str">
        <f>VLOOKUP(Tabla1[[#This Row],[Caja]],Originales!$I$3:$K$6,3,FALSE)</f>
        <v>Tenerife</v>
      </c>
      <c r="J2011" s="9" t="str">
        <f>VLOOKUP(Tabla1[[#This Row],[CodigoEmpleado]],Originales!$M$3:$P$13,2,FALSE)</f>
        <v>Paco</v>
      </c>
      <c r="K2011" s="10">
        <f>YEAR(Tabla1[[#This Row],[Fecha]])</f>
        <v>2011</v>
      </c>
      <c r="L2011" s="11">
        <f>MONTH(Tabla1[[#This Row],[Fecha]])</f>
        <v>9</v>
      </c>
      <c r="M2011" s="11">
        <f>DAY(Tabla1[[#This Row],[Fecha]])</f>
        <v>9</v>
      </c>
      <c r="N2011" s="11">
        <f>WEEKDAY(Tabla1[[#This Row],[Fecha]],2)</f>
        <v>5</v>
      </c>
      <c r="O2011" s="11" t="str">
        <f t="shared" si="31"/>
        <v>Viernes</v>
      </c>
    </row>
    <row r="2012" spans="1:15" x14ac:dyDescent="0.25">
      <c r="A2012" s="4">
        <v>40795</v>
      </c>
      <c r="B2012">
        <v>2</v>
      </c>
      <c r="C2012">
        <v>1</v>
      </c>
      <c r="D2012" s="5" t="s">
        <v>27</v>
      </c>
      <c r="E2012" s="6">
        <v>503.96850000000001</v>
      </c>
      <c r="F2012" s="6">
        <v>1073.8875</v>
      </c>
      <c r="G2012" s="6">
        <v>1577.856</v>
      </c>
      <c r="H2012" s="6" t="str">
        <f>VLOOKUP(Tabla1[[#This Row],[Caja]],Originales!$I$3:$K$6,2,FALSE)</f>
        <v>Tenerife Sur</v>
      </c>
      <c r="I2012" s="6" t="str">
        <f>VLOOKUP(Tabla1[[#This Row],[Caja]],Originales!$I$3:$K$6,3,FALSE)</f>
        <v>Tenerife</v>
      </c>
      <c r="J2012" s="9" t="str">
        <f>VLOOKUP(Tabla1[[#This Row],[CodigoEmpleado]],Originales!$M$3:$P$13,2,FALSE)</f>
        <v>Bea</v>
      </c>
      <c r="K2012" s="10">
        <f>YEAR(Tabla1[[#This Row],[Fecha]])</f>
        <v>2011</v>
      </c>
      <c r="L2012" s="11">
        <f>MONTH(Tabla1[[#This Row],[Fecha]])</f>
        <v>9</v>
      </c>
      <c r="M2012" s="11">
        <f>DAY(Tabla1[[#This Row],[Fecha]])</f>
        <v>9</v>
      </c>
      <c r="N2012" s="11">
        <f>WEEKDAY(Tabla1[[#This Row],[Fecha]],2)</f>
        <v>5</v>
      </c>
      <c r="O2012" s="11" t="str">
        <f t="shared" si="31"/>
        <v>Viernes</v>
      </c>
    </row>
    <row r="2013" spans="1:15" x14ac:dyDescent="0.25">
      <c r="A2013" s="4">
        <v>40795</v>
      </c>
      <c r="B2013">
        <v>2</v>
      </c>
      <c r="C2013">
        <v>2</v>
      </c>
      <c r="D2013" s="5" t="s">
        <v>32</v>
      </c>
      <c r="E2013" s="6">
        <v>604.41150000000005</v>
      </c>
      <c r="F2013" s="6">
        <v>1324.5540000000001</v>
      </c>
      <c r="G2013" s="6">
        <v>1928.9655</v>
      </c>
      <c r="H2013" s="6" t="str">
        <f>VLOOKUP(Tabla1[[#This Row],[Caja]],Originales!$I$3:$K$6,2,FALSE)</f>
        <v>Tenerife Sur</v>
      </c>
      <c r="I2013" s="6" t="str">
        <f>VLOOKUP(Tabla1[[#This Row],[Caja]],Originales!$I$3:$K$6,3,FALSE)</f>
        <v>Tenerife</v>
      </c>
      <c r="J2013" s="9" t="str">
        <f>VLOOKUP(Tabla1[[#This Row],[CodigoEmpleado]],Originales!$M$3:$P$13,2,FALSE)</f>
        <v>Ana</v>
      </c>
      <c r="K2013" s="10">
        <f>YEAR(Tabla1[[#This Row],[Fecha]])</f>
        <v>2011</v>
      </c>
      <c r="L2013" s="11">
        <f>MONTH(Tabla1[[#This Row],[Fecha]])</f>
        <v>9</v>
      </c>
      <c r="M2013" s="11">
        <f>DAY(Tabla1[[#This Row],[Fecha]])</f>
        <v>9</v>
      </c>
      <c r="N2013" s="11">
        <f>WEEKDAY(Tabla1[[#This Row],[Fecha]],2)</f>
        <v>5</v>
      </c>
      <c r="O2013" s="11" t="str">
        <f t="shared" si="31"/>
        <v>Viernes</v>
      </c>
    </row>
    <row r="2014" spans="1:15" x14ac:dyDescent="0.25">
      <c r="A2014" s="4">
        <v>40795</v>
      </c>
      <c r="B2014">
        <v>3</v>
      </c>
      <c r="C2014">
        <v>1</v>
      </c>
      <c r="D2014" s="5" t="s">
        <v>37</v>
      </c>
      <c r="E2014" s="6">
        <v>603.60299999999995</v>
      </c>
      <c r="F2014" s="6">
        <v>1151.1465000000001</v>
      </c>
      <c r="G2014" s="6">
        <v>1754.7494999999999</v>
      </c>
      <c r="H2014" s="6" t="str">
        <f>VLOOKUP(Tabla1[[#This Row],[Caja]],Originales!$I$3:$K$6,2,FALSE)</f>
        <v>Las Canteras</v>
      </c>
      <c r="I2014" s="6" t="str">
        <f>VLOOKUP(Tabla1[[#This Row],[Caja]],Originales!$I$3:$K$6,3,FALSE)</f>
        <v>Las Palmas</v>
      </c>
      <c r="J2014" s="9" t="str">
        <f>VLOOKUP(Tabla1[[#This Row],[CodigoEmpleado]],Originales!$M$3:$P$13,2,FALSE)</f>
        <v>Luis</v>
      </c>
      <c r="K2014" s="10">
        <f>YEAR(Tabla1[[#This Row],[Fecha]])</f>
        <v>2011</v>
      </c>
      <c r="L2014" s="11">
        <f>MONTH(Tabla1[[#This Row],[Fecha]])</f>
        <v>9</v>
      </c>
      <c r="M2014" s="11">
        <f>DAY(Tabla1[[#This Row],[Fecha]])</f>
        <v>9</v>
      </c>
      <c r="N2014" s="11">
        <f>WEEKDAY(Tabla1[[#This Row],[Fecha]],2)</f>
        <v>5</v>
      </c>
      <c r="O2014" s="11" t="str">
        <f t="shared" si="31"/>
        <v>Viernes</v>
      </c>
    </row>
    <row r="2015" spans="1:15" x14ac:dyDescent="0.25">
      <c r="A2015" s="4">
        <v>40795</v>
      </c>
      <c r="B2015">
        <v>3</v>
      </c>
      <c r="C2015">
        <v>2</v>
      </c>
      <c r="D2015" s="5" t="s">
        <v>40</v>
      </c>
      <c r="E2015" s="6">
        <v>577.899</v>
      </c>
      <c r="F2015" s="6">
        <v>1232.7735</v>
      </c>
      <c r="G2015" s="6">
        <v>1810.6724999999999</v>
      </c>
      <c r="H2015" s="6" t="str">
        <f>VLOOKUP(Tabla1[[#This Row],[Caja]],Originales!$I$3:$K$6,2,FALSE)</f>
        <v>Las Canteras</v>
      </c>
      <c r="I2015" s="6" t="str">
        <f>VLOOKUP(Tabla1[[#This Row],[Caja]],Originales!$I$3:$K$6,3,FALSE)</f>
        <v>Las Palmas</v>
      </c>
      <c r="J2015" s="9" t="str">
        <f>VLOOKUP(Tabla1[[#This Row],[CodigoEmpleado]],Originales!$M$3:$P$13,2,FALSE)</f>
        <v>Pepe</v>
      </c>
      <c r="K2015" s="10">
        <f>YEAR(Tabla1[[#This Row],[Fecha]])</f>
        <v>2011</v>
      </c>
      <c r="L2015" s="11">
        <f>MONTH(Tabla1[[#This Row],[Fecha]])</f>
        <v>9</v>
      </c>
      <c r="M2015" s="11">
        <f>DAY(Tabla1[[#This Row],[Fecha]])</f>
        <v>9</v>
      </c>
      <c r="N2015" s="11">
        <f>WEEKDAY(Tabla1[[#This Row],[Fecha]],2)</f>
        <v>5</v>
      </c>
      <c r="O2015" s="11" t="str">
        <f t="shared" si="31"/>
        <v>Viernes</v>
      </c>
    </row>
    <row r="2016" spans="1:15" x14ac:dyDescent="0.25">
      <c r="A2016" s="4">
        <v>40795</v>
      </c>
      <c r="B2016">
        <v>4</v>
      </c>
      <c r="C2016">
        <v>1</v>
      </c>
      <c r="D2016" s="5" t="s">
        <v>41</v>
      </c>
      <c r="E2016" s="6">
        <v>478.48500000000001</v>
      </c>
      <c r="F2016" s="6">
        <v>1164.8489999999999</v>
      </c>
      <c r="G2016" s="6">
        <v>1643.3340000000001</v>
      </c>
      <c r="H2016" s="6" t="str">
        <f>VLOOKUP(Tabla1[[#This Row],[Caja]],Originales!$I$3:$K$6,2,FALSE)</f>
        <v>Telde</v>
      </c>
      <c r="I2016" s="6" t="str">
        <f>VLOOKUP(Tabla1[[#This Row],[Caja]],Originales!$I$3:$K$6,3,FALSE)</f>
        <v>Las Palmas</v>
      </c>
      <c r="J2016" s="9" t="str">
        <f>VLOOKUP(Tabla1[[#This Row],[CodigoEmpleado]],Originales!$M$3:$P$13,2,FALSE)</f>
        <v>Javi</v>
      </c>
      <c r="K2016" s="10">
        <f>YEAR(Tabla1[[#This Row],[Fecha]])</f>
        <v>2011</v>
      </c>
      <c r="L2016" s="11">
        <f>MONTH(Tabla1[[#This Row],[Fecha]])</f>
        <v>9</v>
      </c>
      <c r="M2016" s="11">
        <f>DAY(Tabla1[[#This Row],[Fecha]])</f>
        <v>9</v>
      </c>
      <c r="N2016" s="11">
        <f>WEEKDAY(Tabla1[[#This Row],[Fecha]],2)</f>
        <v>5</v>
      </c>
      <c r="O2016" s="11" t="str">
        <f t="shared" si="31"/>
        <v>Viernes</v>
      </c>
    </row>
    <row r="2017" spans="1:15" x14ac:dyDescent="0.25">
      <c r="A2017" s="4">
        <v>40795</v>
      </c>
      <c r="B2017">
        <v>4</v>
      </c>
      <c r="C2017">
        <v>2</v>
      </c>
      <c r="D2017" s="5" t="s">
        <v>43</v>
      </c>
      <c r="E2017" s="6">
        <v>515.94899999999996</v>
      </c>
      <c r="F2017" s="6">
        <v>1102.71</v>
      </c>
      <c r="G2017" s="6">
        <v>1618.6590000000001</v>
      </c>
      <c r="H2017" s="6" t="str">
        <f>VLOOKUP(Tabla1[[#This Row],[Caja]],Originales!$I$3:$K$6,2,FALSE)</f>
        <v>Telde</v>
      </c>
      <c r="I2017" s="6" t="str">
        <f>VLOOKUP(Tabla1[[#This Row],[Caja]],Originales!$I$3:$K$6,3,FALSE)</f>
        <v>Las Palmas</v>
      </c>
      <c r="J2017" s="9" t="str">
        <f>VLOOKUP(Tabla1[[#This Row],[CodigoEmpleado]],Originales!$M$3:$P$13,2,FALSE)</f>
        <v>Jose</v>
      </c>
      <c r="K2017" s="10">
        <f>YEAR(Tabla1[[#This Row],[Fecha]])</f>
        <v>2011</v>
      </c>
      <c r="L2017" s="11">
        <f>MONTH(Tabla1[[#This Row],[Fecha]])</f>
        <v>9</v>
      </c>
      <c r="M2017" s="11">
        <f>DAY(Tabla1[[#This Row],[Fecha]])</f>
        <v>9</v>
      </c>
      <c r="N2017" s="11">
        <f>WEEKDAY(Tabla1[[#This Row],[Fecha]],2)</f>
        <v>5</v>
      </c>
      <c r="O2017" s="11" t="str">
        <f t="shared" si="31"/>
        <v>Viernes</v>
      </c>
    </row>
    <row r="2018" spans="1:15" x14ac:dyDescent="0.25">
      <c r="A2018" s="4">
        <v>40796</v>
      </c>
      <c r="B2018">
        <v>1</v>
      </c>
      <c r="C2018">
        <v>1</v>
      </c>
      <c r="D2018" s="5" t="s">
        <v>47</v>
      </c>
      <c r="E2018" s="6">
        <v>731.8605</v>
      </c>
      <c r="F2018" s="6">
        <v>1115.6669999999999</v>
      </c>
      <c r="G2018" s="6">
        <v>1847.5274999999999</v>
      </c>
      <c r="H2018" s="6" t="str">
        <f>VLOOKUP(Tabla1[[#This Row],[Caja]],Originales!$I$3:$K$6,2,FALSE)</f>
        <v>Tenerife Norte</v>
      </c>
      <c r="I2018" s="6" t="str">
        <f>VLOOKUP(Tabla1[[#This Row],[Caja]],Originales!$I$3:$K$6,3,FALSE)</f>
        <v>Tenerife</v>
      </c>
      <c r="J2018" s="9" t="str">
        <f>VLOOKUP(Tabla1[[#This Row],[CodigoEmpleado]],Originales!$M$3:$P$13,2,FALSE)</f>
        <v>Toño</v>
      </c>
      <c r="K2018" s="10">
        <f>YEAR(Tabla1[[#This Row],[Fecha]])</f>
        <v>2011</v>
      </c>
      <c r="L2018" s="11">
        <f>MONTH(Tabla1[[#This Row],[Fecha]])</f>
        <v>9</v>
      </c>
      <c r="M2018" s="11">
        <f>DAY(Tabla1[[#This Row],[Fecha]])</f>
        <v>10</v>
      </c>
      <c r="N2018" s="11">
        <f>WEEKDAY(Tabla1[[#This Row],[Fecha]],2)</f>
        <v>6</v>
      </c>
      <c r="O2018" s="11" t="str">
        <f t="shared" si="31"/>
        <v>Sábado</v>
      </c>
    </row>
    <row r="2019" spans="1:15" x14ac:dyDescent="0.25">
      <c r="A2019" s="4">
        <v>40796</v>
      </c>
      <c r="B2019">
        <v>1</v>
      </c>
      <c r="C2019">
        <v>2</v>
      </c>
      <c r="D2019" s="5" t="s">
        <v>24</v>
      </c>
      <c r="E2019" s="6">
        <v>827.79899999999998</v>
      </c>
      <c r="F2019" s="6">
        <v>1247.7149999999999</v>
      </c>
      <c r="G2019" s="6">
        <v>2075.5140000000001</v>
      </c>
      <c r="H2019" s="6" t="str">
        <f>VLOOKUP(Tabla1[[#This Row],[Caja]],Originales!$I$3:$K$6,2,FALSE)</f>
        <v>Tenerife Norte</v>
      </c>
      <c r="I2019" s="6" t="str">
        <f>VLOOKUP(Tabla1[[#This Row],[Caja]],Originales!$I$3:$K$6,3,FALSE)</f>
        <v>Tenerife</v>
      </c>
      <c r="J2019" s="9" t="str">
        <f>VLOOKUP(Tabla1[[#This Row],[CodigoEmpleado]],Originales!$M$3:$P$13,2,FALSE)</f>
        <v>Ana</v>
      </c>
      <c r="K2019" s="10">
        <f>YEAR(Tabla1[[#This Row],[Fecha]])</f>
        <v>2011</v>
      </c>
      <c r="L2019" s="11">
        <f>MONTH(Tabla1[[#This Row],[Fecha]])</f>
        <v>9</v>
      </c>
      <c r="M2019" s="11">
        <f>DAY(Tabla1[[#This Row],[Fecha]])</f>
        <v>10</v>
      </c>
      <c r="N2019" s="11">
        <f>WEEKDAY(Tabla1[[#This Row],[Fecha]],2)</f>
        <v>6</v>
      </c>
      <c r="O2019" s="11" t="str">
        <f t="shared" si="31"/>
        <v>Sábado</v>
      </c>
    </row>
    <row r="2020" spans="1:15" x14ac:dyDescent="0.25">
      <c r="A2020" s="4">
        <v>40796</v>
      </c>
      <c r="B2020">
        <v>2</v>
      </c>
      <c r="C2020">
        <v>1</v>
      </c>
      <c r="D2020" s="5" t="s">
        <v>30</v>
      </c>
      <c r="E2020" s="6">
        <v>723.61800000000005</v>
      </c>
      <c r="F2020" s="6">
        <v>1090.845</v>
      </c>
      <c r="G2020" s="6">
        <v>1814.463</v>
      </c>
      <c r="H2020" s="6" t="str">
        <f>VLOOKUP(Tabla1[[#This Row],[Caja]],Originales!$I$3:$K$6,2,FALSE)</f>
        <v>Tenerife Sur</v>
      </c>
      <c r="I2020" s="6" t="str">
        <f>VLOOKUP(Tabla1[[#This Row],[Caja]],Originales!$I$3:$K$6,3,FALSE)</f>
        <v>Tenerife</v>
      </c>
      <c r="J2020" s="9" t="str">
        <f>VLOOKUP(Tabla1[[#This Row],[CodigoEmpleado]],Originales!$M$3:$P$13,2,FALSE)</f>
        <v>Juan</v>
      </c>
      <c r="K2020" s="10">
        <f>YEAR(Tabla1[[#This Row],[Fecha]])</f>
        <v>2011</v>
      </c>
      <c r="L2020" s="11">
        <f>MONTH(Tabla1[[#This Row],[Fecha]])</f>
        <v>9</v>
      </c>
      <c r="M2020" s="11">
        <f>DAY(Tabla1[[#This Row],[Fecha]])</f>
        <v>10</v>
      </c>
      <c r="N2020" s="11">
        <f>WEEKDAY(Tabla1[[#This Row],[Fecha]],2)</f>
        <v>6</v>
      </c>
      <c r="O2020" s="11" t="str">
        <f t="shared" si="31"/>
        <v>Sábado</v>
      </c>
    </row>
    <row r="2021" spans="1:15" x14ac:dyDescent="0.25">
      <c r="A2021" s="4">
        <v>40796</v>
      </c>
      <c r="B2021">
        <v>2</v>
      </c>
      <c r="C2021">
        <v>2</v>
      </c>
      <c r="D2021" s="5" t="s">
        <v>16</v>
      </c>
      <c r="E2021" s="6">
        <v>746.45550000000003</v>
      </c>
      <c r="F2021" s="6">
        <v>1134.4514999999999</v>
      </c>
      <c r="G2021" s="6">
        <v>1880.9069999999999</v>
      </c>
      <c r="H2021" s="6" t="str">
        <f>VLOOKUP(Tabla1[[#This Row],[Caja]],Originales!$I$3:$K$6,2,FALSE)</f>
        <v>Tenerife Sur</v>
      </c>
      <c r="I2021" s="6" t="str">
        <f>VLOOKUP(Tabla1[[#This Row],[Caja]],Originales!$I$3:$K$6,3,FALSE)</f>
        <v>Tenerife</v>
      </c>
      <c r="J2021" s="9" t="str">
        <f>VLOOKUP(Tabla1[[#This Row],[CodigoEmpleado]],Originales!$M$3:$P$13,2,FALSE)</f>
        <v>Jorge</v>
      </c>
      <c r="K2021" s="10">
        <f>YEAR(Tabla1[[#This Row],[Fecha]])</f>
        <v>2011</v>
      </c>
      <c r="L2021" s="11">
        <f>MONTH(Tabla1[[#This Row],[Fecha]])</f>
        <v>9</v>
      </c>
      <c r="M2021" s="11">
        <f>DAY(Tabla1[[#This Row],[Fecha]])</f>
        <v>10</v>
      </c>
      <c r="N2021" s="11">
        <f>WEEKDAY(Tabla1[[#This Row],[Fecha]],2)</f>
        <v>6</v>
      </c>
      <c r="O2021" s="11" t="str">
        <f t="shared" si="31"/>
        <v>Sábado</v>
      </c>
    </row>
    <row r="2022" spans="1:15" x14ac:dyDescent="0.25">
      <c r="A2022" s="4">
        <v>40796</v>
      </c>
      <c r="B2022">
        <v>3</v>
      </c>
      <c r="C2022">
        <v>1</v>
      </c>
      <c r="D2022" s="5" t="s">
        <v>22</v>
      </c>
      <c r="E2022" s="6">
        <v>662.30849999999998</v>
      </c>
      <c r="F2022" s="6">
        <v>1008.3045</v>
      </c>
      <c r="G2022" s="6">
        <v>1670.6130000000001</v>
      </c>
      <c r="H2022" s="6" t="str">
        <f>VLOOKUP(Tabla1[[#This Row],[Caja]],Originales!$I$3:$K$6,2,FALSE)</f>
        <v>Las Canteras</v>
      </c>
      <c r="I2022" s="6" t="str">
        <f>VLOOKUP(Tabla1[[#This Row],[Caja]],Originales!$I$3:$K$6,3,FALSE)</f>
        <v>Las Palmas</v>
      </c>
      <c r="J2022" s="9" t="str">
        <f>VLOOKUP(Tabla1[[#This Row],[CodigoEmpleado]],Originales!$M$3:$P$13,2,FALSE)</f>
        <v>Paco</v>
      </c>
      <c r="K2022" s="10">
        <f>YEAR(Tabla1[[#This Row],[Fecha]])</f>
        <v>2011</v>
      </c>
      <c r="L2022" s="11">
        <f>MONTH(Tabla1[[#This Row],[Fecha]])</f>
        <v>9</v>
      </c>
      <c r="M2022" s="11">
        <f>DAY(Tabla1[[#This Row],[Fecha]])</f>
        <v>10</v>
      </c>
      <c r="N2022" s="11">
        <f>WEEKDAY(Tabla1[[#This Row],[Fecha]],2)</f>
        <v>6</v>
      </c>
      <c r="O2022" s="11" t="str">
        <f t="shared" si="31"/>
        <v>Sábado</v>
      </c>
    </row>
    <row r="2023" spans="1:15" x14ac:dyDescent="0.25">
      <c r="A2023" s="4">
        <v>40796</v>
      </c>
      <c r="B2023">
        <v>3</v>
      </c>
      <c r="C2023">
        <v>2</v>
      </c>
      <c r="D2023" s="5" t="s">
        <v>27</v>
      </c>
      <c r="E2023" s="6">
        <v>853.15650000000005</v>
      </c>
      <c r="F2023" s="6">
        <v>1285.8510000000001</v>
      </c>
      <c r="G2023" s="6">
        <v>2139.0075000000002</v>
      </c>
      <c r="H2023" s="6" t="str">
        <f>VLOOKUP(Tabla1[[#This Row],[Caja]],Originales!$I$3:$K$6,2,FALSE)</f>
        <v>Las Canteras</v>
      </c>
      <c r="I2023" s="6" t="str">
        <f>VLOOKUP(Tabla1[[#This Row],[Caja]],Originales!$I$3:$K$6,3,FALSE)</f>
        <v>Las Palmas</v>
      </c>
      <c r="J2023" s="9" t="str">
        <f>VLOOKUP(Tabla1[[#This Row],[CodigoEmpleado]],Originales!$M$3:$P$13,2,FALSE)</f>
        <v>Bea</v>
      </c>
      <c r="K2023" s="10">
        <f>YEAR(Tabla1[[#This Row],[Fecha]])</f>
        <v>2011</v>
      </c>
      <c r="L2023" s="11">
        <f>MONTH(Tabla1[[#This Row],[Fecha]])</f>
        <v>9</v>
      </c>
      <c r="M2023" s="11">
        <f>DAY(Tabla1[[#This Row],[Fecha]])</f>
        <v>10</v>
      </c>
      <c r="N2023" s="11">
        <f>WEEKDAY(Tabla1[[#This Row],[Fecha]],2)</f>
        <v>6</v>
      </c>
      <c r="O2023" s="11" t="str">
        <f t="shared" si="31"/>
        <v>Sábado</v>
      </c>
    </row>
    <row r="2024" spans="1:15" x14ac:dyDescent="0.25">
      <c r="A2024" s="4">
        <v>40796</v>
      </c>
      <c r="B2024">
        <v>4</v>
      </c>
      <c r="C2024">
        <v>1</v>
      </c>
      <c r="D2024" s="5" t="s">
        <v>32</v>
      </c>
      <c r="E2024" s="6">
        <v>737.86649999999997</v>
      </c>
      <c r="F2024" s="6">
        <v>1123.269</v>
      </c>
      <c r="G2024" s="6">
        <v>1861.1355000000001</v>
      </c>
      <c r="H2024" s="6" t="str">
        <f>VLOOKUP(Tabla1[[#This Row],[Caja]],Originales!$I$3:$K$6,2,FALSE)</f>
        <v>Telde</v>
      </c>
      <c r="I2024" s="6" t="str">
        <f>VLOOKUP(Tabla1[[#This Row],[Caja]],Originales!$I$3:$K$6,3,FALSE)</f>
        <v>Las Palmas</v>
      </c>
      <c r="J2024" s="9" t="str">
        <f>VLOOKUP(Tabla1[[#This Row],[CodigoEmpleado]],Originales!$M$3:$P$13,2,FALSE)</f>
        <v>Ana</v>
      </c>
      <c r="K2024" s="10">
        <f>YEAR(Tabla1[[#This Row],[Fecha]])</f>
        <v>2011</v>
      </c>
      <c r="L2024" s="11">
        <f>MONTH(Tabla1[[#This Row],[Fecha]])</f>
        <v>9</v>
      </c>
      <c r="M2024" s="11">
        <f>DAY(Tabla1[[#This Row],[Fecha]])</f>
        <v>10</v>
      </c>
      <c r="N2024" s="11">
        <f>WEEKDAY(Tabla1[[#This Row],[Fecha]],2)</f>
        <v>6</v>
      </c>
      <c r="O2024" s="11" t="str">
        <f t="shared" si="31"/>
        <v>Sábado</v>
      </c>
    </row>
    <row r="2025" spans="1:15" x14ac:dyDescent="0.25">
      <c r="A2025" s="4">
        <v>40796</v>
      </c>
      <c r="B2025">
        <v>4</v>
      </c>
      <c r="C2025">
        <v>2</v>
      </c>
      <c r="D2025" s="5" t="s">
        <v>37</v>
      </c>
      <c r="E2025" s="6">
        <v>824.16600000000005</v>
      </c>
      <c r="F2025" s="6">
        <v>1247.7045000000001</v>
      </c>
      <c r="G2025" s="6">
        <v>2071.8705</v>
      </c>
      <c r="H2025" s="6" t="str">
        <f>VLOOKUP(Tabla1[[#This Row],[Caja]],Originales!$I$3:$K$6,2,FALSE)</f>
        <v>Telde</v>
      </c>
      <c r="I2025" s="6" t="str">
        <f>VLOOKUP(Tabla1[[#This Row],[Caja]],Originales!$I$3:$K$6,3,FALSE)</f>
        <v>Las Palmas</v>
      </c>
      <c r="J2025" s="9" t="str">
        <f>VLOOKUP(Tabla1[[#This Row],[CodigoEmpleado]],Originales!$M$3:$P$13,2,FALSE)</f>
        <v>Luis</v>
      </c>
      <c r="K2025" s="10">
        <f>YEAR(Tabla1[[#This Row],[Fecha]])</f>
        <v>2011</v>
      </c>
      <c r="L2025" s="11">
        <f>MONTH(Tabla1[[#This Row],[Fecha]])</f>
        <v>9</v>
      </c>
      <c r="M2025" s="11">
        <f>DAY(Tabla1[[#This Row],[Fecha]])</f>
        <v>10</v>
      </c>
      <c r="N2025" s="11">
        <f>WEEKDAY(Tabla1[[#This Row],[Fecha]],2)</f>
        <v>6</v>
      </c>
      <c r="O2025" s="11" t="str">
        <f t="shared" si="31"/>
        <v>Sábado</v>
      </c>
    </row>
    <row r="2026" spans="1:15" x14ac:dyDescent="0.25">
      <c r="A2026" s="4">
        <v>40797</v>
      </c>
      <c r="B2026">
        <v>1</v>
      </c>
      <c r="C2026">
        <v>1</v>
      </c>
      <c r="D2026" s="5" t="s">
        <v>40</v>
      </c>
      <c r="E2026" s="6">
        <v>655.46249999999998</v>
      </c>
      <c r="F2026" s="6">
        <v>987.75599999999997</v>
      </c>
      <c r="G2026" s="6">
        <v>1643.2184999999999</v>
      </c>
      <c r="H2026" s="6" t="str">
        <f>VLOOKUP(Tabla1[[#This Row],[Caja]],Originales!$I$3:$K$6,2,FALSE)</f>
        <v>Tenerife Norte</v>
      </c>
      <c r="I2026" s="6" t="str">
        <f>VLOOKUP(Tabla1[[#This Row],[Caja]],Originales!$I$3:$K$6,3,FALSE)</f>
        <v>Tenerife</v>
      </c>
      <c r="J2026" s="9" t="str">
        <f>VLOOKUP(Tabla1[[#This Row],[CodigoEmpleado]],Originales!$M$3:$P$13,2,FALSE)</f>
        <v>Pepe</v>
      </c>
      <c r="K2026" s="10">
        <f>YEAR(Tabla1[[#This Row],[Fecha]])</f>
        <v>2011</v>
      </c>
      <c r="L2026" s="11">
        <f>MONTH(Tabla1[[#This Row],[Fecha]])</f>
        <v>9</v>
      </c>
      <c r="M2026" s="11">
        <f>DAY(Tabla1[[#This Row],[Fecha]])</f>
        <v>11</v>
      </c>
      <c r="N2026" s="11">
        <f>WEEKDAY(Tabla1[[#This Row],[Fecha]],2)</f>
        <v>7</v>
      </c>
      <c r="O2026" s="11" t="str">
        <f t="shared" si="31"/>
        <v>Domingo</v>
      </c>
    </row>
    <row r="2027" spans="1:15" x14ac:dyDescent="0.25">
      <c r="A2027" s="4">
        <v>40797</v>
      </c>
      <c r="B2027">
        <v>1</v>
      </c>
      <c r="C2027">
        <v>2</v>
      </c>
      <c r="D2027" s="5" t="s">
        <v>41</v>
      </c>
      <c r="E2027" s="6">
        <v>702.51300000000003</v>
      </c>
      <c r="F2027" s="6">
        <v>1073.835</v>
      </c>
      <c r="G2027" s="6">
        <v>1776.348</v>
      </c>
      <c r="H2027" s="6" t="str">
        <f>VLOOKUP(Tabla1[[#This Row],[Caja]],Originales!$I$3:$K$6,2,FALSE)</f>
        <v>Tenerife Norte</v>
      </c>
      <c r="I2027" s="6" t="str">
        <f>VLOOKUP(Tabla1[[#This Row],[Caja]],Originales!$I$3:$K$6,3,FALSE)</f>
        <v>Tenerife</v>
      </c>
      <c r="J2027" s="9" t="str">
        <f>VLOOKUP(Tabla1[[#This Row],[CodigoEmpleado]],Originales!$M$3:$P$13,2,FALSE)</f>
        <v>Javi</v>
      </c>
      <c r="K2027" s="10">
        <f>YEAR(Tabla1[[#This Row],[Fecha]])</f>
        <v>2011</v>
      </c>
      <c r="L2027" s="11">
        <f>MONTH(Tabla1[[#This Row],[Fecha]])</f>
        <v>9</v>
      </c>
      <c r="M2027" s="11">
        <f>DAY(Tabla1[[#This Row],[Fecha]])</f>
        <v>11</v>
      </c>
      <c r="N2027" s="11">
        <f>WEEKDAY(Tabla1[[#This Row],[Fecha]],2)</f>
        <v>7</v>
      </c>
      <c r="O2027" s="11" t="str">
        <f t="shared" si="31"/>
        <v>Domingo</v>
      </c>
    </row>
    <row r="2028" spans="1:15" x14ac:dyDescent="0.25">
      <c r="A2028" s="4">
        <v>40797</v>
      </c>
      <c r="B2028">
        <v>2</v>
      </c>
      <c r="C2028">
        <v>1</v>
      </c>
      <c r="D2028" s="5" t="s">
        <v>43</v>
      </c>
      <c r="E2028" s="6">
        <v>683.82299999999998</v>
      </c>
      <c r="F2028" s="6">
        <v>1047.018</v>
      </c>
      <c r="G2028" s="6">
        <v>1730.8409999999999</v>
      </c>
      <c r="H2028" s="6" t="str">
        <f>VLOOKUP(Tabla1[[#This Row],[Caja]],Originales!$I$3:$K$6,2,FALSE)</f>
        <v>Tenerife Sur</v>
      </c>
      <c r="I2028" s="6" t="str">
        <f>VLOOKUP(Tabla1[[#This Row],[Caja]],Originales!$I$3:$K$6,3,FALSE)</f>
        <v>Tenerife</v>
      </c>
      <c r="J2028" s="9" t="str">
        <f>VLOOKUP(Tabla1[[#This Row],[CodigoEmpleado]],Originales!$M$3:$P$13,2,FALSE)</f>
        <v>Jose</v>
      </c>
      <c r="K2028" s="10">
        <f>YEAR(Tabla1[[#This Row],[Fecha]])</f>
        <v>2011</v>
      </c>
      <c r="L2028" s="11">
        <f>MONTH(Tabla1[[#This Row],[Fecha]])</f>
        <v>9</v>
      </c>
      <c r="M2028" s="11">
        <f>DAY(Tabla1[[#This Row],[Fecha]])</f>
        <v>11</v>
      </c>
      <c r="N2028" s="11">
        <f>WEEKDAY(Tabla1[[#This Row],[Fecha]],2)</f>
        <v>7</v>
      </c>
      <c r="O2028" s="11" t="str">
        <f t="shared" si="31"/>
        <v>Domingo</v>
      </c>
    </row>
    <row r="2029" spans="1:15" x14ac:dyDescent="0.25">
      <c r="A2029" s="4">
        <v>40797</v>
      </c>
      <c r="B2029">
        <v>2</v>
      </c>
      <c r="C2029">
        <v>2</v>
      </c>
      <c r="D2029" s="5" t="s">
        <v>47</v>
      </c>
      <c r="E2029" s="6">
        <v>774.48</v>
      </c>
      <c r="F2029" s="6">
        <v>1192.0229999999999</v>
      </c>
      <c r="G2029" s="6">
        <v>1966.5029999999999</v>
      </c>
      <c r="H2029" s="6" t="str">
        <f>VLOOKUP(Tabla1[[#This Row],[Caja]],Originales!$I$3:$K$6,2,FALSE)</f>
        <v>Tenerife Sur</v>
      </c>
      <c r="I2029" s="6" t="str">
        <f>VLOOKUP(Tabla1[[#This Row],[Caja]],Originales!$I$3:$K$6,3,FALSE)</f>
        <v>Tenerife</v>
      </c>
      <c r="J2029" s="9" t="str">
        <f>VLOOKUP(Tabla1[[#This Row],[CodigoEmpleado]],Originales!$M$3:$P$13,2,FALSE)</f>
        <v>Toño</v>
      </c>
      <c r="K2029" s="10">
        <f>YEAR(Tabla1[[#This Row],[Fecha]])</f>
        <v>2011</v>
      </c>
      <c r="L2029" s="11">
        <f>MONTH(Tabla1[[#This Row],[Fecha]])</f>
        <v>9</v>
      </c>
      <c r="M2029" s="11">
        <f>DAY(Tabla1[[#This Row],[Fecha]])</f>
        <v>11</v>
      </c>
      <c r="N2029" s="11">
        <f>WEEKDAY(Tabla1[[#This Row],[Fecha]],2)</f>
        <v>7</v>
      </c>
      <c r="O2029" s="11" t="str">
        <f t="shared" si="31"/>
        <v>Domingo</v>
      </c>
    </row>
    <row r="2030" spans="1:15" x14ac:dyDescent="0.25">
      <c r="A2030" s="4">
        <v>40797</v>
      </c>
      <c r="B2030">
        <v>3</v>
      </c>
      <c r="C2030">
        <v>1</v>
      </c>
      <c r="D2030" s="5" t="s">
        <v>24</v>
      </c>
      <c r="E2030" s="6">
        <v>634.80899999999997</v>
      </c>
      <c r="F2030" s="6">
        <v>961.98900000000003</v>
      </c>
      <c r="G2030" s="6">
        <v>1596.798</v>
      </c>
      <c r="H2030" s="6" t="str">
        <f>VLOOKUP(Tabla1[[#This Row],[Caja]],Originales!$I$3:$K$6,2,FALSE)</f>
        <v>Las Canteras</v>
      </c>
      <c r="I2030" s="6" t="str">
        <f>VLOOKUP(Tabla1[[#This Row],[Caja]],Originales!$I$3:$K$6,3,FALSE)</f>
        <v>Las Palmas</v>
      </c>
      <c r="J2030" s="9" t="str">
        <f>VLOOKUP(Tabla1[[#This Row],[CodigoEmpleado]],Originales!$M$3:$P$13,2,FALSE)</f>
        <v>Ana</v>
      </c>
      <c r="K2030" s="10">
        <f>YEAR(Tabla1[[#This Row],[Fecha]])</f>
        <v>2011</v>
      </c>
      <c r="L2030" s="11">
        <f>MONTH(Tabla1[[#This Row],[Fecha]])</f>
        <v>9</v>
      </c>
      <c r="M2030" s="11">
        <f>DAY(Tabla1[[#This Row],[Fecha]])</f>
        <v>11</v>
      </c>
      <c r="N2030" s="11">
        <f>WEEKDAY(Tabla1[[#This Row],[Fecha]],2)</f>
        <v>7</v>
      </c>
      <c r="O2030" s="11" t="str">
        <f t="shared" si="31"/>
        <v>Domingo</v>
      </c>
    </row>
    <row r="2031" spans="1:15" x14ac:dyDescent="0.25">
      <c r="A2031" s="4">
        <v>40797</v>
      </c>
      <c r="B2031">
        <v>3</v>
      </c>
      <c r="C2031">
        <v>2</v>
      </c>
      <c r="D2031" s="5" t="s">
        <v>30</v>
      </c>
      <c r="E2031" s="6">
        <v>840.63</v>
      </c>
      <c r="F2031" s="6">
        <v>1268.673</v>
      </c>
      <c r="G2031" s="6">
        <v>2109.3029999999999</v>
      </c>
      <c r="H2031" s="6" t="str">
        <f>VLOOKUP(Tabla1[[#This Row],[Caja]],Originales!$I$3:$K$6,2,FALSE)</f>
        <v>Las Canteras</v>
      </c>
      <c r="I2031" s="6" t="str">
        <f>VLOOKUP(Tabla1[[#This Row],[Caja]],Originales!$I$3:$K$6,3,FALSE)</f>
        <v>Las Palmas</v>
      </c>
      <c r="J2031" s="9" t="str">
        <f>VLOOKUP(Tabla1[[#This Row],[CodigoEmpleado]],Originales!$M$3:$P$13,2,FALSE)</f>
        <v>Juan</v>
      </c>
      <c r="K2031" s="10">
        <f>YEAR(Tabla1[[#This Row],[Fecha]])</f>
        <v>2011</v>
      </c>
      <c r="L2031" s="11">
        <f>MONTH(Tabla1[[#This Row],[Fecha]])</f>
        <v>9</v>
      </c>
      <c r="M2031" s="11">
        <f>DAY(Tabla1[[#This Row],[Fecha]])</f>
        <v>11</v>
      </c>
      <c r="N2031" s="11">
        <f>WEEKDAY(Tabla1[[#This Row],[Fecha]],2)</f>
        <v>7</v>
      </c>
      <c r="O2031" s="11" t="str">
        <f t="shared" si="31"/>
        <v>Domingo</v>
      </c>
    </row>
    <row r="2032" spans="1:15" x14ac:dyDescent="0.25">
      <c r="A2032" s="4">
        <v>40797</v>
      </c>
      <c r="B2032">
        <v>4</v>
      </c>
      <c r="C2032">
        <v>1</v>
      </c>
      <c r="D2032" s="5" t="s">
        <v>16</v>
      </c>
      <c r="E2032" s="6">
        <v>666.2355</v>
      </c>
      <c r="F2032" s="6">
        <v>1017.03</v>
      </c>
      <c r="G2032" s="6">
        <v>1683.2655</v>
      </c>
      <c r="H2032" s="6" t="str">
        <f>VLOOKUP(Tabla1[[#This Row],[Caja]],Originales!$I$3:$K$6,2,FALSE)</f>
        <v>Telde</v>
      </c>
      <c r="I2032" s="6" t="str">
        <f>VLOOKUP(Tabla1[[#This Row],[Caja]],Originales!$I$3:$K$6,3,FALSE)</f>
        <v>Las Palmas</v>
      </c>
      <c r="J2032" s="9" t="str">
        <f>VLOOKUP(Tabla1[[#This Row],[CodigoEmpleado]],Originales!$M$3:$P$13,2,FALSE)</f>
        <v>Jorge</v>
      </c>
      <c r="K2032" s="10">
        <f>YEAR(Tabla1[[#This Row],[Fecha]])</f>
        <v>2011</v>
      </c>
      <c r="L2032" s="11">
        <f>MONTH(Tabla1[[#This Row],[Fecha]])</f>
        <v>9</v>
      </c>
      <c r="M2032" s="11">
        <f>DAY(Tabla1[[#This Row],[Fecha]])</f>
        <v>11</v>
      </c>
      <c r="N2032" s="11">
        <f>WEEKDAY(Tabla1[[#This Row],[Fecha]],2)</f>
        <v>7</v>
      </c>
      <c r="O2032" s="11" t="str">
        <f t="shared" si="31"/>
        <v>Domingo</v>
      </c>
    </row>
    <row r="2033" spans="1:15" x14ac:dyDescent="0.25">
      <c r="A2033" s="4">
        <v>40797</v>
      </c>
      <c r="B2033">
        <v>4</v>
      </c>
      <c r="C2033">
        <v>2</v>
      </c>
      <c r="D2033" s="5" t="s">
        <v>22</v>
      </c>
      <c r="E2033" s="6">
        <v>871.40549999999996</v>
      </c>
      <c r="F2033" s="6">
        <v>1332.135</v>
      </c>
      <c r="G2033" s="6">
        <v>2203.5405000000001</v>
      </c>
      <c r="H2033" s="6" t="str">
        <f>VLOOKUP(Tabla1[[#This Row],[Caja]],Originales!$I$3:$K$6,2,FALSE)</f>
        <v>Telde</v>
      </c>
      <c r="I2033" s="6" t="str">
        <f>VLOOKUP(Tabla1[[#This Row],[Caja]],Originales!$I$3:$K$6,3,FALSE)</f>
        <v>Las Palmas</v>
      </c>
      <c r="J2033" s="9" t="str">
        <f>VLOOKUP(Tabla1[[#This Row],[CodigoEmpleado]],Originales!$M$3:$P$13,2,FALSE)</f>
        <v>Paco</v>
      </c>
      <c r="K2033" s="10">
        <f>YEAR(Tabla1[[#This Row],[Fecha]])</f>
        <v>2011</v>
      </c>
      <c r="L2033" s="11">
        <f>MONTH(Tabla1[[#This Row],[Fecha]])</f>
        <v>9</v>
      </c>
      <c r="M2033" s="11">
        <f>DAY(Tabla1[[#This Row],[Fecha]])</f>
        <v>11</v>
      </c>
      <c r="N2033" s="11">
        <f>WEEKDAY(Tabla1[[#This Row],[Fecha]],2)</f>
        <v>7</v>
      </c>
      <c r="O2033" s="11" t="str">
        <f t="shared" si="31"/>
        <v>Domingo</v>
      </c>
    </row>
    <row r="2034" spans="1:15" x14ac:dyDescent="0.25">
      <c r="A2034" s="4">
        <v>40798</v>
      </c>
      <c r="B2034">
        <v>1</v>
      </c>
      <c r="C2034">
        <v>1</v>
      </c>
      <c r="D2034" s="5" t="s">
        <v>27</v>
      </c>
      <c r="E2034" s="6">
        <v>651.72450000000003</v>
      </c>
      <c r="F2034" s="6">
        <v>1022.0069999999999</v>
      </c>
      <c r="G2034" s="6">
        <v>1673.7315000000001</v>
      </c>
      <c r="H2034" s="6" t="str">
        <f>VLOOKUP(Tabla1[[#This Row],[Caja]],Originales!$I$3:$K$6,2,FALSE)</f>
        <v>Tenerife Norte</v>
      </c>
      <c r="I2034" s="6" t="str">
        <f>VLOOKUP(Tabla1[[#This Row],[Caja]],Originales!$I$3:$K$6,3,FALSE)</f>
        <v>Tenerife</v>
      </c>
      <c r="J2034" s="9" t="str">
        <f>VLOOKUP(Tabla1[[#This Row],[CodigoEmpleado]],Originales!$M$3:$P$13,2,FALSE)</f>
        <v>Bea</v>
      </c>
      <c r="K2034" s="10">
        <f>YEAR(Tabla1[[#This Row],[Fecha]])</f>
        <v>2011</v>
      </c>
      <c r="L2034" s="11">
        <f>MONTH(Tabla1[[#This Row],[Fecha]])</f>
        <v>9</v>
      </c>
      <c r="M2034" s="11">
        <f>DAY(Tabla1[[#This Row],[Fecha]])</f>
        <v>12</v>
      </c>
      <c r="N2034" s="11">
        <f>WEEKDAY(Tabla1[[#This Row],[Fecha]],2)</f>
        <v>1</v>
      </c>
      <c r="O2034" s="11" t="str">
        <f t="shared" si="31"/>
        <v>Lunes</v>
      </c>
    </row>
    <row r="2035" spans="1:15" x14ac:dyDescent="0.25">
      <c r="A2035" s="4">
        <v>40798</v>
      </c>
      <c r="B2035">
        <v>1</v>
      </c>
      <c r="C2035">
        <v>2</v>
      </c>
      <c r="D2035" s="5" t="s">
        <v>32</v>
      </c>
      <c r="E2035" s="6">
        <v>845.95349999999996</v>
      </c>
      <c r="F2035" s="6">
        <v>1315.9545000000001</v>
      </c>
      <c r="G2035" s="6">
        <v>2161.9079999999999</v>
      </c>
      <c r="H2035" s="6" t="str">
        <f>VLOOKUP(Tabla1[[#This Row],[Caja]],Originales!$I$3:$K$6,2,FALSE)</f>
        <v>Tenerife Norte</v>
      </c>
      <c r="I2035" s="6" t="str">
        <f>VLOOKUP(Tabla1[[#This Row],[Caja]],Originales!$I$3:$K$6,3,FALSE)</f>
        <v>Tenerife</v>
      </c>
      <c r="J2035" s="9" t="str">
        <f>VLOOKUP(Tabla1[[#This Row],[CodigoEmpleado]],Originales!$M$3:$P$13,2,FALSE)</f>
        <v>Ana</v>
      </c>
      <c r="K2035" s="10">
        <f>YEAR(Tabla1[[#This Row],[Fecha]])</f>
        <v>2011</v>
      </c>
      <c r="L2035" s="11">
        <f>MONTH(Tabla1[[#This Row],[Fecha]])</f>
        <v>9</v>
      </c>
      <c r="M2035" s="11">
        <f>DAY(Tabla1[[#This Row],[Fecha]])</f>
        <v>12</v>
      </c>
      <c r="N2035" s="11">
        <f>WEEKDAY(Tabla1[[#This Row],[Fecha]],2)</f>
        <v>1</v>
      </c>
      <c r="O2035" s="11" t="str">
        <f t="shared" si="31"/>
        <v>Lunes</v>
      </c>
    </row>
    <row r="2036" spans="1:15" x14ac:dyDescent="0.25">
      <c r="A2036" s="4">
        <v>40798</v>
      </c>
      <c r="B2036">
        <v>2</v>
      </c>
      <c r="C2036">
        <v>1</v>
      </c>
      <c r="D2036" s="5" t="s">
        <v>37</v>
      </c>
      <c r="E2036" s="6">
        <v>697.78800000000001</v>
      </c>
      <c r="F2036" s="6">
        <v>1106.0174999999999</v>
      </c>
      <c r="G2036" s="6">
        <v>1803.8054999999999</v>
      </c>
      <c r="H2036" s="6" t="str">
        <f>VLOOKUP(Tabla1[[#This Row],[Caja]],Originales!$I$3:$K$6,2,FALSE)</f>
        <v>Tenerife Sur</v>
      </c>
      <c r="I2036" s="6" t="str">
        <f>VLOOKUP(Tabla1[[#This Row],[Caja]],Originales!$I$3:$K$6,3,FALSE)</f>
        <v>Tenerife</v>
      </c>
      <c r="J2036" s="9" t="str">
        <f>VLOOKUP(Tabla1[[#This Row],[CodigoEmpleado]],Originales!$M$3:$P$13,2,FALSE)</f>
        <v>Luis</v>
      </c>
      <c r="K2036" s="10">
        <f>YEAR(Tabla1[[#This Row],[Fecha]])</f>
        <v>2011</v>
      </c>
      <c r="L2036" s="11">
        <f>MONTH(Tabla1[[#This Row],[Fecha]])</f>
        <v>9</v>
      </c>
      <c r="M2036" s="11">
        <f>DAY(Tabla1[[#This Row],[Fecha]])</f>
        <v>12</v>
      </c>
      <c r="N2036" s="11">
        <f>WEEKDAY(Tabla1[[#This Row],[Fecha]],2)</f>
        <v>1</v>
      </c>
      <c r="O2036" s="11" t="str">
        <f t="shared" si="31"/>
        <v>Lunes</v>
      </c>
    </row>
    <row r="2037" spans="1:15" x14ac:dyDescent="0.25">
      <c r="A2037" s="4">
        <v>40798</v>
      </c>
      <c r="B2037">
        <v>2</v>
      </c>
      <c r="C2037">
        <v>2</v>
      </c>
      <c r="D2037" s="5" t="s">
        <v>40</v>
      </c>
      <c r="E2037" s="6">
        <v>716.75099999999998</v>
      </c>
      <c r="F2037" s="6">
        <v>1077.5625</v>
      </c>
      <c r="G2037" s="6">
        <v>1794.3135</v>
      </c>
      <c r="H2037" s="6" t="str">
        <f>VLOOKUP(Tabla1[[#This Row],[Caja]],Originales!$I$3:$K$6,2,FALSE)</f>
        <v>Tenerife Sur</v>
      </c>
      <c r="I2037" s="6" t="str">
        <f>VLOOKUP(Tabla1[[#This Row],[Caja]],Originales!$I$3:$K$6,3,FALSE)</f>
        <v>Tenerife</v>
      </c>
      <c r="J2037" s="9" t="str">
        <f>VLOOKUP(Tabla1[[#This Row],[CodigoEmpleado]],Originales!$M$3:$P$13,2,FALSE)</f>
        <v>Pepe</v>
      </c>
      <c r="K2037" s="10">
        <f>YEAR(Tabla1[[#This Row],[Fecha]])</f>
        <v>2011</v>
      </c>
      <c r="L2037" s="11">
        <f>MONTH(Tabla1[[#This Row],[Fecha]])</f>
        <v>9</v>
      </c>
      <c r="M2037" s="11">
        <f>DAY(Tabla1[[#This Row],[Fecha]])</f>
        <v>12</v>
      </c>
      <c r="N2037" s="11">
        <f>WEEKDAY(Tabla1[[#This Row],[Fecha]],2)</f>
        <v>1</v>
      </c>
      <c r="O2037" s="11" t="str">
        <f t="shared" si="31"/>
        <v>Lunes</v>
      </c>
    </row>
    <row r="2038" spans="1:15" x14ac:dyDescent="0.25">
      <c r="A2038" s="4">
        <v>40798</v>
      </c>
      <c r="B2038">
        <v>3</v>
      </c>
      <c r="C2038">
        <v>1</v>
      </c>
      <c r="D2038" s="5" t="s">
        <v>41</v>
      </c>
      <c r="E2038" s="6">
        <v>676.31550000000004</v>
      </c>
      <c r="F2038" s="6">
        <v>1025.5664999999999</v>
      </c>
      <c r="G2038" s="6">
        <v>1701.8820000000001</v>
      </c>
      <c r="H2038" s="6" t="str">
        <f>VLOOKUP(Tabla1[[#This Row],[Caja]],Originales!$I$3:$K$6,2,FALSE)</f>
        <v>Las Canteras</v>
      </c>
      <c r="I2038" s="6" t="str">
        <f>VLOOKUP(Tabla1[[#This Row],[Caja]],Originales!$I$3:$K$6,3,FALSE)</f>
        <v>Las Palmas</v>
      </c>
      <c r="J2038" s="9" t="str">
        <f>VLOOKUP(Tabla1[[#This Row],[CodigoEmpleado]],Originales!$M$3:$P$13,2,FALSE)</f>
        <v>Javi</v>
      </c>
      <c r="K2038" s="10">
        <f>YEAR(Tabla1[[#This Row],[Fecha]])</f>
        <v>2011</v>
      </c>
      <c r="L2038" s="11">
        <f>MONTH(Tabla1[[#This Row],[Fecha]])</f>
        <v>9</v>
      </c>
      <c r="M2038" s="11">
        <f>DAY(Tabla1[[#This Row],[Fecha]])</f>
        <v>12</v>
      </c>
      <c r="N2038" s="11">
        <f>WEEKDAY(Tabla1[[#This Row],[Fecha]],2)</f>
        <v>1</v>
      </c>
      <c r="O2038" s="11" t="str">
        <f t="shared" si="31"/>
        <v>Lunes</v>
      </c>
    </row>
    <row r="2039" spans="1:15" x14ac:dyDescent="0.25">
      <c r="A2039" s="4">
        <v>40798</v>
      </c>
      <c r="B2039">
        <v>3</v>
      </c>
      <c r="C2039">
        <v>2</v>
      </c>
      <c r="D2039" s="5" t="s">
        <v>43</v>
      </c>
      <c r="E2039" s="6">
        <v>679.89599999999996</v>
      </c>
      <c r="F2039" s="6">
        <v>1068.6375</v>
      </c>
      <c r="G2039" s="6">
        <v>1748.5335</v>
      </c>
      <c r="H2039" s="6" t="str">
        <f>VLOOKUP(Tabla1[[#This Row],[Caja]],Originales!$I$3:$K$6,2,FALSE)</f>
        <v>Las Canteras</v>
      </c>
      <c r="I2039" s="6" t="str">
        <f>VLOOKUP(Tabla1[[#This Row],[Caja]],Originales!$I$3:$K$6,3,FALSE)</f>
        <v>Las Palmas</v>
      </c>
      <c r="J2039" s="9" t="str">
        <f>VLOOKUP(Tabla1[[#This Row],[CodigoEmpleado]],Originales!$M$3:$P$13,2,FALSE)</f>
        <v>Jose</v>
      </c>
      <c r="K2039" s="10">
        <f>YEAR(Tabla1[[#This Row],[Fecha]])</f>
        <v>2011</v>
      </c>
      <c r="L2039" s="11">
        <f>MONTH(Tabla1[[#This Row],[Fecha]])</f>
        <v>9</v>
      </c>
      <c r="M2039" s="11">
        <f>DAY(Tabla1[[#This Row],[Fecha]])</f>
        <v>12</v>
      </c>
      <c r="N2039" s="11">
        <f>WEEKDAY(Tabla1[[#This Row],[Fecha]],2)</f>
        <v>1</v>
      </c>
      <c r="O2039" s="11" t="str">
        <f t="shared" si="31"/>
        <v>Lunes</v>
      </c>
    </row>
    <row r="2040" spans="1:15" x14ac:dyDescent="0.25">
      <c r="A2040" s="4">
        <v>40798</v>
      </c>
      <c r="B2040">
        <v>4</v>
      </c>
      <c r="C2040">
        <v>1</v>
      </c>
      <c r="D2040" s="5" t="s">
        <v>47</v>
      </c>
      <c r="E2040" s="6">
        <v>640.79399999999998</v>
      </c>
      <c r="F2040" s="6">
        <v>1014.1845</v>
      </c>
      <c r="G2040" s="6">
        <v>1654.9784999999999</v>
      </c>
      <c r="H2040" s="6" t="str">
        <f>VLOOKUP(Tabla1[[#This Row],[Caja]],Originales!$I$3:$K$6,2,FALSE)</f>
        <v>Telde</v>
      </c>
      <c r="I2040" s="6" t="str">
        <f>VLOOKUP(Tabla1[[#This Row],[Caja]],Originales!$I$3:$K$6,3,FALSE)</f>
        <v>Las Palmas</v>
      </c>
      <c r="J2040" s="9" t="str">
        <f>VLOOKUP(Tabla1[[#This Row],[CodigoEmpleado]],Originales!$M$3:$P$13,2,FALSE)</f>
        <v>Toño</v>
      </c>
      <c r="K2040" s="10">
        <f>YEAR(Tabla1[[#This Row],[Fecha]])</f>
        <v>2011</v>
      </c>
      <c r="L2040" s="11">
        <f>MONTH(Tabla1[[#This Row],[Fecha]])</f>
        <v>9</v>
      </c>
      <c r="M2040" s="11">
        <f>DAY(Tabla1[[#This Row],[Fecha]])</f>
        <v>12</v>
      </c>
      <c r="N2040" s="11">
        <f>WEEKDAY(Tabla1[[#This Row],[Fecha]],2)</f>
        <v>1</v>
      </c>
      <c r="O2040" s="11" t="str">
        <f t="shared" si="31"/>
        <v>Lunes</v>
      </c>
    </row>
    <row r="2041" spans="1:15" x14ac:dyDescent="0.25">
      <c r="A2041" s="4">
        <v>40798</v>
      </c>
      <c r="B2041">
        <v>4</v>
      </c>
      <c r="C2041">
        <v>2</v>
      </c>
      <c r="D2041" s="5" t="s">
        <v>24</v>
      </c>
      <c r="E2041" s="6">
        <v>658.43399999999997</v>
      </c>
      <c r="F2041" s="6">
        <v>1021.8495</v>
      </c>
      <c r="G2041" s="6">
        <v>1680.2835</v>
      </c>
      <c r="H2041" s="6" t="str">
        <f>VLOOKUP(Tabla1[[#This Row],[Caja]],Originales!$I$3:$K$6,2,FALSE)</f>
        <v>Telde</v>
      </c>
      <c r="I2041" s="6" t="str">
        <f>VLOOKUP(Tabla1[[#This Row],[Caja]],Originales!$I$3:$K$6,3,FALSE)</f>
        <v>Las Palmas</v>
      </c>
      <c r="J2041" s="9" t="str">
        <f>VLOOKUP(Tabla1[[#This Row],[CodigoEmpleado]],Originales!$M$3:$P$13,2,FALSE)</f>
        <v>Ana</v>
      </c>
      <c r="K2041" s="10">
        <f>YEAR(Tabla1[[#This Row],[Fecha]])</f>
        <v>2011</v>
      </c>
      <c r="L2041" s="11">
        <f>MONTH(Tabla1[[#This Row],[Fecha]])</f>
        <v>9</v>
      </c>
      <c r="M2041" s="11">
        <f>DAY(Tabla1[[#This Row],[Fecha]])</f>
        <v>12</v>
      </c>
      <c r="N2041" s="11">
        <f>WEEKDAY(Tabla1[[#This Row],[Fecha]],2)</f>
        <v>1</v>
      </c>
      <c r="O2041" s="11" t="str">
        <f t="shared" si="31"/>
        <v>Lunes</v>
      </c>
    </row>
    <row r="2042" spans="1:15" x14ac:dyDescent="0.25">
      <c r="A2042" s="4">
        <v>40799</v>
      </c>
      <c r="B2042">
        <v>1</v>
      </c>
      <c r="C2042">
        <v>1</v>
      </c>
      <c r="D2042" s="5" t="s">
        <v>30</v>
      </c>
      <c r="E2042" s="6">
        <v>633.87450000000001</v>
      </c>
      <c r="F2042" s="6">
        <v>1020.2325</v>
      </c>
      <c r="G2042" s="6">
        <v>1654.107</v>
      </c>
      <c r="H2042" s="6" t="str">
        <f>VLOOKUP(Tabla1[[#This Row],[Caja]],Originales!$I$3:$K$6,2,FALSE)</f>
        <v>Tenerife Norte</v>
      </c>
      <c r="I2042" s="6" t="str">
        <f>VLOOKUP(Tabla1[[#This Row],[Caja]],Originales!$I$3:$K$6,3,FALSE)</f>
        <v>Tenerife</v>
      </c>
      <c r="J2042" s="9" t="str">
        <f>VLOOKUP(Tabla1[[#This Row],[CodigoEmpleado]],Originales!$M$3:$P$13,2,FALSE)</f>
        <v>Juan</v>
      </c>
      <c r="K2042" s="10">
        <f>YEAR(Tabla1[[#This Row],[Fecha]])</f>
        <v>2011</v>
      </c>
      <c r="L2042" s="11">
        <f>MONTH(Tabla1[[#This Row],[Fecha]])</f>
        <v>9</v>
      </c>
      <c r="M2042" s="11">
        <f>DAY(Tabla1[[#This Row],[Fecha]])</f>
        <v>13</v>
      </c>
      <c r="N2042" s="11">
        <f>WEEKDAY(Tabla1[[#This Row],[Fecha]],2)</f>
        <v>2</v>
      </c>
      <c r="O2042" s="11" t="str">
        <f t="shared" si="31"/>
        <v>Martes</v>
      </c>
    </row>
    <row r="2043" spans="1:15" x14ac:dyDescent="0.25">
      <c r="A2043" s="4">
        <v>40799</v>
      </c>
      <c r="B2043">
        <v>1</v>
      </c>
      <c r="C2043">
        <v>2</v>
      </c>
      <c r="D2043" s="5" t="s">
        <v>16</v>
      </c>
      <c r="E2043" s="6">
        <v>641.97</v>
      </c>
      <c r="F2043" s="6">
        <v>1025.0940000000001</v>
      </c>
      <c r="G2043" s="6">
        <v>1667.0640000000001</v>
      </c>
      <c r="H2043" s="6" t="str">
        <f>VLOOKUP(Tabla1[[#This Row],[Caja]],Originales!$I$3:$K$6,2,FALSE)</f>
        <v>Tenerife Norte</v>
      </c>
      <c r="I2043" s="6" t="str">
        <f>VLOOKUP(Tabla1[[#This Row],[Caja]],Originales!$I$3:$K$6,3,FALSE)</f>
        <v>Tenerife</v>
      </c>
      <c r="J2043" s="9" t="str">
        <f>VLOOKUP(Tabla1[[#This Row],[CodigoEmpleado]],Originales!$M$3:$P$13,2,FALSE)</f>
        <v>Jorge</v>
      </c>
      <c r="K2043" s="10">
        <f>YEAR(Tabla1[[#This Row],[Fecha]])</f>
        <v>2011</v>
      </c>
      <c r="L2043" s="11">
        <f>MONTH(Tabla1[[#This Row],[Fecha]])</f>
        <v>9</v>
      </c>
      <c r="M2043" s="11">
        <f>DAY(Tabla1[[#This Row],[Fecha]])</f>
        <v>13</v>
      </c>
      <c r="N2043" s="11">
        <f>WEEKDAY(Tabla1[[#This Row],[Fecha]],2)</f>
        <v>2</v>
      </c>
      <c r="O2043" s="11" t="str">
        <f t="shared" si="31"/>
        <v>Martes</v>
      </c>
    </row>
    <row r="2044" spans="1:15" x14ac:dyDescent="0.25">
      <c r="A2044" s="4">
        <v>40799</v>
      </c>
      <c r="B2044">
        <v>2</v>
      </c>
      <c r="C2044">
        <v>1</v>
      </c>
      <c r="D2044" s="5" t="s">
        <v>22</v>
      </c>
      <c r="E2044" s="6">
        <v>615.846</v>
      </c>
      <c r="F2044" s="6">
        <v>985.62450000000001</v>
      </c>
      <c r="G2044" s="6">
        <v>1601.4704999999999</v>
      </c>
      <c r="H2044" s="6" t="str">
        <f>VLOOKUP(Tabla1[[#This Row],[Caja]],Originales!$I$3:$K$6,2,FALSE)</f>
        <v>Tenerife Sur</v>
      </c>
      <c r="I2044" s="6" t="str">
        <f>VLOOKUP(Tabla1[[#This Row],[Caja]],Originales!$I$3:$K$6,3,FALSE)</f>
        <v>Tenerife</v>
      </c>
      <c r="J2044" s="9" t="str">
        <f>VLOOKUP(Tabla1[[#This Row],[CodigoEmpleado]],Originales!$M$3:$P$13,2,FALSE)</f>
        <v>Paco</v>
      </c>
      <c r="K2044" s="10">
        <f>YEAR(Tabla1[[#This Row],[Fecha]])</f>
        <v>2011</v>
      </c>
      <c r="L2044" s="11">
        <f>MONTH(Tabla1[[#This Row],[Fecha]])</f>
        <v>9</v>
      </c>
      <c r="M2044" s="11">
        <f>DAY(Tabla1[[#This Row],[Fecha]])</f>
        <v>13</v>
      </c>
      <c r="N2044" s="11">
        <f>WEEKDAY(Tabla1[[#This Row],[Fecha]],2)</f>
        <v>2</v>
      </c>
      <c r="O2044" s="11" t="str">
        <f t="shared" si="31"/>
        <v>Martes</v>
      </c>
    </row>
    <row r="2045" spans="1:15" x14ac:dyDescent="0.25">
      <c r="A2045" s="4">
        <v>40799</v>
      </c>
      <c r="B2045">
        <v>2</v>
      </c>
      <c r="C2045">
        <v>2</v>
      </c>
      <c r="D2045" s="5" t="s">
        <v>27</v>
      </c>
      <c r="E2045" s="6">
        <v>718.34699999999998</v>
      </c>
      <c r="F2045" s="6">
        <v>1089.7845</v>
      </c>
      <c r="G2045" s="6">
        <v>1808.1315</v>
      </c>
      <c r="H2045" s="6" t="str">
        <f>VLOOKUP(Tabla1[[#This Row],[Caja]],Originales!$I$3:$K$6,2,FALSE)</f>
        <v>Tenerife Sur</v>
      </c>
      <c r="I2045" s="6" t="str">
        <f>VLOOKUP(Tabla1[[#This Row],[Caja]],Originales!$I$3:$K$6,3,FALSE)</f>
        <v>Tenerife</v>
      </c>
      <c r="J2045" s="9" t="str">
        <f>VLOOKUP(Tabla1[[#This Row],[CodigoEmpleado]],Originales!$M$3:$P$13,2,FALSE)</f>
        <v>Bea</v>
      </c>
      <c r="K2045" s="10">
        <f>YEAR(Tabla1[[#This Row],[Fecha]])</f>
        <v>2011</v>
      </c>
      <c r="L2045" s="11">
        <f>MONTH(Tabla1[[#This Row],[Fecha]])</f>
        <v>9</v>
      </c>
      <c r="M2045" s="11">
        <f>DAY(Tabla1[[#This Row],[Fecha]])</f>
        <v>13</v>
      </c>
      <c r="N2045" s="11">
        <f>WEEKDAY(Tabla1[[#This Row],[Fecha]],2)</f>
        <v>2</v>
      </c>
      <c r="O2045" s="11" t="str">
        <f t="shared" si="31"/>
        <v>Martes</v>
      </c>
    </row>
    <row r="2046" spans="1:15" x14ac:dyDescent="0.25">
      <c r="A2046" s="4">
        <v>40799</v>
      </c>
      <c r="B2046">
        <v>3</v>
      </c>
      <c r="C2046">
        <v>1</v>
      </c>
      <c r="D2046" s="5" t="s">
        <v>32</v>
      </c>
      <c r="E2046" s="6">
        <v>676.92449999999997</v>
      </c>
      <c r="F2046" s="6">
        <v>1057.4235000000001</v>
      </c>
      <c r="G2046" s="6">
        <v>1734.348</v>
      </c>
      <c r="H2046" s="6" t="str">
        <f>VLOOKUP(Tabla1[[#This Row],[Caja]],Originales!$I$3:$K$6,2,FALSE)</f>
        <v>Las Canteras</v>
      </c>
      <c r="I2046" s="6" t="str">
        <f>VLOOKUP(Tabla1[[#This Row],[Caja]],Originales!$I$3:$K$6,3,FALSE)</f>
        <v>Las Palmas</v>
      </c>
      <c r="J2046" s="9" t="str">
        <f>VLOOKUP(Tabla1[[#This Row],[CodigoEmpleado]],Originales!$M$3:$P$13,2,FALSE)</f>
        <v>Ana</v>
      </c>
      <c r="K2046" s="10">
        <f>YEAR(Tabla1[[#This Row],[Fecha]])</f>
        <v>2011</v>
      </c>
      <c r="L2046" s="11">
        <f>MONTH(Tabla1[[#This Row],[Fecha]])</f>
        <v>9</v>
      </c>
      <c r="M2046" s="11">
        <f>DAY(Tabla1[[#This Row],[Fecha]])</f>
        <v>13</v>
      </c>
      <c r="N2046" s="11">
        <f>WEEKDAY(Tabla1[[#This Row],[Fecha]],2)</f>
        <v>2</v>
      </c>
      <c r="O2046" s="11" t="str">
        <f t="shared" si="31"/>
        <v>Martes</v>
      </c>
    </row>
    <row r="2047" spans="1:15" x14ac:dyDescent="0.25">
      <c r="A2047" s="4">
        <v>40799</v>
      </c>
      <c r="B2047">
        <v>3</v>
      </c>
      <c r="C2047">
        <v>2</v>
      </c>
      <c r="D2047" s="5" t="s">
        <v>37</v>
      </c>
      <c r="E2047" s="6">
        <v>621.93600000000004</v>
      </c>
      <c r="F2047" s="6">
        <v>999.25350000000003</v>
      </c>
      <c r="G2047" s="6">
        <v>1621.1895</v>
      </c>
      <c r="H2047" s="6" t="str">
        <f>VLOOKUP(Tabla1[[#This Row],[Caja]],Originales!$I$3:$K$6,2,FALSE)</f>
        <v>Las Canteras</v>
      </c>
      <c r="I2047" s="6" t="str">
        <f>VLOOKUP(Tabla1[[#This Row],[Caja]],Originales!$I$3:$K$6,3,FALSE)</f>
        <v>Las Palmas</v>
      </c>
      <c r="J2047" s="9" t="str">
        <f>VLOOKUP(Tabla1[[#This Row],[CodigoEmpleado]],Originales!$M$3:$P$13,2,FALSE)</f>
        <v>Luis</v>
      </c>
      <c r="K2047" s="10">
        <f>YEAR(Tabla1[[#This Row],[Fecha]])</f>
        <v>2011</v>
      </c>
      <c r="L2047" s="11">
        <f>MONTH(Tabla1[[#This Row],[Fecha]])</f>
        <v>9</v>
      </c>
      <c r="M2047" s="11">
        <f>DAY(Tabla1[[#This Row],[Fecha]])</f>
        <v>13</v>
      </c>
      <c r="N2047" s="11">
        <f>WEEKDAY(Tabla1[[#This Row],[Fecha]],2)</f>
        <v>2</v>
      </c>
      <c r="O2047" s="11" t="str">
        <f t="shared" si="31"/>
        <v>Martes</v>
      </c>
    </row>
    <row r="2048" spans="1:15" x14ac:dyDescent="0.25">
      <c r="A2048" s="4">
        <v>40799</v>
      </c>
      <c r="B2048">
        <v>4</v>
      </c>
      <c r="C2048">
        <v>1</v>
      </c>
      <c r="D2048" s="5" t="s">
        <v>40</v>
      </c>
      <c r="E2048" s="6">
        <v>676.66200000000003</v>
      </c>
      <c r="F2048" s="6">
        <v>1065.9179999999999</v>
      </c>
      <c r="G2048" s="6">
        <v>1742.58</v>
      </c>
      <c r="H2048" s="6" t="str">
        <f>VLOOKUP(Tabla1[[#This Row],[Caja]],Originales!$I$3:$K$6,2,FALSE)</f>
        <v>Telde</v>
      </c>
      <c r="I2048" s="6" t="str">
        <f>VLOOKUP(Tabla1[[#This Row],[Caja]],Originales!$I$3:$K$6,3,FALSE)</f>
        <v>Las Palmas</v>
      </c>
      <c r="J2048" s="9" t="str">
        <f>VLOOKUP(Tabla1[[#This Row],[CodigoEmpleado]],Originales!$M$3:$P$13,2,FALSE)</f>
        <v>Pepe</v>
      </c>
      <c r="K2048" s="10">
        <f>YEAR(Tabla1[[#This Row],[Fecha]])</f>
        <v>2011</v>
      </c>
      <c r="L2048" s="11">
        <f>MONTH(Tabla1[[#This Row],[Fecha]])</f>
        <v>9</v>
      </c>
      <c r="M2048" s="11">
        <f>DAY(Tabla1[[#This Row],[Fecha]])</f>
        <v>13</v>
      </c>
      <c r="N2048" s="11">
        <f>WEEKDAY(Tabla1[[#This Row],[Fecha]],2)</f>
        <v>2</v>
      </c>
      <c r="O2048" s="11" t="str">
        <f t="shared" si="31"/>
        <v>Martes</v>
      </c>
    </row>
    <row r="2049" spans="1:15" x14ac:dyDescent="0.25">
      <c r="A2049" s="4">
        <v>40799</v>
      </c>
      <c r="B2049">
        <v>4</v>
      </c>
      <c r="C2049">
        <v>2</v>
      </c>
      <c r="D2049" s="5" t="s">
        <v>41</v>
      </c>
      <c r="E2049" s="6">
        <v>733.24649999999997</v>
      </c>
      <c r="F2049" s="6">
        <v>1156.2075</v>
      </c>
      <c r="G2049" s="6">
        <v>1889.454</v>
      </c>
      <c r="H2049" s="6" t="str">
        <f>VLOOKUP(Tabla1[[#This Row],[Caja]],Originales!$I$3:$K$6,2,FALSE)</f>
        <v>Telde</v>
      </c>
      <c r="I2049" s="6" t="str">
        <f>VLOOKUP(Tabla1[[#This Row],[Caja]],Originales!$I$3:$K$6,3,FALSE)</f>
        <v>Las Palmas</v>
      </c>
      <c r="J2049" s="9" t="str">
        <f>VLOOKUP(Tabla1[[#This Row],[CodigoEmpleado]],Originales!$M$3:$P$13,2,FALSE)</f>
        <v>Javi</v>
      </c>
      <c r="K2049" s="10">
        <f>YEAR(Tabla1[[#This Row],[Fecha]])</f>
        <v>2011</v>
      </c>
      <c r="L2049" s="11">
        <f>MONTH(Tabla1[[#This Row],[Fecha]])</f>
        <v>9</v>
      </c>
      <c r="M2049" s="11">
        <f>DAY(Tabla1[[#This Row],[Fecha]])</f>
        <v>13</v>
      </c>
      <c r="N2049" s="11">
        <f>WEEKDAY(Tabla1[[#This Row],[Fecha]],2)</f>
        <v>2</v>
      </c>
      <c r="O2049" s="11" t="str">
        <f t="shared" si="31"/>
        <v>Martes</v>
      </c>
    </row>
    <row r="2050" spans="1:15" x14ac:dyDescent="0.25">
      <c r="A2050" s="4">
        <v>40800</v>
      </c>
      <c r="B2050">
        <v>1</v>
      </c>
      <c r="C2050">
        <v>1</v>
      </c>
      <c r="D2050" s="5" t="s">
        <v>43</v>
      </c>
      <c r="E2050" s="6">
        <v>700.01400000000001</v>
      </c>
      <c r="F2050" s="6">
        <v>1114.05</v>
      </c>
      <c r="G2050" s="6">
        <v>1814.0640000000001</v>
      </c>
      <c r="H2050" s="6" t="str">
        <f>VLOOKUP(Tabla1[[#This Row],[Caja]],Originales!$I$3:$K$6,2,FALSE)</f>
        <v>Tenerife Norte</v>
      </c>
      <c r="I2050" s="6" t="str">
        <f>VLOOKUP(Tabla1[[#This Row],[Caja]],Originales!$I$3:$K$6,3,FALSE)</f>
        <v>Tenerife</v>
      </c>
      <c r="J2050" s="9" t="str">
        <f>VLOOKUP(Tabla1[[#This Row],[CodigoEmpleado]],Originales!$M$3:$P$13,2,FALSE)</f>
        <v>Jose</v>
      </c>
      <c r="K2050" s="10">
        <f>YEAR(Tabla1[[#This Row],[Fecha]])</f>
        <v>2011</v>
      </c>
      <c r="L2050" s="11">
        <f>MONTH(Tabla1[[#This Row],[Fecha]])</f>
        <v>9</v>
      </c>
      <c r="M2050" s="11">
        <f>DAY(Tabla1[[#This Row],[Fecha]])</f>
        <v>14</v>
      </c>
      <c r="N2050" s="11">
        <f>WEEKDAY(Tabla1[[#This Row],[Fecha]],2)</f>
        <v>3</v>
      </c>
      <c r="O2050" s="11" t="str">
        <f t="shared" ref="O2050:O2113" si="32">IF(N2050=1,"Lunes",IF(N2050=2,"Martes",IF(N2050=3,"Miércoles",IF(N2050=4,"Jueves",IF(N2050=5,"Viernes",IF(N2050=6,"Sábado","Domingo"))))))</f>
        <v>Miércoles</v>
      </c>
    </row>
    <row r="2051" spans="1:15" x14ac:dyDescent="0.25">
      <c r="A2051" s="4">
        <v>40800</v>
      </c>
      <c r="B2051">
        <v>1</v>
      </c>
      <c r="C2051">
        <v>2</v>
      </c>
      <c r="D2051" s="5" t="s">
        <v>47</v>
      </c>
      <c r="E2051" s="6">
        <v>793.0335</v>
      </c>
      <c r="F2051" s="6">
        <v>1221.6959999999999</v>
      </c>
      <c r="G2051" s="6">
        <v>2014.7294999999999</v>
      </c>
      <c r="H2051" s="6" t="str">
        <f>VLOOKUP(Tabla1[[#This Row],[Caja]],Originales!$I$3:$K$6,2,FALSE)</f>
        <v>Tenerife Norte</v>
      </c>
      <c r="I2051" s="6" t="str">
        <f>VLOOKUP(Tabla1[[#This Row],[Caja]],Originales!$I$3:$K$6,3,FALSE)</f>
        <v>Tenerife</v>
      </c>
      <c r="J2051" s="9" t="str">
        <f>VLOOKUP(Tabla1[[#This Row],[CodigoEmpleado]],Originales!$M$3:$P$13,2,FALSE)</f>
        <v>Toño</v>
      </c>
      <c r="K2051" s="10">
        <f>YEAR(Tabla1[[#This Row],[Fecha]])</f>
        <v>2011</v>
      </c>
      <c r="L2051" s="11">
        <f>MONTH(Tabla1[[#This Row],[Fecha]])</f>
        <v>9</v>
      </c>
      <c r="M2051" s="11">
        <f>DAY(Tabla1[[#This Row],[Fecha]])</f>
        <v>14</v>
      </c>
      <c r="N2051" s="11">
        <f>WEEKDAY(Tabla1[[#This Row],[Fecha]],2)</f>
        <v>3</v>
      </c>
      <c r="O2051" s="11" t="str">
        <f t="shared" si="32"/>
        <v>Miércoles</v>
      </c>
    </row>
    <row r="2052" spans="1:15" x14ac:dyDescent="0.25">
      <c r="A2052" s="4">
        <v>40800</v>
      </c>
      <c r="B2052">
        <v>2</v>
      </c>
      <c r="C2052">
        <v>1</v>
      </c>
      <c r="D2052" s="5" t="s">
        <v>24</v>
      </c>
      <c r="E2052" s="6">
        <v>703.52099999999996</v>
      </c>
      <c r="F2052" s="6">
        <v>1159.452</v>
      </c>
      <c r="G2052" s="6">
        <v>1862.973</v>
      </c>
      <c r="H2052" s="6" t="str">
        <f>VLOOKUP(Tabla1[[#This Row],[Caja]],Originales!$I$3:$K$6,2,FALSE)</f>
        <v>Tenerife Sur</v>
      </c>
      <c r="I2052" s="6" t="str">
        <f>VLOOKUP(Tabla1[[#This Row],[Caja]],Originales!$I$3:$K$6,3,FALSE)</f>
        <v>Tenerife</v>
      </c>
      <c r="J2052" s="9" t="str">
        <f>VLOOKUP(Tabla1[[#This Row],[CodigoEmpleado]],Originales!$M$3:$P$13,2,FALSE)</f>
        <v>Ana</v>
      </c>
      <c r="K2052" s="10">
        <f>YEAR(Tabla1[[#This Row],[Fecha]])</f>
        <v>2011</v>
      </c>
      <c r="L2052" s="11">
        <f>MONTH(Tabla1[[#This Row],[Fecha]])</f>
        <v>9</v>
      </c>
      <c r="M2052" s="11">
        <f>DAY(Tabla1[[#This Row],[Fecha]])</f>
        <v>14</v>
      </c>
      <c r="N2052" s="11">
        <f>WEEKDAY(Tabla1[[#This Row],[Fecha]],2)</f>
        <v>3</v>
      </c>
      <c r="O2052" s="11" t="str">
        <f t="shared" si="32"/>
        <v>Miércoles</v>
      </c>
    </row>
    <row r="2053" spans="1:15" x14ac:dyDescent="0.25">
      <c r="A2053" s="4">
        <v>40800</v>
      </c>
      <c r="B2053">
        <v>2</v>
      </c>
      <c r="C2053">
        <v>2</v>
      </c>
      <c r="D2053" s="5" t="s">
        <v>30</v>
      </c>
      <c r="E2053" s="6">
        <v>632.79300000000001</v>
      </c>
      <c r="F2053" s="6">
        <v>994.08749999999998</v>
      </c>
      <c r="G2053" s="6">
        <v>1626.8805</v>
      </c>
      <c r="H2053" s="6" t="str">
        <f>VLOOKUP(Tabla1[[#This Row],[Caja]],Originales!$I$3:$K$6,2,FALSE)</f>
        <v>Tenerife Sur</v>
      </c>
      <c r="I2053" s="6" t="str">
        <f>VLOOKUP(Tabla1[[#This Row],[Caja]],Originales!$I$3:$K$6,3,FALSE)</f>
        <v>Tenerife</v>
      </c>
      <c r="J2053" s="9" t="str">
        <f>VLOOKUP(Tabla1[[#This Row],[CodigoEmpleado]],Originales!$M$3:$P$13,2,FALSE)</f>
        <v>Juan</v>
      </c>
      <c r="K2053" s="10">
        <f>YEAR(Tabla1[[#This Row],[Fecha]])</f>
        <v>2011</v>
      </c>
      <c r="L2053" s="11">
        <f>MONTH(Tabla1[[#This Row],[Fecha]])</f>
        <v>9</v>
      </c>
      <c r="M2053" s="11">
        <f>DAY(Tabla1[[#This Row],[Fecha]])</f>
        <v>14</v>
      </c>
      <c r="N2053" s="11">
        <f>WEEKDAY(Tabla1[[#This Row],[Fecha]],2)</f>
        <v>3</v>
      </c>
      <c r="O2053" s="11" t="str">
        <f t="shared" si="32"/>
        <v>Miércoles</v>
      </c>
    </row>
    <row r="2054" spans="1:15" x14ac:dyDescent="0.25">
      <c r="A2054" s="4">
        <v>40800</v>
      </c>
      <c r="B2054">
        <v>3</v>
      </c>
      <c r="C2054">
        <v>1</v>
      </c>
      <c r="D2054" s="5" t="s">
        <v>16</v>
      </c>
      <c r="E2054" s="6">
        <v>737.61450000000002</v>
      </c>
      <c r="F2054" s="6">
        <v>1112.5170000000001</v>
      </c>
      <c r="G2054" s="6">
        <v>1850.1315</v>
      </c>
      <c r="H2054" s="6" t="str">
        <f>VLOOKUP(Tabla1[[#This Row],[Caja]],Originales!$I$3:$K$6,2,FALSE)</f>
        <v>Las Canteras</v>
      </c>
      <c r="I2054" s="6" t="str">
        <f>VLOOKUP(Tabla1[[#This Row],[Caja]],Originales!$I$3:$K$6,3,FALSE)</f>
        <v>Las Palmas</v>
      </c>
      <c r="J2054" s="9" t="str">
        <f>VLOOKUP(Tabla1[[#This Row],[CodigoEmpleado]],Originales!$M$3:$P$13,2,FALSE)</f>
        <v>Jorge</v>
      </c>
      <c r="K2054" s="10">
        <f>YEAR(Tabla1[[#This Row],[Fecha]])</f>
        <v>2011</v>
      </c>
      <c r="L2054" s="11">
        <f>MONTH(Tabla1[[#This Row],[Fecha]])</f>
        <v>9</v>
      </c>
      <c r="M2054" s="11">
        <f>DAY(Tabla1[[#This Row],[Fecha]])</f>
        <v>14</v>
      </c>
      <c r="N2054" s="11">
        <f>WEEKDAY(Tabla1[[#This Row],[Fecha]],2)</f>
        <v>3</v>
      </c>
      <c r="O2054" s="11" t="str">
        <f t="shared" si="32"/>
        <v>Miércoles</v>
      </c>
    </row>
    <row r="2055" spans="1:15" x14ac:dyDescent="0.25">
      <c r="A2055" s="4">
        <v>40800</v>
      </c>
      <c r="B2055">
        <v>3</v>
      </c>
      <c r="C2055">
        <v>2</v>
      </c>
      <c r="D2055" s="5" t="s">
        <v>22</v>
      </c>
      <c r="E2055" s="6">
        <v>807.15599999999995</v>
      </c>
      <c r="F2055" s="6">
        <v>1242.5909999999999</v>
      </c>
      <c r="G2055" s="6">
        <v>2049.7469999999998</v>
      </c>
      <c r="H2055" s="6" t="str">
        <f>VLOOKUP(Tabla1[[#This Row],[Caja]],Originales!$I$3:$K$6,2,FALSE)</f>
        <v>Las Canteras</v>
      </c>
      <c r="I2055" s="6" t="str">
        <f>VLOOKUP(Tabla1[[#This Row],[Caja]],Originales!$I$3:$K$6,3,FALSE)</f>
        <v>Las Palmas</v>
      </c>
      <c r="J2055" s="9" t="str">
        <f>VLOOKUP(Tabla1[[#This Row],[CodigoEmpleado]],Originales!$M$3:$P$13,2,FALSE)</f>
        <v>Paco</v>
      </c>
      <c r="K2055" s="10">
        <f>YEAR(Tabla1[[#This Row],[Fecha]])</f>
        <v>2011</v>
      </c>
      <c r="L2055" s="11">
        <f>MONTH(Tabla1[[#This Row],[Fecha]])</f>
        <v>9</v>
      </c>
      <c r="M2055" s="11">
        <f>DAY(Tabla1[[#This Row],[Fecha]])</f>
        <v>14</v>
      </c>
      <c r="N2055" s="11">
        <f>WEEKDAY(Tabla1[[#This Row],[Fecha]],2)</f>
        <v>3</v>
      </c>
      <c r="O2055" s="11" t="str">
        <f t="shared" si="32"/>
        <v>Miércoles</v>
      </c>
    </row>
    <row r="2056" spans="1:15" x14ac:dyDescent="0.25">
      <c r="A2056" s="4">
        <v>40800</v>
      </c>
      <c r="B2056">
        <v>4</v>
      </c>
      <c r="C2056">
        <v>1</v>
      </c>
      <c r="D2056" s="5" t="s">
        <v>27</v>
      </c>
      <c r="E2056" s="6">
        <v>635.12400000000002</v>
      </c>
      <c r="F2056" s="6">
        <v>1002.708</v>
      </c>
      <c r="G2056" s="6">
        <v>1637.8320000000001</v>
      </c>
      <c r="H2056" s="6" t="str">
        <f>VLOOKUP(Tabla1[[#This Row],[Caja]],Originales!$I$3:$K$6,2,FALSE)</f>
        <v>Telde</v>
      </c>
      <c r="I2056" s="6" t="str">
        <f>VLOOKUP(Tabla1[[#This Row],[Caja]],Originales!$I$3:$K$6,3,FALSE)</f>
        <v>Las Palmas</v>
      </c>
      <c r="J2056" s="9" t="str">
        <f>VLOOKUP(Tabla1[[#This Row],[CodigoEmpleado]],Originales!$M$3:$P$13,2,FALSE)</f>
        <v>Bea</v>
      </c>
      <c r="K2056" s="10">
        <f>YEAR(Tabla1[[#This Row],[Fecha]])</f>
        <v>2011</v>
      </c>
      <c r="L2056" s="11">
        <f>MONTH(Tabla1[[#This Row],[Fecha]])</f>
        <v>9</v>
      </c>
      <c r="M2056" s="11">
        <f>DAY(Tabla1[[#This Row],[Fecha]])</f>
        <v>14</v>
      </c>
      <c r="N2056" s="11">
        <f>WEEKDAY(Tabla1[[#This Row],[Fecha]],2)</f>
        <v>3</v>
      </c>
      <c r="O2056" s="11" t="str">
        <f t="shared" si="32"/>
        <v>Miércoles</v>
      </c>
    </row>
    <row r="2057" spans="1:15" x14ac:dyDescent="0.25">
      <c r="A2057" s="4">
        <v>40800</v>
      </c>
      <c r="B2057">
        <v>4</v>
      </c>
      <c r="C2057">
        <v>2</v>
      </c>
      <c r="D2057" s="5" t="s">
        <v>32</v>
      </c>
      <c r="E2057" s="6">
        <v>712.75049999999999</v>
      </c>
      <c r="F2057" s="6">
        <v>1126.9649999999999</v>
      </c>
      <c r="G2057" s="6">
        <v>1839.7155</v>
      </c>
      <c r="H2057" s="6" t="str">
        <f>VLOOKUP(Tabla1[[#This Row],[Caja]],Originales!$I$3:$K$6,2,FALSE)</f>
        <v>Telde</v>
      </c>
      <c r="I2057" s="6" t="str">
        <f>VLOOKUP(Tabla1[[#This Row],[Caja]],Originales!$I$3:$K$6,3,FALSE)</f>
        <v>Las Palmas</v>
      </c>
      <c r="J2057" s="9" t="str">
        <f>VLOOKUP(Tabla1[[#This Row],[CodigoEmpleado]],Originales!$M$3:$P$13,2,FALSE)</f>
        <v>Ana</v>
      </c>
      <c r="K2057" s="10">
        <f>YEAR(Tabla1[[#This Row],[Fecha]])</f>
        <v>2011</v>
      </c>
      <c r="L2057" s="11">
        <f>MONTH(Tabla1[[#This Row],[Fecha]])</f>
        <v>9</v>
      </c>
      <c r="M2057" s="11">
        <f>DAY(Tabla1[[#This Row],[Fecha]])</f>
        <v>14</v>
      </c>
      <c r="N2057" s="11">
        <f>WEEKDAY(Tabla1[[#This Row],[Fecha]],2)</f>
        <v>3</v>
      </c>
      <c r="O2057" s="11" t="str">
        <f t="shared" si="32"/>
        <v>Miércoles</v>
      </c>
    </row>
    <row r="2058" spans="1:15" x14ac:dyDescent="0.25">
      <c r="A2058" s="4">
        <v>40801</v>
      </c>
      <c r="B2058">
        <v>1</v>
      </c>
      <c r="C2058">
        <v>1</v>
      </c>
      <c r="D2058" s="5" t="s">
        <v>37</v>
      </c>
      <c r="E2058" s="6">
        <v>717.90599999999995</v>
      </c>
      <c r="F2058" s="6">
        <v>1170.1935000000001</v>
      </c>
      <c r="G2058" s="6">
        <v>1888.0995</v>
      </c>
      <c r="H2058" s="6" t="str">
        <f>VLOOKUP(Tabla1[[#This Row],[Caja]],Originales!$I$3:$K$6,2,FALSE)</f>
        <v>Tenerife Norte</v>
      </c>
      <c r="I2058" s="6" t="str">
        <f>VLOOKUP(Tabla1[[#This Row],[Caja]],Originales!$I$3:$K$6,3,FALSE)</f>
        <v>Tenerife</v>
      </c>
      <c r="J2058" s="9" t="str">
        <f>VLOOKUP(Tabla1[[#This Row],[CodigoEmpleado]],Originales!$M$3:$P$13,2,FALSE)</f>
        <v>Luis</v>
      </c>
      <c r="K2058" s="10">
        <f>YEAR(Tabla1[[#This Row],[Fecha]])</f>
        <v>2011</v>
      </c>
      <c r="L2058" s="11">
        <f>MONTH(Tabla1[[#This Row],[Fecha]])</f>
        <v>9</v>
      </c>
      <c r="M2058" s="11">
        <f>DAY(Tabla1[[#This Row],[Fecha]])</f>
        <v>15</v>
      </c>
      <c r="N2058" s="11">
        <f>WEEKDAY(Tabla1[[#This Row],[Fecha]],2)</f>
        <v>4</v>
      </c>
      <c r="O2058" s="11" t="str">
        <f t="shared" si="32"/>
        <v>Jueves</v>
      </c>
    </row>
    <row r="2059" spans="1:15" x14ac:dyDescent="0.25">
      <c r="A2059" s="4">
        <v>40801</v>
      </c>
      <c r="B2059">
        <v>1</v>
      </c>
      <c r="C2059">
        <v>2</v>
      </c>
      <c r="D2059" s="5" t="s">
        <v>40</v>
      </c>
      <c r="E2059" s="6">
        <v>846.49950000000001</v>
      </c>
      <c r="F2059" s="6">
        <v>1350.9404999999999</v>
      </c>
      <c r="G2059" s="6">
        <v>2197.44</v>
      </c>
      <c r="H2059" s="6" t="str">
        <f>VLOOKUP(Tabla1[[#This Row],[Caja]],Originales!$I$3:$K$6,2,FALSE)</f>
        <v>Tenerife Norte</v>
      </c>
      <c r="I2059" s="6" t="str">
        <f>VLOOKUP(Tabla1[[#This Row],[Caja]],Originales!$I$3:$K$6,3,FALSE)</f>
        <v>Tenerife</v>
      </c>
      <c r="J2059" s="9" t="str">
        <f>VLOOKUP(Tabla1[[#This Row],[CodigoEmpleado]],Originales!$M$3:$P$13,2,FALSE)</f>
        <v>Pepe</v>
      </c>
      <c r="K2059" s="10">
        <f>YEAR(Tabla1[[#This Row],[Fecha]])</f>
        <v>2011</v>
      </c>
      <c r="L2059" s="11">
        <f>MONTH(Tabla1[[#This Row],[Fecha]])</f>
        <v>9</v>
      </c>
      <c r="M2059" s="11">
        <f>DAY(Tabla1[[#This Row],[Fecha]])</f>
        <v>15</v>
      </c>
      <c r="N2059" s="11">
        <f>WEEKDAY(Tabla1[[#This Row],[Fecha]],2)</f>
        <v>4</v>
      </c>
      <c r="O2059" s="11" t="str">
        <f t="shared" si="32"/>
        <v>Jueves</v>
      </c>
    </row>
    <row r="2060" spans="1:15" x14ac:dyDescent="0.25">
      <c r="A2060" s="4">
        <v>40801</v>
      </c>
      <c r="B2060">
        <v>2</v>
      </c>
      <c r="C2060">
        <v>1</v>
      </c>
      <c r="D2060" s="5" t="s">
        <v>41</v>
      </c>
      <c r="E2060" s="6">
        <v>656.68050000000005</v>
      </c>
      <c r="F2060" s="6">
        <v>1083.9465</v>
      </c>
      <c r="G2060" s="6">
        <v>1740.627</v>
      </c>
      <c r="H2060" s="6" t="str">
        <f>VLOOKUP(Tabla1[[#This Row],[Caja]],Originales!$I$3:$K$6,2,FALSE)</f>
        <v>Tenerife Sur</v>
      </c>
      <c r="I2060" s="6" t="str">
        <f>VLOOKUP(Tabla1[[#This Row],[Caja]],Originales!$I$3:$K$6,3,FALSE)</f>
        <v>Tenerife</v>
      </c>
      <c r="J2060" s="9" t="str">
        <f>VLOOKUP(Tabla1[[#This Row],[CodigoEmpleado]],Originales!$M$3:$P$13,2,FALSE)</f>
        <v>Javi</v>
      </c>
      <c r="K2060" s="10">
        <f>YEAR(Tabla1[[#This Row],[Fecha]])</f>
        <v>2011</v>
      </c>
      <c r="L2060" s="11">
        <f>MONTH(Tabla1[[#This Row],[Fecha]])</f>
        <v>9</v>
      </c>
      <c r="M2060" s="11">
        <f>DAY(Tabla1[[#This Row],[Fecha]])</f>
        <v>15</v>
      </c>
      <c r="N2060" s="11">
        <f>WEEKDAY(Tabla1[[#This Row],[Fecha]],2)</f>
        <v>4</v>
      </c>
      <c r="O2060" s="11" t="str">
        <f t="shared" si="32"/>
        <v>Jueves</v>
      </c>
    </row>
    <row r="2061" spans="1:15" x14ac:dyDescent="0.25">
      <c r="A2061" s="4">
        <v>40801</v>
      </c>
      <c r="B2061">
        <v>2</v>
      </c>
      <c r="C2061">
        <v>2</v>
      </c>
      <c r="D2061" s="5" t="s">
        <v>43</v>
      </c>
      <c r="E2061" s="6">
        <v>696.01350000000002</v>
      </c>
      <c r="F2061" s="6">
        <v>1135.7954999999999</v>
      </c>
      <c r="G2061" s="6">
        <v>1831.809</v>
      </c>
      <c r="H2061" s="6" t="str">
        <f>VLOOKUP(Tabla1[[#This Row],[Caja]],Originales!$I$3:$K$6,2,FALSE)</f>
        <v>Tenerife Sur</v>
      </c>
      <c r="I2061" s="6" t="str">
        <f>VLOOKUP(Tabla1[[#This Row],[Caja]],Originales!$I$3:$K$6,3,FALSE)</f>
        <v>Tenerife</v>
      </c>
      <c r="J2061" s="9" t="str">
        <f>VLOOKUP(Tabla1[[#This Row],[CodigoEmpleado]],Originales!$M$3:$P$13,2,FALSE)</f>
        <v>Jose</v>
      </c>
      <c r="K2061" s="10">
        <f>YEAR(Tabla1[[#This Row],[Fecha]])</f>
        <v>2011</v>
      </c>
      <c r="L2061" s="11">
        <f>MONTH(Tabla1[[#This Row],[Fecha]])</f>
        <v>9</v>
      </c>
      <c r="M2061" s="11">
        <f>DAY(Tabla1[[#This Row],[Fecha]])</f>
        <v>15</v>
      </c>
      <c r="N2061" s="11">
        <f>WEEKDAY(Tabla1[[#This Row],[Fecha]],2)</f>
        <v>4</v>
      </c>
      <c r="O2061" s="11" t="str">
        <f t="shared" si="32"/>
        <v>Jueves</v>
      </c>
    </row>
    <row r="2062" spans="1:15" x14ac:dyDescent="0.25">
      <c r="A2062" s="4">
        <v>40801</v>
      </c>
      <c r="B2062">
        <v>3</v>
      </c>
      <c r="C2062">
        <v>1</v>
      </c>
      <c r="D2062" s="5" t="s">
        <v>47</v>
      </c>
      <c r="E2062" s="6">
        <v>729.40350000000001</v>
      </c>
      <c r="F2062" s="6">
        <v>1127.7629999999999</v>
      </c>
      <c r="G2062" s="6">
        <v>1857.1665</v>
      </c>
      <c r="H2062" s="6" t="str">
        <f>VLOOKUP(Tabla1[[#This Row],[Caja]],Originales!$I$3:$K$6,2,FALSE)</f>
        <v>Las Canteras</v>
      </c>
      <c r="I2062" s="6" t="str">
        <f>VLOOKUP(Tabla1[[#This Row],[Caja]],Originales!$I$3:$K$6,3,FALSE)</f>
        <v>Las Palmas</v>
      </c>
      <c r="J2062" s="9" t="str">
        <f>VLOOKUP(Tabla1[[#This Row],[CodigoEmpleado]],Originales!$M$3:$P$13,2,FALSE)</f>
        <v>Toño</v>
      </c>
      <c r="K2062" s="10">
        <f>YEAR(Tabla1[[#This Row],[Fecha]])</f>
        <v>2011</v>
      </c>
      <c r="L2062" s="11">
        <f>MONTH(Tabla1[[#This Row],[Fecha]])</f>
        <v>9</v>
      </c>
      <c r="M2062" s="11">
        <f>DAY(Tabla1[[#This Row],[Fecha]])</f>
        <v>15</v>
      </c>
      <c r="N2062" s="11">
        <f>WEEKDAY(Tabla1[[#This Row],[Fecha]],2)</f>
        <v>4</v>
      </c>
      <c r="O2062" s="11" t="str">
        <f t="shared" si="32"/>
        <v>Jueves</v>
      </c>
    </row>
    <row r="2063" spans="1:15" x14ac:dyDescent="0.25">
      <c r="A2063" s="4">
        <v>40801</v>
      </c>
      <c r="B2063">
        <v>3</v>
      </c>
      <c r="C2063">
        <v>2</v>
      </c>
      <c r="D2063" s="5" t="s">
        <v>24</v>
      </c>
      <c r="E2063" s="6">
        <v>663.56849999999997</v>
      </c>
      <c r="F2063" s="6">
        <v>1052.6355000000001</v>
      </c>
      <c r="G2063" s="6">
        <v>1716.204</v>
      </c>
      <c r="H2063" s="6" t="str">
        <f>VLOOKUP(Tabla1[[#This Row],[Caja]],Originales!$I$3:$K$6,2,FALSE)</f>
        <v>Las Canteras</v>
      </c>
      <c r="I2063" s="6" t="str">
        <f>VLOOKUP(Tabla1[[#This Row],[Caja]],Originales!$I$3:$K$6,3,FALSE)</f>
        <v>Las Palmas</v>
      </c>
      <c r="J2063" s="9" t="str">
        <f>VLOOKUP(Tabla1[[#This Row],[CodigoEmpleado]],Originales!$M$3:$P$13,2,FALSE)</f>
        <v>Ana</v>
      </c>
      <c r="K2063" s="10">
        <f>YEAR(Tabla1[[#This Row],[Fecha]])</f>
        <v>2011</v>
      </c>
      <c r="L2063" s="11">
        <f>MONTH(Tabla1[[#This Row],[Fecha]])</f>
        <v>9</v>
      </c>
      <c r="M2063" s="11">
        <f>DAY(Tabla1[[#This Row],[Fecha]])</f>
        <v>15</v>
      </c>
      <c r="N2063" s="11">
        <f>WEEKDAY(Tabla1[[#This Row],[Fecha]],2)</f>
        <v>4</v>
      </c>
      <c r="O2063" s="11" t="str">
        <f t="shared" si="32"/>
        <v>Jueves</v>
      </c>
    </row>
    <row r="2064" spans="1:15" x14ac:dyDescent="0.25">
      <c r="A2064" s="4">
        <v>40801</v>
      </c>
      <c r="B2064">
        <v>4</v>
      </c>
      <c r="C2064">
        <v>1</v>
      </c>
      <c r="D2064" s="5" t="s">
        <v>30</v>
      </c>
      <c r="E2064" s="6">
        <v>731.93399999999997</v>
      </c>
      <c r="F2064" s="6">
        <v>1104.9570000000001</v>
      </c>
      <c r="G2064" s="6">
        <v>1836.8910000000001</v>
      </c>
      <c r="H2064" s="6" t="str">
        <f>VLOOKUP(Tabla1[[#This Row],[Caja]],Originales!$I$3:$K$6,2,FALSE)</f>
        <v>Telde</v>
      </c>
      <c r="I2064" s="6" t="str">
        <f>VLOOKUP(Tabla1[[#This Row],[Caja]],Originales!$I$3:$K$6,3,FALSE)</f>
        <v>Las Palmas</v>
      </c>
      <c r="J2064" s="9" t="str">
        <f>VLOOKUP(Tabla1[[#This Row],[CodigoEmpleado]],Originales!$M$3:$P$13,2,FALSE)</f>
        <v>Juan</v>
      </c>
      <c r="K2064" s="10">
        <f>YEAR(Tabla1[[#This Row],[Fecha]])</f>
        <v>2011</v>
      </c>
      <c r="L2064" s="11">
        <f>MONTH(Tabla1[[#This Row],[Fecha]])</f>
        <v>9</v>
      </c>
      <c r="M2064" s="11">
        <f>DAY(Tabla1[[#This Row],[Fecha]])</f>
        <v>15</v>
      </c>
      <c r="N2064" s="11">
        <f>WEEKDAY(Tabla1[[#This Row],[Fecha]],2)</f>
        <v>4</v>
      </c>
      <c r="O2064" s="11" t="str">
        <f t="shared" si="32"/>
        <v>Jueves</v>
      </c>
    </row>
    <row r="2065" spans="1:15" x14ac:dyDescent="0.25">
      <c r="A2065" s="4">
        <v>40801</v>
      </c>
      <c r="B2065">
        <v>4</v>
      </c>
      <c r="C2065">
        <v>2</v>
      </c>
      <c r="D2065" s="5" t="s">
        <v>16</v>
      </c>
      <c r="E2065" s="6">
        <v>704.42399999999998</v>
      </c>
      <c r="F2065" s="6">
        <v>1072.932</v>
      </c>
      <c r="G2065" s="6">
        <v>1777.356</v>
      </c>
      <c r="H2065" s="6" t="str">
        <f>VLOOKUP(Tabla1[[#This Row],[Caja]],Originales!$I$3:$K$6,2,FALSE)</f>
        <v>Telde</v>
      </c>
      <c r="I2065" s="6" t="str">
        <f>VLOOKUP(Tabla1[[#This Row],[Caja]],Originales!$I$3:$K$6,3,FALSE)</f>
        <v>Las Palmas</v>
      </c>
      <c r="J2065" s="9" t="str">
        <f>VLOOKUP(Tabla1[[#This Row],[CodigoEmpleado]],Originales!$M$3:$P$13,2,FALSE)</f>
        <v>Jorge</v>
      </c>
      <c r="K2065" s="10">
        <f>YEAR(Tabla1[[#This Row],[Fecha]])</f>
        <v>2011</v>
      </c>
      <c r="L2065" s="11">
        <f>MONTH(Tabla1[[#This Row],[Fecha]])</f>
        <v>9</v>
      </c>
      <c r="M2065" s="11">
        <f>DAY(Tabla1[[#This Row],[Fecha]])</f>
        <v>15</v>
      </c>
      <c r="N2065" s="11">
        <f>WEEKDAY(Tabla1[[#This Row],[Fecha]],2)</f>
        <v>4</v>
      </c>
      <c r="O2065" s="11" t="str">
        <f t="shared" si="32"/>
        <v>Jueves</v>
      </c>
    </row>
    <row r="2066" spans="1:15" x14ac:dyDescent="0.25">
      <c r="A2066" s="4">
        <v>40802</v>
      </c>
      <c r="B2066">
        <v>1</v>
      </c>
      <c r="C2066">
        <v>1</v>
      </c>
      <c r="D2066" s="5" t="s">
        <v>22</v>
      </c>
      <c r="E2066" s="6">
        <v>596.20050000000003</v>
      </c>
      <c r="F2066" s="6">
        <v>999.13800000000003</v>
      </c>
      <c r="G2066" s="6">
        <v>1595.3385000000001</v>
      </c>
      <c r="H2066" s="6" t="str">
        <f>VLOOKUP(Tabla1[[#This Row],[Caja]],Originales!$I$3:$K$6,2,FALSE)</f>
        <v>Tenerife Norte</v>
      </c>
      <c r="I2066" s="6" t="str">
        <f>VLOOKUP(Tabla1[[#This Row],[Caja]],Originales!$I$3:$K$6,3,FALSE)</f>
        <v>Tenerife</v>
      </c>
      <c r="J2066" s="9" t="str">
        <f>VLOOKUP(Tabla1[[#This Row],[CodigoEmpleado]],Originales!$M$3:$P$13,2,FALSE)</f>
        <v>Paco</v>
      </c>
      <c r="K2066" s="10">
        <f>YEAR(Tabla1[[#This Row],[Fecha]])</f>
        <v>2011</v>
      </c>
      <c r="L2066" s="11">
        <f>MONTH(Tabla1[[#This Row],[Fecha]])</f>
        <v>9</v>
      </c>
      <c r="M2066" s="11">
        <f>DAY(Tabla1[[#This Row],[Fecha]])</f>
        <v>16</v>
      </c>
      <c r="N2066" s="11">
        <f>WEEKDAY(Tabla1[[#This Row],[Fecha]],2)</f>
        <v>5</v>
      </c>
      <c r="O2066" s="11" t="str">
        <f t="shared" si="32"/>
        <v>Viernes</v>
      </c>
    </row>
    <row r="2067" spans="1:15" x14ac:dyDescent="0.25">
      <c r="A2067" s="4">
        <v>40802</v>
      </c>
      <c r="B2067">
        <v>1</v>
      </c>
      <c r="C2067">
        <v>2</v>
      </c>
      <c r="D2067" s="5" t="s">
        <v>27</v>
      </c>
      <c r="E2067" s="6">
        <v>639.66</v>
      </c>
      <c r="F2067" s="6">
        <v>1007.9055</v>
      </c>
      <c r="G2067" s="6">
        <v>1647.5654999999999</v>
      </c>
      <c r="H2067" s="6" t="str">
        <f>VLOOKUP(Tabla1[[#This Row],[Caja]],Originales!$I$3:$K$6,2,FALSE)</f>
        <v>Tenerife Norte</v>
      </c>
      <c r="I2067" s="6" t="str">
        <f>VLOOKUP(Tabla1[[#This Row],[Caja]],Originales!$I$3:$K$6,3,FALSE)</f>
        <v>Tenerife</v>
      </c>
      <c r="J2067" s="9" t="str">
        <f>VLOOKUP(Tabla1[[#This Row],[CodigoEmpleado]],Originales!$M$3:$P$13,2,FALSE)</f>
        <v>Bea</v>
      </c>
      <c r="K2067" s="10">
        <f>YEAR(Tabla1[[#This Row],[Fecha]])</f>
        <v>2011</v>
      </c>
      <c r="L2067" s="11">
        <f>MONTH(Tabla1[[#This Row],[Fecha]])</f>
        <v>9</v>
      </c>
      <c r="M2067" s="11">
        <f>DAY(Tabla1[[#This Row],[Fecha]])</f>
        <v>16</v>
      </c>
      <c r="N2067" s="11">
        <f>WEEKDAY(Tabla1[[#This Row],[Fecha]],2)</f>
        <v>5</v>
      </c>
      <c r="O2067" s="11" t="str">
        <f t="shared" si="32"/>
        <v>Viernes</v>
      </c>
    </row>
    <row r="2068" spans="1:15" x14ac:dyDescent="0.25">
      <c r="A2068" s="4">
        <v>40802</v>
      </c>
      <c r="B2068">
        <v>2</v>
      </c>
      <c r="C2068">
        <v>1</v>
      </c>
      <c r="D2068" s="5" t="s">
        <v>32</v>
      </c>
      <c r="E2068" s="6">
        <v>685.95450000000005</v>
      </c>
      <c r="F2068" s="6">
        <v>1147.797</v>
      </c>
      <c r="G2068" s="6">
        <v>1833.7515000000001</v>
      </c>
      <c r="H2068" s="6" t="str">
        <f>VLOOKUP(Tabla1[[#This Row],[Caja]],Originales!$I$3:$K$6,2,FALSE)</f>
        <v>Tenerife Sur</v>
      </c>
      <c r="I2068" s="6" t="str">
        <f>VLOOKUP(Tabla1[[#This Row],[Caja]],Originales!$I$3:$K$6,3,FALSE)</f>
        <v>Tenerife</v>
      </c>
      <c r="J2068" s="9" t="str">
        <f>VLOOKUP(Tabla1[[#This Row],[CodigoEmpleado]],Originales!$M$3:$P$13,2,FALSE)</f>
        <v>Ana</v>
      </c>
      <c r="K2068" s="10">
        <f>YEAR(Tabla1[[#This Row],[Fecha]])</f>
        <v>2011</v>
      </c>
      <c r="L2068" s="11">
        <f>MONTH(Tabla1[[#This Row],[Fecha]])</f>
        <v>9</v>
      </c>
      <c r="M2068" s="11">
        <f>DAY(Tabla1[[#This Row],[Fecha]])</f>
        <v>16</v>
      </c>
      <c r="N2068" s="11">
        <f>WEEKDAY(Tabla1[[#This Row],[Fecha]],2)</f>
        <v>5</v>
      </c>
      <c r="O2068" s="11" t="str">
        <f t="shared" si="32"/>
        <v>Viernes</v>
      </c>
    </row>
    <row r="2069" spans="1:15" x14ac:dyDescent="0.25">
      <c r="A2069" s="4">
        <v>40802</v>
      </c>
      <c r="B2069">
        <v>2</v>
      </c>
      <c r="C2069">
        <v>2</v>
      </c>
      <c r="D2069" s="5" t="s">
        <v>37</v>
      </c>
      <c r="E2069" s="6">
        <v>794.38800000000003</v>
      </c>
      <c r="F2069" s="6">
        <v>1284.1079999999999</v>
      </c>
      <c r="G2069" s="6">
        <v>2078.4960000000001</v>
      </c>
      <c r="H2069" s="6" t="str">
        <f>VLOOKUP(Tabla1[[#This Row],[Caja]],Originales!$I$3:$K$6,2,FALSE)</f>
        <v>Tenerife Sur</v>
      </c>
      <c r="I2069" s="6" t="str">
        <f>VLOOKUP(Tabla1[[#This Row],[Caja]],Originales!$I$3:$K$6,3,FALSE)</f>
        <v>Tenerife</v>
      </c>
      <c r="J2069" s="9" t="str">
        <f>VLOOKUP(Tabla1[[#This Row],[CodigoEmpleado]],Originales!$M$3:$P$13,2,FALSE)</f>
        <v>Luis</v>
      </c>
      <c r="K2069" s="10">
        <f>YEAR(Tabla1[[#This Row],[Fecha]])</f>
        <v>2011</v>
      </c>
      <c r="L2069" s="11">
        <f>MONTH(Tabla1[[#This Row],[Fecha]])</f>
        <v>9</v>
      </c>
      <c r="M2069" s="11">
        <f>DAY(Tabla1[[#This Row],[Fecha]])</f>
        <v>16</v>
      </c>
      <c r="N2069" s="11">
        <f>WEEKDAY(Tabla1[[#This Row],[Fecha]],2)</f>
        <v>5</v>
      </c>
      <c r="O2069" s="11" t="str">
        <f t="shared" si="32"/>
        <v>Viernes</v>
      </c>
    </row>
    <row r="2070" spans="1:15" x14ac:dyDescent="0.25">
      <c r="A2070" s="4">
        <v>40802</v>
      </c>
      <c r="B2070">
        <v>3</v>
      </c>
      <c r="C2070">
        <v>1</v>
      </c>
      <c r="D2070" s="5" t="s">
        <v>40</v>
      </c>
      <c r="E2070" s="6">
        <v>632.30999999999995</v>
      </c>
      <c r="F2070" s="6">
        <v>1090.8975</v>
      </c>
      <c r="G2070" s="6">
        <v>1723.2075</v>
      </c>
      <c r="H2070" s="6" t="str">
        <f>VLOOKUP(Tabla1[[#This Row],[Caja]],Originales!$I$3:$K$6,2,FALSE)</f>
        <v>Las Canteras</v>
      </c>
      <c r="I2070" s="6" t="str">
        <f>VLOOKUP(Tabla1[[#This Row],[Caja]],Originales!$I$3:$K$6,3,FALSE)</f>
        <v>Las Palmas</v>
      </c>
      <c r="J2070" s="9" t="str">
        <f>VLOOKUP(Tabla1[[#This Row],[CodigoEmpleado]],Originales!$M$3:$P$13,2,FALSE)</f>
        <v>Pepe</v>
      </c>
      <c r="K2070" s="10">
        <f>YEAR(Tabla1[[#This Row],[Fecha]])</f>
        <v>2011</v>
      </c>
      <c r="L2070" s="11">
        <f>MONTH(Tabla1[[#This Row],[Fecha]])</f>
        <v>9</v>
      </c>
      <c r="M2070" s="11">
        <f>DAY(Tabla1[[#This Row],[Fecha]])</f>
        <v>16</v>
      </c>
      <c r="N2070" s="11">
        <f>WEEKDAY(Tabla1[[#This Row],[Fecha]],2)</f>
        <v>5</v>
      </c>
      <c r="O2070" s="11" t="str">
        <f t="shared" si="32"/>
        <v>Viernes</v>
      </c>
    </row>
    <row r="2071" spans="1:15" x14ac:dyDescent="0.25">
      <c r="A2071" s="4">
        <v>40802</v>
      </c>
      <c r="B2071">
        <v>3</v>
      </c>
      <c r="C2071">
        <v>2</v>
      </c>
      <c r="D2071" s="5" t="s">
        <v>41</v>
      </c>
      <c r="E2071" s="6">
        <v>826.476</v>
      </c>
      <c r="F2071" s="6">
        <v>1303.7325000000001</v>
      </c>
      <c r="G2071" s="6">
        <v>2130.2085000000002</v>
      </c>
      <c r="H2071" s="6" t="str">
        <f>VLOOKUP(Tabla1[[#This Row],[Caja]],Originales!$I$3:$K$6,2,FALSE)</f>
        <v>Las Canteras</v>
      </c>
      <c r="I2071" s="6" t="str">
        <f>VLOOKUP(Tabla1[[#This Row],[Caja]],Originales!$I$3:$K$6,3,FALSE)</f>
        <v>Las Palmas</v>
      </c>
      <c r="J2071" s="9" t="str">
        <f>VLOOKUP(Tabla1[[#This Row],[CodigoEmpleado]],Originales!$M$3:$P$13,2,FALSE)</f>
        <v>Javi</v>
      </c>
      <c r="K2071" s="10">
        <f>YEAR(Tabla1[[#This Row],[Fecha]])</f>
        <v>2011</v>
      </c>
      <c r="L2071" s="11">
        <f>MONTH(Tabla1[[#This Row],[Fecha]])</f>
        <v>9</v>
      </c>
      <c r="M2071" s="11">
        <f>DAY(Tabla1[[#This Row],[Fecha]])</f>
        <v>16</v>
      </c>
      <c r="N2071" s="11">
        <f>WEEKDAY(Tabla1[[#This Row],[Fecha]],2)</f>
        <v>5</v>
      </c>
      <c r="O2071" s="11" t="str">
        <f t="shared" si="32"/>
        <v>Viernes</v>
      </c>
    </row>
    <row r="2072" spans="1:15" x14ac:dyDescent="0.25">
      <c r="A2072" s="4">
        <v>40802</v>
      </c>
      <c r="B2072">
        <v>4</v>
      </c>
      <c r="C2072">
        <v>1</v>
      </c>
      <c r="D2072" s="5" t="s">
        <v>43</v>
      </c>
      <c r="E2072" s="6">
        <v>730.67399999999998</v>
      </c>
      <c r="F2072" s="6">
        <v>1100.463</v>
      </c>
      <c r="G2072" s="6">
        <v>1831.1369999999999</v>
      </c>
      <c r="H2072" s="6" t="str">
        <f>VLOOKUP(Tabla1[[#This Row],[Caja]],Originales!$I$3:$K$6,2,FALSE)</f>
        <v>Telde</v>
      </c>
      <c r="I2072" s="6" t="str">
        <f>VLOOKUP(Tabla1[[#This Row],[Caja]],Originales!$I$3:$K$6,3,FALSE)</f>
        <v>Las Palmas</v>
      </c>
      <c r="J2072" s="9" t="str">
        <f>VLOOKUP(Tabla1[[#This Row],[CodigoEmpleado]],Originales!$M$3:$P$13,2,FALSE)</f>
        <v>Jose</v>
      </c>
      <c r="K2072" s="10">
        <f>YEAR(Tabla1[[#This Row],[Fecha]])</f>
        <v>2011</v>
      </c>
      <c r="L2072" s="11">
        <f>MONTH(Tabla1[[#This Row],[Fecha]])</f>
        <v>9</v>
      </c>
      <c r="M2072" s="11">
        <f>DAY(Tabla1[[#This Row],[Fecha]])</f>
        <v>16</v>
      </c>
      <c r="N2072" s="11">
        <f>WEEKDAY(Tabla1[[#This Row],[Fecha]],2)</f>
        <v>5</v>
      </c>
      <c r="O2072" s="11" t="str">
        <f t="shared" si="32"/>
        <v>Viernes</v>
      </c>
    </row>
    <row r="2073" spans="1:15" x14ac:dyDescent="0.25">
      <c r="A2073" s="4">
        <v>40802</v>
      </c>
      <c r="B2073">
        <v>4</v>
      </c>
      <c r="C2073">
        <v>2</v>
      </c>
      <c r="D2073" s="5" t="s">
        <v>47</v>
      </c>
      <c r="E2073" s="6">
        <v>694.73249999999996</v>
      </c>
      <c r="F2073" s="6">
        <v>1134.9555</v>
      </c>
      <c r="G2073" s="6">
        <v>1829.6880000000001</v>
      </c>
      <c r="H2073" s="6" t="str">
        <f>VLOOKUP(Tabla1[[#This Row],[Caja]],Originales!$I$3:$K$6,2,FALSE)</f>
        <v>Telde</v>
      </c>
      <c r="I2073" s="6" t="str">
        <f>VLOOKUP(Tabla1[[#This Row],[Caja]],Originales!$I$3:$K$6,3,FALSE)</f>
        <v>Las Palmas</v>
      </c>
      <c r="J2073" s="9" t="str">
        <f>VLOOKUP(Tabla1[[#This Row],[CodigoEmpleado]],Originales!$M$3:$P$13,2,FALSE)</f>
        <v>Toño</v>
      </c>
      <c r="K2073" s="10">
        <f>YEAR(Tabla1[[#This Row],[Fecha]])</f>
        <v>2011</v>
      </c>
      <c r="L2073" s="11">
        <f>MONTH(Tabla1[[#This Row],[Fecha]])</f>
        <v>9</v>
      </c>
      <c r="M2073" s="11">
        <f>DAY(Tabla1[[#This Row],[Fecha]])</f>
        <v>16</v>
      </c>
      <c r="N2073" s="11">
        <f>WEEKDAY(Tabla1[[#This Row],[Fecha]],2)</f>
        <v>5</v>
      </c>
      <c r="O2073" s="11" t="str">
        <f t="shared" si="32"/>
        <v>Viernes</v>
      </c>
    </row>
    <row r="2074" spans="1:15" x14ac:dyDescent="0.25">
      <c r="A2074" s="4">
        <v>40803</v>
      </c>
      <c r="B2074">
        <v>1</v>
      </c>
      <c r="C2074">
        <v>1</v>
      </c>
      <c r="D2074" s="5" t="s">
        <v>24</v>
      </c>
      <c r="E2074" s="6">
        <v>625.35900000000004</v>
      </c>
      <c r="F2074" s="6">
        <v>986.28599999999994</v>
      </c>
      <c r="G2074" s="6">
        <v>1611.645</v>
      </c>
      <c r="H2074" s="6" t="str">
        <f>VLOOKUP(Tabla1[[#This Row],[Caja]],Originales!$I$3:$K$6,2,FALSE)</f>
        <v>Tenerife Norte</v>
      </c>
      <c r="I2074" s="6" t="str">
        <f>VLOOKUP(Tabla1[[#This Row],[Caja]],Originales!$I$3:$K$6,3,FALSE)</f>
        <v>Tenerife</v>
      </c>
      <c r="J2074" s="9" t="str">
        <f>VLOOKUP(Tabla1[[#This Row],[CodigoEmpleado]],Originales!$M$3:$P$13,2,FALSE)</f>
        <v>Ana</v>
      </c>
      <c r="K2074" s="10">
        <f>YEAR(Tabla1[[#This Row],[Fecha]])</f>
        <v>2011</v>
      </c>
      <c r="L2074" s="11">
        <f>MONTH(Tabla1[[#This Row],[Fecha]])</f>
        <v>9</v>
      </c>
      <c r="M2074" s="11">
        <f>DAY(Tabla1[[#This Row],[Fecha]])</f>
        <v>17</v>
      </c>
      <c r="N2074" s="11">
        <f>WEEKDAY(Tabla1[[#This Row],[Fecha]],2)</f>
        <v>6</v>
      </c>
      <c r="O2074" s="11" t="str">
        <f t="shared" si="32"/>
        <v>Sábado</v>
      </c>
    </row>
    <row r="2075" spans="1:15" x14ac:dyDescent="0.25">
      <c r="A2075" s="4">
        <v>40803</v>
      </c>
      <c r="B2075">
        <v>1</v>
      </c>
      <c r="C2075">
        <v>2</v>
      </c>
      <c r="D2075" s="5" t="s">
        <v>30</v>
      </c>
      <c r="E2075" s="6">
        <v>790.99649999999997</v>
      </c>
      <c r="F2075" s="6">
        <v>1282.2284999999999</v>
      </c>
      <c r="G2075" s="6">
        <v>2073.2249999999999</v>
      </c>
      <c r="H2075" s="6" t="str">
        <f>VLOOKUP(Tabla1[[#This Row],[Caja]],Originales!$I$3:$K$6,2,FALSE)</f>
        <v>Tenerife Norte</v>
      </c>
      <c r="I2075" s="6" t="str">
        <f>VLOOKUP(Tabla1[[#This Row],[Caja]],Originales!$I$3:$K$6,3,FALSE)</f>
        <v>Tenerife</v>
      </c>
      <c r="J2075" s="9" t="str">
        <f>VLOOKUP(Tabla1[[#This Row],[CodigoEmpleado]],Originales!$M$3:$P$13,2,FALSE)</f>
        <v>Juan</v>
      </c>
      <c r="K2075" s="10">
        <f>YEAR(Tabla1[[#This Row],[Fecha]])</f>
        <v>2011</v>
      </c>
      <c r="L2075" s="11">
        <f>MONTH(Tabla1[[#This Row],[Fecha]])</f>
        <v>9</v>
      </c>
      <c r="M2075" s="11">
        <f>DAY(Tabla1[[#This Row],[Fecha]])</f>
        <v>17</v>
      </c>
      <c r="N2075" s="11">
        <f>WEEKDAY(Tabla1[[#This Row],[Fecha]],2)</f>
        <v>6</v>
      </c>
      <c r="O2075" s="11" t="str">
        <f t="shared" si="32"/>
        <v>Sábado</v>
      </c>
    </row>
    <row r="2076" spans="1:15" x14ac:dyDescent="0.25">
      <c r="A2076" s="4">
        <v>40803</v>
      </c>
      <c r="B2076">
        <v>2</v>
      </c>
      <c r="C2076">
        <v>1</v>
      </c>
      <c r="D2076" s="5" t="s">
        <v>16</v>
      </c>
      <c r="E2076" s="6">
        <v>667.46400000000006</v>
      </c>
      <c r="F2076" s="6">
        <v>1128.771</v>
      </c>
      <c r="G2076" s="6">
        <v>1796.2349999999999</v>
      </c>
      <c r="H2076" s="6" t="str">
        <f>VLOOKUP(Tabla1[[#This Row],[Caja]],Originales!$I$3:$K$6,2,FALSE)</f>
        <v>Tenerife Sur</v>
      </c>
      <c r="I2076" s="6" t="str">
        <f>VLOOKUP(Tabla1[[#This Row],[Caja]],Originales!$I$3:$K$6,3,FALSE)</f>
        <v>Tenerife</v>
      </c>
      <c r="J2076" s="9" t="str">
        <f>VLOOKUP(Tabla1[[#This Row],[CodigoEmpleado]],Originales!$M$3:$P$13,2,FALSE)</f>
        <v>Jorge</v>
      </c>
      <c r="K2076" s="10">
        <f>YEAR(Tabla1[[#This Row],[Fecha]])</f>
        <v>2011</v>
      </c>
      <c r="L2076" s="11">
        <f>MONTH(Tabla1[[#This Row],[Fecha]])</f>
        <v>9</v>
      </c>
      <c r="M2076" s="11">
        <f>DAY(Tabla1[[#This Row],[Fecha]])</f>
        <v>17</v>
      </c>
      <c r="N2076" s="11">
        <f>WEEKDAY(Tabla1[[#This Row],[Fecha]],2)</f>
        <v>6</v>
      </c>
      <c r="O2076" s="11" t="str">
        <f t="shared" si="32"/>
        <v>Sábado</v>
      </c>
    </row>
    <row r="2077" spans="1:15" x14ac:dyDescent="0.25">
      <c r="A2077" s="4">
        <v>40803</v>
      </c>
      <c r="B2077">
        <v>2</v>
      </c>
      <c r="C2077">
        <v>2</v>
      </c>
      <c r="D2077" s="5" t="s">
        <v>22</v>
      </c>
      <c r="E2077" s="6">
        <v>823.81949999999995</v>
      </c>
      <c r="F2077" s="6">
        <v>1267.7594999999999</v>
      </c>
      <c r="G2077" s="6">
        <v>2091.5790000000002</v>
      </c>
      <c r="H2077" s="6" t="str">
        <f>VLOOKUP(Tabla1[[#This Row],[Caja]],Originales!$I$3:$K$6,2,FALSE)</f>
        <v>Tenerife Sur</v>
      </c>
      <c r="I2077" s="6" t="str">
        <f>VLOOKUP(Tabla1[[#This Row],[Caja]],Originales!$I$3:$K$6,3,FALSE)</f>
        <v>Tenerife</v>
      </c>
      <c r="J2077" s="9" t="str">
        <f>VLOOKUP(Tabla1[[#This Row],[CodigoEmpleado]],Originales!$M$3:$P$13,2,FALSE)</f>
        <v>Paco</v>
      </c>
      <c r="K2077" s="10">
        <f>YEAR(Tabla1[[#This Row],[Fecha]])</f>
        <v>2011</v>
      </c>
      <c r="L2077" s="11">
        <f>MONTH(Tabla1[[#This Row],[Fecha]])</f>
        <v>9</v>
      </c>
      <c r="M2077" s="11">
        <f>DAY(Tabla1[[#This Row],[Fecha]])</f>
        <v>17</v>
      </c>
      <c r="N2077" s="11">
        <f>WEEKDAY(Tabla1[[#This Row],[Fecha]],2)</f>
        <v>6</v>
      </c>
      <c r="O2077" s="11" t="str">
        <f t="shared" si="32"/>
        <v>Sábado</v>
      </c>
    </row>
    <row r="2078" spans="1:15" x14ac:dyDescent="0.25">
      <c r="A2078" s="4">
        <v>40803</v>
      </c>
      <c r="B2078">
        <v>3</v>
      </c>
      <c r="C2078">
        <v>1</v>
      </c>
      <c r="D2078" s="5" t="s">
        <v>27</v>
      </c>
      <c r="E2078" s="6">
        <v>674.42550000000006</v>
      </c>
      <c r="F2078" s="6">
        <v>1098.2159999999999</v>
      </c>
      <c r="G2078" s="6">
        <v>1772.6415</v>
      </c>
      <c r="H2078" s="6" t="str">
        <f>VLOOKUP(Tabla1[[#This Row],[Caja]],Originales!$I$3:$K$6,2,FALSE)</f>
        <v>Las Canteras</v>
      </c>
      <c r="I2078" s="6" t="str">
        <f>VLOOKUP(Tabla1[[#This Row],[Caja]],Originales!$I$3:$K$6,3,FALSE)</f>
        <v>Las Palmas</v>
      </c>
      <c r="J2078" s="9" t="str">
        <f>VLOOKUP(Tabla1[[#This Row],[CodigoEmpleado]],Originales!$M$3:$P$13,2,FALSE)</f>
        <v>Bea</v>
      </c>
      <c r="K2078" s="10">
        <f>YEAR(Tabla1[[#This Row],[Fecha]])</f>
        <v>2011</v>
      </c>
      <c r="L2078" s="11">
        <f>MONTH(Tabla1[[#This Row],[Fecha]])</f>
        <v>9</v>
      </c>
      <c r="M2078" s="11">
        <f>DAY(Tabla1[[#This Row],[Fecha]])</f>
        <v>17</v>
      </c>
      <c r="N2078" s="11">
        <f>WEEKDAY(Tabla1[[#This Row],[Fecha]],2)</f>
        <v>6</v>
      </c>
      <c r="O2078" s="11" t="str">
        <f t="shared" si="32"/>
        <v>Sábado</v>
      </c>
    </row>
    <row r="2079" spans="1:15" x14ac:dyDescent="0.25">
      <c r="A2079" s="4">
        <v>40803</v>
      </c>
      <c r="B2079">
        <v>3</v>
      </c>
      <c r="C2079">
        <v>2</v>
      </c>
      <c r="D2079" s="5" t="s">
        <v>32</v>
      </c>
      <c r="E2079" s="6">
        <v>650.02350000000001</v>
      </c>
      <c r="F2079" s="6">
        <v>999.13800000000003</v>
      </c>
      <c r="G2079" s="6">
        <v>1649.1614999999999</v>
      </c>
      <c r="H2079" s="6" t="str">
        <f>VLOOKUP(Tabla1[[#This Row],[Caja]],Originales!$I$3:$K$6,2,FALSE)</f>
        <v>Las Canteras</v>
      </c>
      <c r="I2079" s="6" t="str">
        <f>VLOOKUP(Tabla1[[#This Row],[Caja]],Originales!$I$3:$K$6,3,FALSE)</f>
        <v>Las Palmas</v>
      </c>
      <c r="J2079" s="9" t="str">
        <f>VLOOKUP(Tabla1[[#This Row],[CodigoEmpleado]],Originales!$M$3:$P$13,2,FALSE)</f>
        <v>Ana</v>
      </c>
      <c r="K2079" s="10">
        <f>YEAR(Tabla1[[#This Row],[Fecha]])</f>
        <v>2011</v>
      </c>
      <c r="L2079" s="11">
        <f>MONTH(Tabla1[[#This Row],[Fecha]])</f>
        <v>9</v>
      </c>
      <c r="M2079" s="11">
        <f>DAY(Tabla1[[#This Row],[Fecha]])</f>
        <v>17</v>
      </c>
      <c r="N2079" s="11">
        <f>WEEKDAY(Tabla1[[#This Row],[Fecha]],2)</f>
        <v>6</v>
      </c>
      <c r="O2079" s="11" t="str">
        <f t="shared" si="32"/>
        <v>Sábado</v>
      </c>
    </row>
    <row r="2080" spans="1:15" x14ac:dyDescent="0.25">
      <c r="A2080" s="4">
        <v>40803</v>
      </c>
      <c r="B2080">
        <v>4</v>
      </c>
      <c r="C2080">
        <v>1</v>
      </c>
      <c r="D2080" s="5" t="s">
        <v>37</v>
      </c>
      <c r="E2080" s="6">
        <v>620.47649999999999</v>
      </c>
      <c r="F2080" s="6">
        <v>1003.6319999999999</v>
      </c>
      <c r="G2080" s="6">
        <v>1624.1085</v>
      </c>
      <c r="H2080" s="6" t="str">
        <f>VLOOKUP(Tabla1[[#This Row],[Caja]],Originales!$I$3:$K$6,2,FALSE)</f>
        <v>Telde</v>
      </c>
      <c r="I2080" s="6" t="str">
        <f>VLOOKUP(Tabla1[[#This Row],[Caja]],Originales!$I$3:$K$6,3,FALSE)</f>
        <v>Las Palmas</v>
      </c>
      <c r="J2080" s="9" t="str">
        <f>VLOOKUP(Tabla1[[#This Row],[CodigoEmpleado]],Originales!$M$3:$P$13,2,FALSE)</f>
        <v>Luis</v>
      </c>
      <c r="K2080" s="10">
        <f>YEAR(Tabla1[[#This Row],[Fecha]])</f>
        <v>2011</v>
      </c>
      <c r="L2080" s="11">
        <f>MONTH(Tabla1[[#This Row],[Fecha]])</f>
        <v>9</v>
      </c>
      <c r="M2080" s="11">
        <f>DAY(Tabla1[[#This Row],[Fecha]])</f>
        <v>17</v>
      </c>
      <c r="N2080" s="11">
        <f>WEEKDAY(Tabla1[[#This Row],[Fecha]],2)</f>
        <v>6</v>
      </c>
      <c r="O2080" s="11" t="str">
        <f t="shared" si="32"/>
        <v>Sábado</v>
      </c>
    </row>
    <row r="2081" spans="1:15" x14ac:dyDescent="0.25">
      <c r="A2081" s="4">
        <v>40803</v>
      </c>
      <c r="B2081">
        <v>4</v>
      </c>
      <c r="C2081">
        <v>2</v>
      </c>
      <c r="D2081" s="5" t="s">
        <v>40</v>
      </c>
      <c r="E2081" s="6">
        <v>581.74199999999996</v>
      </c>
      <c r="F2081" s="6">
        <v>999.28499999999997</v>
      </c>
      <c r="G2081" s="6">
        <v>1581.027</v>
      </c>
      <c r="H2081" s="6" t="str">
        <f>VLOOKUP(Tabla1[[#This Row],[Caja]],Originales!$I$3:$K$6,2,FALSE)</f>
        <v>Telde</v>
      </c>
      <c r="I2081" s="6" t="str">
        <f>VLOOKUP(Tabla1[[#This Row],[Caja]],Originales!$I$3:$K$6,3,FALSE)</f>
        <v>Las Palmas</v>
      </c>
      <c r="J2081" s="9" t="str">
        <f>VLOOKUP(Tabla1[[#This Row],[CodigoEmpleado]],Originales!$M$3:$P$13,2,FALSE)</f>
        <v>Pepe</v>
      </c>
      <c r="K2081" s="10">
        <f>YEAR(Tabla1[[#This Row],[Fecha]])</f>
        <v>2011</v>
      </c>
      <c r="L2081" s="11">
        <f>MONTH(Tabla1[[#This Row],[Fecha]])</f>
        <v>9</v>
      </c>
      <c r="M2081" s="11">
        <f>DAY(Tabla1[[#This Row],[Fecha]])</f>
        <v>17</v>
      </c>
      <c r="N2081" s="11">
        <f>WEEKDAY(Tabla1[[#This Row],[Fecha]],2)</f>
        <v>6</v>
      </c>
      <c r="O2081" s="11" t="str">
        <f t="shared" si="32"/>
        <v>Sábado</v>
      </c>
    </row>
    <row r="2082" spans="1:15" x14ac:dyDescent="0.25">
      <c r="A2082" s="4">
        <v>40804</v>
      </c>
      <c r="B2082">
        <v>1</v>
      </c>
      <c r="C2082">
        <v>1</v>
      </c>
      <c r="D2082" s="5" t="s">
        <v>41</v>
      </c>
      <c r="E2082" s="6">
        <v>713.09699999999998</v>
      </c>
      <c r="F2082" s="6">
        <v>1152.816</v>
      </c>
      <c r="G2082" s="6">
        <v>1865.913</v>
      </c>
      <c r="H2082" s="6" t="str">
        <f>VLOOKUP(Tabla1[[#This Row],[Caja]],Originales!$I$3:$K$6,2,FALSE)</f>
        <v>Tenerife Norte</v>
      </c>
      <c r="I2082" s="6" t="str">
        <f>VLOOKUP(Tabla1[[#This Row],[Caja]],Originales!$I$3:$K$6,3,FALSE)</f>
        <v>Tenerife</v>
      </c>
      <c r="J2082" s="9" t="str">
        <f>VLOOKUP(Tabla1[[#This Row],[CodigoEmpleado]],Originales!$M$3:$P$13,2,FALSE)</f>
        <v>Javi</v>
      </c>
      <c r="K2082" s="10">
        <f>YEAR(Tabla1[[#This Row],[Fecha]])</f>
        <v>2011</v>
      </c>
      <c r="L2082" s="11">
        <f>MONTH(Tabla1[[#This Row],[Fecha]])</f>
        <v>9</v>
      </c>
      <c r="M2082" s="11">
        <f>DAY(Tabla1[[#This Row],[Fecha]])</f>
        <v>18</v>
      </c>
      <c r="N2082" s="11">
        <f>WEEKDAY(Tabla1[[#This Row],[Fecha]],2)</f>
        <v>7</v>
      </c>
      <c r="O2082" s="11" t="str">
        <f t="shared" si="32"/>
        <v>Domingo</v>
      </c>
    </row>
    <row r="2083" spans="1:15" x14ac:dyDescent="0.25">
      <c r="A2083" s="4">
        <v>40804</v>
      </c>
      <c r="B2083">
        <v>1</v>
      </c>
      <c r="C2083">
        <v>2</v>
      </c>
      <c r="D2083" s="5" t="s">
        <v>43</v>
      </c>
      <c r="E2083" s="6">
        <v>649.12049999999999</v>
      </c>
      <c r="F2083" s="6">
        <v>1122.8175000000001</v>
      </c>
      <c r="G2083" s="6">
        <v>1771.9380000000001</v>
      </c>
      <c r="H2083" s="6" t="str">
        <f>VLOOKUP(Tabla1[[#This Row],[Caja]],Originales!$I$3:$K$6,2,FALSE)</f>
        <v>Tenerife Norte</v>
      </c>
      <c r="I2083" s="6" t="str">
        <f>VLOOKUP(Tabla1[[#This Row],[Caja]],Originales!$I$3:$K$6,3,FALSE)</f>
        <v>Tenerife</v>
      </c>
      <c r="J2083" s="9" t="str">
        <f>VLOOKUP(Tabla1[[#This Row],[CodigoEmpleado]],Originales!$M$3:$P$13,2,FALSE)</f>
        <v>Jose</v>
      </c>
      <c r="K2083" s="10">
        <f>YEAR(Tabla1[[#This Row],[Fecha]])</f>
        <v>2011</v>
      </c>
      <c r="L2083" s="11">
        <f>MONTH(Tabla1[[#This Row],[Fecha]])</f>
        <v>9</v>
      </c>
      <c r="M2083" s="11">
        <f>DAY(Tabla1[[#This Row],[Fecha]])</f>
        <v>18</v>
      </c>
      <c r="N2083" s="11">
        <f>WEEKDAY(Tabla1[[#This Row],[Fecha]],2)</f>
        <v>7</v>
      </c>
      <c r="O2083" s="11" t="str">
        <f t="shared" si="32"/>
        <v>Domingo</v>
      </c>
    </row>
    <row r="2084" spans="1:15" x14ac:dyDescent="0.25">
      <c r="A2084" s="4">
        <v>40804</v>
      </c>
      <c r="B2084">
        <v>2</v>
      </c>
      <c r="C2084">
        <v>1</v>
      </c>
      <c r="D2084" s="5" t="s">
        <v>47</v>
      </c>
      <c r="E2084" s="6">
        <v>709.62149999999997</v>
      </c>
      <c r="F2084" s="6">
        <v>1080.8805</v>
      </c>
      <c r="G2084" s="6">
        <v>1790.502</v>
      </c>
      <c r="H2084" s="6" t="str">
        <f>VLOOKUP(Tabla1[[#This Row],[Caja]],Originales!$I$3:$K$6,2,FALSE)</f>
        <v>Tenerife Sur</v>
      </c>
      <c r="I2084" s="6" t="str">
        <f>VLOOKUP(Tabla1[[#This Row],[Caja]],Originales!$I$3:$K$6,3,FALSE)</f>
        <v>Tenerife</v>
      </c>
      <c r="J2084" s="9" t="str">
        <f>VLOOKUP(Tabla1[[#This Row],[CodigoEmpleado]],Originales!$M$3:$P$13,2,FALSE)</f>
        <v>Toño</v>
      </c>
      <c r="K2084" s="10">
        <f>YEAR(Tabla1[[#This Row],[Fecha]])</f>
        <v>2011</v>
      </c>
      <c r="L2084" s="11">
        <f>MONTH(Tabla1[[#This Row],[Fecha]])</f>
        <v>9</v>
      </c>
      <c r="M2084" s="11">
        <f>DAY(Tabla1[[#This Row],[Fecha]])</f>
        <v>18</v>
      </c>
      <c r="N2084" s="11">
        <f>WEEKDAY(Tabla1[[#This Row],[Fecha]],2)</f>
        <v>7</v>
      </c>
      <c r="O2084" s="11" t="str">
        <f t="shared" si="32"/>
        <v>Domingo</v>
      </c>
    </row>
    <row r="2085" spans="1:15" x14ac:dyDescent="0.25">
      <c r="A2085" s="4">
        <v>40804</v>
      </c>
      <c r="B2085">
        <v>2</v>
      </c>
      <c r="C2085">
        <v>2</v>
      </c>
      <c r="D2085" s="5" t="s">
        <v>24</v>
      </c>
      <c r="E2085" s="6">
        <v>705.495</v>
      </c>
      <c r="F2085" s="6">
        <v>1230.8834999999999</v>
      </c>
      <c r="G2085" s="6">
        <v>1936.3785</v>
      </c>
      <c r="H2085" s="6" t="str">
        <f>VLOOKUP(Tabla1[[#This Row],[Caja]],Originales!$I$3:$K$6,2,FALSE)</f>
        <v>Tenerife Sur</v>
      </c>
      <c r="I2085" s="6" t="str">
        <f>VLOOKUP(Tabla1[[#This Row],[Caja]],Originales!$I$3:$K$6,3,FALSE)</f>
        <v>Tenerife</v>
      </c>
      <c r="J2085" s="9" t="str">
        <f>VLOOKUP(Tabla1[[#This Row],[CodigoEmpleado]],Originales!$M$3:$P$13,2,FALSE)</f>
        <v>Ana</v>
      </c>
      <c r="K2085" s="10">
        <f>YEAR(Tabla1[[#This Row],[Fecha]])</f>
        <v>2011</v>
      </c>
      <c r="L2085" s="11">
        <f>MONTH(Tabla1[[#This Row],[Fecha]])</f>
        <v>9</v>
      </c>
      <c r="M2085" s="11">
        <f>DAY(Tabla1[[#This Row],[Fecha]])</f>
        <v>18</v>
      </c>
      <c r="N2085" s="11">
        <f>WEEKDAY(Tabla1[[#This Row],[Fecha]],2)</f>
        <v>7</v>
      </c>
      <c r="O2085" s="11" t="str">
        <f t="shared" si="32"/>
        <v>Domingo</v>
      </c>
    </row>
    <row r="2086" spans="1:15" x14ac:dyDescent="0.25">
      <c r="A2086" s="4">
        <v>40804</v>
      </c>
      <c r="B2086">
        <v>3</v>
      </c>
      <c r="C2086">
        <v>1</v>
      </c>
      <c r="D2086" s="5" t="s">
        <v>30</v>
      </c>
      <c r="E2086" s="6">
        <v>651.02099999999996</v>
      </c>
      <c r="F2086" s="6">
        <v>1006.6559999999999</v>
      </c>
      <c r="G2086" s="6">
        <v>1657.6769999999999</v>
      </c>
      <c r="H2086" s="6" t="str">
        <f>VLOOKUP(Tabla1[[#This Row],[Caja]],Originales!$I$3:$K$6,2,FALSE)</f>
        <v>Las Canteras</v>
      </c>
      <c r="I2086" s="6" t="str">
        <f>VLOOKUP(Tabla1[[#This Row],[Caja]],Originales!$I$3:$K$6,3,FALSE)</f>
        <v>Las Palmas</v>
      </c>
      <c r="J2086" s="9" t="str">
        <f>VLOOKUP(Tabla1[[#This Row],[CodigoEmpleado]],Originales!$M$3:$P$13,2,FALSE)</f>
        <v>Juan</v>
      </c>
      <c r="K2086" s="10">
        <f>YEAR(Tabla1[[#This Row],[Fecha]])</f>
        <v>2011</v>
      </c>
      <c r="L2086" s="11">
        <f>MONTH(Tabla1[[#This Row],[Fecha]])</f>
        <v>9</v>
      </c>
      <c r="M2086" s="11">
        <f>DAY(Tabla1[[#This Row],[Fecha]])</f>
        <v>18</v>
      </c>
      <c r="N2086" s="11">
        <f>WEEKDAY(Tabla1[[#This Row],[Fecha]],2)</f>
        <v>7</v>
      </c>
      <c r="O2086" s="11" t="str">
        <f t="shared" si="32"/>
        <v>Domingo</v>
      </c>
    </row>
    <row r="2087" spans="1:15" x14ac:dyDescent="0.25">
      <c r="A2087" s="4">
        <v>40804</v>
      </c>
      <c r="B2087">
        <v>3</v>
      </c>
      <c r="C2087">
        <v>2</v>
      </c>
      <c r="D2087" s="5" t="s">
        <v>16</v>
      </c>
      <c r="E2087" s="6">
        <v>768.89400000000001</v>
      </c>
      <c r="F2087" s="6">
        <v>1157.2155</v>
      </c>
      <c r="G2087" s="6">
        <v>1926.1095</v>
      </c>
      <c r="H2087" s="6" t="str">
        <f>VLOOKUP(Tabla1[[#This Row],[Caja]],Originales!$I$3:$K$6,2,FALSE)</f>
        <v>Las Canteras</v>
      </c>
      <c r="I2087" s="6" t="str">
        <f>VLOOKUP(Tabla1[[#This Row],[Caja]],Originales!$I$3:$K$6,3,FALSE)</f>
        <v>Las Palmas</v>
      </c>
      <c r="J2087" s="9" t="str">
        <f>VLOOKUP(Tabla1[[#This Row],[CodigoEmpleado]],Originales!$M$3:$P$13,2,FALSE)</f>
        <v>Jorge</v>
      </c>
      <c r="K2087" s="10">
        <f>YEAR(Tabla1[[#This Row],[Fecha]])</f>
        <v>2011</v>
      </c>
      <c r="L2087" s="11">
        <f>MONTH(Tabla1[[#This Row],[Fecha]])</f>
        <v>9</v>
      </c>
      <c r="M2087" s="11">
        <f>DAY(Tabla1[[#This Row],[Fecha]])</f>
        <v>18</v>
      </c>
      <c r="N2087" s="11">
        <f>WEEKDAY(Tabla1[[#This Row],[Fecha]],2)</f>
        <v>7</v>
      </c>
      <c r="O2087" s="11" t="str">
        <f t="shared" si="32"/>
        <v>Domingo</v>
      </c>
    </row>
    <row r="2088" spans="1:15" x14ac:dyDescent="0.25">
      <c r="A2088" s="4">
        <v>40804</v>
      </c>
      <c r="B2088">
        <v>4</v>
      </c>
      <c r="C2088">
        <v>1</v>
      </c>
      <c r="D2088" s="5" t="s">
        <v>22</v>
      </c>
      <c r="E2088" s="6">
        <v>654.33900000000006</v>
      </c>
      <c r="F2088" s="6">
        <v>982.92600000000004</v>
      </c>
      <c r="G2088" s="6">
        <v>1637.2650000000001</v>
      </c>
      <c r="H2088" s="6" t="str">
        <f>VLOOKUP(Tabla1[[#This Row],[Caja]],Originales!$I$3:$K$6,2,FALSE)</f>
        <v>Telde</v>
      </c>
      <c r="I2088" s="6" t="str">
        <f>VLOOKUP(Tabla1[[#This Row],[Caja]],Originales!$I$3:$K$6,3,FALSE)</f>
        <v>Las Palmas</v>
      </c>
      <c r="J2088" s="9" t="str">
        <f>VLOOKUP(Tabla1[[#This Row],[CodigoEmpleado]],Originales!$M$3:$P$13,2,FALSE)</f>
        <v>Paco</v>
      </c>
      <c r="K2088" s="10">
        <f>YEAR(Tabla1[[#This Row],[Fecha]])</f>
        <v>2011</v>
      </c>
      <c r="L2088" s="11">
        <f>MONTH(Tabla1[[#This Row],[Fecha]])</f>
        <v>9</v>
      </c>
      <c r="M2088" s="11">
        <f>DAY(Tabla1[[#This Row],[Fecha]])</f>
        <v>18</v>
      </c>
      <c r="N2088" s="11">
        <f>WEEKDAY(Tabla1[[#This Row],[Fecha]],2)</f>
        <v>7</v>
      </c>
      <c r="O2088" s="11" t="str">
        <f t="shared" si="32"/>
        <v>Domingo</v>
      </c>
    </row>
    <row r="2089" spans="1:15" x14ac:dyDescent="0.25">
      <c r="A2089" s="4">
        <v>40804</v>
      </c>
      <c r="B2089">
        <v>4</v>
      </c>
      <c r="C2089">
        <v>2</v>
      </c>
      <c r="D2089" s="5" t="s">
        <v>27</v>
      </c>
      <c r="E2089" s="6">
        <v>718.17899999999997</v>
      </c>
      <c r="F2089" s="6">
        <v>1078.1925000000001</v>
      </c>
      <c r="G2089" s="6">
        <v>1796.3715</v>
      </c>
      <c r="H2089" s="6" t="str">
        <f>VLOOKUP(Tabla1[[#This Row],[Caja]],Originales!$I$3:$K$6,2,FALSE)</f>
        <v>Telde</v>
      </c>
      <c r="I2089" s="6" t="str">
        <f>VLOOKUP(Tabla1[[#This Row],[Caja]],Originales!$I$3:$K$6,3,FALSE)</f>
        <v>Las Palmas</v>
      </c>
      <c r="J2089" s="9" t="str">
        <f>VLOOKUP(Tabla1[[#This Row],[CodigoEmpleado]],Originales!$M$3:$P$13,2,FALSE)</f>
        <v>Bea</v>
      </c>
      <c r="K2089" s="10">
        <f>YEAR(Tabla1[[#This Row],[Fecha]])</f>
        <v>2011</v>
      </c>
      <c r="L2089" s="11">
        <f>MONTH(Tabla1[[#This Row],[Fecha]])</f>
        <v>9</v>
      </c>
      <c r="M2089" s="11">
        <f>DAY(Tabla1[[#This Row],[Fecha]])</f>
        <v>18</v>
      </c>
      <c r="N2089" s="11">
        <f>WEEKDAY(Tabla1[[#This Row],[Fecha]],2)</f>
        <v>7</v>
      </c>
      <c r="O2089" s="11" t="str">
        <f t="shared" si="32"/>
        <v>Domingo</v>
      </c>
    </row>
    <row r="2090" spans="1:15" x14ac:dyDescent="0.25">
      <c r="A2090" s="4">
        <v>40805</v>
      </c>
      <c r="B2090">
        <v>1</v>
      </c>
      <c r="C2090">
        <v>1</v>
      </c>
      <c r="D2090" s="5" t="s">
        <v>32</v>
      </c>
      <c r="E2090" s="6">
        <v>654.9375</v>
      </c>
      <c r="F2090" s="6">
        <v>1042.6079999999999</v>
      </c>
      <c r="G2090" s="6">
        <v>1697.5454999999999</v>
      </c>
      <c r="H2090" s="6" t="str">
        <f>VLOOKUP(Tabla1[[#This Row],[Caja]],Originales!$I$3:$K$6,2,FALSE)</f>
        <v>Tenerife Norte</v>
      </c>
      <c r="I2090" s="6" t="str">
        <f>VLOOKUP(Tabla1[[#This Row],[Caja]],Originales!$I$3:$K$6,3,FALSE)</f>
        <v>Tenerife</v>
      </c>
      <c r="J2090" s="9" t="str">
        <f>VLOOKUP(Tabla1[[#This Row],[CodigoEmpleado]],Originales!$M$3:$P$13,2,FALSE)</f>
        <v>Ana</v>
      </c>
      <c r="K2090" s="10">
        <f>YEAR(Tabla1[[#This Row],[Fecha]])</f>
        <v>2011</v>
      </c>
      <c r="L2090" s="11">
        <f>MONTH(Tabla1[[#This Row],[Fecha]])</f>
        <v>9</v>
      </c>
      <c r="M2090" s="11">
        <f>DAY(Tabla1[[#This Row],[Fecha]])</f>
        <v>19</v>
      </c>
      <c r="N2090" s="11">
        <f>WEEKDAY(Tabla1[[#This Row],[Fecha]],2)</f>
        <v>1</v>
      </c>
      <c r="O2090" s="11" t="str">
        <f t="shared" si="32"/>
        <v>Lunes</v>
      </c>
    </row>
    <row r="2091" spans="1:15" x14ac:dyDescent="0.25">
      <c r="A2091" s="4">
        <v>40805</v>
      </c>
      <c r="B2091">
        <v>1</v>
      </c>
      <c r="C2091">
        <v>2</v>
      </c>
      <c r="D2091" s="5" t="s">
        <v>37</v>
      </c>
      <c r="E2091" s="6">
        <v>759.16049999999996</v>
      </c>
      <c r="F2091" s="6">
        <v>1253.2695000000001</v>
      </c>
      <c r="G2091" s="6">
        <v>2012.43</v>
      </c>
      <c r="H2091" s="6" t="str">
        <f>VLOOKUP(Tabla1[[#This Row],[Caja]],Originales!$I$3:$K$6,2,FALSE)</f>
        <v>Tenerife Norte</v>
      </c>
      <c r="I2091" s="6" t="str">
        <f>VLOOKUP(Tabla1[[#This Row],[Caja]],Originales!$I$3:$K$6,3,FALSE)</f>
        <v>Tenerife</v>
      </c>
      <c r="J2091" s="9" t="str">
        <f>VLOOKUP(Tabla1[[#This Row],[CodigoEmpleado]],Originales!$M$3:$P$13,2,FALSE)</f>
        <v>Luis</v>
      </c>
      <c r="K2091" s="10">
        <f>YEAR(Tabla1[[#This Row],[Fecha]])</f>
        <v>2011</v>
      </c>
      <c r="L2091" s="11">
        <f>MONTH(Tabla1[[#This Row],[Fecha]])</f>
        <v>9</v>
      </c>
      <c r="M2091" s="11">
        <f>DAY(Tabla1[[#This Row],[Fecha]])</f>
        <v>19</v>
      </c>
      <c r="N2091" s="11">
        <f>WEEKDAY(Tabla1[[#This Row],[Fecha]],2)</f>
        <v>1</v>
      </c>
      <c r="O2091" s="11" t="str">
        <f t="shared" si="32"/>
        <v>Lunes</v>
      </c>
    </row>
    <row r="2092" spans="1:15" x14ac:dyDescent="0.25">
      <c r="A2092" s="4">
        <v>40805</v>
      </c>
      <c r="B2092">
        <v>2</v>
      </c>
      <c r="C2092">
        <v>1</v>
      </c>
      <c r="D2092" s="5" t="s">
        <v>40</v>
      </c>
      <c r="E2092" s="6">
        <v>629.61149999999998</v>
      </c>
      <c r="F2092" s="6">
        <v>1020.9045</v>
      </c>
      <c r="G2092" s="6">
        <v>1650.5160000000001</v>
      </c>
      <c r="H2092" s="6" t="str">
        <f>VLOOKUP(Tabla1[[#This Row],[Caja]],Originales!$I$3:$K$6,2,FALSE)</f>
        <v>Tenerife Sur</v>
      </c>
      <c r="I2092" s="6" t="str">
        <f>VLOOKUP(Tabla1[[#This Row],[Caja]],Originales!$I$3:$K$6,3,FALSE)</f>
        <v>Tenerife</v>
      </c>
      <c r="J2092" s="9" t="str">
        <f>VLOOKUP(Tabla1[[#This Row],[CodigoEmpleado]],Originales!$M$3:$P$13,2,FALSE)</f>
        <v>Pepe</v>
      </c>
      <c r="K2092" s="10">
        <f>YEAR(Tabla1[[#This Row],[Fecha]])</f>
        <v>2011</v>
      </c>
      <c r="L2092" s="11">
        <f>MONTH(Tabla1[[#This Row],[Fecha]])</f>
        <v>9</v>
      </c>
      <c r="M2092" s="11">
        <f>DAY(Tabla1[[#This Row],[Fecha]])</f>
        <v>19</v>
      </c>
      <c r="N2092" s="11">
        <f>WEEKDAY(Tabla1[[#This Row],[Fecha]],2)</f>
        <v>1</v>
      </c>
      <c r="O2092" s="11" t="str">
        <f t="shared" si="32"/>
        <v>Lunes</v>
      </c>
    </row>
    <row r="2093" spans="1:15" x14ac:dyDescent="0.25">
      <c r="A2093" s="4">
        <v>40805</v>
      </c>
      <c r="B2093">
        <v>2</v>
      </c>
      <c r="C2093">
        <v>2</v>
      </c>
      <c r="D2093" s="5" t="s">
        <v>41</v>
      </c>
      <c r="E2093" s="6">
        <v>744.303</v>
      </c>
      <c r="F2093" s="6">
        <v>1120.1714999999999</v>
      </c>
      <c r="G2093" s="6">
        <v>1864.4745</v>
      </c>
      <c r="H2093" s="6" t="str">
        <f>VLOOKUP(Tabla1[[#This Row],[Caja]],Originales!$I$3:$K$6,2,FALSE)</f>
        <v>Tenerife Sur</v>
      </c>
      <c r="I2093" s="6" t="str">
        <f>VLOOKUP(Tabla1[[#This Row],[Caja]],Originales!$I$3:$K$6,3,FALSE)</f>
        <v>Tenerife</v>
      </c>
      <c r="J2093" s="9" t="str">
        <f>VLOOKUP(Tabla1[[#This Row],[CodigoEmpleado]],Originales!$M$3:$P$13,2,FALSE)</f>
        <v>Javi</v>
      </c>
      <c r="K2093" s="10">
        <f>YEAR(Tabla1[[#This Row],[Fecha]])</f>
        <v>2011</v>
      </c>
      <c r="L2093" s="11">
        <f>MONTH(Tabla1[[#This Row],[Fecha]])</f>
        <v>9</v>
      </c>
      <c r="M2093" s="11">
        <f>DAY(Tabla1[[#This Row],[Fecha]])</f>
        <v>19</v>
      </c>
      <c r="N2093" s="11">
        <f>WEEKDAY(Tabla1[[#This Row],[Fecha]],2)</f>
        <v>1</v>
      </c>
      <c r="O2093" s="11" t="str">
        <f t="shared" si="32"/>
        <v>Lunes</v>
      </c>
    </row>
    <row r="2094" spans="1:15" x14ac:dyDescent="0.25">
      <c r="A2094" s="4">
        <v>40805</v>
      </c>
      <c r="B2094">
        <v>3</v>
      </c>
      <c r="C2094">
        <v>1</v>
      </c>
      <c r="D2094" s="5" t="s">
        <v>43</v>
      </c>
      <c r="E2094" s="6">
        <v>617.28449999999998</v>
      </c>
      <c r="F2094" s="6">
        <v>969.43349999999998</v>
      </c>
      <c r="G2094" s="6">
        <v>1586.7180000000001</v>
      </c>
      <c r="H2094" s="6" t="str">
        <f>VLOOKUP(Tabla1[[#This Row],[Caja]],Originales!$I$3:$K$6,2,FALSE)</f>
        <v>Las Canteras</v>
      </c>
      <c r="I2094" s="6" t="str">
        <f>VLOOKUP(Tabla1[[#This Row],[Caja]],Originales!$I$3:$K$6,3,FALSE)</f>
        <v>Las Palmas</v>
      </c>
      <c r="J2094" s="9" t="str">
        <f>VLOOKUP(Tabla1[[#This Row],[CodigoEmpleado]],Originales!$M$3:$P$13,2,FALSE)</f>
        <v>Jose</v>
      </c>
      <c r="K2094" s="10">
        <f>YEAR(Tabla1[[#This Row],[Fecha]])</f>
        <v>2011</v>
      </c>
      <c r="L2094" s="11">
        <f>MONTH(Tabla1[[#This Row],[Fecha]])</f>
        <v>9</v>
      </c>
      <c r="M2094" s="11">
        <f>DAY(Tabla1[[#This Row],[Fecha]])</f>
        <v>19</v>
      </c>
      <c r="N2094" s="11">
        <f>WEEKDAY(Tabla1[[#This Row],[Fecha]],2)</f>
        <v>1</v>
      </c>
      <c r="O2094" s="11" t="str">
        <f t="shared" si="32"/>
        <v>Lunes</v>
      </c>
    </row>
    <row r="2095" spans="1:15" x14ac:dyDescent="0.25">
      <c r="A2095" s="4">
        <v>40805</v>
      </c>
      <c r="B2095">
        <v>3</v>
      </c>
      <c r="C2095">
        <v>2</v>
      </c>
      <c r="D2095" s="5" t="s">
        <v>47</v>
      </c>
      <c r="E2095" s="6">
        <v>797.93700000000001</v>
      </c>
      <c r="F2095" s="6">
        <v>1325.982</v>
      </c>
      <c r="G2095" s="6">
        <v>2123.9189999999999</v>
      </c>
      <c r="H2095" s="6" t="str">
        <f>VLOOKUP(Tabla1[[#This Row],[Caja]],Originales!$I$3:$K$6,2,FALSE)</f>
        <v>Las Canteras</v>
      </c>
      <c r="I2095" s="6" t="str">
        <f>VLOOKUP(Tabla1[[#This Row],[Caja]],Originales!$I$3:$K$6,3,FALSE)</f>
        <v>Las Palmas</v>
      </c>
      <c r="J2095" s="9" t="str">
        <f>VLOOKUP(Tabla1[[#This Row],[CodigoEmpleado]],Originales!$M$3:$P$13,2,FALSE)</f>
        <v>Toño</v>
      </c>
      <c r="K2095" s="10">
        <f>YEAR(Tabla1[[#This Row],[Fecha]])</f>
        <v>2011</v>
      </c>
      <c r="L2095" s="11">
        <f>MONTH(Tabla1[[#This Row],[Fecha]])</f>
        <v>9</v>
      </c>
      <c r="M2095" s="11">
        <f>DAY(Tabla1[[#This Row],[Fecha]])</f>
        <v>19</v>
      </c>
      <c r="N2095" s="11">
        <f>WEEKDAY(Tabla1[[#This Row],[Fecha]],2)</f>
        <v>1</v>
      </c>
      <c r="O2095" s="11" t="str">
        <f t="shared" si="32"/>
        <v>Lunes</v>
      </c>
    </row>
    <row r="2096" spans="1:15" x14ac:dyDescent="0.25">
      <c r="A2096" s="4">
        <v>40805</v>
      </c>
      <c r="B2096">
        <v>4</v>
      </c>
      <c r="C2096">
        <v>1</v>
      </c>
      <c r="D2096" s="5" t="s">
        <v>24</v>
      </c>
      <c r="E2096" s="6">
        <v>659.93550000000005</v>
      </c>
      <c r="F2096" s="6">
        <v>1141.9485</v>
      </c>
      <c r="G2096" s="6">
        <v>1801.884</v>
      </c>
      <c r="H2096" s="6" t="str">
        <f>VLOOKUP(Tabla1[[#This Row],[Caja]],Originales!$I$3:$K$6,2,FALSE)</f>
        <v>Telde</v>
      </c>
      <c r="I2096" s="6" t="str">
        <f>VLOOKUP(Tabla1[[#This Row],[Caja]],Originales!$I$3:$K$6,3,FALSE)</f>
        <v>Las Palmas</v>
      </c>
      <c r="J2096" s="9" t="str">
        <f>VLOOKUP(Tabla1[[#This Row],[CodigoEmpleado]],Originales!$M$3:$P$13,2,FALSE)</f>
        <v>Ana</v>
      </c>
      <c r="K2096" s="10">
        <f>YEAR(Tabla1[[#This Row],[Fecha]])</f>
        <v>2011</v>
      </c>
      <c r="L2096" s="11">
        <f>MONTH(Tabla1[[#This Row],[Fecha]])</f>
        <v>9</v>
      </c>
      <c r="M2096" s="11">
        <f>DAY(Tabla1[[#This Row],[Fecha]])</f>
        <v>19</v>
      </c>
      <c r="N2096" s="11">
        <f>WEEKDAY(Tabla1[[#This Row],[Fecha]],2)</f>
        <v>1</v>
      </c>
      <c r="O2096" s="11" t="str">
        <f t="shared" si="32"/>
        <v>Lunes</v>
      </c>
    </row>
    <row r="2097" spans="1:15" x14ac:dyDescent="0.25">
      <c r="A2097" s="4">
        <v>40805</v>
      </c>
      <c r="B2097">
        <v>4</v>
      </c>
      <c r="C2097">
        <v>2</v>
      </c>
      <c r="D2097" s="5" t="s">
        <v>30</v>
      </c>
      <c r="E2097" s="6">
        <v>698.18700000000001</v>
      </c>
      <c r="F2097" s="6">
        <v>1186.1955</v>
      </c>
      <c r="G2097" s="6">
        <v>1884.3824999999999</v>
      </c>
      <c r="H2097" s="6" t="str">
        <f>VLOOKUP(Tabla1[[#This Row],[Caja]],Originales!$I$3:$K$6,2,FALSE)</f>
        <v>Telde</v>
      </c>
      <c r="I2097" s="6" t="str">
        <f>VLOOKUP(Tabla1[[#This Row],[Caja]],Originales!$I$3:$K$6,3,FALSE)</f>
        <v>Las Palmas</v>
      </c>
      <c r="J2097" s="9" t="str">
        <f>VLOOKUP(Tabla1[[#This Row],[CodigoEmpleado]],Originales!$M$3:$P$13,2,FALSE)</f>
        <v>Juan</v>
      </c>
      <c r="K2097" s="10">
        <f>YEAR(Tabla1[[#This Row],[Fecha]])</f>
        <v>2011</v>
      </c>
      <c r="L2097" s="11">
        <f>MONTH(Tabla1[[#This Row],[Fecha]])</f>
        <v>9</v>
      </c>
      <c r="M2097" s="11">
        <f>DAY(Tabla1[[#This Row],[Fecha]])</f>
        <v>19</v>
      </c>
      <c r="N2097" s="11">
        <f>WEEKDAY(Tabla1[[#This Row],[Fecha]],2)</f>
        <v>1</v>
      </c>
      <c r="O2097" s="11" t="str">
        <f t="shared" si="32"/>
        <v>Lunes</v>
      </c>
    </row>
    <row r="2098" spans="1:15" x14ac:dyDescent="0.25">
      <c r="A2098" s="4">
        <v>40806</v>
      </c>
      <c r="B2098">
        <v>1</v>
      </c>
      <c r="C2098">
        <v>1</v>
      </c>
      <c r="D2098" s="5" t="s">
        <v>16</v>
      </c>
      <c r="E2098" s="6">
        <v>703.22699999999998</v>
      </c>
      <c r="F2098" s="6">
        <v>1187.3924999999999</v>
      </c>
      <c r="G2098" s="6">
        <v>1890.6195</v>
      </c>
      <c r="H2098" s="6" t="str">
        <f>VLOOKUP(Tabla1[[#This Row],[Caja]],Originales!$I$3:$K$6,2,FALSE)</f>
        <v>Tenerife Norte</v>
      </c>
      <c r="I2098" s="6" t="str">
        <f>VLOOKUP(Tabla1[[#This Row],[Caja]],Originales!$I$3:$K$6,3,FALSE)</f>
        <v>Tenerife</v>
      </c>
      <c r="J2098" s="9" t="str">
        <f>VLOOKUP(Tabla1[[#This Row],[CodigoEmpleado]],Originales!$M$3:$P$13,2,FALSE)</f>
        <v>Jorge</v>
      </c>
      <c r="K2098" s="10">
        <f>YEAR(Tabla1[[#This Row],[Fecha]])</f>
        <v>2011</v>
      </c>
      <c r="L2098" s="11">
        <f>MONTH(Tabla1[[#This Row],[Fecha]])</f>
        <v>9</v>
      </c>
      <c r="M2098" s="11">
        <f>DAY(Tabla1[[#This Row],[Fecha]])</f>
        <v>20</v>
      </c>
      <c r="N2098" s="11">
        <f>WEEKDAY(Tabla1[[#This Row],[Fecha]],2)</f>
        <v>2</v>
      </c>
      <c r="O2098" s="11" t="str">
        <f t="shared" si="32"/>
        <v>Martes</v>
      </c>
    </row>
    <row r="2099" spans="1:15" x14ac:dyDescent="0.25">
      <c r="A2099" s="4">
        <v>40806</v>
      </c>
      <c r="B2099">
        <v>1</v>
      </c>
      <c r="C2099">
        <v>2</v>
      </c>
      <c r="D2099" s="5" t="s">
        <v>22</v>
      </c>
      <c r="E2099" s="6">
        <v>709.09649999999999</v>
      </c>
      <c r="F2099" s="6">
        <v>1248.2819999999999</v>
      </c>
      <c r="G2099" s="6">
        <v>1957.3785</v>
      </c>
      <c r="H2099" s="6" t="str">
        <f>VLOOKUP(Tabla1[[#This Row],[Caja]],Originales!$I$3:$K$6,2,FALSE)</f>
        <v>Tenerife Norte</v>
      </c>
      <c r="I2099" s="6" t="str">
        <f>VLOOKUP(Tabla1[[#This Row],[Caja]],Originales!$I$3:$K$6,3,FALSE)</f>
        <v>Tenerife</v>
      </c>
      <c r="J2099" s="9" t="str">
        <f>VLOOKUP(Tabla1[[#This Row],[CodigoEmpleado]],Originales!$M$3:$P$13,2,FALSE)</f>
        <v>Paco</v>
      </c>
      <c r="K2099" s="10">
        <f>YEAR(Tabla1[[#This Row],[Fecha]])</f>
        <v>2011</v>
      </c>
      <c r="L2099" s="11">
        <f>MONTH(Tabla1[[#This Row],[Fecha]])</f>
        <v>9</v>
      </c>
      <c r="M2099" s="11">
        <f>DAY(Tabla1[[#This Row],[Fecha]])</f>
        <v>20</v>
      </c>
      <c r="N2099" s="11">
        <f>WEEKDAY(Tabla1[[#This Row],[Fecha]],2)</f>
        <v>2</v>
      </c>
      <c r="O2099" s="11" t="str">
        <f t="shared" si="32"/>
        <v>Martes</v>
      </c>
    </row>
    <row r="2100" spans="1:15" x14ac:dyDescent="0.25">
      <c r="A2100" s="4">
        <v>40806</v>
      </c>
      <c r="B2100">
        <v>2</v>
      </c>
      <c r="C2100">
        <v>1</v>
      </c>
      <c r="D2100" s="5" t="s">
        <v>27</v>
      </c>
      <c r="E2100" s="6">
        <v>703.71</v>
      </c>
      <c r="F2100" s="6">
        <v>1144.626</v>
      </c>
      <c r="G2100" s="6">
        <v>1848.336</v>
      </c>
      <c r="H2100" s="6" t="str">
        <f>VLOOKUP(Tabla1[[#This Row],[Caja]],Originales!$I$3:$K$6,2,FALSE)</f>
        <v>Tenerife Sur</v>
      </c>
      <c r="I2100" s="6" t="str">
        <f>VLOOKUP(Tabla1[[#This Row],[Caja]],Originales!$I$3:$K$6,3,FALSE)</f>
        <v>Tenerife</v>
      </c>
      <c r="J2100" s="9" t="str">
        <f>VLOOKUP(Tabla1[[#This Row],[CodigoEmpleado]],Originales!$M$3:$P$13,2,FALSE)</f>
        <v>Bea</v>
      </c>
      <c r="K2100" s="10">
        <f>YEAR(Tabla1[[#This Row],[Fecha]])</f>
        <v>2011</v>
      </c>
      <c r="L2100" s="11">
        <f>MONTH(Tabla1[[#This Row],[Fecha]])</f>
        <v>9</v>
      </c>
      <c r="M2100" s="11">
        <f>DAY(Tabla1[[#This Row],[Fecha]])</f>
        <v>20</v>
      </c>
      <c r="N2100" s="11">
        <f>WEEKDAY(Tabla1[[#This Row],[Fecha]],2)</f>
        <v>2</v>
      </c>
      <c r="O2100" s="11" t="str">
        <f t="shared" si="32"/>
        <v>Martes</v>
      </c>
    </row>
    <row r="2101" spans="1:15" x14ac:dyDescent="0.25">
      <c r="A2101" s="4">
        <v>40806</v>
      </c>
      <c r="B2101">
        <v>2</v>
      </c>
      <c r="C2101">
        <v>2</v>
      </c>
      <c r="D2101" s="5" t="s">
        <v>32</v>
      </c>
      <c r="E2101" s="6">
        <v>776.76900000000001</v>
      </c>
      <c r="F2101" s="6">
        <v>1324.47</v>
      </c>
      <c r="G2101" s="6">
        <v>2101.239</v>
      </c>
      <c r="H2101" s="6" t="str">
        <f>VLOOKUP(Tabla1[[#This Row],[Caja]],Originales!$I$3:$K$6,2,FALSE)</f>
        <v>Tenerife Sur</v>
      </c>
      <c r="I2101" s="6" t="str">
        <f>VLOOKUP(Tabla1[[#This Row],[Caja]],Originales!$I$3:$K$6,3,FALSE)</f>
        <v>Tenerife</v>
      </c>
      <c r="J2101" s="9" t="str">
        <f>VLOOKUP(Tabla1[[#This Row],[CodigoEmpleado]],Originales!$M$3:$P$13,2,FALSE)</f>
        <v>Ana</v>
      </c>
      <c r="K2101" s="10">
        <f>YEAR(Tabla1[[#This Row],[Fecha]])</f>
        <v>2011</v>
      </c>
      <c r="L2101" s="11">
        <f>MONTH(Tabla1[[#This Row],[Fecha]])</f>
        <v>9</v>
      </c>
      <c r="M2101" s="11">
        <f>DAY(Tabla1[[#This Row],[Fecha]])</f>
        <v>20</v>
      </c>
      <c r="N2101" s="11">
        <f>WEEKDAY(Tabla1[[#This Row],[Fecha]],2)</f>
        <v>2</v>
      </c>
      <c r="O2101" s="11" t="str">
        <f t="shared" si="32"/>
        <v>Martes</v>
      </c>
    </row>
    <row r="2102" spans="1:15" x14ac:dyDescent="0.25">
      <c r="A2102" s="4">
        <v>40806</v>
      </c>
      <c r="B2102">
        <v>3</v>
      </c>
      <c r="C2102">
        <v>1</v>
      </c>
      <c r="D2102" s="5" t="s">
        <v>37</v>
      </c>
      <c r="E2102" s="6">
        <v>606.62699999999995</v>
      </c>
      <c r="F2102" s="6">
        <v>1077.51</v>
      </c>
      <c r="G2102" s="6">
        <v>1684.1369999999999</v>
      </c>
      <c r="H2102" s="6" t="str">
        <f>VLOOKUP(Tabla1[[#This Row],[Caja]],Originales!$I$3:$K$6,2,FALSE)</f>
        <v>Las Canteras</v>
      </c>
      <c r="I2102" s="6" t="str">
        <f>VLOOKUP(Tabla1[[#This Row],[Caja]],Originales!$I$3:$K$6,3,FALSE)</f>
        <v>Las Palmas</v>
      </c>
      <c r="J2102" s="9" t="str">
        <f>VLOOKUP(Tabla1[[#This Row],[CodigoEmpleado]],Originales!$M$3:$P$13,2,FALSE)</f>
        <v>Luis</v>
      </c>
      <c r="K2102" s="10">
        <f>YEAR(Tabla1[[#This Row],[Fecha]])</f>
        <v>2011</v>
      </c>
      <c r="L2102" s="11">
        <f>MONTH(Tabla1[[#This Row],[Fecha]])</f>
        <v>9</v>
      </c>
      <c r="M2102" s="11">
        <f>DAY(Tabla1[[#This Row],[Fecha]])</f>
        <v>20</v>
      </c>
      <c r="N2102" s="11">
        <f>WEEKDAY(Tabla1[[#This Row],[Fecha]],2)</f>
        <v>2</v>
      </c>
      <c r="O2102" s="11" t="str">
        <f t="shared" si="32"/>
        <v>Martes</v>
      </c>
    </row>
    <row r="2103" spans="1:15" x14ac:dyDescent="0.25">
      <c r="A2103" s="4">
        <v>40806</v>
      </c>
      <c r="B2103">
        <v>3</v>
      </c>
      <c r="C2103">
        <v>2</v>
      </c>
      <c r="D2103" s="5" t="s">
        <v>40</v>
      </c>
      <c r="E2103" s="6">
        <v>743.30550000000005</v>
      </c>
      <c r="F2103" s="6">
        <v>1260.126</v>
      </c>
      <c r="G2103" s="6">
        <v>2003.4314999999999</v>
      </c>
      <c r="H2103" s="6" t="str">
        <f>VLOOKUP(Tabla1[[#This Row],[Caja]],Originales!$I$3:$K$6,2,FALSE)</f>
        <v>Las Canteras</v>
      </c>
      <c r="I2103" s="6" t="str">
        <f>VLOOKUP(Tabla1[[#This Row],[Caja]],Originales!$I$3:$K$6,3,FALSE)</f>
        <v>Las Palmas</v>
      </c>
      <c r="J2103" s="9" t="str">
        <f>VLOOKUP(Tabla1[[#This Row],[CodigoEmpleado]],Originales!$M$3:$P$13,2,FALSE)</f>
        <v>Pepe</v>
      </c>
      <c r="K2103" s="10">
        <f>YEAR(Tabla1[[#This Row],[Fecha]])</f>
        <v>2011</v>
      </c>
      <c r="L2103" s="11">
        <f>MONTH(Tabla1[[#This Row],[Fecha]])</f>
        <v>9</v>
      </c>
      <c r="M2103" s="11">
        <f>DAY(Tabla1[[#This Row],[Fecha]])</f>
        <v>20</v>
      </c>
      <c r="N2103" s="11">
        <f>WEEKDAY(Tabla1[[#This Row],[Fecha]],2)</f>
        <v>2</v>
      </c>
      <c r="O2103" s="11" t="str">
        <f t="shared" si="32"/>
        <v>Martes</v>
      </c>
    </row>
    <row r="2104" spans="1:15" x14ac:dyDescent="0.25">
      <c r="A2104" s="4">
        <v>40806</v>
      </c>
      <c r="B2104">
        <v>4</v>
      </c>
      <c r="C2104">
        <v>1</v>
      </c>
      <c r="D2104" s="5" t="s">
        <v>41</v>
      </c>
      <c r="E2104" s="6">
        <v>696.08699999999999</v>
      </c>
      <c r="F2104" s="6">
        <v>1106.3325</v>
      </c>
      <c r="G2104" s="6">
        <v>1802.4195</v>
      </c>
      <c r="H2104" s="6" t="str">
        <f>VLOOKUP(Tabla1[[#This Row],[Caja]],Originales!$I$3:$K$6,2,FALSE)</f>
        <v>Telde</v>
      </c>
      <c r="I2104" s="6" t="str">
        <f>VLOOKUP(Tabla1[[#This Row],[Caja]],Originales!$I$3:$K$6,3,FALSE)</f>
        <v>Las Palmas</v>
      </c>
      <c r="J2104" s="9" t="str">
        <f>VLOOKUP(Tabla1[[#This Row],[CodigoEmpleado]],Originales!$M$3:$P$13,2,FALSE)</f>
        <v>Javi</v>
      </c>
      <c r="K2104" s="10">
        <f>YEAR(Tabla1[[#This Row],[Fecha]])</f>
        <v>2011</v>
      </c>
      <c r="L2104" s="11">
        <f>MONTH(Tabla1[[#This Row],[Fecha]])</f>
        <v>9</v>
      </c>
      <c r="M2104" s="11">
        <f>DAY(Tabla1[[#This Row],[Fecha]])</f>
        <v>20</v>
      </c>
      <c r="N2104" s="11">
        <f>WEEKDAY(Tabla1[[#This Row],[Fecha]],2)</f>
        <v>2</v>
      </c>
      <c r="O2104" s="11" t="str">
        <f t="shared" si="32"/>
        <v>Martes</v>
      </c>
    </row>
    <row r="2105" spans="1:15" x14ac:dyDescent="0.25">
      <c r="A2105" s="4">
        <v>40806</v>
      </c>
      <c r="B2105">
        <v>4</v>
      </c>
      <c r="C2105">
        <v>2</v>
      </c>
      <c r="D2105" s="5" t="s">
        <v>43</v>
      </c>
      <c r="E2105" s="6">
        <v>634.01099999999997</v>
      </c>
      <c r="F2105" s="6">
        <v>1101.1559999999999</v>
      </c>
      <c r="G2105" s="6">
        <v>1735.1669999999999</v>
      </c>
      <c r="H2105" s="6" t="str">
        <f>VLOOKUP(Tabla1[[#This Row],[Caja]],Originales!$I$3:$K$6,2,FALSE)</f>
        <v>Telde</v>
      </c>
      <c r="I2105" s="6" t="str">
        <f>VLOOKUP(Tabla1[[#This Row],[Caja]],Originales!$I$3:$K$6,3,FALSE)</f>
        <v>Las Palmas</v>
      </c>
      <c r="J2105" s="9" t="str">
        <f>VLOOKUP(Tabla1[[#This Row],[CodigoEmpleado]],Originales!$M$3:$P$13,2,FALSE)</f>
        <v>Jose</v>
      </c>
      <c r="K2105" s="10">
        <f>YEAR(Tabla1[[#This Row],[Fecha]])</f>
        <v>2011</v>
      </c>
      <c r="L2105" s="11">
        <f>MONTH(Tabla1[[#This Row],[Fecha]])</f>
        <v>9</v>
      </c>
      <c r="M2105" s="11">
        <f>DAY(Tabla1[[#This Row],[Fecha]])</f>
        <v>20</v>
      </c>
      <c r="N2105" s="11">
        <f>WEEKDAY(Tabla1[[#This Row],[Fecha]],2)</f>
        <v>2</v>
      </c>
      <c r="O2105" s="11" t="str">
        <f t="shared" si="32"/>
        <v>Martes</v>
      </c>
    </row>
    <row r="2106" spans="1:15" x14ac:dyDescent="0.25">
      <c r="A2106" s="4">
        <v>40807</v>
      </c>
      <c r="B2106">
        <v>1</v>
      </c>
      <c r="C2106">
        <v>1</v>
      </c>
      <c r="D2106" s="5" t="s">
        <v>47</v>
      </c>
      <c r="E2106" s="6">
        <v>593.57550000000003</v>
      </c>
      <c r="F2106" s="6">
        <v>1038.0930000000001</v>
      </c>
      <c r="G2106" s="6">
        <v>1631.6685</v>
      </c>
      <c r="H2106" s="6" t="str">
        <f>VLOOKUP(Tabla1[[#This Row],[Caja]],Originales!$I$3:$K$6,2,FALSE)</f>
        <v>Tenerife Norte</v>
      </c>
      <c r="I2106" s="6" t="str">
        <f>VLOOKUP(Tabla1[[#This Row],[Caja]],Originales!$I$3:$K$6,3,FALSE)</f>
        <v>Tenerife</v>
      </c>
      <c r="J2106" s="9" t="str">
        <f>VLOOKUP(Tabla1[[#This Row],[CodigoEmpleado]],Originales!$M$3:$P$13,2,FALSE)</f>
        <v>Toño</v>
      </c>
      <c r="K2106" s="10">
        <f>YEAR(Tabla1[[#This Row],[Fecha]])</f>
        <v>2011</v>
      </c>
      <c r="L2106" s="11">
        <f>MONTH(Tabla1[[#This Row],[Fecha]])</f>
        <v>9</v>
      </c>
      <c r="M2106" s="11">
        <f>DAY(Tabla1[[#This Row],[Fecha]])</f>
        <v>21</v>
      </c>
      <c r="N2106" s="11">
        <f>WEEKDAY(Tabla1[[#This Row],[Fecha]],2)</f>
        <v>3</v>
      </c>
      <c r="O2106" s="11" t="str">
        <f t="shared" si="32"/>
        <v>Miércoles</v>
      </c>
    </row>
    <row r="2107" spans="1:15" x14ac:dyDescent="0.25">
      <c r="A2107" s="4">
        <v>40807</v>
      </c>
      <c r="B2107">
        <v>1</v>
      </c>
      <c r="C2107">
        <v>2</v>
      </c>
      <c r="D2107" s="5" t="s">
        <v>24</v>
      </c>
      <c r="E2107" s="6">
        <v>799.14449999999999</v>
      </c>
      <c r="F2107" s="6">
        <v>1390.4625000000001</v>
      </c>
      <c r="G2107" s="6">
        <v>2189.607</v>
      </c>
      <c r="H2107" s="6" t="str">
        <f>VLOOKUP(Tabla1[[#This Row],[Caja]],Originales!$I$3:$K$6,2,FALSE)</f>
        <v>Tenerife Norte</v>
      </c>
      <c r="I2107" s="6" t="str">
        <f>VLOOKUP(Tabla1[[#This Row],[Caja]],Originales!$I$3:$K$6,3,FALSE)</f>
        <v>Tenerife</v>
      </c>
      <c r="J2107" s="9" t="str">
        <f>VLOOKUP(Tabla1[[#This Row],[CodigoEmpleado]],Originales!$M$3:$P$13,2,FALSE)</f>
        <v>Ana</v>
      </c>
      <c r="K2107" s="10">
        <f>YEAR(Tabla1[[#This Row],[Fecha]])</f>
        <v>2011</v>
      </c>
      <c r="L2107" s="11">
        <f>MONTH(Tabla1[[#This Row],[Fecha]])</f>
        <v>9</v>
      </c>
      <c r="M2107" s="11">
        <f>DAY(Tabla1[[#This Row],[Fecha]])</f>
        <v>21</v>
      </c>
      <c r="N2107" s="11">
        <f>WEEKDAY(Tabla1[[#This Row],[Fecha]],2)</f>
        <v>3</v>
      </c>
      <c r="O2107" s="11" t="str">
        <f t="shared" si="32"/>
        <v>Miércoles</v>
      </c>
    </row>
    <row r="2108" spans="1:15" x14ac:dyDescent="0.25">
      <c r="A2108" s="4">
        <v>40807</v>
      </c>
      <c r="B2108">
        <v>2</v>
      </c>
      <c r="C2108">
        <v>1</v>
      </c>
      <c r="D2108" s="5" t="s">
        <v>30</v>
      </c>
      <c r="E2108" s="6">
        <v>632.58299999999997</v>
      </c>
      <c r="F2108" s="6">
        <v>1186.2059999999999</v>
      </c>
      <c r="G2108" s="6">
        <v>1818.789</v>
      </c>
      <c r="H2108" s="6" t="str">
        <f>VLOOKUP(Tabla1[[#This Row],[Caja]],Originales!$I$3:$K$6,2,FALSE)</f>
        <v>Tenerife Sur</v>
      </c>
      <c r="I2108" s="6" t="str">
        <f>VLOOKUP(Tabla1[[#This Row],[Caja]],Originales!$I$3:$K$6,3,FALSE)</f>
        <v>Tenerife</v>
      </c>
      <c r="J2108" s="9" t="str">
        <f>VLOOKUP(Tabla1[[#This Row],[CodigoEmpleado]],Originales!$M$3:$P$13,2,FALSE)</f>
        <v>Juan</v>
      </c>
      <c r="K2108" s="10">
        <f>YEAR(Tabla1[[#This Row],[Fecha]])</f>
        <v>2011</v>
      </c>
      <c r="L2108" s="11">
        <f>MONTH(Tabla1[[#This Row],[Fecha]])</f>
        <v>9</v>
      </c>
      <c r="M2108" s="11">
        <f>DAY(Tabla1[[#This Row],[Fecha]])</f>
        <v>21</v>
      </c>
      <c r="N2108" s="11">
        <f>WEEKDAY(Tabla1[[#This Row],[Fecha]],2)</f>
        <v>3</v>
      </c>
      <c r="O2108" s="11" t="str">
        <f t="shared" si="32"/>
        <v>Miércoles</v>
      </c>
    </row>
    <row r="2109" spans="1:15" x14ac:dyDescent="0.25">
      <c r="A2109" s="4">
        <v>40807</v>
      </c>
      <c r="B2109">
        <v>2</v>
      </c>
      <c r="C2109">
        <v>2</v>
      </c>
      <c r="D2109" s="5" t="s">
        <v>16</v>
      </c>
      <c r="E2109" s="6">
        <v>835.34849999999994</v>
      </c>
      <c r="F2109" s="6">
        <v>1298.3775000000001</v>
      </c>
      <c r="G2109" s="6">
        <v>2133.7260000000001</v>
      </c>
      <c r="H2109" s="6" t="str">
        <f>VLOOKUP(Tabla1[[#This Row],[Caja]],Originales!$I$3:$K$6,2,FALSE)</f>
        <v>Tenerife Sur</v>
      </c>
      <c r="I2109" s="6" t="str">
        <f>VLOOKUP(Tabla1[[#This Row],[Caja]],Originales!$I$3:$K$6,3,FALSE)</f>
        <v>Tenerife</v>
      </c>
      <c r="J2109" s="9" t="str">
        <f>VLOOKUP(Tabla1[[#This Row],[CodigoEmpleado]],Originales!$M$3:$P$13,2,FALSE)</f>
        <v>Jorge</v>
      </c>
      <c r="K2109" s="10">
        <f>YEAR(Tabla1[[#This Row],[Fecha]])</f>
        <v>2011</v>
      </c>
      <c r="L2109" s="11">
        <f>MONTH(Tabla1[[#This Row],[Fecha]])</f>
        <v>9</v>
      </c>
      <c r="M2109" s="11">
        <f>DAY(Tabla1[[#This Row],[Fecha]])</f>
        <v>21</v>
      </c>
      <c r="N2109" s="11">
        <f>WEEKDAY(Tabla1[[#This Row],[Fecha]],2)</f>
        <v>3</v>
      </c>
      <c r="O2109" s="11" t="str">
        <f t="shared" si="32"/>
        <v>Miércoles</v>
      </c>
    </row>
    <row r="2110" spans="1:15" x14ac:dyDescent="0.25">
      <c r="A2110" s="4">
        <v>40807</v>
      </c>
      <c r="B2110">
        <v>3</v>
      </c>
      <c r="C2110">
        <v>1</v>
      </c>
      <c r="D2110" s="5" t="s">
        <v>22</v>
      </c>
      <c r="E2110" s="6">
        <v>643.755</v>
      </c>
      <c r="F2110" s="6">
        <v>1107.9075</v>
      </c>
      <c r="G2110" s="6">
        <v>1751.6624999999999</v>
      </c>
      <c r="H2110" s="6" t="str">
        <f>VLOOKUP(Tabla1[[#This Row],[Caja]],Originales!$I$3:$K$6,2,FALSE)</f>
        <v>Las Canteras</v>
      </c>
      <c r="I2110" s="6" t="str">
        <f>VLOOKUP(Tabla1[[#This Row],[Caja]],Originales!$I$3:$K$6,3,FALSE)</f>
        <v>Las Palmas</v>
      </c>
      <c r="J2110" s="9" t="str">
        <f>VLOOKUP(Tabla1[[#This Row],[CodigoEmpleado]],Originales!$M$3:$P$13,2,FALSE)</f>
        <v>Paco</v>
      </c>
      <c r="K2110" s="10">
        <f>YEAR(Tabla1[[#This Row],[Fecha]])</f>
        <v>2011</v>
      </c>
      <c r="L2110" s="11">
        <f>MONTH(Tabla1[[#This Row],[Fecha]])</f>
        <v>9</v>
      </c>
      <c r="M2110" s="11">
        <f>DAY(Tabla1[[#This Row],[Fecha]])</f>
        <v>21</v>
      </c>
      <c r="N2110" s="11">
        <f>WEEKDAY(Tabla1[[#This Row],[Fecha]],2)</f>
        <v>3</v>
      </c>
      <c r="O2110" s="11" t="str">
        <f t="shared" si="32"/>
        <v>Miércoles</v>
      </c>
    </row>
    <row r="2111" spans="1:15" x14ac:dyDescent="0.25">
      <c r="A2111" s="4">
        <v>40807</v>
      </c>
      <c r="B2111">
        <v>3</v>
      </c>
      <c r="C2111">
        <v>2</v>
      </c>
      <c r="D2111" s="5" t="s">
        <v>27</v>
      </c>
      <c r="E2111" s="6">
        <v>671.72699999999998</v>
      </c>
      <c r="F2111" s="6">
        <v>1227.576</v>
      </c>
      <c r="G2111" s="6">
        <v>1899.3030000000001</v>
      </c>
      <c r="H2111" s="6" t="str">
        <f>VLOOKUP(Tabla1[[#This Row],[Caja]],Originales!$I$3:$K$6,2,FALSE)</f>
        <v>Las Canteras</v>
      </c>
      <c r="I2111" s="6" t="str">
        <f>VLOOKUP(Tabla1[[#This Row],[Caja]],Originales!$I$3:$K$6,3,FALSE)</f>
        <v>Las Palmas</v>
      </c>
      <c r="J2111" s="9" t="str">
        <f>VLOOKUP(Tabla1[[#This Row],[CodigoEmpleado]],Originales!$M$3:$P$13,2,FALSE)</f>
        <v>Bea</v>
      </c>
      <c r="K2111" s="10">
        <f>YEAR(Tabla1[[#This Row],[Fecha]])</f>
        <v>2011</v>
      </c>
      <c r="L2111" s="11">
        <f>MONTH(Tabla1[[#This Row],[Fecha]])</f>
        <v>9</v>
      </c>
      <c r="M2111" s="11">
        <f>DAY(Tabla1[[#This Row],[Fecha]])</f>
        <v>21</v>
      </c>
      <c r="N2111" s="11">
        <f>WEEKDAY(Tabla1[[#This Row],[Fecha]],2)</f>
        <v>3</v>
      </c>
      <c r="O2111" s="11" t="str">
        <f t="shared" si="32"/>
        <v>Miércoles</v>
      </c>
    </row>
    <row r="2112" spans="1:15" x14ac:dyDescent="0.25">
      <c r="A2112" s="4">
        <v>40807</v>
      </c>
      <c r="B2112">
        <v>4</v>
      </c>
      <c r="C2112">
        <v>1</v>
      </c>
      <c r="D2112" s="5" t="s">
        <v>32</v>
      </c>
      <c r="E2112" s="6">
        <v>648.91049999999996</v>
      </c>
      <c r="F2112" s="6">
        <v>1033.452</v>
      </c>
      <c r="G2112" s="6">
        <v>1682.3625</v>
      </c>
      <c r="H2112" s="6" t="str">
        <f>VLOOKUP(Tabla1[[#This Row],[Caja]],Originales!$I$3:$K$6,2,FALSE)</f>
        <v>Telde</v>
      </c>
      <c r="I2112" s="6" t="str">
        <f>VLOOKUP(Tabla1[[#This Row],[Caja]],Originales!$I$3:$K$6,3,FALSE)</f>
        <v>Las Palmas</v>
      </c>
      <c r="J2112" s="9" t="str">
        <f>VLOOKUP(Tabla1[[#This Row],[CodigoEmpleado]],Originales!$M$3:$P$13,2,FALSE)</f>
        <v>Ana</v>
      </c>
      <c r="K2112" s="10">
        <f>YEAR(Tabla1[[#This Row],[Fecha]])</f>
        <v>2011</v>
      </c>
      <c r="L2112" s="11">
        <f>MONTH(Tabla1[[#This Row],[Fecha]])</f>
        <v>9</v>
      </c>
      <c r="M2112" s="11">
        <f>DAY(Tabla1[[#This Row],[Fecha]])</f>
        <v>21</v>
      </c>
      <c r="N2112" s="11">
        <f>WEEKDAY(Tabla1[[#This Row],[Fecha]],2)</f>
        <v>3</v>
      </c>
      <c r="O2112" s="11" t="str">
        <f t="shared" si="32"/>
        <v>Miércoles</v>
      </c>
    </row>
    <row r="2113" spans="1:15" x14ac:dyDescent="0.25">
      <c r="A2113" s="4">
        <v>40807</v>
      </c>
      <c r="B2113">
        <v>4</v>
      </c>
      <c r="C2113">
        <v>2</v>
      </c>
      <c r="D2113" s="5" t="s">
        <v>37</v>
      </c>
      <c r="E2113" s="6">
        <v>581.74199999999996</v>
      </c>
      <c r="F2113" s="6">
        <v>1004.346</v>
      </c>
      <c r="G2113" s="6">
        <v>1586.088</v>
      </c>
      <c r="H2113" s="6" t="str">
        <f>VLOOKUP(Tabla1[[#This Row],[Caja]],Originales!$I$3:$K$6,2,FALSE)</f>
        <v>Telde</v>
      </c>
      <c r="I2113" s="6" t="str">
        <f>VLOOKUP(Tabla1[[#This Row],[Caja]],Originales!$I$3:$K$6,3,FALSE)</f>
        <v>Las Palmas</v>
      </c>
      <c r="J2113" s="9" t="str">
        <f>VLOOKUP(Tabla1[[#This Row],[CodigoEmpleado]],Originales!$M$3:$P$13,2,FALSE)</f>
        <v>Luis</v>
      </c>
      <c r="K2113" s="10">
        <f>YEAR(Tabla1[[#This Row],[Fecha]])</f>
        <v>2011</v>
      </c>
      <c r="L2113" s="11">
        <f>MONTH(Tabla1[[#This Row],[Fecha]])</f>
        <v>9</v>
      </c>
      <c r="M2113" s="11">
        <f>DAY(Tabla1[[#This Row],[Fecha]])</f>
        <v>21</v>
      </c>
      <c r="N2113" s="11">
        <f>WEEKDAY(Tabla1[[#This Row],[Fecha]],2)</f>
        <v>3</v>
      </c>
      <c r="O2113" s="11" t="str">
        <f t="shared" si="32"/>
        <v>Miércoles</v>
      </c>
    </row>
    <row r="2114" spans="1:15" x14ac:dyDescent="0.25">
      <c r="A2114" s="4">
        <v>40808</v>
      </c>
      <c r="B2114">
        <v>1</v>
      </c>
      <c r="C2114">
        <v>1</v>
      </c>
      <c r="D2114" s="5" t="s">
        <v>40</v>
      </c>
      <c r="E2114" s="6">
        <v>619.75199999999995</v>
      </c>
      <c r="F2114" s="6">
        <v>1034.4915000000001</v>
      </c>
      <c r="G2114" s="6">
        <v>1654.2435</v>
      </c>
      <c r="H2114" s="6" t="str">
        <f>VLOOKUP(Tabla1[[#This Row],[Caja]],Originales!$I$3:$K$6,2,FALSE)</f>
        <v>Tenerife Norte</v>
      </c>
      <c r="I2114" s="6" t="str">
        <f>VLOOKUP(Tabla1[[#This Row],[Caja]],Originales!$I$3:$K$6,3,FALSE)</f>
        <v>Tenerife</v>
      </c>
      <c r="J2114" s="9" t="str">
        <f>VLOOKUP(Tabla1[[#This Row],[CodigoEmpleado]],Originales!$M$3:$P$13,2,FALSE)</f>
        <v>Pepe</v>
      </c>
      <c r="K2114" s="10">
        <f>YEAR(Tabla1[[#This Row],[Fecha]])</f>
        <v>2011</v>
      </c>
      <c r="L2114" s="11">
        <f>MONTH(Tabla1[[#This Row],[Fecha]])</f>
        <v>9</v>
      </c>
      <c r="M2114" s="11">
        <f>DAY(Tabla1[[#This Row],[Fecha]])</f>
        <v>22</v>
      </c>
      <c r="N2114" s="11">
        <f>WEEKDAY(Tabla1[[#This Row],[Fecha]],2)</f>
        <v>4</v>
      </c>
      <c r="O2114" s="11" t="str">
        <f t="shared" ref="O2114:O2177" si="33">IF(N2114=1,"Lunes",IF(N2114=2,"Martes",IF(N2114=3,"Miércoles",IF(N2114=4,"Jueves",IF(N2114=5,"Viernes",IF(N2114=6,"Sábado","Domingo"))))))</f>
        <v>Jueves</v>
      </c>
    </row>
    <row r="2115" spans="1:15" x14ac:dyDescent="0.25">
      <c r="A2115" s="4">
        <v>40808</v>
      </c>
      <c r="B2115">
        <v>1</v>
      </c>
      <c r="C2115">
        <v>2</v>
      </c>
      <c r="D2115" s="5" t="s">
        <v>41</v>
      </c>
      <c r="E2115" s="6">
        <v>659.35799999999995</v>
      </c>
      <c r="F2115" s="6">
        <v>1084.7864999999999</v>
      </c>
      <c r="G2115" s="6">
        <v>1744.1445000000001</v>
      </c>
      <c r="H2115" s="6" t="str">
        <f>VLOOKUP(Tabla1[[#This Row],[Caja]],Originales!$I$3:$K$6,2,FALSE)</f>
        <v>Tenerife Norte</v>
      </c>
      <c r="I2115" s="6" t="str">
        <f>VLOOKUP(Tabla1[[#This Row],[Caja]],Originales!$I$3:$K$6,3,FALSE)</f>
        <v>Tenerife</v>
      </c>
      <c r="J2115" s="9" t="str">
        <f>VLOOKUP(Tabla1[[#This Row],[CodigoEmpleado]],Originales!$M$3:$P$13,2,FALSE)</f>
        <v>Javi</v>
      </c>
      <c r="K2115" s="10">
        <f>YEAR(Tabla1[[#This Row],[Fecha]])</f>
        <v>2011</v>
      </c>
      <c r="L2115" s="11">
        <f>MONTH(Tabla1[[#This Row],[Fecha]])</f>
        <v>9</v>
      </c>
      <c r="M2115" s="11">
        <f>DAY(Tabla1[[#This Row],[Fecha]])</f>
        <v>22</v>
      </c>
      <c r="N2115" s="11">
        <f>WEEKDAY(Tabla1[[#This Row],[Fecha]],2)</f>
        <v>4</v>
      </c>
      <c r="O2115" s="11" t="str">
        <f t="shared" si="33"/>
        <v>Jueves</v>
      </c>
    </row>
    <row r="2116" spans="1:15" x14ac:dyDescent="0.25">
      <c r="A2116" s="4">
        <v>40808</v>
      </c>
      <c r="B2116">
        <v>2</v>
      </c>
      <c r="C2116">
        <v>1</v>
      </c>
      <c r="D2116" s="5" t="s">
        <v>43</v>
      </c>
      <c r="E2116" s="6">
        <v>614.55449999999996</v>
      </c>
      <c r="F2116" s="6">
        <v>997.15350000000001</v>
      </c>
      <c r="G2116" s="6">
        <v>1611.7080000000001</v>
      </c>
      <c r="H2116" s="6" t="str">
        <f>VLOOKUP(Tabla1[[#This Row],[Caja]],Originales!$I$3:$K$6,2,FALSE)</f>
        <v>Tenerife Sur</v>
      </c>
      <c r="I2116" s="6" t="str">
        <f>VLOOKUP(Tabla1[[#This Row],[Caja]],Originales!$I$3:$K$6,3,FALSE)</f>
        <v>Tenerife</v>
      </c>
      <c r="J2116" s="9" t="str">
        <f>VLOOKUP(Tabla1[[#This Row],[CodigoEmpleado]],Originales!$M$3:$P$13,2,FALSE)</f>
        <v>Jose</v>
      </c>
      <c r="K2116" s="10">
        <f>YEAR(Tabla1[[#This Row],[Fecha]])</f>
        <v>2011</v>
      </c>
      <c r="L2116" s="11">
        <f>MONTH(Tabla1[[#This Row],[Fecha]])</f>
        <v>9</v>
      </c>
      <c r="M2116" s="11">
        <f>DAY(Tabla1[[#This Row],[Fecha]])</f>
        <v>22</v>
      </c>
      <c r="N2116" s="11">
        <f>WEEKDAY(Tabla1[[#This Row],[Fecha]],2)</f>
        <v>4</v>
      </c>
      <c r="O2116" s="11" t="str">
        <f t="shared" si="33"/>
        <v>Jueves</v>
      </c>
    </row>
    <row r="2117" spans="1:15" x14ac:dyDescent="0.25">
      <c r="A2117" s="4">
        <v>40808</v>
      </c>
      <c r="B2117">
        <v>2</v>
      </c>
      <c r="C2117">
        <v>2</v>
      </c>
      <c r="D2117" s="5" t="s">
        <v>47</v>
      </c>
      <c r="E2117" s="6">
        <v>663.13800000000003</v>
      </c>
      <c r="F2117" s="6">
        <v>997.77300000000002</v>
      </c>
      <c r="G2117" s="6">
        <v>1660.9110000000001</v>
      </c>
      <c r="H2117" s="6" t="str">
        <f>VLOOKUP(Tabla1[[#This Row],[Caja]],Originales!$I$3:$K$6,2,FALSE)</f>
        <v>Tenerife Sur</v>
      </c>
      <c r="I2117" s="6" t="str">
        <f>VLOOKUP(Tabla1[[#This Row],[Caja]],Originales!$I$3:$K$6,3,FALSE)</f>
        <v>Tenerife</v>
      </c>
      <c r="J2117" s="9" t="str">
        <f>VLOOKUP(Tabla1[[#This Row],[CodigoEmpleado]],Originales!$M$3:$P$13,2,FALSE)</f>
        <v>Toño</v>
      </c>
      <c r="K2117" s="10">
        <f>YEAR(Tabla1[[#This Row],[Fecha]])</f>
        <v>2011</v>
      </c>
      <c r="L2117" s="11">
        <f>MONTH(Tabla1[[#This Row],[Fecha]])</f>
        <v>9</v>
      </c>
      <c r="M2117" s="11">
        <f>DAY(Tabla1[[#This Row],[Fecha]])</f>
        <v>22</v>
      </c>
      <c r="N2117" s="11">
        <f>WEEKDAY(Tabla1[[#This Row],[Fecha]],2)</f>
        <v>4</v>
      </c>
      <c r="O2117" s="11" t="str">
        <f t="shared" si="33"/>
        <v>Jueves</v>
      </c>
    </row>
    <row r="2118" spans="1:15" x14ac:dyDescent="0.25">
      <c r="A2118" s="4">
        <v>40808</v>
      </c>
      <c r="B2118">
        <v>3</v>
      </c>
      <c r="C2118">
        <v>1</v>
      </c>
      <c r="D2118" s="5" t="s">
        <v>24</v>
      </c>
      <c r="E2118" s="6">
        <v>605.94449999999995</v>
      </c>
      <c r="F2118" s="6">
        <v>1025.241</v>
      </c>
      <c r="G2118" s="6">
        <v>1631.1855</v>
      </c>
      <c r="H2118" s="6" t="str">
        <f>VLOOKUP(Tabla1[[#This Row],[Caja]],Originales!$I$3:$K$6,2,FALSE)</f>
        <v>Las Canteras</v>
      </c>
      <c r="I2118" s="6" t="str">
        <f>VLOOKUP(Tabla1[[#This Row],[Caja]],Originales!$I$3:$K$6,3,FALSE)</f>
        <v>Las Palmas</v>
      </c>
      <c r="J2118" s="9" t="str">
        <f>VLOOKUP(Tabla1[[#This Row],[CodigoEmpleado]],Originales!$M$3:$P$13,2,FALSE)</f>
        <v>Ana</v>
      </c>
      <c r="K2118" s="10">
        <f>YEAR(Tabla1[[#This Row],[Fecha]])</f>
        <v>2011</v>
      </c>
      <c r="L2118" s="11">
        <f>MONTH(Tabla1[[#This Row],[Fecha]])</f>
        <v>9</v>
      </c>
      <c r="M2118" s="11">
        <f>DAY(Tabla1[[#This Row],[Fecha]])</f>
        <v>22</v>
      </c>
      <c r="N2118" s="11">
        <f>WEEKDAY(Tabla1[[#This Row],[Fecha]],2)</f>
        <v>4</v>
      </c>
      <c r="O2118" s="11" t="str">
        <f t="shared" si="33"/>
        <v>Jueves</v>
      </c>
    </row>
    <row r="2119" spans="1:15" x14ac:dyDescent="0.25">
      <c r="A2119" s="4">
        <v>40808</v>
      </c>
      <c r="B2119">
        <v>3</v>
      </c>
      <c r="C2119">
        <v>2</v>
      </c>
      <c r="D2119" s="5" t="s">
        <v>30</v>
      </c>
      <c r="E2119" s="6">
        <v>626.178</v>
      </c>
      <c r="F2119" s="6">
        <v>967.91099999999994</v>
      </c>
      <c r="G2119" s="6">
        <v>1594.0889999999999</v>
      </c>
      <c r="H2119" s="6" t="str">
        <f>VLOOKUP(Tabla1[[#This Row],[Caja]],Originales!$I$3:$K$6,2,FALSE)</f>
        <v>Las Canteras</v>
      </c>
      <c r="I2119" s="6" t="str">
        <f>VLOOKUP(Tabla1[[#This Row],[Caja]],Originales!$I$3:$K$6,3,FALSE)</f>
        <v>Las Palmas</v>
      </c>
      <c r="J2119" s="9" t="str">
        <f>VLOOKUP(Tabla1[[#This Row],[CodigoEmpleado]],Originales!$M$3:$P$13,2,FALSE)</f>
        <v>Juan</v>
      </c>
      <c r="K2119" s="10">
        <f>YEAR(Tabla1[[#This Row],[Fecha]])</f>
        <v>2011</v>
      </c>
      <c r="L2119" s="11">
        <f>MONTH(Tabla1[[#This Row],[Fecha]])</f>
        <v>9</v>
      </c>
      <c r="M2119" s="11">
        <f>DAY(Tabla1[[#This Row],[Fecha]])</f>
        <v>22</v>
      </c>
      <c r="N2119" s="11">
        <f>WEEKDAY(Tabla1[[#This Row],[Fecha]],2)</f>
        <v>4</v>
      </c>
      <c r="O2119" s="11" t="str">
        <f t="shared" si="33"/>
        <v>Jueves</v>
      </c>
    </row>
    <row r="2120" spans="1:15" x14ac:dyDescent="0.25">
      <c r="A2120" s="4">
        <v>40808</v>
      </c>
      <c r="B2120">
        <v>4</v>
      </c>
      <c r="C2120">
        <v>1</v>
      </c>
      <c r="D2120" s="5" t="s">
        <v>16</v>
      </c>
      <c r="E2120" s="6">
        <v>655.09500000000003</v>
      </c>
      <c r="F2120" s="6">
        <v>1160.1555000000001</v>
      </c>
      <c r="G2120" s="6">
        <v>1815.2505000000001</v>
      </c>
      <c r="H2120" s="6" t="str">
        <f>VLOOKUP(Tabla1[[#This Row],[Caja]],Originales!$I$3:$K$6,2,FALSE)</f>
        <v>Telde</v>
      </c>
      <c r="I2120" s="6" t="str">
        <f>VLOOKUP(Tabla1[[#This Row],[Caja]],Originales!$I$3:$K$6,3,FALSE)</f>
        <v>Las Palmas</v>
      </c>
      <c r="J2120" s="9" t="str">
        <f>VLOOKUP(Tabla1[[#This Row],[CodigoEmpleado]],Originales!$M$3:$P$13,2,FALSE)</f>
        <v>Jorge</v>
      </c>
      <c r="K2120" s="10">
        <f>YEAR(Tabla1[[#This Row],[Fecha]])</f>
        <v>2011</v>
      </c>
      <c r="L2120" s="11">
        <f>MONTH(Tabla1[[#This Row],[Fecha]])</f>
        <v>9</v>
      </c>
      <c r="M2120" s="11">
        <f>DAY(Tabla1[[#This Row],[Fecha]])</f>
        <v>22</v>
      </c>
      <c r="N2120" s="11">
        <f>WEEKDAY(Tabla1[[#This Row],[Fecha]],2)</f>
        <v>4</v>
      </c>
      <c r="O2120" s="11" t="str">
        <f t="shared" si="33"/>
        <v>Jueves</v>
      </c>
    </row>
    <row r="2121" spans="1:15" x14ac:dyDescent="0.25">
      <c r="A2121" s="4">
        <v>40808</v>
      </c>
      <c r="B2121">
        <v>4</v>
      </c>
      <c r="C2121">
        <v>2</v>
      </c>
      <c r="D2121" s="5" t="s">
        <v>22</v>
      </c>
      <c r="E2121" s="6">
        <v>651.30449999999996</v>
      </c>
      <c r="F2121" s="6">
        <v>1085.973</v>
      </c>
      <c r="G2121" s="6">
        <v>1737.2774999999999</v>
      </c>
      <c r="H2121" s="6" t="str">
        <f>VLOOKUP(Tabla1[[#This Row],[Caja]],Originales!$I$3:$K$6,2,FALSE)</f>
        <v>Telde</v>
      </c>
      <c r="I2121" s="6" t="str">
        <f>VLOOKUP(Tabla1[[#This Row],[Caja]],Originales!$I$3:$K$6,3,FALSE)</f>
        <v>Las Palmas</v>
      </c>
      <c r="J2121" s="9" t="str">
        <f>VLOOKUP(Tabla1[[#This Row],[CodigoEmpleado]],Originales!$M$3:$P$13,2,FALSE)</f>
        <v>Paco</v>
      </c>
      <c r="K2121" s="10">
        <f>YEAR(Tabla1[[#This Row],[Fecha]])</f>
        <v>2011</v>
      </c>
      <c r="L2121" s="11">
        <f>MONTH(Tabla1[[#This Row],[Fecha]])</f>
        <v>9</v>
      </c>
      <c r="M2121" s="11">
        <f>DAY(Tabla1[[#This Row],[Fecha]])</f>
        <v>22</v>
      </c>
      <c r="N2121" s="11">
        <f>WEEKDAY(Tabla1[[#This Row],[Fecha]],2)</f>
        <v>4</v>
      </c>
      <c r="O2121" s="11" t="str">
        <f t="shared" si="33"/>
        <v>Jueves</v>
      </c>
    </row>
    <row r="2122" spans="1:15" x14ac:dyDescent="0.25">
      <c r="A2122" s="4">
        <v>40809</v>
      </c>
      <c r="B2122">
        <v>1</v>
      </c>
      <c r="C2122">
        <v>1</v>
      </c>
      <c r="D2122" s="5" t="s">
        <v>27</v>
      </c>
      <c r="E2122" s="6">
        <v>629.00250000000005</v>
      </c>
      <c r="F2122" s="6">
        <v>1051.5540000000001</v>
      </c>
      <c r="G2122" s="6">
        <v>1680.5564999999999</v>
      </c>
      <c r="H2122" s="6" t="str">
        <f>VLOOKUP(Tabla1[[#This Row],[Caja]],Originales!$I$3:$K$6,2,FALSE)</f>
        <v>Tenerife Norte</v>
      </c>
      <c r="I2122" s="6" t="str">
        <f>VLOOKUP(Tabla1[[#This Row],[Caja]],Originales!$I$3:$K$6,3,FALSE)</f>
        <v>Tenerife</v>
      </c>
      <c r="J2122" s="9" t="str">
        <f>VLOOKUP(Tabla1[[#This Row],[CodigoEmpleado]],Originales!$M$3:$P$13,2,FALSE)</f>
        <v>Bea</v>
      </c>
      <c r="K2122" s="10">
        <f>YEAR(Tabla1[[#This Row],[Fecha]])</f>
        <v>2011</v>
      </c>
      <c r="L2122" s="11">
        <f>MONTH(Tabla1[[#This Row],[Fecha]])</f>
        <v>9</v>
      </c>
      <c r="M2122" s="11">
        <f>DAY(Tabla1[[#This Row],[Fecha]])</f>
        <v>23</v>
      </c>
      <c r="N2122" s="11">
        <f>WEEKDAY(Tabla1[[#This Row],[Fecha]],2)</f>
        <v>5</v>
      </c>
      <c r="O2122" s="11" t="str">
        <f t="shared" si="33"/>
        <v>Viernes</v>
      </c>
    </row>
    <row r="2123" spans="1:15" x14ac:dyDescent="0.25">
      <c r="A2123" s="4">
        <v>40809</v>
      </c>
      <c r="B2123">
        <v>1</v>
      </c>
      <c r="C2123">
        <v>2</v>
      </c>
      <c r="D2123" s="5" t="s">
        <v>32</v>
      </c>
      <c r="E2123" s="6">
        <v>796.36199999999997</v>
      </c>
      <c r="F2123" s="6">
        <v>1197.1469999999999</v>
      </c>
      <c r="G2123" s="6">
        <v>1993.509</v>
      </c>
      <c r="H2123" s="6" t="str">
        <f>VLOOKUP(Tabla1[[#This Row],[Caja]],Originales!$I$3:$K$6,2,FALSE)</f>
        <v>Tenerife Norte</v>
      </c>
      <c r="I2123" s="6" t="str">
        <f>VLOOKUP(Tabla1[[#This Row],[Caja]],Originales!$I$3:$K$6,3,FALSE)</f>
        <v>Tenerife</v>
      </c>
      <c r="J2123" s="9" t="str">
        <f>VLOOKUP(Tabla1[[#This Row],[CodigoEmpleado]],Originales!$M$3:$P$13,2,FALSE)</f>
        <v>Ana</v>
      </c>
      <c r="K2123" s="10">
        <f>YEAR(Tabla1[[#This Row],[Fecha]])</f>
        <v>2011</v>
      </c>
      <c r="L2123" s="11">
        <f>MONTH(Tabla1[[#This Row],[Fecha]])</f>
        <v>9</v>
      </c>
      <c r="M2123" s="11">
        <f>DAY(Tabla1[[#This Row],[Fecha]])</f>
        <v>23</v>
      </c>
      <c r="N2123" s="11">
        <f>WEEKDAY(Tabla1[[#This Row],[Fecha]],2)</f>
        <v>5</v>
      </c>
      <c r="O2123" s="11" t="str">
        <f t="shared" si="33"/>
        <v>Viernes</v>
      </c>
    </row>
    <row r="2124" spans="1:15" x14ac:dyDescent="0.25">
      <c r="A2124" s="4">
        <v>40809</v>
      </c>
      <c r="B2124">
        <v>2</v>
      </c>
      <c r="C2124">
        <v>1</v>
      </c>
      <c r="D2124" s="5" t="s">
        <v>37</v>
      </c>
      <c r="E2124" s="6">
        <v>602.20650000000001</v>
      </c>
      <c r="F2124" s="6">
        <v>1015.77</v>
      </c>
      <c r="G2124" s="6">
        <v>1617.9765</v>
      </c>
      <c r="H2124" s="6" t="str">
        <f>VLOOKUP(Tabla1[[#This Row],[Caja]],Originales!$I$3:$K$6,2,FALSE)</f>
        <v>Tenerife Sur</v>
      </c>
      <c r="I2124" s="6" t="str">
        <f>VLOOKUP(Tabla1[[#This Row],[Caja]],Originales!$I$3:$K$6,3,FALSE)</f>
        <v>Tenerife</v>
      </c>
      <c r="J2124" s="9" t="str">
        <f>VLOOKUP(Tabla1[[#This Row],[CodigoEmpleado]],Originales!$M$3:$P$13,2,FALSE)</f>
        <v>Luis</v>
      </c>
      <c r="K2124" s="10">
        <f>YEAR(Tabla1[[#This Row],[Fecha]])</f>
        <v>2011</v>
      </c>
      <c r="L2124" s="11">
        <f>MONTH(Tabla1[[#This Row],[Fecha]])</f>
        <v>9</v>
      </c>
      <c r="M2124" s="11">
        <f>DAY(Tabla1[[#This Row],[Fecha]])</f>
        <v>23</v>
      </c>
      <c r="N2124" s="11">
        <f>WEEKDAY(Tabla1[[#This Row],[Fecha]],2)</f>
        <v>5</v>
      </c>
      <c r="O2124" s="11" t="str">
        <f t="shared" si="33"/>
        <v>Viernes</v>
      </c>
    </row>
    <row r="2125" spans="1:15" x14ac:dyDescent="0.25">
      <c r="A2125" s="4">
        <v>40809</v>
      </c>
      <c r="B2125">
        <v>2</v>
      </c>
      <c r="C2125">
        <v>2</v>
      </c>
      <c r="D2125" s="5" t="s">
        <v>40</v>
      </c>
      <c r="E2125" s="6">
        <v>875.08050000000003</v>
      </c>
      <c r="F2125" s="6">
        <v>1329.7094999999999</v>
      </c>
      <c r="G2125" s="6">
        <v>2204.79</v>
      </c>
      <c r="H2125" s="6" t="str">
        <f>VLOOKUP(Tabla1[[#This Row],[Caja]],Originales!$I$3:$K$6,2,FALSE)</f>
        <v>Tenerife Sur</v>
      </c>
      <c r="I2125" s="6" t="str">
        <f>VLOOKUP(Tabla1[[#This Row],[Caja]],Originales!$I$3:$K$6,3,FALSE)</f>
        <v>Tenerife</v>
      </c>
      <c r="J2125" s="9" t="str">
        <f>VLOOKUP(Tabla1[[#This Row],[CodigoEmpleado]],Originales!$M$3:$P$13,2,FALSE)</f>
        <v>Pepe</v>
      </c>
      <c r="K2125" s="10">
        <f>YEAR(Tabla1[[#This Row],[Fecha]])</f>
        <v>2011</v>
      </c>
      <c r="L2125" s="11">
        <f>MONTH(Tabla1[[#This Row],[Fecha]])</f>
        <v>9</v>
      </c>
      <c r="M2125" s="11">
        <f>DAY(Tabla1[[#This Row],[Fecha]])</f>
        <v>23</v>
      </c>
      <c r="N2125" s="11">
        <f>WEEKDAY(Tabla1[[#This Row],[Fecha]],2)</f>
        <v>5</v>
      </c>
      <c r="O2125" s="11" t="str">
        <f t="shared" si="33"/>
        <v>Viernes</v>
      </c>
    </row>
    <row r="2126" spans="1:15" x14ac:dyDescent="0.25">
      <c r="A2126" s="4">
        <v>40809</v>
      </c>
      <c r="B2126">
        <v>3</v>
      </c>
      <c r="C2126">
        <v>1</v>
      </c>
      <c r="D2126" s="5" t="s">
        <v>41</v>
      </c>
      <c r="E2126" s="6">
        <v>636.78300000000002</v>
      </c>
      <c r="F2126" s="6">
        <v>1248.4604999999999</v>
      </c>
      <c r="G2126" s="6">
        <v>1885.2435</v>
      </c>
      <c r="H2126" s="6" t="str">
        <f>VLOOKUP(Tabla1[[#This Row],[Caja]],Originales!$I$3:$K$6,2,FALSE)</f>
        <v>Las Canteras</v>
      </c>
      <c r="I2126" s="6" t="str">
        <f>VLOOKUP(Tabla1[[#This Row],[Caja]],Originales!$I$3:$K$6,3,FALSE)</f>
        <v>Las Palmas</v>
      </c>
      <c r="J2126" s="9" t="str">
        <f>VLOOKUP(Tabla1[[#This Row],[CodigoEmpleado]],Originales!$M$3:$P$13,2,FALSE)</f>
        <v>Javi</v>
      </c>
      <c r="K2126" s="10">
        <f>YEAR(Tabla1[[#This Row],[Fecha]])</f>
        <v>2011</v>
      </c>
      <c r="L2126" s="11">
        <f>MONTH(Tabla1[[#This Row],[Fecha]])</f>
        <v>9</v>
      </c>
      <c r="M2126" s="11">
        <f>DAY(Tabla1[[#This Row],[Fecha]])</f>
        <v>23</v>
      </c>
      <c r="N2126" s="11">
        <f>WEEKDAY(Tabla1[[#This Row],[Fecha]],2)</f>
        <v>5</v>
      </c>
      <c r="O2126" s="11" t="str">
        <f t="shared" si="33"/>
        <v>Viernes</v>
      </c>
    </row>
    <row r="2127" spans="1:15" x14ac:dyDescent="0.25">
      <c r="A2127" s="4">
        <v>40809</v>
      </c>
      <c r="B2127">
        <v>3</v>
      </c>
      <c r="C2127">
        <v>2</v>
      </c>
      <c r="D2127" s="5" t="s">
        <v>43</v>
      </c>
      <c r="E2127" s="6">
        <v>720.83550000000002</v>
      </c>
      <c r="F2127" s="6">
        <v>1336.7339999999999</v>
      </c>
      <c r="G2127" s="6">
        <v>2057.5695000000001</v>
      </c>
      <c r="H2127" s="6" t="str">
        <f>VLOOKUP(Tabla1[[#This Row],[Caja]],Originales!$I$3:$K$6,2,FALSE)</f>
        <v>Las Canteras</v>
      </c>
      <c r="I2127" s="6" t="str">
        <f>VLOOKUP(Tabla1[[#This Row],[Caja]],Originales!$I$3:$K$6,3,FALSE)</f>
        <v>Las Palmas</v>
      </c>
      <c r="J2127" s="9" t="str">
        <f>VLOOKUP(Tabla1[[#This Row],[CodigoEmpleado]],Originales!$M$3:$P$13,2,FALSE)</f>
        <v>Jose</v>
      </c>
      <c r="K2127" s="10">
        <f>YEAR(Tabla1[[#This Row],[Fecha]])</f>
        <v>2011</v>
      </c>
      <c r="L2127" s="11">
        <f>MONTH(Tabla1[[#This Row],[Fecha]])</f>
        <v>9</v>
      </c>
      <c r="M2127" s="11">
        <f>DAY(Tabla1[[#This Row],[Fecha]])</f>
        <v>23</v>
      </c>
      <c r="N2127" s="11">
        <f>WEEKDAY(Tabla1[[#This Row],[Fecha]],2)</f>
        <v>5</v>
      </c>
      <c r="O2127" s="11" t="str">
        <f t="shared" si="33"/>
        <v>Viernes</v>
      </c>
    </row>
    <row r="2128" spans="1:15" x14ac:dyDescent="0.25">
      <c r="A2128" s="4">
        <v>40809</v>
      </c>
      <c r="B2128">
        <v>4</v>
      </c>
      <c r="C2128">
        <v>1</v>
      </c>
      <c r="D2128" s="5" t="s">
        <v>47</v>
      </c>
      <c r="E2128" s="6">
        <v>582.76049999999998</v>
      </c>
      <c r="F2128" s="6">
        <v>1018.479</v>
      </c>
      <c r="G2128" s="6">
        <v>1601.2394999999999</v>
      </c>
      <c r="H2128" s="6" t="str">
        <f>VLOOKUP(Tabla1[[#This Row],[Caja]],Originales!$I$3:$K$6,2,FALSE)</f>
        <v>Telde</v>
      </c>
      <c r="I2128" s="6" t="str">
        <f>VLOOKUP(Tabla1[[#This Row],[Caja]],Originales!$I$3:$K$6,3,FALSE)</f>
        <v>Las Palmas</v>
      </c>
      <c r="J2128" s="9" t="str">
        <f>VLOOKUP(Tabla1[[#This Row],[CodigoEmpleado]],Originales!$M$3:$P$13,2,FALSE)</f>
        <v>Toño</v>
      </c>
      <c r="K2128" s="10">
        <f>YEAR(Tabla1[[#This Row],[Fecha]])</f>
        <v>2011</v>
      </c>
      <c r="L2128" s="11">
        <f>MONTH(Tabla1[[#This Row],[Fecha]])</f>
        <v>9</v>
      </c>
      <c r="M2128" s="11">
        <f>DAY(Tabla1[[#This Row],[Fecha]])</f>
        <v>23</v>
      </c>
      <c r="N2128" s="11">
        <f>WEEKDAY(Tabla1[[#This Row],[Fecha]],2)</f>
        <v>5</v>
      </c>
      <c r="O2128" s="11" t="str">
        <f t="shared" si="33"/>
        <v>Viernes</v>
      </c>
    </row>
    <row r="2129" spans="1:15" x14ac:dyDescent="0.25">
      <c r="A2129" s="4">
        <v>40809</v>
      </c>
      <c r="B2129">
        <v>4</v>
      </c>
      <c r="C2129">
        <v>2</v>
      </c>
      <c r="D2129" s="5" t="s">
        <v>24</v>
      </c>
      <c r="E2129" s="6">
        <v>741.51</v>
      </c>
      <c r="F2129" s="6">
        <v>1296.4349999999999</v>
      </c>
      <c r="G2129" s="6">
        <v>2037.9449999999999</v>
      </c>
      <c r="H2129" s="6" t="str">
        <f>VLOOKUP(Tabla1[[#This Row],[Caja]],Originales!$I$3:$K$6,2,FALSE)</f>
        <v>Telde</v>
      </c>
      <c r="I2129" s="6" t="str">
        <f>VLOOKUP(Tabla1[[#This Row],[Caja]],Originales!$I$3:$K$6,3,FALSE)</f>
        <v>Las Palmas</v>
      </c>
      <c r="J2129" s="9" t="str">
        <f>VLOOKUP(Tabla1[[#This Row],[CodigoEmpleado]],Originales!$M$3:$P$13,2,FALSE)</f>
        <v>Ana</v>
      </c>
      <c r="K2129" s="10">
        <f>YEAR(Tabla1[[#This Row],[Fecha]])</f>
        <v>2011</v>
      </c>
      <c r="L2129" s="11">
        <f>MONTH(Tabla1[[#This Row],[Fecha]])</f>
        <v>9</v>
      </c>
      <c r="M2129" s="11">
        <f>DAY(Tabla1[[#This Row],[Fecha]])</f>
        <v>23</v>
      </c>
      <c r="N2129" s="11">
        <f>WEEKDAY(Tabla1[[#This Row],[Fecha]],2)</f>
        <v>5</v>
      </c>
      <c r="O2129" s="11" t="str">
        <f t="shared" si="33"/>
        <v>Viernes</v>
      </c>
    </row>
    <row r="2130" spans="1:15" x14ac:dyDescent="0.25">
      <c r="A2130" s="4">
        <v>40810</v>
      </c>
      <c r="B2130">
        <v>1</v>
      </c>
      <c r="C2130">
        <v>1</v>
      </c>
      <c r="D2130" s="5" t="s">
        <v>30</v>
      </c>
      <c r="E2130" s="6">
        <v>713.40150000000006</v>
      </c>
      <c r="F2130" s="6">
        <v>1109.934</v>
      </c>
      <c r="G2130" s="6">
        <v>1823.3354999999999</v>
      </c>
      <c r="H2130" s="6" t="str">
        <f>VLOOKUP(Tabla1[[#This Row],[Caja]],Originales!$I$3:$K$6,2,FALSE)</f>
        <v>Tenerife Norte</v>
      </c>
      <c r="I2130" s="6" t="str">
        <f>VLOOKUP(Tabla1[[#This Row],[Caja]],Originales!$I$3:$K$6,3,FALSE)</f>
        <v>Tenerife</v>
      </c>
      <c r="J2130" s="9" t="str">
        <f>VLOOKUP(Tabla1[[#This Row],[CodigoEmpleado]],Originales!$M$3:$P$13,2,FALSE)</f>
        <v>Juan</v>
      </c>
      <c r="K2130" s="10">
        <f>YEAR(Tabla1[[#This Row],[Fecha]])</f>
        <v>2011</v>
      </c>
      <c r="L2130" s="11">
        <f>MONTH(Tabla1[[#This Row],[Fecha]])</f>
        <v>9</v>
      </c>
      <c r="M2130" s="11">
        <f>DAY(Tabla1[[#This Row],[Fecha]])</f>
        <v>24</v>
      </c>
      <c r="N2130" s="11">
        <f>WEEKDAY(Tabla1[[#This Row],[Fecha]],2)</f>
        <v>6</v>
      </c>
      <c r="O2130" s="11" t="str">
        <f t="shared" si="33"/>
        <v>Sábado</v>
      </c>
    </row>
    <row r="2131" spans="1:15" x14ac:dyDescent="0.25">
      <c r="A2131" s="4">
        <v>40810</v>
      </c>
      <c r="B2131">
        <v>1</v>
      </c>
      <c r="C2131">
        <v>2</v>
      </c>
      <c r="D2131" s="5" t="s">
        <v>16</v>
      </c>
      <c r="E2131" s="6">
        <v>626.77650000000006</v>
      </c>
      <c r="F2131" s="6">
        <v>1194.3855000000001</v>
      </c>
      <c r="G2131" s="6">
        <v>1821.162</v>
      </c>
      <c r="H2131" s="6" t="str">
        <f>VLOOKUP(Tabla1[[#This Row],[Caja]],Originales!$I$3:$K$6,2,FALSE)</f>
        <v>Tenerife Norte</v>
      </c>
      <c r="I2131" s="6" t="str">
        <f>VLOOKUP(Tabla1[[#This Row],[Caja]],Originales!$I$3:$K$6,3,FALSE)</f>
        <v>Tenerife</v>
      </c>
      <c r="J2131" s="9" t="str">
        <f>VLOOKUP(Tabla1[[#This Row],[CodigoEmpleado]],Originales!$M$3:$P$13,2,FALSE)</f>
        <v>Jorge</v>
      </c>
      <c r="K2131" s="10">
        <f>YEAR(Tabla1[[#This Row],[Fecha]])</f>
        <v>2011</v>
      </c>
      <c r="L2131" s="11">
        <f>MONTH(Tabla1[[#This Row],[Fecha]])</f>
        <v>9</v>
      </c>
      <c r="M2131" s="11">
        <f>DAY(Tabla1[[#This Row],[Fecha]])</f>
        <v>24</v>
      </c>
      <c r="N2131" s="11">
        <f>WEEKDAY(Tabla1[[#This Row],[Fecha]],2)</f>
        <v>6</v>
      </c>
      <c r="O2131" s="11" t="str">
        <f t="shared" si="33"/>
        <v>Sábado</v>
      </c>
    </row>
    <row r="2132" spans="1:15" x14ac:dyDescent="0.25">
      <c r="A2132" s="4">
        <v>40810</v>
      </c>
      <c r="B2132">
        <v>2</v>
      </c>
      <c r="C2132">
        <v>1</v>
      </c>
      <c r="D2132" s="5" t="s">
        <v>22</v>
      </c>
      <c r="E2132" s="6">
        <v>636.80399999999997</v>
      </c>
      <c r="F2132" s="6">
        <v>1161.7515000000001</v>
      </c>
      <c r="G2132" s="6">
        <v>1798.5554999999999</v>
      </c>
      <c r="H2132" s="6" t="str">
        <f>VLOOKUP(Tabla1[[#This Row],[Caja]],Originales!$I$3:$K$6,2,FALSE)</f>
        <v>Tenerife Sur</v>
      </c>
      <c r="I2132" s="6" t="str">
        <f>VLOOKUP(Tabla1[[#This Row],[Caja]],Originales!$I$3:$K$6,3,FALSE)</f>
        <v>Tenerife</v>
      </c>
      <c r="J2132" s="9" t="str">
        <f>VLOOKUP(Tabla1[[#This Row],[CodigoEmpleado]],Originales!$M$3:$P$13,2,FALSE)</f>
        <v>Paco</v>
      </c>
      <c r="K2132" s="10">
        <f>YEAR(Tabla1[[#This Row],[Fecha]])</f>
        <v>2011</v>
      </c>
      <c r="L2132" s="11">
        <f>MONTH(Tabla1[[#This Row],[Fecha]])</f>
        <v>9</v>
      </c>
      <c r="M2132" s="11">
        <f>DAY(Tabla1[[#This Row],[Fecha]])</f>
        <v>24</v>
      </c>
      <c r="N2132" s="11">
        <f>WEEKDAY(Tabla1[[#This Row],[Fecha]],2)</f>
        <v>6</v>
      </c>
      <c r="O2132" s="11" t="str">
        <f t="shared" si="33"/>
        <v>Sábado</v>
      </c>
    </row>
    <row r="2133" spans="1:15" x14ac:dyDescent="0.25">
      <c r="A2133" s="4">
        <v>40810</v>
      </c>
      <c r="B2133">
        <v>2</v>
      </c>
      <c r="C2133">
        <v>2</v>
      </c>
      <c r="D2133" s="5" t="s">
        <v>27</v>
      </c>
      <c r="E2133" s="6">
        <v>609.65099999999995</v>
      </c>
      <c r="F2133" s="6">
        <v>1134.9659999999999</v>
      </c>
      <c r="G2133" s="6">
        <v>1744.617</v>
      </c>
      <c r="H2133" s="6" t="str">
        <f>VLOOKUP(Tabla1[[#This Row],[Caja]],Originales!$I$3:$K$6,2,FALSE)</f>
        <v>Tenerife Sur</v>
      </c>
      <c r="I2133" s="6" t="str">
        <f>VLOOKUP(Tabla1[[#This Row],[Caja]],Originales!$I$3:$K$6,3,FALSE)</f>
        <v>Tenerife</v>
      </c>
      <c r="J2133" s="9" t="str">
        <f>VLOOKUP(Tabla1[[#This Row],[CodigoEmpleado]],Originales!$M$3:$P$13,2,FALSE)</f>
        <v>Bea</v>
      </c>
      <c r="K2133" s="10">
        <f>YEAR(Tabla1[[#This Row],[Fecha]])</f>
        <v>2011</v>
      </c>
      <c r="L2133" s="11">
        <f>MONTH(Tabla1[[#This Row],[Fecha]])</f>
        <v>9</v>
      </c>
      <c r="M2133" s="11">
        <f>DAY(Tabla1[[#This Row],[Fecha]])</f>
        <v>24</v>
      </c>
      <c r="N2133" s="11">
        <f>WEEKDAY(Tabla1[[#This Row],[Fecha]],2)</f>
        <v>6</v>
      </c>
      <c r="O2133" s="11" t="str">
        <f t="shared" si="33"/>
        <v>Sábado</v>
      </c>
    </row>
    <row r="2134" spans="1:15" x14ac:dyDescent="0.25">
      <c r="A2134" s="4">
        <v>40810</v>
      </c>
      <c r="B2134">
        <v>3</v>
      </c>
      <c r="C2134">
        <v>1</v>
      </c>
      <c r="D2134" s="5" t="s">
        <v>32</v>
      </c>
      <c r="E2134" s="6">
        <v>674.94</v>
      </c>
      <c r="F2134" s="6">
        <v>1202.1869999999999</v>
      </c>
      <c r="G2134" s="6">
        <v>1877.127</v>
      </c>
      <c r="H2134" s="6" t="str">
        <f>VLOOKUP(Tabla1[[#This Row],[Caja]],Originales!$I$3:$K$6,2,FALSE)</f>
        <v>Las Canteras</v>
      </c>
      <c r="I2134" s="6" t="str">
        <f>VLOOKUP(Tabla1[[#This Row],[Caja]],Originales!$I$3:$K$6,3,FALSE)</f>
        <v>Las Palmas</v>
      </c>
      <c r="J2134" s="9" t="str">
        <f>VLOOKUP(Tabla1[[#This Row],[CodigoEmpleado]],Originales!$M$3:$P$13,2,FALSE)</f>
        <v>Ana</v>
      </c>
      <c r="K2134" s="10">
        <f>YEAR(Tabla1[[#This Row],[Fecha]])</f>
        <v>2011</v>
      </c>
      <c r="L2134" s="11">
        <f>MONTH(Tabla1[[#This Row],[Fecha]])</f>
        <v>9</v>
      </c>
      <c r="M2134" s="11">
        <f>DAY(Tabla1[[#This Row],[Fecha]])</f>
        <v>24</v>
      </c>
      <c r="N2134" s="11">
        <f>WEEKDAY(Tabla1[[#This Row],[Fecha]],2)</f>
        <v>6</v>
      </c>
      <c r="O2134" s="11" t="str">
        <f t="shared" si="33"/>
        <v>Sábado</v>
      </c>
    </row>
    <row r="2135" spans="1:15" x14ac:dyDescent="0.25">
      <c r="A2135" s="4">
        <v>40810</v>
      </c>
      <c r="B2135">
        <v>3</v>
      </c>
      <c r="C2135">
        <v>2</v>
      </c>
      <c r="D2135" s="5" t="s">
        <v>37</v>
      </c>
      <c r="E2135" s="6">
        <v>594.77250000000004</v>
      </c>
      <c r="F2135" s="6">
        <v>1006.593</v>
      </c>
      <c r="G2135" s="6">
        <v>1601.3655000000001</v>
      </c>
      <c r="H2135" s="6" t="str">
        <f>VLOOKUP(Tabla1[[#This Row],[Caja]],Originales!$I$3:$K$6,2,FALSE)</f>
        <v>Las Canteras</v>
      </c>
      <c r="I2135" s="6" t="str">
        <f>VLOOKUP(Tabla1[[#This Row],[Caja]],Originales!$I$3:$K$6,3,FALSE)</f>
        <v>Las Palmas</v>
      </c>
      <c r="J2135" s="9" t="str">
        <f>VLOOKUP(Tabla1[[#This Row],[CodigoEmpleado]],Originales!$M$3:$P$13,2,FALSE)</f>
        <v>Luis</v>
      </c>
      <c r="K2135" s="10">
        <f>YEAR(Tabla1[[#This Row],[Fecha]])</f>
        <v>2011</v>
      </c>
      <c r="L2135" s="11">
        <f>MONTH(Tabla1[[#This Row],[Fecha]])</f>
        <v>9</v>
      </c>
      <c r="M2135" s="11">
        <f>DAY(Tabla1[[#This Row],[Fecha]])</f>
        <v>24</v>
      </c>
      <c r="N2135" s="11">
        <f>WEEKDAY(Tabla1[[#This Row],[Fecha]],2)</f>
        <v>6</v>
      </c>
      <c r="O2135" s="11" t="str">
        <f t="shared" si="33"/>
        <v>Sábado</v>
      </c>
    </row>
    <row r="2136" spans="1:15" x14ac:dyDescent="0.25">
      <c r="A2136" s="4">
        <v>40810</v>
      </c>
      <c r="B2136">
        <v>4</v>
      </c>
      <c r="C2136">
        <v>1</v>
      </c>
      <c r="D2136" s="5" t="s">
        <v>40</v>
      </c>
      <c r="E2136" s="6">
        <v>748.67100000000005</v>
      </c>
      <c r="F2136" s="6">
        <v>1135.029</v>
      </c>
      <c r="G2136" s="6">
        <v>1883.7</v>
      </c>
      <c r="H2136" s="6" t="str">
        <f>VLOOKUP(Tabla1[[#This Row],[Caja]],Originales!$I$3:$K$6,2,FALSE)</f>
        <v>Telde</v>
      </c>
      <c r="I2136" s="6" t="str">
        <f>VLOOKUP(Tabla1[[#This Row],[Caja]],Originales!$I$3:$K$6,3,FALSE)</f>
        <v>Las Palmas</v>
      </c>
      <c r="J2136" s="9" t="str">
        <f>VLOOKUP(Tabla1[[#This Row],[CodigoEmpleado]],Originales!$M$3:$P$13,2,FALSE)</f>
        <v>Pepe</v>
      </c>
      <c r="K2136" s="10">
        <f>YEAR(Tabla1[[#This Row],[Fecha]])</f>
        <v>2011</v>
      </c>
      <c r="L2136" s="11">
        <f>MONTH(Tabla1[[#This Row],[Fecha]])</f>
        <v>9</v>
      </c>
      <c r="M2136" s="11">
        <f>DAY(Tabla1[[#This Row],[Fecha]])</f>
        <v>24</v>
      </c>
      <c r="N2136" s="11">
        <f>WEEKDAY(Tabla1[[#This Row],[Fecha]],2)</f>
        <v>6</v>
      </c>
      <c r="O2136" s="11" t="str">
        <f t="shared" si="33"/>
        <v>Sábado</v>
      </c>
    </row>
    <row r="2137" spans="1:15" x14ac:dyDescent="0.25">
      <c r="A2137" s="4">
        <v>40810</v>
      </c>
      <c r="B2137">
        <v>4</v>
      </c>
      <c r="C2137">
        <v>2</v>
      </c>
      <c r="D2137" s="5" t="s">
        <v>41</v>
      </c>
      <c r="E2137" s="6">
        <v>726.12750000000005</v>
      </c>
      <c r="F2137" s="6">
        <v>1177.3019999999999</v>
      </c>
      <c r="G2137" s="6">
        <v>1903.4295</v>
      </c>
      <c r="H2137" s="6" t="str">
        <f>VLOOKUP(Tabla1[[#This Row],[Caja]],Originales!$I$3:$K$6,2,FALSE)</f>
        <v>Telde</v>
      </c>
      <c r="I2137" s="6" t="str">
        <f>VLOOKUP(Tabla1[[#This Row],[Caja]],Originales!$I$3:$K$6,3,FALSE)</f>
        <v>Las Palmas</v>
      </c>
      <c r="J2137" s="9" t="str">
        <f>VLOOKUP(Tabla1[[#This Row],[CodigoEmpleado]],Originales!$M$3:$P$13,2,FALSE)</f>
        <v>Javi</v>
      </c>
      <c r="K2137" s="10">
        <f>YEAR(Tabla1[[#This Row],[Fecha]])</f>
        <v>2011</v>
      </c>
      <c r="L2137" s="11">
        <f>MONTH(Tabla1[[#This Row],[Fecha]])</f>
        <v>9</v>
      </c>
      <c r="M2137" s="11">
        <f>DAY(Tabla1[[#This Row],[Fecha]])</f>
        <v>24</v>
      </c>
      <c r="N2137" s="11">
        <f>WEEKDAY(Tabla1[[#This Row],[Fecha]],2)</f>
        <v>6</v>
      </c>
      <c r="O2137" s="11" t="str">
        <f t="shared" si="33"/>
        <v>Sábado</v>
      </c>
    </row>
    <row r="2138" spans="1:15" x14ac:dyDescent="0.25">
      <c r="A2138" s="4">
        <v>40811</v>
      </c>
      <c r="B2138">
        <v>1</v>
      </c>
      <c r="C2138">
        <v>1</v>
      </c>
      <c r="D2138" s="5" t="s">
        <v>43</v>
      </c>
      <c r="E2138" s="6">
        <v>606.54300000000001</v>
      </c>
      <c r="F2138" s="6">
        <v>1092.8505</v>
      </c>
      <c r="G2138" s="6">
        <v>1699.3934999999999</v>
      </c>
      <c r="H2138" s="6" t="str">
        <f>VLOOKUP(Tabla1[[#This Row],[Caja]],Originales!$I$3:$K$6,2,FALSE)</f>
        <v>Tenerife Norte</v>
      </c>
      <c r="I2138" s="6" t="str">
        <f>VLOOKUP(Tabla1[[#This Row],[Caja]],Originales!$I$3:$K$6,3,FALSE)</f>
        <v>Tenerife</v>
      </c>
      <c r="J2138" s="9" t="str">
        <f>VLOOKUP(Tabla1[[#This Row],[CodigoEmpleado]],Originales!$M$3:$P$13,2,FALSE)</f>
        <v>Jose</v>
      </c>
      <c r="K2138" s="10">
        <f>YEAR(Tabla1[[#This Row],[Fecha]])</f>
        <v>2011</v>
      </c>
      <c r="L2138" s="11">
        <f>MONTH(Tabla1[[#This Row],[Fecha]])</f>
        <v>9</v>
      </c>
      <c r="M2138" s="11">
        <f>DAY(Tabla1[[#This Row],[Fecha]])</f>
        <v>25</v>
      </c>
      <c r="N2138" s="11">
        <f>WEEKDAY(Tabla1[[#This Row],[Fecha]],2)</f>
        <v>7</v>
      </c>
      <c r="O2138" s="11" t="str">
        <f t="shared" si="33"/>
        <v>Domingo</v>
      </c>
    </row>
    <row r="2139" spans="1:15" x14ac:dyDescent="0.25">
      <c r="A2139" s="4">
        <v>40811</v>
      </c>
      <c r="B2139">
        <v>1</v>
      </c>
      <c r="C2139">
        <v>2</v>
      </c>
      <c r="D2139" s="5" t="s">
        <v>47</v>
      </c>
      <c r="E2139" s="6">
        <v>580.74450000000002</v>
      </c>
      <c r="F2139" s="6">
        <v>1017.345</v>
      </c>
      <c r="G2139" s="6">
        <v>1598.0895</v>
      </c>
      <c r="H2139" s="6" t="str">
        <f>VLOOKUP(Tabla1[[#This Row],[Caja]],Originales!$I$3:$K$6,2,FALSE)</f>
        <v>Tenerife Norte</v>
      </c>
      <c r="I2139" s="6" t="str">
        <f>VLOOKUP(Tabla1[[#This Row],[Caja]],Originales!$I$3:$K$6,3,FALSE)</f>
        <v>Tenerife</v>
      </c>
      <c r="J2139" s="9" t="str">
        <f>VLOOKUP(Tabla1[[#This Row],[CodigoEmpleado]],Originales!$M$3:$P$13,2,FALSE)</f>
        <v>Toño</v>
      </c>
      <c r="K2139" s="10">
        <f>YEAR(Tabla1[[#This Row],[Fecha]])</f>
        <v>2011</v>
      </c>
      <c r="L2139" s="11">
        <f>MONTH(Tabla1[[#This Row],[Fecha]])</f>
        <v>9</v>
      </c>
      <c r="M2139" s="11">
        <f>DAY(Tabla1[[#This Row],[Fecha]])</f>
        <v>25</v>
      </c>
      <c r="N2139" s="11">
        <f>WEEKDAY(Tabla1[[#This Row],[Fecha]],2)</f>
        <v>7</v>
      </c>
      <c r="O2139" s="11" t="str">
        <f t="shared" si="33"/>
        <v>Domingo</v>
      </c>
    </row>
    <row r="2140" spans="1:15" x14ac:dyDescent="0.25">
      <c r="A2140" s="4">
        <v>40811</v>
      </c>
      <c r="B2140">
        <v>2</v>
      </c>
      <c r="C2140">
        <v>1</v>
      </c>
      <c r="D2140" s="5" t="s">
        <v>24</v>
      </c>
      <c r="E2140" s="6">
        <v>750.83399999999995</v>
      </c>
      <c r="F2140" s="6">
        <v>1126.3665000000001</v>
      </c>
      <c r="G2140" s="6">
        <v>1877.2004999999999</v>
      </c>
      <c r="H2140" s="6" t="str">
        <f>VLOOKUP(Tabla1[[#This Row],[Caja]],Originales!$I$3:$K$6,2,FALSE)</f>
        <v>Tenerife Sur</v>
      </c>
      <c r="I2140" s="6" t="str">
        <f>VLOOKUP(Tabla1[[#This Row],[Caja]],Originales!$I$3:$K$6,3,FALSE)</f>
        <v>Tenerife</v>
      </c>
      <c r="J2140" s="9" t="str">
        <f>VLOOKUP(Tabla1[[#This Row],[CodigoEmpleado]],Originales!$M$3:$P$13,2,FALSE)</f>
        <v>Ana</v>
      </c>
      <c r="K2140" s="10">
        <f>YEAR(Tabla1[[#This Row],[Fecha]])</f>
        <v>2011</v>
      </c>
      <c r="L2140" s="11">
        <f>MONTH(Tabla1[[#This Row],[Fecha]])</f>
        <v>9</v>
      </c>
      <c r="M2140" s="11">
        <f>DAY(Tabla1[[#This Row],[Fecha]])</f>
        <v>25</v>
      </c>
      <c r="N2140" s="11">
        <f>WEEKDAY(Tabla1[[#This Row],[Fecha]],2)</f>
        <v>7</v>
      </c>
      <c r="O2140" s="11" t="str">
        <f t="shared" si="33"/>
        <v>Domingo</v>
      </c>
    </row>
    <row r="2141" spans="1:15" x14ac:dyDescent="0.25">
      <c r="A2141" s="4">
        <v>40811</v>
      </c>
      <c r="B2141">
        <v>2</v>
      </c>
      <c r="C2141">
        <v>2</v>
      </c>
      <c r="D2141" s="5" t="s">
        <v>30</v>
      </c>
      <c r="E2141" s="6">
        <v>820.33349999999996</v>
      </c>
      <c r="F2141" s="6">
        <v>1233.3195000000001</v>
      </c>
      <c r="G2141" s="6">
        <v>2053.6529999999998</v>
      </c>
      <c r="H2141" s="6" t="str">
        <f>VLOOKUP(Tabla1[[#This Row],[Caja]],Originales!$I$3:$K$6,2,FALSE)</f>
        <v>Tenerife Sur</v>
      </c>
      <c r="I2141" s="6" t="str">
        <f>VLOOKUP(Tabla1[[#This Row],[Caja]],Originales!$I$3:$K$6,3,FALSE)</f>
        <v>Tenerife</v>
      </c>
      <c r="J2141" s="9" t="str">
        <f>VLOOKUP(Tabla1[[#This Row],[CodigoEmpleado]],Originales!$M$3:$P$13,2,FALSE)</f>
        <v>Juan</v>
      </c>
      <c r="K2141" s="10">
        <f>YEAR(Tabla1[[#This Row],[Fecha]])</f>
        <v>2011</v>
      </c>
      <c r="L2141" s="11">
        <f>MONTH(Tabla1[[#This Row],[Fecha]])</f>
        <v>9</v>
      </c>
      <c r="M2141" s="11">
        <f>DAY(Tabla1[[#This Row],[Fecha]])</f>
        <v>25</v>
      </c>
      <c r="N2141" s="11">
        <f>WEEKDAY(Tabla1[[#This Row],[Fecha]],2)</f>
        <v>7</v>
      </c>
      <c r="O2141" s="11" t="str">
        <f t="shared" si="33"/>
        <v>Domingo</v>
      </c>
    </row>
    <row r="2142" spans="1:15" x14ac:dyDescent="0.25">
      <c r="A2142" s="4">
        <v>40811</v>
      </c>
      <c r="B2142">
        <v>3</v>
      </c>
      <c r="C2142">
        <v>1</v>
      </c>
      <c r="D2142" s="5" t="s">
        <v>16</v>
      </c>
      <c r="E2142" s="6">
        <v>552.29999999999995</v>
      </c>
      <c r="F2142" s="6">
        <v>1113.21</v>
      </c>
      <c r="G2142" s="6">
        <v>1665.51</v>
      </c>
      <c r="H2142" s="6" t="str">
        <f>VLOOKUP(Tabla1[[#This Row],[Caja]],Originales!$I$3:$K$6,2,FALSE)</f>
        <v>Las Canteras</v>
      </c>
      <c r="I2142" s="6" t="str">
        <f>VLOOKUP(Tabla1[[#This Row],[Caja]],Originales!$I$3:$K$6,3,FALSE)</f>
        <v>Las Palmas</v>
      </c>
      <c r="J2142" s="9" t="str">
        <f>VLOOKUP(Tabla1[[#This Row],[CodigoEmpleado]],Originales!$M$3:$P$13,2,FALSE)</f>
        <v>Jorge</v>
      </c>
      <c r="K2142" s="10">
        <f>YEAR(Tabla1[[#This Row],[Fecha]])</f>
        <v>2011</v>
      </c>
      <c r="L2142" s="11">
        <f>MONTH(Tabla1[[#This Row],[Fecha]])</f>
        <v>9</v>
      </c>
      <c r="M2142" s="11">
        <f>DAY(Tabla1[[#This Row],[Fecha]])</f>
        <v>25</v>
      </c>
      <c r="N2142" s="11">
        <f>WEEKDAY(Tabla1[[#This Row],[Fecha]],2)</f>
        <v>7</v>
      </c>
      <c r="O2142" s="11" t="str">
        <f t="shared" si="33"/>
        <v>Domingo</v>
      </c>
    </row>
    <row r="2143" spans="1:15" x14ac:dyDescent="0.25">
      <c r="A2143" s="4">
        <v>40811</v>
      </c>
      <c r="B2143">
        <v>3</v>
      </c>
      <c r="C2143">
        <v>2</v>
      </c>
      <c r="D2143" s="5" t="s">
        <v>22</v>
      </c>
      <c r="E2143" s="6">
        <v>605.24099999999999</v>
      </c>
      <c r="F2143" s="6">
        <v>1132.635</v>
      </c>
      <c r="G2143" s="6">
        <v>1737.876</v>
      </c>
      <c r="H2143" s="6" t="str">
        <f>VLOOKUP(Tabla1[[#This Row],[Caja]],Originales!$I$3:$K$6,2,FALSE)</f>
        <v>Las Canteras</v>
      </c>
      <c r="I2143" s="6" t="str">
        <f>VLOOKUP(Tabla1[[#This Row],[Caja]],Originales!$I$3:$K$6,3,FALSE)</f>
        <v>Las Palmas</v>
      </c>
      <c r="J2143" s="9" t="str">
        <f>VLOOKUP(Tabla1[[#This Row],[CodigoEmpleado]],Originales!$M$3:$P$13,2,FALSE)</f>
        <v>Paco</v>
      </c>
      <c r="K2143" s="10">
        <f>YEAR(Tabla1[[#This Row],[Fecha]])</f>
        <v>2011</v>
      </c>
      <c r="L2143" s="11">
        <f>MONTH(Tabla1[[#This Row],[Fecha]])</f>
        <v>9</v>
      </c>
      <c r="M2143" s="11">
        <f>DAY(Tabla1[[#This Row],[Fecha]])</f>
        <v>25</v>
      </c>
      <c r="N2143" s="11">
        <f>WEEKDAY(Tabla1[[#This Row],[Fecha]],2)</f>
        <v>7</v>
      </c>
      <c r="O2143" s="11" t="str">
        <f t="shared" si="33"/>
        <v>Domingo</v>
      </c>
    </row>
    <row r="2144" spans="1:15" x14ac:dyDescent="0.25">
      <c r="A2144" s="4">
        <v>40811</v>
      </c>
      <c r="B2144">
        <v>4</v>
      </c>
      <c r="C2144">
        <v>1</v>
      </c>
      <c r="D2144" s="5" t="s">
        <v>27</v>
      </c>
      <c r="E2144" s="6">
        <v>596.77800000000002</v>
      </c>
      <c r="F2144" s="6">
        <v>1016.148</v>
      </c>
      <c r="G2144" s="6">
        <v>1612.9259999999999</v>
      </c>
      <c r="H2144" s="6" t="str">
        <f>VLOOKUP(Tabla1[[#This Row],[Caja]],Originales!$I$3:$K$6,2,FALSE)</f>
        <v>Telde</v>
      </c>
      <c r="I2144" s="6" t="str">
        <f>VLOOKUP(Tabla1[[#This Row],[Caja]],Originales!$I$3:$K$6,3,FALSE)</f>
        <v>Las Palmas</v>
      </c>
      <c r="J2144" s="9" t="str">
        <f>VLOOKUP(Tabla1[[#This Row],[CodigoEmpleado]],Originales!$M$3:$P$13,2,FALSE)</f>
        <v>Bea</v>
      </c>
      <c r="K2144" s="10">
        <f>YEAR(Tabla1[[#This Row],[Fecha]])</f>
        <v>2011</v>
      </c>
      <c r="L2144" s="11">
        <f>MONTH(Tabla1[[#This Row],[Fecha]])</f>
        <v>9</v>
      </c>
      <c r="M2144" s="11">
        <f>DAY(Tabla1[[#This Row],[Fecha]])</f>
        <v>25</v>
      </c>
      <c r="N2144" s="11">
        <f>WEEKDAY(Tabla1[[#This Row],[Fecha]],2)</f>
        <v>7</v>
      </c>
      <c r="O2144" s="11" t="str">
        <f t="shared" si="33"/>
        <v>Domingo</v>
      </c>
    </row>
    <row r="2145" spans="1:15" x14ac:dyDescent="0.25">
      <c r="A2145" s="4">
        <v>40811</v>
      </c>
      <c r="B2145">
        <v>4</v>
      </c>
      <c r="C2145">
        <v>2</v>
      </c>
      <c r="D2145" s="5" t="s">
        <v>32</v>
      </c>
      <c r="E2145" s="6">
        <v>716.60400000000004</v>
      </c>
      <c r="F2145" s="6">
        <v>1123.6679999999999</v>
      </c>
      <c r="G2145" s="6">
        <v>1840.2719999999999</v>
      </c>
      <c r="H2145" s="6" t="str">
        <f>VLOOKUP(Tabla1[[#This Row],[Caja]],Originales!$I$3:$K$6,2,FALSE)</f>
        <v>Telde</v>
      </c>
      <c r="I2145" s="6" t="str">
        <f>VLOOKUP(Tabla1[[#This Row],[Caja]],Originales!$I$3:$K$6,3,FALSE)</f>
        <v>Las Palmas</v>
      </c>
      <c r="J2145" s="9" t="str">
        <f>VLOOKUP(Tabla1[[#This Row],[CodigoEmpleado]],Originales!$M$3:$P$13,2,FALSE)</f>
        <v>Ana</v>
      </c>
      <c r="K2145" s="10">
        <f>YEAR(Tabla1[[#This Row],[Fecha]])</f>
        <v>2011</v>
      </c>
      <c r="L2145" s="11">
        <f>MONTH(Tabla1[[#This Row],[Fecha]])</f>
        <v>9</v>
      </c>
      <c r="M2145" s="11">
        <f>DAY(Tabla1[[#This Row],[Fecha]])</f>
        <v>25</v>
      </c>
      <c r="N2145" s="11">
        <f>WEEKDAY(Tabla1[[#This Row],[Fecha]],2)</f>
        <v>7</v>
      </c>
      <c r="O2145" s="11" t="str">
        <f t="shared" si="33"/>
        <v>Domingo</v>
      </c>
    </row>
    <row r="2146" spans="1:15" x14ac:dyDescent="0.25">
      <c r="A2146" s="4">
        <v>40812</v>
      </c>
      <c r="B2146">
        <v>1</v>
      </c>
      <c r="C2146">
        <v>1</v>
      </c>
      <c r="D2146" s="5" t="s">
        <v>37</v>
      </c>
      <c r="E2146" s="6">
        <v>656.89049999999997</v>
      </c>
      <c r="F2146" s="6">
        <v>1228.7204999999999</v>
      </c>
      <c r="G2146" s="6">
        <v>1885.6110000000001</v>
      </c>
      <c r="H2146" s="6" t="str">
        <f>VLOOKUP(Tabla1[[#This Row],[Caja]],Originales!$I$3:$K$6,2,FALSE)</f>
        <v>Tenerife Norte</v>
      </c>
      <c r="I2146" s="6" t="str">
        <f>VLOOKUP(Tabla1[[#This Row],[Caja]],Originales!$I$3:$K$6,3,FALSE)</f>
        <v>Tenerife</v>
      </c>
      <c r="J2146" s="9" t="str">
        <f>VLOOKUP(Tabla1[[#This Row],[CodigoEmpleado]],Originales!$M$3:$P$13,2,FALSE)</f>
        <v>Luis</v>
      </c>
      <c r="K2146" s="10">
        <f>YEAR(Tabla1[[#This Row],[Fecha]])</f>
        <v>2011</v>
      </c>
      <c r="L2146" s="11">
        <f>MONTH(Tabla1[[#This Row],[Fecha]])</f>
        <v>9</v>
      </c>
      <c r="M2146" s="11">
        <f>DAY(Tabla1[[#This Row],[Fecha]])</f>
        <v>26</v>
      </c>
      <c r="N2146" s="11">
        <f>WEEKDAY(Tabla1[[#This Row],[Fecha]],2)</f>
        <v>1</v>
      </c>
      <c r="O2146" s="11" t="str">
        <f t="shared" si="33"/>
        <v>Lunes</v>
      </c>
    </row>
    <row r="2147" spans="1:15" x14ac:dyDescent="0.25">
      <c r="A2147" s="4">
        <v>40812</v>
      </c>
      <c r="B2147">
        <v>1</v>
      </c>
      <c r="C2147">
        <v>2</v>
      </c>
      <c r="D2147" s="5" t="s">
        <v>40</v>
      </c>
      <c r="E2147" s="6">
        <v>557.68650000000002</v>
      </c>
      <c r="F2147" s="6">
        <v>1127.826</v>
      </c>
      <c r="G2147" s="6">
        <v>1685.5125</v>
      </c>
      <c r="H2147" s="6" t="str">
        <f>VLOOKUP(Tabla1[[#This Row],[Caja]],Originales!$I$3:$K$6,2,FALSE)</f>
        <v>Tenerife Norte</v>
      </c>
      <c r="I2147" s="6" t="str">
        <f>VLOOKUP(Tabla1[[#This Row],[Caja]],Originales!$I$3:$K$6,3,FALSE)</f>
        <v>Tenerife</v>
      </c>
      <c r="J2147" s="9" t="str">
        <f>VLOOKUP(Tabla1[[#This Row],[CodigoEmpleado]],Originales!$M$3:$P$13,2,FALSE)</f>
        <v>Pepe</v>
      </c>
      <c r="K2147" s="10">
        <f>YEAR(Tabla1[[#This Row],[Fecha]])</f>
        <v>2011</v>
      </c>
      <c r="L2147" s="11">
        <f>MONTH(Tabla1[[#This Row],[Fecha]])</f>
        <v>9</v>
      </c>
      <c r="M2147" s="11">
        <f>DAY(Tabla1[[#This Row],[Fecha]])</f>
        <v>26</v>
      </c>
      <c r="N2147" s="11">
        <f>WEEKDAY(Tabla1[[#This Row],[Fecha]],2)</f>
        <v>1</v>
      </c>
      <c r="O2147" s="11" t="str">
        <f t="shared" si="33"/>
        <v>Lunes</v>
      </c>
    </row>
    <row r="2148" spans="1:15" x14ac:dyDescent="0.25">
      <c r="A2148" s="4">
        <v>40812</v>
      </c>
      <c r="B2148">
        <v>2</v>
      </c>
      <c r="C2148">
        <v>1</v>
      </c>
      <c r="D2148" s="5" t="s">
        <v>41</v>
      </c>
      <c r="E2148" s="6">
        <v>545.12850000000003</v>
      </c>
      <c r="F2148" s="6">
        <v>1076.5754999999999</v>
      </c>
      <c r="G2148" s="6">
        <v>1621.704</v>
      </c>
      <c r="H2148" s="6" t="str">
        <f>VLOOKUP(Tabla1[[#This Row],[Caja]],Originales!$I$3:$K$6,2,FALSE)</f>
        <v>Tenerife Sur</v>
      </c>
      <c r="I2148" s="6" t="str">
        <f>VLOOKUP(Tabla1[[#This Row],[Caja]],Originales!$I$3:$K$6,3,FALSE)</f>
        <v>Tenerife</v>
      </c>
      <c r="J2148" s="9" t="str">
        <f>VLOOKUP(Tabla1[[#This Row],[CodigoEmpleado]],Originales!$M$3:$P$13,2,FALSE)</f>
        <v>Javi</v>
      </c>
      <c r="K2148" s="10">
        <f>YEAR(Tabla1[[#This Row],[Fecha]])</f>
        <v>2011</v>
      </c>
      <c r="L2148" s="11">
        <f>MONTH(Tabla1[[#This Row],[Fecha]])</f>
        <v>9</v>
      </c>
      <c r="M2148" s="11">
        <f>DAY(Tabla1[[#This Row],[Fecha]])</f>
        <v>26</v>
      </c>
      <c r="N2148" s="11">
        <f>WEEKDAY(Tabla1[[#This Row],[Fecha]],2)</f>
        <v>1</v>
      </c>
      <c r="O2148" s="11" t="str">
        <f t="shared" si="33"/>
        <v>Lunes</v>
      </c>
    </row>
    <row r="2149" spans="1:15" x14ac:dyDescent="0.25">
      <c r="A2149" s="4">
        <v>40812</v>
      </c>
      <c r="B2149">
        <v>2</v>
      </c>
      <c r="C2149">
        <v>2</v>
      </c>
      <c r="D2149" s="5" t="s">
        <v>43</v>
      </c>
      <c r="E2149" s="6">
        <v>785.33699999999999</v>
      </c>
      <c r="F2149" s="6">
        <v>1420.2615000000001</v>
      </c>
      <c r="G2149" s="6">
        <v>2205.5985000000001</v>
      </c>
      <c r="H2149" s="6" t="str">
        <f>VLOOKUP(Tabla1[[#This Row],[Caja]],Originales!$I$3:$K$6,2,FALSE)</f>
        <v>Tenerife Sur</v>
      </c>
      <c r="I2149" s="6" t="str">
        <f>VLOOKUP(Tabla1[[#This Row],[Caja]],Originales!$I$3:$K$6,3,FALSE)</f>
        <v>Tenerife</v>
      </c>
      <c r="J2149" s="9" t="str">
        <f>VLOOKUP(Tabla1[[#This Row],[CodigoEmpleado]],Originales!$M$3:$P$13,2,FALSE)</f>
        <v>Jose</v>
      </c>
      <c r="K2149" s="10">
        <f>YEAR(Tabla1[[#This Row],[Fecha]])</f>
        <v>2011</v>
      </c>
      <c r="L2149" s="11">
        <f>MONTH(Tabla1[[#This Row],[Fecha]])</f>
        <v>9</v>
      </c>
      <c r="M2149" s="11">
        <f>DAY(Tabla1[[#This Row],[Fecha]])</f>
        <v>26</v>
      </c>
      <c r="N2149" s="11">
        <f>WEEKDAY(Tabla1[[#This Row],[Fecha]],2)</f>
        <v>1</v>
      </c>
      <c r="O2149" s="11" t="str">
        <f t="shared" si="33"/>
        <v>Lunes</v>
      </c>
    </row>
    <row r="2150" spans="1:15" x14ac:dyDescent="0.25">
      <c r="A2150" s="4">
        <v>40812</v>
      </c>
      <c r="B2150">
        <v>3</v>
      </c>
      <c r="C2150">
        <v>1</v>
      </c>
      <c r="D2150" s="5" t="s">
        <v>47</v>
      </c>
      <c r="E2150" s="6">
        <v>544.27800000000002</v>
      </c>
      <c r="F2150" s="6">
        <v>1056.867</v>
      </c>
      <c r="G2150" s="6">
        <v>1601.145</v>
      </c>
      <c r="H2150" s="6" t="str">
        <f>VLOOKUP(Tabla1[[#This Row],[Caja]],Originales!$I$3:$K$6,2,FALSE)</f>
        <v>Las Canteras</v>
      </c>
      <c r="I2150" s="6" t="str">
        <f>VLOOKUP(Tabla1[[#This Row],[Caja]],Originales!$I$3:$K$6,3,FALSE)</f>
        <v>Las Palmas</v>
      </c>
      <c r="J2150" s="9" t="str">
        <f>VLOOKUP(Tabla1[[#This Row],[CodigoEmpleado]],Originales!$M$3:$P$13,2,FALSE)</f>
        <v>Toño</v>
      </c>
      <c r="K2150" s="10">
        <f>YEAR(Tabla1[[#This Row],[Fecha]])</f>
        <v>2011</v>
      </c>
      <c r="L2150" s="11">
        <f>MONTH(Tabla1[[#This Row],[Fecha]])</f>
        <v>9</v>
      </c>
      <c r="M2150" s="11">
        <f>DAY(Tabla1[[#This Row],[Fecha]])</f>
        <v>26</v>
      </c>
      <c r="N2150" s="11">
        <f>WEEKDAY(Tabla1[[#This Row],[Fecha]],2)</f>
        <v>1</v>
      </c>
      <c r="O2150" s="11" t="str">
        <f t="shared" si="33"/>
        <v>Lunes</v>
      </c>
    </row>
    <row r="2151" spans="1:15" x14ac:dyDescent="0.25">
      <c r="A2151" s="4">
        <v>40812</v>
      </c>
      <c r="B2151">
        <v>3</v>
      </c>
      <c r="C2151">
        <v>2</v>
      </c>
      <c r="D2151" s="5" t="s">
        <v>24</v>
      </c>
      <c r="E2151" s="6">
        <v>798.33600000000001</v>
      </c>
      <c r="F2151" s="6">
        <v>1363.8135</v>
      </c>
      <c r="G2151" s="6">
        <v>2162.1495</v>
      </c>
      <c r="H2151" s="6" t="str">
        <f>VLOOKUP(Tabla1[[#This Row],[Caja]],Originales!$I$3:$K$6,2,FALSE)</f>
        <v>Las Canteras</v>
      </c>
      <c r="I2151" s="6" t="str">
        <f>VLOOKUP(Tabla1[[#This Row],[Caja]],Originales!$I$3:$K$6,3,FALSE)</f>
        <v>Las Palmas</v>
      </c>
      <c r="J2151" s="9" t="str">
        <f>VLOOKUP(Tabla1[[#This Row],[CodigoEmpleado]],Originales!$M$3:$P$13,2,FALSE)</f>
        <v>Ana</v>
      </c>
      <c r="K2151" s="10">
        <f>YEAR(Tabla1[[#This Row],[Fecha]])</f>
        <v>2011</v>
      </c>
      <c r="L2151" s="11">
        <f>MONTH(Tabla1[[#This Row],[Fecha]])</f>
        <v>9</v>
      </c>
      <c r="M2151" s="11">
        <f>DAY(Tabla1[[#This Row],[Fecha]])</f>
        <v>26</v>
      </c>
      <c r="N2151" s="11">
        <f>WEEKDAY(Tabla1[[#This Row],[Fecha]],2)</f>
        <v>1</v>
      </c>
      <c r="O2151" s="11" t="str">
        <f t="shared" si="33"/>
        <v>Lunes</v>
      </c>
    </row>
    <row r="2152" spans="1:15" x14ac:dyDescent="0.25">
      <c r="A2152" s="4">
        <v>40812</v>
      </c>
      <c r="B2152">
        <v>4</v>
      </c>
      <c r="C2152">
        <v>1</v>
      </c>
      <c r="D2152" s="5" t="s">
        <v>30</v>
      </c>
      <c r="E2152" s="6">
        <v>720.279</v>
      </c>
      <c r="F2152" s="6">
        <v>1121.1795</v>
      </c>
      <c r="G2152" s="6">
        <v>1841.4585</v>
      </c>
      <c r="H2152" s="6" t="str">
        <f>VLOOKUP(Tabla1[[#This Row],[Caja]],Originales!$I$3:$K$6,2,FALSE)</f>
        <v>Telde</v>
      </c>
      <c r="I2152" s="6" t="str">
        <f>VLOOKUP(Tabla1[[#This Row],[Caja]],Originales!$I$3:$K$6,3,FALSE)</f>
        <v>Las Palmas</v>
      </c>
      <c r="J2152" s="9" t="str">
        <f>VLOOKUP(Tabla1[[#This Row],[CodigoEmpleado]],Originales!$M$3:$P$13,2,FALSE)</f>
        <v>Juan</v>
      </c>
      <c r="K2152" s="10">
        <f>YEAR(Tabla1[[#This Row],[Fecha]])</f>
        <v>2011</v>
      </c>
      <c r="L2152" s="11">
        <f>MONTH(Tabla1[[#This Row],[Fecha]])</f>
        <v>9</v>
      </c>
      <c r="M2152" s="11">
        <f>DAY(Tabla1[[#This Row],[Fecha]])</f>
        <v>26</v>
      </c>
      <c r="N2152" s="11">
        <f>WEEKDAY(Tabla1[[#This Row],[Fecha]],2)</f>
        <v>1</v>
      </c>
      <c r="O2152" s="11" t="str">
        <f t="shared" si="33"/>
        <v>Lunes</v>
      </c>
    </row>
    <row r="2153" spans="1:15" x14ac:dyDescent="0.25">
      <c r="A2153" s="4">
        <v>40812</v>
      </c>
      <c r="B2153">
        <v>4</v>
      </c>
      <c r="C2153">
        <v>2</v>
      </c>
      <c r="D2153" s="5" t="s">
        <v>16</v>
      </c>
      <c r="E2153" s="6">
        <v>764.94600000000003</v>
      </c>
      <c r="F2153" s="6">
        <v>1279.8554999999999</v>
      </c>
      <c r="G2153" s="6">
        <v>2044.8015</v>
      </c>
      <c r="H2153" s="6" t="str">
        <f>VLOOKUP(Tabla1[[#This Row],[Caja]],Originales!$I$3:$K$6,2,FALSE)</f>
        <v>Telde</v>
      </c>
      <c r="I2153" s="6" t="str">
        <f>VLOOKUP(Tabla1[[#This Row],[Caja]],Originales!$I$3:$K$6,3,FALSE)</f>
        <v>Las Palmas</v>
      </c>
      <c r="J2153" s="9" t="str">
        <f>VLOOKUP(Tabla1[[#This Row],[CodigoEmpleado]],Originales!$M$3:$P$13,2,FALSE)</f>
        <v>Jorge</v>
      </c>
      <c r="K2153" s="10">
        <f>YEAR(Tabla1[[#This Row],[Fecha]])</f>
        <v>2011</v>
      </c>
      <c r="L2153" s="11">
        <f>MONTH(Tabla1[[#This Row],[Fecha]])</f>
        <v>9</v>
      </c>
      <c r="M2153" s="11">
        <f>DAY(Tabla1[[#This Row],[Fecha]])</f>
        <v>26</v>
      </c>
      <c r="N2153" s="11">
        <f>WEEKDAY(Tabla1[[#This Row],[Fecha]],2)</f>
        <v>1</v>
      </c>
      <c r="O2153" s="11" t="str">
        <f t="shared" si="33"/>
        <v>Lunes</v>
      </c>
    </row>
    <row r="2154" spans="1:15" x14ac:dyDescent="0.25">
      <c r="A2154" s="4">
        <v>40813</v>
      </c>
      <c r="B2154">
        <v>1</v>
      </c>
      <c r="C2154">
        <v>1</v>
      </c>
      <c r="D2154" s="5" t="s">
        <v>22</v>
      </c>
      <c r="E2154" s="6">
        <v>563.32500000000005</v>
      </c>
      <c r="F2154" s="6">
        <v>1144.6890000000001</v>
      </c>
      <c r="G2154" s="6">
        <v>1708.0139999999999</v>
      </c>
      <c r="H2154" s="6" t="str">
        <f>VLOOKUP(Tabla1[[#This Row],[Caja]],Originales!$I$3:$K$6,2,FALSE)</f>
        <v>Tenerife Norte</v>
      </c>
      <c r="I2154" s="6" t="str">
        <f>VLOOKUP(Tabla1[[#This Row],[Caja]],Originales!$I$3:$K$6,3,FALSE)</f>
        <v>Tenerife</v>
      </c>
      <c r="J2154" s="9" t="str">
        <f>VLOOKUP(Tabla1[[#This Row],[CodigoEmpleado]],Originales!$M$3:$P$13,2,FALSE)</f>
        <v>Paco</v>
      </c>
      <c r="K2154" s="10">
        <f>YEAR(Tabla1[[#This Row],[Fecha]])</f>
        <v>2011</v>
      </c>
      <c r="L2154" s="11">
        <f>MONTH(Tabla1[[#This Row],[Fecha]])</f>
        <v>9</v>
      </c>
      <c r="M2154" s="11">
        <f>DAY(Tabla1[[#This Row],[Fecha]])</f>
        <v>27</v>
      </c>
      <c r="N2154" s="11">
        <f>WEEKDAY(Tabla1[[#This Row],[Fecha]],2)</f>
        <v>2</v>
      </c>
      <c r="O2154" s="11" t="str">
        <f t="shared" si="33"/>
        <v>Martes</v>
      </c>
    </row>
    <row r="2155" spans="1:15" x14ac:dyDescent="0.25">
      <c r="A2155" s="4">
        <v>40813</v>
      </c>
      <c r="B2155">
        <v>1</v>
      </c>
      <c r="C2155">
        <v>2</v>
      </c>
      <c r="D2155" s="5" t="s">
        <v>27</v>
      </c>
      <c r="E2155" s="6">
        <v>687.52949999999998</v>
      </c>
      <c r="F2155" s="6">
        <v>1384.8765000000001</v>
      </c>
      <c r="G2155" s="6">
        <v>2072.4059999999999</v>
      </c>
      <c r="H2155" s="6" t="str">
        <f>VLOOKUP(Tabla1[[#This Row],[Caja]],Originales!$I$3:$K$6,2,FALSE)</f>
        <v>Tenerife Norte</v>
      </c>
      <c r="I2155" s="6" t="str">
        <f>VLOOKUP(Tabla1[[#This Row],[Caja]],Originales!$I$3:$K$6,3,FALSE)</f>
        <v>Tenerife</v>
      </c>
      <c r="J2155" s="9" t="str">
        <f>VLOOKUP(Tabla1[[#This Row],[CodigoEmpleado]],Originales!$M$3:$P$13,2,FALSE)</f>
        <v>Bea</v>
      </c>
      <c r="K2155" s="10">
        <f>YEAR(Tabla1[[#This Row],[Fecha]])</f>
        <v>2011</v>
      </c>
      <c r="L2155" s="11">
        <f>MONTH(Tabla1[[#This Row],[Fecha]])</f>
        <v>9</v>
      </c>
      <c r="M2155" s="11">
        <f>DAY(Tabla1[[#This Row],[Fecha]])</f>
        <v>27</v>
      </c>
      <c r="N2155" s="11">
        <f>WEEKDAY(Tabla1[[#This Row],[Fecha]],2)</f>
        <v>2</v>
      </c>
      <c r="O2155" s="11" t="str">
        <f t="shared" si="33"/>
        <v>Martes</v>
      </c>
    </row>
    <row r="2156" spans="1:15" x14ac:dyDescent="0.25">
      <c r="A2156" s="4">
        <v>40813</v>
      </c>
      <c r="B2156">
        <v>2</v>
      </c>
      <c r="C2156">
        <v>1</v>
      </c>
      <c r="D2156" s="5" t="s">
        <v>32</v>
      </c>
      <c r="E2156" s="6">
        <v>649.45650000000001</v>
      </c>
      <c r="F2156" s="6">
        <v>1043.2170000000001</v>
      </c>
      <c r="G2156" s="6">
        <v>1692.6735000000001</v>
      </c>
      <c r="H2156" s="6" t="str">
        <f>VLOOKUP(Tabla1[[#This Row],[Caja]],Originales!$I$3:$K$6,2,FALSE)</f>
        <v>Tenerife Sur</v>
      </c>
      <c r="I2156" s="6" t="str">
        <f>VLOOKUP(Tabla1[[#This Row],[Caja]],Originales!$I$3:$K$6,3,FALSE)</f>
        <v>Tenerife</v>
      </c>
      <c r="J2156" s="9" t="str">
        <f>VLOOKUP(Tabla1[[#This Row],[CodigoEmpleado]],Originales!$M$3:$P$13,2,FALSE)</f>
        <v>Ana</v>
      </c>
      <c r="K2156" s="10">
        <f>YEAR(Tabla1[[#This Row],[Fecha]])</f>
        <v>2011</v>
      </c>
      <c r="L2156" s="11">
        <f>MONTH(Tabla1[[#This Row],[Fecha]])</f>
        <v>9</v>
      </c>
      <c r="M2156" s="11">
        <f>DAY(Tabla1[[#This Row],[Fecha]])</f>
        <v>27</v>
      </c>
      <c r="N2156" s="11">
        <f>WEEKDAY(Tabla1[[#This Row],[Fecha]],2)</f>
        <v>2</v>
      </c>
      <c r="O2156" s="11" t="str">
        <f t="shared" si="33"/>
        <v>Martes</v>
      </c>
    </row>
    <row r="2157" spans="1:15" x14ac:dyDescent="0.25">
      <c r="A2157" s="4">
        <v>40813</v>
      </c>
      <c r="B2157">
        <v>2</v>
      </c>
      <c r="C2157">
        <v>2</v>
      </c>
      <c r="D2157" s="5" t="s">
        <v>37</v>
      </c>
      <c r="E2157" s="6">
        <v>734.40150000000006</v>
      </c>
      <c r="F2157" s="6">
        <v>1403.4090000000001</v>
      </c>
      <c r="G2157" s="6">
        <v>2137.8105</v>
      </c>
      <c r="H2157" s="6" t="str">
        <f>VLOOKUP(Tabla1[[#This Row],[Caja]],Originales!$I$3:$K$6,2,FALSE)</f>
        <v>Tenerife Sur</v>
      </c>
      <c r="I2157" s="6" t="str">
        <f>VLOOKUP(Tabla1[[#This Row],[Caja]],Originales!$I$3:$K$6,3,FALSE)</f>
        <v>Tenerife</v>
      </c>
      <c r="J2157" s="9" t="str">
        <f>VLOOKUP(Tabla1[[#This Row],[CodigoEmpleado]],Originales!$M$3:$P$13,2,FALSE)</f>
        <v>Luis</v>
      </c>
      <c r="K2157" s="10">
        <f>YEAR(Tabla1[[#This Row],[Fecha]])</f>
        <v>2011</v>
      </c>
      <c r="L2157" s="11">
        <f>MONTH(Tabla1[[#This Row],[Fecha]])</f>
        <v>9</v>
      </c>
      <c r="M2157" s="11">
        <f>DAY(Tabla1[[#This Row],[Fecha]])</f>
        <v>27</v>
      </c>
      <c r="N2157" s="11">
        <f>WEEKDAY(Tabla1[[#This Row],[Fecha]],2)</f>
        <v>2</v>
      </c>
      <c r="O2157" s="11" t="str">
        <f t="shared" si="33"/>
        <v>Martes</v>
      </c>
    </row>
    <row r="2158" spans="1:15" x14ac:dyDescent="0.25">
      <c r="A2158" s="4">
        <v>40813</v>
      </c>
      <c r="B2158">
        <v>3</v>
      </c>
      <c r="C2158">
        <v>1</v>
      </c>
      <c r="D2158" s="5" t="s">
        <v>40</v>
      </c>
      <c r="E2158" s="6">
        <v>537.01199999999994</v>
      </c>
      <c r="F2158" s="6">
        <v>1052.1524999999999</v>
      </c>
      <c r="G2158" s="6">
        <v>1589.1645000000001</v>
      </c>
      <c r="H2158" s="6" t="str">
        <f>VLOOKUP(Tabla1[[#This Row],[Caja]],Originales!$I$3:$K$6,2,FALSE)</f>
        <v>Las Canteras</v>
      </c>
      <c r="I2158" s="6" t="str">
        <f>VLOOKUP(Tabla1[[#This Row],[Caja]],Originales!$I$3:$K$6,3,FALSE)</f>
        <v>Las Palmas</v>
      </c>
      <c r="J2158" s="9" t="str">
        <f>VLOOKUP(Tabla1[[#This Row],[CodigoEmpleado]],Originales!$M$3:$P$13,2,FALSE)</f>
        <v>Pepe</v>
      </c>
      <c r="K2158" s="10">
        <f>YEAR(Tabla1[[#This Row],[Fecha]])</f>
        <v>2011</v>
      </c>
      <c r="L2158" s="11">
        <f>MONTH(Tabla1[[#This Row],[Fecha]])</f>
        <v>9</v>
      </c>
      <c r="M2158" s="11">
        <f>DAY(Tabla1[[#This Row],[Fecha]])</f>
        <v>27</v>
      </c>
      <c r="N2158" s="11">
        <f>WEEKDAY(Tabla1[[#This Row],[Fecha]],2)</f>
        <v>2</v>
      </c>
      <c r="O2158" s="11" t="str">
        <f t="shared" si="33"/>
        <v>Martes</v>
      </c>
    </row>
    <row r="2159" spans="1:15" x14ac:dyDescent="0.25">
      <c r="A2159" s="4">
        <v>40813</v>
      </c>
      <c r="B2159">
        <v>3</v>
      </c>
      <c r="C2159">
        <v>2</v>
      </c>
      <c r="D2159" s="5" t="s">
        <v>41</v>
      </c>
      <c r="E2159" s="6">
        <v>625.45349999999996</v>
      </c>
      <c r="F2159" s="6">
        <v>1090.0364999999999</v>
      </c>
      <c r="G2159" s="6">
        <v>1715.49</v>
      </c>
      <c r="H2159" s="6" t="str">
        <f>VLOOKUP(Tabla1[[#This Row],[Caja]],Originales!$I$3:$K$6,2,FALSE)</f>
        <v>Las Canteras</v>
      </c>
      <c r="I2159" s="6" t="str">
        <f>VLOOKUP(Tabla1[[#This Row],[Caja]],Originales!$I$3:$K$6,3,FALSE)</f>
        <v>Las Palmas</v>
      </c>
      <c r="J2159" s="9" t="str">
        <f>VLOOKUP(Tabla1[[#This Row],[CodigoEmpleado]],Originales!$M$3:$P$13,2,FALSE)</f>
        <v>Javi</v>
      </c>
      <c r="K2159" s="10">
        <f>YEAR(Tabla1[[#This Row],[Fecha]])</f>
        <v>2011</v>
      </c>
      <c r="L2159" s="11">
        <f>MONTH(Tabla1[[#This Row],[Fecha]])</f>
        <v>9</v>
      </c>
      <c r="M2159" s="11">
        <f>DAY(Tabla1[[#This Row],[Fecha]])</f>
        <v>27</v>
      </c>
      <c r="N2159" s="11">
        <f>WEEKDAY(Tabla1[[#This Row],[Fecha]],2)</f>
        <v>2</v>
      </c>
      <c r="O2159" s="11" t="str">
        <f t="shared" si="33"/>
        <v>Martes</v>
      </c>
    </row>
    <row r="2160" spans="1:15" x14ac:dyDescent="0.25">
      <c r="A2160" s="4">
        <v>40813</v>
      </c>
      <c r="B2160">
        <v>4</v>
      </c>
      <c r="C2160">
        <v>1</v>
      </c>
      <c r="D2160" s="5" t="s">
        <v>43</v>
      </c>
      <c r="E2160" s="6">
        <v>581.14350000000002</v>
      </c>
      <c r="F2160" s="6">
        <v>1075.452</v>
      </c>
      <c r="G2160" s="6">
        <v>1656.5954999999999</v>
      </c>
      <c r="H2160" s="6" t="str">
        <f>VLOOKUP(Tabla1[[#This Row],[Caja]],Originales!$I$3:$K$6,2,FALSE)</f>
        <v>Telde</v>
      </c>
      <c r="I2160" s="6" t="str">
        <f>VLOOKUP(Tabla1[[#This Row],[Caja]],Originales!$I$3:$K$6,3,FALSE)</f>
        <v>Las Palmas</v>
      </c>
      <c r="J2160" s="9" t="str">
        <f>VLOOKUP(Tabla1[[#This Row],[CodigoEmpleado]],Originales!$M$3:$P$13,2,FALSE)</f>
        <v>Jose</v>
      </c>
      <c r="K2160" s="10">
        <f>YEAR(Tabla1[[#This Row],[Fecha]])</f>
        <v>2011</v>
      </c>
      <c r="L2160" s="11">
        <f>MONTH(Tabla1[[#This Row],[Fecha]])</f>
        <v>9</v>
      </c>
      <c r="M2160" s="11">
        <f>DAY(Tabla1[[#This Row],[Fecha]])</f>
        <v>27</v>
      </c>
      <c r="N2160" s="11">
        <f>WEEKDAY(Tabla1[[#This Row],[Fecha]],2)</f>
        <v>2</v>
      </c>
      <c r="O2160" s="11" t="str">
        <f t="shared" si="33"/>
        <v>Martes</v>
      </c>
    </row>
    <row r="2161" spans="1:15" x14ac:dyDescent="0.25">
      <c r="A2161" s="4">
        <v>40813</v>
      </c>
      <c r="B2161">
        <v>4</v>
      </c>
      <c r="C2161">
        <v>2</v>
      </c>
      <c r="D2161" s="5" t="s">
        <v>47</v>
      </c>
      <c r="E2161" s="6">
        <v>814.89449999999999</v>
      </c>
      <c r="F2161" s="6">
        <v>1283.037</v>
      </c>
      <c r="G2161" s="6">
        <v>2097.9315000000001</v>
      </c>
      <c r="H2161" s="6" t="str">
        <f>VLOOKUP(Tabla1[[#This Row],[Caja]],Originales!$I$3:$K$6,2,FALSE)</f>
        <v>Telde</v>
      </c>
      <c r="I2161" s="6" t="str">
        <f>VLOOKUP(Tabla1[[#This Row],[Caja]],Originales!$I$3:$K$6,3,FALSE)</f>
        <v>Las Palmas</v>
      </c>
      <c r="J2161" s="9" t="str">
        <f>VLOOKUP(Tabla1[[#This Row],[CodigoEmpleado]],Originales!$M$3:$P$13,2,FALSE)</f>
        <v>Toño</v>
      </c>
      <c r="K2161" s="10">
        <f>YEAR(Tabla1[[#This Row],[Fecha]])</f>
        <v>2011</v>
      </c>
      <c r="L2161" s="11">
        <f>MONTH(Tabla1[[#This Row],[Fecha]])</f>
        <v>9</v>
      </c>
      <c r="M2161" s="11">
        <f>DAY(Tabla1[[#This Row],[Fecha]])</f>
        <v>27</v>
      </c>
      <c r="N2161" s="11">
        <f>WEEKDAY(Tabla1[[#This Row],[Fecha]],2)</f>
        <v>2</v>
      </c>
      <c r="O2161" s="11" t="str">
        <f t="shared" si="33"/>
        <v>Martes</v>
      </c>
    </row>
    <row r="2162" spans="1:15" x14ac:dyDescent="0.25">
      <c r="A2162" s="4">
        <v>40814</v>
      </c>
      <c r="B2162">
        <v>1</v>
      </c>
      <c r="C2162">
        <v>1</v>
      </c>
      <c r="D2162" s="5" t="s">
        <v>24</v>
      </c>
      <c r="E2162" s="6">
        <v>583.74749999999995</v>
      </c>
      <c r="F2162" s="6">
        <v>1147.944</v>
      </c>
      <c r="G2162" s="6">
        <v>1731.6914999999999</v>
      </c>
      <c r="H2162" s="6" t="str">
        <f>VLOOKUP(Tabla1[[#This Row],[Caja]],Originales!$I$3:$K$6,2,FALSE)</f>
        <v>Tenerife Norte</v>
      </c>
      <c r="I2162" s="6" t="str">
        <f>VLOOKUP(Tabla1[[#This Row],[Caja]],Originales!$I$3:$K$6,3,FALSE)</f>
        <v>Tenerife</v>
      </c>
      <c r="J2162" s="9" t="str">
        <f>VLOOKUP(Tabla1[[#This Row],[CodigoEmpleado]],Originales!$M$3:$P$13,2,FALSE)</f>
        <v>Ana</v>
      </c>
      <c r="K2162" s="10">
        <f>YEAR(Tabla1[[#This Row],[Fecha]])</f>
        <v>2011</v>
      </c>
      <c r="L2162" s="11">
        <f>MONTH(Tabla1[[#This Row],[Fecha]])</f>
        <v>9</v>
      </c>
      <c r="M2162" s="11">
        <f>DAY(Tabla1[[#This Row],[Fecha]])</f>
        <v>28</v>
      </c>
      <c r="N2162" s="11">
        <f>WEEKDAY(Tabla1[[#This Row],[Fecha]],2)</f>
        <v>3</v>
      </c>
      <c r="O2162" s="11" t="str">
        <f t="shared" si="33"/>
        <v>Miércoles</v>
      </c>
    </row>
    <row r="2163" spans="1:15" x14ac:dyDescent="0.25">
      <c r="A2163" s="4">
        <v>40814</v>
      </c>
      <c r="B2163">
        <v>1</v>
      </c>
      <c r="C2163">
        <v>2</v>
      </c>
      <c r="D2163" s="5" t="s">
        <v>30</v>
      </c>
      <c r="E2163" s="6">
        <v>574.11900000000003</v>
      </c>
      <c r="F2163" s="6">
        <v>1029.5145</v>
      </c>
      <c r="G2163" s="6">
        <v>1603.6334999999999</v>
      </c>
      <c r="H2163" s="6" t="str">
        <f>VLOOKUP(Tabla1[[#This Row],[Caja]],Originales!$I$3:$K$6,2,FALSE)</f>
        <v>Tenerife Norte</v>
      </c>
      <c r="I2163" s="6" t="str">
        <f>VLOOKUP(Tabla1[[#This Row],[Caja]],Originales!$I$3:$K$6,3,FALSE)</f>
        <v>Tenerife</v>
      </c>
      <c r="J2163" s="9" t="str">
        <f>VLOOKUP(Tabla1[[#This Row],[CodigoEmpleado]],Originales!$M$3:$P$13,2,FALSE)</f>
        <v>Juan</v>
      </c>
      <c r="K2163" s="10">
        <f>YEAR(Tabla1[[#This Row],[Fecha]])</f>
        <v>2011</v>
      </c>
      <c r="L2163" s="11">
        <f>MONTH(Tabla1[[#This Row],[Fecha]])</f>
        <v>9</v>
      </c>
      <c r="M2163" s="11">
        <f>DAY(Tabla1[[#This Row],[Fecha]])</f>
        <v>28</v>
      </c>
      <c r="N2163" s="11">
        <f>WEEKDAY(Tabla1[[#This Row],[Fecha]],2)</f>
        <v>3</v>
      </c>
      <c r="O2163" s="11" t="str">
        <f t="shared" si="33"/>
        <v>Miércoles</v>
      </c>
    </row>
    <row r="2164" spans="1:15" x14ac:dyDescent="0.25">
      <c r="A2164" s="4">
        <v>40814</v>
      </c>
      <c r="B2164">
        <v>2</v>
      </c>
      <c r="C2164">
        <v>1</v>
      </c>
      <c r="D2164" s="5" t="s">
        <v>16</v>
      </c>
      <c r="E2164" s="6">
        <v>615.14250000000004</v>
      </c>
      <c r="F2164" s="6">
        <v>1116.4649999999999</v>
      </c>
      <c r="G2164" s="6">
        <v>1731.6075000000001</v>
      </c>
      <c r="H2164" s="6" t="str">
        <f>VLOOKUP(Tabla1[[#This Row],[Caja]],Originales!$I$3:$K$6,2,FALSE)</f>
        <v>Tenerife Sur</v>
      </c>
      <c r="I2164" s="6" t="str">
        <f>VLOOKUP(Tabla1[[#This Row],[Caja]],Originales!$I$3:$K$6,3,FALSE)</f>
        <v>Tenerife</v>
      </c>
      <c r="J2164" s="9" t="str">
        <f>VLOOKUP(Tabla1[[#This Row],[CodigoEmpleado]],Originales!$M$3:$P$13,2,FALSE)</f>
        <v>Jorge</v>
      </c>
      <c r="K2164" s="10">
        <f>YEAR(Tabla1[[#This Row],[Fecha]])</f>
        <v>2011</v>
      </c>
      <c r="L2164" s="11">
        <f>MONTH(Tabla1[[#This Row],[Fecha]])</f>
        <v>9</v>
      </c>
      <c r="M2164" s="11">
        <f>DAY(Tabla1[[#This Row],[Fecha]])</f>
        <v>28</v>
      </c>
      <c r="N2164" s="11">
        <f>WEEKDAY(Tabla1[[#This Row],[Fecha]],2)</f>
        <v>3</v>
      </c>
      <c r="O2164" s="11" t="str">
        <f t="shared" si="33"/>
        <v>Miércoles</v>
      </c>
    </row>
    <row r="2165" spans="1:15" x14ac:dyDescent="0.25">
      <c r="A2165" s="4">
        <v>40814</v>
      </c>
      <c r="B2165">
        <v>2</v>
      </c>
      <c r="C2165">
        <v>2</v>
      </c>
      <c r="D2165" s="5" t="s">
        <v>22</v>
      </c>
      <c r="E2165" s="6">
        <v>790.86</v>
      </c>
      <c r="F2165" s="6">
        <v>1376.2349999999999</v>
      </c>
      <c r="G2165" s="6">
        <v>2167.0949999999998</v>
      </c>
      <c r="H2165" s="6" t="str">
        <f>VLOOKUP(Tabla1[[#This Row],[Caja]],Originales!$I$3:$K$6,2,FALSE)</f>
        <v>Tenerife Sur</v>
      </c>
      <c r="I2165" s="6" t="str">
        <f>VLOOKUP(Tabla1[[#This Row],[Caja]],Originales!$I$3:$K$6,3,FALSE)</f>
        <v>Tenerife</v>
      </c>
      <c r="J2165" s="9" t="str">
        <f>VLOOKUP(Tabla1[[#This Row],[CodigoEmpleado]],Originales!$M$3:$P$13,2,FALSE)</f>
        <v>Paco</v>
      </c>
      <c r="K2165" s="10">
        <f>YEAR(Tabla1[[#This Row],[Fecha]])</f>
        <v>2011</v>
      </c>
      <c r="L2165" s="11">
        <f>MONTH(Tabla1[[#This Row],[Fecha]])</f>
        <v>9</v>
      </c>
      <c r="M2165" s="11">
        <f>DAY(Tabla1[[#This Row],[Fecha]])</f>
        <v>28</v>
      </c>
      <c r="N2165" s="11">
        <f>WEEKDAY(Tabla1[[#This Row],[Fecha]],2)</f>
        <v>3</v>
      </c>
      <c r="O2165" s="11" t="str">
        <f t="shared" si="33"/>
        <v>Miércoles</v>
      </c>
    </row>
    <row r="2166" spans="1:15" x14ac:dyDescent="0.25">
      <c r="A2166" s="4">
        <v>40814</v>
      </c>
      <c r="B2166">
        <v>3</v>
      </c>
      <c r="C2166">
        <v>1</v>
      </c>
      <c r="D2166" s="5" t="s">
        <v>27</v>
      </c>
      <c r="E2166" s="6">
        <v>672.58799999999997</v>
      </c>
      <c r="F2166" s="6">
        <v>1082.9804999999999</v>
      </c>
      <c r="G2166" s="6">
        <v>1755.5685000000001</v>
      </c>
      <c r="H2166" s="6" t="str">
        <f>VLOOKUP(Tabla1[[#This Row],[Caja]],Originales!$I$3:$K$6,2,FALSE)</f>
        <v>Las Canteras</v>
      </c>
      <c r="I2166" s="6" t="str">
        <f>VLOOKUP(Tabla1[[#This Row],[Caja]],Originales!$I$3:$K$6,3,FALSE)</f>
        <v>Las Palmas</v>
      </c>
      <c r="J2166" s="9" t="str">
        <f>VLOOKUP(Tabla1[[#This Row],[CodigoEmpleado]],Originales!$M$3:$P$13,2,FALSE)</f>
        <v>Bea</v>
      </c>
      <c r="K2166" s="10">
        <f>YEAR(Tabla1[[#This Row],[Fecha]])</f>
        <v>2011</v>
      </c>
      <c r="L2166" s="11">
        <f>MONTH(Tabla1[[#This Row],[Fecha]])</f>
        <v>9</v>
      </c>
      <c r="M2166" s="11">
        <f>DAY(Tabla1[[#This Row],[Fecha]])</f>
        <v>28</v>
      </c>
      <c r="N2166" s="11">
        <f>WEEKDAY(Tabla1[[#This Row],[Fecha]],2)</f>
        <v>3</v>
      </c>
      <c r="O2166" s="11" t="str">
        <f t="shared" si="33"/>
        <v>Miércoles</v>
      </c>
    </row>
    <row r="2167" spans="1:15" x14ac:dyDescent="0.25">
      <c r="A2167" s="4">
        <v>40814</v>
      </c>
      <c r="B2167">
        <v>3</v>
      </c>
      <c r="C2167">
        <v>2</v>
      </c>
      <c r="D2167" s="5" t="s">
        <v>32</v>
      </c>
      <c r="E2167" s="6">
        <v>813.90750000000003</v>
      </c>
      <c r="F2167" s="6">
        <v>1363.845</v>
      </c>
      <c r="G2167" s="6">
        <v>2177.7525000000001</v>
      </c>
      <c r="H2167" s="6" t="str">
        <f>VLOOKUP(Tabla1[[#This Row],[Caja]],Originales!$I$3:$K$6,2,FALSE)</f>
        <v>Las Canteras</v>
      </c>
      <c r="I2167" s="6" t="str">
        <f>VLOOKUP(Tabla1[[#This Row],[Caja]],Originales!$I$3:$K$6,3,FALSE)</f>
        <v>Las Palmas</v>
      </c>
      <c r="J2167" s="9" t="str">
        <f>VLOOKUP(Tabla1[[#This Row],[CodigoEmpleado]],Originales!$M$3:$P$13,2,FALSE)</f>
        <v>Ana</v>
      </c>
      <c r="K2167" s="10">
        <f>YEAR(Tabla1[[#This Row],[Fecha]])</f>
        <v>2011</v>
      </c>
      <c r="L2167" s="11">
        <f>MONTH(Tabla1[[#This Row],[Fecha]])</f>
        <v>9</v>
      </c>
      <c r="M2167" s="11">
        <f>DAY(Tabla1[[#This Row],[Fecha]])</f>
        <v>28</v>
      </c>
      <c r="N2167" s="11">
        <f>WEEKDAY(Tabla1[[#This Row],[Fecha]],2)</f>
        <v>3</v>
      </c>
      <c r="O2167" s="11" t="str">
        <f t="shared" si="33"/>
        <v>Miércoles</v>
      </c>
    </row>
    <row r="2168" spans="1:15" x14ac:dyDescent="0.25">
      <c r="A2168" s="4">
        <v>40814</v>
      </c>
      <c r="B2168">
        <v>4</v>
      </c>
      <c r="C2168">
        <v>1</v>
      </c>
      <c r="D2168" s="5" t="s">
        <v>37</v>
      </c>
      <c r="E2168" s="6">
        <v>663.77850000000001</v>
      </c>
      <c r="F2168" s="6">
        <v>1101.24</v>
      </c>
      <c r="G2168" s="6">
        <v>1765.0184999999999</v>
      </c>
      <c r="H2168" s="6" t="str">
        <f>VLOOKUP(Tabla1[[#This Row],[Caja]],Originales!$I$3:$K$6,2,FALSE)</f>
        <v>Telde</v>
      </c>
      <c r="I2168" s="6" t="str">
        <f>VLOOKUP(Tabla1[[#This Row],[Caja]],Originales!$I$3:$K$6,3,FALSE)</f>
        <v>Las Palmas</v>
      </c>
      <c r="J2168" s="9" t="str">
        <f>VLOOKUP(Tabla1[[#This Row],[CodigoEmpleado]],Originales!$M$3:$P$13,2,FALSE)</f>
        <v>Luis</v>
      </c>
      <c r="K2168" s="10">
        <f>YEAR(Tabla1[[#This Row],[Fecha]])</f>
        <v>2011</v>
      </c>
      <c r="L2168" s="11">
        <f>MONTH(Tabla1[[#This Row],[Fecha]])</f>
        <v>9</v>
      </c>
      <c r="M2168" s="11">
        <f>DAY(Tabla1[[#This Row],[Fecha]])</f>
        <v>28</v>
      </c>
      <c r="N2168" s="11">
        <f>WEEKDAY(Tabla1[[#This Row],[Fecha]],2)</f>
        <v>3</v>
      </c>
      <c r="O2168" s="11" t="str">
        <f t="shared" si="33"/>
        <v>Miércoles</v>
      </c>
    </row>
    <row r="2169" spans="1:15" x14ac:dyDescent="0.25">
      <c r="A2169" s="4">
        <v>40814</v>
      </c>
      <c r="B2169">
        <v>4</v>
      </c>
      <c r="C2169">
        <v>2</v>
      </c>
      <c r="D2169" s="5" t="s">
        <v>40</v>
      </c>
      <c r="E2169" s="6">
        <v>526.45950000000005</v>
      </c>
      <c r="F2169" s="6">
        <v>1110.2175</v>
      </c>
      <c r="G2169" s="6">
        <v>1636.6769999999999</v>
      </c>
      <c r="H2169" s="6" t="str">
        <f>VLOOKUP(Tabla1[[#This Row],[Caja]],Originales!$I$3:$K$6,2,FALSE)</f>
        <v>Telde</v>
      </c>
      <c r="I2169" s="6" t="str">
        <f>VLOOKUP(Tabla1[[#This Row],[Caja]],Originales!$I$3:$K$6,3,FALSE)</f>
        <v>Las Palmas</v>
      </c>
      <c r="J2169" s="9" t="str">
        <f>VLOOKUP(Tabla1[[#This Row],[CodigoEmpleado]],Originales!$M$3:$P$13,2,FALSE)</f>
        <v>Pepe</v>
      </c>
      <c r="K2169" s="10">
        <f>YEAR(Tabla1[[#This Row],[Fecha]])</f>
        <v>2011</v>
      </c>
      <c r="L2169" s="11">
        <f>MONTH(Tabla1[[#This Row],[Fecha]])</f>
        <v>9</v>
      </c>
      <c r="M2169" s="11">
        <f>DAY(Tabla1[[#This Row],[Fecha]])</f>
        <v>28</v>
      </c>
      <c r="N2169" s="11">
        <f>WEEKDAY(Tabla1[[#This Row],[Fecha]],2)</f>
        <v>3</v>
      </c>
      <c r="O2169" s="11" t="str">
        <f t="shared" si="33"/>
        <v>Miércoles</v>
      </c>
    </row>
    <row r="2170" spans="1:15" x14ac:dyDescent="0.25">
      <c r="A2170" s="4">
        <v>40815</v>
      </c>
      <c r="B2170">
        <v>1</v>
      </c>
      <c r="C2170">
        <v>1</v>
      </c>
      <c r="D2170" s="5" t="s">
        <v>41</v>
      </c>
      <c r="E2170" s="6">
        <v>559.05150000000003</v>
      </c>
      <c r="F2170" s="6">
        <v>1155.6405</v>
      </c>
      <c r="G2170" s="6">
        <v>1714.692</v>
      </c>
      <c r="H2170" s="6" t="str">
        <f>VLOOKUP(Tabla1[[#This Row],[Caja]],Originales!$I$3:$K$6,2,FALSE)</f>
        <v>Tenerife Norte</v>
      </c>
      <c r="I2170" s="6" t="str">
        <f>VLOOKUP(Tabla1[[#This Row],[Caja]],Originales!$I$3:$K$6,3,FALSE)</f>
        <v>Tenerife</v>
      </c>
      <c r="J2170" s="9" t="str">
        <f>VLOOKUP(Tabla1[[#This Row],[CodigoEmpleado]],Originales!$M$3:$P$13,2,FALSE)</f>
        <v>Javi</v>
      </c>
      <c r="K2170" s="10">
        <f>YEAR(Tabla1[[#This Row],[Fecha]])</f>
        <v>2011</v>
      </c>
      <c r="L2170" s="11">
        <f>MONTH(Tabla1[[#This Row],[Fecha]])</f>
        <v>9</v>
      </c>
      <c r="M2170" s="11">
        <f>DAY(Tabla1[[#This Row],[Fecha]])</f>
        <v>29</v>
      </c>
      <c r="N2170" s="11">
        <f>WEEKDAY(Tabla1[[#This Row],[Fecha]],2)</f>
        <v>4</v>
      </c>
      <c r="O2170" s="11" t="str">
        <f t="shared" si="33"/>
        <v>Jueves</v>
      </c>
    </row>
    <row r="2171" spans="1:15" x14ac:dyDescent="0.25">
      <c r="A2171" s="4">
        <v>40815</v>
      </c>
      <c r="B2171">
        <v>1</v>
      </c>
      <c r="C2171">
        <v>2</v>
      </c>
      <c r="D2171" s="5" t="s">
        <v>43</v>
      </c>
      <c r="E2171" s="6">
        <v>717.67499999999995</v>
      </c>
      <c r="F2171" s="6">
        <v>1204.5284999999999</v>
      </c>
      <c r="G2171" s="6">
        <v>1922.2035000000001</v>
      </c>
      <c r="H2171" s="6" t="str">
        <f>VLOOKUP(Tabla1[[#This Row],[Caja]],Originales!$I$3:$K$6,2,FALSE)</f>
        <v>Tenerife Norte</v>
      </c>
      <c r="I2171" s="6" t="str">
        <f>VLOOKUP(Tabla1[[#This Row],[Caja]],Originales!$I$3:$K$6,3,FALSE)</f>
        <v>Tenerife</v>
      </c>
      <c r="J2171" s="9" t="str">
        <f>VLOOKUP(Tabla1[[#This Row],[CodigoEmpleado]],Originales!$M$3:$P$13,2,FALSE)</f>
        <v>Jose</v>
      </c>
      <c r="K2171" s="10">
        <f>YEAR(Tabla1[[#This Row],[Fecha]])</f>
        <v>2011</v>
      </c>
      <c r="L2171" s="11">
        <f>MONTH(Tabla1[[#This Row],[Fecha]])</f>
        <v>9</v>
      </c>
      <c r="M2171" s="11">
        <f>DAY(Tabla1[[#This Row],[Fecha]])</f>
        <v>29</v>
      </c>
      <c r="N2171" s="11">
        <f>WEEKDAY(Tabla1[[#This Row],[Fecha]],2)</f>
        <v>4</v>
      </c>
      <c r="O2171" s="11" t="str">
        <f t="shared" si="33"/>
        <v>Jueves</v>
      </c>
    </row>
    <row r="2172" spans="1:15" x14ac:dyDescent="0.25">
      <c r="A2172" s="4">
        <v>40815</v>
      </c>
      <c r="B2172">
        <v>2</v>
      </c>
      <c r="C2172">
        <v>1</v>
      </c>
      <c r="D2172" s="5" t="s">
        <v>47</v>
      </c>
      <c r="E2172" s="6">
        <v>667.44299999999998</v>
      </c>
      <c r="F2172" s="6">
        <v>1150.9155000000001</v>
      </c>
      <c r="G2172" s="6">
        <v>1818.3585</v>
      </c>
      <c r="H2172" s="6" t="str">
        <f>VLOOKUP(Tabla1[[#This Row],[Caja]],Originales!$I$3:$K$6,2,FALSE)</f>
        <v>Tenerife Sur</v>
      </c>
      <c r="I2172" s="6" t="str">
        <f>VLOOKUP(Tabla1[[#This Row],[Caja]],Originales!$I$3:$K$6,3,FALSE)</f>
        <v>Tenerife</v>
      </c>
      <c r="J2172" s="9" t="str">
        <f>VLOOKUP(Tabla1[[#This Row],[CodigoEmpleado]],Originales!$M$3:$P$13,2,FALSE)</f>
        <v>Toño</v>
      </c>
      <c r="K2172" s="10">
        <f>YEAR(Tabla1[[#This Row],[Fecha]])</f>
        <v>2011</v>
      </c>
      <c r="L2172" s="11">
        <f>MONTH(Tabla1[[#This Row],[Fecha]])</f>
        <v>9</v>
      </c>
      <c r="M2172" s="11">
        <f>DAY(Tabla1[[#This Row],[Fecha]])</f>
        <v>29</v>
      </c>
      <c r="N2172" s="11">
        <f>WEEKDAY(Tabla1[[#This Row],[Fecha]],2)</f>
        <v>4</v>
      </c>
      <c r="O2172" s="11" t="str">
        <f t="shared" si="33"/>
        <v>Jueves</v>
      </c>
    </row>
    <row r="2173" spans="1:15" x14ac:dyDescent="0.25">
      <c r="A2173" s="4">
        <v>40815</v>
      </c>
      <c r="B2173">
        <v>2</v>
      </c>
      <c r="C2173">
        <v>2</v>
      </c>
      <c r="D2173" s="5" t="s">
        <v>24</v>
      </c>
      <c r="E2173" s="6">
        <v>746.53949999999998</v>
      </c>
      <c r="F2173" s="6">
        <v>1404.375</v>
      </c>
      <c r="G2173" s="6">
        <v>2150.9144999999999</v>
      </c>
      <c r="H2173" s="6" t="str">
        <f>VLOOKUP(Tabla1[[#This Row],[Caja]],Originales!$I$3:$K$6,2,FALSE)</f>
        <v>Tenerife Sur</v>
      </c>
      <c r="I2173" s="6" t="str">
        <f>VLOOKUP(Tabla1[[#This Row],[Caja]],Originales!$I$3:$K$6,3,FALSE)</f>
        <v>Tenerife</v>
      </c>
      <c r="J2173" s="9" t="str">
        <f>VLOOKUP(Tabla1[[#This Row],[CodigoEmpleado]],Originales!$M$3:$P$13,2,FALSE)</f>
        <v>Ana</v>
      </c>
      <c r="K2173" s="10">
        <f>YEAR(Tabla1[[#This Row],[Fecha]])</f>
        <v>2011</v>
      </c>
      <c r="L2173" s="11">
        <f>MONTH(Tabla1[[#This Row],[Fecha]])</f>
        <v>9</v>
      </c>
      <c r="M2173" s="11">
        <f>DAY(Tabla1[[#This Row],[Fecha]])</f>
        <v>29</v>
      </c>
      <c r="N2173" s="11">
        <f>WEEKDAY(Tabla1[[#This Row],[Fecha]],2)</f>
        <v>4</v>
      </c>
      <c r="O2173" s="11" t="str">
        <f t="shared" si="33"/>
        <v>Jueves</v>
      </c>
    </row>
    <row r="2174" spans="1:15" x14ac:dyDescent="0.25">
      <c r="A2174" s="4">
        <v>40815</v>
      </c>
      <c r="B2174">
        <v>3</v>
      </c>
      <c r="C2174">
        <v>1</v>
      </c>
      <c r="D2174" s="5" t="s">
        <v>30</v>
      </c>
      <c r="E2174" s="6">
        <v>721.27650000000006</v>
      </c>
      <c r="F2174" s="6">
        <v>1166.8965000000001</v>
      </c>
      <c r="G2174" s="6">
        <v>1888.173</v>
      </c>
      <c r="H2174" s="6" t="str">
        <f>VLOOKUP(Tabla1[[#This Row],[Caja]],Originales!$I$3:$K$6,2,FALSE)</f>
        <v>Las Canteras</v>
      </c>
      <c r="I2174" s="6" t="str">
        <f>VLOOKUP(Tabla1[[#This Row],[Caja]],Originales!$I$3:$K$6,3,FALSE)</f>
        <v>Las Palmas</v>
      </c>
      <c r="J2174" s="9" t="str">
        <f>VLOOKUP(Tabla1[[#This Row],[CodigoEmpleado]],Originales!$M$3:$P$13,2,FALSE)</f>
        <v>Juan</v>
      </c>
      <c r="K2174" s="10">
        <f>YEAR(Tabla1[[#This Row],[Fecha]])</f>
        <v>2011</v>
      </c>
      <c r="L2174" s="11">
        <f>MONTH(Tabla1[[#This Row],[Fecha]])</f>
        <v>9</v>
      </c>
      <c r="M2174" s="11">
        <f>DAY(Tabla1[[#This Row],[Fecha]])</f>
        <v>29</v>
      </c>
      <c r="N2174" s="11">
        <f>WEEKDAY(Tabla1[[#This Row],[Fecha]],2)</f>
        <v>4</v>
      </c>
      <c r="O2174" s="11" t="str">
        <f t="shared" si="33"/>
        <v>Jueves</v>
      </c>
    </row>
    <row r="2175" spans="1:15" x14ac:dyDescent="0.25">
      <c r="A2175" s="4">
        <v>40815</v>
      </c>
      <c r="B2175">
        <v>3</v>
      </c>
      <c r="C2175">
        <v>2</v>
      </c>
      <c r="D2175" s="5" t="s">
        <v>16</v>
      </c>
      <c r="E2175" s="6">
        <v>495.70499999999998</v>
      </c>
      <c r="F2175" s="6">
        <v>1134.4304999999999</v>
      </c>
      <c r="G2175" s="6">
        <v>1630.1355000000001</v>
      </c>
      <c r="H2175" s="6" t="str">
        <f>VLOOKUP(Tabla1[[#This Row],[Caja]],Originales!$I$3:$K$6,2,FALSE)</f>
        <v>Las Canteras</v>
      </c>
      <c r="I2175" s="6" t="str">
        <f>VLOOKUP(Tabla1[[#This Row],[Caja]],Originales!$I$3:$K$6,3,FALSE)</f>
        <v>Las Palmas</v>
      </c>
      <c r="J2175" s="9" t="str">
        <f>VLOOKUP(Tabla1[[#This Row],[CodigoEmpleado]],Originales!$M$3:$P$13,2,FALSE)</f>
        <v>Jorge</v>
      </c>
      <c r="K2175" s="10">
        <f>YEAR(Tabla1[[#This Row],[Fecha]])</f>
        <v>2011</v>
      </c>
      <c r="L2175" s="11">
        <f>MONTH(Tabla1[[#This Row],[Fecha]])</f>
        <v>9</v>
      </c>
      <c r="M2175" s="11">
        <f>DAY(Tabla1[[#This Row],[Fecha]])</f>
        <v>29</v>
      </c>
      <c r="N2175" s="11">
        <f>WEEKDAY(Tabla1[[#This Row],[Fecha]],2)</f>
        <v>4</v>
      </c>
      <c r="O2175" s="11" t="str">
        <f t="shared" si="33"/>
        <v>Jueves</v>
      </c>
    </row>
    <row r="2176" spans="1:15" x14ac:dyDescent="0.25">
      <c r="A2176" s="4">
        <v>40815</v>
      </c>
      <c r="B2176">
        <v>4</v>
      </c>
      <c r="C2176">
        <v>1</v>
      </c>
      <c r="D2176" s="5" t="s">
        <v>22</v>
      </c>
      <c r="E2176" s="6">
        <v>583.16999999999996</v>
      </c>
      <c r="F2176" s="6">
        <v>1277.325</v>
      </c>
      <c r="G2176" s="6">
        <v>1860.4949999999999</v>
      </c>
      <c r="H2176" s="6" t="str">
        <f>VLOOKUP(Tabla1[[#This Row],[Caja]],Originales!$I$3:$K$6,2,FALSE)</f>
        <v>Telde</v>
      </c>
      <c r="I2176" s="6" t="str">
        <f>VLOOKUP(Tabla1[[#This Row],[Caja]],Originales!$I$3:$K$6,3,FALSE)</f>
        <v>Las Palmas</v>
      </c>
      <c r="J2176" s="9" t="str">
        <f>VLOOKUP(Tabla1[[#This Row],[CodigoEmpleado]],Originales!$M$3:$P$13,2,FALSE)</f>
        <v>Paco</v>
      </c>
      <c r="K2176" s="10">
        <f>YEAR(Tabla1[[#This Row],[Fecha]])</f>
        <v>2011</v>
      </c>
      <c r="L2176" s="11">
        <f>MONTH(Tabla1[[#This Row],[Fecha]])</f>
        <v>9</v>
      </c>
      <c r="M2176" s="11">
        <f>DAY(Tabla1[[#This Row],[Fecha]])</f>
        <v>29</v>
      </c>
      <c r="N2176" s="11">
        <f>WEEKDAY(Tabla1[[#This Row],[Fecha]],2)</f>
        <v>4</v>
      </c>
      <c r="O2176" s="11" t="str">
        <f t="shared" si="33"/>
        <v>Jueves</v>
      </c>
    </row>
    <row r="2177" spans="1:15" x14ac:dyDescent="0.25">
      <c r="A2177" s="4">
        <v>40815</v>
      </c>
      <c r="B2177">
        <v>4</v>
      </c>
      <c r="C2177">
        <v>2</v>
      </c>
      <c r="D2177" s="5" t="s">
        <v>27</v>
      </c>
      <c r="E2177" s="6">
        <v>788.85450000000003</v>
      </c>
      <c r="F2177" s="6">
        <v>1366.155</v>
      </c>
      <c r="G2177" s="6">
        <v>2155.0095000000001</v>
      </c>
      <c r="H2177" s="6" t="str">
        <f>VLOOKUP(Tabla1[[#This Row],[Caja]],Originales!$I$3:$K$6,2,FALSE)</f>
        <v>Telde</v>
      </c>
      <c r="I2177" s="6" t="str">
        <f>VLOOKUP(Tabla1[[#This Row],[Caja]],Originales!$I$3:$K$6,3,FALSE)</f>
        <v>Las Palmas</v>
      </c>
      <c r="J2177" s="9" t="str">
        <f>VLOOKUP(Tabla1[[#This Row],[CodigoEmpleado]],Originales!$M$3:$P$13,2,FALSE)</f>
        <v>Bea</v>
      </c>
      <c r="K2177" s="10">
        <f>YEAR(Tabla1[[#This Row],[Fecha]])</f>
        <v>2011</v>
      </c>
      <c r="L2177" s="11">
        <f>MONTH(Tabla1[[#This Row],[Fecha]])</f>
        <v>9</v>
      </c>
      <c r="M2177" s="11">
        <f>DAY(Tabla1[[#This Row],[Fecha]])</f>
        <v>29</v>
      </c>
      <c r="N2177" s="11">
        <f>WEEKDAY(Tabla1[[#This Row],[Fecha]],2)</f>
        <v>4</v>
      </c>
      <c r="O2177" s="11" t="str">
        <f t="shared" si="33"/>
        <v>Jueves</v>
      </c>
    </row>
    <row r="2178" spans="1:15" x14ac:dyDescent="0.25">
      <c r="A2178" s="4">
        <v>40816</v>
      </c>
      <c r="B2178">
        <v>1</v>
      </c>
      <c r="C2178">
        <v>1</v>
      </c>
      <c r="D2178" s="5" t="s">
        <v>32</v>
      </c>
      <c r="E2178" s="6">
        <v>517.89149999999995</v>
      </c>
      <c r="F2178" s="6">
        <v>1144.7204999999999</v>
      </c>
      <c r="G2178" s="6">
        <v>1662.6120000000001</v>
      </c>
      <c r="H2178" s="6" t="str">
        <f>VLOOKUP(Tabla1[[#This Row],[Caja]],Originales!$I$3:$K$6,2,FALSE)</f>
        <v>Tenerife Norte</v>
      </c>
      <c r="I2178" s="6" t="str">
        <f>VLOOKUP(Tabla1[[#This Row],[Caja]],Originales!$I$3:$K$6,3,FALSE)</f>
        <v>Tenerife</v>
      </c>
      <c r="J2178" s="9" t="str">
        <f>VLOOKUP(Tabla1[[#This Row],[CodigoEmpleado]],Originales!$M$3:$P$13,2,FALSE)</f>
        <v>Ana</v>
      </c>
      <c r="K2178" s="10">
        <f>YEAR(Tabla1[[#This Row],[Fecha]])</f>
        <v>2011</v>
      </c>
      <c r="L2178" s="11">
        <f>MONTH(Tabla1[[#This Row],[Fecha]])</f>
        <v>9</v>
      </c>
      <c r="M2178" s="11">
        <f>DAY(Tabla1[[#This Row],[Fecha]])</f>
        <v>30</v>
      </c>
      <c r="N2178" s="11">
        <f>WEEKDAY(Tabla1[[#This Row],[Fecha]],2)</f>
        <v>5</v>
      </c>
      <c r="O2178" s="11" t="str">
        <f t="shared" ref="O2178:O2241" si="34">IF(N2178=1,"Lunes",IF(N2178=2,"Martes",IF(N2178=3,"Miércoles",IF(N2178=4,"Jueves",IF(N2178=5,"Viernes",IF(N2178=6,"Sábado","Domingo"))))))</f>
        <v>Viernes</v>
      </c>
    </row>
    <row r="2179" spans="1:15" x14ac:dyDescent="0.25">
      <c r="A2179" s="4">
        <v>40816</v>
      </c>
      <c r="B2179">
        <v>1</v>
      </c>
      <c r="C2179">
        <v>2</v>
      </c>
      <c r="D2179" s="5" t="s">
        <v>37</v>
      </c>
      <c r="E2179" s="6">
        <v>794.47199999999998</v>
      </c>
      <c r="F2179" s="6">
        <v>1388.415</v>
      </c>
      <c r="G2179" s="6">
        <v>2182.8870000000002</v>
      </c>
      <c r="H2179" s="6" t="str">
        <f>VLOOKUP(Tabla1[[#This Row],[Caja]],Originales!$I$3:$K$6,2,FALSE)</f>
        <v>Tenerife Norte</v>
      </c>
      <c r="I2179" s="6" t="str">
        <f>VLOOKUP(Tabla1[[#This Row],[Caja]],Originales!$I$3:$K$6,3,FALSE)</f>
        <v>Tenerife</v>
      </c>
      <c r="J2179" s="9" t="str">
        <f>VLOOKUP(Tabla1[[#This Row],[CodigoEmpleado]],Originales!$M$3:$P$13,2,FALSE)</f>
        <v>Luis</v>
      </c>
      <c r="K2179" s="10">
        <f>YEAR(Tabla1[[#This Row],[Fecha]])</f>
        <v>2011</v>
      </c>
      <c r="L2179" s="11">
        <f>MONTH(Tabla1[[#This Row],[Fecha]])</f>
        <v>9</v>
      </c>
      <c r="M2179" s="11">
        <f>DAY(Tabla1[[#This Row],[Fecha]])</f>
        <v>30</v>
      </c>
      <c r="N2179" s="11">
        <f>WEEKDAY(Tabla1[[#This Row],[Fecha]],2)</f>
        <v>5</v>
      </c>
      <c r="O2179" s="11" t="str">
        <f t="shared" si="34"/>
        <v>Viernes</v>
      </c>
    </row>
    <row r="2180" spans="1:15" x14ac:dyDescent="0.25">
      <c r="A2180" s="4">
        <v>40816</v>
      </c>
      <c r="B2180">
        <v>2</v>
      </c>
      <c r="C2180">
        <v>1</v>
      </c>
      <c r="D2180" s="5" t="s">
        <v>40</v>
      </c>
      <c r="E2180" s="6">
        <v>535.94100000000003</v>
      </c>
      <c r="F2180" s="6">
        <v>1186.5630000000001</v>
      </c>
      <c r="G2180" s="6">
        <v>1722.5039999999999</v>
      </c>
      <c r="H2180" s="6" t="str">
        <f>VLOOKUP(Tabla1[[#This Row],[Caja]],Originales!$I$3:$K$6,2,FALSE)</f>
        <v>Tenerife Sur</v>
      </c>
      <c r="I2180" s="6" t="str">
        <f>VLOOKUP(Tabla1[[#This Row],[Caja]],Originales!$I$3:$K$6,3,FALSE)</f>
        <v>Tenerife</v>
      </c>
      <c r="J2180" s="9" t="str">
        <f>VLOOKUP(Tabla1[[#This Row],[CodigoEmpleado]],Originales!$M$3:$P$13,2,FALSE)</f>
        <v>Pepe</v>
      </c>
      <c r="K2180" s="10">
        <f>YEAR(Tabla1[[#This Row],[Fecha]])</f>
        <v>2011</v>
      </c>
      <c r="L2180" s="11">
        <f>MONTH(Tabla1[[#This Row],[Fecha]])</f>
        <v>9</v>
      </c>
      <c r="M2180" s="11">
        <f>DAY(Tabla1[[#This Row],[Fecha]])</f>
        <v>30</v>
      </c>
      <c r="N2180" s="11">
        <f>WEEKDAY(Tabla1[[#This Row],[Fecha]],2)</f>
        <v>5</v>
      </c>
      <c r="O2180" s="11" t="str">
        <f t="shared" si="34"/>
        <v>Viernes</v>
      </c>
    </row>
    <row r="2181" spans="1:15" x14ac:dyDescent="0.25">
      <c r="A2181" s="4">
        <v>40816</v>
      </c>
      <c r="B2181">
        <v>2</v>
      </c>
      <c r="C2181">
        <v>2</v>
      </c>
      <c r="D2181" s="5" t="s">
        <v>41</v>
      </c>
      <c r="E2181" s="6">
        <v>716.08950000000004</v>
      </c>
      <c r="F2181" s="6">
        <v>1139.9114999999999</v>
      </c>
      <c r="G2181" s="6">
        <v>1856.001</v>
      </c>
      <c r="H2181" s="6" t="str">
        <f>VLOOKUP(Tabla1[[#This Row],[Caja]],Originales!$I$3:$K$6,2,FALSE)</f>
        <v>Tenerife Sur</v>
      </c>
      <c r="I2181" s="6" t="str">
        <f>VLOOKUP(Tabla1[[#This Row],[Caja]],Originales!$I$3:$K$6,3,FALSE)</f>
        <v>Tenerife</v>
      </c>
      <c r="J2181" s="9" t="str">
        <f>VLOOKUP(Tabla1[[#This Row],[CodigoEmpleado]],Originales!$M$3:$P$13,2,FALSE)</f>
        <v>Javi</v>
      </c>
      <c r="K2181" s="10">
        <f>YEAR(Tabla1[[#This Row],[Fecha]])</f>
        <v>2011</v>
      </c>
      <c r="L2181" s="11">
        <f>MONTH(Tabla1[[#This Row],[Fecha]])</f>
        <v>9</v>
      </c>
      <c r="M2181" s="11">
        <f>DAY(Tabla1[[#This Row],[Fecha]])</f>
        <v>30</v>
      </c>
      <c r="N2181" s="11">
        <f>WEEKDAY(Tabla1[[#This Row],[Fecha]],2)</f>
        <v>5</v>
      </c>
      <c r="O2181" s="11" t="str">
        <f t="shared" si="34"/>
        <v>Viernes</v>
      </c>
    </row>
    <row r="2182" spans="1:15" x14ac:dyDescent="0.25">
      <c r="A2182" s="4">
        <v>40816</v>
      </c>
      <c r="B2182">
        <v>3</v>
      </c>
      <c r="C2182">
        <v>1</v>
      </c>
      <c r="D2182" s="5" t="s">
        <v>43</v>
      </c>
      <c r="E2182" s="6">
        <v>573.279</v>
      </c>
      <c r="F2182" s="6">
        <v>1136.1105</v>
      </c>
      <c r="G2182" s="6">
        <v>1709.3895</v>
      </c>
      <c r="H2182" s="6" t="str">
        <f>VLOOKUP(Tabla1[[#This Row],[Caja]],Originales!$I$3:$K$6,2,FALSE)</f>
        <v>Las Canteras</v>
      </c>
      <c r="I2182" s="6" t="str">
        <f>VLOOKUP(Tabla1[[#This Row],[Caja]],Originales!$I$3:$K$6,3,FALSE)</f>
        <v>Las Palmas</v>
      </c>
      <c r="J2182" s="9" t="str">
        <f>VLOOKUP(Tabla1[[#This Row],[CodigoEmpleado]],Originales!$M$3:$P$13,2,FALSE)</f>
        <v>Jose</v>
      </c>
      <c r="K2182" s="10">
        <f>YEAR(Tabla1[[#This Row],[Fecha]])</f>
        <v>2011</v>
      </c>
      <c r="L2182" s="11">
        <f>MONTH(Tabla1[[#This Row],[Fecha]])</f>
        <v>9</v>
      </c>
      <c r="M2182" s="11">
        <f>DAY(Tabla1[[#This Row],[Fecha]])</f>
        <v>30</v>
      </c>
      <c r="N2182" s="11">
        <f>WEEKDAY(Tabla1[[#This Row],[Fecha]],2)</f>
        <v>5</v>
      </c>
      <c r="O2182" s="11" t="str">
        <f t="shared" si="34"/>
        <v>Viernes</v>
      </c>
    </row>
    <row r="2183" spans="1:15" x14ac:dyDescent="0.25">
      <c r="A2183" s="4">
        <v>40816</v>
      </c>
      <c r="B2183">
        <v>3</v>
      </c>
      <c r="C2183">
        <v>2</v>
      </c>
      <c r="D2183" s="5" t="s">
        <v>47</v>
      </c>
      <c r="E2183" s="6">
        <v>612.66449999999998</v>
      </c>
      <c r="F2183" s="6">
        <v>1337.5215000000001</v>
      </c>
      <c r="G2183" s="6">
        <v>1950.1859999999999</v>
      </c>
      <c r="H2183" s="6" t="str">
        <f>VLOOKUP(Tabla1[[#This Row],[Caja]],Originales!$I$3:$K$6,2,FALSE)</f>
        <v>Las Canteras</v>
      </c>
      <c r="I2183" s="6" t="str">
        <f>VLOOKUP(Tabla1[[#This Row],[Caja]],Originales!$I$3:$K$6,3,FALSE)</f>
        <v>Las Palmas</v>
      </c>
      <c r="J2183" s="9" t="str">
        <f>VLOOKUP(Tabla1[[#This Row],[CodigoEmpleado]],Originales!$M$3:$P$13,2,FALSE)</f>
        <v>Toño</v>
      </c>
      <c r="K2183" s="10">
        <f>YEAR(Tabla1[[#This Row],[Fecha]])</f>
        <v>2011</v>
      </c>
      <c r="L2183" s="11">
        <f>MONTH(Tabla1[[#This Row],[Fecha]])</f>
        <v>9</v>
      </c>
      <c r="M2183" s="11">
        <f>DAY(Tabla1[[#This Row],[Fecha]])</f>
        <v>30</v>
      </c>
      <c r="N2183" s="11">
        <f>WEEKDAY(Tabla1[[#This Row],[Fecha]],2)</f>
        <v>5</v>
      </c>
      <c r="O2183" s="11" t="str">
        <f t="shared" si="34"/>
        <v>Viernes</v>
      </c>
    </row>
    <row r="2184" spans="1:15" x14ac:dyDescent="0.25">
      <c r="A2184" s="4">
        <v>40816</v>
      </c>
      <c r="B2184">
        <v>4</v>
      </c>
      <c r="C2184">
        <v>1</v>
      </c>
      <c r="D2184" s="5" t="s">
        <v>24</v>
      </c>
      <c r="E2184" s="6">
        <v>521.42999999999995</v>
      </c>
      <c r="F2184" s="6">
        <v>1065.0045</v>
      </c>
      <c r="G2184" s="6">
        <v>1586.4345000000001</v>
      </c>
      <c r="H2184" s="6" t="str">
        <f>VLOOKUP(Tabla1[[#This Row],[Caja]],Originales!$I$3:$K$6,2,FALSE)</f>
        <v>Telde</v>
      </c>
      <c r="I2184" s="6" t="str">
        <f>VLOOKUP(Tabla1[[#This Row],[Caja]],Originales!$I$3:$K$6,3,FALSE)</f>
        <v>Las Palmas</v>
      </c>
      <c r="J2184" s="9" t="str">
        <f>VLOOKUP(Tabla1[[#This Row],[CodigoEmpleado]],Originales!$M$3:$P$13,2,FALSE)</f>
        <v>Ana</v>
      </c>
      <c r="K2184" s="10">
        <f>YEAR(Tabla1[[#This Row],[Fecha]])</f>
        <v>2011</v>
      </c>
      <c r="L2184" s="11">
        <f>MONTH(Tabla1[[#This Row],[Fecha]])</f>
        <v>9</v>
      </c>
      <c r="M2184" s="11">
        <f>DAY(Tabla1[[#This Row],[Fecha]])</f>
        <v>30</v>
      </c>
      <c r="N2184" s="11">
        <f>WEEKDAY(Tabla1[[#This Row],[Fecha]],2)</f>
        <v>5</v>
      </c>
      <c r="O2184" s="11" t="str">
        <f t="shared" si="34"/>
        <v>Viernes</v>
      </c>
    </row>
    <row r="2185" spans="1:15" x14ac:dyDescent="0.25">
      <c r="A2185" s="4">
        <v>40816</v>
      </c>
      <c r="B2185">
        <v>4</v>
      </c>
      <c r="C2185">
        <v>2</v>
      </c>
      <c r="D2185" s="5" t="s">
        <v>30</v>
      </c>
      <c r="E2185" s="6">
        <v>707.89949999999999</v>
      </c>
      <c r="F2185" s="6">
        <v>1286.4179999999999</v>
      </c>
      <c r="G2185" s="6">
        <v>1994.3175000000001</v>
      </c>
      <c r="H2185" s="6" t="str">
        <f>VLOOKUP(Tabla1[[#This Row],[Caja]],Originales!$I$3:$K$6,2,FALSE)</f>
        <v>Telde</v>
      </c>
      <c r="I2185" s="6" t="str">
        <f>VLOOKUP(Tabla1[[#This Row],[Caja]],Originales!$I$3:$K$6,3,FALSE)</f>
        <v>Las Palmas</v>
      </c>
      <c r="J2185" s="9" t="str">
        <f>VLOOKUP(Tabla1[[#This Row],[CodigoEmpleado]],Originales!$M$3:$P$13,2,FALSE)</f>
        <v>Juan</v>
      </c>
      <c r="K2185" s="10">
        <f>YEAR(Tabla1[[#This Row],[Fecha]])</f>
        <v>2011</v>
      </c>
      <c r="L2185" s="11">
        <f>MONTH(Tabla1[[#This Row],[Fecha]])</f>
        <v>9</v>
      </c>
      <c r="M2185" s="11">
        <f>DAY(Tabla1[[#This Row],[Fecha]])</f>
        <v>30</v>
      </c>
      <c r="N2185" s="11">
        <f>WEEKDAY(Tabla1[[#This Row],[Fecha]],2)</f>
        <v>5</v>
      </c>
      <c r="O2185" s="11" t="str">
        <f t="shared" si="34"/>
        <v>Viernes</v>
      </c>
    </row>
    <row r="2186" spans="1:15" x14ac:dyDescent="0.25">
      <c r="A2186" s="4">
        <v>40817</v>
      </c>
      <c r="B2186">
        <v>1</v>
      </c>
      <c r="C2186">
        <v>1</v>
      </c>
      <c r="D2186" s="5" t="s">
        <v>16</v>
      </c>
      <c r="E2186" s="6">
        <v>739.053</v>
      </c>
      <c r="F2186" s="6">
        <v>1127.1645000000001</v>
      </c>
      <c r="G2186" s="6">
        <v>1866.2175</v>
      </c>
      <c r="H2186" s="6" t="str">
        <f>VLOOKUP(Tabla1[[#This Row],[Caja]],Originales!$I$3:$K$6,2,FALSE)</f>
        <v>Tenerife Norte</v>
      </c>
      <c r="I2186" s="6" t="str">
        <f>VLOOKUP(Tabla1[[#This Row],[Caja]],Originales!$I$3:$K$6,3,FALSE)</f>
        <v>Tenerife</v>
      </c>
      <c r="J2186" s="9" t="str">
        <f>VLOOKUP(Tabla1[[#This Row],[CodigoEmpleado]],Originales!$M$3:$P$13,2,FALSE)</f>
        <v>Jorge</v>
      </c>
      <c r="K2186" s="10">
        <f>YEAR(Tabla1[[#This Row],[Fecha]])</f>
        <v>2011</v>
      </c>
      <c r="L2186" s="11">
        <f>MONTH(Tabla1[[#This Row],[Fecha]])</f>
        <v>10</v>
      </c>
      <c r="M2186" s="11">
        <f>DAY(Tabla1[[#This Row],[Fecha]])</f>
        <v>1</v>
      </c>
      <c r="N2186" s="11">
        <f>WEEKDAY(Tabla1[[#This Row],[Fecha]],2)</f>
        <v>6</v>
      </c>
      <c r="O2186" s="11" t="str">
        <f t="shared" si="34"/>
        <v>Sábado</v>
      </c>
    </row>
    <row r="2187" spans="1:15" x14ac:dyDescent="0.25">
      <c r="A2187" s="4">
        <v>40817</v>
      </c>
      <c r="B2187">
        <v>1</v>
      </c>
      <c r="C2187">
        <v>2</v>
      </c>
      <c r="D2187" s="5" t="s">
        <v>22</v>
      </c>
      <c r="E2187" s="6">
        <v>672.98699999999997</v>
      </c>
      <c r="F2187" s="6">
        <v>1342.4775</v>
      </c>
      <c r="G2187" s="6">
        <v>2015.4645</v>
      </c>
      <c r="H2187" s="6" t="str">
        <f>VLOOKUP(Tabla1[[#This Row],[Caja]],Originales!$I$3:$K$6,2,FALSE)</f>
        <v>Tenerife Norte</v>
      </c>
      <c r="I2187" s="6" t="str">
        <f>VLOOKUP(Tabla1[[#This Row],[Caja]],Originales!$I$3:$K$6,3,FALSE)</f>
        <v>Tenerife</v>
      </c>
      <c r="J2187" s="9" t="str">
        <f>VLOOKUP(Tabla1[[#This Row],[CodigoEmpleado]],Originales!$M$3:$P$13,2,FALSE)</f>
        <v>Paco</v>
      </c>
      <c r="K2187" s="10">
        <f>YEAR(Tabla1[[#This Row],[Fecha]])</f>
        <v>2011</v>
      </c>
      <c r="L2187" s="11">
        <f>MONTH(Tabla1[[#This Row],[Fecha]])</f>
        <v>10</v>
      </c>
      <c r="M2187" s="11">
        <f>DAY(Tabla1[[#This Row],[Fecha]])</f>
        <v>1</v>
      </c>
      <c r="N2187" s="11">
        <f>WEEKDAY(Tabla1[[#This Row],[Fecha]],2)</f>
        <v>6</v>
      </c>
      <c r="O2187" s="11" t="str">
        <f t="shared" si="34"/>
        <v>Sábado</v>
      </c>
    </row>
    <row r="2188" spans="1:15" x14ac:dyDescent="0.25">
      <c r="A2188" s="4">
        <v>40817</v>
      </c>
      <c r="B2188">
        <v>2</v>
      </c>
      <c r="C2188">
        <v>1</v>
      </c>
      <c r="D2188" s="5" t="s">
        <v>27</v>
      </c>
      <c r="E2188" s="6">
        <v>490.0455</v>
      </c>
      <c r="F2188" s="6">
        <v>1144.3634999999999</v>
      </c>
      <c r="G2188" s="6">
        <v>1634.4090000000001</v>
      </c>
      <c r="H2188" s="6" t="str">
        <f>VLOOKUP(Tabla1[[#This Row],[Caja]],Originales!$I$3:$K$6,2,FALSE)</f>
        <v>Tenerife Sur</v>
      </c>
      <c r="I2188" s="6" t="str">
        <f>VLOOKUP(Tabla1[[#This Row],[Caja]],Originales!$I$3:$K$6,3,FALSE)</f>
        <v>Tenerife</v>
      </c>
      <c r="J2188" s="9" t="str">
        <f>VLOOKUP(Tabla1[[#This Row],[CodigoEmpleado]],Originales!$M$3:$P$13,2,FALSE)</f>
        <v>Bea</v>
      </c>
      <c r="K2188" s="10">
        <f>YEAR(Tabla1[[#This Row],[Fecha]])</f>
        <v>2011</v>
      </c>
      <c r="L2188" s="11">
        <f>MONTH(Tabla1[[#This Row],[Fecha]])</f>
        <v>10</v>
      </c>
      <c r="M2188" s="11">
        <f>DAY(Tabla1[[#This Row],[Fecha]])</f>
        <v>1</v>
      </c>
      <c r="N2188" s="11">
        <f>WEEKDAY(Tabla1[[#This Row],[Fecha]],2)</f>
        <v>6</v>
      </c>
      <c r="O2188" s="11" t="str">
        <f t="shared" si="34"/>
        <v>Sábado</v>
      </c>
    </row>
    <row r="2189" spans="1:15" x14ac:dyDescent="0.25">
      <c r="A2189" s="4">
        <v>40817</v>
      </c>
      <c r="B2189">
        <v>2</v>
      </c>
      <c r="C2189">
        <v>2</v>
      </c>
      <c r="D2189" s="5" t="s">
        <v>32</v>
      </c>
      <c r="E2189" s="6">
        <v>644.84699999999998</v>
      </c>
      <c r="F2189" s="6">
        <v>982.78949999999998</v>
      </c>
      <c r="G2189" s="6">
        <v>1627.6365000000001</v>
      </c>
      <c r="H2189" s="6" t="str">
        <f>VLOOKUP(Tabla1[[#This Row],[Caja]],Originales!$I$3:$K$6,2,FALSE)</f>
        <v>Tenerife Sur</v>
      </c>
      <c r="I2189" s="6" t="str">
        <f>VLOOKUP(Tabla1[[#This Row],[Caja]],Originales!$I$3:$K$6,3,FALSE)</f>
        <v>Tenerife</v>
      </c>
      <c r="J2189" s="9" t="str">
        <f>VLOOKUP(Tabla1[[#This Row],[CodigoEmpleado]],Originales!$M$3:$P$13,2,FALSE)</f>
        <v>Ana</v>
      </c>
      <c r="K2189" s="10">
        <f>YEAR(Tabla1[[#This Row],[Fecha]])</f>
        <v>2011</v>
      </c>
      <c r="L2189" s="11">
        <f>MONTH(Tabla1[[#This Row],[Fecha]])</f>
        <v>10</v>
      </c>
      <c r="M2189" s="11">
        <f>DAY(Tabla1[[#This Row],[Fecha]])</f>
        <v>1</v>
      </c>
      <c r="N2189" s="11">
        <f>WEEKDAY(Tabla1[[#This Row],[Fecha]],2)</f>
        <v>6</v>
      </c>
      <c r="O2189" s="11" t="str">
        <f t="shared" si="34"/>
        <v>Sábado</v>
      </c>
    </row>
    <row r="2190" spans="1:15" x14ac:dyDescent="0.25">
      <c r="A2190" s="4">
        <v>40817</v>
      </c>
      <c r="B2190">
        <v>3</v>
      </c>
      <c r="C2190">
        <v>1</v>
      </c>
      <c r="D2190" s="5" t="s">
        <v>37</v>
      </c>
      <c r="E2190" s="6">
        <v>540.01499999999999</v>
      </c>
      <c r="F2190" s="6">
        <v>1229.76</v>
      </c>
      <c r="G2190" s="6">
        <v>1769.7750000000001</v>
      </c>
      <c r="H2190" s="6" t="str">
        <f>VLOOKUP(Tabla1[[#This Row],[Caja]],Originales!$I$3:$K$6,2,FALSE)</f>
        <v>Las Canteras</v>
      </c>
      <c r="I2190" s="6" t="str">
        <f>VLOOKUP(Tabla1[[#This Row],[Caja]],Originales!$I$3:$K$6,3,FALSE)</f>
        <v>Las Palmas</v>
      </c>
      <c r="J2190" s="9" t="str">
        <f>VLOOKUP(Tabla1[[#This Row],[CodigoEmpleado]],Originales!$M$3:$P$13,2,FALSE)</f>
        <v>Luis</v>
      </c>
      <c r="K2190" s="10">
        <f>YEAR(Tabla1[[#This Row],[Fecha]])</f>
        <v>2011</v>
      </c>
      <c r="L2190" s="11">
        <f>MONTH(Tabla1[[#This Row],[Fecha]])</f>
        <v>10</v>
      </c>
      <c r="M2190" s="11">
        <f>DAY(Tabla1[[#This Row],[Fecha]])</f>
        <v>1</v>
      </c>
      <c r="N2190" s="11">
        <f>WEEKDAY(Tabla1[[#This Row],[Fecha]],2)</f>
        <v>6</v>
      </c>
      <c r="O2190" s="11" t="str">
        <f t="shared" si="34"/>
        <v>Sábado</v>
      </c>
    </row>
    <row r="2191" spans="1:15" x14ac:dyDescent="0.25">
      <c r="A2191" s="4">
        <v>40817</v>
      </c>
      <c r="B2191">
        <v>3</v>
      </c>
      <c r="C2191">
        <v>2</v>
      </c>
      <c r="D2191" s="5" t="s">
        <v>40</v>
      </c>
      <c r="E2191" s="6">
        <v>739.053</v>
      </c>
      <c r="F2191" s="6">
        <v>1344.1155000000001</v>
      </c>
      <c r="G2191" s="6">
        <v>2083.1685000000002</v>
      </c>
      <c r="H2191" s="6" t="str">
        <f>VLOOKUP(Tabla1[[#This Row],[Caja]],Originales!$I$3:$K$6,2,FALSE)</f>
        <v>Las Canteras</v>
      </c>
      <c r="I2191" s="6" t="str">
        <f>VLOOKUP(Tabla1[[#This Row],[Caja]],Originales!$I$3:$K$6,3,FALSE)</f>
        <v>Las Palmas</v>
      </c>
      <c r="J2191" s="9" t="str">
        <f>VLOOKUP(Tabla1[[#This Row],[CodigoEmpleado]],Originales!$M$3:$P$13,2,FALSE)</f>
        <v>Pepe</v>
      </c>
      <c r="K2191" s="10">
        <f>YEAR(Tabla1[[#This Row],[Fecha]])</f>
        <v>2011</v>
      </c>
      <c r="L2191" s="11">
        <f>MONTH(Tabla1[[#This Row],[Fecha]])</f>
        <v>10</v>
      </c>
      <c r="M2191" s="11">
        <f>DAY(Tabla1[[#This Row],[Fecha]])</f>
        <v>1</v>
      </c>
      <c r="N2191" s="11">
        <f>WEEKDAY(Tabla1[[#This Row],[Fecha]],2)</f>
        <v>6</v>
      </c>
      <c r="O2191" s="11" t="str">
        <f t="shared" si="34"/>
        <v>Sábado</v>
      </c>
    </row>
    <row r="2192" spans="1:15" x14ac:dyDescent="0.25">
      <c r="A2192" s="4">
        <v>40817</v>
      </c>
      <c r="B2192">
        <v>4</v>
      </c>
      <c r="C2192">
        <v>1</v>
      </c>
      <c r="D2192" s="5" t="s">
        <v>41</v>
      </c>
      <c r="E2192" s="6">
        <v>565.46699999999998</v>
      </c>
      <c r="F2192" s="6">
        <v>1175.6745000000001</v>
      </c>
      <c r="G2192" s="6">
        <v>1741.1415</v>
      </c>
      <c r="H2192" s="6" t="str">
        <f>VLOOKUP(Tabla1[[#This Row],[Caja]],Originales!$I$3:$K$6,2,FALSE)</f>
        <v>Telde</v>
      </c>
      <c r="I2192" s="6" t="str">
        <f>VLOOKUP(Tabla1[[#This Row],[Caja]],Originales!$I$3:$K$6,3,FALSE)</f>
        <v>Las Palmas</v>
      </c>
      <c r="J2192" s="9" t="str">
        <f>VLOOKUP(Tabla1[[#This Row],[CodigoEmpleado]],Originales!$M$3:$P$13,2,FALSE)</f>
        <v>Javi</v>
      </c>
      <c r="K2192" s="10">
        <f>YEAR(Tabla1[[#This Row],[Fecha]])</f>
        <v>2011</v>
      </c>
      <c r="L2192" s="11">
        <f>MONTH(Tabla1[[#This Row],[Fecha]])</f>
        <v>10</v>
      </c>
      <c r="M2192" s="11">
        <f>DAY(Tabla1[[#This Row],[Fecha]])</f>
        <v>1</v>
      </c>
      <c r="N2192" s="11">
        <f>WEEKDAY(Tabla1[[#This Row],[Fecha]],2)</f>
        <v>6</v>
      </c>
      <c r="O2192" s="11" t="str">
        <f t="shared" si="34"/>
        <v>Sábado</v>
      </c>
    </row>
    <row r="2193" spans="1:15" x14ac:dyDescent="0.25">
      <c r="A2193" s="4">
        <v>40817</v>
      </c>
      <c r="B2193">
        <v>4</v>
      </c>
      <c r="C2193">
        <v>2</v>
      </c>
      <c r="D2193" s="5" t="s">
        <v>43</v>
      </c>
      <c r="E2193" s="6">
        <v>773.19899999999996</v>
      </c>
      <c r="F2193" s="6">
        <v>1220.8875</v>
      </c>
      <c r="G2193" s="6">
        <v>1994.0864999999999</v>
      </c>
      <c r="H2193" s="6" t="str">
        <f>VLOOKUP(Tabla1[[#This Row],[Caja]],Originales!$I$3:$K$6,2,FALSE)</f>
        <v>Telde</v>
      </c>
      <c r="I2193" s="6" t="str">
        <f>VLOOKUP(Tabla1[[#This Row],[Caja]],Originales!$I$3:$K$6,3,FALSE)</f>
        <v>Las Palmas</v>
      </c>
      <c r="J2193" s="9" t="str">
        <f>VLOOKUP(Tabla1[[#This Row],[CodigoEmpleado]],Originales!$M$3:$P$13,2,FALSE)</f>
        <v>Jose</v>
      </c>
      <c r="K2193" s="10">
        <f>YEAR(Tabla1[[#This Row],[Fecha]])</f>
        <v>2011</v>
      </c>
      <c r="L2193" s="11">
        <f>MONTH(Tabla1[[#This Row],[Fecha]])</f>
        <v>10</v>
      </c>
      <c r="M2193" s="11">
        <f>DAY(Tabla1[[#This Row],[Fecha]])</f>
        <v>1</v>
      </c>
      <c r="N2193" s="11">
        <f>WEEKDAY(Tabla1[[#This Row],[Fecha]],2)</f>
        <v>6</v>
      </c>
      <c r="O2193" s="11" t="str">
        <f t="shared" si="34"/>
        <v>Sábado</v>
      </c>
    </row>
    <row r="2194" spans="1:15" x14ac:dyDescent="0.25">
      <c r="A2194" s="4">
        <v>40818</v>
      </c>
      <c r="B2194">
        <v>1</v>
      </c>
      <c r="C2194">
        <v>1</v>
      </c>
      <c r="D2194" s="5" t="s">
        <v>47</v>
      </c>
      <c r="E2194" s="6">
        <v>591.33900000000006</v>
      </c>
      <c r="F2194" s="6">
        <v>1207.2375</v>
      </c>
      <c r="G2194" s="6">
        <v>1798.5764999999999</v>
      </c>
      <c r="H2194" s="6" t="str">
        <f>VLOOKUP(Tabla1[[#This Row],[Caja]],Originales!$I$3:$K$6,2,FALSE)</f>
        <v>Tenerife Norte</v>
      </c>
      <c r="I2194" s="6" t="str">
        <f>VLOOKUP(Tabla1[[#This Row],[Caja]],Originales!$I$3:$K$6,3,FALSE)</f>
        <v>Tenerife</v>
      </c>
      <c r="J2194" s="9" t="str">
        <f>VLOOKUP(Tabla1[[#This Row],[CodigoEmpleado]],Originales!$M$3:$P$13,2,FALSE)</f>
        <v>Toño</v>
      </c>
      <c r="K2194" s="10">
        <f>YEAR(Tabla1[[#This Row],[Fecha]])</f>
        <v>2011</v>
      </c>
      <c r="L2194" s="11">
        <f>MONTH(Tabla1[[#This Row],[Fecha]])</f>
        <v>10</v>
      </c>
      <c r="M2194" s="11">
        <f>DAY(Tabla1[[#This Row],[Fecha]])</f>
        <v>2</v>
      </c>
      <c r="N2194" s="11">
        <f>WEEKDAY(Tabla1[[#This Row],[Fecha]],2)</f>
        <v>7</v>
      </c>
      <c r="O2194" s="11" t="str">
        <f t="shared" si="34"/>
        <v>Domingo</v>
      </c>
    </row>
    <row r="2195" spans="1:15" x14ac:dyDescent="0.25">
      <c r="A2195" s="4">
        <v>40818</v>
      </c>
      <c r="B2195">
        <v>1</v>
      </c>
      <c r="C2195">
        <v>2</v>
      </c>
      <c r="D2195" s="5" t="s">
        <v>24</v>
      </c>
      <c r="E2195" s="6">
        <v>691.48800000000006</v>
      </c>
      <c r="F2195" s="6">
        <v>1076.5335</v>
      </c>
      <c r="G2195" s="6">
        <v>1768.0215000000001</v>
      </c>
      <c r="H2195" s="6" t="str">
        <f>VLOOKUP(Tabla1[[#This Row],[Caja]],Originales!$I$3:$K$6,2,FALSE)</f>
        <v>Tenerife Norte</v>
      </c>
      <c r="I2195" s="6" t="str">
        <f>VLOOKUP(Tabla1[[#This Row],[Caja]],Originales!$I$3:$K$6,3,FALSE)</f>
        <v>Tenerife</v>
      </c>
      <c r="J2195" s="9" t="str">
        <f>VLOOKUP(Tabla1[[#This Row],[CodigoEmpleado]],Originales!$M$3:$P$13,2,FALSE)</f>
        <v>Ana</v>
      </c>
      <c r="K2195" s="10">
        <f>YEAR(Tabla1[[#This Row],[Fecha]])</f>
        <v>2011</v>
      </c>
      <c r="L2195" s="11">
        <f>MONTH(Tabla1[[#This Row],[Fecha]])</f>
        <v>10</v>
      </c>
      <c r="M2195" s="11">
        <f>DAY(Tabla1[[#This Row],[Fecha]])</f>
        <v>2</v>
      </c>
      <c r="N2195" s="11">
        <f>WEEKDAY(Tabla1[[#This Row],[Fecha]],2)</f>
        <v>7</v>
      </c>
      <c r="O2195" s="11" t="str">
        <f t="shared" si="34"/>
        <v>Domingo</v>
      </c>
    </row>
    <row r="2196" spans="1:15" x14ac:dyDescent="0.25">
      <c r="A2196" s="4">
        <v>40818</v>
      </c>
      <c r="B2196">
        <v>2</v>
      </c>
      <c r="C2196">
        <v>1</v>
      </c>
      <c r="D2196" s="5" t="s">
        <v>30</v>
      </c>
      <c r="E2196" s="6">
        <v>603.0675</v>
      </c>
      <c r="F2196" s="6">
        <v>1225.098</v>
      </c>
      <c r="G2196" s="6">
        <v>1828.1655000000001</v>
      </c>
      <c r="H2196" s="6" t="str">
        <f>VLOOKUP(Tabla1[[#This Row],[Caja]],Originales!$I$3:$K$6,2,FALSE)</f>
        <v>Tenerife Sur</v>
      </c>
      <c r="I2196" s="6" t="str">
        <f>VLOOKUP(Tabla1[[#This Row],[Caja]],Originales!$I$3:$K$6,3,FALSE)</f>
        <v>Tenerife</v>
      </c>
      <c r="J2196" s="9" t="str">
        <f>VLOOKUP(Tabla1[[#This Row],[CodigoEmpleado]],Originales!$M$3:$P$13,2,FALSE)</f>
        <v>Juan</v>
      </c>
      <c r="K2196" s="10">
        <f>YEAR(Tabla1[[#This Row],[Fecha]])</f>
        <v>2011</v>
      </c>
      <c r="L2196" s="11">
        <f>MONTH(Tabla1[[#This Row],[Fecha]])</f>
        <v>10</v>
      </c>
      <c r="M2196" s="11">
        <f>DAY(Tabla1[[#This Row],[Fecha]])</f>
        <v>2</v>
      </c>
      <c r="N2196" s="11">
        <f>WEEKDAY(Tabla1[[#This Row],[Fecha]],2)</f>
        <v>7</v>
      </c>
      <c r="O2196" s="11" t="str">
        <f t="shared" si="34"/>
        <v>Domingo</v>
      </c>
    </row>
    <row r="2197" spans="1:15" x14ac:dyDescent="0.25">
      <c r="A2197" s="4">
        <v>40818</v>
      </c>
      <c r="B2197">
        <v>2</v>
      </c>
      <c r="C2197">
        <v>2</v>
      </c>
      <c r="D2197" s="5" t="s">
        <v>16</v>
      </c>
      <c r="E2197" s="6">
        <v>599.23500000000001</v>
      </c>
      <c r="F2197" s="6">
        <v>1057.9169999999999</v>
      </c>
      <c r="G2197" s="6">
        <v>1657.152</v>
      </c>
      <c r="H2197" s="6" t="str">
        <f>VLOOKUP(Tabla1[[#This Row],[Caja]],Originales!$I$3:$K$6,2,FALSE)</f>
        <v>Tenerife Sur</v>
      </c>
      <c r="I2197" s="6" t="str">
        <f>VLOOKUP(Tabla1[[#This Row],[Caja]],Originales!$I$3:$K$6,3,FALSE)</f>
        <v>Tenerife</v>
      </c>
      <c r="J2197" s="9" t="str">
        <f>VLOOKUP(Tabla1[[#This Row],[CodigoEmpleado]],Originales!$M$3:$P$13,2,FALSE)</f>
        <v>Jorge</v>
      </c>
      <c r="K2197" s="10">
        <f>YEAR(Tabla1[[#This Row],[Fecha]])</f>
        <v>2011</v>
      </c>
      <c r="L2197" s="11">
        <f>MONTH(Tabla1[[#This Row],[Fecha]])</f>
        <v>10</v>
      </c>
      <c r="M2197" s="11">
        <f>DAY(Tabla1[[#This Row],[Fecha]])</f>
        <v>2</v>
      </c>
      <c r="N2197" s="11">
        <f>WEEKDAY(Tabla1[[#This Row],[Fecha]],2)</f>
        <v>7</v>
      </c>
      <c r="O2197" s="11" t="str">
        <f t="shared" si="34"/>
        <v>Domingo</v>
      </c>
    </row>
    <row r="2198" spans="1:15" x14ac:dyDescent="0.25">
      <c r="A2198" s="4">
        <v>40818</v>
      </c>
      <c r="B2198">
        <v>3</v>
      </c>
      <c r="C2198">
        <v>1</v>
      </c>
      <c r="D2198" s="5" t="s">
        <v>22</v>
      </c>
      <c r="E2198" s="6">
        <v>459.74250000000001</v>
      </c>
      <c r="F2198" s="6">
        <v>1129.6635000000001</v>
      </c>
      <c r="G2198" s="6">
        <v>1589.4059999999999</v>
      </c>
      <c r="H2198" s="6" t="str">
        <f>VLOOKUP(Tabla1[[#This Row],[Caja]],Originales!$I$3:$K$6,2,FALSE)</f>
        <v>Las Canteras</v>
      </c>
      <c r="I2198" s="6" t="str">
        <f>VLOOKUP(Tabla1[[#This Row],[Caja]],Originales!$I$3:$K$6,3,FALSE)</f>
        <v>Las Palmas</v>
      </c>
      <c r="J2198" s="9" t="str">
        <f>VLOOKUP(Tabla1[[#This Row],[CodigoEmpleado]],Originales!$M$3:$P$13,2,FALSE)</f>
        <v>Paco</v>
      </c>
      <c r="K2198" s="10">
        <f>YEAR(Tabla1[[#This Row],[Fecha]])</f>
        <v>2011</v>
      </c>
      <c r="L2198" s="11">
        <f>MONTH(Tabla1[[#This Row],[Fecha]])</f>
        <v>10</v>
      </c>
      <c r="M2198" s="11">
        <f>DAY(Tabla1[[#This Row],[Fecha]])</f>
        <v>2</v>
      </c>
      <c r="N2198" s="11">
        <f>WEEKDAY(Tabla1[[#This Row],[Fecha]],2)</f>
        <v>7</v>
      </c>
      <c r="O2198" s="11" t="str">
        <f t="shared" si="34"/>
        <v>Domingo</v>
      </c>
    </row>
    <row r="2199" spans="1:15" x14ac:dyDescent="0.25">
      <c r="A2199" s="4">
        <v>40818</v>
      </c>
      <c r="B2199">
        <v>3</v>
      </c>
      <c r="C2199">
        <v>2</v>
      </c>
      <c r="D2199" s="5" t="s">
        <v>27</v>
      </c>
      <c r="E2199" s="6">
        <v>638.86199999999997</v>
      </c>
      <c r="F2199" s="6">
        <v>1335.9255000000001</v>
      </c>
      <c r="G2199" s="6">
        <v>1974.7874999999999</v>
      </c>
      <c r="H2199" s="6" t="str">
        <f>VLOOKUP(Tabla1[[#This Row],[Caja]],Originales!$I$3:$K$6,2,FALSE)</f>
        <v>Las Canteras</v>
      </c>
      <c r="I2199" s="6" t="str">
        <f>VLOOKUP(Tabla1[[#This Row],[Caja]],Originales!$I$3:$K$6,3,FALSE)</f>
        <v>Las Palmas</v>
      </c>
      <c r="J2199" s="9" t="str">
        <f>VLOOKUP(Tabla1[[#This Row],[CodigoEmpleado]],Originales!$M$3:$P$13,2,FALSE)</f>
        <v>Bea</v>
      </c>
      <c r="K2199" s="10">
        <f>YEAR(Tabla1[[#This Row],[Fecha]])</f>
        <v>2011</v>
      </c>
      <c r="L2199" s="11">
        <f>MONTH(Tabla1[[#This Row],[Fecha]])</f>
        <v>10</v>
      </c>
      <c r="M2199" s="11">
        <f>DAY(Tabla1[[#This Row],[Fecha]])</f>
        <v>2</v>
      </c>
      <c r="N2199" s="11">
        <f>WEEKDAY(Tabla1[[#This Row],[Fecha]],2)</f>
        <v>7</v>
      </c>
      <c r="O2199" s="11" t="str">
        <f t="shared" si="34"/>
        <v>Domingo</v>
      </c>
    </row>
    <row r="2200" spans="1:15" x14ac:dyDescent="0.25">
      <c r="A2200" s="4">
        <v>40818</v>
      </c>
      <c r="B2200">
        <v>4</v>
      </c>
      <c r="C2200">
        <v>1</v>
      </c>
      <c r="D2200" s="5" t="s">
        <v>32</v>
      </c>
      <c r="E2200" s="6">
        <v>615.42600000000004</v>
      </c>
      <c r="F2200" s="6">
        <v>1193.1465000000001</v>
      </c>
      <c r="G2200" s="6">
        <v>1808.5725</v>
      </c>
      <c r="H2200" s="6" t="str">
        <f>VLOOKUP(Tabla1[[#This Row],[Caja]],Originales!$I$3:$K$6,2,FALSE)</f>
        <v>Telde</v>
      </c>
      <c r="I2200" s="6" t="str">
        <f>VLOOKUP(Tabla1[[#This Row],[Caja]],Originales!$I$3:$K$6,3,FALSE)</f>
        <v>Las Palmas</v>
      </c>
      <c r="J2200" s="9" t="str">
        <f>VLOOKUP(Tabla1[[#This Row],[CodigoEmpleado]],Originales!$M$3:$P$13,2,FALSE)</f>
        <v>Ana</v>
      </c>
      <c r="K2200" s="10">
        <f>YEAR(Tabla1[[#This Row],[Fecha]])</f>
        <v>2011</v>
      </c>
      <c r="L2200" s="11">
        <f>MONTH(Tabla1[[#This Row],[Fecha]])</f>
        <v>10</v>
      </c>
      <c r="M2200" s="11">
        <f>DAY(Tabla1[[#This Row],[Fecha]])</f>
        <v>2</v>
      </c>
      <c r="N2200" s="11">
        <f>WEEKDAY(Tabla1[[#This Row],[Fecha]],2)</f>
        <v>7</v>
      </c>
      <c r="O2200" s="11" t="str">
        <f t="shared" si="34"/>
        <v>Domingo</v>
      </c>
    </row>
    <row r="2201" spans="1:15" x14ac:dyDescent="0.25">
      <c r="A2201" s="4">
        <v>40818</v>
      </c>
      <c r="B2201">
        <v>4</v>
      </c>
      <c r="C2201">
        <v>2</v>
      </c>
      <c r="D2201" s="5" t="s">
        <v>37</v>
      </c>
      <c r="E2201" s="6">
        <v>544.16250000000002</v>
      </c>
      <c r="F2201" s="6">
        <v>1125.2639999999999</v>
      </c>
      <c r="G2201" s="6">
        <v>1669.4265</v>
      </c>
      <c r="H2201" s="6" t="str">
        <f>VLOOKUP(Tabla1[[#This Row],[Caja]],Originales!$I$3:$K$6,2,FALSE)</f>
        <v>Telde</v>
      </c>
      <c r="I2201" s="6" t="str">
        <f>VLOOKUP(Tabla1[[#This Row],[Caja]],Originales!$I$3:$K$6,3,FALSE)</f>
        <v>Las Palmas</v>
      </c>
      <c r="J2201" s="9" t="str">
        <f>VLOOKUP(Tabla1[[#This Row],[CodigoEmpleado]],Originales!$M$3:$P$13,2,FALSE)</f>
        <v>Luis</v>
      </c>
      <c r="K2201" s="10">
        <f>YEAR(Tabla1[[#This Row],[Fecha]])</f>
        <v>2011</v>
      </c>
      <c r="L2201" s="11">
        <f>MONTH(Tabla1[[#This Row],[Fecha]])</f>
        <v>10</v>
      </c>
      <c r="M2201" s="11">
        <f>DAY(Tabla1[[#This Row],[Fecha]])</f>
        <v>2</v>
      </c>
      <c r="N2201" s="11">
        <f>WEEKDAY(Tabla1[[#This Row],[Fecha]],2)</f>
        <v>7</v>
      </c>
      <c r="O2201" s="11" t="str">
        <f t="shared" si="34"/>
        <v>Domingo</v>
      </c>
    </row>
    <row r="2202" spans="1:15" x14ac:dyDescent="0.25">
      <c r="A2202" s="4">
        <v>40819</v>
      </c>
      <c r="B2202">
        <v>1</v>
      </c>
      <c r="C2202">
        <v>1</v>
      </c>
      <c r="D2202" s="5" t="s">
        <v>40</v>
      </c>
      <c r="E2202" s="6">
        <v>477.435</v>
      </c>
      <c r="F2202" s="6">
        <v>1106.6895</v>
      </c>
      <c r="G2202" s="6">
        <v>1584.1244999999999</v>
      </c>
      <c r="H2202" s="6" t="str">
        <f>VLOOKUP(Tabla1[[#This Row],[Caja]],Originales!$I$3:$K$6,2,FALSE)</f>
        <v>Tenerife Norte</v>
      </c>
      <c r="I2202" s="6" t="str">
        <f>VLOOKUP(Tabla1[[#This Row],[Caja]],Originales!$I$3:$K$6,3,FALSE)</f>
        <v>Tenerife</v>
      </c>
      <c r="J2202" s="9" t="str">
        <f>VLOOKUP(Tabla1[[#This Row],[CodigoEmpleado]],Originales!$M$3:$P$13,2,FALSE)</f>
        <v>Pepe</v>
      </c>
      <c r="K2202" s="10">
        <f>YEAR(Tabla1[[#This Row],[Fecha]])</f>
        <v>2011</v>
      </c>
      <c r="L2202" s="11">
        <f>MONTH(Tabla1[[#This Row],[Fecha]])</f>
        <v>10</v>
      </c>
      <c r="M2202" s="11">
        <f>DAY(Tabla1[[#This Row],[Fecha]])</f>
        <v>3</v>
      </c>
      <c r="N2202" s="11">
        <f>WEEKDAY(Tabla1[[#This Row],[Fecha]],2)</f>
        <v>1</v>
      </c>
      <c r="O2202" s="11" t="str">
        <f t="shared" si="34"/>
        <v>Lunes</v>
      </c>
    </row>
    <row r="2203" spans="1:15" x14ac:dyDescent="0.25">
      <c r="A2203" s="4">
        <v>40819</v>
      </c>
      <c r="B2203">
        <v>1</v>
      </c>
      <c r="C2203">
        <v>2</v>
      </c>
      <c r="D2203" s="5" t="s">
        <v>41</v>
      </c>
      <c r="E2203" s="6">
        <v>669.69</v>
      </c>
      <c r="F2203" s="6">
        <v>1289.3475000000001</v>
      </c>
      <c r="G2203" s="6">
        <v>1959.0374999999999</v>
      </c>
      <c r="H2203" s="6" t="str">
        <f>VLOOKUP(Tabla1[[#This Row],[Caja]],Originales!$I$3:$K$6,2,FALSE)</f>
        <v>Tenerife Norte</v>
      </c>
      <c r="I2203" s="6" t="str">
        <f>VLOOKUP(Tabla1[[#This Row],[Caja]],Originales!$I$3:$K$6,3,FALSE)</f>
        <v>Tenerife</v>
      </c>
      <c r="J2203" s="9" t="str">
        <f>VLOOKUP(Tabla1[[#This Row],[CodigoEmpleado]],Originales!$M$3:$P$13,2,FALSE)</f>
        <v>Javi</v>
      </c>
      <c r="K2203" s="10">
        <f>YEAR(Tabla1[[#This Row],[Fecha]])</f>
        <v>2011</v>
      </c>
      <c r="L2203" s="11">
        <f>MONTH(Tabla1[[#This Row],[Fecha]])</f>
        <v>10</v>
      </c>
      <c r="M2203" s="11">
        <f>DAY(Tabla1[[#This Row],[Fecha]])</f>
        <v>3</v>
      </c>
      <c r="N2203" s="11">
        <f>WEEKDAY(Tabla1[[#This Row],[Fecha]],2)</f>
        <v>1</v>
      </c>
      <c r="O2203" s="11" t="str">
        <f t="shared" si="34"/>
        <v>Lunes</v>
      </c>
    </row>
    <row r="2204" spans="1:15" x14ac:dyDescent="0.25">
      <c r="A2204" s="4">
        <v>40819</v>
      </c>
      <c r="B2204">
        <v>2</v>
      </c>
      <c r="C2204">
        <v>1</v>
      </c>
      <c r="D2204" s="5" t="s">
        <v>43</v>
      </c>
      <c r="E2204" s="6">
        <v>681.76499999999999</v>
      </c>
      <c r="F2204" s="6">
        <v>1100.2215000000001</v>
      </c>
      <c r="G2204" s="6">
        <v>1781.9865</v>
      </c>
      <c r="H2204" s="6" t="str">
        <f>VLOOKUP(Tabla1[[#This Row],[Caja]],Originales!$I$3:$K$6,2,FALSE)</f>
        <v>Tenerife Sur</v>
      </c>
      <c r="I2204" s="6" t="str">
        <f>VLOOKUP(Tabla1[[#This Row],[Caja]],Originales!$I$3:$K$6,3,FALSE)</f>
        <v>Tenerife</v>
      </c>
      <c r="J2204" s="9" t="str">
        <f>VLOOKUP(Tabla1[[#This Row],[CodigoEmpleado]],Originales!$M$3:$P$13,2,FALSE)</f>
        <v>Jose</v>
      </c>
      <c r="K2204" s="10">
        <f>YEAR(Tabla1[[#This Row],[Fecha]])</f>
        <v>2011</v>
      </c>
      <c r="L2204" s="11">
        <f>MONTH(Tabla1[[#This Row],[Fecha]])</f>
        <v>10</v>
      </c>
      <c r="M2204" s="11">
        <f>DAY(Tabla1[[#This Row],[Fecha]])</f>
        <v>3</v>
      </c>
      <c r="N2204" s="11">
        <f>WEEKDAY(Tabla1[[#This Row],[Fecha]],2)</f>
        <v>1</v>
      </c>
      <c r="O2204" s="11" t="str">
        <f t="shared" si="34"/>
        <v>Lunes</v>
      </c>
    </row>
    <row r="2205" spans="1:15" x14ac:dyDescent="0.25">
      <c r="A2205" s="4">
        <v>40819</v>
      </c>
      <c r="B2205">
        <v>2</v>
      </c>
      <c r="C2205">
        <v>2</v>
      </c>
      <c r="D2205" s="5" t="s">
        <v>47</v>
      </c>
      <c r="E2205" s="6">
        <v>602.39549999999997</v>
      </c>
      <c r="F2205" s="6">
        <v>1118.9535000000001</v>
      </c>
      <c r="G2205" s="6">
        <v>1721.3489999999999</v>
      </c>
      <c r="H2205" s="6" t="str">
        <f>VLOOKUP(Tabla1[[#This Row],[Caja]],Originales!$I$3:$K$6,2,FALSE)</f>
        <v>Tenerife Sur</v>
      </c>
      <c r="I2205" s="6" t="str">
        <f>VLOOKUP(Tabla1[[#This Row],[Caja]],Originales!$I$3:$K$6,3,FALSE)</f>
        <v>Tenerife</v>
      </c>
      <c r="J2205" s="9" t="str">
        <f>VLOOKUP(Tabla1[[#This Row],[CodigoEmpleado]],Originales!$M$3:$P$13,2,FALSE)</f>
        <v>Toño</v>
      </c>
      <c r="K2205" s="10">
        <f>YEAR(Tabla1[[#This Row],[Fecha]])</f>
        <v>2011</v>
      </c>
      <c r="L2205" s="11">
        <f>MONTH(Tabla1[[#This Row],[Fecha]])</f>
        <v>10</v>
      </c>
      <c r="M2205" s="11">
        <f>DAY(Tabla1[[#This Row],[Fecha]])</f>
        <v>3</v>
      </c>
      <c r="N2205" s="11">
        <f>WEEKDAY(Tabla1[[#This Row],[Fecha]],2)</f>
        <v>1</v>
      </c>
      <c r="O2205" s="11" t="str">
        <f t="shared" si="34"/>
        <v>Lunes</v>
      </c>
    </row>
    <row r="2206" spans="1:15" x14ac:dyDescent="0.25">
      <c r="A2206" s="4">
        <v>40819</v>
      </c>
      <c r="B2206">
        <v>3</v>
      </c>
      <c r="C2206">
        <v>1</v>
      </c>
      <c r="D2206" s="5" t="s">
        <v>24</v>
      </c>
      <c r="E2206" s="6">
        <v>600.327</v>
      </c>
      <c r="F2206" s="6">
        <v>1209.3585</v>
      </c>
      <c r="G2206" s="6">
        <v>1809.6855</v>
      </c>
      <c r="H2206" s="6" t="str">
        <f>VLOOKUP(Tabla1[[#This Row],[Caja]],Originales!$I$3:$K$6,2,FALSE)</f>
        <v>Las Canteras</v>
      </c>
      <c r="I2206" s="6" t="str">
        <f>VLOOKUP(Tabla1[[#This Row],[Caja]],Originales!$I$3:$K$6,3,FALSE)</f>
        <v>Las Palmas</v>
      </c>
      <c r="J2206" s="9" t="str">
        <f>VLOOKUP(Tabla1[[#This Row],[CodigoEmpleado]],Originales!$M$3:$P$13,2,FALSE)</f>
        <v>Ana</v>
      </c>
      <c r="K2206" s="10">
        <f>YEAR(Tabla1[[#This Row],[Fecha]])</f>
        <v>2011</v>
      </c>
      <c r="L2206" s="11">
        <f>MONTH(Tabla1[[#This Row],[Fecha]])</f>
        <v>10</v>
      </c>
      <c r="M2206" s="11">
        <f>DAY(Tabla1[[#This Row],[Fecha]])</f>
        <v>3</v>
      </c>
      <c r="N2206" s="11">
        <f>WEEKDAY(Tabla1[[#This Row],[Fecha]],2)</f>
        <v>1</v>
      </c>
      <c r="O2206" s="11" t="str">
        <f t="shared" si="34"/>
        <v>Lunes</v>
      </c>
    </row>
    <row r="2207" spans="1:15" x14ac:dyDescent="0.25">
      <c r="A2207" s="4">
        <v>40819</v>
      </c>
      <c r="B2207">
        <v>3</v>
      </c>
      <c r="C2207">
        <v>2</v>
      </c>
      <c r="D2207" s="5" t="s">
        <v>30</v>
      </c>
      <c r="E2207" s="6">
        <v>745.36350000000004</v>
      </c>
      <c r="F2207" s="6">
        <v>1271.8755000000001</v>
      </c>
      <c r="G2207" s="6">
        <v>2017.239</v>
      </c>
      <c r="H2207" s="6" t="str">
        <f>VLOOKUP(Tabla1[[#This Row],[Caja]],Originales!$I$3:$K$6,2,FALSE)</f>
        <v>Las Canteras</v>
      </c>
      <c r="I2207" s="6" t="str">
        <f>VLOOKUP(Tabla1[[#This Row],[Caja]],Originales!$I$3:$K$6,3,FALSE)</f>
        <v>Las Palmas</v>
      </c>
      <c r="J2207" s="9" t="str">
        <f>VLOOKUP(Tabla1[[#This Row],[CodigoEmpleado]],Originales!$M$3:$P$13,2,FALSE)</f>
        <v>Juan</v>
      </c>
      <c r="K2207" s="10">
        <f>YEAR(Tabla1[[#This Row],[Fecha]])</f>
        <v>2011</v>
      </c>
      <c r="L2207" s="11">
        <f>MONTH(Tabla1[[#This Row],[Fecha]])</f>
        <v>10</v>
      </c>
      <c r="M2207" s="11">
        <f>DAY(Tabla1[[#This Row],[Fecha]])</f>
        <v>3</v>
      </c>
      <c r="N2207" s="11">
        <f>WEEKDAY(Tabla1[[#This Row],[Fecha]],2)</f>
        <v>1</v>
      </c>
      <c r="O2207" s="11" t="str">
        <f t="shared" si="34"/>
        <v>Lunes</v>
      </c>
    </row>
    <row r="2208" spans="1:15" x14ac:dyDescent="0.25">
      <c r="A2208" s="4">
        <v>40819</v>
      </c>
      <c r="B2208">
        <v>4</v>
      </c>
      <c r="C2208">
        <v>1</v>
      </c>
      <c r="D2208" s="5" t="s">
        <v>16</v>
      </c>
      <c r="E2208" s="6">
        <v>617.45249999999999</v>
      </c>
      <c r="F2208" s="6">
        <v>1233.2460000000001</v>
      </c>
      <c r="G2208" s="6">
        <v>1850.6985</v>
      </c>
      <c r="H2208" s="6" t="str">
        <f>VLOOKUP(Tabla1[[#This Row],[Caja]],Originales!$I$3:$K$6,2,FALSE)</f>
        <v>Telde</v>
      </c>
      <c r="I2208" s="6" t="str">
        <f>VLOOKUP(Tabla1[[#This Row],[Caja]],Originales!$I$3:$K$6,3,FALSE)</f>
        <v>Las Palmas</v>
      </c>
      <c r="J2208" s="9" t="str">
        <f>VLOOKUP(Tabla1[[#This Row],[CodigoEmpleado]],Originales!$M$3:$P$13,2,FALSE)</f>
        <v>Jorge</v>
      </c>
      <c r="K2208" s="10">
        <f>YEAR(Tabla1[[#This Row],[Fecha]])</f>
        <v>2011</v>
      </c>
      <c r="L2208" s="11">
        <f>MONTH(Tabla1[[#This Row],[Fecha]])</f>
        <v>10</v>
      </c>
      <c r="M2208" s="11">
        <f>DAY(Tabla1[[#This Row],[Fecha]])</f>
        <v>3</v>
      </c>
      <c r="N2208" s="11">
        <f>WEEKDAY(Tabla1[[#This Row],[Fecha]],2)</f>
        <v>1</v>
      </c>
      <c r="O2208" s="11" t="str">
        <f t="shared" si="34"/>
        <v>Lunes</v>
      </c>
    </row>
    <row r="2209" spans="1:15" x14ac:dyDescent="0.25">
      <c r="A2209" s="4">
        <v>40819</v>
      </c>
      <c r="B2209">
        <v>4</v>
      </c>
      <c r="C2209">
        <v>2</v>
      </c>
      <c r="D2209" s="5" t="s">
        <v>22</v>
      </c>
      <c r="E2209" s="6">
        <v>740.09249999999997</v>
      </c>
      <c r="F2209" s="6">
        <v>1223.04</v>
      </c>
      <c r="G2209" s="6">
        <v>1963.1324999999999</v>
      </c>
      <c r="H2209" s="6" t="str">
        <f>VLOOKUP(Tabla1[[#This Row],[Caja]],Originales!$I$3:$K$6,2,FALSE)</f>
        <v>Telde</v>
      </c>
      <c r="I2209" s="6" t="str">
        <f>VLOOKUP(Tabla1[[#This Row],[Caja]],Originales!$I$3:$K$6,3,FALSE)</f>
        <v>Las Palmas</v>
      </c>
      <c r="J2209" s="9" t="str">
        <f>VLOOKUP(Tabla1[[#This Row],[CodigoEmpleado]],Originales!$M$3:$P$13,2,FALSE)</f>
        <v>Paco</v>
      </c>
      <c r="K2209" s="10">
        <f>YEAR(Tabla1[[#This Row],[Fecha]])</f>
        <v>2011</v>
      </c>
      <c r="L2209" s="11">
        <f>MONTH(Tabla1[[#This Row],[Fecha]])</f>
        <v>10</v>
      </c>
      <c r="M2209" s="11">
        <f>DAY(Tabla1[[#This Row],[Fecha]])</f>
        <v>3</v>
      </c>
      <c r="N2209" s="11">
        <f>WEEKDAY(Tabla1[[#This Row],[Fecha]],2)</f>
        <v>1</v>
      </c>
      <c r="O2209" s="11" t="str">
        <f t="shared" si="34"/>
        <v>Lunes</v>
      </c>
    </row>
    <row r="2210" spans="1:15" x14ac:dyDescent="0.25">
      <c r="A2210" s="4">
        <v>40820</v>
      </c>
      <c r="B2210">
        <v>1</v>
      </c>
      <c r="C2210">
        <v>1</v>
      </c>
      <c r="D2210" s="5" t="s">
        <v>27</v>
      </c>
      <c r="E2210" s="6">
        <v>609.70349999999996</v>
      </c>
      <c r="F2210" s="6">
        <v>1119.7304999999999</v>
      </c>
      <c r="G2210" s="6">
        <v>1729.434</v>
      </c>
      <c r="H2210" s="6" t="str">
        <f>VLOOKUP(Tabla1[[#This Row],[Caja]],Originales!$I$3:$K$6,2,FALSE)</f>
        <v>Tenerife Norte</v>
      </c>
      <c r="I2210" s="6" t="str">
        <f>VLOOKUP(Tabla1[[#This Row],[Caja]],Originales!$I$3:$K$6,3,FALSE)</f>
        <v>Tenerife</v>
      </c>
      <c r="J2210" s="9" t="str">
        <f>VLOOKUP(Tabla1[[#This Row],[CodigoEmpleado]],Originales!$M$3:$P$13,2,FALSE)</f>
        <v>Bea</v>
      </c>
      <c r="K2210" s="10">
        <f>YEAR(Tabla1[[#This Row],[Fecha]])</f>
        <v>2011</v>
      </c>
      <c r="L2210" s="11">
        <f>MONTH(Tabla1[[#This Row],[Fecha]])</f>
        <v>10</v>
      </c>
      <c r="M2210" s="11">
        <f>DAY(Tabla1[[#This Row],[Fecha]])</f>
        <v>4</v>
      </c>
      <c r="N2210" s="11">
        <f>WEEKDAY(Tabla1[[#This Row],[Fecha]],2)</f>
        <v>2</v>
      </c>
      <c r="O2210" s="11" t="str">
        <f t="shared" si="34"/>
        <v>Martes</v>
      </c>
    </row>
    <row r="2211" spans="1:15" x14ac:dyDescent="0.25">
      <c r="A2211" s="4">
        <v>40820</v>
      </c>
      <c r="B2211">
        <v>1</v>
      </c>
      <c r="C2211">
        <v>2</v>
      </c>
      <c r="D2211" s="5" t="s">
        <v>32</v>
      </c>
      <c r="E2211" s="6">
        <v>748.48199999999997</v>
      </c>
      <c r="F2211" s="6">
        <v>1431.4755</v>
      </c>
      <c r="G2211" s="6">
        <v>2179.9575</v>
      </c>
      <c r="H2211" s="6" t="str">
        <f>VLOOKUP(Tabla1[[#This Row],[Caja]],Originales!$I$3:$K$6,2,FALSE)</f>
        <v>Tenerife Norte</v>
      </c>
      <c r="I2211" s="6" t="str">
        <f>VLOOKUP(Tabla1[[#This Row],[Caja]],Originales!$I$3:$K$6,3,FALSE)</f>
        <v>Tenerife</v>
      </c>
      <c r="J2211" s="9" t="str">
        <f>VLOOKUP(Tabla1[[#This Row],[CodigoEmpleado]],Originales!$M$3:$P$13,2,FALSE)</f>
        <v>Ana</v>
      </c>
      <c r="K2211" s="10">
        <f>YEAR(Tabla1[[#This Row],[Fecha]])</f>
        <v>2011</v>
      </c>
      <c r="L2211" s="11">
        <f>MONTH(Tabla1[[#This Row],[Fecha]])</f>
        <v>10</v>
      </c>
      <c r="M2211" s="11">
        <f>DAY(Tabla1[[#This Row],[Fecha]])</f>
        <v>4</v>
      </c>
      <c r="N2211" s="11">
        <f>WEEKDAY(Tabla1[[#This Row],[Fecha]],2)</f>
        <v>2</v>
      </c>
      <c r="O2211" s="11" t="str">
        <f t="shared" si="34"/>
        <v>Martes</v>
      </c>
    </row>
    <row r="2212" spans="1:15" x14ac:dyDescent="0.25">
      <c r="A2212" s="4">
        <v>40820</v>
      </c>
      <c r="B2212">
        <v>2</v>
      </c>
      <c r="C2212">
        <v>1</v>
      </c>
      <c r="D2212" s="5" t="s">
        <v>37</v>
      </c>
      <c r="E2212" s="6">
        <v>557.66549999999995</v>
      </c>
      <c r="F2212" s="6">
        <v>1040.4555</v>
      </c>
      <c r="G2212" s="6">
        <v>1598.1210000000001</v>
      </c>
      <c r="H2212" s="6" t="str">
        <f>VLOOKUP(Tabla1[[#This Row],[Caja]],Originales!$I$3:$K$6,2,FALSE)</f>
        <v>Tenerife Sur</v>
      </c>
      <c r="I2212" s="6" t="str">
        <f>VLOOKUP(Tabla1[[#This Row],[Caja]],Originales!$I$3:$K$6,3,FALSE)</f>
        <v>Tenerife</v>
      </c>
      <c r="J2212" s="9" t="str">
        <f>VLOOKUP(Tabla1[[#This Row],[CodigoEmpleado]],Originales!$M$3:$P$13,2,FALSE)</f>
        <v>Luis</v>
      </c>
      <c r="K2212" s="10">
        <f>YEAR(Tabla1[[#This Row],[Fecha]])</f>
        <v>2011</v>
      </c>
      <c r="L2212" s="11">
        <f>MONTH(Tabla1[[#This Row],[Fecha]])</f>
        <v>10</v>
      </c>
      <c r="M2212" s="11">
        <f>DAY(Tabla1[[#This Row],[Fecha]])</f>
        <v>4</v>
      </c>
      <c r="N2212" s="11">
        <f>WEEKDAY(Tabla1[[#This Row],[Fecha]],2)</f>
        <v>2</v>
      </c>
      <c r="O2212" s="11" t="str">
        <f t="shared" si="34"/>
        <v>Martes</v>
      </c>
    </row>
    <row r="2213" spans="1:15" x14ac:dyDescent="0.25">
      <c r="A2213" s="4">
        <v>40820</v>
      </c>
      <c r="B2213">
        <v>2</v>
      </c>
      <c r="C2213">
        <v>2</v>
      </c>
      <c r="D2213" s="5" t="s">
        <v>40</v>
      </c>
      <c r="E2213" s="6">
        <v>838.04700000000003</v>
      </c>
      <c r="F2213" s="6">
        <v>1277.4825000000001</v>
      </c>
      <c r="G2213" s="6">
        <v>2115.5295000000001</v>
      </c>
      <c r="H2213" s="6" t="str">
        <f>VLOOKUP(Tabla1[[#This Row],[Caja]],Originales!$I$3:$K$6,2,FALSE)</f>
        <v>Tenerife Sur</v>
      </c>
      <c r="I2213" s="6" t="str">
        <f>VLOOKUP(Tabla1[[#This Row],[Caja]],Originales!$I$3:$K$6,3,FALSE)</f>
        <v>Tenerife</v>
      </c>
      <c r="J2213" s="9" t="str">
        <f>VLOOKUP(Tabla1[[#This Row],[CodigoEmpleado]],Originales!$M$3:$P$13,2,FALSE)</f>
        <v>Pepe</v>
      </c>
      <c r="K2213" s="10">
        <f>YEAR(Tabla1[[#This Row],[Fecha]])</f>
        <v>2011</v>
      </c>
      <c r="L2213" s="11">
        <f>MONTH(Tabla1[[#This Row],[Fecha]])</f>
        <v>10</v>
      </c>
      <c r="M2213" s="11">
        <f>DAY(Tabla1[[#This Row],[Fecha]])</f>
        <v>4</v>
      </c>
      <c r="N2213" s="11">
        <f>WEEKDAY(Tabla1[[#This Row],[Fecha]],2)</f>
        <v>2</v>
      </c>
      <c r="O2213" s="11" t="str">
        <f t="shared" si="34"/>
        <v>Martes</v>
      </c>
    </row>
    <row r="2214" spans="1:15" x14ac:dyDescent="0.25">
      <c r="A2214" s="4">
        <v>40820</v>
      </c>
      <c r="B2214">
        <v>3</v>
      </c>
      <c r="C2214">
        <v>1</v>
      </c>
      <c r="D2214" s="5" t="s">
        <v>41</v>
      </c>
      <c r="E2214" s="6">
        <v>484.86900000000003</v>
      </c>
      <c r="F2214" s="6">
        <v>1159.4625000000001</v>
      </c>
      <c r="G2214" s="6">
        <v>1644.3315</v>
      </c>
      <c r="H2214" s="6" t="str">
        <f>VLOOKUP(Tabla1[[#This Row],[Caja]],Originales!$I$3:$K$6,2,FALSE)</f>
        <v>Las Canteras</v>
      </c>
      <c r="I2214" s="6" t="str">
        <f>VLOOKUP(Tabla1[[#This Row],[Caja]],Originales!$I$3:$K$6,3,FALSE)</f>
        <v>Las Palmas</v>
      </c>
      <c r="J2214" s="9" t="str">
        <f>VLOOKUP(Tabla1[[#This Row],[CodigoEmpleado]],Originales!$M$3:$P$13,2,FALSE)</f>
        <v>Javi</v>
      </c>
      <c r="K2214" s="10">
        <f>YEAR(Tabla1[[#This Row],[Fecha]])</f>
        <v>2011</v>
      </c>
      <c r="L2214" s="11">
        <f>MONTH(Tabla1[[#This Row],[Fecha]])</f>
        <v>10</v>
      </c>
      <c r="M2214" s="11">
        <f>DAY(Tabla1[[#This Row],[Fecha]])</f>
        <v>4</v>
      </c>
      <c r="N2214" s="11">
        <f>WEEKDAY(Tabla1[[#This Row],[Fecha]],2)</f>
        <v>2</v>
      </c>
      <c r="O2214" s="11" t="str">
        <f t="shared" si="34"/>
        <v>Martes</v>
      </c>
    </row>
    <row r="2215" spans="1:15" x14ac:dyDescent="0.25">
      <c r="A2215" s="4">
        <v>40820</v>
      </c>
      <c r="B2215">
        <v>3</v>
      </c>
      <c r="C2215">
        <v>2</v>
      </c>
      <c r="D2215" s="5" t="s">
        <v>43</v>
      </c>
      <c r="E2215" s="6">
        <v>734.49599999999998</v>
      </c>
      <c r="F2215" s="6">
        <v>1315.377</v>
      </c>
      <c r="G2215" s="6">
        <v>2049.873</v>
      </c>
      <c r="H2215" s="6" t="str">
        <f>VLOOKUP(Tabla1[[#This Row],[Caja]],Originales!$I$3:$K$6,2,FALSE)</f>
        <v>Las Canteras</v>
      </c>
      <c r="I2215" s="6" t="str">
        <f>VLOOKUP(Tabla1[[#This Row],[Caja]],Originales!$I$3:$K$6,3,FALSE)</f>
        <v>Las Palmas</v>
      </c>
      <c r="J2215" s="9" t="str">
        <f>VLOOKUP(Tabla1[[#This Row],[CodigoEmpleado]],Originales!$M$3:$P$13,2,FALSE)</f>
        <v>Jose</v>
      </c>
      <c r="K2215" s="10">
        <f>YEAR(Tabla1[[#This Row],[Fecha]])</f>
        <v>2011</v>
      </c>
      <c r="L2215" s="11">
        <f>MONTH(Tabla1[[#This Row],[Fecha]])</f>
        <v>10</v>
      </c>
      <c r="M2215" s="11">
        <f>DAY(Tabla1[[#This Row],[Fecha]])</f>
        <v>4</v>
      </c>
      <c r="N2215" s="11">
        <f>WEEKDAY(Tabla1[[#This Row],[Fecha]],2)</f>
        <v>2</v>
      </c>
      <c r="O2215" s="11" t="str">
        <f t="shared" si="34"/>
        <v>Martes</v>
      </c>
    </row>
    <row r="2216" spans="1:15" x14ac:dyDescent="0.25">
      <c r="A2216" s="4">
        <v>40820</v>
      </c>
      <c r="B2216">
        <v>4</v>
      </c>
      <c r="C2216">
        <v>1</v>
      </c>
      <c r="D2216" s="5" t="s">
        <v>47</v>
      </c>
      <c r="E2216" s="6">
        <v>694.06050000000005</v>
      </c>
      <c r="F2216" s="6">
        <v>1116.8534999999999</v>
      </c>
      <c r="G2216" s="6">
        <v>1810.914</v>
      </c>
      <c r="H2216" s="6" t="str">
        <f>VLOOKUP(Tabla1[[#This Row],[Caja]],Originales!$I$3:$K$6,2,FALSE)</f>
        <v>Telde</v>
      </c>
      <c r="I2216" s="6" t="str">
        <f>VLOOKUP(Tabla1[[#This Row],[Caja]],Originales!$I$3:$K$6,3,FALSE)</f>
        <v>Las Palmas</v>
      </c>
      <c r="J2216" s="9" t="str">
        <f>VLOOKUP(Tabla1[[#This Row],[CodigoEmpleado]],Originales!$M$3:$P$13,2,FALSE)</f>
        <v>Toño</v>
      </c>
      <c r="K2216" s="10">
        <f>YEAR(Tabla1[[#This Row],[Fecha]])</f>
        <v>2011</v>
      </c>
      <c r="L2216" s="11">
        <f>MONTH(Tabla1[[#This Row],[Fecha]])</f>
        <v>10</v>
      </c>
      <c r="M2216" s="11">
        <f>DAY(Tabla1[[#This Row],[Fecha]])</f>
        <v>4</v>
      </c>
      <c r="N2216" s="11">
        <f>WEEKDAY(Tabla1[[#This Row],[Fecha]],2)</f>
        <v>2</v>
      </c>
      <c r="O2216" s="11" t="str">
        <f t="shared" si="34"/>
        <v>Martes</v>
      </c>
    </row>
    <row r="2217" spans="1:15" x14ac:dyDescent="0.25">
      <c r="A2217" s="4">
        <v>40820</v>
      </c>
      <c r="B2217">
        <v>4</v>
      </c>
      <c r="C2217">
        <v>2</v>
      </c>
      <c r="D2217" s="5" t="s">
        <v>24</v>
      </c>
      <c r="E2217" s="6">
        <v>479.45100000000002</v>
      </c>
      <c r="F2217" s="6">
        <v>1163.8409999999999</v>
      </c>
      <c r="G2217" s="6">
        <v>1643.2919999999999</v>
      </c>
      <c r="H2217" s="6" t="str">
        <f>VLOOKUP(Tabla1[[#This Row],[Caja]],Originales!$I$3:$K$6,2,FALSE)</f>
        <v>Telde</v>
      </c>
      <c r="I2217" s="6" t="str">
        <f>VLOOKUP(Tabla1[[#This Row],[Caja]],Originales!$I$3:$K$6,3,FALSE)</f>
        <v>Las Palmas</v>
      </c>
      <c r="J2217" s="9" t="str">
        <f>VLOOKUP(Tabla1[[#This Row],[CodigoEmpleado]],Originales!$M$3:$P$13,2,FALSE)</f>
        <v>Ana</v>
      </c>
      <c r="K2217" s="10">
        <f>YEAR(Tabla1[[#This Row],[Fecha]])</f>
        <v>2011</v>
      </c>
      <c r="L2217" s="11">
        <f>MONTH(Tabla1[[#This Row],[Fecha]])</f>
        <v>10</v>
      </c>
      <c r="M2217" s="11">
        <f>DAY(Tabla1[[#This Row],[Fecha]])</f>
        <v>4</v>
      </c>
      <c r="N2217" s="11">
        <f>WEEKDAY(Tabla1[[#This Row],[Fecha]],2)</f>
        <v>2</v>
      </c>
      <c r="O2217" s="11" t="str">
        <f t="shared" si="34"/>
        <v>Martes</v>
      </c>
    </row>
    <row r="2218" spans="1:15" x14ac:dyDescent="0.25">
      <c r="A2218" s="4">
        <v>40821</v>
      </c>
      <c r="B2218">
        <v>1</v>
      </c>
      <c r="C2218">
        <v>1</v>
      </c>
      <c r="D2218" s="5" t="s">
        <v>30</v>
      </c>
      <c r="E2218" s="6">
        <v>573.65700000000004</v>
      </c>
      <c r="F2218" s="6">
        <v>1111.1415</v>
      </c>
      <c r="G2218" s="6">
        <v>1684.7985000000001</v>
      </c>
      <c r="H2218" s="6" t="str">
        <f>VLOOKUP(Tabla1[[#This Row],[Caja]],Originales!$I$3:$K$6,2,FALSE)</f>
        <v>Tenerife Norte</v>
      </c>
      <c r="I2218" s="6" t="str">
        <f>VLOOKUP(Tabla1[[#This Row],[Caja]],Originales!$I$3:$K$6,3,FALSE)</f>
        <v>Tenerife</v>
      </c>
      <c r="J2218" s="9" t="str">
        <f>VLOOKUP(Tabla1[[#This Row],[CodigoEmpleado]],Originales!$M$3:$P$13,2,FALSE)</f>
        <v>Juan</v>
      </c>
      <c r="K2218" s="10">
        <f>YEAR(Tabla1[[#This Row],[Fecha]])</f>
        <v>2011</v>
      </c>
      <c r="L2218" s="11">
        <f>MONTH(Tabla1[[#This Row],[Fecha]])</f>
        <v>10</v>
      </c>
      <c r="M2218" s="11">
        <f>DAY(Tabla1[[#This Row],[Fecha]])</f>
        <v>5</v>
      </c>
      <c r="N2218" s="11">
        <f>WEEKDAY(Tabla1[[#This Row],[Fecha]],2)</f>
        <v>3</v>
      </c>
      <c r="O2218" s="11" t="str">
        <f t="shared" si="34"/>
        <v>Miércoles</v>
      </c>
    </row>
    <row r="2219" spans="1:15" x14ac:dyDescent="0.25">
      <c r="A2219" s="4">
        <v>40821</v>
      </c>
      <c r="B2219">
        <v>1</v>
      </c>
      <c r="C2219">
        <v>2</v>
      </c>
      <c r="D2219" s="5" t="s">
        <v>16</v>
      </c>
      <c r="E2219" s="6">
        <v>782.49149999999997</v>
      </c>
      <c r="F2219" s="6">
        <v>1421.4165</v>
      </c>
      <c r="G2219" s="6">
        <v>2203.9079999999999</v>
      </c>
      <c r="H2219" s="6" t="str">
        <f>VLOOKUP(Tabla1[[#This Row],[Caja]],Originales!$I$3:$K$6,2,FALSE)</f>
        <v>Tenerife Norte</v>
      </c>
      <c r="I2219" s="6" t="str">
        <f>VLOOKUP(Tabla1[[#This Row],[Caja]],Originales!$I$3:$K$6,3,FALSE)</f>
        <v>Tenerife</v>
      </c>
      <c r="J2219" s="9" t="str">
        <f>VLOOKUP(Tabla1[[#This Row],[CodigoEmpleado]],Originales!$M$3:$P$13,2,FALSE)</f>
        <v>Jorge</v>
      </c>
      <c r="K2219" s="10">
        <f>YEAR(Tabla1[[#This Row],[Fecha]])</f>
        <v>2011</v>
      </c>
      <c r="L2219" s="11">
        <f>MONTH(Tabla1[[#This Row],[Fecha]])</f>
        <v>10</v>
      </c>
      <c r="M2219" s="11">
        <f>DAY(Tabla1[[#This Row],[Fecha]])</f>
        <v>5</v>
      </c>
      <c r="N2219" s="11">
        <f>WEEKDAY(Tabla1[[#This Row],[Fecha]],2)</f>
        <v>3</v>
      </c>
      <c r="O2219" s="11" t="str">
        <f t="shared" si="34"/>
        <v>Miércoles</v>
      </c>
    </row>
    <row r="2220" spans="1:15" x14ac:dyDescent="0.25">
      <c r="A2220" s="4">
        <v>40821</v>
      </c>
      <c r="B2220">
        <v>2</v>
      </c>
      <c r="C2220">
        <v>1</v>
      </c>
      <c r="D2220" s="5" t="s">
        <v>22</v>
      </c>
      <c r="E2220" s="6">
        <v>587.34900000000005</v>
      </c>
      <c r="F2220" s="6">
        <v>1191.1095</v>
      </c>
      <c r="G2220" s="6">
        <v>1778.4585</v>
      </c>
      <c r="H2220" s="6" t="str">
        <f>VLOOKUP(Tabla1[[#This Row],[Caja]],Originales!$I$3:$K$6,2,FALSE)</f>
        <v>Tenerife Sur</v>
      </c>
      <c r="I2220" s="6" t="str">
        <f>VLOOKUP(Tabla1[[#This Row],[Caja]],Originales!$I$3:$K$6,3,FALSE)</f>
        <v>Tenerife</v>
      </c>
      <c r="J2220" s="9" t="str">
        <f>VLOOKUP(Tabla1[[#This Row],[CodigoEmpleado]],Originales!$M$3:$P$13,2,FALSE)</f>
        <v>Paco</v>
      </c>
      <c r="K2220" s="10">
        <f>YEAR(Tabla1[[#This Row],[Fecha]])</f>
        <v>2011</v>
      </c>
      <c r="L2220" s="11">
        <f>MONTH(Tabla1[[#This Row],[Fecha]])</f>
        <v>10</v>
      </c>
      <c r="M2220" s="11">
        <f>DAY(Tabla1[[#This Row],[Fecha]])</f>
        <v>5</v>
      </c>
      <c r="N2220" s="11">
        <f>WEEKDAY(Tabla1[[#This Row],[Fecha]],2)</f>
        <v>3</v>
      </c>
      <c r="O2220" s="11" t="str">
        <f t="shared" si="34"/>
        <v>Miércoles</v>
      </c>
    </row>
    <row r="2221" spans="1:15" x14ac:dyDescent="0.25">
      <c r="A2221" s="4">
        <v>40821</v>
      </c>
      <c r="B2221">
        <v>2</v>
      </c>
      <c r="C2221">
        <v>2</v>
      </c>
      <c r="D2221" s="5" t="s">
        <v>27</v>
      </c>
      <c r="E2221" s="6">
        <v>627.82650000000001</v>
      </c>
      <c r="F2221" s="6">
        <v>1210.5345</v>
      </c>
      <c r="G2221" s="6">
        <v>1838.3610000000001</v>
      </c>
      <c r="H2221" s="6" t="str">
        <f>VLOOKUP(Tabla1[[#This Row],[Caja]],Originales!$I$3:$K$6,2,FALSE)</f>
        <v>Tenerife Sur</v>
      </c>
      <c r="I2221" s="6" t="str">
        <f>VLOOKUP(Tabla1[[#This Row],[Caja]],Originales!$I$3:$K$6,3,FALSE)</f>
        <v>Tenerife</v>
      </c>
      <c r="J2221" s="9" t="str">
        <f>VLOOKUP(Tabla1[[#This Row],[CodigoEmpleado]],Originales!$M$3:$P$13,2,FALSE)</f>
        <v>Bea</v>
      </c>
      <c r="K2221" s="10">
        <f>YEAR(Tabla1[[#This Row],[Fecha]])</f>
        <v>2011</v>
      </c>
      <c r="L2221" s="11">
        <f>MONTH(Tabla1[[#This Row],[Fecha]])</f>
        <v>10</v>
      </c>
      <c r="M2221" s="11">
        <f>DAY(Tabla1[[#This Row],[Fecha]])</f>
        <v>5</v>
      </c>
      <c r="N2221" s="11">
        <f>WEEKDAY(Tabla1[[#This Row],[Fecha]],2)</f>
        <v>3</v>
      </c>
      <c r="O2221" s="11" t="str">
        <f t="shared" si="34"/>
        <v>Miércoles</v>
      </c>
    </row>
    <row r="2222" spans="1:15" x14ac:dyDescent="0.25">
      <c r="A2222" s="4">
        <v>40821</v>
      </c>
      <c r="B2222">
        <v>3</v>
      </c>
      <c r="C2222">
        <v>1</v>
      </c>
      <c r="D2222" s="5" t="s">
        <v>32</v>
      </c>
      <c r="E2222" s="6">
        <v>651.31500000000005</v>
      </c>
      <c r="F2222" s="6">
        <v>1214.4090000000001</v>
      </c>
      <c r="G2222" s="6">
        <v>1865.7239999999999</v>
      </c>
      <c r="H2222" s="6" t="str">
        <f>VLOOKUP(Tabla1[[#This Row],[Caja]],Originales!$I$3:$K$6,2,FALSE)</f>
        <v>Las Canteras</v>
      </c>
      <c r="I2222" s="6" t="str">
        <f>VLOOKUP(Tabla1[[#This Row],[Caja]],Originales!$I$3:$K$6,3,FALSE)</f>
        <v>Las Palmas</v>
      </c>
      <c r="J2222" s="9" t="str">
        <f>VLOOKUP(Tabla1[[#This Row],[CodigoEmpleado]],Originales!$M$3:$P$13,2,FALSE)</f>
        <v>Ana</v>
      </c>
      <c r="K2222" s="10">
        <f>YEAR(Tabla1[[#This Row],[Fecha]])</f>
        <v>2011</v>
      </c>
      <c r="L2222" s="11">
        <f>MONTH(Tabla1[[#This Row],[Fecha]])</f>
        <v>10</v>
      </c>
      <c r="M2222" s="11">
        <f>DAY(Tabla1[[#This Row],[Fecha]])</f>
        <v>5</v>
      </c>
      <c r="N2222" s="11">
        <f>WEEKDAY(Tabla1[[#This Row],[Fecha]],2)</f>
        <v>3</v>
      </c>
      <c r="O2222" s="11" t="str">
        <f t="shared" si="34"/>
        <v>Miércoles</v>
      </c>
    </row>
    <row r="2223" spans="1:15" x14ac:dyDescent="0.25">
      <c r="A2223" s="4">
        <v>40821</v>
      </c>
      <c r="B2223">
        <v>3</v>
      </c>
      <c r="C2223">
        <v>2</v>
      </c>
      <c r="D2223" s="5" t="s">
        <v>37</v>
      </c>
      <c r="E2223" s="6">
        <v>741.36300000000006</v>
      </c>
      <c r="F2223" s="6">
        <v>1323.3045</v>
      </c>
      <c r="G2223" s="6">
        <v>2064.6675</v>
      </c>
      <c r="H2223" s="6" t="str">
        <f>VLOOKUP(Tabla1[[#This Row],[Caja]],Originales!$I$3:$K$6,2,FALSE)</f>
        <v>Las Canteras</v>
      </c>
      <c r="I2223" s="6" t="str">
        <f>VLOOKUP(Tabla1[[#This Row],[Caja]],Originales!$I$3:$K$6,3,FALSE)</f>
        <v>Las Palmas</v>
      </c>
      <c r="J2223" s="9" t="str">
        <f>VLOOKUP(Tabla1[[#This Row],[CodigoEmpleado]],Originales!$M$3:$P$13,2,FALSE)</f>
        <v>Luis</v>
      </c>
      <c r="K2223" s="10">
        <f>YEAR(Tabla1[[#This Row],[Fecha]])</f>
        <v>2011</v>
      </c>
      <c r="L2223" s="11">
        <f>MONTH(Tabla1[[#This Row],[Fecha]])</f>
        <v>10</v>
      </c>
      <c r="M2223" s="11">
        <f>DAY(Tabla1[[#This Row],[Fecha]])</f>
        <v>5</v>
      </c>
      <c r="N2223" s="11">
        <f>WEEKDAY(Tabla1[[#This Row],[Fecha]],2)</f>
        <v>3</v>
      </c>
      <c r="O2223" s="11" t="str">
        <f t="shared" si="34"/>
        <v>Miércoles</v>
      </c>
    </row>
    <row r="2224" spans="1:15" x14ac:dyDescent="0.25">
      <c r="A2224" s="4">
        <v>40821</v>
      </c>
      <c r="B2224">
        <v>4</v>
      </c>
      <c r="C2224">
        <v>1</v>
      </c>
      <c r="D2224" s="5" t="s">
        <v>40</v>
      </c>
      <c r="E2224" s="6">
        <v>679.476</v>
      </c>
      <c r="F2224" s="6">
        <v>1139.4494999999999</v>
      </c>
      <c r="G2224" s="6">
        <v>1818.9255000000001</v>
      </c>
      <c r="H2224" s="6" t="str">
        <f>VLOOKUP(Tabla1[[#This Row],[Caja]],Originales!$I$3:$K$6,2,FALSE)</f>
        <v>Telde</v>
      </c>
      <c r="I2224" s="6" t="str">
        <f>VLOOKUP(Tabla1[[#This Row],[Caja]],Originales!$I$3:$K$6,3,FALSE)</f>
        <v>Las Palmas</v>
      </c>
      <c r="J2224" s="9" t="str">
        <f>VLOOKUP(Tabla1[[#This Row],[CodigoEmpleado]],Originales!$M$3:$P$13,2,FALSE)</f>
        <v>Pepe</v>
      </c>
      <c r="K2224" s="10">
        <f>YEAR(Tabla1[[#This Row],[Fecha]])</f>
        <v>2011</v>
      </c>
      <c r="L2224" s="11">
        <f>MONTH(Tabla1[[#This Row],[Fecha]])</f>
        <v>10</v>
      </c>
      <c r="M2224" s="11">
        <f>DAY(Tabla1[[#This Row],[Fecha]])</f>
        <v>5</v>
      </c>
      <c r="N2224" s="11">
        <f>WEEKDAY(Tabla1[[#This Row],[Fecha]],2)</f>
        <v>3</v>
      </c>
      <c r="O2224" s="11" t="str">
        <f t="shared" si="34"/>
        <v>Miércoles</v>
      </c>
    </row>
    <row r="2225" spans="1:15" x14ac:dyDescent="0.25">
      <c r="A2225" s="4">
        <v>40821</v>
      </c>
      <c r="B2225">
        <v>4</v>
      </c>
      <c r="C2225">
        <v>2</v>
      </c>
      <c r="D2225" s="5" t="s">
        <v>41</v>
      </c>
      <c r="E2225" s="6">
        <v>635.81700000000001</v>
      </c>
      <c r="F2225" s="6">
        <v>1085.0595000000001</v>
      </c>
      <c r="G2225" s="6">
        <v>1720.8765000000001</v>
      </c>
      <c r="H2225" s="6" t="str">
        <f>VLOOKUP(Tabla1[[#This Row],[Caja]],Originales!$I$3:$K$6,2,FALSE)</f>
        <v>Telde</v>
      </c>
      <c r="I2225" s="6" t="str">
        <f>VLOOKUP(Tabla1[[#This Row],[Caja]],Originales!$I$3:$K$6,3,FALSE)</f>
        <v>Las Palmas</v>
      </c>
      <c r="J2225" s="9" t="str">
        <f>VLOOKUP(Tabla1[[#This Row],[CodigoEmpleado]],Originales!$M$3:$P$13,2,FALSE)</f>
        <v>Javi</v>
      </c>
      <c r="K2225" s="10">
        <f>YEAR(Tabla1[[#This Row],[Fecha]])</f>
        <v>2011</v>
      </c>
      <c r="L2225" s="11">
        <f>MONTH(Tabla1[[#This Row],[Fecha]])</f>
        <v>10</v>
      </c>
      <c r="M2225" s="11">
        <f>DAY(Tabla1[[#This Row],[Fecha]])</f>
        <v>5</v>
      </c>
      <c r="N2225" s="11">
        <f>WEEKDAY(Tabla1[[#This Row],[Fecha]],2)</f>
        <v>3</v>
      </c>
      <c r="O2225" s="11" t="str">
        <f t="shared" si="34"/>
        <v>Miércoles</v>
      </c>
    </row>
    <row r="2226" spans="1:15" x14ac:dyDescent="0.25">
      <c r="A2226" s="4">
        <v>40822</v>
      </c>
      <c r="B2226">
        <v>1</v>
      </c>
      <c r="C2226">
        <v>1</v>
      </c>
      <c r="D2226" s="5" t="s">
        <v>43</v>
      </c>
      <c r="E2226" s="6">
        <v>694.22850000000005</v>
      </c>
      <c r="F2226" s="6">
        <v>1046.9549999999999</v>
      </c>
      <c r="G2226" s="6">
        <v>1741.1835000000001</v>
      </c>
      <c r="H2226" s="6" t="str">
        <f>VLOOKUP(Tabla1[[#This Row],[Caja]],Originales!$I$3:$K$6,2,FALSE)</f>
        <v>Tenerife Norte</v>
      </c>
      <c r="I2226" s="6" t="str">
        <f>VLOOKUP(Tabla1[[#This Row],[Caja]],Originales!$I$3:$K$6,3,FALSE)</f>
        <v>Tenerife</v>
      </c>
      <c r="J2226" s="9" t="str">
        <f>VLOOKUP(Tabla1[[#This Row],[CodigoEmpleado]],Originales!$M$3:$P$13,2,FALSE)</f>
        <v>Jose</v>
      </c>
      <c r="K2226" s="10">
        <f>YEAR(Tabla1[[#This Row],[Fecha]])</f>
        <v>2011</v>
      </c>
      <c r="L2226" s="11">
        <f>MONTH(Tabla1[[#This Row],[Fecha]])</f>
        <v>10</v>
      </c>
      <c r="M2226" s="11">
        <f>DAY(Tabla1[[#This Row],[Fecha]])</f>
        <v>6</v>
      </c>
      <c r="N2226" s="11">
        <f>WEEKDAY(Tabla1[[#This Row],[Fecha]],2)</f>
        <v>4</v>
      </c>
      <c r="O2226" s="11" t="str">
        <f t="shared" si="34"/>
        <v>Jueves</v>
      </c>
    </row>
    <row r="2227" spans="1:15" x14ac:dyDescent="0.25">
      <c r="A2227" s="4">
        <v>40822</v>
      </c>
      <c r="B2227">
        <v>1</v>
      </c>
      <c r="C2227">
        <v>2</v>
      </c>
      <c r="D2227" s="5" t="s">
        <v>47</v>
      </c>
      <c r="E2227" s="6">
        <v>607.36199999999997</v>
      </c>
      <c r="F2227" s="6">
        <v>1183.308</v>
      </c>
      <c r="G2227" s="6">
        <v>1790.67</v>
      </c>
      <c r="H2227" s="6" t="str">
        <f>VLOOKUP(Tabla1[[#This Row],[Caja]],Originales!$I$3:$K$6,2,FALSE)</f>
        <v>Tenerife Norte</v>
      </c>
      <c r="I2227" s="6" t="str">
        <f>VLOOKUP(Tabla1[[#This Row],[Caja]],Originales!$I$3:$K$6,3,FALSE)</f>
        <v>Tenerife</v>
      </c>
      <c r="J2227" s="9" t="str">
        <f>VLOOKUP(Tabla1[[#This Row],[CodigoEmpleado]],Originales!$M$3:$P$13,2,FALSE)</f>
        <v>Toño</v>
      </c>
      <c r="K2227" s="10">
        <f>YEAR(Tabla1[[#This Row],[Fecha]])</f>
        <v>2011</v>
      </c>
      <c r="L2227" s="11">
        <f>MONTH(Tabla1[[#This Row],[Fecha]])</f>
        <v>10</v>
      </c>
      <c r="M2227" s="11">
        <f>DAY(Tabla1[[#This Row],[Fecha]])</f>
        <v>6</v>
      </c>
      <c r="N2227" s="11">
        <f>WEEKDAY(Tabla1[[#This Row],[Fecha]],2)</f>
        <v>4</v>
      </c>
      <c r="O2227" s="11" t="str">
        <f t="shared" si="34"/>
        <v>Jueves</v>
      </c>
    </row>
    <row r="2228" spans="1:15" x14ac:dyDescent="0.25">
      <c r="A2228" s="4">
        <v>40822</v>
      </c>
      <c r="B2228">
        <v>2</v>
      </c>
      <c r="C2228">
        <v>1</v>
      </c>
      <c r="D2228" s="5" t="s">
        <v>24</v>
      </c>
      <c r="E2228" s="6">
        <v>614.17650000000003</v>
      </c>
      <c r="F2228" s="6">
        <v>1275.1935000000001</v>
      </c>
      <c r="G2228" s="6">
        <v>1889.37</v>
      </c>
      <c r="H2228" s="6" t="str">
        <f>VLOOKUP(Tabla1[[#This Row],[Caja]],Originales!$I$3:$K$6,2,FALSE)</f>
        <v>Tenerife Sur</v>
      </c>
      <c r="I2228" s="6" t="str">
        <f>VLOOKUP(Tabla1[[#This Row],[Caja]],Originales!$I$3:$K$6,3,FALSE)</f>
        <v>Tenerife</v>
      </c>
      <c r="J2228" s="9" t="str">
        <f>VLOOKUP(Tabla1[[#This Row],[CodigoEmpleado]],Originales!$M$3:$P$13,2,FALSE)</f>
        <v>Ana</v>
      </c>
      <c r="K2228" s="10">
        <f>YEAR(Tabla1[[#This Row],[Fecha]])</f>
        <v>2011</v>
      </c>
      <c r="L2228" s="11">
        <f>MONTH(Tabla1[[#This Row],[Fecha]])</f>
        <v>10</v>
      </c>
      <c r="M2228" s="11">
        <f>DAY(Tabla1[[#This Row],[Fecha]])</f>
        <v>6</v>
      </c>
      <c r="N2228" s="11">
        <f>WEEKDAY(Tabla1[[#This Row],[Fecha]],2)</f>
        <v>4</v>
      </c>
      <c r="O2228" s="11" t="str">
        <f t="shared" si="34"/>
        <v>Jueves</v>
      </c>
    </row>
    <row r="2229" spans="1:15" x14ac:dyDescent="0.25">
      <c r="A2229" s="4">
        <v>40822</v>
      </c>
      <c r="B2229">
        <v>2</v>
      </c>
      <c r="C2229">
        <v>2</v>
      </c>
      <c r="D2229" s="5" t="s">
        <v>30</v>
      </c>
      <c r="E2229" s="6">
        <v>493.2165</v>
      </c>
      <c r="F2229" s="6">
        <v>1271.9804999999999</v>
      </c>
      <c r="G2229" s="6">
        <v>1765.1969999999999</v>
      </c>
      <c r="H2229" s="6" t="str">
        <f>VLOOKUP(Tabla1[[#This Row],[Caja]],Originales!$I$3:$K$6,2,FALSE)</f>
        <v>Tenerife Sur</v>
      </c>
      <c r="I2229" s="6" t="str">
        <f>VLOOKUP(Tabla1[[#This Row],[Caja]],Originales!$I$3:$K$6,3,FALSE)</f>
        <v>Tenerife</v>
      </c>
      <c r="J2229" s="9" t="str">
        <f>VLOOKUP(Tabla1[[#This Row],[CodigoEmpleado]],Originales!$M$3:$P$13,2,FALSE)</f>
        <v>Juan</v>
      </c>
      <c r="K2229" s="10">
        <f>YEAR(Tabla1[[#This Row],[Fecha]])</f>
        <v>2011</v>
      </c>
      <c r="L2229" s="11">
        <f>MONTH(Tabla1[[#This Row],[Fecha]])</f>
        <v>10</v>
      </c>
      <c r="M2229" s="11">
        <f>DAY(Tabla1[[#This Row],[Fecha]])</f>
        <v>6</v>
      </c>
      <c r="N2229" s="11">
        <f>WEEKDAY(Tabla1[[#This Row],[Fecha]],2)</f>
        <v>4</v>
      </c>
      <c r="O2229" s="11" t="str">
        <f t="shared" si="34"/>
        <v>Jueves</v>
      </c>
    </row>
    <row r="2230" spans="1:15" x14ac:dyDescent="0.25">
      <c r="A2230" s="4">
        <v>40822</v>
      </c>
      <c r="B2230">
        <v>3</v>
      </c>
      <c r="C2230">
        <v>1</v>
      </c>
      <c r="D2230" s="5" t="s">
        <v>16</v>
      </c>
      <c r="E2230" s="6">
        <v>459.27</v>
      </c>
      <c r="F2230" s="6">
        <v>1175.6534999999999</v>
      </c>
      <c r="G2230" s="6">
        <v>1634.9235000000001</v>
      </c>
      <c r="H2230" s="6" t="str">
        <f>VLOOKUP(Tabla1[[#This Row],[Caja]],Originales!$I$3:$K$6,2,FALSE)</f>
        <v>Las Canteras</v>
      </c>
      <c r="I2230" s="6" t="str">
        <f>VLOOKUP(Tabla1[[#This Row],[Caja]],Originales!$I$3:$K$6,3,FALSE)</f>
        <v>Las Palmas</v>
      </c>
      <c r="J2230" s="9" t="str">
        <f>VLOOKUP(Tabla1[[#This Row],[CodigoEmpleado]],Originales!$M$3:$P$13,2,FALSE)</f>
        <v>Jorge</v>
      </c>
      <c r="K2230" s="10">
        <f>YEAR(Tabla1[[#This Row],[Fecha]])</f>
        <v>2011</v>
      </c>
      <c r="L2230" s="11">
        <f>MONTH(Tabla1[[#This Row],[Fecha]])</f>
        <v>10</v>
      </c>
      <c r="M2230" s="11">
        <f>DAY(Tabla1[[#This Row],[Fecha]])</f>
        <v>6</v>
      </c>
      <c r="N2230" s="11">
        <f>WEEKDAY(Tabla1[[#This Row],[Fecha]],2)</f>
        <v>4</v>
      </c>
      <c r="O2230" s="11" t="str">
        <f t="shared" si="34"/>
        <v>Jueves</v>
      </c>
    </row>
    <row r="2231" spans="1:15" x14ac:dyDescent="0.25">
      <c r="A2231" s="4">
        <v>40822</v>
      </c>
      <c r="B2231">
        <v>3</v>
      </c>
      <c r="C2231">
        <v>2</v>
      </c>
      <c r="D2231" s="5" t="s">
        <v>22</v>
      </c>
      <c r="E2231" s="6">
        <v>508.851</v>
      </c>
      <c r="F2231" s="6">
        <v>1113.2940000000001</v>
      </c>
      <c r="G2231" s="6">
        <v>1622.145</v>
      </c>
      <c r="H2231" s="6" t="str">
        <f>VLOOKUP(Tabla1[[#This Row],[Caja]],Originales!$I$3:$K$6,2,FALSE)</f>
        <v>Las Canteras</v>
      </c>
      <c r="I2231" s="6" t="str">
        <f>VLOOKUP(Tabla1[[#This Row],[Caja]],Originales!$I$3:$K$6,3,FALSE)</f>
        <v>Las Palmas</v>
      </c>
      <c r="J2231" s="9" t="str">
        <f>VLOOKUP(Tabla1[[#This Row],[CodigoEmpleado]],Originales!$M$3:$P$13,2,FALSE)</f>
        <v>Paco</v>
      </c>
      <c r="K2231" s="10">
        <f>YEAR(Tabla1[[#This Row],[Fecha]])</f>
        <v>2011</v>
      </c>
      <c r="L2231" s="11">
        <f>MONTH(Tabla1[[#This Row],[Fecha]])</f>
        <v>10</v>
      </c>
      <c r="M2231" s="11">
        <f>DAY(Tabla1[[#This Row],[Fecha]])</f>
        <v>6</v>
      </c>
      <c r="N2231" s="11">
        <f>WEEKDAY(Tabla1[[#This Row],[Fecha]],2)</f>
        <v>4</v>
      </c>
      <c r="O2231" s="11" t="str">
        <f t="shared" si="34"/>
        <v>Jueves</v>
      </c>
    </row>
    <row r="2232" spans="1:15" x14ac:dyDescent="0.25">
      <c r="A2232" s="4">
        <v>40822</v>
      </c>
      <c r="B2232">
        <v>4</v>
      </c>
      <c r="C2232">
        <v>1</v>
      </c>
      <c r="D2232" s="5" t="s">
        <v>27</v>
      </c>
      <c r="E2232" s="6">
        <v>493.53149999999999</v>
      </c>
      <c r="F2232" s="6">
        <v>1233.0885000000001</v>
      </c>
      <c r="G2232" s="6">
        <v>1726.62</v>
      </c>
      <c r="H2232" s="6" t="str">
        <f>VLOOKUP(Tabla1[[#This Row],[Caja]],Originales!$I$3:$K$6,2,FALSE)</f>
        <v>Telde</v>
      </c>
      <c r="I2232" s="6" t="str">
        <f>VLOOKUP(Tabla1[[#This Row],[Caja]],Originales!$I$3:$K$6,3,FALSE)</f>
        <v>Las Palmas</v>
      </c>
      <c r="J2232" s="9" t="str">
        <f>VLOOKUP(Tabla1[[#This Row],[CodigoEmpleado]],Originales!$M$3:$P$13,2,FALSE)</f>
        <v>Bea</v>
      </c>
      <c r="K2232" s="10">
        <f>YEAR(Tabla1[[#This Row],[Fecha]])</f>
        <v>2011</v>
      </c>
      <c r="L2232" s="11">
        <f>MONTH(Tabla1[[#This Row],[Fecha]])</f>
        <v>10</v>
      </c>
      <c r="M2232" s="11">
        <f>DAY(Tabla1[[#This Row],[Fecha]])</f>
        <v>6</v>
      </c>
      <c r="N2232" s="11">
        <f>WEEKDAY(Tabla1[[#This Row],[Fecha]],2)</f>
        <v>4</v>
      </c>
      <c r="O2232" s="11" t="str">
        <f t="shared" si="34"/>
        <v>Jueves</v>
      </c>
    </row>
    <row r="2233" spans="1:15" x14ac:dyDescent="0.25">
      <c r="A2233" s="4">
        <v>40822</v>
      </c>
      <c r="B2233">
        <v>4</v>
      </c>
      <c r="C2233">
        <v>2</v>
      </c>
      <c r="D2233" s="5" t="s">
        <v>32</v>
      </c>
      <c r="E2233" s="6">
        <v>519.60299999999995</v>
      </c>
      <c r="F2233" s="6">
        <v>1324.701</v>
      </c>
      <c r="G2233" s="6">
        <v>1844.3040000000001</v>
      </c>
      <c r="H2233" s="6" t="str">
        <f>VLOOKUP(Tabla1[[#This Row],[Caja]],Originales!$I$3:$K$6,2,FALSE)</f>
        <v>Telde</v>
      </c>
      <c r="I2233" s="6" t="str">
        <f>VLOOKUP(Tabla1[[#This Row],[Caja]],Originales!$I$3:$K$6,3,FALSE)</f>
        <v>Las Palmas</v>
      </c>
      <c r="J2233" s="9" t="str">
        <f>VLOOKUP(Tabla1[[#This Row],[CodigoEmpleado]],Originales!$M$3:$P$13,2,FALSE)</f>
        <v>Ana</v>
      </c>
      <c r="K2233" s="10">
        <f>YEAR(Tabla1[[#This Row],[Fecha]])</f>
        <v>2011</v>
      </c>
      <c r="L2233" s="11">
        <f>MONTH(Tabla1[[#This Row],[Fecha]])</f>
        <v>10</v>
      </c>
      <c r="M2233" s="11">
        <f>DAY(Tabla1[[#This Row],[Fecha]])</f>
        <v>6</v>
      </c>
      <c r="N2233" s="11">
        <f>WEEKDAY(Tabla1[[#This Row],[Fecha]],2)</f>
        <v>4</v>
      </c>
      <c r="O2233" s="11" t="str">
        <f t="shared" si="34"/>
        <v>Jueves</v>
      </c>
    </row>
    <row r="2234" spans="1:15" x14ac:dyDescent="0.25">
      <c r="A2234" s="4">
        <v>40823</v>
      </c>
      <c r="B2234">
        <v>1</v>
      </c>
      <c r="C2234">
        <v>1</v>
      </c>
      <c r="D2234" s="5" t="s">
        <v>37</v>
      </c>
      <c r="E2234" s="6">
        <v>549.63300000000004</v>
      </c>
      <c r="F2234" s="6">
        <v>1211.07</v>
      </c>
      <c r="G2234" s="6">
        <v>1760.703</v>
      </c>
      <c r="H2234" s="6" t="str">
        <f>VLOOKUP(Tabla1[[#This Row],[Caja]],Originales!$I$3:$K$6,2,FALSE)</f>
        <v>Tenerife Norte</v>
      </c>
      <c r="I2234" s="6" t="str">
        <f>VLOOKUP(Tabla1[[#This Row],[Caja]],Originales!$I$3:$K$6,3,FALSE)</f>
        <v>Tenerife</v>
      </c>
      <c r="J2234" s="9" t="str">
        <f>VLOOKUP(Tabla1[[#This Row],[CodigoEmpleado]],Originales!$M$3:$P$13,2,FALSE)</f>
        <v>Luis</v>
      </c>
      <c r="K2234" s="10">
        <f>YEAR(Tabla1[[#This Row],[Fecha]])</f>
        <v>2011</v>
      </c>
      <c r="L2234" s="11">
        <f>MONTH(Tabla1[[#This Row],[Fecha]])</f>
        <v>10</v>
      </c>
      <c r="M2234" s="11">
        <f>DAY(Tabla1[[#This Row],[Fecha]])</f>
        <v>7</v>
      </c>
      <c r="N2234" s="11">
        <f>WEEKDAY(Tabla1[[#This Row],[Fecha]],2)</f>
        <v>5</v>
      </c>
      <c r="O2234" s="11" t="str">
        <f t="shared" si="34"/>
        <v>Viernes</v>
      </c>
    </row>
    <row r="2235" spans="1:15" x14ac:dyDescent="0.25">
      <c r="A2235" s="4">
        <v>40823</v>
      </c>
      <c r="B2235">
        <v>1</v>
      </c>
      <c r="C2235">
        <v>2</v>
      </c>
      <c r="D2235" s="5" t="s">
        <v>40</v>
      </c>
      <c r="E2235" s="6">
        <v>806.97749999999996</v>
      </c>
      <c r="F2235" s="6">
        <v>1287.3525</v>
      </c>
      <c r="G2235" s="6">
        <v>2094.33</v>
      </c>
      <c r="H2235" s="6" t="str">
        <f>VLOOKUP(Tabla1[[#This Row],[Caja]],Originales!$I$3:$K$6,2,FALSE)</f>
        <v>Tenerife Norte</v>
      </c>
      <c r="I2235" s="6" t="str">
        <f>VLOOKUP(Tabla1[[#This Row],[Caja]],Originales!$I$3:$K$6,3,FALSE)</f>
        <v>Tenerife</v>
      </c>
      <c r="J2235" s="9" t="str">
        <f>VLOOKUP(Tabla1[[#This Row],[CodigoEmpleado]],Originales!$M$3:$P$13,2,FALSE)</f>
        <v>Pepe</v>
      </c>
      <c r="K2235" s="10">
        <f>YEAR(Tabla1[[#This Row],[Fecha]])</f>
        <v>2011</v>
      </c>
      <c r="L2235" s="11">
        <f>MONTH(Tabla1[[#This Row],[Fecha]])</f>
        <v>10</v>
      </c>
      <c r="M2235" s="11">
        <f>DAY(Tabla1[[#This Row],[Fecha]])</f>
        <v>7</v>
      </c>
      <c r="N2235" s="11">
        <f>WEEKDAY(Tabla1[[#This Row],[Fecha]],2)</f>
        <v>5</v>
      </c>
      <c r="O2235" s="11" t="str">
        <f t="shared" si="34"/>
        <v>Viernes</v>
      </c>
    </row>
    <row r="2236" spans="1:15" x14ac:dyDescent="0.25">
      <c r="A2236" s="4">
        <v>40823</v>
      </c>
      <c r="B2236">
        <v>2</v>
      </c>
      <c r="C2236">
        <v>1</v>
      </c>
      <c r="D2236" s="5" t="s">
        <v>41</v>
      </c>
      <c r="E2236" s="6">
        <v>550.00049999999999</v>
      </c>
      <c r="F2236" s="6">
        <v>1100.4000000000001</v>
      </c>
      <c r="G2236" s="6">
        <v>1650.4005</v>
      </c>
      <c r="H2236" s="6" t="str">
        <f>VLOOKUP(Tabla1[[#This Row],[Caja]],Originales!$I$3:$K$6,2,FALSE)</f>
        <v>Tenerife Sur</v>
      </c>
      <c r="I2236" s="6" t="str">
        <f>VLOOKUP(Tabla1[[#This Row],[Caja]],Originales!$I$3:$K$6,3,FALSE)</f>
        <v>Tenerife</v>
      </c>
      <c r="J2236" s="9" t="str">
        <f>VLOOKUP(Tabla1[[#This Row],[CodigoEmpleado]],Originales!$M$3:$P$13,2,FALSE)</f>
        <v>Javi</v>
      </c>
      <c r="K2236" s="10">
        <f>YEAR(Tabla1[[#This Row],[Fecha]])</f>
        <v>2011</v>
      </c>
      <c r="L2236" s="11">
        <f>MONTH(Tabla1[[#This Row],[Fecha]])</f>
        <v>10</v>
      </c>
      <c r="M2236" s="11">
        <f>DAY(Tabla1[[#This Row],[Fecha]])</f>
        <v>7</v>
      </c>
      <c r="N2236" s="11">
        <f>WEEKDAY(Tabla1[[#This Row],[Fecha]],2)</f>
        <v>5</v>
      </c>
      <c r="O2236" s="11" t="str">
        <f t="shared" si="34"/>
        <v>Viernes</v>
      </c>
    </row>
    <row r="2237" spans="1:15" x14ac:dyDescent="0.25">
      <c r="A2237" s="4">
        <v>40823</v>
      </c>
      <c r="B2237">
        <v>2</v>
      </c>
      <c r="C2237">
        <v>2</v>
      </c>
      <c r="D2237" s="5" t="s">
        <v>43</v>
      </c>
      <c r="E2237" s="6">
        <v>620.08799999999997</v>
      </c>
      <c r="F2237" s="6">
        <v>1225.854</v>
      </c>
      <c r="G2237" s="6">
        <v>1845.942</v>
      </c>
      <c r="H2237" s="6" t="str">
        <f>VLOOKUP(Tabla1[[#This Row],[Caja]],Originales!$I$3:$K$6,2,FALSE)</f>
        <v>Tenerife Sur</v>
      </c>
      <c r="I2237" s="6" t="str">
        <f>VLOOKUP(Tabla1[[#This Row],[Caja]],Originales!$I$3:$K$6,3,FALSE)</f>
        <v>Tenerife</v>
      </c>
      <c r="J2237" s="9" t="str">
        <f>VLOOKUP(Tabla1[[#This Row],[CodigoEmpleado]],Originales!$M$3:$P$13,2,FALSE)</f>
        <v>Jose</v>
      </c>
      <c r="K2237" s="10">
        <f>YEAR(Tabla1[[#This Row],[Fecha]])</f>
        <v>2011</v>
      </c>
      <c r="L2237" s="11">
        <f>MONTH(Tabla1[[#This Row],[Fecha]])</f>
        <v>10</v>
      </c>
      <c r="M2237" s="11">
        <f>DAY(Tabla1[[#This Row],[Fecha]])</f>
        <v>7</v>
      </c>
      <c r="N2237" s="11">
        <f>WEEKDAY(Tabla1[[#This Row],[Fecha]],2)</f>
        <v>5</v>
      </c>
      <c r="O2237" s="11" t="str">
        <f t="shared" si="34"/>
        <v>Viernes</v>
      </c>
    </row>
    <row r="2238" spans="1:15" x14ac:dyDescent="0.25">
      <c r="A2238" s="4">
        <v>40823</v>
      </c>
      <c r="B2238">
        <v>3</v>
      </c>
      <c r="C2238">
        <v>1</v>
      </c>
      <c r="D2238" s="5" t="s">
        <v>47</v>
      </c>
      <c r="E2238" s="6">
        <v>536.36099999999999</v>
      </c>
      <c r="F2238" s="6">
        <v>1345.701</v>
      </c>
      <c r="G2238" s="6">
        <v>1882.0619999999999</v>
      </c>
      <c r="H2238" s="6" t="str">
        <f>VLOOKUP(Tabla1[[#This Row],[Caja]],Originales!$I$3:$K$6,2,FALSE)</f>
        <v>Las Canteras</v>
      </c>
      <c r="I2238" s="6" t="str">
        <f>VLOOKUP(Tabla1[[#This Row],[Caja]],Originales!$I$3:$K$6,3,FALSE)</f>
        <v>Las Palmas</v>
      </c>
      <c r="J2238" s="9" t="str">
        <f>VLOOKUP(Tabla1[[#This Row],[CodigoEmpleado]],Originales!$M$3:$P$13,2,FALSE)</f>
        <v>Toño</v>
      </c>
      <c r="K2238" s="10">
        <f>YEAR(Tabla1[[#This Row],[Fecha]])</f>
        <v>2011</v>
      </c>
      <c r="L2238" s="11">
        <f>MONTH(Tabla1[[#This Row],[Fecha]])</f>
        <v>10</v>
      </c>
      <c r="M2238" s="11">
        <f>DAY(Tabla1[[#This Row],[Fecha]])</f>
        <v>7</v>
      </c>
      <c r="N2238" s="11">
        <f>WEEKDAY(Tabla1[[#This Row],[Fecha]],2)</f>
        <v>5</v>
      </c>
      <c r="O2238" s="11" t="str">
        <f t="shared" si="34"/>
        <v>Viernes</v>
      </c>
    </row>
    <row r="2239" spans="1:15" x14ac:dyDescent="0.25">
      <c r="A2239" s="4">
        <v>40823</v>
      </c>
      <c r="B2239">
        <v>3</v>
      </c>
      <c r="C2239">
        <v>2</v>
      </c>
      <c r="D2239" s="5" t="s">
        <v>24</v>
      </c>
      <c r="E2239" s="6">
        <v>563.66099999999994</v>
      </c>
      <c r="F2239" s="6">
        <v>1345.6590000000001</v>
      </c>
      <c r="G2239" s="6">
        <v>1909.32</v>
      </c>
      <c r="H2239" s="6" t="str">
        <f>VLOOKUP(Tabla1[[#This Row],[Caja]],Originales!$I$3:$K$6,2,FALSE)</f>
        <v>Las Canteras</v>
      </c>
      <c r="I2239" s="6" t="str">
        <f>VLOOKUP(Tabla1[[#This Row],[Caja]],Originales!$I$3:$K$6,3,FALSE)</f>
        <v>Las Palmas</v>
      </c>
      <c r="J2239" s="9" t="str">
        <f>VLOOKUP(Tabla1[[#This Row],[CodigoEmpleado]],Originales!$M$3:$P$13,2,FALSE)</f>
        <v>Ana</v>
      </c>
      <c r="K2239" s="10">
        <f>YEAR(Tabla1[[#This Row],[Fecha]])</f>
        <v>2011</v>
      </c>
      <c r="L2239" s="11">
        <f>MONTH(Tabla1[[#This Row],[Fecha]])</f>
        <v>10</v>
      </c>
      <c r="M2239" s="11">
        <f>DAY(Tabla1[[#This Row],[Fecha]])</f>
        <v>7</v>
      </c>
      <c r="N2239" s="11">
        <f>WEEKDAY(Tabla1[[#This Row],[Fecha]],2)</f>
        <v>5</v>
      </c>
      <c r="O2239" s="11" t="str">
        <f t="shared" si="34"/>
        <v>Viernes</v>
      </c>
    </row>
    <row r="2240" spans="1:15" x14ac:dyDescent="0.25">
      <c r="A2240" s="4">
        <v>40823</v>
      </c>
      <c r="B2240">
        <v>4</v>
      </c>
      <c r="C2240">
        <v>1</v>
      </c>
      <c r="D2240" s="5" t="s">
        <v>30</v>
      </c>
      <c r="E2240" s="6">
        <v>406.29750000000001</v>
      </c>
      <c r="F2240" s="6">
        <v>1180.9559999999999</v>
      </c>
      <c r="G2240" s="6">
        <v>1587.2535</v>
      </c>
      <c r="H2240" s="6" t="str">
        <f>VLOOKUP(Tabla1[[#This Row],[Caja]],Originales!$I$3:$K$6,2,FALSE)</f>
        <v>Telde</v>
      </c>
      <c r="I2240" s="6" t="str">
        <f>VLOOKUP(Tabla1[[#This Row],[Caja]],Originales!$I$3:$K$6,3,FALSE)</f>
        <v>Las Palmas</v>
      </c>
      <c r="J2240" s="9" t="str">
        <f>VLOOKUP(Tabla1[[#This Row],[CodigoEmpleado]],Originales!$M$3:$P$13,2,FALSE)</f>
        <v>Juan</v>
      </c>
      <c r="K2240" s="10">
        <f>YEAR(Tabla1[[#This Row],[Fecha]])</f>
        <v>2011</v>
      </c>
      <c r="L2240" s="11">
        <f>MONTH(Tabla1[[#This Row],[Fecha]])</f>
        <v>10</v>
      </c>
      <c r="M2240" s="11">
        <f>DAY(Tabla1[[#This Row],[Fecha]])</f>
        <v>7</v>
      </c>
      <c r="N2240" s="11">
        <f>WEEKDAY(Tabla1[[#This Row],[Fecha]],2)</f>
        <v>5</v>
      </c>
      <c r="O2240" s="11" t="str">
        <f t="shared" si="34"/>
        <v>Viernes</v>
      </c>
    </row>
    <row r="2241" spans="1:15" x14ac:dyDescent="0.25">
      <c r="A2241" s="4">
        <v>40823</v>
      </c>
      <c r="B2241">
        <v>4</v>
      </c>
      <c r="C2241">
        <v>2</v>
      </c>
      <c r="D2241" s="5" t="s">
        <v>16</v>
      </c>
      <c r="E2241" s="6">
        <v>555.43949999999995</v>
      </c>
      <c r="F2241" s="6">
        <v>1392.825</v>
      </c>
      <c r="G2241" s="6">
        <v>1948.2645</v>
      </c>
      <c r="H2241" s="6" t="str">
        <f>VLOOKUP(Tabla1[[#This Row],[Caja]],Originales!$I$3:$K$6,2,FALSE)</f>
        <v>Telde</v>
      </c>
      <c r="I2241" s="6" t="str">
        <f>VLOOKUP(Tabla1[[#This Row],[Caja]],Originales!$I$3:$K$6,3,FALSE)</f>
        <v>Las Palmas</v>
      </c>
      <c r="J2241" s="9" t="str">
        <f>VLOOKUP(Tabla1[[#This Row],[CodigoEmpleado]],Originales!$M$3:$P$13,2,FALSE)</f>
        <v>Jorge</v>
      </c>
      <c r="K2241" s="10">
        <f>YEAR(Tabla1[[#This Row],[Fecha]])</f>
        <v>2011</v>
      </c>
      <c r="L2241" s="11">
        <f>MONTH(Tabla1[[#This Row],[Fecha]])</f>
        <v>10</v>
      </c>
      <c r="M2241" s="11">
        <f>DAY(Tabla1[[#This Row],[Fecha]])</f>
        <v>7</v>
      </c>
      <c r="N2241" s="11">
        <f>WEEKDAY(Tabla1[[#This Row],[Fecha]],2)</f>
        <v>5</v>
      </c>
      <c r="O2241" s="11" t="str">
        <f t="shared" si="34"/>
        <v>Viernes</v>
      </c>
    </row>
    <row r="2242" spans="1:15" x14ac:dyDescent="0.25">
      <c r="A2242" s="4">
        <v>40824</v>
      </c>
      <c r="B2242">
        <v>1</v>
      </c>
      <c r="C2242">
        <v>1</v>
      </c>
      <c r="D2242" s="5" t="s">
        <v>22</v>
      </c>
      <c r="E2242" s="6">
        <v>634.80899999999997</v>
      </c>
      <c r="F2242" s="6">
        <v>990.67499999999995</v>
      </c>
      <c r="G2242" s="6">
        <v>1625.4839999999999</v>
      </c>
      <c r="H2242" s="6" t="str">
        <f>VLOOKUP(Tabla1[[#This Row],[Caja]],Originales!$I$3:$K$6,2,FALSE)</f>
        <v>Tenerife Norte</v>
      </c>
      <c r="I2242" s="6" t="str">
        <f>VLOOKUP(Tabla1[[#This Row],[Caja]],Originales!$I$3:$K$6,3,FALSE)</f>
        <v>Tenerife</v>
      </c>
      <c r="J2242" s="9" t="str">
        <f>VLOOKUP(Tabla1[[#This Row],[CodigoEmpleado]],Originales!$M$3:$P$13,2,FALSE)</f>
        <v>Paco</v>
      </c>
      <c r="K2242" s="10">
        <f>YEAR(Tabla1[[#This Row],[Fecha]])</f>
        <v>2011</v>
      </c>
      <c r="L2242" s="11">
        <f>MONTH(Tabla1[[#This Row],[Fecha]])</f>
        <v>10</v>
      </c>
      <c r="M2242" s="11">
        <f>DAY(Tabla1[[#This Row],[Fecha]])</f>
        <v>8</v>
      </c>
      <c r="N2242" s="11">
        <f>WEEKDAY(Tabla1[[#This Row],[Fecha]],2)</f>
        <v>6</v>
      </c>
      <c r="O2242" s="11" t="str">
        <f t="shared" ref="O2242:O2305" si="35">IF(N2242=1,"Lunes",IF(N2242=2,"Martes",IF(N2242=3,"Miércoles",IF(N2242=4,"Jueves",IF(N2242=5,"Viernes",IF(N2242=6,"Sábado","Domingo"))))))</f>
        <v>Sábado</v>
      </c>
    </row>
    <row r="2243" spans="1:15" x14ac:dyDescent="0.25">
      <c r="A2243" s="4">
        <v>40824</v>
      </c>
      <c r="B2243">
        <v>1</v>
      </c>
      <c r="C2243">
        <v>2</v>
      </c>
      <c r="D2243" s="5" t="s">
        <v>27</v>
      </c>
      <c r="E2243" s="6">
        <v>500.01</v>
      </c>
      <c r="F2243" s="6">
        <v>1355.088</v>
      </c>
      <c r="G2243" s="6">
        <v>1855.098</v>
      </c>
      <c r="H2243" s="6" t="str">
        <f>VLOOKUP(Tabla1[[#This Row],[Caja]],Originales!$I$3:$K$6,2,FALSE)</f>
        <v>Tenerife Norte</v>
      </c>
      <c r="I2243" s="6" t="str">
        <f>VLOOKUP(Tabla1[[#This Row],[Caja]],Originales!$I$3:$K$6,3,FALSE)</f>
        <v>Tenerife</v>
      </c>
      <c r="J2243" s="9" t="str">
        <f>VLOOKUP(Tabla1[[#This Row],[CodigoEmpleado]],Originales!$M$3:$P$13,2,FALSE)</f>
        <v>Bea</v>
      </c>
      <c r="K2243" s="10">
        <f>YEAR(Tabla1[[#This Row],[Fecha]])</f>
        <v>2011</v>
      </c>
      <c r="L2243" s="11">
        <f>MONTH(Tabla1[[#This Row],[Fecha]])</f>
        <v>10</v>
      </c>
      <c r="M2243" s="11">
        <f>DAY(Tabla1[[#This Row],[Fecha]])</f>
        <v>8</v>
      </c>
      <c r="N2243" s="11">
        <f>WEEKDAY(Tabla1[[#This Row],[Fecha]],2)</f>
        <v>6</v>
      </c>
      <c r="O2243" s="11" t="str">
        <f t="shared" si="35"/>
        <v>Sábado</v>
      </c>
    </row>
    <row r="2244" spans="1:15" x14ac:dyDescent="0.25">
      <c r="A2244" s="4">
        <v>40824</v>
      </c>
      <c r="B2244">
        <v>2</v>
      </c>
      <c r="C2244">
        <v>1</v>
      </c>
      <c r="D2244" s="5" t="s">
        <v>32</v>
      </c>
      <c r="E2244" s="6">
        <v>665.17499999999995</v>
      </c>
      <c r="F2244" s="6">
        <v>1069.7085</v>
      </c>
      <c r="G2244" s="6">
        <v>1734.8834999999999</v>
      </c>
      <c r="H2244" s="6" t="str">
        <f>VLOOKUP(Tabla1[[#This Row],[Caja]],Originales!$I$3:$K$6,2,FALSE)</f>
        <v>Tenerife Sur</v>
      </c>
      <c r="I2244" s="6" t="str">
        <f>VLOOKUP(Tabla1[[#This Row],[Caja]],Originales!$I$3:$K$6,3,FALSE)</f>
        <v>Tenerife</v>
      </c>
      <c r="J2244" s="9" t="str">
        <f>VLOOKUP(Tabla1[[#This Row],[CodigoEmpleado]],Originales!$M$3:$P$13,2,FALSE)</f>
        <v>Ana</v>
      </c>
      <c r="K2244" s="10">
        <f>YEAR(Tabla1[[#This Row],[Fecha]])</f>
        <v>2011</v>
      </c>
      <c r="L2244" s="11">
        <f>MONTH(Tabla1[[#This Row],[Fecha]])</f>
        <v>10</v>
      </c>
      <c r="M2244" s="11">
        <f>DAY(Tabla1[[#This Row],[Fecha]])</f>
        <v>8</v>
      </c>
      <c r="N2244" s="11">
        <f>WEEKDAY(Tabla1[[#This Row],[Fecha]],2)</f>
        <v>6</v>
      </c>
      <c r="O2244" s="11" t="str">
        <f t="shared" si="35"/>
        <v>Sábado</v>
      </c>
    </row>
    <row r="2245" spans="1:15" x14ac:dyDescent="0.25">
      <c r="A2245" s="4">
        <v>40824</v>
      </c>
      <c r="B2245">
        <v>2</v>
      </c>
      <c r="C2245">
        <v>2</v>
      </c>
      <c r="D2245" s="5" t="s">
        <v>37</v>
      </c>
      <c r="E2245" s="6">
        <v>605.26199999999994</v>
      </c>
      <c r="F2245" s="6">
        <v>1204.4970000000001</v>
      </c>
      <c r="G2245" s="6">
        <v>1809.759</v>
      </c>
      <c r="H2245" s="6" t="str">
        <f>VLOOKUP(Tabla1[[#This Row],[Caja]],Originales!$I$3:$K$6,2,FALSE)</f>
        <v>Tenerife Sur</v>
      </c>
      <c r="I2245" s="6" t="str">
        <f>VLOOKUP(Tabla1[[#This Row],[Caja]],Originales!$I$3:$K$6,3,FALSE)</f>
        <v>Tenerife</v>
      </c>
      <c r="J2245" s="9" t="str">
        <f>VLOOKUP(Tabla1[[#This Row],[CodigoEmpleado]],Originales!$M$3:$P$13,2,FALSE)</f>
        <v>Luis</v>
      </c>
      <c r="K2245" s="10">
        <f>YEAR(Tabla1[[#This Row],[Fecha]])</f>
        <v>2011</v>
      </c>
      <c r="L2245" s="11">
        <f>MONTH(Tabla1[[#This Row],[Fecha]])</f>
        <v>10</v>
      </c>
      <c r="M2245" s="11">
        <f>DAY(Tabla1[[#This Row],[Fecha]])</f>
        <v>8</v>
      </c>
      <c r="N2245" s="11">
        <f>WEEKDAY(Tabla1[[#This Row],[Fecha]],2)</f>
        <v>6</v>
      </c>
      <c r="O2245" s="11" t="str">
        <f t="shared" si="35"/>
        <v>Sábado</v>
      </c>
    </row>
    <row r="2246" spans="1:15" x14ac:dyDescent="0.25">
      <c r="A2246" s="4">
        <v>40824</v>
      </c>
      <c r="B2246">
        <v>3</v>
      </c>
      <c r="C2246">
        <v>1</v>
      </c>
      <c r="D2246" s="5" t="s">
        <v>40</v>
      </c>
      <c r="E2246" s="6">
        <v>606.92100000000005</v>
      </c>
      <c r="F2246" s="6">
        <v>1007.5694999999999</v>
      </c>
      <c r="G2246" s="6">
        <v>1614.4905000000001</v>
      </c>
      <c r="H2246" s="6" t="str">
        <f>VLOOKUP(Tabla1[[#This Row],[Caja]],Originales!$I$3:$K$6,2,FALSE)</f>
        <v>Las Canteras</v>
      </c>
      <c r="I2246" s="6" t="str">
        <f>VLOOKUP(Tabla1[[#This Row],[Caja]],Originales!$I$3:$K$6,3,FALSE)</f>
        <v>Las Palmas</v>
      </c>
      <c r="J2246" s="9" t="str">
        <f>VLOOKUP(Tabla1[[#This Row],[CodigoEmpleado]],Originales!$M$3:$P$13,2,FALSE)</f>
        <v>Pepe</v>
      </c>
      <c r="K2246" s="10">
        <f>YEAR(Tabla1[[#This Row],[Fecha]])</f>
        <v>2011</v>
      </c>
      <c r="L2246" s="11">
        <f>MONTH(Tabla1[[#This Row],[Fecha]])</f>
        <v>10</v>
      </c>
      <c r="M2246" s="11">
        <f>DAY(Tabla1[[#This Row],[Fecha]])</f>
        <v>8</v>
      </c>
      <c r="N2246" s="11">
        <f>WEEKDAY(Tabla1[[#This Row],[Fecha]],2)</f>
        <v>6</v>
      </c>
      <c r="O2246" s="11" t="str">
        <f t="shared" si="35"/>
        <v>Sábado</v>
      </c>
    </row>
    <row r="2247" spans="1:15" x14ac:dyDescent="0.25">
      <c r="A2247" s="4">
        <v>40824</v>
      </c>
      <c r="B2247">
        <v>3</v>
      </c>
      <c r="C2247">
        <v>2</v>
      </c>
      <c r="D2247" s="5" t="s">
        <v>41</v>
      </c>
      <c r="E2247" s="6">
        <v>754.19399999999996</v>
      </c>
      <c r="F2247" s="6">
        <v>1350.384</v>
      </c>
      <c r="G2247" s="6">
        <v>2104.578</v>
      </c>
      <c r="H2247" s="6" t="str">
        <f>VLOOKUP(Tabla1[[#This Row],[Caja]],Originales!$I$3:$K$6,2,FALSE)</f>
        <v>Las Canteras</v>
      </c>
      <c r="I2247" s="6" t="str">
        <f>VLOOKUP(Tabla1[[#This Row],[Caja]],Originales!$I$3:$K$6,3,FALSE)</f>
        <v>Las Palmas</v>
      </c>
      <c r="J2247" s="9" t="str">
        <f>VLOOKUP(Tabla1[[#This Row],[CodigoEmpleado]],Originales!$M$3:$P$13,2,FALSE)</f>
        <v>Javi</v>
      </c>
      <c r="K2247" s="10">
        <f>YEAR(Tabla1[[#This Row],[Fecha]])</f>
        <v>2011</v>
      </c>
      <c r="L2247" s="11">
        <f>MONTH(Tabla1[[#This Row],[Fecha]])</f>
        <v>10</v>
      </c>
      <c r="M2247" s="11">
        <f>DAY(Tabla1[[#This Row],[Fecha]])</f>
        <v>8</v>
      </c>
      <c r="N2247" s="11">
        <f>WEEKDAY(Tabla1[[#This Row],[Fecha]],2)</f>
        <v>6</v>
      </c>
      <c r="O2247" s="11" t="str">
        <f t="shared" si="35"/>
        <v>Sábado</v>
      </c>
    </row>
    <row r="2248" spans="1:15" x14ac:dyDescent="0.25">
      <c r="A2248" s="4">
        <v>40824</v>
      </c>
      <c r="B2248">
        <v>4</v>
      </c>
      <c r="C2248">
        <v>1</v>
      </c>
      <c r="D2248" s="5" t="s">
        <v>43</v>
      </c>
      <c r="E2248" s="6">
        <v>576.57600000000002</v>
      </c>
      <c r="F2248" s="6">
        <v>1157.0999999999999</v>
      </c>
      <c r="G2248" s="6">
        <v>1733.6759999999999</v>
      </c>
      <c r="H2248" s="6" t="str">
        <f>VLOOKUP(Tabla1[[#This Row],[Caja]],Originales!$I$3:$K$6,2,FALSE)</f>
        <v>Telde</v>
      </c>
      <c r="I2248" s="6" t="str">
        <f>VLOOKUP(Tabla1[[#This Row],[Caja]],Originales!$I$3:$K$6,3,FALSE)</f>
        <v>Las Palmas</v>
      </c>
      <c r="J2248" s="9" t="str">
        <f>VLOOKUP(Tabla1[[#This Row],[CodigoEmpleado]],Originales!$M$3:$P$13,2,FALSE)</f>
        <v>Jose</v>
      </c>
      <c r="K2248" s="10">
        <f>YEAR(Tabla1[[#This Row],[Fecha]])</f>
        <v>2011</v>
      </c>
      <c r="L2248" s="11">
        <f>MONTH(Tabla1[[#This Row],[Fecha]])</f>
        <v>10</v>
      </c>
      <c r="M2248" s="11">
        <f>DAY(Tabla1[[#This Row],[Fecha]])</f>
        <v>8</v>
      </c>
      <c r="N2248" s="11">
        <f>WEEKDAY(Tabla1[[#This Row],[Fecha]],2)</f>
        <v>6</v>
      </c>
      <c r="O2248" s="11" t="str">
        <f t="shared" si="35"/>
        <v>Sábado</v>
      </c>
    </row>
    <row r="2249" spans="1:15" x14ac:dyDescent="0.25">
      <c r="A2249" s="4">
        <v>40824</v>
      </c>
      <c r="B2249">
        <v>4</v>
      </c>
      <c r="C2249">
        <v>2</v>
      </c>
      <c r="D2249" s="5" t="s">
        <v>47</v>
      </c>
      <c r="E2249" s="6">
        <v>583.62149999999997</v>
      </c>
      <c r="F2249" s="6">
        <v>1005.5955</v>
      </c>
      <c r="G2249" s="6">
        <v>1589.2170000000001</v>
      </c>
      <c r="H2249" s="6" t="str">
        <f>VLOOKUP(Tabla1[[#This Row],[Caja]],Originales!$I$3:$K$6,2,FALSE)</f>
        <v>Telde</v>
      </c>
      <c r="I2249" s="6" t="str">
        <f>VLOOKUP(Tabla1[[#This Row],[Caja]],Originales!$I$3:$K$6,3,FALSE)</f>
        <v>Las Palmas</v>
      </c>
      <c r="J2249" s="9" t="str">
        <f>VLOOKUP(Tabla1[[#This Row],[CodigoEmpleado]],Originales!$M$3:$P$13,2,FALSE)</f>
        <v>Toño</v>
      </c>
      <c r="K2249" s="10">
        <f>YEAR(Tabla1[[#This Row],[Fecha]])</f>
        <v>2011</v>
      </c>
      <c r="L2249" s="11">
        <f>MONTH(Tabla1[[#This Row],[Fecha]])</f>
        <v>10</v>
      </c>
      <c r="M2249" s="11">
        <f>DAY(Tabla1[[#This Row],[Fecha]])</f>
        <v>8</v>
      </c>
      <c r="N2249" s="11">
        <f>WEEKDAY(Tabla1[[#This Row],[Fecha]],2)</f>
        <v>6</v>
      </c>
      <c r="O2249" s="11" t="str">
        <f t="shared" si="35"/>
        <v>Sábado</v>
      </c>
    </row>
    <row r="2250" spans="1:15" x14ac:dyDescent="0.25">
      <c r="A2250" s="4">
        <v>40825</v>
      </c>
      <c r="B2250">
        <v>1</v>
      </c>
      <c r="C2250">
        <v>1</v>
      </c>
      <c r="D2250" s="5" t="s">
        <v>24</v>
      </c>
      <c r="E2250" s="6">
        <v>687.17250000000001</v>
      </c>
      <c r="F2250" s="6">
        <v>1062.9675</v>
      </c>
      <c r="G2250" s="6">
        <v>1750.14</v>
      </c>
      <c r="H2250" s="6" t="str">
        <f>VLOOKUP(Tabla1[[#This Row],[Caja]],Originales!$I$3:$K$6,2,FALSE)</f>
        <v>Tenerife Norte</v>
      </c>
      <c r="I2250" s="6" t="str">
        <f>VLOOKUP(Tabla1[[#This Row],[Caja]],Originales!$I$3:$K$6,3,FALSE)</f>
        <v>Tenerife</v>
      </c>
      <c r="J2250" s="9" t="str">
        <f>VLOOKUP(Tabla1[[#This Row],[CodigoEmpleado]],Originales!$M$3:$P$13,2,FALSE)</f>
        <v>Ana</v>
      </c>
      <c r="K2250" s="10">
        <f>YEAR(Tabla1[[#This Row],[Fecha]])</f>
        <v>2011</v>
      </c>
      <c r="L2250" s="11">
        <f>MONTH(Tabla1[[#This Row],[Fecha]])</f>
        <v>10</v>
      </c>
      <c r="M2250" s="11">
        <f>DAY(Tabla1[[#This Row],[Fecha]])</f>
        <v>9</v>
      </c>
      <c r="N2250" s="11">
        <f>WEEKDAY(Tabla1[[#This Row],[Fecha]],2)</f>
        <v>7</v>
      </c>
      <c r="O2250" s="11" t="str">
        <f t="shared" si="35"/>
        <v>Domingo</v>
      </c>
    </row>
    <row r="2251" spans="1:15" x14ac:dyDescent="0.25">
      <c r="A2251" s="4">
        <v>40825</v>
      </c>
      <c r="B2251">
        <v>1</v>
      </c>
      <c r="C2251">
        <v>2</v>
      </c>
      <c r="D2251" s="5" t="s">
        <v>30</v>
      </c>
      <c r="E2251" s="6">
        <v>632.19449999999995</v>
      </c>
      <c r="F2251" s="6">
        <v>1250.3715</v>
      </c>
      <c r="G2251" s="6">
        <v>1882.566</v>
      </c>
      <c r="H2251" s="6" t="str">
        <f>VLOOKUP(Tabla1[[#This Row],[Caja]],Originales!$I$3:$K$6,2,FALSE)</f>
        <v>Tenerife Norte</v>
      </c>
      <c r="I2251" s="6" t="str">
        <f>VLOOKUP(Tabla1[[#This Row],[Caja]],Originales!$I$3:$K$6,3,FALSE)</f>
        <v>Tenerife</v>
      </c>
      <c r="J2251" s="9" t="str">
        <f>VLOOKUP(Tabla1[[#This Row],[CodigoEmpleado]],Originales!$M$3:$P$13,2,FALSE)</f>
        <v>Juan</v>
      </c>
      <c r="K2251" s="10">
        <f>YEAR(Tabla1[[#This Row],[Fecha]])</f>
        <v>2011</v>
      </c>
      <c r="L2251" s="11">
        <f>MONTH(Tabla1[[#This Row],[Fecha]])</f>
        <v>10</v>
      </c>
      <c r="M2251" s="11">
        <f>DAY(Tabla1[[#This Row],[Fecha]])</f>
        <v>9</v>
      </c>
      <c r="N2251" s="11">
        <f>WEEKDAY(Tabla1[[#This Row],[Fecha]],2)</f>
        <v>7</v>
      </c>
      <c r="O2251" s="11" t="str">
        <f t="shared" si="35"/>
        <v>Domingo</v>
      </c>
    </row>
    <row r="2252" spans="1:15" x14ac:dyDescent="0.25">
      <c r="A2252" s="4">
        <v>40825</v>
      </c>
      <c r="B2252">
        <v>2</v>
      </c>
      <c r="C2252">
        <v>1</v>
      </c>
      <c r="D2252" s="5" t="s">
        <v>16</v>
      </c>
      <c r="E2252" s="6">
        <v>430.32150000000001</v>
      </c>
      <c r="F2252" s="6">
        <v>1250.3610000000001</v>
      </c>
      <c r="G2252" s="6">
        <v>1680.6824999999999</v>
      </c>
      <c r="H2252" s="6" t="str">
        <f>VLOOKUP(Tabla1[[#This Row],[Caja]],Originales!$I$3:$K$6,2,FALSE)</f>
        <v>Tenerife Sur</v>
      </c>
      <c r="I2252" s="6" t="str">
        <f>VLOOKUP(Tabla1[[#This Row],[Caja]],Originales!$I$3:$K$6,3,FALSE)</f>
        <v>Tenerife</v>
      </c>
      <c r="J2252" s="9" t="str">
        <f>VLOOKUP(Tabla1[[#This Row],[CodigoEmpleado]],Originales!$M$3:$P$13,2,FALSE)</f>
        <v>Jorge</v>
      </c>
      <c r="K2252" s="10">
        <f>YEAR(Tabla1[[#This Row],[Fecha]])</f>
        <v>2011</v>
      </c>
      <c r="L2252" s="11">
        <f>MONTH(Tabla1[[#This Row],[Fecha]])</f>
        <v>10</v>
      </c>
      <c r="M2252" s="11">
        <f>DAY(Tabla1[[#This Row],[Fecha]])</f>
        <v>9</v>
      </c>
      <c r="N2252" s="11">
        <f>WEEKDAY(Tabla1[[#This Row],[Fecha]],2)</f>
        <v>7</v>
      </c>
      <c r="O2252" s="11" t="str">
        <f t="shared" si="35"/>
        <v>Domingo</v>
      </c>
    </row>
    <row r="2253" spans="1:15" x14ac:dyDescent="0.25">
      <c r="A2253" s="4">
        <v>40825</v>
      </c>
      <c r="B2253">
        <v>2</v>
      </c>
      <c r="C2253">
        <v>2</v>
      </c>
      <c r="D2253" s="5" t="s">
        <v>22</v>
      </c>
      <c r="E2253" s="6">
        <v>580.58699999999999</v>
      </c>
      <c r="F2253" s="6">
        <v>1442.3430000000001</v>
      </c>
      <c r="G2253" s="6">
        <v>2022.93</v>
      </c>
      <c r="H2253" s="6" t="str">
        <f>VLOOKUP(Tabla1[[#This Row],[Caja]],Originales!$I$3:$K$6,2,FALSE)</f>
        <v>Tenerife Sur</v>
      </c>
      <c r="I2253" s="6" t="str">
        <f>VLOOKUP(Tabla1[[#This Row],[Caja]],Originales!$I$3:$K$6,3,FALSE)</f>
        <v>Tenerife</v>
      </c>
      <c r="J2253" s="9" t="str">
        <f>VLOOKUP(Tabla1[[#This Row],[CodigoEmpleado]],Originales!$M$3:$P$13,2,FALSE)</f>
        <v>Paco</v>
      </c>
      <c r="K2253" s="10">
        <f>YEAR(Tabla1[[#This Row],[Fecha]])</f>
        <v>2011</v>
      </c>
      <c r="L2253" s="11">
        <f>MONTH(Tabla1[[#This Row],[Fecha]])</f>
        <v>10</v>
      </c>
      <c r="M2253" s="11">
        <f>DAY(Tabla1[[#This Row],[Fecha]])</f>
        <v>9</v>
      </c>
      <c r="N2253" s="11">
        <f>WEEKDAY(Tabla1[[#This Row],[Fecha]],2)</f>
        <v>7</v>
      </c>
      <c r="O2253" s="11" t="str">
        <f t="shared" si="35"/>
        <v>Domingo</v>
      </c>
    </row>
    <row r="2254" spans="1:15" x14ac:dyDescent="0.25">
      <c r="A2254" s="4">
        <v>40825</v>
      </c>
      <c r="B2254">
        <v>3</v>
      </c>
      <c r="C2254">
        <v>1</v>
      </c>
      <c r="D2254" s="5" t="s">
        <v>27</v>
      </c>
      <c r="E2254" s="6">
        <v>481.66649999999998</v>
      </c>
      <c r="F2254" s="6">
        <v>1254.7815000000001</v>
      </c>
      <c r="G2254" s="6">
        <v>1736.4480000000001</v>
      </c>
      <c r="H2254" s="6" t="str">
        <f>VLOOKUP(Tabla1[[#This Row],[Caja]],Originales!$I$3:$K$6,2,FALSE)</f>
        <v>Las Canteras</v>
      </c>
      <c r="I2254" s="6" t="str">
        <f>VLOOKUP(Tabla1[[#This Row],[Caja]],Originales!$I$3:$K$6,3,FALSE)</f>
        <v>Las Palmas</v>
      </c>
      <c r="J2254" s="9" t="str">
        <f>VLOOKUP(Tabla1[[#This Row],[CodigoEmpleado]],Originales!$M$3:$P$13,2,FALSE)</f>
        <v>Bea</v>
      </c>
      <c r="K2254" s="10">
        <f>YEAR(Tabla1[[#This Row],[Fecha]])</f>
        <v>2011</v>
      </c>
      <c r="L2254" s="11">
        <f>MONTH(Tabla1[[#This Row],[Fecha]])</f>
        <v>10</v>
      </c>
      <c r="M2254" s="11">
        <f>DAY(Tabla1[[#This Row],[Fecha]])</f>
        <v>9</v>
      </c>
      <c r="N2254" s="11">
        <f>WEEKDAY(Tabla1[[#This Row],[Fecha]],2)</f>
        <v>7</v>
      </c>
      <c r="O2254" s="11" t="str">
        <f t="shared" si="35"/>
        <v>Domingo</v>
      </c>
    </row>
    <row r="2255" spans="1:15" x14ac:dyDescent="0.25">
      <c r="A2255" s="4">
        <v>40825</v>
      </c>
      <c r="B2255">
        <v>3</v>
      </c>
      <c r="C2255">
        <v>2</v>
      </c>
      <c r="D2255" s="5" t="s">
        <v>32</v>
      </c>
      <c r="E2255" s="6">
        <v>795.61649999999997</v>
      </c>
      <c r="F2255" s="6">
        <v>1233.2985000000001</v>
      </c>
      <c r="G2255" s="6">
        <v>2028.915</v>
      </c>
      <c r="H2255" s="6" t="str">
        <f>VLOOKUP(Tabla1[[#This Row],[Caja]],Originales!$I$3:$K$6,2,FALSE)</f>
        <v>Las Canteras</v>
      </c>
      <c r="I2255" s="6" t="str">
        <f>VLOOKUP(Tabla1[[#This Row],[Caja]],Originales!$I$3:$K$6,3,FALSE)</f>
        <v>Las Palmas</v>
      </c>
      <c r="J2255" s="9" t="str">
        <f>VLOOKUP(Tabla1[[#This Row],[CodigoEmpleado]],Originales!$M$3:$P$13,2,FALSE)</f>
        <v>Ana</v>
      </c>
      <c r="K2255" s="10">
        <f>YEAR(Tabla1[[#This Row],[Fecha]])</f>
        <v>2011</v>
      </c>
      <c r="L2255" s="11">
        <f>MONTH(Tabla1[[#This Row],[Fecha]])</f>
        <v>10</v>
      </c>
      <c r="M2255" s="11">
        <f>DAY(Tabla1[[#This Row],[Fecha]])</f>
        <v>9</v>
      </c>
      <c r="N2255" s="11">
        <f>WEEKDAY(Tabla1[[#This Row],[Fecha]],2)</f>
        <v>7</v>
      </c>
      <c r="O2255" s="11" t="str">
        <f t="shared" si="35"/>
        <v>Domingo</v>
      </c>
    </row>
    <row r="2256" spans="1:15" x14ac:dyDescent="0.25">
      <c r="A2256" s="4">
        <v>40825</v>
      </c>
      <c r="B2256">
        <v>4</v>
      </c>
      <c r="C2256">
        <v>1</v>
      </c>
      <c r="D2256" s="5" t="s">
        <v>37</v>
      </c>
      <c r="E2256" s="6">
        <v>550.01099999999997</v>
      </c>
      <c r="F2256" s="6">
        <v>1231.2719999999999</v>
      </c>
      <c r="G2256" s="6">
        <v>1781.2829999999999</v>
      </c>
      <c r="H2256" s="6" t="str">
        <f>VLOOKUP(Tabla1[[#This Row],[Caja]],Originales!$I$3:$K$6,2,FALSE)</f>
        <v>Telde</v>
      </c>
      <c r="I2256" s="6" t="str">
        <f>VLOOKUP(Tabla1[[#This Row],[Caja]],Originales!$I$3:$K$6,3,FALSE)</f>
        <v>Las Palmas</v>
      </c>
      <c r="J2256" s="9" t="str">
        <f>VLOOKUP(Tabla1[[#This Row],[CodigoEmpleado]],Originales!$M$3:$P$13,2,FALSE)</f>
        <v>Luis</v>
      </c>
      <c r="K2256" s="10">
        <f>YEAR(Tabla1[[#This Row],[Fecha]])</f>
        <v>2011</v>
      </c>
      <c r="L2256" s="11">
        <f>MONTH(Tabla1[[#This Row],[Fecha]])</f>
        <v>10</v>
      </c>
      <c r="M2256" s="11">
        <f>DAY(Tabla1[[#This Row],[Fecha]])</f>
        <v>9</v>
      </c>
      <c r="N2256" s="11">
        <f>WEEKDAY(Tabla1[[#This Row],[Fecha]],2)</f>
        <v>7</v>
      </c>
      <c r="O2256" s="11" t="str">
        <f t="shared" si="35"/>
        <v>Domingo</v>
      </c>
    </row>
    <row r="2257" spans="1:15" x14ac:dyDescent="0.25">
      <c r="A2257" s="4">
        <v>40825</v>
      </c>
      <c r="B2257">
        <v>4</v>
      </c>
      <c r="C2257">
        <v>2</v>
      </c>
      <c r="D2257" s="5" t="s">
        <v>40</v>
      </c>
      <c r="E2257" s="6">
        <v>624.82349999999997</v>
      </c>
      <c r="F2257" s="6">
        <v>1265.712</v>
      </c>
      <c r="G2257" s="6">
        <v>1890.5355</v>
      </c>
      <c r="H2257" s="6" t="str">
        <f>VLOOKUP(Tabla1[[#This Row],[Caja]],Originales!$I$3:$K$6,2,FALSE)</f>
        <v>Telde</v>
      </c>
      <c r="I2257" s="6" t="str">
        <f>VLOOKUP(Tabla1[[#This Row],[Caja]],Originales!$I$3:$K$6,3,FALSE)</f>
        <v>Las Palmas</v>
      </c>
      <c r="J2257" s="9" t="str">
        <f>VLOOKUP(Tabla1[[#This Row],[CodigoEmpleado]],Originales!$M$3:$P$13,2,FALSE)</f>
        <v>Pepe</v>
      </c>
      <c r="K2257" s="10">
        <f>YEAR(Tabla1[[#This Row],[Fecha]])</f>
        <v>2011</v>
      </c>
      <c r="L2257" s="11">
        <f>MONTH(Tabla1[[#This Row],[Fecha]])</f>
        <v>10</v>
      </c>
      <c r="M2257" s="11">
        <f>DAY(Tabla1[[#This Row],[Fecha]])</f>
        <v>9</v>
      </c>
      <c r="N2257" s="11">
        <f>WEEKDAY(Tabla1[[#This Row],[Fecha]],2)</f>
        <v>7</v>
      </c>
      <c r="O2257" s="11" t="str">
        <f t="shared" si="35"/>
        <v>Domingo</v>
      </c>
    </row>
    <row r="2258" spans="1:15" x14ac:dyDescent="0.25">
      <c r="A2258" s="4">
        <v>40826</v>
      </c>
      <c r="B2258">
        <v>1</v>
      </c>
      <c r="C2258">
        <v>1</v>
      </c>
      <c r="D2258" s="5" t="s">
        <v>41</v>
      </c>
      <c r="E2258" s="6">
        <v>659.93550000000005</v>
      </c>
      <c r="F2258" s="6">
        <v>1000.776</v>
      </c>
      <c r="G2258" s="6">
        <v>1660.7114999999999</v>
      </c>
      <c r="H2258" s="6" t="str">
        <f>VLOOKUP(Tabla1[[#This Row],[Caja]],Originales!$I$3:$K$6,2,FALSE)</f>
        <v>Tenerife Norte</v>
      </c>
      <c r="I2258" s="6" t="str">
        <f>VLOOKUP(Tabla1[[#This Row],[Caja]],Originales!$I$3:$K$6,3,FALSE)</f>
        <v>Tenerife</v>
      </c>
      <c r="J2258" s="9" t="str">
        <f>VLOOKUP(Tabla1[[#This Row],[CodigoEmpleado]],Originales!$M$3:$P$13,2,FALSE)</f>
        <v>Javi</v>
      </c>
      <c r="K2258" s="10">
        <f>YEAR(Tabla1[[#This Row],[Fecha]])</f>
        <v>2011</v>
      </c>
      <c r="L2258" s="11">
        <f>MONTH(Tabla1[[#This Row],[Fecha]])</f>
        <v>10</v>
      </c>
      <c r="M2258" s="11">
        <f>DAY(Tabla1[[#This Row],[Fecha]])</f>
        <v>10</v>
      </c>
      <c r="N2258" s="11">
        <f>WEEKDAY(Tabla1[[#This Row],[Fecha]],2)</f>
        <v>1</v>
      </c>
      <c r="O2258" s="11" t="str">
        <f t="shared" si="35"/>
        <v>Lunes</v>
      </c>
    </row>
    <row r="2259" spans="1:15" x14ac:dyDescent="0.25">
      <c r="A2259" s="4">
        <v>40826</v>
      </c>
      <c r="B2259">
        <v>1</v>
      </c>
      <c r="C2259">
        <v>2</v>
      </c>
      <c r="D2259" s="5" t="s">
        <v>43</v>
      </c>
      <c r="E2259" s="6">
        <v>759.07650000000001</v>
      </c>
      <c r="F2259" s="6">
        <v>1152.1545000000001</v>
      </c>
      <c r="G2259" s="6">
        <v>1911.231</v>
      </c>
      <c r="H2259" s="6" t="str">
        <f>VLOOKUP(Tabla1[[#This Row],[Caja]],Originales!$I$3:$K$6,2,FALSE)</f>
        <v>Tenerife Norte</v>
      </c>
      <c r="I2259" s="6" t="str">
        <f>VLOOKUP(Tabla1[[#This Row],[Caja]],Originales!$I$3:$K$6,3,FALSE)</f>
        <v>Tenerife</v>
      </c>
      <c r="J2259" s="9" t="str">
        <f>VLOOKUP(Tabla1[[#This Row],[CodigoEmpleado]],Originales!$M$3:$P$13,2,FALSE)</f>
        <v>Jose</v>
      </c>
      <c r="K2259" s="10">
        <f>YEAR(Tabla1[[#This Row],[Fecha]])</f>
        <v>2011</v>
      </c>
      <c r="L2259" s="11">
        <f>MONTH(Tabla1[[#This Row],[Fecha]])</f>
        <v>10</v>
      </c>
      <c r="M2259" s="11">
        <f>DAY(Tabla1[[#This Row],[Fecha]])</f>
        <v>10</v>
      </c>
      <c r="N2259" s="11">
        <f>WEEKDAY(Tabla1[[#This Row],[Fecha]],2)</f>
        <v>1</v>
      </c>
      <c r="O2259" s="11" t="str">
        <f t="shared" si="35"/>
        <v>Lunes</v>
      </c>
    </row>
    <row r="2260" spans="1:15" x14ac:dyDescent="0.25">
      <c r="A2260" s="4">
        <v>40826</v>
      </c>
      <c r="B2260">
        <v>2</v>
      </c>
      <c r="C2260">
        <v>1</v>
      </c>
      <c r="D2260" s="5" t="s">
        <v>47</v>
      </c>
      <c r="E2260" s="6">
        <v>635.65949999999998</v>
      </c>
      <c r="F2260" s="6">
        <v>961.01250000000005</v>
      </c>
      <c r="G2260" s="6">
        <v>1596.672</v>
      </c>
      <c r="H2260" s="6" t="str">
        <f>VLOOKUP(Tabla1[[#This Row],[Caja]],Originales!$I$3:$K$6,2,FALSE)</f>
        <v>Tenerife Sur</v>
      </c>
      <c r="I2260" s="6" t="str">
        <f>VLOOKUP(Tabla1[[#This Row],[Caja]],Originales!$I$3:$K$6,3,FALSE)</f>
        <v>Tenerife</v>
      </c>
      <c r="J2260" s="9" t="str">
        <f>VLOOKUP(Tabla1[[#This Row],[CodigoEmpleado]],Originales!$M$3:$P$13,2,FALSE)</f>
        <v>Toño</v>
      </c>
      <c r="K2260" s="10">
        <f>YEAR(Tabla1[[#This Row],[Fecha]])</f>
        <v>2011</v>
      </c>
      <c r="L2260" s="11">
        <f>MONTH(Tabla1[[#This Row],[Fecha]])</f>
        <v>10</v>
      </c>
      <c r="M2260" s="11">
        <f>DAY(Tabla1[[#This Row],[Fecha]])</f>
        <v>10</v>
      </c>
      <c r="N2260" s="11">
        <f>WEEKDAY(Tabla1[[#This Row],[Fecha]],2)</f>
        <v>1</v>
      </c>
      <c r="O2260" s="11" t="str">
        <f t="shared" si="35"/>
        <v>Lunes</v>
      </c>
    </row>
    <row r="2261" spans="1:15" x14ac:dyDescent="0.25">
      <c r="A2261" s="4">
        <v>40826</v>
      </c>
      <c r="B2261">
        <v>2</v>
      </c>
      <c r="C2261">
        <v>2</v>
      </c>
      <c r="D2261" s="5" t="s">
        <v>24</v>
      </c>
      <c r="E2261" s="6">
        <v>730.83150000000001</v>
      </c>
      <c r="F2261" s="6">
        <v>1099.7384999999999</v>
      </c>
      <c r="G2261" s="6">
        <v>1830.57</v>
      </c>
      <c r="H2261" s="6" t="str">
        <f>VLOOKUP(Tabla1[[#This Row],[Caja]],Originales!$I$3:$K$6,2,FALSE)</f>
        <v>Tenerife Sur</v>
      </c>
      <c r="I2261" s="6" t="str">
        <f>VLOOKUP(Tabla1[[#This Row],[Caja]],Originales!$I$3:$K$6,3,FALSE)</f>
        <v>Tenerife</v>
      </c>
      <c r="J2261" s="9" t="str">
        <f>VLOOKUP(Tabla1[[#This Row],[CodigoEmpleado]],Originales!$M$3:$P$13,2,FALSE)</f>
        <v>Ana</v>
      </c>
      <c r="K2261" s="10">
        <f>YEAR(Tabla1[[#This Row],[Fecha]])</f>
        <v>2011</v>
      </c>
      <c r="L2261" s="11">
        <f>MONTH(Tabla1[[#This Row],[Fecha]])</f>
        <v>10</v>
      </c>
      <c r="M2261" s="11">
        <f>DAY(Tabla1[[#This Row],[Fecha]])</f>
        <v>10</v>
      </c>
      <c r="N2261" s="11">
        <f>WEEKDAY(Tabla1[[#This Row],[Fecha]],2)</f>
        <v>1</v>
      </c>
      <c r="O2261" s="11" t="str">
        <f t="shared" si="35"/>
        <v>Lunes</v>
      </c>
    </row>
    <row r="2262" spans="1:15" x14ac:dyDescent="0.25">
      <c r="A2262" s="4">
        <v>40826</v>
      </c>
      <c r="B2262">
        <v>3</v>
      </c>
      <c r="C2262">
        <v>1</v>
      </c>
      <c r="D2262" s="5" t="s">
        <v>30</v>
      </c>
      <c r="E2262" s="6">
        <v>631.54349999999999</v>
      </c>
      <c r="F2262" s="6">
        <v>965.8845</v>
      </c>
      <c r="G2262" s="6">
        <v>1597.4280000000001</v>
      </c>
      <c r="H2262" s="6" t="str">
        <f>VLOOKUP(Tabla1[[#This Row],[Caja]],Originales!$I$3:$K$6,2,FALSE)</f>
        <v>Las Canteras</v>
      </c>
      <c r="I2262" s="6" t="str">
        <f>VLOOKUP(Tabla1[[#This Row],[Caja]],Originales!$I$3:$K$6,3,FALSE)</f>
        <v>Las Palmas</v>
      </c>
      <c r="J2262" s="9" t="str">
        <f>VLOOKUP(Tabla1[[#This Row],[CodigoEmpleado]],Originales!$M$3:$P$13,2,FALSE)</f>
        <v>Juan</v>
      </c>
      <c r="K2262" s="10">
        <f>YEAR(Tabla1[[#This Row],[Fecha]])</f>
        <v>2011</v>
      </c>
      <c r="L2262" s="11">
        <f>MONTH(Tabla1[[#This Row],[Fecha]])</f>
        <v>10</v>
      </c>
      <c r="M2262" s="11">
        <f>DAY(Tabla1[[#This Row],[Fecha]])</f>
        <v>10</v>
      </c>
      <c r="N2262" s="11">
        <f>WEEKDAY(Tabla1[[#This Row],[Fecha]],2)</f>
        <v>1</v>
      </c>
      <c r="O2262" s="11" t="str">
        <f t="shared" si="35"/>
        <v>Lunes</v>
      </c>
    </row>
    <row r="2263" spans="1:15" x14ac:dyDescent="0.25">
      <c r="A2263" s="4">
        <v>40826</v>
      </c>
      <c r="B2263">
        <v>3</v>
      </c>
      <c r="C2263">
        <v>2</v>
      </c>
      <c r="D2263" s="5" t="s">
        <v>16</v>
      </c>
      <c r="E2263" s="6">
        <v>626.96550000000002</v>
      </c>
      <c r="F2263" s="6">
        <v>960.49800000000005</v>
      </c>
      <c r="G2263" s="6">
        <v>1587.4635000000001</v>
      </c>
      <c r="H2263" s="6" t="str">
        <f>VLOOKUP(Tabla1[[#This Row],[Caja]],Originales!$I$3:$K$6,2,FALSE)</f>
        <v>Las Canteras</v>
      </c>
      <c r="I2263" s="6" t="str">
        <f>VLOOKUP(Tabla1[[#This Row],[Caja]],Originales!$I$3:$K$6,3,FALSE)</f>
        <v>Las Palmas</v>
      </c>
      <c r="J2263" s="9" t="str">
        <f>VLOOKUP(Tabla1[[#This Row],[CodigoEmpleado]],Originales!$M$3:$P$13,2,FALSE)</f>
        <v>Jorge</v>
      </c>
      <c r="K2263" s="10">
        <f>YEAR(Tabla1[[#This Row],[Fecha]])</f>
        <v>2011</v>
      </c>
      <c r="L2263" s="11">
        <f>MONTH(Tabla1[[#This Row],[Fecha]])</f>
        <v>10</v>
      </c>
      <c r="M2263" s="11">
        <f>DAY(Tabla1[[#This Row],[Fecha]])</f>
        <v>10</v>
      </c>
      <c r="N2263" s="11">
        <f>WEEKDAY(Tabla1[[#This Row],[Fecha]],2)</f>
        <v>1</v>
      </c>
      <c r="O2263" s="11" t="str">
        <f t="shared" si="35"/>
        <v>Lunes</v>
      </c>
    </row>
    <row r="2264" spans="1:15" x14ac:dyDescent="0.25">
      <c r="A2264" s="4">
        <v>40826</v>
      </c>
      <c r="B2264">
        <v>4</v>
      </c>
      <c r="C2264">
        <v>1</v>
      </c>
      <c r="D2264" s="5" t="s">
        <v>22</v>
      </c>
      <c r="E2264" s="6">
        <v>675.26549999999997</v>
      </c>
      <c r="F2264" s="6">
        <v>1033.2735</v>
      </c>
      <c r="G2264" s="6">
        <v>1708.539</v>
      </c>
      <c r="H2264" s="6" t="str">
        <f>VLOOKUP(Tabla1[[#This Row],[Caja]],Originales!$I$3:$K$6,2,FALSE)</f>
        <v>Telde</v>
      </c>
      <c r="I2264" s="6" t="str">
        <f>VLOOKUP(Tabla1[[#This Row],[Caja]],Originales!$I$3:$K$6,3,FALSE)</f>
        <v>Las Palmas</v>
      </c>
      <c r="J2264" s="9" t="str">
        <f>VLOOKUP(Tabla1[[#This Row],[CodigoEmpleado]],Originales!$M$3:$P$13,2,FALSE)</f>
        <v>Paco</v>
      </c>
      <c r="K2264" s="10">
        <f>YEAR(Tabla1[[#This Row],[Fecha]])</f>
        <v>2011</v>
      </c>
      <c r="L2264" s="11">
        <f>MONTH(Tabla1[[#This Row],[Fecha]])</f>
        <v>10</v>
      </c>
      <c r="M2264" s="11">
        <f>DAY(Tabla1[[#This Row],[Fecha]])</f>
        <v>10</v>
      </c>
      <c r="N2264" s="11">
        <f>WEEKDAY(Tabla1[[#This Row],[Fecha]],2)</f>
        <v>1</v>
      </c>
      <c r="O2264" s="11" t="str">
        <f t="shared" si="35"/>
        <v>Lunes</v>
      </c>
    </row>
    <row r="2265" spans="1:15" x14ac:dyDescent="0.25">
      <c r="A2265" s="4">
        <v>40826</v>
      </c>
      <c r="B2265">
        <v>4</v>
      </c>
      <c r="C2265">
        <v>2</v>
      </c>
      <c r="D2265" s="5" t="s">
        <v>27</v>
      </c>
      <c r="E2265" s="6">
        <v>685.94399999999996</v>
      </c>
      <c r="F2265" s="6">
        <v>1029.8505</v>
      </c>
      <c r="G2265" s="6">
        <v>1715.7945</v>
      </c>
      <c r="H2265" s="6" t="str">
        <f>VLOOKUP(Tabla1[[#This Row],[Caja]],Originales!$I$3:$K$6,2,FALSE)</f>
        <v>Telde</v>
      </c>
      <c r="I2265" s="6" t="str">
        <f>VLOOKUP(Tabla1[[#This Row],[Caja]],Originales!$I$3:$K$6,3,FALSE)</f>
        <v>Las Palmas</v>
      </c>
      <c r="J2265" s="9" t="str">
        <f>VLOOKUP(Tabla1[[#This Row],[CodigoEmpleado]],Originales!$M$3:$P$13,2,FALSE)</f>
        <v>Bea</v>
      </c>
      <c r="K2265" s="10">
        <f>YEAR(Tabla1[[#This Row],[Fecha]])</f>
        <v>2011</v>
      </c>
      <c r="L2265" s="11">
        <f>MONTH(Tabla1[[#This Row],[Fecha]])</f>
        <v>10</v>
      </c>
      <c r="M2265" s="11">
        <f>DAY(Tabla1[[#This Row],[Fecha]])</f>
        <v>10</v>
      </c>
      <c r="N2265" s="11">
        <f>WEEKDAY(Tabla1[[#This Row],[Fecha]],2)</f>
        <v>1</v>
      </c>
      <c r="O2265" s="11" t="str">
        <f t="shared" si="35"/>
        <v>Lunes</v>
      </c>
    </row>
    <row r="2266" spans="1:15" x14ac:dyDescent="0.25">
      <c r="A2266" s="4">
        <v>40827</v>
      </c>
      <c r="B2266">
        <v>1</v>
      </c>
      <c r="C2266">
        <v>1</v>
      </c>
      <c r="D2266" s="5" t="s">
        <v>32</v>
      </c>
      <c r="E2266" s="6">
        <v>716.49900000000002</v>
      </c>
      <c r="F2266" s="6">
        <v>1111.6769999999999</v>
      </c>
      <c r="G2266" s="6">
        <v>1828.1759999999999</v>
      </c>
      <c r="H2266" s="6" t="str">
        <f>VLOOKUP(Tabla1[[#This Row],[Caja]],Originales!$I$3:$K$6,2,FALSE)</f>
        <v>Tenerife Norte</v>
      </c>
      <c r="I2266" s="6" t="str">
        <f>VLOOKUP(Tabla1[[#This Row],[Caja]],Originales!$I$3:$K$6,3,FALSE)</f>
        <v>Tenerife</v>
      </c>
      <c r="J2266" s="9" t="str">
        <f>VLOOKUP(Tabla1[[#This Row],[CodigoEmpleado]],Originales!$M$3:$P$13,2,FALSE)</f>
        <v>Ana</v>
      </c>
      <c r="K2266" s="10">
        <f>YEAR(Tabla1[[#This Row],[Fecha]])</f>
        <v>2011</v>
      </c>
      <c r="L2266" s="11">
        <f>MONTH(Tabla1[[#This Row],[Fecha]])</f>
        <v>10</v>
      </c>
      <c r="M2266" s="11">
        <f>DAY(Tabla1[[#This Row],[Fecha]])</f>
        <v>11</v>
      </c>
      <c r="N2266" s="11">
        <f>WEEKDAY(Tabla1[[#This Row],[Fecha]],2)</f>
        <v>2</v>
      </c>
      <c r="O2266" s="11" t="str">
        <f t="shared" si="35"/>
        <v>Martes</v>
      </c>
    </row>
    <row r="2267" spans="1:15" x14ac:dyDescent="0.25">
      <c r="A2267" s="4">
        <v>40827</v>
      </c>
      <c r="B2267">
        <v>1</v>
      </c>
      <c r="C2267">
        <v>2</v>
      </c>
      <c r="D2267" s="5" t="s">
        <v>37</v>
      </c>
      <c r="E2267" s="6">
        <v>798.52499999999998</v>
      </c>
      <c r="F2267" s="6">
        <v>1227.2819999999999</v>
      </c>
      <c r="G2267" s="6">
        <v>2025.807</v>
      </c>
      <c r="H2267" s="6" t="str">
        <f>VLOOKUP(Tabla1[[#This Row],[Caja]],Originales!$I$3:$K$6,2,FALSE)</f>
        <v>Tenerife Norte</v>
      </c>
      <c r="I2267" s="6" t="str">
        <f>VLOOKUP(Tabla1[[#This Row],[Caja]],Originales!$I$3:$K$6,3,FALSE)</f>
        <v>Tenerife</v>
      </c>
      <c r="J2267" s="9" t="str">
        <f>VLOOKUP(Tabla1[[#This Row],[CodigoEmpleado]],Originales!$M$3:$P$13,2,FALSE)</f>
        <v>Luis</v>
      </c>
      <c r="K2267" s="10">
        <f>YEAR(Tabla1[[#This Row],[Fecha]])</f>
        <v>2011</v>
      </c>
      <c r="L2267" s="11">
        <f>MONTH(Tabla1[[#This Row],[Fecha]])</f>
        <v>10</v>
      </c>
      <c r="M2267" s="11">
        <f>DAY(Tabla1[[#This Row],[Fecha]])</f>
        <v>11</v>
      </c>
      <c r="N2267" s="11">
        <f>WEEKDAY(Tabla1[[#This Row],[Fecha]],2)</f>
        <v>2</v>
      </c>
      <c r="O2267" s="11" t="str">
        <f t="shared" si="35"/>
        <v>Martes</v>
      </c>
    </row>
    <row r="2268" spans="1:15" x14ac:dyDescent="0.25">
      <c r="A2268" s="4">
        <v>40827</v>
      </c>
      <c r="B2268">
        <v>2</v>
      </c>
      <c r="C2268">
        <v>1</v>
      </c>
      <c r="D2268" s="5" t="s">
        <v>40</v>
      </c>
      <c r="E2268" s="6">
        <v>687.57150000000001</v>
      </c>
      <c r="F2268" s="6">
        <v>1059.6389999999999</v>
      </c>
      <c r="G2268" s="6">
        <v>1747.2104999999999</v>
      </c>
      <c r="H2268" s="6" t="str">
        <f>VLOOKUP(Tabla1[[#This Row],[Caja]],Originales!$I$3:$K$6,2,FALSE)</f>
        <v>Tenerife Sur</v>
      </c>
      <c r="I2268" s="6" t="str">
        <f>VLOOKUP(Tabla1[[#This Row],[Caja]],Originales!$I$3:$K$6,3,FALSE)</f>
        <v>Tenerife</v>
      </c>
      <c r="J2268" s="9" t="str">
        <f>VLOOKUP(Tabla1[[#This Row],[CodigoEmpleado]],Originales!$M$3:$P$13,2,FALSE)</f>
        <v>Pepe</v>
      </c>
      <c r="K2268" s="10">
        <f>YEAR(Tabla1[[#This Row],[Fecha]])</f>
        <v>2011</v>
      </c>
      <c r="L2268" s="11">
        <f>MONTH(Tabla1[[#This Row],[Fecha]])</f>
        <v>10</v>
      </c>
      <c r="M2268" s="11">
        <f>DAY(Tabla1[[#This Row],[Fecha]])</f>
        <v>11</v>
      </c>
      <c r="N2268" s="11">
        <f>WEEKDAY(Tabla1[[#This Row],[Fecha]],2)</f>
        <v>2</v>
      </c>
      <c r="O2268" s="11" t="str">
        <f t="shared" si="35"/>
        <v>Martes</v>
      </c>
    </row>
    <row r="2269" spans="1:15" x14ac:dyDescent="0.25">
      <c r="A2269" s="4">
        <v>40827</v>
      </c>
      <c r="B2269">
        <v>2</v>
      </c>
      <c r="C2269">
        <v>2</v>
      </c>
      <c r="D2269" s="5" t="s">
        <v>41</v>
      </c>
      <c r="E2269" s="6">
        <v>725.39250000000004</v>
      </c>
      <c r="F2269" s="6">
        <v>1099.7805000000001</v>
      </c>
      <c r="G2269" s="6">
        <v>1825.173</v>
      </c>
      <c r="H2269" s="6" t="str">
        <f>VLOOKUP(Tabla1[[#This Row],[Caja]],Originales!$I$3:$K$6,2,FALSE)</f>
        <v>Tenerife Sur</v>
      </c>
      <c r="I2269" s="6" t="str">
        <f>VLOOKUP(Tabla1[[#This Row],[Caja]],Originales!$I$3:$K$6,3,FALSE)</f>
        <v>Tenerife</v>
      </c>
      <c r="J2269" s="9" t="str">
        <f>VLOOKUP(Tabla1[[#This Row],[CodigoEmpleado]],Originales!$M$3:$P$13,2,FALSE)</f>
        <v>Javi</v>
      </c>
      <c r="K2269" s="10">
        <f>YEAR(Tabla1[[#This Row],[Fecha]])</f>
        <v>2011</v>
      </c>
      <c r="L2269" s="11">
        <f>MONTH(Tabla1[[#This Row],[Fecha]])</f>
        <v>10</v>
      </c>
      <c r="M2269" s="11">
        <f>DAY(Tabla1[[#This Row],[Fecha]])</f>
        <v>11</v>
      </c>
      <c r="N2269" s="11">
        <f>WEEKDAY(Tabla1[[#This Row],[Fecha]],2)</f>
        <v>2</v>
      </c>
      <c r="O2269" s="11" t="str">
        <f t="shared" si="35"/>
        <v>Martes</v>
      </c>
    </row>
    <row r="2270" spans="1:15" x14ac:dyDescent="0.25">
      <c r="A2270" s="4">
        <v>40827</v>
      </c>
      <c r="B2270">
        <v>3</v>
      </c>
      <c r="C2270">
        <v>1</v>
      </c>
      <c r="D2270" s="5" t="s">
        <v>43</v>
      </c>
      <c r="E2270" s="6">
        <v>628.02599999999995</v>
      </c>
      <c r="F2270" s="6">
        <v>976.92</v>
      </c>
      <c r="G2270" s="6">
        <v>1604.9459999999999</v>
      </c>
      <c r="H2270" s="6" t="str">
        <f>VLOOKUP(Tabla1[[#This Row],[Caja]],Originales!$I$3:$K$6,2,FALSE)</f>
        <v>Las Canteras</v>
      </c>
      <c r="I2270" s="6" t="str">
        <f>VLOOKUP(Tabla1[[#This Row],[Caja]],Originales!$I$3:$K$6,3,FALSE)</f>
        <v>Las Palmas</v>
      </c>
      <c r="J2270" s="9" t="str">
        <f>VLOOKUP(Tabla1[[#This Row],[CodigoEmpleado]],Originales!$M$3:$P$13,2,FALSE)</f>
        <v>Jose</v>
      </c>
      <c r="K2270" s="10">
        <f>YEAR(Tabla1[[#This Row],[Fecha]])</f>
        <v>2011</v>
      </c>
      <c r="L2270" s="11">
        <f>MONTH(Tabla1[[#This Row],[Fecha]])</f>
        <v>10</v>
      </c>
      <c r="M2270" s="11">
        <f>DAY(Tabla1[[#This Row],[Fecha]])</f>
        <v>11</v>
      </c>
      <c r="N2270" s="11">
        <f>WEEKDAY(Tabla1[[#This Row],[Fecha]],2)</f>
        <v>2</v>
      </c>
      <c r="O2270" s="11" t="str">
        <f t="shared" si="35"/>
        <v>Martes</v>
      </c>
    </row>
    <row r="2271" spans="1:15" x14ac:dyDescent="0.25">
      <c r="A2271" s="4">
        <v>40827</v>
      </c>
      <c r="B2271">
        <v>3</v>
      </c>
      <c r="C2271">
        <v>2</v>
      </c>
      <c r="D2271" s="5" t="s">
        <v>47</v>
      </c>
      <c r="E2271" s="6">
        <v>873.76800000000003</v>
      </c>
      <c r="F2271" s="6">
        <v>1330.4024999999999</v>
      </c>
      <c r="G2271" s="6">
        <v>2204.1705000000002</v>
      </c>
      <c r="H2271" s="6" t="str">
        <f>VLOOKUP(Tabla1[[#This Row],[Caja]],Originales!$I$3:$K$6,2,FALSE)</f>
        <v>Las Canteras</v>
      </c>
      <c r="I2271" s="6" t="str">
        <f>VLOOKUP(Tabla1[[#This Row],[Caja]],Originales!$I$3:$K$6,3,FALSE)</f>
        <v>Las Palmas</v>
      </c>
      <c r="J2271" s="9" t="str">
        <f>VLOOKUP(Tabla1[[#This Row],[CodigoEmpleado]],Originales!$M$3:$P$13,2,FALSE)</f>
        <v>Toño</v>
      </c>
      <c r="K2271" s="10">
        <f>YEAR(Tabla1[[#This Row],[Fecha]])</f>
        <v>2011</v>
      </c>
      <c r="L2271" s="11">
        <f>MONTH(Tabla1[[#This Row],[Fecha]])</f>
        <v>10</v>
      </c>
      <c r="M2271" s="11">
        <f>DAY(Tabla1[[#This Row],[Fecha]])</f>
        <v>11</v>
      </c>
      <c r="N2271" s="11">
        <f>WEEKDAY(Tabla1[[#This Row],[Fecha]],2)</f>
        <v>2</v>
      </c>
      <c r="O2271" s="11" t="str">
        <f t="shared" si="35"/>
        <v>Martes</v>
      </c>
    </row>
    <row r="2272" spans="1:15" x14ac:dyDescent="0.25">
      <c r="A2272" s="4">
        <v>40827</v>
      </c>
      <c r="B2272">
        <v>4</v>
      </c>
      <c r="C2272">
        <v>1</v>
      </c>
      <c r="D2272" s="5" t="s">
        <v>24</v>
      </c>
      <c r="E2272" s="6">
        <v>723.303</v>
      </c>
      <c r="F2272" s="6">
        <v>1112.8320000000001</v>
      </c>
      <c r="G2272" s="6">
        <v>1836.135</v>
      </c>
      <c r="H2272" s="6" t="str">
        <f>VLOOKUP(Tabla1[[#This Row],[Caja]],Originales!$I$3:$K$6,2,FALSE)</f>
        <v>Telde</v>
      </c>
      <c r="I2272" s="6" t="str">
        <f>VLOOKUP(Tabla1[[#This Row],[Caja]],Originales!$I$3:$K$6,3,FALSE)</f>
        <v>Las Palmas</v>
      </c>
      <c r="J2272" s="9" t="str">
        <f>VLOOKUP(Tabla1[[#This Row],[CodigoEmpleado]],Originales!$M$3:$P$13,2,FALSE)</f>
        <v>Ana</v>
      </c>
      <c r="K2272" s="10">
        <f>YEAR(Tabla1[[#This Row],[Fecha]])</f>
        <v>2011</v>
      </c>
      <c r="L2272" s="11">
        <f>MONTH(Tabla1[[#This Row],[Fecha]])</f>
        <v>10</v>
      </c>
      <c r="M2272" s="11">
        <f>DAY(Tabla1[[#This Row],[Fecha]])</f>
        <v>11</v>
      </c>
      <c r="N2272" s="11">
        <f>WEEKDAY(Tabla1[[#This Row],[Fecha]],2)</f>
        <v>2</v>
      </c>
      <c r="O2272" s="11" t="str">
        <f t="shared" si="35"/>
        <v>Martes</v>
      </c>
    </row>
    <row r="2273" spans="1:15" x14ac:dyDescent="0.25">
      <c r="A2273" s="4">
        <v>40827</v>
      </c>
      <c r="B2273">
        <v>4</v>
      </c>
      <c r="C2273">
        <v>2</v>
      </c>
      <c r="D2273" s="5" t="s">
        <v>30</v>
      </c>
      <c r="E2273" s="6">
        <v>676.053</v>
      </c>
      <c r="F2273" s="6">
        <v>1047.7425000000001</v>
      </c>
      <c r="G2273" s="6">
        <v>1723.7954999999999</v>
      </c>
      <c r="H2273" s="6" t="str">
        <f>VLOOKUP(Tabla1[[#This Row],[Caja]],Originales!$I$3:$K$6,2,FALSE)</f>
        <v>Telde</v>
      </c>
      <c r="I2273" s="6" t="str">
        <f>VLOOKUP(Tabla1[[#This Row],[Caja]],Originales!$I$3:$K$6,3,FALSE)</f>
        <v>Las Palmas</v>
      </c>
      <c r="J2273" s="9" t="str">
        <f>VLOOKUP(Tabla1[[#This Row],[CodigoEmpleado]],Originales!$M$3:$P$13,2,FALSE)</f>
        <v>Juan</v>
      </c>
      <c r="K2273" s="10">
        <f>YEAR(Tabla1[[#This Row],[Fecha]])</f>
        <v>2011</v>
      </c>
      <c r="L2273" s="11">
        <f>MONTH(Tabla1[[#This Row],[Fecha]])</f>
        <v>10</v>
      </c>
      <c r="M2273" s="11">
        <f>DAY(Tabla1[[#This Row],[Fecha]])</f>
        <v>11</v>
      </c>
      <c r="N2273" s="11">
        <f>WEEKDAY(Tabla1[[#This Row],[Fecha]],2)</f>
        <v>2</v>
      </c>
      <c r="O2273" s="11" t="str">
        <f t="shared" si="35"/>
        <v>Martes</v>
      </c>
    </row>
    <row r="2274" spans="1:15" x14ac:dyDescent="0.25">
      <c r="A2274" s="4">
        <v>40828</v>
      </c>
      <c r="B2274">
        <v>1</v>
      </c>
      <c r="C2274">
        <v>1</v>
      </c>
      <c r="D2274" s="5" t="s">
        <v>16</v>
      </c>
      <c r="E2274" s="6">
        <v>685.21950000000004</v>
      </c>
      <c r="F2274" s="6">
        <v>1061.4659999999999</v>
      </c>
      <c r="G2274" s="6">
        <v>1746.6855</v>
      </c>
      <c r="H2274" s="6" t="str">
        <f>VLOOKUP(Tabla1[[#This Row],[Caja]],Originales!$I$3:$K$6,2,FALSE)</f>
        <v>Tenerife Norte</v>
      </c>
      <c r="I2274" s="6" t="str">
        <f>VLOOKUP(Tabla1[[#This Row],[Caja]],Originales!$I$3:$K$6,3,FALSE)</f>
        <v>Tenerife</v>
      </c>
      <c r="J2274" s="9" t="str">
        <f>VLOOKUP(Tabla1[[#This Row],[CodigoEmpleado]],Originales!$M$3:$P$13,2,FALSE)</f>
        <v>Jorge</v>
      </c>
      <c r="K2274" s="10">
        <f>YEAR(Tabla1[[#This Row],[Fecha]])</f>
        <v>2011</v>
      </c>
      <c r="L2274" s="11">
        <f>MONTH(Tabla1[[#This Row],[Fecha]])</f>
        <v>10</v>
      </c>
      <c r="M2274" s="11">
        <f>DAY(Tabla1[[#This Row],[Fecha]])</f>
        <v>12</v>
      </c>
      <c r="N2274" s="11">
        <f>WEEKDAY(Tabla1[[#This Row],[Fecha]],2)</f>
        <v>3</v>
      </c>
      <c r="O2274" s="11" t="str">
        <f t="shared" si="35"/>
        <v>Miércoles</v>
      </c>
    </row>
    <row r="2275" spans="1:15" x14ac:dyDescent="0.25">
      <c r="A2275" s="4">
        <v>40828</v>
      </c>
      <c r="B2275">
        <v>1</v>
      </c>
      <c r="C2275">
        <v>2</v>
      </c>
      <c r="D2275" s="5" t="s">
        <v>22</v>
      </c>
      <c r="E2275" s="6">
        <v>636.13199999999995</v>
      </c>
      <c r="F2275" s="6">
        <v>1013.1555</v>
      </c>
      <c r="G2275" s="6">
        <v>1649.2874999999999</v>
      </c>
      <c r="H2275" s="6" t="str">
        <f>VLOOKUP(Tabla1[[#This Row],[Caja]],Originales!$I$3:$K$6,2,FALSE)</f>
        <v>Tenerife Norte</v>
      </c>
      <c r="I2275" s="6" t="str">
        <f>VLOOKUP(Tabla1[[#This Row],[Caja]],Originales!$I$3:$K$6,3,FALSE)</f>
        <v>Tenerife</v>
      </c>
      <c r="J2275" s="9" t="str">
        <f>VLOOKUP(Tabla1[[#This Row],[CodigoEmpleado]],Originales!$M$3:$P$13,2,FALSE)</f>
        <v>Paco</v>
      </c>
      <c r="K2275" s="10">
        <f>YEAR(Tabla1[[#This Row],[Fecha]])</f>
        <v>2011</v>
      </c>
      <c r="L2275" s="11">
        <f>MONTH(Tabla1[[#This Row],[Fecha]])</f>
        <v>10</v>
      </c>
      <c r="M2275" s="11">
        <f>DAY(Tabla1[[#This Row],[Fecha]])</f>
        <v>12</v>
      </c>
      <c r="N2275" s="11">
        <f>WEEKDAY(Tabla1[[#This Row],[Fecha]],2)</f>
        <v>3</v>
      </c>
      <c r="O2275" s="11" t="str">
        <f t="shared" si="35"/>
        <v>Miércoles</v>
      </c>
    </row>
    <row r="2276" spans="1:15" x14ac:dyDescent="0.25">
      <c r="A2276" s="4">
        <v>40828</v>
      </c>
      <c r="B2276">
        <v>2</v>
      </c>
      <c r="C2276">
        <v>1</v>
      </c>
      <c r="D2276" s="5" t="s">
        <v>27</v>
      </c>
      <c r="E2276" s="6">
        <v>698.38649999999996</v>
      </c>
      <c r="F2276" s="6">
        <v>1091.8109999999999</v>
      </c>
      <c r="G2276" s="6">
        <v>1790.1975</v>
      </c>
      <c r="H2276" s="6" t="str">
        <f>VLOOKUP(Tabla1[[#This Row],[Caja]],Originales!$I$3:$K$6,2,FALSE)</f>
        <v>Tenerife Sur</v>
      </c>
      <c r="I2276" s="6" t="str">
        <f>VLOOKUP(Tabla1[[#This Row],[Caja]],Originales!$I$3:$K$6,3,FALSE)</f>
        <v>Tenerife</v>
      </c>
      <c r="J2276" s="9" t="str">
        <f>VLOOKUP(Tabla1[[#This Row],[CodigoEmpleado]],Originales!$M$3:$P$13,2,FALSE)</f>
        <v>Bea</v>
      </c>
      <c r="K2276" s="10">
        <f>YEAR(Tabla1[[#This Row],[Fecha]])</f>
        <v>2011</v>
      </c>
      <c r="L2276" s="11">
        <f>MONTH(Tabla1[[#This Row],[Fecha]])</f>
        <v>10</v>
      </c>
      <c r="M2276" s="11">
        <f>DAY(Tabla1[[#This Row],[Fecha]])</f>
        <v>12</v>
      </c>
      <c r="N2276" s="11">
        <f>WEEKDAY(Tabla1[[#This Row],[Fecha]],2)</f>
        <v>3</v>
      </c>
      <c r="O2276" s="11" t="str">
        <f t="shared" si="35"/>
        <v>Miércoles</v>
      </c>
    </row>
    <row r="2277" spans="1:15" x14ac:dyDescent="0.25">
      <c r="A2277" s="4">
        <v>40828</v>
      </c>
      <c r="B2277">
        <v>2</v>
      </c>
      <c r="C2277">
        <v>2</v>
      </c>
      <c r="D2277" s="5" t="s">
        <v>32</v>
      </c>
      <c r="E2277" s="6">
        <v>840.35699999999997</v>
      </c>
      <c r="F2277" s="6">
        <v>1263.6645000000001</v>
      </c>
      <c r="G2277" s="6">
        <v>2104.0214999999998</v>
      </c>
      <c r="H2277" s="6" t="str">
        <f>VLOOKUP(Tabla1[[#This Row],[Caja]],Originales!$I$3:$K$6,2,FALSE)</f>
        <v>Tenerife Sur</v>
      </c>
      <c r="I2277" s="6" t="str">
        <f>VLOOKUP(Tabla1[[#This Row],[Caja]],Originales!$I$3:$K$6,3,FALSE)</f>
        <v>Tenerife</v>
      </c>
      <c r="J2277" s="9" t="str">
        <f>VLOOKUP(Tabla1[[#This Row],[CodigoEmpleado]],Originales!$M$3:$P$13,2,FALSE)</f>
        <v>Ana</v>
      </c>
      <c r="K2277" s="10">
        <f>YEAR(Tabla1[[#This Row],[Fecha]])</f>
        <v>2011</v>
      </c>
      <c r="L2277" s="11">
        <f>MONTH(Tabla1[[#This Row],[Fecha]])</f>
        <v>10</v>
      </c>
      <c r="M2277" s="11">
        <f>DAY(Tabla1[[#This Row],[Fecha]])</f>
        <v>12</v>
      </c>
      <c r="N2277" s="11">
        <f>WEEKDAY(Tabla1[[#This Row],[Fecha]],2)</f>
        <v>3</v>
      </c>
      <c r="O2277" s="11" t="str">
        <f t="shared" si="35"/>
        <v>Miércoles</v>
      </c>
    </row>
    <row r="2278" spans="1:15" x14ac:dyDescent="0.25">
      <c r="A2278" s="4">
        <v>40828</v>
      </c>
      <c r="B2278">
        <v>3</v>
      </c>
      <c r="C2278">
        <v>1</v>
      </c>
      <c r="D2278" s="5" t="s">
        <v>37</v>
      </c>
      <c r="E2278" s="6">
        <v>630.25199999999995</v>
      </c>
      <c r="F2278" s="6">
        <v>967.13400000000001</v>
      </c>
      <c r="G2278" s="6">
        <v>1597.386</v>
      </c>
      <c r="H2278" s="6" t="str">
        <f>VLOOKUP(Tabla1[[#This Row],[Caja]],Originales!$I$3:$K$6,2,FALSE)</f>
        <v>Las Canteras</v>
      </c>
      <c r="I2278" s="6" t="str">
        <f>VLOOKUP(Tabla1[[#This Row],[Caja]],Originales!$I$3:$K$6,3,FALSE)</f>
        <v>Las Palmas</v>
      </c>
      <c r="J2278" s="9" t="str">
        <f>VLOOKUP(Tabla1[[#This Row],[CodigoEmpleado]],Originales!$M$3:$P$13,2,FALSE)</f>
        <v>Luis</v>
      </c>
      <c r="K2278" s="10">
        <f>YEAR(Tabla1[[#This Row],[Fecha]])</f>
        <v>2011</v>
      </c>
      <c r="L2278" s="11">
        <f>MONTH(Tabla1[[#This Row],[Fecha]])</f>
        <v>10</v>
      </c>
      <c r="M2278" s="11">
        <f>DAY(Tabla1[[#This Row],[Fecha]])</f>
        <v>12</v>
      </c>
      <c r="N2278" s="11">
        <f>WEEKDAY(Tabla1[[#This Row],[Fecha]],2)</f>
        <v>3</v>
      </c>
      <c r="O2278" s="11" t="str">
        <f t="shared" si="35"/>
        <v>Miércoles</v>
      </c>
    </row>
    <row r="2279" spans="1:15" x14ac:dyDescent="0.25">
      <c r="A2279" s="4">
        <v>40828</v>
      </c>
      <c r="B2279">
        <v>3</v>
      </c>
      <c r="C2279">
        <v>2</v>
      </c>
      <c r="D2279" s="5" t="s">
        <v>40</v>
      </c>
      <c r="E2279" s="6">
        <v>846.3</v>
      </c>
      <c r="F2279" s="6">
        <v>1275.7919999999999</v>
      </c>
      <c r="G2279" s="6">
        <v>2122.0920000000001</v>
      </c>
      <c r="H2279" s="6" t="str">
        <f>VLOOKUP(Tabla1[[#This Row],[Caja]],Originales!$I$3:$K$6,2,FALSE)</f>
        <v>Las Canteras</v>
      </c>
      <c r="I2279" s="6" t="str">
        <f>VLOOKUP(Tabla1[[#This Row],[Caja]],Originales!$I$3:$K$6,3,FALSE)</f>
        <v>Las Palmas</v>
      </c>
      <c r="J2279" s="9" t="str">
        <f>VLOOKUP(Tabla1[[#This Row],[CodigoEmpleado]],Originales!$M$3:$P$13,2,FALSE)</f>
        <v>Pepe</v>
      </c>
      <c r="K2279" s="10">
        <f>YEAR(Tabla1[[#This Row],[Fecha]])</f>
        <v>2011</v>
      </c>
      <c r="L2279" s="11">
        <f>MONTH(Tabla1[[#This Row],[Fecha]])</f>
        <v>10</v>
      </c>
      <c r="M2279" s="11">
        <f>DAY(Tabla1[[#This Row],[Fecha]])</f>
        <v>12</v>
      </c>
      <c r="N2279" s="11">
        <f>WEEKDAY(Tabla1[[#This Row],[Fecha]],2)</f>
        <v>3</v>
      </c>
      <c r="O2279" s="11" t="str">
        <f t="shared" si="35"/>
        <v>Miércoles</v>
      </c>
    </row>
    <row r="2280" spans="1:15" x14ac:dyDescent="0.25">
      <c r="A2280" s="4">
        <v>40828</v>
      </c>
      <c r="B2280">
        <v>4</v>
      </c>
      <c r="C2280">
        <v>1</v>
      </c>
      <c r="D2280" s="5" t="s">
        <v>41</v>
      </c>
      <c r="E2280" s="6">
        <v>640.31100000000004</v>
      </c>
      <c r="F2280" s="6">
        <v>977.66549999999995</v>
      </c>
      <c r="G2280" s="6">
        <v>1617.9765</v>
      </c>
      <c r="H2280" s="6" t="str">
        <f>VLOOKUP(Tabla1[[#This Row],[Caja]],Originales!$I$3:$K$6,2,FALSE)</f>
        <v>Telde</v>
      </c>
      <c r="I2280" s="6" t="str">
        <f>VLOOKUP(Tabla1[[#This Row],[Caja]],Originales!$I$3:$K$6,3,FALSE)</f>
        <v>Las Palmas</v>
      </c>
      <c r="J2280" s="9" t="str">
        <f>VLOOKUP(Tabla1[[#This Row],[CodigoEmpleado]],Originales!$M$3:$P$13,2,FALSE)</f>
        <v>Javi</v>
      </c>
      <c r="K2280" s="10">
        <f>YEAR(Tabla1[[#This Row],[Fecha]])</f>
        <v>2011</v>
      </c>
      <c r="L2280" s="11">
        <f>MONTH(Tabla1[[#This Row],[Fecha]])</f>
        <v>10</v>
      </c>
      <c r="M2280" s="11">
        <f>DAY(Tabla1[[#This Row],[Fecha]])</f>
        <v>12</v>
      </c>
      <c r="N2280" s="11">
        <f>WEEKDAY(Tabla1[[#This Row],[Fecha]],2)</f>
        <v>3</v>
      </c>
      <c r="O2280" s="11" t="str">
        <f t="shared" si="35"/>
        <v>Miércoles</v>
      </c>
    </row>
    <row r="2281" spans="1:15" x14ac:dyDescent="0.25">
      <c r="A2281" s="4">
        <v>40828</v>
      </c>
      <c r="B2281">
        <v>4</v>
      </c>
      <c r="C2281">
        <v>2</v>
      </c>
      <c r="D2281" s="5" t="s">
        <v>43</v>
      </c>
      <c r="E2281" s="6">
        <v>819.74549999999999</v>
      </c>
      <c r="F2281" s="6">
        <v>1233.9075</v>
      </c>
      <c r="G2281" s="6">
        <v>2053.6529999999998</v>
      </c>
      <c r="H2281" s="6" t="str">
        <f>VLOOKUP(Tabla1[[#This Row],[Caja]],Originales!$I$3:$K$6,2,FALSE)</f>
        <v>Telde</v>
      </c>
      <c r="I2281" s="6" t="str">
        <f>VLOOKUP(Tabla1[[#This Row],[Caja]],Originales!$I$3:$K$6,3,FALSE)</f>
        <v>Las Palmas</v>
      </c>
      <c r="J2281" s="9" t="str">
        <f>VLOOKUP(Tabla1[[#This Row],[CodigoEmpleado]],Originales!$M$3:$P$13,2,FALSE)</f>
        <v>Jose</v>
      </c>
      <c r="K2281" s="10">
        <f>YEAR(Tabla1[[#This Row],[Fecha]])</f>
        <v>2011</v>
      </c>
      <c r="L2281" s="11">
        <f>MONTH(Tabla1[[#This Row],[Fecha]])</f>
        <v>10</v>
      </c>
      <c r="M2281" s="11">
        <f>DAY(Tabla1[[#This Row],[Fecha]])</f>
        <v>12</v>
      </c>
      <c r="N2281" s="11">
        <f>WEEKDAY(Tabla1[[#This Row],[Fecha]],2)</f>
        <v>3</v>
      </c>
      <c r="O2281" s="11" t="str">
        <f t="shared" si="35"/>
        <v>Miércoles</v>
      </c>
    </row>
    <row r="2282" spans="1:15" x14ac:dyDescent="0.25">
      <c r="A2282" s="4">
        <v>40829</v>
      </c>
      <c r="B2282">
        <v>1</v>
      </c>
      <c r="C2282">
        <v>1</v>
      </c>
      <c r="D2282" s="5" t="s">
        <v>47</v>
      </c>
      <c r="E2282" s="6">
        <v>711.4905</v>
      </c>
      <c r="F2282" s="6">
        <v>1137.9794999999999</v>
      </c>
      <c r="G2282" s="6">
        <v>1849.47</v>
      </c>
      <c r="H2282" s="6" t="str">
        <f>VLOOKUP(Tabla1[[#This Row],[Caja]],Originales!$I$3:$K$6,2,FALSE)</f>
        <v>Tenerife Norte</v>
      </c>
      <c r="I2282" s="6" t="str">
        <f>VLOOKUP(Tabla1[[#This Row],[Caja]],Originales!$I$3:$K$6,3,FALSE)</f>
        <v>Tenerife</v>
      </c>
      <c r="J2282" s="9" t="str">
        <f>VLOOKUP(Tabla1[[#This Row],[CodigoEmpleado]],Originales!$M$3:$P$13,2,FALSE)</f>
        <v>Toño</v>
      </c>
      <c r="K2282" s="10">
        <f>YEAR(Tabla1[[#This Row],[Fecha]])</f>
        <v>2011</v>
      </c>
      <c r="L2282" s="11">
        <f>MONTH(Tabla1[[#This Row],[Fecha]])</f>
        <v>10</v>
      </c>
      <c r="M2282" s="11">
        <f>DAY(Tabla1[[#This Row],[Fecha]])</f>
        <v>13</v>
      </c>
      <c r="N2282" s="11">
        <f>WEEKDAY(Tabla1[[#This Row],[Fecha]],2)</f>
        <v>4</v>
      </c>
      <c r="O2282" s="11" t="str">
        <f t="shared" si="35"/>
        <v>Jueves</v>
      </c>
    </row>
    <row r="2283" spans="1:15" x14ac:dyDescent="0.25">
      <c r="A2283" s="4">
        <v>40829</v>
      </c>
      <c r="B2283">
        <v>1</v>
      </c>
      <c r="C2283">
        <v>2</v>
      </c>
      <c r="D2283" s="5" t="s">
        <v>24</v>
      </c>
      <c r="E2283" s="6">
        <v>671.17049999999995</v>
      </c>
      <c r="F2283" s="6">
        <v>1074.5385000000001</v>
      </c>
      <c r="G2283" s="6">
        <v>1745.7090000000001</v>
      </c>
      <c r="H2283" s="6" t="str">
        <f>VLOOKUP(Tabla1[[#This Row],[Caja]],Originales!$I$3:$K$6,2,FALSE)</f>
        <v>Tenerife Norte</v>
      </c>
      <c r="I2283" s="6" t="str">
        <f>VLOOKUP(Tabla1[[#This Row],[Caja]],Originales!$I$3:$K$6,3,FALSE)</f>
        <v>Tenerife</v>
      </c>
      <c r="J2283" s="9" t="str">
        <f>VLOOKUP(Tabla1[[#This Row],[CodigoEmpleado]],Originales!$M$3:$P$13,2,FALSE)</f>
        <v>Ana</v>
      </c>
      <c r="K2283" s="10">
        <f>YEAR(Tabla1[[#This Row],[Fecha]])</f>
        <v>2011</v>
      </c>
      <c r="L2283" s="11">
        <f>MONTH(Tabla1[[#This Row],[Fecha]])</f>
        <v>10</v>
      </c>
      <c r="M2283" s="11">
        <f>DAY(Tabla1[[#This Row],[Fecha]])</f>
        <v>13</v>
      </c>
      <c r="N2283" s="11">
        <f>WEEKDAY(Tabla1[[#This Row],[Fecha]],2)</f>
        <v>4</v>
      </c>
      <c r="O2283" s="11" t="str">
        <f t="shared" si="35"/>
        <v>Jueves</v>
      </c>
    </row>
    <row r="2284" spans="1:15" x14ac:dyDescent="0.25">
      <c r="A2284" s="4">
        <v>40829</v>
      </c>
      <c r="B2284">
        <v>2</v>
      </c>
      <c r="C2284">
        <v>1</v>
      </c>
      <c r="D2284" s="5" t="s">
        <v>30</v>
      </c>
      <c r="E2284" s="6">
        <v>650.79</v>
      </c>
      <c r="F2284" s="6">
        <v>1003.779</v>
      </c>
      <c r="G2284" s="6">
        <v>1654.569</v>
      </c>
      <c r="H2284" s="6" t="str">
        <f>VLOOKUP(Tabla1[[#This Row],[Caja]],Originales!$I$3:$K$6,2,FALSE)</f>
        <v>Tenerife Sur</v>
      </c>
      <c r="I2284" s="6" t="str">
        <f>VLOOKUP(Tabla1[[#This Row],[Caja]],Originales!$I$3:$K$6,3,FALSE)</f>
        <v>Tenerife</v>
      </c>
      <c r="J2284" s="9" t="str">
        <f>VLOOKUP(Tabla1[[#This Row],[CodigoEmpleado]],Originales!$M$3:$P$13,2,FALSE)</f>
        <v>Juan</v>
      </c>
      <c r="K2284" s="10">
        <f>YEAR(Tabla1[[#This Row],[Fecha]])</f>
        <v>2011</v>
      </c>
      <c r="L2284" s="11">
        <f>MONTH(Tabla1[[#This Row],[Fecha]])</f>
        <v>10</v>
      </c>
      <c r="M2284" s="11">
        <f>DAY(Tabla1[[#This Row],[Fecha]])</f>
        <v>13</v>
      </c>
      <c r="N2284" s="11">
        <f>WEEKDAY(Tabla1[[#This Row],[Fecha]],2)</f>
        <v>4</v>
      </c>
      <c r="O2284" s="11" t="str">
        <f t="shared" si="35"/>
        <v>Jueves</v>
      </c>
    </row>
    <row r="2285" spans="1:15" x14ac:dyDescent="0.25">
      <c r="A2285" s="4">
        <v>40829</v>
      </c>
      <c r="B2285">
        <v>2</v>
      </c>
      <c r="C2285">
        <v>2</v>
      </c>
      <c r="D2285" s="5" t="s">
        <v>16</v>
      </c>
      <c r="E2285" s="6">
        <v>781.37850000000003</v>
      </c>
      <c r="F2285" s="6">
        <v>1201.8720000000001</v>
      </c>
      <c r="G2285" s="6">
        <v>1983.2505000000001</v>
      </c>
      <c r="H2285" s="6" t="str">
        <f>VLOOKUP(Tabla1[[#This Row],[Caja]],Originales!$I$3:$K$6,2,FALSE)</f>
        <v>Tenerife Sur</v>
      </c>
      <c r="I2285" s="6" t="str">
        <f>VLOOKUP(Tabla1[[#This Row],[Caja]],Originales!$I$3:$K$6,3,FALSE)</f>
        <v>Tenerife</v>
      </c>
      <c r="J2285" s="9" t="str">
        <f>VLOOKUP(Tabla1[[#This Row],[CodigoEmpleado]],Originales!$M$3:$P$13,2,FALSE)</f>
        <v>Jorge</v>
      </c>
      <c r="K2285" s="10">
        <f>YEAR(Tabla1[[#This Row],[Fecha]])</f>
        <v>2011</v>
      </c>
      <c r="L2285" s="11">
        <f>MONTH(Tabla1[[#This Row],[Fecha]])</f>
        <v>10</v>
      </c>
      <c r="M2285" s="11">
        <f>DAY(Tabla1[[#This Row],[Fecha]])</f>
        <v>13</v>
      </c>
      <c r="N2285" s="11">
        <f>WEEKDAY(Tabla1[[#This Row],[Fecha]],2)</f>
        <v>4</v>
      </c>
      <c r="O2285" s="11" t="str">
        <f t="shared" si="35"/>
        <v>Jueves</v>
      </c>
    </row>
    <row r="2286" spans="1:15" x14ac:dyDescent="0.25">
      <c r="A2286" s="4">
        <v>40829</v>
      </c>
      <c r="B2286">
        <v>3</v>
      </c>
      <c r="C2286">
        <v>1</v>
      </c>
      <c r="D2286" s="5" t="s">
        <v>22</v>
      </c>
      <c r="E2286" s="6">
        <v>708.93899999999996</v>
      </c>
      <c r="F2286" s="6">
        <v>1064.4690000000001</v>
      </c>
      <c r="G2286" s="6">
        <v>1773.4079999999999</v>
      </c>
      <c r="H2286" s="6" t="str">
        <f>VLOOKUP(Tabla1[[#This Row],[Caja]],Originales!$I$3:$K$6,2,FALSE)</f>
        <v>Las Canteras</v>
      </c>
      <c r="I2286" s="6" t="str">
        <f>VLOOKUP(Tabla1[[#This Row],[Caja]],Originales!$I$3:$K$6,3,FALSE)</f>
        <v>Las Palmas</v>
      </c>
      <c r="J2286" s="9" t="str">
        <f>VLOOKUP(Tabla1[[#This Row],[CodigoEmpleado]],Originales!$M$3:$P$13,2,FALSE)</f>
        <v>Paco</v>
      </c>
      <c r="K2286" s="10">
        <f>YEAR(Tabla1[[#This Row],[Fecha]])</f>
        <v>2011</v>
      </c>
      <c r="L2286" s="11">
        <f>MONTH(Tabla1[[#This Row],[Fecha]])</f>
        <v>10</v>
      </c>
      <c r="M2286" s="11">
        <f>DAY(Tabla1[[#This Row],[Fecha]])</f>
        <v>13</v>
      </c>
      <c r="N2286" s="11">
        <f>WEEKDAY(Tabla1[[#This Row],[Fecha]],2)</f>
        <v>4</v>
      </c>
      <c r="O2286" s="11" t="str">
        <f t="shared" si="35"/>
        <v>Jueves</v>
      </c>
    </row>
    <row r="2287" spans="1:15" x14ac:dyDescent="0.25">
      <c r="A2287" s="4">
        <v>40829</v>
      </c>
      <c r="B2287">
        <v>3</v>
      </c>
      <c r="C2287">
        <v>2</v>
      </c>
      <c r="D2287" s="5" t="s">
        <v>27</v>
      </c>
      <c r="E2287" s="6">
        <v>673.62750000000005</v>
      </c>
      <c r="F2287" s="6">
        <v>1069.0050000000001</v>
      </c>
      <c r="G2287" s="6">
        <v>1742.6324999999999</v>
      </c>
      <c r="H2287" s="6" t="str">
        <f>VLOOKUP(Tabla1[[#This Row],[Caja]],Originales!$I$3:$K$6,2,FALSE)</f>
        <v>Las Canteras</v>
      </c>
      <c r="I2287" s="6" t="str">
        <f>VLOOKUP(Tabla1[[#This Row],[Caja]],Originales!$I$3:$K$6,3,FALSE)</f>
        <v>Las Palmas</v>
      </c>
      <c r="J2287" s="9" t="str">
        <f>VLOOKUP(Tabla1[[#This Row],[CodigoEmpleado]],Originales!$M$3:$P$13,2,FALSE)</f>
        <v>Bea</v>
      </c>
      <c r="K2287" s="10">
        <f>YEAR(Tabla1[[#This Row],[Fecha]])</f>
        <v>2011</v>
      </c>
      <c r="L2287" s="11">
        <f>MONTH(Tabla1[[#This Row],[Fecha]])</f>
        <v>10</v>
      </c>
      <c r="M2287" s="11">
        <f>DAY(Tabla1[[#This Row],[Fecha]])</f>
        <v>13</v>
      </c>
      <c r="N2287" s="11">
        <f>WEEKDAY(Tabla1[[#This Row],[Fecha]],2)</f>
        <v>4</v>
      </c>
      <c r="O2287" s="11" t="str">
        <f t="shared" si="35"/>
        <v>Jueves</v>
      </c>
    </row>
    <row r="2288" spans="1:15" x14ac:dyDescent="0.25">
      <c r="A2288" s="4">
        <v>40829</v>
      </c>
      <c r="B2288">
        <v>4</v>
      </c>
      <c r="C2288">
        <v>1</v>
      </c>
      <c r="D2288" s="5" t="s">
        <v>32</v>
      </c>
      <c r="E2288" s="6">
        <v>740.79600000000005</v>
      </c>
      <c r="F2288" s="6">
        <v>1120.644</v>
      </c>
      <c r="G2288" s="6">
        <v>1861.44</v>
      </c>
      <c r="H2288" s="6" t="str">
        <f>VLOOKUP(Tabla1[[#This Row],[Caja]],Originales!$I$3:$K$6,2,FALSE)</f>
        <v>Telde</v>
      </c>
      <c r="I2288" s="6" t="str">
        <f>VLOOKUP(Tabla1[[#This Row],[Caja]],Originales!$I$3:$K$6,3,FALSE)</f>
        <v>Las Palmas</v>
      </c>
      <c r="J2288" s="9" t="str">
        <f>VLOOKUP(Tabla1[[#This Row],[CodigoEmpleado]],Originales!$M$3:$P$13,2,FALSE)</f>
        <v>Ana</v>
      </c>
      <c r="K2288" s="10">
        <f>YEAR(Tabla1[[#This Row],[Fecha]])</f>
        <v>2011</v>
      </c>
      <c r="L2288" s="11">
        <f>MONTH(Tabla1[[#This Row],[Fecha]])</f>
        <v>10</v>
      </c>
      <c r="M2288" s="11">
        <f>DAY(Tabla1[[#This Row],[Fecha]])</f>
        <v>13</v>
      </c>
      <c r="N2288" s="11">
        <f>WEEKDAY(Tabla1[[#This Row],[Fecha]],2)</f>
        <v>4</v>
      </c>
      <c r="O2288" s="11" t="str">
        <f t="shared" si="35"/>
        <v>Jueves</v>
      </c>
    </row>
    <row r="2289" spans="1:15" x14ac:dyDescent="0.25">
      <c r="A2289" s="4">
        <v>40829</v>
      </c>
      <c r="B2289">
        <v>4</v>
      </c>
      <c r="C2289">
        <v>2</v>
      </c>
      <c r="D2289" s="5" t="s">
        <v>37</v>
      </c>
      <c r="E2289" s="6">
        <v>794.8605</v>
      </c>
      <c r="F2289" s="6">
        <v>1224.951</v>
      </c>
      <c r="G2289" s="6">
        <v>2019.8115</v>
      </c>
      <c r="H2289" s="6" t="str">
        <f>VLOOKUP(Tabla1[[#This Row],[Caja]],Originales!$I$3:$K$6,2,FALSE)</f>
        <v>Telde</v>
      </c>
      <c r="I2289" s="6" t="str">
        <f>VLOOKUP(Tabla1[[#This Row],[Caja]],Originales!$I$3:$K$6,3,FALSE)</f>
        <v>Las Palmas</v>
      </c>
      <c r="J2289" s="9" t="str">
        <f>VLOOKUP(Tabla1[[#This Row],[CodigoEmpleado]],Originales!$M$3:$P$13,2,FALSE)</f>
        <v>Luis</v>
      </c>
      <c r="K2289" s="10">
        <f>YEAR(Tabla1[[#This Row],[Fecha]])</f>
        <v>2011</v>
      </c>
      <c r="L2289" s="11">
        <f>MONTH(Tabla1[[#This Row],[Fecha]])</f>
        <v>10</v>
      </c>
      <c r="M2289" s="11">
        <f>DAY(Tabla1[[#This Row],[Fecha]])</f>
        <v>13</v>
      </c>
      <c r="N2289" s="11">
        <f>WEEKDAY(Tabla1[[#This Row],[Fecha]],2)</f>
        <v>4</v>
      </c>
      <c r="O2289" s="11" t="str">
        <f t="shared" si="35"/>
        <v>Jueves</v>
      </c>
    </row>
    <row r="2290" spans="1:15" x14ac:dyDescent="0.25">
      <c r="A2290" s="4">
        <v>40830</v>
      </c>
      <c r="B2290">
        <v>1</v>
      </c>
      <c r="C2290">
        <v>1</v>
      </c>
      <c r="D2290" s="5" t="s">
        <v>40</v>
      </c>
      <c r="E2290" s="6">
        <v>733.78200000000004</v>
      </c>
      <c r="F2290" s="6">
        <v>1143.4395</v>
      </c>
      <c r="G2290" s="6">
        <v>1877.2215000000001</v>
      </c>
      <c r="H2290" s="6" t="str">
        <f>VLOOKUP(Tabla1[[#This Row],[Caja]],Originales!$I$3:$K$6,2,FALSE)</f>
        <v>Tenerife Norte</v>
      </c>
      <c r="I2290" s="6" t="str">
        <f>VLOOKUP(Tabla1[[#This Row],[Caja]],Originales!$I$3:$K$6,3,FALSE)</f>
        <v>Tenerife</v>
      </c>
      <c r="J2290" s="9" t="str">
        <f>VLOOKUP(Tabla1[[#This Row],[CodigoEmpleado]],Originales!$M$3:$P$13,2,FALSE)</f>
        <v>Pepe</v>
      </c>
      <c r="K2290" s="10">
        <f>YEAR(Tabla1[[#This Row],[Fecha]])</f>
        <v>2011</v>
      </c>
      <c r="L2290" s="11">
        <f>MONTH(Tabla1[[#This Row],[Fecha]])</f>
        <v>10</v>
      </c>
      <c r="M2290" s="11">
        <f>DAY(Tabla1[[#This Row],[Fecha]])</f>
        <v>14</v>
      </c>
      <c r="N2290" s="11">
        <f>WEEKDAY(Tabla1[[#This Row],[Fecha]],2)</f>
        <v>5</v>
      </c>
      <c r="O2290" s="11" t="str">
        <f t="shared" si="35"/>
        <v>Viernes</v>
      </c>
    </row>
    <row r="2291" spans="1:15" x14ac:dyDescent="0.25">
      <c r="A2291" s="4">
        <v>40830</v>
      </c>
      <c r="B2291">
        <v>1</v>
      </c>
      <c r="C2291">
        <v>2</v>
      </c>
      <c r="D2291" s="5" t="s">
        <v>41</v>
      </c>
      <c r="E2291" s="6">
        <v>760.34699999999998</v>
      </c>
      <c r="F2291" s="6">
        <v>1168.3454999999999</v>
      </c>
      <c r="G2291" s="6">
        <v>1928.6925000000001</v>
      </c>
      <c r="H2291" s="6" t="str">
        <f>VLOOKUP(Tabla1[[#This Row],[Caja]],Originales!$I$3:$K$6,2,FALSE)</f>
        <v>Tenerife Norte</v>
      </c>
      <c r="I2291" s="6" t="str">
        <f>VLOOKUP(Tabla1[[#This Row],[Caja]],Originales!$I$3:$K$6,3,FALSE)</f>
        <v>Tenerife</v>
      </c>
      <c r="J2291" s="9" t="str">
        <f>VLOOKUP(Tabla1[[#This Row],[CodigoEmpleado]],Originales!$M$3:$P$13,2,FALSE)</f>
        <v>Javi</v>
      </c>
      <c r="K2291" s="10">
        <f>YEAR(Tabla1[[#This Row],[Fecha]])</f>
        <v>2011</v>
      </c>
      <c r="L2291" s="11">
        <f>MONTH(Tabla1[[#This Row],[Fecha]])</f>
        <v>10</v>
      </c>
      <c r="M2291" s="11">
        <f>DAY(Tabla1[[#This Row],[Fecha]])</f>
        <v>14</v>
      </c>
      <c r="N2291" s="11">
        <f>WEEKDAY(Tabla1[[#This Row],[Fecha]],2)</f>
        <v>5</v>
      </c>
      <c r="O2291" s="11" t="str">
        <f t="shared" si="35"/>
        <v>Viernes</v>
      </c>
    </row>
    <row r="2292" spans="1:15" x14ac:dyDescent="0.25">
      <c r="A2292" s="4">
        <v>40830</v>
      </c>
      <c r="B2292">
        <v>2</v>
      </c>
      <c r="C2292">
        <v>1</v>
      </c>
      <c r="D2292" s="5" t="s">
        <v>43</v>
      </c>
      <c r="E2292" s="6">
        <v>613.87199999999996</v>
      </c>
      <c r="F2292" s="6">
        <v>999.62099999999998</v>
      </c>
      <c r="G2292" s="6">
        <v>1613.4929999999999</v>
      </c>
      <c r="H2292" s="6" t="str">
        <f>VLOOKUP(Tabla1[[#This Row],[Caja]],Originales!$I$3:$K$6,2,FALSE)</f>
        <v>Tenerife Sur</v>
      </c>
      <c r="I2292" s="6" t="str">
        <f>VLOOKUP(Tabla1[[#This Row],[Caja]],Originales!$I$3:$K$6,3,FALSE)</f>
        <v>Tenerife</v>
      </c>
      <c r="J2292" s="9" t="str">
        <f>VLOOKUP(Tabla1[[#This Row],[CodigoEmpleado]],Originales!$M$3:$P$13,2,FALSE)</f>
        <v>Jose</v>
      </c>
      <c r="K2292" s="10">
        <f>YEAR(Tabla1[[#This Row],[Fecha]])</f>
        <v>2011</v>
      </c>
      <c r="L2292" s="11">
        <f>MONTH(Tabla1[[#This Row],[Fecha]])</f>
        <v>10</v>
      </c>
      <c r="M2292" s="11">
        <f>DAY(Tabla1[[#This Row],[Fecha]])</f>
        <v>14</v>
      </c>
      <c r="N2292" s="11">
        <f>WEEKDAY(Tabla1[[#This Row],[Fecha]],2)</f>
        <v>5</v>
      </c>
      <c r="O2292" s="11" t="str">
        <f t="shared" si="35"/>
        <v>Viernes</v>
      </c>
    </row>
    <row r="2293" spans="1:15" x14ac:dyDescent="0.25">
      <c r="A2293" s="4">
        <v>40830</v>
      </c>
      <c r="B2293">
        <v>2</v>
      </c>
      <c r="C2293">
        <v>2</v>
      </c>
      <c r="D2293" s="5" t="s">
        <v>47</v>
      </c>
      <c r="E2293" s="6">
        <v>708.38250000000005</v>
      </c>
      <c r="F2293" s="6">
        <v>1115.8979999999999</v>
      </c>
      <c r="G2293" s="6">
        <v>1824.2805000000001</v>
      </c>
      <c r="H2293" s="6" t="str">
        <f>VLOOKUP(Tabla1[[#This Row],[Caja]],Originales!$I$3:$K$6,2,FALSE)</f>
        <v>Tenerife Sur</v>
      </c>
      <c r="I2293" s="6" t="str">
        <f>VLOOKUP(Tabla1[[#This Row],[Caja]],Originales!$I$3:$K$6,3,FALSE)</f>
        <v>Tenerife</v>
      </c>
      <c r="J2293" s="9" t="str">
        <f>VLOOKUP(Tabla1[[#This Row],[CodigoEmpleado]],Originales!$M$3:$P$13,2,FALSE)</f>
        <v>Toño</v>
      </c>
      <c r="K2293" s="10">
        <f>YEAR(Tabla1[[#This Row],[Fecha]])</f>
        <v>2011</v>
      </c>
      <c r="L2293" s="11">
        <f>MONTH(Tabla1[[#This Row],[Fecha]])</f>
        <v>10</v>
      </c>
      <c r="M2293" s="11">
        <f>DAY(Tabla1[[#This Row],[Fecha]])</f>
        <v>14</v>
      </c>
      <c r="N2293" s="11">
        <f>WEEKDAY(Tabla1[[#This Row],[Fecha]],2)</f>
        <v>5</v>
      </c>
      <c r="O2293" s="11" t="str">
        <f t="shared" si="35"/>
        <v>Viernes</v>
      </c>
    </row>
    <row r="2294" spans="1:15" x14ac:dyDescent="0.25">
      <c r="A2294" s="4">
        <v>40830</v>
      </c>
      <c r="B2294">
        <v>3</v>
      </c>
      <c r="C2294">
        <v>1</v>
      </c>
      <c r="D2294" s="5" t="s">
        <v>24</v>
      </c>
      <c r="E2294" s="6">
        <v>657.55200000000002</v>
      </c>
      <c r="F2294" s="6">
        <v>1013.1555</v>
      </c>
      <c r="G2294" s="6">
        <v>1670.7075</v>
      </c>
      <c r="H2294" s="6" t="str">
        <f>VLOOKUP(Tabla1[[#This Row],[Caja]],Originales!$I$3:$K$6,2,FALSE)</f>
        <v>Las Canteras</v>
      </c>
      <c r="I2294" s="6" t="str">
        <f>VLOOKUP(Tabla1[[#This Row],[Caja]],Originales!$I$3:$K$6,3,FALSE)</f>
        <v>Las Palmas</v>
      </c>
      <c r="J2294" s="9" t="str">
        <f>VLOOKUP(Tabla1[[#This Row],[CodigoEmpleado]],Originales!$M$3:$P$13,2,FALSE)</f>
        <v>Ana</v>
      </c>
      <c r="K2294" s="10">
        <f>YEAR(Tabla1[[#This Row],[Fecha]])</f>
        <v>2011</v>
      </c>
      <c r="L2294" s="11">
        <f>MONTH(Tabla1[[#This Row],[Fecha]])</f>
        <v>10</v>
      </c>
      <c r="M2294" s="11">
        <f>DAY(Tabla1[[#This Row],[Fecha]])</f>
        <v>14</v>
      </c>
      <c r="N2294" s="11">
        <f>WEEKDAY(Tabla1[[#This Row],[Fecha]],2)</f>
        <v>5</v>
      </c>
      <c r="O2294" s="11" t="str">
        <f t="shared" si="35"/>
        <v>Viernes</v>
      </c>
    </row>
    <row r="2295" spans="1:15" x14ac:dyDescent="0.25">
      <c r="A2295" s="4">
        <v>40830</v>
      </c>
      <c r="B2295">
        <v>3</v>
      </c>
      <c r="C2295">
        <v>2</v>
      </c>
      <c r="D2295" s="5" t="s">
        <v>30</v>
      </c>
      <c r="E2295" s="6">
        <v>736.52250000000004</v>
      </c>
      <c r="F2295" s="6">
        <v>1123.731</v>
      </c>
      <c r="G2295" s="6">
        <v>1860.2535</v>
      </c>
      <c r="H2295" s="6" t="str">
        <f>VLOOKUP(Tabla1[[#This Row],[Caja]],Originales!$I$3:$K$6,2,FALSE)</f>
        <v>Las Canteras</v>
      </c>
      <c r="I2295" s="6" t="str">
        <f>VLOOKUP(Tabla1[[#This Row],[Caja]],Originales!$I$3:$K$6,3,FALSE)</f>
        <v>Las Palmas</v>
      </c>
      <c r="J2295" s="9" t="str">
        <f>VLOOKUP(Tabla1[[#This Row],[CodigoEmpleado]],Originales!$M$3:$P$13,2,FALSE)</f>
        <v>Juan</v>
      </c>
      <c r="K2295" s="10">
        <f>YEAR(Tabla1[[#This Row],[Fecha]])</f>
        <v>2011</v>
      </c>
      <c r="L2295" s="11">
        <f>MONTH(Tabla1[[#This Row],[Fecha]])</f>
        <v>10</v>
      </c>
      <c r="M2295" s="11">
        <f>DAY(Tabla1[[#This Row],[Fecha]])</f>
        <v>14</v>
      </c>
      <c r="N2295" s="11">
        <f>WEEKDAY(Tabla1[[#This Row],[Fecha]],2)</f>
        <v>5</v>
      </c>
      <c r="O2295" s="11" t="str">
        <f t="shared" si="35"/>
        <v>Viernes</v>
      </c>
    </row>
    <row r="2296" spans="1:15" x14ac:dyDescent="0.25">
      <c r="A2296" s="4">
        <v>40830</v>
      </c>
      <c r="B2296">
        <v>4</v>
      </c>
      <c r="C2296">
        <v>1</v>
      </c>
      <c r="D2296" s="5" t="s">
        <v>16</v>
      </c>
      <c r="E2296" s="6">
        <v>676.70399999999995</v>
      </c>
      <c r="F2296" s="6">
        <v>1103.529</v>
      </c>
      <c r="G2296" s="6">
        <v>1780.2329999999999</v>
      </c>
      <c r="H2296" s="6" t="str">
        <f>VLOOKUP(Tabla1[[#This Row],[Caja]],Originales!$I$3:$K$6,2,FALSE)</f>
        <v>Telde</v>
      </c>
      <c r="I2296" s="6" t="str">
        <f>VLOOKUP(Tabla1[[#This Row],[Caja]],Originales!$I$3:$K$6,3,FALSE)</f>
        <v>Las Palmas</v>
      </c>
      <c r="J2296" s="9" t="str">
        <f>VLOOKUP(Tabla1[[#This Row],[CodigoEmpleado]],Originales!$M$3:$P$13,2,FALSE)</f>
        <v>Jorge</v>
      </c>
      <c r="K2296" s="10">
        <f>YEAR(Tabla1[[#This Row],[Fecha]])</f>
        <v>2011</v>
      </c>
      <c r="L2296" s="11">
        <f>MONTH(Tabla1[[#This Row],[Fecha]])</f>
        <v>10</v>
      </c>
      <c r="M2296" s="11">
        <f>DAY(Tabla1[[#This Row],[Fecha]])</f>
        <v>14</v>
      </c>
      <c r="N2296" s="11">
        <f>WEEKDAY(Tabla1[[#This Row],[Fecha]],2)</f>
        <v>5</v>
      </c>
      <c r="O2296" s="11" t="str">
        <f t="shared" si="35"/>
        <v>Viernes</v>
      </c>
    </row>
    <row r="2297" spans="1:15" x14ac:dyDescent="0.25">
      <c r="A2297" s="4">
        <v>40830</v>
      </c>
      <c r="B2297">
        <v>4</v>
      </c>
      <c r="C2297">
        <v>2</v>
      </c>
      <c r="D2297" s="5" t="s">
        <v>22</v>
      </c>
      <c r="E2297" s="6">
        <v>779.69849999999997</v>
      </c>
      <c r="F2297" s="6">
        <v>1174.992</v>
      </c>
      <c r="G2297" s="6">
        <v>1954.6904999999999</v>
      </c>
      <c r="H2297" s="6" t="str">
        <f>VLOOKUP(Tabla1[[#This Row],[Caja]],Originales!$I$3:$K$6,2,FALSE)</f>
        <v>Telde</v>
      </c>
      <c r="I2297" s="6" t="str">
        <f>VLOOKUP(Tabla1[[#This Row],[Caja]],Originales!$I$3:$K$6,3,FALSE)</f>
        <v>Las Palmas</v>
      </c>
      <c r="J2297" s="9" t="str">
        <f>VLOOKUP(Tabla1[[#This Row],[CodigoEmpleado]],Originales!$M$3:$P$13,2,FALSE)</f>
        <v>Paco</v>
      </c>
      <c r="K2297" s="10">
        <f>YEAR(Tabla1[[#This Row],[Fecha]])</f>
        <v>2011</v>
      </c>
      <c r="L2297" s="11">
        <f>MONTH(Tabla1[[#This Row],[Fecha]])</f>
        <v>10</v>
      </c>
      <c r="M2297" s="11">
        <f>DAY(Tabla1[[#This Row],[Fecha]])</f>
        <v>14</v>
      </c>
      <c r="N2297" s="11">
        <f>WEEKDAY(Tabla1[[#This Row],[Fecha]],2)</f>
        <v>5</v>
      </c>
      <c r="O2297" s="11" t="str">
        <f t="shared" si="35"/>
        <v>Viernes</v>
      </c>
    </row>
    <row r="2298" spans="1:15" x14ac:dyDescent="0.25">
      <c r="A2298" s="4">
        <v>40831</v>
      </c>
      <c r="B2298">
        <v>1</v>
      </c>
      <c r="C2298">
        <v>1</v>
      </c>
      <c r="D2298" s="5" t="s">
        <v>27</v>
      </c>
      <c r="E2298" s="6">
        <v>647.15700000000004</v>
      </c>
      <c r="F2298" s="6">
        <v>996.38699999999994</v>
      </c>
      <c r="G2298" s="6">
        <v>1643.5440000000001</v>
      </c>
      <c r="H2298" s="6" t="str">
        <f>VLOOKUP(Tabla1[[#This Row],[Caja]],Originales!$I$3:$K$6,2,FALSE)</f>
        <v>Tenerife Norte</v>
      </c>
      <c r="I2298" s="6" t="str">
        <f>VLOOKUP(Tabla1[[#This Row],[Caja]],Originales!$I$3:$K$6,3,FALSE)</f>
        <v>Tenerife</v>
      </c>
      <c r="J2298" s="9" t="str">
        <f>VLOOKUP(Tabla1[[#This Row],[CodigoEmpleado]],Originales!$M$3:$P$13,2,FALSE)</f>
        <v>Bea</v>
      </c>
      <c r="K2298" s="10">
        <f>YEAR(Tabla1[[#This Row],[Fecha]])</f>
        <v>2011</v>
      </c>
      <c r="L2298" s="11">
        <f>MONTH(Tabla1[[#This Row],[Fecha]])</f>
        <v>10</v>
      </c>
      <c r="M2298" s="11">
        <f>DAY(Tabla1[[#This Row],[Fecha]])</f>
        <v>15</v>
      </c>
      <c r="N2298" s="11">
        <f>WEEKDAY(Tabla1[[#This Row],[Fecha]],2)</f>
        <v>6</v>
      </c>
      <c r="O2298" s="11" t="str">
        <f t="shared" si="35"/>
        <v>Sábado</v>
      </c>
    </row>
    <row r="2299" spans="1:15" x14ac:dyDescent="0.25">
      <c r="A2299" s="4">
        <v>40831</v>
      </c>
      <c r="B2299">
        <v>1</v>
      </c>
      <c r="C2299">
        <v>2</v>
      </c>
      <c r="D2299" s="5" t="s">
        <v>32</v>
      </c>
      <c r="E2299" s="6">
        <v>767.298</v>
      </c>
      <c r="F2299" s="6">
        <v>1223.9955</v>
      </c>
      <c r="G2299" s="6">
        <v>1991.2935</v>
      </c>
      <c r="H2299" s="6" t="str">
        <f>VLOOKUP(Tabla1[[#This Row],[Caja]],Originales!$I$3:$K$6,2,FALSE)</f>
        <v>Tenerife Norte</v>
      </c>
      <c r="I2299" s="6" t="str">
        <f>VLOOKUP(Tabla1[[#This Row],[Caja]],Originales!$I$3:$K$6,3,FALSE)</f>
        <v>Tenerife</v>
      </c>
      <c r="J2299" s="9" t="str">
        <f>VLOOKUP(Tabla1[[#This Row],[CodigoEmpleado]],Originales!$M$3:$P$13,2,FALSE)</f>
        <v>Ana</v>
      </c>
      <c r="K2299" s="10">
        <f>YEAR(Tabla1[[#This Row],[Fecha]])</f>
        <v>2011</v>
      </c>
      <c r="L2299" s="11">
        <f>MONTH(Tabla1[[#This Row],[Fecha]])</f>
        <v>10</v>
      </c>
      <c r="M2299" s="11">
        <f>DAY(Tabla1[[#This Row],[Fecha]])</f>
        <v>15</v>
      </c>
      <c r="N2299" s="11">
        <f>WEEKDAY(Tabla1[[#This Row],[Fecha]],2)</f>
        <v>6</v>
      </c>
      <c r="O2299" s="11" t="str">
        <f t="shared" si="35"/>
        <v>Sábado</v>
      </c>
    </row>
    <row r="2300" spans="1:15" x14ac:dyDescent="0.25">
      <c r="A2300" s="4">
        <v>40831</v>
      </c>
      <c r="B2300">
        <v>2</v>
      </c>
      <c r="C2300">
        <v>1</v>
      </c>
      <c r="D2300" s="5" t="s">
        <v>37</v>
      </c>
      <c r="E2300" s="6">
        <v>695.63549999999998</v>
      </c>
      <c r="F2300" s="6">
        <v>1096.578</v>
      </c>
      <c r="G2300" s="6">
        <v>1792.2135000000001</v>
      </c>
      <c r="H2300" s="6" t="str">
        <f>VLOOKUP(Tabla1[[#This Row],[Caja]],Originales!$I$3:$K$6,2,FALSE)</f>
        <v>Tenerife Sur</v>
      </c>
      <c r="I2300" s="6" t="str">
        <f>VLOOKUP(Tabla1[[#This Row],[Caja]],Originales!$I$3:$K$6,3,FALSE)</f>
        <v>Tenerife</v>
      </c>
      <c r="J2300" s="9" t="str">
        <f>VLOOKUP(Tabla1[[#This Row],[CodigoEmpleado]],Originales!$M$3:$P$13,2,FALSE)</f>
        <v>Luis</v>
      </c>
      <c r="K2300" s="10">
        <f>YEAR(Tabla1[[#This Row],[Fecha]])</f>
        <v>2011</v>
      </c>
      <c r="L2300" s="11">
        <f>MONTH(Tabla1[[#This Row],[Fecha]])</f>
        <v>10</v>
      </c>
      <c r="M2300" s="11">
        <f>DAY(Tabla1[[#This Row],[Fecha]])</f>
        <v>15</v>
      </c>
      <c r="N2300" s="11">
        <f>WEEKDAY(Tabla1[[#This Row],[Fecha]],2)</f>
        <v>6</v>
      </c>
      <c r="O2300" s="11" t="str">
        <f t="shared" si="35"/>
        <v>Sábado</v>
      </c>
    </row>
    <row r="2301" spans="1:15" x14ac:dyDescent="0.25">
      <c r="A2301" s="4">
        <v>40831</v>
      </c>
      <c r="B2301">
        <v>2</v>
      </c>
      <c r="C2301">
        <v>2</v>
      </c>
      <c r="D2301" s="5" t="s">
        <v>40</v>
      </c>
      <c r="E2301" s="6">
        <v>686.80499999999995</v>
      </c>
      <c r="F2301" s="6">
        <v>1154.223</v>
      </c>
      <c r="G2301" s="6">
        <v>1841.028</v>
      </c>
      <c r="H2301" s="6" t="str">
        <f>VLOOKUP(Tabla1[[#This Row],[Caja]],Originales!$I$3:$K$6,2,FALSE)</f>
        <v>Tenerife Sur</v>
      </c>
      <c r="I2301" s="6" t="str">
        <f>VLOOKUP(Tabla1[[#This Row],[Caja]],Originales!$I$3:$K$6,3,FALSE)</f>
        <v>Tenerife</v>
      </c>
      <c r="J2301" s="9" t="str">
        <f>VLOOKUP(Tabla1[[#This Row],[CodigoEmpleado]],Originales!$M$3:$P$13,2,FALSE)</f>
        <v>Pepe</v>
      </c>
      <c r="K2301" s="10">
        <f>YEAR(Tabla1[[#This Row],[Fecha]])</f>
        <v>2011</v>
      </c>
      <c r="L2301" s="11">
        <f>MONTH(Tabla1[[#This Row],[Fecha]])</f>
        <v>10</v>
      </c>
      <c r="M2301" s="11">
        <f>DAY(Tabla1[[#This Row],[Fecha]])</f>
        <v>15</v>
      </c>
      <c r="N2301" s="11">
        <f>WEEKDAY(Tabla1[[#This Row],[Fecha]],2)</f>
        <v>6</v>
      </c>
      <c r="O2301" s="11" t="str">
        <f t="shared" si="35"/>
        <v>Sábado</v>
      </c>
    </row>
    <row r="2302" spans="1:15" x14ac:dyDescent="0.25">
      <c r="A2302" s="4">
        <v>40831</v>
      </c>
      <c r="B2302">
        <v>3</v>
      </c>
      <c r="C2302">
        <v>1</v>
      </c>
      <c r="D2302" s="5" t="s">
        <v>41</v>
      </c>
      <c r="E2302" s="6">
        <v>717.61199999999997</v>
      </c>
      <c r="F2302" s="6">
        <v>1077.5730000000001</v>
      </c>
      <c r="G2302" s="6">
        <v>1795.1849999999999</v>
      </c>
      <c r="H2302" s="6" t="str">
        <f>VLOOKUP(Tabla1[[#This Row],[Caja]],Originales!$I$3:$K$6,2,FALSE)</f>
        <v>Las Canteras</v>
      </c>
      <c r="I2302" s="6" t="str">
        <f>VLOOKUP(Tabla1[[#This Row],[Caja]],Originales!$I$3:$K$6,3,FALSE)</f>
        <v>Las Palmas</v>
      </c>
      <c r="J2302" s="9" t="str">
        <f>VLOOKUP(Tabla1[[#This Row],[CodigoEmpleado]],Originales!$M$3:$P$13,2,FALSE)</f>
        <v>Javi</v>
      </c>
      <c r="K2302" s="10">
        <f>YEAR(Tabla1[[#This Row],[Fecha]])</f>
        <v>2011</v>
      </c>
      <c r="L2302" s="11">
        <f>MONTH(Tabla1[[#This Row],[Fecha]])</f>
        <v>10</v>
      </c>
      <c r="M2302" s="11">
        <f>DAY(Tabla1[[#This Row],[Fecha]])</f>
        <v>15</v>
      </c>
      <c r="N2302" s="11">
        <f>WEEKDAY(Tabla1[[#This Row],[Fecha]],2)</f>
        <v>6</v>
      </c>
      <c r="O2302" s="11" t="str">
        <f t="shared" si="35"/>
        <v>Sábado</v>
      </c>
    </row>
    <row r="2303" spans="1:15" x14ac:dyDescent="0.25">
      <c r="A2303" s="4">
        <v>40831</v>
      </c>
      <c r="B2303">
        <v>3</v>
      </c>
      <c r="C2303">
        <v>2</v>
      </c>
      <c r="D2303" s="5" t="s">
        <v>43</v>
      </c>
      <c r="E2303" s="6">
        <v>681.89099999999996</v>
      </c>
      <c r="F2303" s="6">
        <v>1099.6755000000001</v>
      </c>
      <c r="G2303" s="6">
        <v>1781.5664999999999</v>
      </c>
      <c r="H2303" s="6" t="str">
        <f>VLOOKUP(Tabla1[[#This Row],[Caja]],Originales!$I$3:$K$6,2,FALSE)</f>
        <v>Las Canteras</v>
      </c>
      <c r="I2303" s="6" t="str">
        <f>VLOOKUP(Tabla1[[#This Row],[Caja]],Originales!$I$3:$K$6,3,FALSE)</f>
        <v>Las Palmas</v>
      </c>
      <c r="J2303" s="9" t="str">
        <f>VLOOKUP(Tabla1[[#This Row],[CodigoEmpleado]],Originales!$M$3:$P$13,2,FALSE)</f>
        <v>Jose</v>
      </c>
      <c r="K2303" s="10">
        <f>YEAR(Tabla1[[#This Row],[Fecha]])</f>
        <v>2011</v>
      </c>
      <c r="L2303" s="11">
        <f>MONTH(Tabla1[[#This Row],[Fecha]])</f>
        <v>10</v>
      </c>
      <c r="M2303" s="11">
        <f>DAY(Tabla1[[#This Row],[Fecha]])</f>
        <v>15</v>
      </c>
      <c r="N2303" s="11">
        <f>WEEKDAY(Tabla1[[#This Row],[Fecha]],2)</f>
        <v>6</v>
      </c>
      <c r="O2303" s="11" t="str">
        <f t="shared" si="35"/>
        <v>Sábado</v>
      </c>
    </row>
    <row r="2304" spans="1:15" x14ac:dyDescent="0.25">
      <c r="A2304" s="4">
        <v>40831</v>
      </c>
      <c r="B2304">
        <v>4</v>
      </c>
      <c r="C2304">
        <v>1</v>
      </c>
      <c r="D2304" s="5" t="s">
        <v>47</v>
      </c>
      <c r="E2304" s="6">
        <v>721.01400000000001</v>
      </c>
      <c r="F2304" s="6">
        <v>1092.5564999999999</v>
      </c>
      <c r="G2304" s="6">
        <v>1813.5705</v>
      </c>
      <c r="H2304" s="6" t="str">
        <f>VLOOKUP(Tabla1[[#This Row],[Caja]],Originales!$I$3:$K$6,2,FALSE)</f>
        <v>Telde</v>
      </c>
      <c r="I2304" s="6" t="str">
        <f>VLOOKUP(Tabla1[[#This Row],[Caja]],Originales!$I$3:$K$6,3,FALSE)</f>
        <v>Las Palmas</v>
      </c>
      <c r="J2304" s="9" t="str">
        <f>VLOOKUP(Tabla1[[#This Row],[CodigoEmpleado]],Originales!$M$3:$P$13,2,FALSE)</f>
        <v>Toño</v>
      </c>
      <c r="K2304" s="10">
        <f>YEAR(Tabla1[[#This Row],[Fecha]])</f>
        <v>2011</v>
      </c>
      <c r="L2304" s="11">
        <f>MONTH(Tabla1[[#This Row],[Fecha]])</f>
        <v>10</v>
      </c>
      <c r="M2304" s="11">
        <f>DAY(Tabla1[[#This Row],[Fecha]])</f>
        <v>15</v>
      </c>
      <c r="N2304" s="11">
        <f>WEEKDAY(Tabla1[[#This Row],[Fecha]],2)</f>
        <v>6</v>
      </c>
      <c r="O2304" s="11" t="str">
        <f t="shared" si="35"/>
        <v>Sábado</v>
      </c>
    </row>
    <row r="2305" spans="1:15" x14ac:dyDescent="0.25">
      <c r="A2305" s="4">
        <v>40831</v>
      </c>
      <c r="B2305">
        <v>4</v>
      </c>
      <c r="C2305">
        <v>2</v>
      </c>
      <c r="D2305" s="5" t="s">
        <v>24</v>
      </c>
      <c r="E2305" s="6">
        <v>719.38649999999996</v>
      </c>
      <c r="F2305" s="6">
        <v>1149.8130000000001</v>
      </c>
      <c r="G2305" s="6">
        <v>1869.1994999999999</v>
      </c>
      <c r="H2305" s="6" t="str">
        <f>VLOOKUP(Tabla1[[#This Row],[Caja]],Originales!$I$3:$K$6,2,FALSE)</f>
        <v>Telde</v>
      </c>
      <c r="I2305" s="6" t="str">
        <f>VLOOKUP(Tabla1[[#This Row],[Caja]],Originales!$I$3:$K$6,3,FALSE)</f>
        <v>Las Palmas</v>
      </c>
      <c r="J2305" s="9" t="str">
        <f>VLOOKUP(Tabla1[[#This Row],[CodigoEmpleado]],Originales!$M$3:$P$13,2,FALSE)</f>
        <v>Ana</v>
      </c>
      <c r="K2305" s="10">
        <f>YEAR(Tabla1[[#This Row],[Fecha]])</f>
        <v>2011</v>
      </c>
      <c r="L2305" s="11">
        <f>MONTH(Tabla1[[#This Row],[Fecha]])</f>
        <v>10</v>
      </c>
      <c r="M2305" s="11">
        <f>DAY(Tabla1[[#This Row],[Fecha]])</f>
        <v>15</v>
      </c>
      <c r="N2305" s="11">
        <f>WEEKDAY(Tabla1[[#This Row],[Fecha]],2)</f>
        <v>6</v>
      </c>
      <c r="O2305" s="11" t="str">
        <f t="shared" si="35"/>
        <v>Sábado</v>
      </c>
    </row>
    <row r="2306" spans="1:15" x14ac:dyDescent="0.25">
      <c r="A2306" s="4">
        <v>40832</v>
      </c>
      <c r="B2306">
        <v>1</v>
      </c>
      <c r="C2306">
        <v>1</v>
      </c>
      <c r="D2306" s="5" t="s">
        <v>30</v>
      </c>
      <c r="E2306" s="6">
        <v>610.38599999999997</v>
      </c>
      <c r="F2306" s="6">
        <v>1020.81</v>
      </c>
      <c r="G2306" s="6">
        <v>1631.1959999999999</v>
      </c>
      <c r="H2306" s="6" t="str">
        <f>VLOOKUP(Tabla1[[#This Row],[Caja]],Originales!$I$3:$K$6,2,FALSE)</f>
        <v>Tenerife Norte</v>
      </c>
      <c r="I2306" s="6" t="str">
        <f>VLOOKUP(Tabla1[[#This Row],[Caja]],Originales!$I$3:$K$6,3,FALSE)</f>
        <v>Tenerife</v>
      </c>
      <c r="J2306" s="9" t="str">
        <f>VLOOKUP(Tabla1[[#This Row],[CodigoEmpleado]],Originales!$M$3:$P$13,2,FALSE)</f>
        <v>Juan</v>
      </c>
      <c r="K2306" s="10">
        <f>YEAR(Tabla1[[#This Row],[Fecha]])</f>
        <v>2011</v>
      </c>
      <c r="L2306" s="11">
        <f>MONTH(Tabla1[[#This Row],[Fecha]])</f>
        <v>10</v>
      </c>
      <c r="M2306" s="11">
        <f>DAY(Tabla1[[#This Row],[Fecha]])</f>
        <v>16</v>
      </c>
      <c r="N2306" s="11">
        <f>WEEKDAY(Tabla1[[#This Row],[Fecha]],2)</f>
        <v>7</v>
      </c>
      <c r="O2306" s="11" t="str">
        <f t="shared" ref="O2306:O2369" si="36">IF(N2306=1,"Lunes",IF(N2306=2,"Martes",IF(N2306=3,"Miércoles",IF(N2306=4,"Jueves",IF(N2306=5,"Viernes",IF(N2306=6,"Sábado","Domingo"))))))</f>
        <v>Domingo</v>
      </c>
    </row>
    <row r="2307" spans="1:15" x14ac:dyDescent="0.25">
      <c r="A2307" s="4">
        <v>40832</v>
      </c>
      <c r="B2307">
        <v>1</v>
      </c>
      <c r="C2307">
        <v>2</v>
      </c>
      <c r="D2307" s="5" t="s">
        <v>16</v>
      </c>
      <c r="E2307" s="6">
        <v>705.78899999999999</v>
      </c>
      <c r="F2307" s="6">
        <v>1180.3995</v>
      </c>
      <c r="G2307" s="6">
        <v>1886.1885</v>
      </c>
      <c r="H2307" s="6" t="str">
        <f>VLOOKUP(Tabla1[[#This Row],[Caja]],Originales!$I$3:$K$6,2,FALSE)</f>
        <v>Tenerife Norte</v>
      </c>
      <c r="I2307" s="6" t="str">
        <f>VLOOKUP(Tabla1[[#This Row],[Caja]],Originales!$I$3:$K$6,3,FALSE)</f>
        <v>Tenerife</v>
      </c>
      <c r="J2307" s="9" t="str">
        <f>VLOOKUP(Tabla1[[#This Row],[CodigoEmpleado]],Originales!$M$3:$P$13,2,FALSE)</f>
        <v>Jorge</v>
      </c>
      <c r="K2307" s="10">
        <f>YEAR(Tabla1[[#This Row],[Fecha]])</f>
        <v>2011</v>
      </c>
      <c r="L2307" s="11">
        <f>MONTH(Tabla1[[#This Row],[Fecha]])</f>
        <v>10</v>
      </c>
      <c r="M2307" s="11">
        <f>DAY(Tabla1[[#This Row],[Fecha]])</f>
        <v>16</v>
      </c>
      <c r="N2307" s="11">
        <f>WEEKDAY(Tabla1[[#This Row],[Fecha]],2)</f>
        <v>7</v>
      </c>
      <c r="O2307" s="11" t="str">
        <f t="shared" si="36"/>
        <v>Domingo</v>
      </c>
    </row>
    <row r="2308" spans="1:15" x14ac:dyDescent="0.25">
      <c r="A2308" s="4">
        <v>40832</v>
      </c>
      <c r="B2308">
        <v>2</v>
      </c>
      <c r="C2308">
        <v>1</v>
      </c>
      <c r="D2308" s="5" t="s">
        <v>22</v>
      </c>
      <c r="E2308" s="6">
        <v>627.48</v>
      </c>
      <c r="F2308" s="6">
        <v>1068.8475000000001</v>
      </c>
      <c r="G2308" s="6">
        <v>1696.3275000000001</v>
      </c>
      <c r="H2308" s="6" t="str">
        <f>VLOOKUP(Tabla1[[#This Row],[Caja]],Originales!$I$3:$K$6,2,FALSE)</f>
        <v>Tenerife Sur</v>
      </c>
      <c r="I2308" s="6" t="str">
        <f>VLOOKUP(Tabla1[[#This Row],[Caja]],Originales!$I$3:$K$6,3,FALSE)</f>
        <v>Tenerife</v>
      </c>
      <c r="J2308" s="9" t="str">
        <f>VLOOKUP(Tabla1[[#This Row],[CodigoEmpleado]],Originales!$M$3:$P$13,2,FALSE)</f>
        <v>Paco</v>
      </c>
      <c r="K2308" s="10">
        <f>YEAR(Tabla1[[#This Row],[Fecha]])</f>
        <v>2011</v>
      </c>
      <c r="L2308" s="11">
        <f>MONTH(Tabla1[[#This Row],[Fecha]])</f>
        <v>10</v>
      </c>
      <c r="M2308" s="11">
        <f>DAY(Tabla1[[#This Row],[Fecha]])</f>
        <v>16</v>
      </c>
      <c r="N2308" s="11">
        <f>WEEKDAY(Tabla1[[#This Row],[Fecha]],2)</f>
        <v>7</v>
      </c>
      <c r="O2308" s="11" t="str">
        <f t="shared" si="36"/>
        <v>Domingo</v>
      </c>
    </row>
    <row r="2309" spans="1:15" x14ac:dyDescent="0.25">
      <c r="A2309" s="4">
        <v>40832</v>
      </c>
      <c r="B2309">
        <v>2</v>
      </c>
      <c r="C2309">
        <v>2</v>
      </c>
      <c r="D2309" s="5" t="s">
        <v>27</v>
      </c>
      <c r="E2309" s="6">
        <v>697.9665</v>
      </c>
      <c r="F2309" s="6">
        <v>1128.9494999999999</v>
      </c>
      <c r="G2309" s="6">
        <v>1826.9159999999999</v>
      </c>
      <c r="H2309" s="6" t="str">
        <f>VLOOKUP(Tabla1[[#This Row],[Caja]],Originales!$I$3:$K$6,2,FALSE)</f>
        <v>Tenerife Sur</v>
      </c>
      <c r="I2309" s="6" t="str">
        <f>VLOOKUP(Tabla1[[#This Row],[Caja]],Originales!$I$3:$K$6,3,FALSE)</f>
        <v>Tenerife</v>
      </c>
      <c r="J2309" s="9" t="str">
        <f>VLOOKUP(Tabla1[[#This Row],[CodigoEmpleado]],Originales!$M$3:$P$13,2,FALSE)</f>
        <v>Bea</v>
      </c>
      <c r="K2309" s="10">
        <f>YEAR(Tabla1[[#This Row],[Fecha]])</f>
        <v>2011</v>
      </c>
      <c r="L2309" s="11">
        <f>MONTH(Tabla1[[#This Row],[Fecha]])</f>
        <v>10</v>
      </c>
      <c r="M2309" s="11">
        <f>DAY(Tabla1[[#This Row],[Fecha]])</f>
        <v>16</v>
      </c>
      <c r="N2309" s="11">
        <f>WEEKDAY(Tabla1[[#This Row],[Fecha]],2)</f>
        <v>7</v>
      </c>
      <c r="O2309" s="11" t="str">
        <f t="shared" si="36"/>
        <v>Domingo</v>
      </c>
    </row>
    <row r="2310" spans="1:15" x14ac:dyDescent="0.25">
      <c r="A2310" s="4">
        <v>40832</v>
      </c>
      <c r="B2310">
        <v>3</v>
      </c>
      <c r="C2310">
        <v>1</v>
      </c>
      <c r="D2310" s="5" t="s">
        <v>32</v>
      </c>
      <c r="E2310" s="6">
        <v>620.72850000000005</v>
      </c>
      <c r="F2310" s="6">
        <v>1006.6035000000001</v>
      </c>
      <c r="G2310" s="6">
        <v>1627.3320000000001</v>
      </c>
      <c r="H2310" s="6" t="str">
        <f>VLOOKUP(Tabla1[[#This Row],[Caja]],Originales!$I$3:$K$6,2,FALSE)</f>
        <v>Las Canteras</v>
      </c>
      <c r="I2310" s="6" t="str">
        <f>VLOOKUP(Tabla1[[#This Row],[Caja]],Originales!$I$3:$K$6,3,FALSE)</f>
        <v>Las Palmas</v>
      </c>
      <c r="J2310" s="9" t="str">
        <f>VLOOKUP(Tabla1[[#This Row],[CodigoEmpleado]],Originales!$M$3:$P$13,2,FALSE)</f>
        <v>Ana</v>
      </c>
      <c r="K2310" s="10">
        <f>YEAR(Tabla1[[#This Row],[Fecha]])</f>
        <v>2011</v>
      </c>
      <c r="L2310" s="11">
        <f>MONTH(Tabla1[[#This Row],[Fecha]])</f>
        <v>10</v>
      </c>
      <c r="M2310" s="11">
        <f>DAY(Tabla1[[#This Row],[Fecha]])</f>
        <v>16</v>
      </c>
      <c r="N2310" s="11">
        <f>WEEKDAY(Tabla1[[#This Row],[Fecha]],2)</f>
        <v>7</v>
      </c>
      <c r="O2310" s="11" t="str">
        <f t="shared" si="36"/>
        <v>Domingo</v>
      </c>
    </row>
    <row r="2311" spans="1:15" x14ac:dyDescent="0.25">
      <c r="A2311" s="4">
        <v>40832</v>
      </c>
      <c r="B2311">
        <v>3</v>
      </c>
      <c r="C2311">
        <v>2</v>
      </c>
      <c r="D2311" s="5" t="s">
        <v>37</v>
      </c>
      <c r="E2311" s="6">
        <v>634.32600000000002</v>
      </c>
      <c r="F2311" s="6">
        <v>1077.5940000000001</v>
      </c>
      <c r="G2311" s="6">
        <v>1711.92</v>
      </c>
      <c r="H2311" s="6" t="str">
        <f>VLOOKUP(Tabla1[[#This Row],[Caja]],Originales!$I$3:$K$6,2,FALSE)</f>
        <v>Las Canteras</v>
      </c>
      <c r="I2311" s="6" t="str">
        <f>VLOOKUP(Tabla1[[#This Row],[Caja]],Originales!$I$3:$K$6,3,FALSE)</f>
        <v>Las Palmas</v>
      </c>
      <c r="J2311" s="9" t="str">
        <f>VLOOKUP(Tabla1[[#This Row],[CodigoEmpleado]],Originales!$M$3:$P$13,2,FALSE)</f>
        <v>Luis</v>
      </c>
      <c r="K2311" s="10">
        <f>YEAR(Tabla1[[#This Row],[Fecha]])</f>
        <v>2011</v>
      </c>
      <c r="L2311" s="11">
        <f>MONTH(Tabla1[[#This Row],[Fecha]])</f>
        <v>10</v>
      </c>
      <c r="M2311" s="11">
        <f>DAY(Tabla1[[#This Row],[Fecha]])</f>
        <v>16</v>
      </c>
      <c r="N2311" s="11">
        <f>WEEKDAY(Tabla1[[#This Row],[Fecha]],2)</f>
        <v>7</v>
      </c>
      <c r="O2311" s="11" t="str">
        <f t="shared" si="36"/>
        <v>Domingo</v>
      </c>
    </row>
    <row r="2312" spans="1:15" x14ac:dyDescent="0.25">
      <c r="A2312" s="4">
        <v>40832</v>
      </c>
      <c r="B2312">
        <v>4</v>
      </c>
      <c r="C2312">
        <v>1</v>
      </c>
      <c r="D2312" s="5" t="s">
        <v>40</v>
      </c>
      <c r="E2312" s="6">
        <v>574.33950000000004</v>
      </c>
      <c r="F2312" s="6">
        <v>1005.5115</v>
      </c>
      <c r="G2312" s="6">
        <v>1579.8510000000001</v>
      </c>
      <c r="H2312" s="6" t="str">
        <f>VLOOKUP(Tabla1[[#This Row],[Caja]],Originales!$I$3:$K$6,2,FALSE)</f>
        <v>Telde</v>
      </c>
      <c r="I2312" s="6" t="str">
        <f>VLOOKUP(Tabla1[[#This Row],[Caja]],Originales!$I$3:$K$6,3,FALSE)</f>
        <v>Las Palmas</v>
      </c>
      <c r="J2312" s="9" t="str">
        <f>VLOOKUP(Tabla1[[#This Row],[CodigoEmpleado]],Originales!$M$3:$P$13,2,FALSE)</f>
        <v>Pepe</v>
      </c>
      <c r="K2312" s="10">
        <f>YEAR(Tabla1[[#This Row],[Fecha]])</f>
        <v>2011</v>
      </c>
      <c r="L2312" s="11">
        <f>MONTH(Tabla1[[#This Row],[Fecha]])</f>
        <v>10</v>
      </c>
      <c r="M2312" s="11">
        <f>DAY(Tabla1[[#This Row],[Fecha]])</f>
        <v>16</v>
      </c>
      <c r="N2312" s="11">
        <f>WEEKDAY(Tabla1[[#This Row],[Fecha]],2)</f>
        <v>7</v>
      </c>
      <c r="O2312" s="11" t="str">
        <f t="shared" si="36"/>
        <v>Domingo</v>
      </c>
    </row>
    <row r="2313" spans="1:15" x14ac:dyDescent="0.25">
      <c r="A2313" s="4">
        <v>40832</v>
      </c>
      <c r="B2313">
        <v>4</v>
      </c>
      <c r="C2313">
        <v>2</v>
      </c>
      <c r="D2313" s="5" t="s">
        <v>41</v>
      </c>
      <c r="E2313" s="6">
        <v>677.71199999999999</v>
      </c>
      <c r="F2313" s="6">
        <v>1077.4259999999999</v>
      </c>
      <c r="G2313" s="6">
        <v>1755.1379999999999</v>
      </c>
      <c r="H2313" s="6" t="str">
        <f>VLOOKUP(Tabla1[[#This Row],[Caja]],Originales!$I$3:$K$6,2,FALSE)</f>
        <v>Telde</v>
      </c>
      <c r="I2313" s="6" t="str">
        <f>VLOOKUP(Tabla1[[#This Row],[Caja]],Originales!$I$3:$K$6,3,FALSE)</f>
        <v>Las Palmas</v>
      </c>
      <c r="J2313" s="9" t="str">
        <f>VLOOKUP(Tabla1[[#This Row],[CodigoEmpleado]],Originales!$M$3:$P$13,2,FALSE)</f>
        <v>Javi</v>
      </c>
      <c r="K2313" s="10">
        <f>YEAR(Tabla1[[#This Row],[Fecha]])</f>
        <v>2011</v>
      </c>
      <c r="L2313" s="11">
        <f>MONTH(Tabla1[[#This Row],[Fecha]])</f>
        <v>10</v>
      </c>
      <c r="M2313" s="11">
        <f>DAY(Tabla1[[#This Row],[Fecha]])</f>
        <v>16</v>
      </c>
      <c r="N2313" s="11">
        <f>WEEKDAY(Tabla1[[#This Row],[Fecha]],2)</f>
        <v>7</v>
      </c>
      <c r="O2313" s="11" t="str">
        <f t="shared" si="36"/>
        <v>Domingo</v>
      </c>
    </row>
    <row r="2314" spans="1:15" x14ac:dyDescent="0.25">
      <c r="A2314" s="4">
        <v>40833</v>
      </c>
      <c r="B2314">
        <v>1</v>
      </c>
      <c r="C2314">
        <v>1</v>
      </c>
      <c r="D2314" s="5" t="s">
        <v>43</v>
      </c>
      <c r="E2314" s="6">
        <v>641.88599999999997</v>
      </c>
      <c r="F2314" s="6">
        <v>1088.8395</v>
      </c>
      <c r="G2314" s="6">
        <v>1730.7255</v>
      </c>
      <c r="H2314" s="6" t="str">
        <f>VLOOKUP(Tabla1[[#This Row],[Caja]],Originales!$I$3:$K$6,2,FALSE)</f>
        <v>Tenerife Norte</v>
      </c>
      <c r="I2314" s="6" t="str">
        <f>VLOOKUP(Tabla1[[#This Row],[Caja]],Originales!$I$3:$K$6,3,FALSE)</f>
        <v>Tenerife</v>
      </c>
      <c r="J2314" s="9" t="str">
        <f>VLOOKUP(Tabla1[[#This Row],[CodigoEmpleado]],Originales!$M$3:$P$13,2,FALSE)</f>
        <v>Jose</v>
      </c>
      <c r="K2314" s="10">
        <f>YEAR(Tabla1[[#This Row],[Fecha]])</f>
        <v>2011</v>
      </c>
      <c r="L2314" s="11">
        <f>MONTH(Tabla1[[#This Row],[Fecha]])</f>
        <v>10</v>
      </c>
      <c r="M2314" s="11">
        <f>DAY(Tabla1[[#This Row],[Fecha]])</f>
        <v>17</v>
      </c>
      <c r="N2314" s="11">
        <f>WEEKDAY(Tabla1[[#This Row],[Fecha]],2)</f>
        <v>1</v>
      </c>
      <c r="O2314" s="11" t="str">
        <f t="shared" si="36"/>
        <v>Lunes</v>
      </c>
    </row>
    <row r="2315" spans="1:15" x14ac:dyDescent="0.25">
      <c r="A2315" s="4">
        <v>40833</v>
      </c>
      <c r="B2315">
        <v>1</v>
      </c>
      <c r="C2315">
        <v>2</v>
      </c>
      <c r="D2315" s="5" t="s">
        <v>47</v>
      </c>
      <c r="E2315" s="6">
        <v>715.827</v>
      </c>
      <c r="F2315" s="6">
        <v>1075.5989999999999</v>
      </c>
      <c r="G2315" s="6">
        <v>1791.4259999999999</v>
      </c>
      <c r="H2315" s="6" t="str">
        <f>VLOOKUP(Tabla1[[#This Row],[Caja]],Originales!$I$3:$K$6,2,FALSE)</f>
        <v>Tenerife Norte</v>
      </c>
      <c r="I2315" s="6" t="str">
        <f>VLOOKUP(Tabla1[[#This Row],[Caja]],Originales!$I$3:$K$6,3,FALSE)</f>
        <v>Tenerife</v>
      </c>
      <c r="J2315" s="9" t="str">
        <f>VLOOKUP(Tabla1[[#This Row],[CodigoEmpleado]],Originales!$M$3:$P$13,2,FALSE)</f>
        <v>Toño</v>
      </c>
      <c r="K2315" s="10">
        <f>YEAR(Tabla1[[#This Row],[Fecha]])</f>
        <v>2011</v>
      </c>
      <c r="L2315" s="11">
        <f>MONTH(Tabla1[[#This Row],[Fecha]])</f>
        <v>10</v>
      </c>
      <c r="M2315" s="11">
        <f>DAY(Tabla1[[#This Row],[Fecha]])</f>
        <v>17</v>
      </c>
      <c r="N2315" s="11">
        <f>WEEKDAY(Tabla1[[#This Row],[Fecha]],2)</f>
        <v>1</v>
      </c>
      <c r="O2315" s="11" t="str">
        <f t="shared" si="36"/>
        <v>Lunes</v>
      </c>
    </row>
    <row r="2316" spans="1:15" x14ac:dyDescent="0.25">
      <c r="A2316" s="4">
        <v>40833</v>
      </c>
      <c r="B2316">
        <v>2</v>
      </c>
      <c r="C2316">
        <v>1</v>
      </c>
      <c r="D2316" s="5" t="s">
        <v>24</v>
      </c>
      <c r="E2316" s="6">
        <v>694.428</v>
      </c>
      <c r="F2316" s="6">
        <v>1071.777</v>
      </c>
      <c r="G2316" s="6">
        <v>1766.2049999999999</v>
      </c>
      <c r="H2316" s="6" t="str">
        <f>VLOOKUP(Tabla1[[#This Row],[Caja]],Originales!$I$3:$K$6,2,FALSE)</f>
        <v>Tenerife Sur</v>
      </c>
      <c r="I2316" s="6" t="str">
        <f>VLOOKUP(Tabla1[[#This Row],[Caja]],Originales!$I$3:$K$6,3,FALSE)</f>
        <v>Tenerife</v>
      </c>
      <c r="J2316" s="9" t="str">
        <f>VLOOKUP(Tabla1[[#This Row],[CodigoEmpleado]],Originales!$M$3:$P$13,2,FALSE)</f>
        <v>Ana</v>
      </c>
      <c r="K2316" s="10">
        <f>YEAR(Tabla1[[#This Row],[Fecha]])</f>
        <v>2011</v>
      </c>
      <c r="L2316" s="11">
        <f>MONTH(Tabla1[[#This Row],[Fecha]])</f>
        <v>10</v>
      </c>
      <c r="M2316" s="11">
        <f>DAY(Tabla1[[#This Row],[Fecha]])</f>
        <v>17</v>
      </c>
      <c r="N2316" s="11">
        <f>WEEKDAY(Tabla1[[#This Row],[Fecha]],2)</f>
        <v>1</v>
      </c>
      <c r="O2316" s="11" t="str">
        <f t="shared" si="36"/>
        <v>Lunes</v>
      </c>
    </row>
    <row r="2317" spans="1:15" x14ac:dyDescent="0.25">
      <c r="A2317" s="4">
        <v>40833</v>
      </c>
      <c r="B2317">
        <v>2</v>
      </c>
      <c r="C2317">
        <v>2</v>
      </c>
      <c r="D2317" s="5" t="s">
        <v>30</v>
      </c>
      <c r="E2317" s="6">
        <v>745.82550000000003</v>
      </c>
      <c r="F2317" s="6">
        <v>1284.9480000000001</v>
      </c>
      <c r="G2317" s="6">
        <v>2030.7735</v>
      </c>
      <c r="H2317" s="6" t="str">
        <f>VLOOKUP(Tabla1[[#This Row],[Caja]],Originales!$I$3:$K$6,2,FALSE)</f>
        <v>Tenerife Sur</v>
      </c>
      <c r="I2317" s="6" t="str">
        <f>VLOOKUP(Tabla1[[#This Row],[Caja]],Originales!$I$3:$K$6,3,FALSE)</f>
        <v>Tenerife</v>
      </c>
      <c r="J2317" s="9" t="str">
        <f>VLOOKUP(Tabla1[[#This Row],[CodigoEmpleado]],Originales!$M$3:$P$13,2,FALSE)</f>
        <v>Juan</v>
      </c>
      <c r="K2317" s="10">
        <f>YEAR(Tabla1[[#This Row],[Fecha]])</f>
        <v>2011</v>
      </c>
      <c r="L2317" s="11">
        <f>MONTH(Tabla1[[#This Row],[Fecha]])</f>
        <v>10</v>
      </c>
      <c r="M2317" s="11">
        <f>DAY(Tabla1[[#This Row],[Fecha]])</f>
        <v>17</v>
      </c>
      <c r="N2317" s="11">
        <f>WEEKDAY(Tabla1[[#This Row],[Fecha]],2)</f>
        <v>1</v>
      </c>
      <c r="O2317" s="11" t="str">
        <f t="shared" si="36"/>
        <v>Lunes</v>
      </c>
    </row>
    <row r="2318" spans="1:15" x14ac:dyDescent="0.25">
      <c r="A2318" s="4">
        <v>40833</v>
      </c>
      <c r="B2318">
        <v>3</v>
      </c>
      <c r="C2318">
        <v>1</v>
      </c>
      <c r="D2318" s="5" t="s">
        <v>16</v>
      </c>
      <c r="E2318" s="6">
        <v>707.12249999999995</v>
      </c>
      <c r="F2318" s="6">
        <v>1149.5084999999999</v>
      </c>
      <c r="G2318" s="6">
        <v>1856.6310000000001</v>
      </c>
      <c r="H2318" s="6" t="str">
        <f>VLOOKUP(Tabla1[[#This Row],[Caja]],Originales!$I$3:$K$6,2,FALSE)</f>
        <v>Las Canteras</v>
      </c>
      <c r="I2318" s="6" t="str">
        <f>VLOOKUP(Tabla1[[#This Row],[Caja]],Originales!$I$3:$K$6,3,FALSE)</f>
        <v>Las Palmas</v>
      </c>
      <c r="J2318" s="9" t="str">
        <f>VLOOKUP(Tabla1[[#This Row],[CodigoEmpleado]],Originales!$M$3:$P$13,2,FALSE)</f>
        <v>Jorge</v>
      </c>
      <c r="K2318" s="10">
        <f>YEAR(Tabla1[[#This Row],[Fecha]])</f>
        <v>2011</v>
      </c>
      <c r="L2318" s="11">
        <f>MONTH(Tabla1[[#This Row],[Fecha]])</f>
        <v>10</v>
      </c>
      <c r="M2318" s="11">
        <f>DAY(Tabla1[[#This Row],[Fecha]])</f>
        <v>17</v>
      </c>
      <c r="N2318" s="11">
        <f>WEEKDAY(Tabla1[[#This Row],[Fecha]],2)</f>
        <v>1</v>
      </c>
      <c r="O2318" s="11" t="str">
        <f t="shared" si="36"/>
        <v>Lunes</v>
      </c>
    </row>
    <row r="2319" spans="1:15" x14ac:dyDescent="0.25">
      <c r="A2319" s="4">
        <v>40833</v>
      </c>
      <c r="B2319">
        <v>3</v>
      </c>
      <c r="C2319">
        <v>2</v>
      </c>
      <c r="D2319" s="5" t="s">
        <v>22</v>
      </c>
      <c r="E2319" s="6">
        <v>609.96600000000001</v>
      </c>
      <c r="F2319" s="6">
        <v>983.44050000000004</v>
      </c>
      <c r="G2319" s="6">
        <v>1593.4065000000001</v>
      </c>
      <c r="H2319" s="6" t="str">
        <f>VLOOKUP(Tabla1[[#This Row],[Caja]],Originales!$I$3:$K$6,2,FALSE)</f>
        <v>Las Canteras</v>
      </c>
      <c r="I2319" s="6" t="str">
        <f>VLOOKUP(Tabla1[[#This Row],[Caja]],Originales!$I$3:$K$6,3,FALSE)</f>
        <v>Las Palmas</v>
      </c>
      <c r="J2319" s="9" t="str">
        <f>VLOOKUP(Tabla1[[#This Row],[CodigoEmpleado]],Originales!$M$3:$P$13,2,FALSE)</f>
        <v>Paco</v>
      </c>
      <c r="K2319" s="10">
        <f>YEAR(Tabla1[[#This Row],[Fecha]])</f>
        <v>2011</v>
      </c>
      <c r="L2319" s="11">
        <f>MONTH(Tabla1[[#This Row],[Fecha]])</f>
        <v>10</v>
      </c>
      <c r="M2319" s="11">
        <f>DAY(Tabla1[[#This Row],[Fecha]])</f>
        <v>17</v>
      </c>
      <c r="N2319" s="11">
        <f>WEEKDAY(Tabla1[[#This Row],[Fecha]],2)</f>
        <v>1</v>
      </c>
      <c r="O2319" s="11" t="str">
        <f t="shared" si="36"/>
        <v>Lunes</v>
      </c>
    </row>
    <row r="2320" spans="1:15" x14ac:dyDescent="0.25">
      <c r="A2320" s="4">
        <v>40833</v>
      </c>
      <c r="B2320">
        <v>4</v>
      </c>
      <c r="C2320">
        <v>1</v>
      </c>
      <c r="D2320" s="5" t="s">
        <v>27</v>
      </c>
      <c r="E2320" s="6">
        <v>618.82799999999997</v>
      </c>
      <c r="F2320" s="6">
        <v>984.91049999999996</v>
      </c>
      <c r="G2320" s="6">
        <v>1603.7384999999999</v>
      </c>
      <c r="H2320" s="6" t="str">
        <f>VLOOKUP(Tabla1[[#This Row],[Caja]],Originales!$I$3:$K$6,2,FALSE)</f>
        <v>Telde</v>
      </c>
      <c r="I2320" s="6" t="str">
        <f>VLOOKUP(Tabla1[[#This Row],[Caja]],Originales!$I$3:$K$6,3,FALSE)</f>
        <v>Las Palmas</v>
      </c>
      <c r="J2320" s="9" t="str">
        <f>VLOOKUP(Tabla1[[#This Row],[CodigoEmpleado]],Originales!$M$3:$P$13,2,FALSE)</f>
        <v>Bea</v>
      </c>
      <c r="K2320" s="10">
        <f>YEAR(Tabla1[[#This Row],[Fecha]])</f>
        <v>2011</v>
      </c>
      <c r="L2320" s="11">
        <f>MONTH(Tabla1[[#This Row],[Fecha]])</f>
        <v>10</v>
      </c>
      <c r="M2320" s="11">
        <f>DAY(Tabla1[[#This Row],[Fecha]])</f>
        <v>17</v>
      </c>
      <c r="N2320" s="11">
        <f>WEEKDAY(Tabla1[[#This Row],[Fecha]],2)</f>
        <v>1</v>
      </c>
      <c r="O2320" s="11" t="str">
        <f t="shared" si="36"/>
        <v>Lunes</v>
      </c>
    </row>
    <row r="2321" spans="1:15" x14ac:dyDescent="0.25">
      <c r="A2321" s="4">
        <v>40833</v>
      </c>
      <c r="B2321">
        <v>4</v>
      </c>
      <c r="C2321">
        <v>2</v>
      </c>
      <c r="D2321" s="5" t="s">
        <v>32</v>
      </c>
      <c r="E2321" s="6">
        <v>717.57</v>
      </c>
      <c r="F2321" s="6">
        <v>1220.5409999999999</v>
      </c>
      <c r="G2321" s="6">
        <v>1938.1110000000001</v>
      </c>
      <c r="H2321" s="6" t="str">
        <f>VLOOKUP(Tabla1[[#This Row],[Caja]],Originales!$I$3:$K$6,2,FALSE)</f>
        <v>Telde</v>
      </c>
      <c r="I2321" s="6" t="str">
        <f>VLOOKUP(Tabla1[[#This Row],[Caja]],Originales!$I$3:$K$6,3,FALSE)</f>
        <v>Las Palmas</v>
      </c>
      <c r="J2321" s="9" t="str">
        <f>VLOOKUP(Tabla1[[#This Row],[CodigoEmpleado]],Originales!$M$3:$P$13,2,FALSE)</f>
        <v>Ana</v>
      </c>
      <c r="K2321" s="10">
        <f>YEAR(Tabla1[[#This Row],[Fecha]])</f>
        <v>2011</v>
      </c>
      <c r="L2321" s="11">
        <f>MONTH(Tabla1[[#This Row],[Fecha]])</f>
        <v>10</v>
      </c>
      <c r="M2321" s="11">
        <f>DAY(Tabla1[[#This Row],[Fecha]])</f>
        <v>17</v>
      </c>
      <c r="N2321" s="11">
        <f>WEEKDAY(Tabla1[[#This Row],[Fecha]],2)</f>
        <v>1</v>
      </c>
      <c r="O2321" s="11" t="str">
        <f t="shared" si="36"/>
        <v>Lunes</v>
      </c>
    </row>
    <row r="2322" spans="1:15" x14ac:dyDescent="0.25">
      <c r="A2322" s="4">
        <v>40834</v>
      </c>
      <c r="B2322">
        <v>1</v>
      </c>
      <c r="C2322">
        <v>1</v>
      </c>
      <c r="D2322" s="5" t="s">
        <v>37</v>
      </c>
      <c r="E2322" s="6">
        <v>674.82449999999994</v>
      </c>
      <c r="F2322" s="6">
        <v>1066.7895000000001</v>
      </c>
      <c r="G2322" s="6">
        <v>1741.614</v>
      </c>
      <c r="H2322" s="6" t="str">
        <f>VLOOKUP(Tabla1[[#This Row],[Caja]],Originales!$I$3:$K$6,2,FALSE)</f>
        <v>Tenerife Norte</v>
      </c>
      <c r="I2322" s="6" t="str">
        <f>VLOOKUP(Tabla1[[#This Row],[Caja]],Originales!$I$3:$K$6,3,FALSE)</f>
        <v>Tenerife</v>
      </c>
      <c r="J2322" s="9" t="str">
        <f>VLOOKUP(Tabla1[[#This Row],[CodigoEmpleado]],Originales!$M$3:$P$13,2,FALSE)</f>
        <v>Luis</v>
      </c>
      <c r="K2322" s="10">
        <f>YEAR(Tabla1[[#This Row],[Fecha]])</f>
        <v>2011</v>
      </c>
      <c r="L2322" s="11">
        <f>MONTH(Tabla1[[#This Row],[Fecha]])</f>
        <v>10</v>
      </c>
      <c r="M2322" s="11">
        <f>DAY(Tabla1[[#This Row],[Fecha]])</f>
        <v>18</v>
      </c>
      <c r="N2322" s="11">
        <f>WEEKDAY(Tabla1[[#This Row],[Fecha]],2)</f>
        <v>2</v>
      </c>
      <c r="O2322" s="11" t="str">
        <f t="shared" si="36"/>
        <v>Martes</v>
      </c>
    </row>
    <row r="2323" spans="1:15" x14ac:dyDescent="0.25">
      <c r="A2323" s="4">
        <v>40834</v>
      </c>
      <c r="B2323">
        <v>1</v>
      </c>
      <c r="C2323">
        <v>2</v>
      </c>
      <c r="D2323" s="5" t="s">
        <v>40</v>
      </c>
      <c r="E2323" s="6">
        <v>643.14599999999996</v>
      </c>
      <c r="F2323" s="6">
        <v>1069.6034999999999</v>
      </c>
      <c r="G2323" s="6">
        <v>1712.7494999999999</v>
      </c>
      <c r="H2323" s="6" t="str">
        <f>VLOOKUP(Tabla1[[#This Row],[Caja]],Originales!$I$3:$K$6,2,FALSE)</f>
        <v>Tenerife Norte</v>
      </c>
      <c r="I2323" s="6" t="str">
        <f>VLOOKUP(Tabla1[[#This Row],[Caja]],Originales!$I$3:$K$6,3,FALSE)</f>
        <v>Tenerife</v>
      </c>
      <c r="J2323" s="9" t="str">
        <f>VLOOKUP(Tabla1[[#This Row],[CodigoEmpleado]],Originales!$M$3:$P$13,2,FALSE)</f>
        <v>Pepe</v>
      </c>
      <c r="K2323" s="10">
        <f>YEAR(Tabla1[[#This Row],[Fecha]])</f>
        <v>2011</v>
      </c>
      <c r="L2323" s="11">
        <f>MONTH(Tabla1[[#This Row],[Fecha]])</f>
        <v>10</v>
      </c>
      <c r="M2323" s="11">
        <f>DAY(Tabla1[[#This Row],[Fecha]])</f>
        <v>18</v>
      </c>
      <c r="N2323" s="11">
        <f>WEEKDAY(Tabla1[[#This Row],[Fecha]],2)</f>
        <v>2</v>
      </c>
      <c r="O2323" s="11" t="str">
        <f t="shared" si="36"/>
        <v>Martes</v>
      </c>
    </row>
    <row r="2324" spans="1:15" x14ac:dyDescent="0.25">
      <c r="A2324" s="4">
        <v>40834</v>
      </c>
      <c r="B2324">
        <v>2</v>
      </c>
      <c r="C2324">
        <v>1</v>
      </c>
      <c r="D2324" s="5" t="s">
        <v>41</v>
      </c>
      <c r="E2324" s="6">
        <v>625.97850000000005</v>
      </c>
      <c r="F2324" s="6">
        <v>1044.1724999999999</v>
      </c>
      <c r="G2324" s="6">
        <v>1670.1510000000001</v>
      </c>
      <c r="H2324" s="6" t="str">
        <f>VLOOKUP(Tabla1[[#This Row],[Caja]],Originales!$I$3:$K$6,2,FALSE)</f>
        <v>Tenerife Sur</v>
      </c>
      <c r="I2324" s="6" t="str">
        <f>VLOOKUP(Tabla1[[#This Row],[Caja]],Originales!$I$3:$K$6,3,FALSE)</f>
        <v>Tenerife</v>
      </c>
      <c r="J2324" s="9" t="str">
        <f>VLOOKUP(Tabla1[[#This Row],[CodigoEmpleado]],Originales!$M$3:$P$13,2,FALSE)</f>
        <v>Javi</v>
      </c>
      <c r="K2324" s="10">
        <f>YEAR(Tabla1[[#This Row],[Fecha]])</f>
        <v>2011</v>
      </c>
      <c r="L2324" s="11">
        <f>MONTH(Tabla1[[#This Row],[Fecha]])</f>
        <v>10</v>
      </c>
      <c r="M2324" s="11">
        <f>DAY(Tabla1[[#This Row],[Fecha]])</f>
        <v>18</v>
      </c>
      <c r="N2324" s="11">
        <f>WEEKDAY(Tabla1[[#This Row],[Fecha]],2)</f>
        <v>2</v>
      </c>
      <c r="O2324" s="11" t="str">
        <f t="shared" si="36"/>
        <v>Martes</v>
      </c>
    </row>
    <row r="2325" spans="1:15" x14ac:dyDescent="0.25">
      <c r="A2325" s="4">
        <v>40834</v>
      </c>
      <c r="B2325">
        <v>2</v>
      </c>
      <c r="C2325">
        <v>2</v>
      </c>
      <c r="D2325" s="5" t="s">
        <v>43</v>
      </c>
      <c r="E2325" s="6">
        <v>682.66800000000001</v>
      </c>
      <c r="F2325" s="6">
        <v>1076.124</v>
      </c>
      <c r="G2325" s="6">
        <v>1758.7919999999999</v>
      </c>
      <c r="H2325" s="6" t="str">
        <f>VLOOKUP(Tabla1[[#This Row],[Caja]],Originales!$I$3:$K$6,2,FALSE)</f>
        <v>Tenerife Sur</v>
      </c>
      <c r="I2325" s="6" t="str">
        <f>VLOOKUP(Tabla1[[#This Row],[Caja]],Originales!$I$3:$K$6,3,FALSE)</f>
        <v>Tenerife</v>
      </c>
      <c r="J2325" s="9" t="str">
        <f>VLOOKUP(Tabla1[[#This Row],[CodigoEmpleado]],Originales!$M$3:$P$13,2,FALSE)</f>
        <v>Jose</v>
      </c>
      <c r="K2325" s="10">
        <f>YEAR(Tabla1[[#This Row],[Fecha]])</f>
        <v>2011</v>
      </c>
      <c r="L2325" s="11">
        <f>MONTH(Tabla1[[#This Row],[Fecha]])</f>
        <v>10</v>
      </c>
      <c r="M2325" s="11">
        <f>DAY(Tabla1[[#This Row],[Fecha]])</f>
        <v>18</v>
      </c>
      <c r="N2325" s="11">
        <f>WEEKDAY(Tabla1[[#This Row],[Fecha]],2)</f>
        <v>2</v>
      </c>
      <c r="O2325" s="11" t="str">
        <f t="shared" si="36"/>
        <v>Martes</v>
      </c>
    </row>
    <row r="2326" spans="1:15" x14ac:dyDescent="0.25">
      <c r="A2326" s="4">
        <v>40834</v>
      </c>
      <c r="B2326">
        <v>3</v>
      </c>
      <c r="C2326">
        <v>1</v>
      </c>
      <c r="D2326" s="5" t="s">
        <v>47</v>
      </c>
      <c r="E2326" s="6">
        <v>639.25049999999999</v>
      </c>
      <c r="F2326" s="6">
        <v>1144.9095</v>
      </c>
      <c r="G2326" s="6">
        <v>1784.16</v>
      </c>
      <c r="H2326" s="6" t="str">
        <f>VLOOKUP(Tabla1[[#This Row],[Caja]],Originales!$I$3:$K$6,2,FALSE)</f>
        <v>Las Canteras</v>
      </c>
      <c r="I2326" s="6" t="str">
        <f>VLOOKUP(Tabla1[[#This Row],[Caja]],Originales!$I$3:$K$6,3,FALSE)</f>
        <v>Las Palmas</v>
      </c>
      <c r="J2326" s="9" t="str">
        <f>VLOOKUP(Tabla1[[#This Row],[CodigoEmpleado]],Originales!$M$3:$P$13,2,FALSE)</f>
        <v>Toño</v>
      </c>
      <c r="K2326" s="10">
        <f>YEAR(Tabla1[[#This Row],[Fecha]])</f>
        <v>2011</v>
      </c>
      <c r="L2326" s="11">
        <f>MONTH(Tabla1[[#This Row],[Fecha]])</f>
        <v>10</v>
      </c>
      <c r="M2326" s="11">
        <f>DAY(Tabla1[[#This Row],[Fecha]])</f>
        <v>18</v>
      </c>
      <c r="N2326" s="11">
        <f>WEEKDAY(Tabla1[[#This Row],[Fecha]],2)</f>
        <v>2</v>
      </c>
      <c r="O2326" s="11" t="str">
        <f t="shared" si="36"/>
        <v>Martes</v>
      </c>
    </row>
    <row r="2327" spans="1:15" x14ac:dyDescent="0.25">
      <c r="A2327" s="4">
        <v>40834</v>
      </c>
      <c r="B2327">
        <v>3</v>
      </c>
      <c r="C2327">
        <v>2</v>
      </c>
      <c r="D2327" s="5" t="s">
        <v>24</v>
      </c>
      <c r="E2327" s="6">
        <v>725.94899999999996</v>
      </c>
      <c r="F2327" s="6">
        <v>1119.1949999999999</v>
      </c>
      <c r="G2327" s="6">
        <v>1845.144</v>
      </c>
      <c r="H2327" s="6" t="str">
        <f>VLOOKUP(Tabla1[[#This Row],[Caja]],Originales!$I$3:$K$6,2,FALSE)</f>
        <v>Las Canteras</v>
      </c>
      <c r="I2327" s="6" t="str">
        <f>VLOOKUP(Tabla1[[#This Row],[Caja]],Originales!$I$3:$K$6,3,FALSE)</f>
        <v>Las Palmas</v>
      </c>
      <c r="J2327" s="9" t="str">
        <f>VLOOKUP(Tabla1[[#This Row],[CodigoEmpleado]],Originales!$M$3:$P$13,2,FALSE)</f>
        <v>Ana</v>
      </c>
      <c r="K2327" s="10">
        <f>YEAR(Tabla1[[#This Row],[Fecha]])</f>
        <v>2011</v>
      </c>
      <c r="L2327" s="11">
        <f>MONTH(Tabla1[[#This Row],[Fecha]])</f>
        <v>10</v>
      </c>
      <c r="M2327" s="11">
        <f>DAY(Tabla1[[#This Row],[Fecha]])</f>
        <v>18</v>
      </c>
      <c r="N2327" s="11">
        <f>WEEKDAY(Tabla1[[#This Row],[Fecha]],2)</f>
        <v>2</v>
      </c>
      <c r="O2327" s="11" t="str">
        <f t="shared" si="36"/>
        <v>Martes</v>
      </c>
    </row>
    <row r="2328" spans="1:15" x14ac:dyDescent="0.25">
      <c r="A2328" s="4">
        <v>40834</v>
      </c>
      <c r="B2328">
        <v>4</v>
      </c>
      <c r="C2328">
        <v>1</v>
      </c>
      <c r="D2328" s="5" t="s">
        <v>30</v>
      </c>
      <c r="E2328" s="6">
        <v>635.42849999999999</v>
      </c>
      <c r="F2328" s="6">
        <v>1046.136</v>
      </c>
      <c r="G2328" s="6">
        <v>1681.5645</v>
      </c>
      <c r="H2328" s="6" t="str">
        <f>VLOOKUP(Tabla1[[#This Row],[Caja]],Originales!$I$3:$K$6,2,FALSE)</f>
        <v>Telde</v>
      </c>
      <c r="I2328" s="6" t="str">
        <f>VLOOKUP(Tabla1[[#This Row],[Caja]],Originales!$I$3:$K$6,3,FALSE)</f>
        <v>Las Palmas</v>
      </c>
      <c r="J2328" s="9" t="str">
        <f>VLOOKUP(Tabla1[[#This Row],[CodigoEmpleado]],Originales!$M$3:$P$13,2,FALSE)</f>
        <v>Juan</v>
      </c>
      <c r="K2328" s="10">
        <f>YEAR(Tabla1[[#This Row],[Fecha]])</f>
        <v>2011</v>
      </c>
      <c r="L2328" s="11">
        <f>MONTH(Tabla1[[#This Row],[Fecha]])</f>
        <v>10</v>
      </c>
      <c r="M2328" s="11">
        <f>DAY(Tabla1[[#This Row],[Fecha]])</f>
        <v>18</v>
      </c>
      <c r="N2328" s="11">
        <f>WEEKDAY(Tabla1[[#This Row],[Fecha]],2)</f>
        <v>2</v>
      </c>
      <c r="O2328" s="11" t="str">
        <f t="shared" si="36"/>
        <v>Martes</v>
      </c>
    </row>
    <row r="2329" spans="1:15" x14ac:dyDescent="0.25">
      <c r="A2329" s="4">
        <v>40834</v>
      </c>
      <c r="B2329">
        <v>4</v>
      </c>
      <c r="C2329">
        <v>2</v>
      </c>
      <c r="D2329" s="5" t="s">
        <v>16</v>
      </c>
      <c r="E2329" s="6">
        <v>667.91549999999995</v>
      </c>
      <c r="F2329" s="6">
        <v>1126.1144999999999</v>
      </c>
      <c r="G2329" s="6">
        <v>1794.03</v>
      </c>
      <c r="H2329" s="6" t="str">
        <f>VLOOKUP(Tabla1[[#This Row],[Caja]],Originales!$I$3:$K$6,2,FALSE)</f>
        <v>Telde</v>
      </c>
      <c r="I2329" s="6" t="str">
        <f>VLOOKUP(Tabla1[[#This Row],[Caja]],Originales!$I$3:$K$6,3,FALSE)</f>
        <v>Las Palmas</v>
      </c>
      <c r="J2329" s="9" t="str">
        <f>VLOOKUP(Tabla1[[#This Row],[CodigoEmpleado]],Originales!$M$3:$P$13,2,FALSE)</f>
        <v>Jorge</v>
      </c>
      <c r="K2329" s="10">
        <f>YEAR(Tabla1[[#This Row],[Fecha]])</f>
        <v>2011</v>
      </c>
      <c r="L2329" s="11">
        <f>MONTH(Tabla1[[#This Row],[Fecha]])</f>
        <v>10</v>
      </c>
      <c r="M2329" s="11">
        <f>DAY(Tabla1[[#This Row],[Fecha]])</f>
        <v>18</v>
      </c>
      <c r="N2329" s="11">
        <f>WEEKDAY(Tabla1[[#This Row],[Fecha]],2)</f>
        <v>2</v>
      </c>
      <c r="O2329" s="11" t="str">
        <f t="shared" si="36"/>
        <v>Martes</v>
      </c>
    </row>
    <row r="2330" spans="1:15" x14ac:dyDescent="0.25">
      <c r="A2330" s="4">
        <v>40835</v>
      </c>
      <c r="B2330">
        <v>1</v>
      </c>
      <c r="C2330">
        <v>1</v>
      </c>
      <c r="D2330" s="5" t="s">
        <v>22</v>
      </c>
      <c r="E2330" s="6">
        <v>670.48800000000006</v>
      </c>
      <c r="F2330" s="6">
        <v>1096.5989999999999</v>
      </c>
      <c r="G2330" s="6">
        <v>1767.087</v>
      </c>
      <c r="H2330" s="6" t="str">
        <f>VLOOKUP(Tabla1[[#This Row],[Caja]],Originales!$I$3:$K$6,2,FALSE)</f>
        <v>Tenerife Norte</v>
      </c>
      <c r="I2330" s="6" t="str">
        <f>VLOOKUP(Tabla1[[#This Row],[Caja]],Originales!$I$3:$K$6,3,FALSE)</f>
        <v>Tenerife</v>
      </c>
      <c r="J2330" s="9" t="str">
        <f>VLOOKUP(Tabla1[[#This Row],[CodigoEmpleado]],Originales!$M$3:$P$13,2,FALSE)</f>
        <v>Paco</v>
      </c>
      <c r="K2330" s="10">
        <f>YEAR(Tabla1[[#This Row],[Fecha]])</f>
        <v>2011</v>
      </c>
      <c r="L2330" s="11">
        <f>MONTH(Tabla1[[#This Row],[Fecha]])</f>
        <v>10</v>
      </c>
      <c r="M2330" s="11">
        <f>DAY(Tabla1[[#This Row],[Fecha]])</f>
        <v>19</v>
      </c>
      <c r="N2330" s="11">
        <f>WEEKDAY(Tabla1[[#This Row],[Fecha]],2)</f>
        <v>3</v>
      </c>
      <c r="O2330" s="11" t="str">
        <f t="shared" si="36"/>
        <v>Miércoles</v>
      </c>
    </row>
    <row r="2331" spans="1:15" x14ac:dyDescent="0.25">
      <c r="A2331" s="4">
        <v>40835</v>
      </c>
      <c r="B2331">
        <v>1</v>
      </c>
      <c r="C2331">
        <v>2</v>
      </c>
      <c r="D2331" s="5" t="s">
        <v>27</v>
      </c>
      <c r="E2331" s="6">
        <v>807.74400000000003</v>
      </c>
      <c r="F2331" s="6">
        <v>1310.8409999999999</v>
      </c>
      <c r="G2331" s="6">
        <v>2118.585</v>
      </c>
      <c r="H2331" s="6" t="str">
        <f>VLOOKUP(Tabla1[[#This Row],[Caja]],Originales!$I$3:$K$6,2,FALSE)</f>
        <v>Tenerife Norte</v>
      </c>
      <c r="I2331" s="6" t="str">
        <f>VLOOKUP(Tabla1[[#This Row],[Caja]],Originales!$I$3:$K$6,3,FALSE)</f>
        <v>Tenerife</v>
      </c>
      <c r="J2331" s="9" t="str">
        <f>VLOOKUP(Tabla1[[#This Row],[CodigoEmpleado]],Originales!$M$3:$P$13,2,FALSE)</f>
        <v>Bea</v>
      </c>
      <c r="K2331" s="10">
        <f>YEAR(Tabla1[[#This Row],[Fecha]])</f>
        <v>2011</v>
      </c>
      <c r="L2331" s="11">
        <f>MONTH(Tabla1[[#This Row],[Fecha]])</f>
        <v>10</v>
      </c>
      <c r="M2331" s="11">
        <f>DAY(Tabla1[[#This Row],[Fecha]])</f>
        <v>19</v>
      </c>
      <c r="N2331" s="11">
        <f>WEEKDAY(Tabla1[[#This Row],[Fecha]],2)</f>
        <v>3</v>
      </c>
      <c r="O2331" s="11" t="str">
        <f t="shared" si="36"/>
        <v>Miércoles</v>
      </c>
    </row>
    <row r="2332" spans="1:15" x14ac:dyDescent="0.25">
      <c r="A2332" s="4">
        <v>40835</v>
      </c>
      <c r="B2332">
        <v>2</v>
      </c>
      <c r="C2332">
        <v>1</v>
      </c>
      <c r="D2332" s="5" t="s">
        <v>32</v>
      </c>
      <c r="E2332" s="6">
        <v>695.68799999999999</v>
      </c>
      <c r="F2332" s="6">
        <v>1056.2265</v>
      </c>
      <c r="G2332" s="6">
        <v>1751.9145000000001</v>
      </c>
      <c r="H2332" s="6" t="str">
        <f>VLOOKUP(Tabla1[[#This Row],[Caja]],Originales!$I$3:$K$6,2,FALSE)</f>
        <v>Tenerife Sur</v>
      </c>
      <c r="I2332" s="6" t="str">
        <f>VLOOKUP(Tabla1[[#This Row],[Caja]],Originales!$I$3:$K$6,3,FALSE)</f>
        <v>Tenerife</v>
      </c>
      <c r="J2332" s="9" t="str">
        <f>VLOOKUP(Tabla1[[#This Row],[CodigoEmpleado]],Originales!$M$3:$P$13,2,FALSE)</f>
        <v>Ana</v>
      </c>
      <c r="K2332" s="10">
        <f>YEAR(Tabla1[[#This Row],[Fecha]])</f>
        <v>2011</v>
      </c>
      <c r="L2332" s="11">
        <f>MONTH(Tabla1[[#This Row],[Fecha]])</f>
        <v>10</v>
      </c>
      <c r="M2332" s="11">
        <f>DAY(Tabla1[[#This Row],[Fecha]])</f>
        <v>19</v>
      </c>
      <c r="N2332" s="11">
        <f>WEEKDAY(Tabla1[[#This Row],[Fecha]],2)</f>
        <v>3</v>
      </c>
      <c r="O2332" s="11" t="str">
        <f t="shared" si="36"/>
        <v>Miércoles</v>
      </c>
    </row>
    <row r="2333" spans="1:15" x14ac:dyDescent="0.25">
      <c r="A2333" s="4">
        <v>40835</v>
      </c>
      <c r="B2333">
        <v>2</v>
      </c>
      <c r="C2333">
        <v>2</v>
      </c>
      <c r="D2333" s="5" t="s">
        <v>37</v>
      </c>
      <c r="E2333" s="6">
        <v>687.36149999999998</v>
      </c>
      <c r="F2333" s="6">
        <v>1096.8720000000001</v>
      </c>
      <c r="G2333" s="6">
        <v>1784.2335</v>
      </c>
      <c r="H2333" s="6" t="str">
        <f>VLOOKUP(Tabla1[[#This Row],[Caja]],Originales!$I$3:$K$6,2,FALSE)</f>
        <v>Tenerife Sur</v>
      </c>
      <c r="I2333" s="6" t="str">
        <f>VLOOKUP(Tabla1[[#This Row],[Caja]],Originales!$I$3:$K$6,3,FALSE)</f>
        <v>Tenerife</v>
      </c>
      <c r="J2333" s="9" t="str">
        <f>VLOOKUP(Tabla1[[#This Row],[CodigoEmpleado]],Originales!$M$3:$P$13,2,FALSE)</f>
        <v>Luis</v>
      </c>
      <c r="K2333" s="10">
        <f>YEAR(Tabla1[[#This Row],[Fecha]])</f>
        <v>2011</v>
      </c>
      <c r="L2333" s="11">
        <f>MONTH(Tabla1[[#This Row],[Fecha]])</f>
        <v>10</v>
      </c>
      <c r="M2333" s="11">
        <f>DAY(Tabla1[[#This Row],[Fecha]])</f>
        <v>19</v>
      </c>
      <c r="N2333" s="11">
        <f>WEEKDAY(Tabla1[[#This Row],[Fecha]],2)</f>
        <v>3</v>
      </c>
      <c r="O2333" s="11" t="str">
        <f t="shared" si="36"/>
        <v>Miércoles</v>
      </c>
    </row>
    <row r="2334" spans="1:15" x14ac:dyDescent="0.25">
      <c r="A2334" s="4">
        <v>40835</v>
      </c>
      <c r="B2334">
        <v>3</v>
      </c>
      <c r="C2334">
        <v>1</v>
      </c>
      <c r="D2334" s="5" t="s">
        <v>40</v>
      </c>
      <c r="E2334" s="6">
        <v>585.23850000000004</v>
      </c>
      <c r="F2334" s="6">
        <v>1035.0060000000001</v>
      </c>
      <c r="G2334" s="6">
        <v>1620.2445</v>
      </c>
      <c r="H2334" s="6" t="str">
        <f>VLOOKUP(Tabla1[[#This Row],[Caja]],Originales!$I$3:$K$6,2,FALSE)</f>
        <v>Las Canteras</v>
      </c>
      <c r="I2334" s="6" t="str">
        <f>VLOOKUP(Tabla1[[#This Row],[Caja]],Originales!$I$3:$K$6,3,FALSE)</f>
        <v>Las Palmas</v>
      </c>
      <c r="J2334" s="9" t="str">
        <f>VLOOKUP(Tabla1[[#This Row],[CodigoEmpleado]],Originales!$M$3:$P$13,2,FALSE)</f>
        <v>Pepe</v>
      </c>
      <c r="K2334" s="10">
        <f>YEAR(Tabla1[[#This Row],[Fecha]])</f>
        <v>2011</v>
      </c>
      <c r="L2334" s="11">
        <f>MONTH(Tabla1[[#This Row],[Fecha]])</f>
        <v>10</v>
      </c>
      <c r="M2334" s="11">
        <f>DAY(Tabla1[[#This Row],[Fecha]])</f>
        <v>19</v>
      </c>
      <c r="N2334" s="11">
        <f>WEEKDAY(Tabla1[[#This Row],[Fecha]],2)</f>
        <v>3</v>
      </c>
      <c r="O2334" s="11" t="str">
        <f t="shared" si="36"/>
        <v>Miércoles</v>
      </c>
    </row>
    <row r="2335" spans="1:15" x14ac:dyDescent="0.25">
      <c r="A2335" s="4">
        <v>40835</v>
      </c>
      <c r="B2335">
        <v>3</v>
      </c>
      <c r="C2335">
        <v>2</v>
      </c>
      <c r="D2335" s="5" t="s">
        <v>41</v>
      </c>
      <c r="E2335" s="6">
        <v>626.36699999999996</v>
      </c>
      <c r="F2335" s="6">
        <v>1114.2809999999999</v>
      </c>
      <c r="G2335" s="6">
        <v>1740.6479999999999</v>
      </c>
      <c r="H2335" s="6" t="str">
        <f>VLOOKUP(Tabla1[[#This Row],[Caja]],Originales!$I$3:$K$6,2,FALSE)</f>
        <v>Las Canteras</v>
      </c>
      <c r="I2335" s="6" t="str">
        <f>VLOOKUP(Tabla1[[#This Row],[Caja]],Originales!$I$3:$K$6,3,FALSE)</f>
        <v>Las Palmas</v>
      </c>
      <c r="J2335" s="9" t="str">
        <f>VLOOKUP(Tabla1[[#This Row],[CodigoEmpleado]],Originales!$M$3:$P$13,2,FALSE)</f>
        <v>Javi</v>
      </c>
      <c r="K2335" s="10">
        <f>YEAR(Tabla1[[#This Row],[Fecha]])</f>
        <v>2011</v>
      </c>
      <c r="L2335" s="11">
        <f>MONTH(Tabla1[[#This Row],[Fecha]])</f>
        <v>10</v>
      </c>
      <c r="M2335" s="11">
        <f>DAY(Tabla1[[#This Row],[Fecha]])</f>
        <v>19</v>
      </c>
      <c r="N2335" s="11">
        <f>WEEKDAY(Tabla1[[#This Row],[Fecha]],2)</f>
        <v>3</v>
      </c>
      <c r="O2335" s="11" t="str">
        <f t="shared" si="36"/>
        <v>Miércoles</v>
      </c>
    </row>
    <row r="2336" spans="1:15" x14ac:dyDescent="0.25">
      <c r="A2336" s="4">
        <v>40835</v>
      </c>
      <c r="B2336">
        <v>4</v>
      </c>
      <c r="C2336">
        <v>1</v>
      </c>
      <c r="D2336" s="5" t="s">
        <v>43</v>
      </c>
      <c r="E2336" s="6">
        <v>610.84799999999996</v>
      </c>
      <c r="F2336" s="6">
        <v>971.81700000000001</v>
      </c>
      <c r="G2336" s="6">
        <v>1582.665</v>
      </c>
      <c r="H2336" s="6" t="str">
        <f>VLOOKUP(Tabla1[[#This Row],[Caja]],Originales!$I$3:$K$6,2,FALSE)</f>
        <v>Telde</v>
      </c>
      <c r="I2336" s="6" t="str">
        <f>VLOOKUP(Tabla1[[#This Row],[Caja]],Originales!$I$3:$K$6,3,FALSE)</f>
        <v>Las Palmas</v>
      </c>
      <c r="J2336" s="9" t="str">
        <f>VLOOKUP(Tabla1[[#This Row],[CodigoEmpleado]],Originales!$M$3:$P$13,2,FALSE)</f>
        <v>Jose</v>
      </c>
      <c r="K2336" s="10">
        <f>YEAR(Tabla1[[#This Row],[Fecha]])</f>
        <v>2011</v>
      </c>
      <c r="L2336" s="11">
        <f>MONTH(Tabla1[[#This Row],[Fecha]])</f>
        <v>10</v>
      </c>
      <c r="M2336" s="11">
        <f>DAY(Tabla1[[#This Row],[Fecha]])</f>
        <v>19</v>
      </c>
      <c r="N2336" s="11">
        <f>WEEKDAY(Tabla1[[#This Row],[Fecha]],2)</f>
        <v>3</v>
      </c>
      <c r="O2336" s="11" t="str">
        <f t="shared" si="36"/>
        <v>Miércoles</v>
      </c>
    </row>
    <row r="2337" spans="1:15" x14ac:dyDescent="0.25">
      <c r="A2337" s="4">
        <v>40835</v>
      </c>
      <c r="B2337">
        <v>4</v>
      </c>
      <c r="C2337">
        <v>2</v>
      </c>
      <c r="D2337" s="5" t="s">
        <v>47</v>
      </c>
      <c r="E2337" s="6">
        <v>705.35850000000005</v>
      </c>
      <c r="F2337" s="6">
        <v>1204.4655</v>
      </c>
      <c r="G2337" s="6">
        <v>1909.8240000000001</v>
      </c>
      <c r="H2337" s="6" t="str">
        <f>VLOOKUP(Tabla1[[#This Row],[Caja]],Originales!$I$3:$K$6,2,FALSE)</f>
        <v>Telde</v>
      </c>
      <c r="I2337" s="6" t="str">
        <f>VLOOKUP(Tabla1[[#This Row],[Caja]],Originales!$I$3:$K$6,3,FALSE)</f>
        <v>Las Palmas</v>
      </c>
      <c r="J2337" s="9" t="str">
        <f>VLOOKUP(Tabla1[[#This Row],[CodigoEmpleado]],Originales!$M$3:$P$13,2,FALSE)</f>
        <v>Toño</v>
      </c>
      <c r="K2337" s="10">
        <f>YEAR(Tabla1[[#This Row],[Fecha]])</f>
        <v>2011</v>
      </c>
      <c r="L2337" s="11">
        <f>MONTH(Tabla1[[#This Row],[Fecha]])</f>
        <v>10</v>
      </c>
      <c r="M2337" s="11">
        <f>DAY(Tabla1[[#This Row],[Fecha]])</f>
        <v>19</v>
      </c>
      <c r="N2337" s="11">
        <f>WEEKDAY(Tabla1[[#This Row],[Fecha]],2)</f>
        <v>3</v>
      </c>
      <c r="O2337" s="11" t="str">
        <f t="shared" si="36"/>
        <v>Miércoles</v>
      </c>
    </row>
    <row r="2338" spans="1:15" x14ac:dyDescent="0.25">
      <c r="A2338" s="4">
        <v>40836</v>
      </c>
      <c r="B2338">
        <v>1</v>
      </c>
      <c r="C2338">
        <v>1</v>
      </c>
      <c r="D2338" s="5" t="s">
        <v>24</v>
      </c>
      <c r="E2338" s="6">
        <v>731.65049999999997</v>
      </c>
      <c r="F2338" s="6">
        <v>1109.9970000000001</v>
      </c>
      <c r="G2338" s="6">
        <v>1841.6475</v>
      </c>
      <c r="H2338" s="6" t="str">
        <f>VLOOKUP(Tabla1[[#This Row],[Caja]],Originales!$I$3:$K$6,2,FALSE)</f>
        <v>Tenerife Norte</v>
      </c>
      <c r="I2338" s="6" t="str">
        <f>VLOOKUP(Tabla1[[#This Row],[Caja]],Originales!$I$3:$K$6,3,FALSE)</f>
        <v>Tenerife</v>
      </c>
      <c r="J2338" s="9" t="str">
        <f>VLOOKUP(Tabla1[[#This Row],[CodigoEmpleado]],Originales!$M$3:$P$13,2,FALSE)</f>
        <v>Ana</v>
      </c>
      <c r="K2338" s="10">
        <f>YEAR(Tabla1[[#This Row],[Fecha]])</f>
        <v>2011</v>
      </c>
      <c r="L2338" s="11">
        <f>MONTH(Tabla1[[#This Row],[Fecha]])</f>
        <v>10</v>
      </c>
      <c r="M2338" s="11">
        <f>DAY(Tabla1[[#This Row],[Fecha]])</f>
        <v>20</v>
      </c>
      <c r="N2338" s="11">
        <f>WEEKDAY(Tabla1[[#This Row],[Fecha]],2)</f>
        <v>4</v>
      </c>
      <c r="O2338" s="11" t="str">
        <f t="shared" si="36"/>
        <v>Jueves</v>
      </c>
    </row>
    <row r="2339" spans="1:15" x14ac:dyDescent="0.25">
      <c r="A2339" s="4">
        <v>40836</v>
      </c>
      <c r="B2339">
        <v>1</v>
      </c>
      <c r="C2339">
        <v>2</v>
      </c>
      <c r="D2339" s="5" t="s">
        <v>30</v>
      </c>
      <c r="E2339" s="6">
        <v>799.79549999999995</v>
      </c>
      <c r="F2339" s="6">
        <v>1269.681</v>
      </c>
      <c r="G2339" s="6">
        <v>2069.4765000000002</v>
      </c>
      <c r="H2339" s="6" t="str">
        <f>VLOOKUP(Tabla1[[#This Row],[Caja]],Originales!$I$3:$K$6,2,FALSE)</f>
        <v>Tenerife Norte</v>
      </c>
      <c r="I2339" s="6" t="str">
        <f>VLOOKUP(Tabla1[[#This Row],[Caja]],Originales!$I$3:$K$6,3,FALSE)</f>
        <v>Tenerife</v>
      </c>
      <c r="J2339" s="9" t="str">
        <f>VLOOKUP(Tabla1[[#This Row],[CodigoEmpleado]],Originales!$M$3:$P$13,2,FALSE)</f>
        <v>Juan</v>
      </c>
      <c r="K2339" s="10">
        <f>YEAR(Tabla1[[#This Row],[Fecha]])</f>
        <v>2011</v>
      </c>
      <c r="L2339" s="11">
        <f>MONTH(Tabla1[[#This Row],[Fecha]])</f>
        <v>10</v>
      </c>
      <c r="M2339" s="11">
        <f>DAY(Tabla1[[#This Row],[Fecha]])</f>
        <v>20</v>
      </c>
      <c r="N2339" s="11">
        <f>WEEKDAY(Tabla1[[#This Row],[Fecha]],2)</f>
        <v>4</v>
      </c>
      <c r="O2339" s="11" t="str">
        <f t="shared" si="36"/>
        <v>Jueves</v>
      </c>
    </row>
    <row r="2340" spans="1:15" x14ac:dyDescent="0.25">
      <c r="A2340" s="4">
        <v>40836</v>
      </c>
      <c r="B2340">
        <v>2</v>
      </c>
      <c r="C2340">
        <v>1</v>
      </c>
      <c r="D2340" s="5" t="s">
        <v>16</v>
      </c>
      <c r="E2340" s="6">
        <v>592.30499999999995</v>
      </c>
      <c r="F2340" s="6">
        <v>1067.9655</v>
      </c>
      <c r="G2340" s="6">
        <v>1660.2705000000001</v>
      </c>
      <c r="H2340" s="6" t="str">
        <f>VLOOKUP(Tabla1[[#This Row],[Caja]],Originales!$I$3:$K$6,2,FALSE)</f>
        <v>Tenerife Sur</v>
      </c>
      <c r="I2340" s="6" t="str">
        <f>VLOOKUP(Tabla1[[#This Row],[Caja]],Originales!$I$3:$K$6,3,FALSE)</f>
        <v>Tenerife</v>
      </c>
      <c r="J2340" s="9" t="str">
        <f>VLOOKUP(Tabla1[[#This Row],[CodigoEmpleado]],Originales!$M$3:$P$13,2,FALSE)</f>
        <v>Jorge</v>
      </c>
      <c r="K2340" s="10">
        <f>YEAR(Tabla1[[#This Row],[Fecha]])</f>
        <v>2011</v>
      </c>
      <c r="L2340" s="11">
        <f>MONTH(Tabla1[[#This Row],[Fecha]])</f>
        <v>10</v>
      </c>
      <c r="M2340" s="11">
        <f>DAY(Tabla1[[#This Row],[Fecha]])</f>
        <v>20</v>
      </c>
      <c r="N2340" s="11">
        <f>WEEKDAY(Tabla1[[#This Row],[Fecha]],2)</f>
        <v>4</v>
      </c>
      <c r="O2340" s="11" t="str">
        <f t="shared" si="36"/>
        <v>Jueves</v>
      </c>
    </row>
    <row r="2341" spans="1:15" x14ac:dyDescent="0.25">
      <c r="A2341" s="4">
        <v>40836</v>
      </c>
      <c r="B2341">
        <v>2</v>
      </c>
      <c r="C2341">
        <v>2</v>
      </c>
      <c r="D2341" s="5" t="s">
        <v>22</v>
      </c>
      <c r="E2341" s="6">
        <v>598.05899999999997</v>
      </c>
      <c r="F2341" s="6">
        <v>1024.7895000000001</v>
      </c>
      <c r="G2341" s="6">
        <v>1622.8485000000001</v>
      </c>
      <c r="H2341" s="6" t="str">
        <f>VLOOKUP(Tabla1[[#This Row],[Caja]],Originales!$I$3:$K$6,2,FALSE)</f>
        <v>Tenerife Sur</v>
      </c>
      <c r="I2341" s="6" t="str">
        <f>VLOOKUP(Tabla1[[#This Row],[Caja]],Originales!$I$3:$K$6,3,FALSE)</f>
        <v>Tenerife</v>
      </c>
      <c r="J2341" s="9" t="str">
        <f>VLOOKUP(Tabla1[[#This Row],[CodigoEmpleado]],Originales!$M$3:$P$13,2,FALSE)</f>
        <v>Paco</v>
      </c>
      <c r="K2341" s="10">
        <f>YEAR(Tabla1[[#This Row],[Fecha]])</f>
        <v>2011</v>
      </c>
      <c r="L2341" s="11">
        <f>MONTH(Tabla1[[#This Row],[Fecha]])</f>
        <v>10</v>
      </c>
      <c r="M2341" s="11">
        <f>DAY(Tabla1[[#This Row],[Fecha]])</f>
        <v>20</v>
      </c>
      <c r="N2341" s="11">
        <f>WEEKDAY(Tabla1[[#This Row],[Fecha]],2)</f>
        <v>4</v>
      </c>
      <c r="O2341" s="11" t="str">
        <f t="shared" si="36"/>
        <v>Jueves</v>
      </c>
    </row>
    <row r="2342" spans="1:15" x14ac:dyDescent="0.25">
      <c r="A2342" s="4">
        <v>40836</v>
      </c>
      <c r="B2342">
        <v>3</v>
      </c>
      <c r="C2342">
        <v>1</v>
      </c>
      <c r="D2342" s="5" t="s">
        <v>27</v>
      </c>
      <c r="E2342" s="6">
        <v>663.08550000000002</v>
      </c>
      <c r="F2342" s="6">
        <v>1055.9849999999999</v>
      </c>
      <c r="G2342" s="6">
        <v>1719.0705</v>
      </c>
      <c r="H2342" s="6" t="str">
        <f>VLOOKUP(Tabla1[[#This Row],[Caja]],Originales!$I$3:$K$6,2,FALSE)</f>
        <v>Las Canteras</v>
      </c>
      <c r="I2342" s="6" t="str">
        <f>VLOOKUP(Tabla1[[#This Row],[Caja]],Originales!$I$3:$K$6,3,FALSE)</f>
        <v>Las Palmas</v>
      </c>
      <c r="J2342" s="9" t="str">
        <f>VLOOKUP(Tabla1[[#This Row],[CodigoEmpleado]],Originales!$M$3:$P$13,2,FALSE)</f>
        <v>Bea</v>
      </c>
      <c r="K2342" s="10">
        <f>YEAR(Tabla1[[#This Row],[Fecha]])</f>
        <v>2011</v>
      </c>
      <c r="L2342" s="11">
        <f>MONTH(Tabla1[[#This Row],[Fecha]])</f>
        <v>10</v>
      </c>
      <c r="M2342" s="11">
        <f>DAY(Tabla1[[#This Row],[Fecha]])</f>
        <v>20</v>
      </c>
      <c r="N2342" s="11">
        <f>WEEKDAY(Tabla1[[#This Row],[Fecha]],2)</f>
        <v>4</v>
      </c>
      <c r="O2342" s="11" t="str">
        <f t="shared" si="36"/>
        <v>Jueves</v>
      </c>
    </row>
    <row r="2343" spans="1:15" x14ac:dyDescent="0.25">
      <c r="A2343" s="4">
        <v>40836</v>
      </c>
      <c r="B2343">
        <v>3</v>
      </c>
      <c r="C2343">
        <v>2</v>
      </c>
      <c r="D2343" s="5" t="s">
        <v>32</v>
      </c>
      <c r="E2343" s="6">
        <v>661.84649999999999</v>
      </c>
      <c r="F2343" s="6">
        <v>1105.3140000000001</v>
      </c>
      <c r="G2343" s="6">
        <v>1767.1605</v>
      </c>
      <c r="H2343" s="6" t="str">
        <f>VLOOKUP(Tabla1[[#This Row],[Caja]],Originales!$I$3:$K$6,2,FALSE)</f>
        <v>Las Canteras</v>
      </c>
      <c r="I2343" s="6" t="str">
        <f>VLOOKUP(Tabla1[[#This Row],[Caja]],Originales!$I$3:$K$6,3,FALSE)</f>
        <v>Las Palmas</v>
      </c>
      <c r="J2343" s="9" t="str">
        <f>VLOOKUP(Tabla1[[#This Row],[CodigoEmpleado]],Originales!$M$3:$P$13,2,FALSE)</f>
        <v>Ana</v>
      </c>
      <c r="K2343" s="10">
        <f>YEAR(Tabla1[[#This Row],[Fecha]])</f>
        <v>2011</v>
      </c>
      <c r="L2343" s="11">
        <f>MONTH(Tabla1[[#This Row],[Fecha]])</f>
        <v>10</v>
      </c>
      <c r="M2343" s="11">
        <f>DAY(Tabla1[[#This Row],[Fecha]])</f>
        <v>20</v>
      </c>
      <c r="N2343" s="11">
        <f>WEEKDAY(Tabla1[[#This Row],[Fecha]],2)</f>
        <v>4</v>
      </c>
      <c r="O2343" s="11" t="str">
        <f t="shared" si="36"/>
        <v>Jueves</v>
      </c>
    </row>
    <row r="2344" spans="1:15" x14ac:dyDescent="0.25">
      <c r="A2344" s="4">
        <v>40836</v>
      </c>
      <c r="B2344">
        <v>4</v>
      </c>
      <c r="C2344">
        <v>1</v>
      </c>
      <c r="D2344" s="5" t="s">
        <v>37</v>
      </c>
      <c r="E2344" s="6">
        <v>714.92399999999998</v>
      </c>
      <c r="F2344" s="6">
        <v>1138.4835</v>
      </c>
      <c r="G2344" s="6">
        <v>1853.4075</v>
      </c>
      <c r="H2344" s="6" t="str">
        <f>VLOOKUP(Tabla1[[#This Row],[Caja]],Originales!$I$3:$K$6,2,FALSE)</f>
        <v>Telde</v>
      </c>
      <c r="I2344" s="6" t="str">
        <f>VLOOKUP(Tabla1[[#This Row],[Caja]],Originales!$I$3:$K$6,3,FALSE)</f>
        <v>Las Palmas</v>
      </c>
      <c r="J2344" s="9" t="str">
        <f>VLOOKUP(Tabla1[[#This Row],[CodigoEmpleado]],Originales!$M$3:$P$13,2,FALSE)</f>
        <v>Luis</v>
      </c>
      <c r="K2344" s="10">
        <f>YEAR(Tabla1[[#This Row],[Fecha]])</f>
        <v>2011</v>
      </c>
      <c r="L2344" s="11">
        <f>MONTH(Tabla1[[#This Row],[Fecha]])</f>
        <v>10</v>
      </c>
      <c r="M2344" s="11">
        <f>DAY(Tabla1[[#This Row],[Fecha]])</f>
        <v>20</v>
      </c>
      <c r="N2344" s="11">
        <f>WEEKDAY(Tabla1[[#This Row],[Fecha]],2)</f>
        <v>4</v>
      </c>
      <c r="O2344" s="11" t="str">
        <f t="shared" si="36"/>
        <v>Jueves</v>
      </c>
    </row>
    <row r="2345" spans="1:15" x14ac:dyDescent="0.25">
      <c r="A2345" s="4">
        <v>40836</v>
      </c>
      <c r="B2345">
        <v>4</v>
      </c>
      <c r="C2345">
        <v>2</v>
      </c>
      <c r="D2345" s="5" t="s">
        <v>40</v>
      </c>
      <c r="E2345" s="6">
        <v>760.65150000000006</v>
      </c>
      <c r="F2345" s="6">
        <v>1235.7135000000001</v>
      </c>
      <c r="G2345" s="6">
        <v>1996.365</v>
      </c>
      <c r="H2345" s="6" t="str">
        <f>VLOOKUP(Tabla1[[#This Row],[Caja]],Originales!$I$3:$K$6,2,FALSE)</f>
        <v>Telde</v>
      </c>
      <c r="I2345" s="6" t="str">
        <f>VLOOKUP(Tabla1[[#This Row],[Caja]],Originales!$I$3:$K$6,3,FALSE)</f>
        <v>Las Palmas</v>
      </c>
      <c r="J2345" s="9" t="str">
        <f>VLOOKUP(Tabla1[[#This Row],[CodigoEmpleado]],Originales!$M$3:$P$13,2,FALSE)</f>
        <v>Pepe</v>
      </c>
      <c r="K2345" s="10">
        <f>YEAR(Tabla1[[#This Row],[Fecha]])</f>
        <v>2011</v>
      </c>
      <c r="L2345" s="11">
        <f>MONTH(Tabla1[[#This Row],[Fecha]])</f>
        <v>10</v>
      </c>
      <c r="M2345" s="11">
        <f>DAY(Tabla1[[#This Row],[Fecha]])</f>
        <v>20</v>
      </c>
      <c r="N2345" s="11">
        <f>WEEKDAY(Tabla1[[#This Row],[Fecha]],2)</f>
        <v>4</v>
      </c>
      <c r="O2345" s="11" t="str">
        <f t="shared" si="36"/>
        <v>Jueves</v>
      </c>
    </row>
    <row r="2346" spans="1:15" x14ac:dyDescent="0.25">
      <c r="A2346" s="4">
        <v>40837</v>
      </c>
      <c r="B2346">
        <v>1</v>
      </c>
      <c r="C2346">
        <v>1</v>
      </c>
      <c r="D2346" s="5" t="s">
        <v>41</v>
      </c>
      <c r="E2346" s="6">
        <v>740.10299999999995</v>
      </c>
      <c r="F2346" s="6">
        <v>1137.3599999999999</v>
      </c>
      <c r="G2346" s="6">
        <v>1877.463</v>
      </c>
      <c r="H2346" s="6" t="str">
        <f>VLOOKUP(Tabla1[[#This Row],[Caja]],Originales!$I$3:$K$6,2,FALSE)</f>
        <v>Tenerife Norte</v>
      </c>
      <c r="I2346" s="6" t="str">
        <f>VLOOKUP(Tabla1[[#This Row],[Caja]],Originales!$I$3:$K$6,3,FALSE)</f>
        <v>Tenerife</v>
      </c>
      <c r="J2346" s="9" t="str">
        <f>VLOOKUP(Tabla1[[#This Row],[CodigoEmpleado]],Originales!$M$3:$P$13,2,FALSE)</f>
        <v>Javi</v>
      </c>
      <c r="K2346" s="10">
        <f>YEAR(Tabla1[[#This Row],[Fecha]])</f>
        <v>2011</v>
      </c>
      <c r="L2346" s="11">
        <f>MONTH(Tabla1[[#This Row],[Fecha]])</f>
        <v>10</v>
      </c>
      <c r="M2346" s="11">
        <f>DAY(Tabla1[[#This Row],[Fecha]])</f>
        <v>21</v>
      </c>
      <c r="N2346" s="11">
        <f>WEEKDAY(Tabla1[[#This Row],[Fecha]],2)</f>
        <v>5</v>
      </c>
      <c r="O2346" s="11" t="str">
        <f t="shared" si="36"/>
        <v>Viernes</v>
      </c>
    </row>
    <row r="2347" spans="1:15" x14ac:dyDescent="0.25">
      <c r="A2347" s="4">
        <v>40837</v>
      </c>
      <c r="B2347">
        <v>1</v>
      </c>
      <c r="C2347">
        <v>2</v>
      </c>
      <c r="D2347" s="5" t="s">
        <v>43</v>
      </c>
      <c r="E2347" s="6">
        <v>851.4135</v>
      </c>
      <c r="F2347" s="6">
        <v>1335.7784999999999</v>
      </c>
      <c r="G2347" s="6">
        <v>2187.192</v>
      </c>
      <c r="H2347" s="6" t="str">
        <f>VLOOKUP(Tabla1[[#This Row],[Caja]],Originales!$I$3:$K$6,2,FALSE)</f>
        <v>Tenerife Norte</v>
      </c>
      <c r="I2347" s="6" t="str">
        <f>VLOOKUP(Tabla1[[#This Row],[Caja]],Originales!$I$3:$K$6,3,FALSE)</f>
        <v>Tenerife</v>
      </c>
      <c r="J2347" s="9" t="str">
        <f>VLOOKUP(Tabla1[[#This Row],[CodigoEmpleado]],Originales!$M$3:$P$13,2,FALSE)</f>
        <v>Jose</v>
      </c>
      <c r="K2347" s="10">
        <f>YEAR(Tabla1[[#This Row],[Fecha]])</f>
        <v>2011</v>
      </c>
      <c r="L2347" s="11">
        <f>MONTH(Tabla1[[#This Row],[Fecha]])</f>
        <v>10</v>
      </c>
      <c r="M2347" s="11">
        <f>DAY(Tabla1[[#This Row],[Fecha]])</f>
        <v>21</v>
      </c>
      <c r="N2347" s="11">
        <f>WEEKDAY(Tabla1[[#This Row],[Fecha]],2)</f>
        <v>5</v>
      </c>
      <c r="O2347" s="11" t="str">
        <f t="shared" si="36"/>
        <v>Viernes</v>
      </c>
    </row>
    <row r="2348" spans="1:15" x14ac:dyDescent="0.25">
      <c r="A2348" s="4">
        <v>40837</v>
      </c>
      <c r="B2348">
        <v>2</v>
      </c>
      <c r="C2348">
        <v>1</v>
      </c>
      <c r="D2348" s="5" t="s">
        <v>47</v>
      </c>
      <c r="E2348" s="6">
        <v>659.56799999999998</v>
      </c>
      <c r="F2348" s="6">
        <v>1043.8050000000001</v>
      </c>
      <c r="G2348" s="6">
        <v>1703.373</v>
      </c>
      <c r="H2348" s="6" t="str">
        <f>VLOOKUP(Tabla1[[#This Row],[Caja]],Originales!$I$3:$K$6,2,FALSE)</f>
        <v>Tenerife Sur</v>
      </c>
      <c r="I2348" s="6" t="str">
        <f>VLOOKUP(Tabla1[[#This Row],[Caja]],Originales!$I$3:$K$6,3,FALSE)</f>
        <v>Tenerife</v>
      </c>
      <c r="J2348" s="9" t="str">
        <f>VLOOKUP(Tabla1[[#This Row],[CodigoEmpleado]],Originales!$M$3:$P$13,2,FALSE)</f>
        <v>Toño</v>
      </c>
      <c r="K2348" s="10">
        <f>YEAR(Tabla1[[#This Row],[Fecha]])</f>
        <v>2011</v>
      </c>
      <c r="L2348" s="11">
        <f>MONTH(Tabla1[[#This Row],[Fecha]])</f>
        <v>10</v>
      </c>
      <c r="M2348" s="11">
        <f>DAY(Tabla1[[#This Row],[Fecha]])</f>
        <v>21</v>
      </c>
      <c r="N2348" s="11">
        <f>WEEKDAY(Tabla1[[#This Row],[Fecha]],2)</f>
        <v>5</v>
      </c>
      <c r="O2348" s="11" t="str">
        <f t="shared" si="36"/>
        <v>Viernes</v>
      </c>
    </row>
    <row r="2349" spans="1:15" x14ac:dyDescent="0.25">
      <c r="A2349" s="4">
        <v>40837</v>
      </c>
      <c r="B2349">
        <v>2</v>
      </c>
      <c r="C2349">
        <v>2</v>
      </c>
      <c r="D2349" s="5" t="s">
        <v>24</v>
      </c>
      <c r="E2349" s="6">
        <v>685.77599999999995</v>
      </c>
      <c r="F2349" s="6">
        <v>1237.1624999999999</v>
      </c>
      <c r="G2349" s="6">
        <v>1922.9385</v>
      </c>
      <c r="H2349" s="6" t="str">
        <f>VLOOKUP(Tabla1[[#This Row],[Caja]],Originales!$I$3:$K$6,2,FALSE)</f>
        <v>Tenerife Sur</v>
      </c>
      <c r="I2349" s="6" t="str">
        <f>VLOOKUP(Tabla1[[#This Row],[Caja]],Originales!$I$3:$K$6,3,FALSE)</f>
        <v>Tenerife</v>
      </c>
      <c r="J2349" s="9" t="str">
        <f>VLOOKUP(Tabla1[[#This Row],[CodigoEmpleado]],Originales!$M$3:$P$13,2,FALSE)</f>
        <v>Ana</v>
      </c>
      <c r="K2349" s="10">
        <f>YEAR(Tabla1[[#This Row],[Fecha]])</f>
        <v>2011</v>
      </c>
      <c r="L2349" s="11">
        <f>MONTH(Tabla1[[#This Row],[Fecha]])</f>
        <v>10</v>
      </c>
      <c r="M2349" s="11">
        <f>DAY(Tabla1[[#This Row],[Fecha]])</f>
        <v>21</v>
      </c>
      <c r="N2349" s="11">
        <f>WEEKDAY(Tabla1[[#This Row],[Fecha]],2)</f>
        <v>5</v>
      </c>
      <c r="O2349" s="11" t="str">
        <f t="shared" si="36"/>
        <v>Viernes</v>
      </c>
    </row>
    <row r="2350" spans="1:15" x14ac:dyDescent="0.25">
      <c r="A2350" s="4">
        <v>40837</v>
      </c>
      <c r="B2350">
        <v>3</v>
      </c>
      <c r="C2350">
        <v>1</v>
      </c>
      <c r="D2350" s="5" t="s">
        <v>30</v>
      </c>
      <c r="E2350" s="6">
        <v>559.54499999999996</v>
      </c>
      <c r="F2350" s="6">
        <v>1053.0450000000001</v>
      </c>
      <c r="G2350" s="6">
        <v>1612.59</v>
      </c>
      <c r="H2350" s="6" t="str">
        <f>VLOOKUP(Tabla1[[#This Row],[Caja]],Originales!$I$3:$K$6,2,FALSE)</f>
        <v>Las Canteras</v>
      </c>
      <c r="I2350" s="6" t="str">
        <f>VLOOKUP(Tabla1[[#This Row],[Caja]],Originales!$I$3:$K$6,3,FALSE)</f>
        <v>Las Palmas</v>
      </c>
      <c r="J2350" s="9" t="str">
        <f>VLOOKUP(Tabla1[[#This Row],[CodigoEmpleado]],Originales!$M$3:$P$13,2,FALSE)</f>
        <v>Juan</v>
      </c>
      <c r="K2350" s="10">
        <f>YEAR(Tabla1[[#This Row],[Fecha]])</f>
        <v>2011</v>
      </c>
      <c r="L2350" s="11">
        <f>MONTH(Tabla1[[#This Row],[Fecha]])</f>
        <v>10</v>
      </c>
      <c r="M2350" s="11">
        <f>DAY(Tabla1[[#This Row],[Fecha]])</f>
        <v>21</v>
      </c>
      <c r="N2350" s="11">
        <f>WEEKDAY(Tabla1[[#This Row],[Fecha]],2)</f>
        <v>5</v>
      </c>
      <c r="O2350" s="11" t="str">
        <f t="shared" si="36"/>
        <v>Viernes</v>
      </c>
    </row>
    <row r="2351" spans="1:15" x14ac:dyDescent="0.25">
      <c r="A2351" s="4">
        <v>40837</v>
      </c>
      <c r="B2351">
        <v>3</v>
      </c>
      <c r="C2351">
        <v>2</v>
      </c>
      <c r="D2351" s="5" t="s">
        <v>16</v>
      </c>
      <c r="E2351" s="6">
        <v>843.04499999999996</v>
      </c>
      <c r="F2351" s="6">
        <v>1270.3634999999999</v>
      </c>
      <c r="G2351" s="6">
        <v>2113.4085</v>
      </c>
      <c r="H2351" s="6" t="str">
        <f>VLOOKUP(Tabla1[[#This Row],[Caja]],Originales!$I$3:$K$6,2,FALSE)</f>
        <v>Las Canteras</v>
      </c>
      <c r="I2351" s="6" t="str">
        <f>VLOOKUP(Tabla1[[#This Row],[Caja]],Originales!$I$3:$K$6,3,FALSE)</f>
        <v>Las Palmas</v>
      </c>
      <c r="J2351" s="9" t="str">
        <f>VLOOKUP(Tabla1[[#This Row],[CodigoEmpleado]],Originales!$M$3:$P$13,2,FALSE)</f>
        <v>Jorge</v>
      </c>
      <c r="K2351" s="10">
        <f>YEAR(Tabla1[[#This Row],[Fecha]])</f>
        <v>2011</v>
      </c>
      <c r="L2351" s="11">
        <f>MONTH(Tabla1[[#This Row],[Fecha]])</f>
        <v>10</v>
      </c>
      <c r="M2351" s="11">
        <f>DAY(Tabla1[[#This Row],[Fecha]])</f>
        <v>21</v>
      </c>
      <c r="N2351" s="11">
        <f>WEEKDAY(Tabla1[[#This Row],[Fecha]],2)</f>
        <v>5</v>
      </c>
      <c r="O2351" s="11" t="str">
        <f t="shared" si="36"/>
        <v>Viernes</v>
      </c>
    </row>
    <row r="2352" spans="1:15" x14ac:dyDescent="0.25">
      <c r="A2352" s="4">
        <v>40837</v>
      </c>
      <c r="B2352">
        <v>4</v>
      </c>
      <c r="C2352">
        <v>1</v>
      </c>
      <c r="D2352" s="5" t="s">
        <v>22</v>
      </c>
      <c r="E2352" s="6">
        <v>671.33849999999995</v>
      </c>
      <c r="F2352" s="6">
        <v>1089.837</v>
      </c>
      <c r="G2352" s="6">
        <v>1761.1755000000001</v>
      </c>
      <c r="H2352" s="6" t="str">
        <f>VLOOKUP(Tabla1[[#This Row],[Caja]],Originales!$I$3:$K$6,2,FALSE)</f>
        <v>Telde</v>
      </c>
      <c r="I2352" s="6" t="str">
        <f>VLOOKUP(Tabla1[[#This Row],[Caja]],Originales!$I$3:$K$6,3,FALSE)</f>
        <v>Las Palmas</v>
      </c>
      <c r="J2352" s="9" t="str">
        <f>VLOOKUP(Tabla1[[#This Row],[CodigoEmpleado]],Originales!$M$3:$P$13,2,FALSE)</f>
        <v>Paco</v>
      </c>
      <c r="K2352" s="10">
        <f>YEAR(Tabla1[[#This Row],[Fecha]])</f>
        <v>2011</v>
      </c>
      <c r="L2352" s="11">
        <f>MONTH(Tabla1[[#This Row],[Fecha]])</f>
        <v>10</v>
      </c>
      <c r="M2352" s="11">
        <f>DAY(Tabla1[[#This Row],[Fecha]])</f>
        <v>21</v>
      </c>
      <c r="N2352" s="11">
        <f>WEEKDAY(Tabla1[[#This Row],[Fecha]],2)</f>
        <v>5</v>
      </c>
      <c r="O2352" s="11" t="str">
        <f t="shared" si="36"/>
        <v>Viernes</v>
      </c>
    </row>
    <row r="2353" spans="1:15" x14ac:dyDescent="0.25">
      <c r="A2353" s="4">
        <v>40837</v>
      </c>
      <c r="B2353">
        <v>4</v>
      </c>
      <c r="C2353">
        <v>2</v>
      </c>
      <c r="D2353" s="5" t="s">
        <v>27</v>
      </c>
      <c r="E2353" s="6">
        <v>661.43700000000001</v>
      </c>
      <c r="F2353" s="6">
        <v>1158.8115</v>
      </c>
      <c r="G2353" s="6">
        <v>1820.2484999999999</v>
      </c>
      <c r="H2353" s="6" t="str">
        <f>VLOOKUP(Tabla1[[#This Row],[Caja]],Originales!$I$3:$K$6,2,FALSE)</f>
        <v>Telde</v>
      </c>
      <c r="I2353" s="6" t="str">
        <f>VLOOKUP(Tabla1[[#This Row],[Caja]],Originales!$I$3:$K$6,3,FALSE)</f>
        <v>Las Palmas</v>
      </c>
      <c r="J2353" s="9" t="str">
        <f>VLOOKUP(Tabla1[[#This Row],[CodigoEmpleado]],Originales!$M$3:$P$13,2,FALSE)</f>
        <v>Bea</v>
      </c>
      <c r="K2353" s="10">
        <f>YEAR(Tabla1[[#This Row],[Fecha]])</f>
        <v>2011</v>
      </c>
      <c r="L2353" s="11">
        <f>MONTH(Tabla1[[#This Row],[Fecha]])</f>
        <v>10</v>
      </c>
      <c r="M2353" s="11">
        <f>DAY(Tabla1[[#This Row],[Fecha]])</f>
        <v>21</v>
      </c>
      <c r="N2353" s="11">
        <f>WEEKDAY(Tabla1[[#This Row],[Fecha]],2)</f>
        <v>5</v>
      </c>
      <c r="O2353" s="11" t="str">
        <f t="shared" si="36"/>
        <v>Viernes</v>
      </c>
    </row>
    <row r="2354" spans="1:15" x14ac:dyDescent="0.25">
      <c r="A2354" s="4">
        <v>40838</v>
      </c>
      <c r="B2354">
        <v>1</v>
      </c>
      <c r="C2354">
        <v>1</v>
      </c>
      <c r="D2354" s="5" t="s">
        <v>32</v>
      </c>
      <c r="E2354" s="6">
        <v>577.72050000000002</v>
      </c>
      <c r="F2354" s="6">
        <v>1037.5050000000001</v>
      </c>
      <c r="G2354" s="6">
        <v>1615.2255</v>
      </c>
      <c r="H2354" s="6" t="str">
        <f>VLOOKUP(Tabla1[[#This Row],[Caja]],Originales!$I$3:$K$6,2,FALSE)</f>
        <v>Tenerife Norte</v>
      </c>
      <c r="I2354" s="6" t="str">
        <f>VLOOKUP(Tabla1[[#This Row],[Caja]],Originales!$I$3:$K$6,3,FALSE)</f>
        <v>Tenerife</v>
      </c>
      <c r="J2354" s="9" t="str">
        <f>VLOOKUP(Tabla1[[#This Row],[CodigoEmpleado]],Originales!$M$3:$P$13,2,FALSE)</f>
        <v>Ana</v>
      </c>
      <c r="K2354" s="10">
        <f>YEAR(Tabla1[[#This Row],[Fecha]])</f>
        <v>2011</v>
      </c>
      <c r="L2354" s="11">
        <f>MONTH(Tabla1[[#This Row],[Fecha]])</f>
        <v>10</v>
      </c>
      <c r="M2354" s="11">
        <f>DAY(Tabla1[[#This Row],[Fecha]])</f>
        <v>22</v>
      </c>
      <c r="N2354" s="11">
        <f>WEEKDAY(Tabla1[[#This Row],[Fecha]],2)</f>
        <v>6</v>
      </c>
      <c r="O2354" s="11" t="str">
        <f t="shared" si="36"/>
        <v>Sábado</v>
      </c>
    </row>
    <row r="2355" spans="1:15" x14ac:dyDescent="0.25">
      <c r="A2355" s="4">
        <v>40838</v>
      </c>
      <c r="B2355">
        <v>1</v>
      </c>
      <c r="C2355">
        <v>2</v>
      </c>
      <c r="D2355" s="5" t="s">
        <v>37</v>
      </c>
      <c r="E2355" s="6">
        <v>768.37950000000001</v>
      </c>
      <c r="F2355" s="6">
        <v>1314.9359999999999</v>
      </c>
      <c r="G2355" s="6">
        <v>2083.3155000000002</v>
      </c>
      <c r="H2355" s="6" t="str">
        <f>VLOOKUP(Tabla1[[#This Row],[Caja]],Originales!$I$3:$K$6,2,FALSE)</f>
        <v>Tenerife Norte</v>
      </c>
      <c r="I2355" s="6" t="str">
        <f>VLOOKUP(Tabla1[[#This Row],[Caja]],Originales!$I$3:$K$6,3,FALSE)</f>
        <v>Tenerife</v>
      </c>
      <c r="J2355" s="9" t="str">
        <f>VLOOKUP(Tabla1[[#This Row],[CodigoEmpleado]],Originales!$M$3:$P$13,2,FALSE)</f>
        <v>Luis</v>
      </c>
      <c r="K2355" s="10">
        <f>YEAR(Tabla1[[#This Row],[Fecha]])</f>
        <v>2011</v>
      </c>
      <c r="L2355" s="11">
        <f>MONTH(Tabla1[[#This Row],[Fecha]])</f>
        <v>10</v>
      </c>
      <c r="M2355" s="11">
        <f>DAY(Tabla1[[#This Row],[Fecha]])</f>
        <v>22</v>
      </c>
      <c r="N2355" s="11">
        <f>WEEKDAY(Tabla1[[#This Row],[Fecha]],2)</f>
        <v>6</v>
      </c>
      <c r="O2355" s="11" t="str">
        <f t="shared" si="36"/>
        <v>Sábado</v>
      </c>
    </row>
    <row r="2356" spans="1:15" x14ac:dyDescent="0.25">
      <c r="A2356" s="4">
        <v>40838</v>
      </c>
      <c r="B2356">
        <v>2</v>
      </c>
      <c r="C2356">
        <v>1</v>
      </c>
      <c r="D2356" s="5" t="s">
        <v>40</v>
      </c>
      <c r="E2356" s="6">
        <v>637.41300000000001</v>
      </c>
      <c r="F2356" s="6">
        <v>1147.9335000000001</v>
      </c>
      <c r="G2356" s="6">
        <v>1785.3465000000001</v>
      </c>
      <c r="H2356" s="6" t="str">
        <f>VLOOKUP(Tabla1[[#This Row],[Caja]],Originales!$I$3:$K$6,2,FALSE)</f>
        <v>Tenerife Sur</v>
      </c>
      <c r="I2356" s="6" t="str">
        <f>VLOOKUP(Tabla1[[#This Row],[Caja]],Originales!$I$3:$K$6,3,FALSE)</f>
        <v>Tenerife</v>
      </c>
      <c r="J2356" s="9" t="str">
        <f>VLOOKUP(Tabla1[[#This Row],[CodigoEmpleado]],Originales!$M$3:$P$13,2,FALSE)</f>
        <v>Pepe</v>
      </c>
      <c r="K2356" s="10">
        <f>YEAR(Tabla1[[#This Row],[Fecha]])</f>
        <v>2011</v>
      </c>
      <c r="L2356" s="11">
        <f>MONTH(Tabla1[[#This Row],[Fecha]])</f>
        <v>10</v>
      </c>
      <c r="M2356" s="11">
        <f>DAY(Tabla1[[#This Row],[Fecha]])</f>
        <v>22</v>
      </c>
      <c r="N2356" s="11">
        <f>WEEKDAY(Tabla1[[#This Row],[Fecha]],2)</f>
        <v>6</v>
      </c>
      <c r="O2356" s="11" t="str">
        <f t="shared" si="36"/>
        <v>Sábado</v>
      </c>
    </row>
    <row r="2357" spans="1:15" x14ac:dyDescent="0.25">
      <c r="A2357" s="4">
        <v>40838</v>
      </c>
      <c r="B2357">
        <v>2</v>
      </c>
      <c r="C2357">
        <v>2</v>
      </c>
      <c r="D2357" s="5" t="s">
        <v>41</v>
      </c>
      <c r="E2357" s="6">
        <v>820.197</v>
      </c>
      <c r="F2357" s="6">
        <v>1337.0595000000001</v>
      </c>
      <c r="G2357" s="6">
        <v>2157.2565</v>
      </c>
      <c r="H2357" s="6" t="str">
        <f>VLOOKUP(Tabla1[[#This Row],[Caja]],Originales!$I$3:$K$6,2,FALSE)</f>
        <v>Tenerife Sur</v>
      </c>
      <c r="I2357" s="6" t="str">
        <f>VLOOKUP(Tabla1[[#This Row],[Caja]],Originales!$I$3:$K$6,3,FALSE)</f>
        <v>Tenerife</v>
      </c>
      <c r="J2357" s="9" t="str">
        <f>VLOOKUP(Tabla1[[#This Row],[CodigoEmpleado]],Originales!$M$3:$P$13,2,FALSE)</f>
        <v>Javi</v>
      </c>
      <c r="K2357" s="10">
        <f>YEAR(Tabla1[[#This Row],[Fecha]])</f>
        <v>2011</v>
      </c>
      <c r="L2357" s="11">
        <f>MONTH(Tabla1[[#This Row],[Fecha]])</f>
        <v>10</v>
      </c>
      <c r="M2357" s="11">
        <f>DAY(Tabla1[[#This Row],[Fecha]])</f>
        <v>22</v>
      </c>
      <c r="N2357" s="11">
        <f>WEEKDAY(Tabla1[[#This Row],[Fecha]],2)</f>
        <v>6</v>
      </c>
      <c r="O2357" s="11" t="str">
        <f t="shared" si="36"/>
        <v>Sábado</v>
      </c>
    </row>
    <row r="2358" spans="1:15" x14ac:dyDescent="0.25">
      <c r="A2358" s="4">
        <v>40838</v>
      </c>
      <c r="B2358">
        <v>3</v>
      </c>
      <c r="C2358">
        <v>1</v>
      </c>
      <c r="D2358" s="5" t="s">
        <v>43</v>
      </c>
      <c r="E2358" s="6">
        <v>642.35850000000005</v>
      </c>
      <c r="F2358" s="6">
        <v>1194.8475000000001</v>
      </c>
      <c r="G2358" s="6">
        <v>1837.2059999999999</v>
      </c>
      <c r="H2358" s="6" t="str">
        <f>VLOOKUP(Tabla1[[#This Row],[Caja]],Originales!$I$3:$K$6,2,FALSE)</f>
        <v>Las Canteras</v>
      </c>
      <c r="I2358" s="6" t="str">
        <f>VLOOKUP(Tabla1[[#This Row],[Caja]],Originales!$I$3:$K$6,3,FALSE)</f>
        <v>Las Palmas</v>
      </c>
      <c r="J2358" s="9" t="str">
        <f>VLOOKUP(Tabla1[[#This Row],[CodigoEmpleado]],Originales!$M$3:$P$13,2,FALSE)</f>
        <v>Jose</v>
      </c>
      <c r="K2358" s="10">
        <f>YEAR(Tabla1[[#This Row],[Fecha]])</f>
        <v>2011</v>
      </c>
      <c r="L2358" s="11">
        <f>MONTH(Tabla1[[#This Row],[Fecha]])</f>
        <v>10</v>
      </c>
      <c r="M2358" s="11">
        <f>DAY(Tabla1[[#This Row],[Fecha]])</f>
        <v>22</v>
      </c>
      <c r="N2358" s="11">
        <f>WEEKDAY(Tabla1[[#This Row],[Fecha]],2)</f>
        <v>6</v>
      </c>
      <c r="O2358" s="11" t="str">
        <f t="shared" si="36"/>
        <v>Sábado</v>
      </c>
    </row>
    <row r="2359" spans="1:15" x14ac:dyDescent="0.25">
      <c r="A2359" s="4">
        <v>40838</v>
      </c>
      <c r="B2359">
        <v>3</v>
      </c>
      <c r="C2359">
        <v>2</v>
      </c>
      <c r="D2359" s="5" t="s">
        <v>47</v>
      </c>
      <c r="E2359" s="6">
        <v>677.80650000000003</v>
      </c>
      <c r="F2359" s="6">
        <v>1196.9894999999999</v>
      </c>
      <c r="G2359" s="6">
        <v>1874.796</v>
      </c>
      <c r="H2359" s="6" t="str">
        <f>VLOOKUP(Tabla1[[#This Row],[Caja]],Originales!$I$3:$K$6,2,FALSE)</f>
        <v>Las Canteras</v>
      </c>
      <c r="I2359" s="6" t="str">
        <f>VLOOKUP(Tabla1[[#This Row],[Caja]],Originales!$I$3:$K$6,3,FALSE)</f>
        <v>Las Palmas</v>
      </c>
      <c r="J2359" s="9" t="str">
        <f>VLOOKUP(Tabla1[[#This Row],[CodigoEmpleado]],Originales!$M$3:$P$13,2,FALSE)</f>
        <v>Toño</v>
      </c>
      <c r="K2359" s="10">
        <f>YEAR(Tabla1[[#This Row],[Fecha]])</f>
        <v>2011</v>
      </c>
      <c r="L2359" s="11">
        <f>MONTH(Tabla1[[#This Row],[Fecha]])</f>
        <v>10</v>
      </c>
      <c r="M2359" s="11">
        <f>DAY(Tabla1[[#This Row],[Fecha]])</f>
        <v>22</v>
      </c>
      <c r="N2359" s="11">
        <f>WEEKDAY(Tabla1[[#This Row],[Fecha]],2)</f>
        <v>6</v>
      </c>
      <c r="O2359" s="11" t="str">
        <f t="shared" si="36"/>
        <v>Sábado</v>
      </c>
    </row>
    <row r="2360" spans="1:15" x14ac:dyDescent="0.25">
      <c r="A2360" s="4">
        <v>40838</v>
      </c>
      <c r="B2360">
        <v>4</v>
      </c>
      <c r="C2360">
        <v>1</v>
      </c>
      <c r="D2360" s="5" t="s">
        <v>24</v>
      </c>
      <c r="E2360" s="6">
        <v>632.07899999999995</v>
      </c>
      <c r="F2360" s="6">
        <v>1214.5454999999999</v>
      </c>
      <c r="G2360" s="6">
        <v>1846.6244999999999</v>
      </c>
      <c r="H2360" s="6" t="str">
        <f>VLOOKUP(Tabla1[[#This Row],[Caja]],Originales!$I$3:$K$6,2,FALSE)</f>
        <v>Telde</v>
      </c>
      <c r="I2360" s="6" t="str">
        <f>VLOOKUP(Tabla1[[#This Row],[Caja]],Originales!$I$3:$K$6,3,FALSE)</f>
        <v>Las Palmas</v>
      </c>
      <c r="J2360" s="9" t="str">
        <f>VLOOKUP(Tabla1[[#This Row],[CodigoEmpleado]],Originales!$M$3:$P$13,2,FALSE)</f>
        <v>Ana</v>
      </c>
      <c r="K2360" s="10">
        <f>YEAR(Tabla1[[#This Row],[Fecha]])</f>
        <v>2011</v>
      </c>
      <c r="L2360" s="11">
        <f>MONTH(Tabla1[[#This Row],[Fecha]])</f>
        <v>10</v>
      </c>
      <c r="M2360" s="11">
        <f>DAY(Tabla1[[#This Row],[Fecha]])</f>
        <v>22</v>
      </c>
      <c r="N2360" s="11">
        <f>WEEKDAY(Tabla1[[#This Row],[Fecha]],2)</f>
        <v>6</v>
      </c>
      <c r="O2360" s="11" t="str">
        <f t="shared" si="36"/>
        <v>Sábado</v>
      </c>
    </row>
    <row r="2361" spans="1:15" x14ac:dyDescent="0.25">
      <c r="A2361" s="4">
        <v>40838</v>
      </c>
      <c r="B2361">
        <v>4</v>
      </c>
      <c r="C2361">
        <v>2</v>
      </c>
      <c r="D2361" s="5" t="s">
        <v>30</v>
      </c>
      <c r="E2361" s="6">
        <v>736.995</v>
      </c>
      <c r="F2361" s="6">
        <v>1120.8644999999999</v>
      </c>
      <c r="G2361" s="6">
        <v>1857.8595</v>
      </c>
      <c r="H2361" s="6" t="str">
        <f>VLOOKUP(Tabla1[[#This Row],[Caja]],Originales!$I$3:$K$6,2,FALSE)</f>
        <v>Telde</v>
      </c>
      <c r="I2361" s="6" t="str">
        <f>VLOOKUP(Tabla1[[#This Row],[Caja]],Originales!$I$3:$K$6,3,FALSE)</f>
        <v>Las Palmas</v>
      </c>
      <c r="J2361" s="9" t="str">
        <f>VLOOKUP(Tabla1[[#This Row],[CodigoEmpleado]],Originales!$M$3:$P$13,2,FALSE)</f>
        <v>Juan</v>
      </c>
      <c r="K2361" s="10">
        <f>YEAR(Tabla1[[#This Row],[Fecha]])</f>
        <v>2011</v>
      </c>
      <c r="L2361" s="11">
        <f>MONTH(Tabla1[[#This Row],[Fecha]])</f>
        <v>10</v>
      </c>
      <c r="M2361" s="11">
        <f>DAY(Tabla1[[#This Row],[Fecha]])</f>
        <v>22</v>
      </c>
      <c r="N2361" s="11">
        <f>WEEKDAY(Tabla1[[#This Row],[Fecha]],2)</f>
        <v>6</v>
      </c>
      <c r="O2361" s="11" t="str">
        <f t="shared" si="36"/>
        <v>Sábado</v>
      </c>
    </row>
    <row r="2362" spans="1:15" x14ac:dyDescent="0.25">
      <c r="A2362" s="4">
        <v>40839</v>
      </c>
      <c r="B2362">
        <v>1</v>
      </c>
      <c r="C2362">
        <v>1</v>
      </c>
      <c r="D2362" s="5" t="s">
        <v>16</v>
      </c>
      <c r="E2362" s="6">
        <v>603.25649999999996</v>
      </c>
      <c r="F2362" s="6">
        <v>1142.0219999999999</v>
      </c>
      <c r="G2362" s="6">
        <v>1745.2784999999999</v>
      </c>
      <c r="H2362" s="6" t="str">
        <f>VLOOKUP(Tabla1[[#This Row],[Caja]],Originales!$I$3:$K$6,2,FALSE)</f>
        <v>Tenerife Norte</v>
      </c>
      <c r="I2362" s="6" t="str">
        <f>VLOOKUP(Tabla1[[#This Row],[Caja]],Originales!$I$3:$K$6,3,FALSE)</f>
        <v>Tenerife</v>
      </c>
      <c r="J2362" s="9" t="str">
        <f>VLOOKUP(Tabla1[[#This Row],[CodigoEmpleado]],Originales!$M$3:$P$13,2,FALSE)</f>
        <v>Jorge</v>
      </c>
      <c r="K2362" s="10">
        <f>YEAR(Tabla1[[#This Row],[Fecha]])</f>
        <v>2011</v>
      </c>
      <c r="L2362" s="11">
        <f>MONTH(Tabla1[[#This Row],[Fecha]])</f>
        <v>10</v>
      </c>
      <c r="M2362" s="11">
        <f>DAY(Tabla1[[#This Row],[Fecha]])</f>
        <v>23</v>
      </c>
      <c r="N2362" s="11">
        <f>WEEKDAY(Tabla1[[#This Row],[Fecha]],2)</f>
        <v>7</v>
      </c>
      <c r="O2362" s="11" t="str">
        <f t="shared" si="36"/>
        <v>Domingo</v>
      </c>
    </row>
    <row r="2363" spans="1:15" x14ac:dyDescent="0.25">
      <c r="A2363" s="4">
        <v>40839</v>
      </c>
      <c r="B2363">
        <v>1</v>
      </c>
      <c r="C2363">
        <v>2</v>
      </c>
      <c r="D2363" s="5" t="s">
        <v>22</v>
      </c>
      <c r="E2363" s="6">
        <v>664.19849999999997</v>
      </c>
      <c r="F2363" s="6">
        <v>1086.6975</v>
      </c>
      <c r="G2363" s="6">
        <v>1750.896</v>
      </c>
      <c r="H2363" s="6" t="str">
        <f>VLOOKUP(Tabla1[[#This Row],[Caja]],Originales!$I$3:$K$6,2,FALSE)</f>
        <v>Tenerife Norte</v>
      </c>
      <c r="I2363" s="6" t="str">
        <f>VLOOKUP(Tabla1[[#This Row],[Caja]],Originales!$I$3:$K$6,3,FALSE)</f>
        <v>Tenerife</v>
      </c>
      <c r="J2363" s="9" t="str">
        <f>VLOOKUP(Tabla1[[#This Row],[CodigoEmpleado]],Originales!$M$3:$P$13,2,FALSE)</f>
        <v>Paco</v>
      </c>
      <c r="K2363" s="10">
        <f>YEAR(Tabla1[[#This Row],[Fecha]])</f>
        <v>2011</v>
      </c>
      <c r="L2363" s="11">
        <f>MONTH(Tabla1[[#This Row],[Fecha]])</f>
        <v>10</v>
      </c>
      <c r="M2363" s="11">
        <f>DAY(Tabla1[[#This Row],[Fecha]])</f>
        <v>23</v>
      </c>
      <c r="N2363" s="11">
        <f>WEEKDAY(Tabla1[[#This Row],[Fecha]],2)</f>
        <v>7</v>
      </c>
      <c r="O2363" s="11" t="str">
        <f t="shared" si="36"/>
        <v>Domingo</v>
      </c>
    </row>
    <row r="2364" spans="1:15" x14ac:dyDescent="0.25">
      <c r="A2364" s="4">
        <v>40839</v>
      </c>
      <c r="B2364">
        <v>2</v>
      </c>
      <c r="C2364">
        <v>1</v>
      </c>
      <c r="D2364" s="5" t="s">
        <v>27</v>
      </c>
      <c r="E2364" s="6">
        <v>662.32950000000005</v>
      </c>
      <c r="F2364" s="6">
        <v>1007.6849999999999</v>
      </c>
      <c r="G2364" s="6">
        <v>1670.0145</v>
      </c>
      <c r="H2364" s="6" t="str">
        <f>VLOOKUP(Tabla1[[#This Row],[Caja]],Originales!$I$3:$K$6,2,FALSE)</f>
        <v>Tenerife Sur</v>
      </c>
      <c r="I2364" s="6" t="str">
        <f>VLOOKUP(Tabla1[[#This Row],[Caja]],Originales!$I$3:$K$6,3,FALSE)</f>
        <v>Tenerife</v>
      </c>
      <c r="J2364" s="9" t="str">
        <f>VLOOKUP(Tabla1[[#This Row],[CodigoEmpleado]],Originales!$M$3:$P$13,2,FALSE)</f>
        <v>Bea</v>
      </c>
      <c r="K2364" s="10">
        <f>YEAR(Tabla1[[#This Row],[Fecha]])</f>
        <v>2011</v>
      </c>
      <c r="L2364" s="11">
        <f>MONTH(Tabla1[[#This Row],[Fecha]])</f>
        <v>10</v>
      </c>
      <c r="M2364" s="11">
        <f>DAY(Tabla1[[#This Row],[Fecha]])</f>
        <v>23</v>
      </c>
      <c r="N2364" s="11">
        <f>WEEKDAY(Tabla1[[#This Row],[Fecha]],2)</f>
        <v>7</v>
      </c>
      <c r="O2364" s="11" t="str">
        <f t="shared" si="36"/>
        <v>Domingo</v>
      </c>
    </row>
    <row r="2365" spans="1:15" x14ac:dyDescent="0.25">
      <c r="A2365" s="4">
        <v>40839</v>
      </c>
      <c r="B2365">
        <v>2</v>
      </c>
      <c r="C2365">
        <v>2</v>
      </c>
      <c r="D2365" s="5" t="s">
        <v>32</v>
      </c>
      <c r="E2365" s="6">
        <v>687.03599999999994</v>
      </c>
      <c r="F2365" s="6">
        <v>1248.24</v>
      </c>
      <c r="G2365" s="6">
        <v>1935.2760000000001</v>
      </c>
      <c r="H2365" s="6" t="str">
        <f>VLOOKUP(Tabla1[[#This Row],[Caja]],Originales!$I$3:$K$6,2,FALSE)</f>
        <v>Tenerife Sur</v>
      </c>
      <c r="I2365" s="6" t="str">
        <f>VLOOKUP(Tabla1[[#This Row],[Caja]],Originales!$I$3:$K$6,3,FALSE)</f>
        <v>Tenerife</v>
      </c>
      <c r="J2365" s="9" t="str">
        <f>VLOOKUP(Tabla1[[#This Row],[CodigoEmpleado]],Originales!$M$3:$P$13,2,FALSE)</f>
        <v>Ana</v>
      </c>
      <c r="K2365" s="10">
        <f>YEAR(Tabla1[[#This Row],[Fecha]])</f>
        <v>2011</v>
      </c>
      <c r="L2365" s="11">
        <f>MONTH(Tabla1[[#This Row],[Fecha]])</f>
        <v>10</v>
      </c>
      <c r="M2365" s="11">
        <f>DAY(Tabla1[[#This Row],[Fecha]])</f>
        <v>23</v>
      </c>
      <c r="N2365" s="11">
        <f>WEEKDAY(Tabla1[[#This Row],[Fecha]],2)</f>
        <v>7</v>
      </c>
      <c r="O2365" s="11" t="str">
        <f t="shared" si="36"/>
        <v>Domingo</v>
      </c>
    </row>
    <row r="2366" spans="1:15" x14ac:dyDescent="0.25">
      <c r="A2366" s="4">
        <v>40839</v>
      </c>
      <c r="B2366">
        <v>3</v>
      </c>
      <c r="C2366">
        <v>1</v>
      </c>
      <c r="D2366" s="5" t="s">
        <v>37</v>
      </c>
      <c r="E2366" s="6">
        <v>601.59749999999997</v>
      </c>
      <c r="F2366" s="6">
        <v>979.755</v>
      </c>
      <c r="G2366" s="6">
        <v>1581.3525</v>
      </c>
      <c r="H2366" s="6" t="str">
        <f>VLOOKUP(Tabla1[[#This Row],[Caja]],Originales!$I$3:$K$6,2,FALSE)</f>
        <v>Las Canteras</v>
      </c>
      <c r="I2366" s="6" t="str">
        <f>VLOOKUP(Tabla1[[#This Row],[Caja]],Originales!$I$3:$K$6,3,FALSE)</f>
        <v>Las Palmas</v>
      </c>
      <c r="J2366" s="9" t="str">
        <f>VLOOKUP(Tabla1[[#This Row],[CodigoEmpleado]],Originales!$M$3:$P$13,2,FALSE)</f>
        <v>Luis</v>
      </c>
      <c r="K2366" s="10">
        <f>YEAR(Tabla1[[#This Row],[Fecha]])</f>
        <v>2011</v>
      </c>
      <c r="L2366" s="11">
        <f>MONTH(Tabla1[[#This Row],[Fecha]])</f>
        <v>10</v>
      </c>
      <c r="M2366" s="11">
        <f>DAY(Tabla1[[#This Row],[Fecha]])</f>
        <v>23</v>
      </c>
      <c r="N2366" s="11">
        <f>WEEKDAY(Tabla1[[#This Row],[Fecha]],2)</f>
        <v>7</v>
      </c>
      <c r="O2366" s="11" t="str">
        <f t="shared" si="36"/>
        <v>Domingo</v>
      </c>
    </row>
    <row r="2367" spans="1:15" x14ac:dyDescent="0.25">
      <c r="A2367" s="4">
        <v>40839</v>
      </c>
      <c r="B2367">
        <v>3</v>
      </c>
      <c r="C2367">
        <v>2</v>
      </c>
      <c r="D2367" s="5" t="s">
        <v>40</v>
      </c>
      <c r="E2367" s="6">
        <v>764.47349999999994</v>
      </c>
      <c r="F2367" s="6">
        <v>1365.567</v>
      </c>
      <c r="G2367" s="6">
        <v>2130.0405000000001</v>
      </c>
      <c r="H2367" s="6" t="str">
        <f>VLOOKUP(Tabla1[[#This Row],[Caja]],Originales!$I$3:$K$6,2,FALSE)</f>
        <v>Las Canteras</v>
      </c>
      <c r="I2367" s="6" t="str">
        <f>VLOOKUP(Tabla1[[#This Row],[Caja]],Originales!$I$3:$K$6,3,FALSE)</f>
        <v>Las Palmas</v>
      </c>
      <c r="J2367" s="9" t="str">
        <f>VLOOKUP(Tabla1[[#This Row],[CodigoEmpleado]],Originales!$M$3:$P$13,2,FALSE)</f>
        <v>Pepe</v>
      </c>
      <c r="K2367" s="10">
        <f>YEAR(Tabla1[[#This Row],[Fecha]])</f>
        <v>2011</v>
      </c>
      <c r="L2367" s="11">
        <f>MONTH(Tabla1[[#This Row],[Fecha]])</f>
        <v>10</v>
      </c>
      <c r="M2367" s="11">
        <f>DAY(Tabla1[[#This Row],[Fecha]])</f>
        <v>23</v>
      </c>
      <c r="N2367" s="11">
        <f>WEEKDAY(Tabla1[[#This Row],[Fecha]],2)</f>
        <v>7</v>
      </c>
      <c r="O2367" s="11" t="str">
        <f t="shared" si="36"/>
        <v>Domingo</v>
      </c>
    </row>
    <row r="2368" spans="1:15" x14ac:dyDescent="0.25">
      <c r="A2368" s="4">
        <v>40839</v>
      </c>
      <c r="B2368">
        <v>4</v>
      </c>
      <c r="C2368">
        <v>1</v>
      </c>
      <c r="D2368" s="5" t="s">
        <v>41</v>
      </c>
      <c r="E2368" s="6">
        <v>672.49350000000004</v>
      </c>
      <c r="F2368" s="6">
        <v>1122.828</v>
      </c>
      <c r="G2368" s="6">
        <v>1795.3215</v>
      </c>
      <c r="H2368" s="6" t="str">
        <f>VLOOKUP(Tabla1[[#This Row],[Caja]],Originales!$I$3:$K$6,2,FALSE)</f>
        <v>Telde</v>
      </c>
      <c r="I2368" s="6" t="str">
        <f>VLOOKUP(Tabla1[[#This Row],[Caja]],Originales!$I$3:$K$6,3,FALSE)</f>
        <v>Las Palmas</v>
      </c>
      <c r="J2368" s="9" t="str">
        <f>VLOOKUP(Tabla1[[#This Row],[CodigoEmpleado]],Originales!$M$3:$P$13,2,FALSE)</f>
        <v>Javi</v>
      </c>
      <c r="K2368" s="10">
        <f>YEAR(Tabla1[[#This Row],[Fecha]])</f>
        <v>2011</v>
      </c>
      <c r="L2368" s="11">
        <f>MONTH(Tabla1[[#This Row],[Fecha]])</f>
        <v>10</v>
      </c>
      <c r="M2368" s="11">
        <f>DAY(Tabla1[[#This Row],[Fecha]])</f>
        <v>23</v>
      </c>
      <c r="N2368" s="11">
        <f>WEEKDAY(Tabla1[[#This Row],[Fecha]],2)</f>
        <v>7</v>
      </c>
      <c r="O2368" s="11" t="str">
        <f t="shared" si="36"/>
        <v>Domingo</v>
      </c>
    </row>
    <row r="2369" spans="1:15" x14ac:dyDescent="0.25">
      <c r="A2369" s="4">
        <v>40839</v>
      </c>
      <c r="B2369">
        <v>4</v>
      </c>
      <c r="C2369">
        <v>2</v>
      </c>
      <c r="D2369" s="5" t="s">
        <v>43</v>
      </c>
      <c r="E2369" s="6">
        <v>744.82799999999997</v>
      </c>
      <c r="F2369" s="6">
        <v>1263.7380000000001</v>
      </c>
      <c r="G2369" s="6">
        <v>2008.566</v>
      </c>
      <c r="H2369" s="6" t="str">
        <f>VLOOKUP(Tabla1[[#This Row],[Caja]],Originales!$I$3:$K$6,2,FALSE)</f>
        <v>Telde</v>
      </c>
      <c r="I2369" s="6" t="str">
        <f>VLOOKUP(Tabla1[[#This Row],[Caja]],Originales!$I$3:$K$6,3,FALSE)</f>
        <v>Las Palmas</v>
      </c>
      <c r="J2369" s="9" t="str">
        <f>VLOOKUP(Tabla1[[#This Row],[CodigoEmpleado]],Originales!$M$3:$P$13,2,FALSE)</f>
        <v>Jose</v>
      </c>
      <c r="K2369" s="10">
        <f>YEAR(Tabla1[[#This Row],[Fecha]])</f>
        <v>2011</v>
      </c>
      <c r="L2369" s="11">
        <f>MONTH(Tabla1[[#This Row],[Fecha]])</f>
        <v>10</v>
      </c>
      <c r="M2369" s="11">
        <f>DAY(Tabla1[[#This Row],[Fecha]])</f>
        <v>23</v>
      </c>
      <c r="N2369" s="11">
        <f>WEEKDAY(Tabla1[[#This Row],[Fecha]],2)</f>
        <v>7</v>
      </c>
      <c r="O2369" s="11" t="str">
        <f t="shared" si="36"/>
        <v>Domingo</v>
      </c>
    </row>
    <row r="2370" spans="1:15" x14ac:dyDescent="0.25">
      <c r="A2370" s="4">
        <v>40840</v>
      </c>
      <c r="B2370">
        <v>1</v>
      </c>
      <c r="C2370">
        <v>1</v>
      </c>
      <c r="D2370" s="5" t="s">
        <v>47</v>
      </c>
      <c r="E2370" s="6">
        <v>673.36500000000001</v>
      </c>
      <c r="F2370" s="6">
        <v>1081.9514999999999</v>
      </c>
      <c r="G2370" s="6">
        <v>1755.3164999999999</v>
      </c>
      <c r="H2370" s="6" t="str">
        <f>VLOOKUP(Tabla1[[#This Row],[Caja]],Originales!$I$3:$K$6,2,FALSE)</f>
        <v>Tenerife Norte</v>
      </c>
      <c r="I2370" s="6" t="str">
        <f>VLOOKUP(Tabla1[[#This Row],[Caja]],Originales!$I$3:$K$6,3,FALSE)</f>
        <v>Tenerife</v>
      </c>
      <c r="J2370" s="9" t="str">
        <f>VLOOKUP(Tabla1[[#This Row],[CodigoEmpleado]],Originales!$M$3:$P$13,2,FALSE)</f>
        <v>Toño</v>
      </c>
      <c r="K2370" s="10">
        <f>YEAR(Tabla1[[#This Row],[Fecha]])</f>
        <v>2011</v>
      </c>
      <c r="L2370" s="11">
        <f>MONTH(Tabla1[[#This Row],[Fecha]])</f>
        <v>10</v>
      </c>
      <c r="M2370" s="11">
        <f>DAY(Tabla1[[#This Row],[Fecha]])</f>
        <v>24</v>
      </c>
      <c r="N2370" s="11">
        <f>WEEKDAY(Tabla1[[#This Row],[Fecha]],2)</f>
        <v>1</v>
      </c>
      <c r="O2370" s="11" t="str">
        <f t="shared" ref="O2370:O2433" si="37">IF(N2370=1,"Lunes",IF(N2370=2,"Martes",IF(N2370=3,"Miércoles",IF(N2370=4,"Jueves",IF(N2370=5,"Viernes",IF(N2370=6,"Sábado","Domingo"))))))</f>
        <v>Lunes</v>
      </c>
    </row>
    <row r="2371" spans="1:15" x14ac:dyDescent="0.25">
      <c r="A2371" s="4">
        <v>40840</v>
      </c>
      <c r="B2371">
        <v>1</v>
      </c>
      <c r="C2371">
        <v>2</v>
      </c>
      <c r="D2371" s="5" t="s">
        <v>24</v>
      </c>
      <c r="E2371" s="6">
        <v>519.80250000000001</v>
      </c>
      <c r="F2371" s="6">
        <v>1083.663</v>
      </c>
      <c r="G2371" s="6">
        <v>1603.4655</v>
      </c>
      <c r="H2371" s="6" t="str">
        <f>VLOOKUP(Tabla1[[#This Row],[Caja]],Originales!$I$3:$K$6,2,FALSE)</f>
        <v>Tenerife Norte</v>
      </c>
      <c r="I2371" s="6" t="str">
        <f>VLOOKUP(Tabla1[[#This Row],[Caja]],Originales!$I$3:$K$6,3,FALSE)</f>
        <v>Tenerife</v>
      </c>
      <c r="J2371" s="9" t="str">
        <f>VLOOKUP(Tabla1[[#This Row],[CodigoEmpleado]],Originales!$M$3:$P$13,2,FALSE)</f>
        <v>Ana</v>
      </c>
      <c r="K2371" s="10">
        <f>YEAR(Tabla1[[#This Row],[Fecha]])</f>
        <v>2011</v>
      </c>
      <c r="L2371" s="11">
        <f>MONTH(Tabla1[[#This Row],[Fecha]])</f>
        <v>10</v>
      </c>
      <c r="M2371" s="11">
        <f>DAY(Tabla1[[#This Row],[Fecha]])</f>
        <v>24</v>
      </c>
      <c r="N2371" s="11">
        <f>WEEKDAY(Tabla1[[#This Row],[Fecha]],2)</f>
        <v>1</v>
      </c>
      <c r="O2371" s="11" t="str">
        <f t="shared" si="37"/>
        <v>Lunes</v>
      </c>
    </row>
    <row r="2372" spans="1:15" x14ac:dyDescent="0.25">
      <c r="A2372" s="4">
        <v>40840</v>
      </c>
      <c r="B2372">
        <v>2</v>
      </c>
      <c r="C2372">
        <v>1</v>
      </c>
      <c r="D2372" s="5" t="s">
        <v>30</v>
      </c>
      <c r="E2372" s="6">
        <v>656.44949999999994</v>
      </c>
      <c r="F2372" s="6">
        <v>1199.6775</v>
      </c>
      <c r="G2372" s="6">
        <v>1856.127</v>
      </c>
      <c r="H2372" s="6" t="str">
        <f>VLOOKUP(Tabla1[[#This Row],[Caja]],Originales!$I$3:$K$6,2,FALSE)</f>
        <v>Tenerife Sur</v>
      </c>
      <c r="I2372" s="6" t="str">
        <f>VLOOKUP(Tabla1[[#This Row],[Caja]],Originales!$I$3:$K$6,3,FALSE)</f>
        <v>Tenerife</v>
      </c>
      <c r="J2372" s="9" t="str">
        <f>VLOOKUP(Tabla1[[#This Row],[CodigoEmpleado]],Originales!$M$3:$P$13,2,FALSE)</f>
        <v>Juan</v>
      </c>
      <c r="K2372" s="10">
        <f>YEAR(Tabla1[[#This Row],[Fecha]])</f>
        <v>2011</v>
      </c>
      <c r="L2372" s="11">
        <f>MONTH(Tabla1[[#This Row],[Fecha]])</f>
        <v>10</v>
      </c>
      <c r="M2372" s="11">
        <f>DAY(Tabla1[[#This Row],[Fecha]])</f>
        <v>24</v>
      </c>
      <c r="N2372" s="11">
        <f>WEEKDAY(Tabla1[[#This Row],[Fecha]],2)</f>
        <v>1</v>
      </c>
      <c r="O2372" s="11" t="str">
        <f t="shared" si="37"/>
        <v>Lunes</v>
      </c>
    </row>
    <row r="2373" spans="1:15" x14ac:dyDescent="0.25">
      <c r="A2373" s="4">
        <v>40840</v>
      </c>
      <c r="B2373">
        <v>2</v>
      </c>
      <c r="C2373">
        <v>2</v>
      </c>
      <c r="D2373" s="5" t="s">
        <v>16</v>
      </c>
      <c r="E2373" s="6">
        <v>579.36900000000003</v>
      </c>
      <c r="F2373" s="6">
        <v>1080.1034999999999</v>
      </c>
      <c r="G2373" s="6">
        <v>1659.4725000000001</v>
      </c>
      <c r="H2373" s="6" t="str">
        <f>VLOOKUP(Tabla1[[#This Row],[Caja]],Originales!$I$3:$K$6,2,FALSE)</f>
        <v>Tenerife Sur</v>
      </c>
      <c r="I2373" s="6" t="str">
        <f>VLOOKUP(Tabla1[[#This Row],[Caja]],Originales!$I$3:$K$6,3,FALSE)</f>
        <v>Tenerife</v>
      </c>
      <c r="J2373" s="9" t="str">
        <f>VLOOKUP(Tabla1[[#This Row],[CodigoEmpleado]],Originales!$M$3:$P$13,2,FALSE)</f>
        <v>Jorge</v>
      </c>
      <c r="K2373" s="10">
        <f>YEAR(Tabla1[[#This Row],[Fecha]])</f>
        <v>2011</v>
      </c>
      <c r="L2373" s="11">
        <f>MONTH(Tabla1[[#This Row],[Fecha]])</f>
        <v>10</v>
      </c>
      <c r="M2373" s="11">
        <f>DAY(Tabla1[[#This Row],[Fecha]])</f>
        <v>24</v>
      </c>
      <c r="N2373" s="11">
        <f>WEEKDAY(Tabla1[[#This Row],[Fecha]],2)</f>
        <v>1</v>
      </c>
      <c r="O2373" s="11" t="str">
        <f t="shared" si="37"/>
        <v>Lunes</v>
      </c>
    </row>
    <row r="2374" spans="1:15" x14ac:dyDescent="0.25">
      <c r="A2374" s="4">
        <v>40840</v>
      </c>
      <c r="B2374">
        <v>3</v>
      </c>
      <c r="C2374">
        <v>1</v>
      </c>
      <c r="D2374" s="5" t="s">
        <v>22</v>
      </c>
      <c r="E2374" s="6">
        <v>721.63350000000003</v>
      </c>
      <c r="F2374" s="6">
        <v>1146.9359999999999</v>
      </c>
      <c r="G2374" s="6">
        <v>1868.5695000000001</v>
      </c>
      <c r="H2374" s="6" t="str">
        <f>VLOOKUP(Tabla1[[#This Row],[Caja]],Originales!$I$3:$K$6,2,FALSE)</f>
        <v>Las Canteras</v>
      </c>
      <c r="I2374" s="6" t="str">
        <f>VLOOKUP(Tabla1[[#This Row],[Caja]],Originales!$I$3:$K$6,3,FALSE)</f>
        <v>Las Palmas</v>
      </c>
      <c r="J2374" s="9" t="str">
        <f>VLOOKUP(Tabla1[[#This Row],[CodigoEmpleado]],Originales!$M$3:$P$13,2,FALSE)</f>
        <v>Paco</v>
      </c>
      <c r="K2374" s="10">
        <f>YEAR(Tabla1[[#This Row],[Fecha]])</f>
        <v>2011</v>
      </c>
      <c r="L2374" s="11">
        <f>MONTH(Tabla1[[#This Row],[Fecha]])</f>
        <v>10</v>
      </c>
      <c r="M2374" s="11">
        <f>DAY(Tabla1[[#This Row],[Fecha]])</f>
        <v>24</v>
      </c>
      <c r="N2374" s="11">
        <f>WEEKDAY(Tabla1[[#This Row],[Fecha]],2)</f>
        <v>1</v>
      </c>
      <c r="O2374" s="11" t="str">
        <f t="shared" si="37"/>
        <v>Lunes</v>
      </c>
    </row>
    <row r="2375" spans="1:15" x14ac:dyDescent="0.25">
      <c r="A2375" s="4">
        <v>40840</v>
      </c>
      <c r="B2375">
        <v>3</v>
      </c>
      <c r="C2375">
        <v>2</v>
      </c>
      <c r="D2375" s="5" t="s">
        <v>27</v>
      </c>
      <c r="E2375" s="6">
        <v>633.50699999999995</v>
      </c>
      <c r="F2375" s="6">
        <v>1259.8109999999999</v>
      </c>
      <c r="G2375" s="6">
        <v>1893.318</v>
      </c>
      <c r="H2375" s="6" t="str">
        <f>VLOOKUP(Tabla1[[#This Row],[Caja]],Originales!$I$3:$K$6,2,FALSE)</f>
        <v>Las Canteras</v>
      </c>
      <c r="I2375" s="6" t="str">
        <f>VLOOKUP(Tabla1[[#This Row],[Caja]],Originales!$I$3:$K$6,3,FALSE)</f>
        <v>Las Palmas</v>
      </c>
      <c r="J2375" s="9" t="str">
        <f>VLOOKUP(Tabla1[[#This Row],[CodigoEmpleado]],Originales!$M$3:$P$13,2,FALSE)</f>
        <v>Bea</v>
      </c>
      <c r="K2375" s="10">
        <f>YEAR(Tabla1[[#This Row],[Fecha]])</f>
        <v>2011</v>
      </c>
      <c r="L2375" s="11">
        <f>MONTH(Tabla1[[#This Row],[Fecha]])</f>
        <v>10</v>
      </c>
      <c r="M2375" s="11">
        <f>DAY(Tabla1[[#This Row],[Fecha]])</f>
        <v>24</v>
      </c>
      <c r="N2375" s="11">
        <f>WEEKDAY(Tabla1[[#This Row],[Fecha]],2)</f>
        <v>1</v>
      </c>
      <c r="O2375" s="11" t="str">
        <f t="shared" si="37"/>
        <v>Lunes</v>
      </c>
    </row>
    <row r="2376" spans="1:15" x14ac:dyDescent="0.25">
      <c r="A2376" s="4">
        <v>40840</v>
      </c>
      <c r="B2376">
        <v>4</v>
      </c>
      <c r="C2376">
        <v>1</v>
      </c>
      <c r="D2376" s="5" t="s">
        <v>32</v>
      </c>
      <c r="E2376" s="6">
        <v>700.20299999999997</v>
      </c>
      <c r="F2376" s="6">
        <v>1123.9725000000001</v>
      </c>
      <c r="G2376" s="6">
        <v>1824.1755000000001</v>
      </c>
      <c r="H2376" s="6" t="str">
        <f>VLOOKUP(Tabla1[[#This Row],[Caja]],Originales!$I$3:$K$6,2,FALSE)</f>
        <v>Telde</v>
      </c>
      <c r="I2376" s="6" t="str">
        <f>VLOOKUP(Tabla1[[#This Row],[Caja]],Originales!$I$3:$K$6,3,FALSE)</f>
        <v>Las Palmas</v>
      </c>
      <c r="J2376" s="9" t="str">
        <f>VLOOKUP(Tabla1[[#This Row],[CodigoEmpleado]],Originales!$M$3:$P$13,2,FALSE)</f>
        <v>Ana</v>
      </c>
      <c r="K2376" s="10">
        <f>YEAR(Tabla1[[#This Row],[Fecha]])</f>
        <v>2011</v>
      </c>
      <c r="L2376" s="11">
        <f>MONTH(Tabla1[[#This Row],[Fecha]])</f>
        <v>10</v>
      </c>
      <c r="M2376" s="11">
        <f>DAY(Tabla1[[#This Row],[Fecha]])</f>
        <v>24</v>
      </c>
      <c r="N2376" s="11">
        <f>WEEKDAY(Tabla1[[#This Row],[Fecha]],2)</f>
        <v>1</v>
      </c>
      <c r="O2376" s="11" t="str">
        <f t="shared" si="37"/>
        <v>Lunes</v>
      </c>
    </row>
    <row r="2377" spans="1:15" x14ac:dyDescent="0.25">
      <c r="A2377" s="4">
        <v>40840</v>
      </c>
      <c r="B2377">
        <v>4</v>
      </c>
      <c r="C2377">
        <v>2</v>
      </c>
      <c r="D2377" s="5" t="s">
        <v>37</v>
      </c>
      <c r="E2377" s="6">
        <v>687.45600000000002</v>
      </c>
      <c r="F2377" s="6">
        <v>1043.3744999999999</v>
      </c>
      <c r="G2377" s="6">
        <v>1730.8305</v>
      </c>
      <c r="H2377" s="6" t="str">
        <f>VLOOKUP(Tabla1[[#This Row],[Caja]],Originales!$I$3:$K$6,2,FALSE)</f>
        <v>Telde</v>
      </c>
      <c r="I2377" s="6" t="str">
        <f>VLOOKUP(Tabla1[[#This Row],[Caja]],Originales!$I$3:$K$6,3,FALSE)</f>
        <v>Las Palmas</v>
      </c>
      <c r="J2377" s="9" t="str">
        <f>VLOOKUP(Tabla1[[#This Row],[CodigoEmpleado]],Originales!$M$3:$P$13,2,FALSE)</f>
        <v>Luis</v>
      </c>
      <c r="K2377" s="10">
        <f>YEAR(Tabla1[[#This Row],[Fecha]])</f>
        <v>2011</v>
      </c>
      <c r="L2377" s="11">
        <f>MONTH(Tabla1[[#This Row],[Fecha]])</f>
        <v>10</v>
      </c>
      <c r="M2377" s="11">
        <f>DAY(Tabla1[[#This Row],[Fecha]])</f>
        <v>24</v>
      </c>
      <c r="N2377" s="11">
        <f>WEEKDAY(Tabla1[[#This Row],[Fecha]],2)</f>
        <v>1</v>
      </c>
      <c r="O2377" s="11" t="str">
        <f t="shared" si="37"/>
        <v>Lunes</v>
      </c>
    </row>
    <row r="2378" spans="1:15" x14ac:dyDescent="0.25">
      <c r="A2378" s="4">
        <v>40841</v>
      </c>
      <c r="B2378">
        <v>1</v>
      </c>
      <c r="C2378">
        <v>1</v>
      </c>
      <c r="D2378" s="5" t="s">
        <v>40</v>
      </c>
      <c r="E2378" s="6">
        <v>667.74749999999995</v>
      </c>
      <c r="F2378" s="6">
        <v>1119.4469999999999</v>
      </c>
      <c r="G2378" s="6">
        <v>1787.1945000000001</v>
      </c>
      <c r="H2378" s="6" t="str">
        <f>VLOOKUP(Tabla1[[#This Row],[Caja]],Originales!$I$3:$K$6,2,FALSE)</f>
        <v>Tenerife Norte</v>
      </c>
      <c r="I2378" s="6" t="str">
        <f>VLOOKUP(Tabla1[[#This Row],[Caja]],Originales!$I$3:$K$6,3,FALSE)</f>
        <v>Tenerife</v>
      </c>
      <c r="J2378" s="9" t="str">
        <f>VLOOKUP(Tabla1[[#This Row],[CodigoEmpleado]],Originales!$M$3:$P$13,2,FALSE)</f>
        <v>Pepe</v>
      </c>
      <c r="K2378" s="10">
        <f>YEAR(Tabla1[[#This Row],[Fecha]])</f>
        <v>2011</v>
      </c>
      <c r="L2378" s="11">
        <f>MONTH(Tabla1[[#This Row],[Fecha]])</f>
        <v>10</v>
      </c>
      <c r="M2378" s="11">
        <f>DAY(Tabla1[[#This Row],[Fecha]])</f>
        <v>25</v>
      </c>
      <c r="N2378" s="11">
        <f>WEEKDAY(Tabla1[[#This Row],[Fecha]],2)</f>
        <v>2</v>
      </c>
      <c r="O2378" s="11" t="str">
        <f t="shared" si="37"/>
        <v>Martes</v>
      </c>
    </row>
    <row r="2379" spans="1:15" x14ac:dyDescent="0.25">
      <c r="A2379" s="4">
        <v>40841</v>
      </c>
      <c r="B2379">
        <v>1</v>
      </c>
      <c r="C2379">
        <v>2</v>
      </c>
      <c r="D2379" s="5" t="s">
        <v>41</v>
      </c>
      <c r="E2379" s="6">
        <v>847.65449999999998</v>
      </c>
      <c r="F2379" s="6">
        <v>1332.471</v>
      </c>
      <c r="G2379" s="6">
        <v>2180.1255000000001</v>
      </c>
      <c r="H2379" s="6" t="str">
        <f>VLOOKUP(Tabla1[[#This Row],[Caja]],Originales!$I$3:$K$6,2,FALSE)</f>
        <v>Tenerife Norte</v>
      </c>
      <c r="I2379" s="6" t="str">
        <f>VLOOKUP(Tabla1[[#This Row],[Caja]],Originales!$I$3:$K$6,3,FALSE)</f>
        <v>Tenerife</v>
      </c>
      <c r="J2379" s="9" t="str">
        <f>VLOOKUP(Tabla1[[#This Row],[CodigoEmpleado]],Originales!$M$3:$P$13,2,FALSE)</f>
        <v>Javi</v>
      </c>
      <c r="K2379" s="10">
        <f>YEAR(Tabla1[[#This Row],[Fecha]])</f>
        <v>2011</v>
      </c>
      <c r="L2379" s="11">
        <f>MONTH(Tabla1[[#This Row],[Fecha]])</f>
        <v>10</v>
      </c>
      <c r="M2379" s="11">
        <f>DAY(Tabla1[[#This Row],[Fecha]])</f>
        <v>25</v>
      </c>
      <c r="N2379" s="11">
        <f>WEEKDAY(Tabla1[[#This Row],[Fecha]],2)</f>
        <v>2</v>
      </c>
      <c r="O2379" s="11" t="str">
        <f t="shared" si="37"/>
        <v>Martes</v>
      </c>
    </row>
    <row r="2380" spans="1:15" x14ac:dyDescent="0.25">
      <c r="A2380" s="4">
        <v>40841</v>
      </c>
      <c r="B2380">
        <v>2</v>
      </c>
      <c r="C2380">
        <v>1</v>
      </c>
      <c r="D2380" s="5" t="s">
        <v>43</v>
      </c>
      <c r="E2380" s="6">
        <v>601.26149999999996</v>
      </c>
      <c r="F2380" s="6">
        <v>986.47500000000002</v>
      </c>
      <c r="G2380" s="6">
        <v>1587.7365</v>
      </c>
      <c r="H2380" s="6" t="str">
        <f>VLOOKUP(Tabla1[[#This Row],[Caja]],Originales!$I$3:$K$6,2,FALSE)</f>
        <v>Tenerife Sur</v>
      </c>
      <c r="I2380" s="6" t="str">
        <f>VLOOKUP(Tabla1[[#This Row],[Caja]],Originales!$I$3:$K$6,3,FALSE)</f>
        <v>Tenerife</v>
      </c>
      <c r="J2380" s="9" t="str">
        <f>VLOOKUP(Tabla1[[#This Row],[CodigoEmpleado]],Originales!$M$3:$P$13,2,FALSE)</f>
        <v>Jose</v>
      </c>
      <c r="K2380" s="10">
        <f>YEAR(Tabla1[[#This Row],[Fecha]])</f>
        <v>2011</v>
      </c>
      <c r="L2380" s="11">
        <f>MONTH(Tabla1[[#This Row],[Fecha]])</f>
        <v>10</v>
      </c>
      <c r="M2380" s="11">
        <f>DAY(Tabla1[[#This Row],[Fecha]])</f>
        <v>25</v>
      </c>
      <c r="N2380" s="11">
        <f>WEEKDAY(Tabla1[[#This Row],[Fecha]],2)</f>
        <v>2</v>
      </c>
      <c r="O2380" s="11" t="str">
        <f t="shared" si="37"/>
        <v>Martes</v>
      </c>
    </row>
    <row r="2381" spans="1:15" x14ac:dyDescent="0.25">
      <c r="A2381" s="4">
        <v>40841</v>
      </c>
      <c r="B2381">
        <v>2</v>
      </c>
      <c r="C2381">
        <v>2</v>
      </c>
      <c r="D2381" s="5" t="s">
        <v>47</v>
      </c>
      <c r="E2381" s="6">
        <v>624.4665</v>
      </c>
      <c r="F2381" s="6">
        <v>993.279</v>
      </c>
      <c r="G2381" s="6">
        <v>1617.7455</v>
      </c>
      <c r="H2381" s="6" t="str">
        <f>VLOOKUP(Tabla1[[#This Row],[Caja]],Originales!$I$3:$K$6,2,FALSE)</f>
        <v>Tenerife Sur</v>
      </c>
      <c r="I2381" s="6" t="str">
        <f>VLOOKUP(Tabla1[[#This Row],[Caja]],Originales!$I$3:$K$6,3,FALSE)</f>
        <v>Tenerife</v>
      </c>
      <c r="J2381" s="9" t="str">
        <f>VLOOKUP(Tabla1[[#This Row],[CodigoEmpleado]],Originales!$M$3:$P$13,2,FALSE)</f>
        <v>Toño</v>
      </c>
      <c r="K2381" s="10">
        <f>YEAR(Tabla1[[#This Row],[Fecha]])</f>
        <v>2011</v>
      </c>
      <c r="L2381" s="11">
        <f>MONTH(Tabla1[[#This Row],[Fecha]])</f>
        <v>10</v>
      </c>
      <c r="M2381" s="11">
        <f>DAY(Tabla1[[#This Row],[Fecha]])</f>
        <v>25</v>
      </c>
      <c r="N2381" s="11">
        <f>WEEKDAY(Tabla1[[#This Row],[Fecha]],2)</f>
        <v>2</v>
      </c>
      <c r="O2381" s="11" t="str">
        <f t="shared" si="37"/>
        <v>Martes</v>
      </c>
    </row>
    <row r="2382" spans="1:15" x14ac:dyDescent="0.25">
      <c r="A2382" s="4">
        <v>40841</v>
      </c>
      <c r="B2382">
        <v>3</v>
      </c>
      <c r="C2382">
        <v>1</v>
      </c>
      <c r="D2382" s="5" t="s">
        <v>24</v>
      </c>
      <c r="E2382" s="6">
        <v>618.73350000000005</v>
      </c>
      <c r="F2382" s="6">
        <v>975.41849999999999</v>
      </c>
      <c r="G2382" s="6">
        <v>1594.152</v>
      </c>
      <c r="H2382" s="6" t="str">
        <f>VLOOKUP(Tabla1[[#This Row],[Caja]],Originales!$I$3:$K$6,2,FALSE)</f>
        <v>Las Canteras</v>
      </c>
      <c r="I2382" s="6" t="str">
        <f>VLOOKUP(Tabla1[[#This Row],[Caja]],Originales!$I$3:$K$6,3,FALSE)</f>
        <v>Las Palmas</v>
      </c>
      <c r="J2382" s="9" t="str">
        <f>VLOOKUP(Tabla1[[#This Row],[CodigoEmpleado]],Originales!$M$3:$P$13,2,FALSE)</f>
        <v>Ana</v>
      </c>
      <c r="K2382" s="10">
        <f>YEAR(Tabla1[[#This Row],[Fecha]])</f>
        <v>2011</v>
      </c>
      <c r="L2382" s="11">
        <f>MONTH(Tabla1[[#This Row],[Fecha]])</f>
        <v>10</v>
      </c>
      <c r="M2382" s="11">
        <f>DAY(Tabla1[[#This Row],[Fecha]])</f>
        <v>25</v>
      </c>
      <c r="N2382" s="11">
        <f>WEEKDAY(Tabla1[[#This Row],[Fecha]],2)</f>
        <v>2</v>
      </c>
      <c r="O2382" s="11" t="str">
        <f t="shared" si="37"/>
        <v>Martes</v>
      </c>
    </row>
    <row r="2383" spans="1:15" x14ac:dyDescent="0.25">
      <c r="A2383" s="4">
        <v>40841</v>
      </c>
      <c r="B2383">
        <v>3</v>
      </c>
      <c r="C2383">
        <v>2</v>
      </c>
      <c r="D2383" s="5" t="s">
        <v>30</v>
      </c>
      <c r="E2383" s="6">
        <v>743.46299999999997</v>
      </c>
      <c r="F2383" s="6">
        <v>1384.194</v>
      </c>
      <c r="G2383" s="6">
        <v>2127.6570000000002</v>
      </c>
      <c r="H2383" s="6" t="str">
        <f>VLOOKUP(Tabla1[[#This Row],[Caja]],Originales!$I$3:$K$6,2,FALSE)</f>
        <v>Las Canteras</v>
      </c>
      <c r="I2383" s="6" t="str">
        <f>VLOOKUP(Tabla1[[#This Row],[Caja]],Originales!$I$3:$K$6,3,FALSE)</f>
        <v>Las Palmas</v>
      </c>
      <c r="J2383" s="9" t="str">
        <f>VLOOKUP(Tabla1[[#This Row],[CodigoEmpleado]],Originales!$M$3:$P$13,2,FALSE)</f>
        <v>Juan</v>
      </c>
      <c r="K2383" s="10">
        <f>YEAR(Tabla1[[#This Row],[Fecha]])</f>
        <v>2011</v>
      </c>
      <c r="L2383" s="11">
        <f>MONTH(Tabla1[[#This Row],[Fecha]])</f>
        <v>10</v>
      </c>
      <c r="M2383" s="11">
        <f>DAY(Tabla1[[#This Row],[Fecha]])</f>
        <v>25</v>
      </c>
      <c r="N2383" s="11">
        <f>WEEKDAY(Tabla1[[#This Row],[Fecha]],2)</f>
        <v>2</v>
      </c>
      <c r="O2383" s="11" t="str">
        <f t="shared" si="37"/>
        <v>Martes</v>
      </c>
    </row>
    <row r="2384" spans="1:15" x14ac:dyDescent="0.25">
      <c r="A2384" s="4">
        <v>40841</v>
      </c>
      <c r="B2384">
        <v>4</v>
      </c>
      <c r="C2384">
        <v>1</v>
      </c>
      <c r="D2384" s="5" t="s">
        <v>16</v>
      </c>
      <c r="E2384" s="6">
        <v>569.99249999999995</v>
      </c>
      <c r="F2384" s="6">
        <v>1115.1105</v>
      </c>
      <c r="G2384" s="6">
        <v>1685.1030000000001</v>
      </c>
      <c r="H2384" s="6" t="str">
        <f>VLOOKUP(Tabla1[[#This Row],[Caja]],Originales!$I$3:$K$6,2,FALSE)</f>
        <v>Telde</v>
      </c>
      <c r="I2384" s="6" t="str">
        <f>VLOOKUP(Tabla1[[#This Row],[Caja]],Originales!$I$3:$K$6,3,FALSE)</f>
        <v>Las Palmas</v>
      </c>
      <c r="J2384" s="9" t="str">
        <f>VLOOKUP(Tabla1[[#This Row],[CodigoEmpleado]],Originales!$M$3:$P$13,2,FALSE)</f>
        <v>Jorge</v>
      </c>
      <c r="K2384" s="10">
        <f>YEAR(Tabla1[[#This Row],[Fecha]])</f>
        <v>2011</v>
      </c>
      <c r="L2384" s="11">
        <f>MONTH(Tabla1[[#This Row],[Fecha]])</f>
        <v>10</v>
      </c>
      <c r="M2384" s="11">
        <f>DAY(Tabla1[[#This Row],[Fecha]])</f>
        <v>25</v>
      </c>
      <c r="N2384" s="11">
        <f>WEEKDAY(Tabla1[[#This Row],[Fecha]],2)</f>
        <v>2</v>
      </c>
      <c r="O2384" s="11" t="str">
        <f t="shared" si="37"/>
        <v>Martes</v>
      </c>
    </row>
    <row r="2385" spans="1:15" x14ac:dyDescent="0.25">
      <c r="A2385" s="4">
        <v>40841</v>
      </c>
      <c r="B2385">
        <v>4</v>
      </c>
      <c r="C2385">
        <v>2</v>
      </c>
      <c r="D2385" s="5" t="s">
        <v>22</v>
      </c>
      <c r="E2385" s="6">
        <v>640.83600000000001</v>
      </c>
      <c r="F2385" s="6">
        <v>1182.8879999999999</v>
      </c>
      <c r="G2385" s="6">
        <v>1823.7239999999999</v>
      </c>
      <c r="H2385" s="6" t="str">
        <f>VLOOKUP(Tabla1[[#This Row],[Caja]],Originales!$I$3:$K$6,2,FALSE)</f>
        <v>Telde</v>
      </c>
      <c r="I2385" s="6" t="str">
        <f>VLOOKUP(Tabla1[[#This Row],[Caja]],Originales!$I$3:$K$6,3,FALSE)</f>
        <v>Las Palmas</v>
      </c>
      <c r="J2385" s="9" t="str">
        <f>VLOOKUP(Tabla1[[#This Row],[CodigoEmpleado]],Originales!$M$3:$P$13,2,FALSE)</f>
        <v>Paco</v>
      </c>
      <c r="K2385" s="10">
        <f>YEAR(Tabla1[[#This Row],[Fecha]])</f>
        <v>2011</v>
      </c>
      <c r="L2385" s="11">
        <f>MONTH(Tabla1[[#This Row],[Fecha]])</f>
        <v>10</v>
      </c>
      <c r="M2385" s="11">
        <f>DAY(Tabla1[[#This Row],[Fecha]])</f>
        <v>25</v>
      </c>
      <c r="N2385" s="11">
        <f>WEEKDAY(Tabla1[[#This Row],[Fecha]],2)</f>
        <v>2</v>
      </c>
      <c r="O2385" s="11" t="str">
        <f t="shared" si="37"/>
        <v>Martes</v>
      </c>
    </row>
    <row r="2386" spans="1:15" x14ac:dyDescent="0.25">
      <c r="A2386" s="4">
        <v>40842</v>
      </c>
      <c r="B2386">
        <v>1</v>
      </c>
      <c r="C2386">
        <v>1</v>
      </c>
      <c r="D2386" s="5" t="s">
        <v>27</v>
      </c>
      <c r="E2386" s="6">
        <v>520.63199999999995</v>
      </c>
      <c r="F2386" s="6">
        <v>1106.7104999999999</v>
      </c>
      <c r="G2386" s="6">
        <v>1627.3425</v>
      </c>
      <c r="H2386" s="6" t="str">
        <f>VLOOKUP(Tabla1[[#This Row],[Caja]],Originales!$I$3:$K$6,2,FALSE)</f>
        <v>Tenerife Norte</v>
      </c>
      <c r="I2386" s="6" t="str">
        <f>VLOOKUP(Tabla1[[#This Row],[Caja]],Originales!$I$3:$K$6,3,FALSE)</f>
        <v>Tenerife</v>
      </c>
      <c r="J2386" s="9" t="str">
        <f>VLOOKUP(Tabla1[[#This Row],[CodigoEmpleado]],Originales!$M$3:$P$13,2,FALSE)</f>
        <v>Bea</v>
      </c>
      <c r="K2386" s="10">
        <f>YEAR(Tabla1[[#This Row],[Fecha]])</f>
        <v>2011</v>
      </c>
      <c r="L2386" s="11">
        <f>MONTH(Tabla1[[#This Row],[Fecha]])</f>
        <v>10</v>
      </c>
      <c r="M2386" s="11">
        <f>DAY(Tabla1[[#This Row],[Fecha]])</f>
        <v>26</v>
      </c>
      <c r="N2386" s="11">
        <f>WEEKDAY(Tabla1[[#This Row],[Fecha]],2)</f>
        <v>3</v>
      </c>
      <c r="O2386" s="11" t="str">
        <f t="shared" si="37"/>
        <v>Miércoles</v>
      </c>
    </row>
    <row r="2387" spans="1:15" x14ac:dyDescent="0.25">
      <c r="A2387" s="4">
        <v>40842</v>
      </c>
      <c r="B2387">
        <v>1</v>
      </c>
      <c r="C2387">
        <v>2</v>
      </c>
      <c r="D2387" s="5" t="s">
        <v>32</v>
      </c>
      <c r="E2387" s="6">
        <v>690.375</v>
      </c>
      <c r="F2387" s="6">
        <v>1373.0429999999999</v>
      </c>
      <c r="G2387" s="6">
        <v>2063.4180000000001</v>
      </c>
      <c r="H2387" s="6" t="str">
        <f>VLOOKUP(Tabla1[[#This Row],[Caja]],Originales!$I$3:$K$6,2,FALSE)</f>
        <v>Tenerife Norte</v>
      </c>
      <c r="I2387" s="6" t="str">
        <f>VLOOKUP(Tabla1[[#This Row],[Caja]],Originales!$I$3:$K$6,3,FALSE)</f>
        <v>Tenerife</v>
      </c>
      <c r="J2387" s="9" t="str">
        <f>VLOOKUP(Tabla1[[#This Row],[CodigoEmpleado]],Originales!$M$3:$P$13,2,FALSE)</f>
        <v>Ana</v>
      </c>
      <c r="K2387" s="10">
        <f>YEAR(Tabla1[[#This Row],[Fecha]])</f>
        <v>2011</v>
      </c>
      <c r="L2387" s="11">
        <f>MONTH(Tabla1[[#This Row],[Fecha]])</f>
        <v>10</v>
      </c>
      <c r="M2387" s="11">
        <f>DAY(Tabla1[[#This Row],[Fecha]])</f>
        <v>26</v>
      </c>
      <c r="N2387" s="11">
        <f>WEEKDAY(Tabla1[[#This Row],[Fecha]],2)</f>
        <v>3</v>
      </c>
      <c r="O2387" s="11" t="str">
        <f t="shared" si="37"/>
        <v>Miércoles</v>
      </c>
    </row>
    <row r="2388" spans="1:15" x14ac:dyDescent="0.25">
      <c r="A2388" s="4">
        <v>40842</v>
      </c>
      <c r="B2388">
        <v>2</v>
      </c>
      <c r="C2388">
        <v>1</v>
      </c>
      <c r="D2388" s="5" t="s">
        <v>37</v>
      </c>
      <c r="E2388" s="6">
        <v>704.4135</v>
      </c>
      <c r="F2388" s="6">
        <v>1145.1089999999999</v>
      </c>
      <c r="G2388" s="6">
        <v>1849.5225</v>
      </c>
      <c r="H2388" s="6" t="str">
        <f>VLOOKUP(Tabla1[[#This Row],[Caja]],Originales!$I$3:$K$6,2,FALSE)</f>
        <v>Tenerife Sur</v>
      </c>
      <c r="I2388" s="6" t="str">
        <f>VLOOKUP(Tabla1[[#This Row],[Caja]],Originales!$I$3:$K$6,3,FALSE)</f>
        <v>Tenerife</v>
      </c>
      <c r="J2388" s="9" t="str">
        <f>VLOOKUP(Tabla1[[#This Row],[CodigoEmpleado]],Originales!$M$3:$P$13,2,FALSE)</f>
        <v>Luis</v>
      </c>
      <c r="K2388" s="10">
        <f>YEAR(Tabla1[[#This Row],[Fecha]])</f>
        <v>2011</v>
      </c>
      <c r="L2388" s="11">
        <f>MONTH(Tabla1[[#This Row],[Fecha]])</f>
        <v>10</v>
      </c>
      <c r="M2388" s="11">
        <f>DAY(Tabla1[[#This Row],[Fecha]])</f>
        <v>26</v>
      </c>
      <c r="N2388" s="11">
        <f>WEEKDAY(Tabla1[[#This Row],[Fecha]],2)</f>
        <v>3</v>
      </c>
      <c r="O2388" s="11" t="str">
        <f t="shared" si="37"/>
        <v>Miércoles</v>
      </c>
    </row>
    <row r="2389" spans="1:15" x14ac:dyDescent="0.25">
      <c r="A2389" s="4">
        <v>40842</v>
      </c>
      <c r="B2389">
        <v>2</v>
      </c>
      <c r="C2389">
        <v>2</v>
      </c>
      <c r="D2389" s="5" t="s">
        <v>40</v>
      </c>
      <c r="E2389" s="6">
        <v>588.99749999999995</v>
      </c>
      <c r="F2389" s="6">
        <v>1128.1724999999999</v>
      </c>
      <c r="G2389" s="6">
        <v>1717.17</v>
      </c>
      <c r="H2389" s="6" t="str">
        <f>VLOOKUP(Tabla1[[#This Row],[Caja]],Originales!$I$3:$K$6,2,FALSE)</f>
        <v>Tenerife Sur</v>
      </c>
      <c r="I2389" s="6" t="str">
        <f>VLOOKUP(Tabla1[[#This Row],[Caja]],Originales!$I$3:$K$6,3,FALSE)</f>
        <v>Tenerife</v>
      </c>
      <c r="J2389" s="9" t="str">
        <f>VLOOKUP(Tabla1[[#This Row],[CodigoEmpleado]],Originales!$M$3:$P$13,2,FALSE)</f>
        <v>Pepe</v>
      </c>
      <c r="K2389" s="10">
        <f>YEAR(Tabla1[[#This Row],[Fecha]])</f>
        <v>2011</v>
      </c>
      <c r="L2389" s="11">
        <f>MONTH(Tabla1[[#This Row],[Fecha]])</f>
        <v>10</v>
      </c>
      <c r="M2389" s="11">
        <f>DAY(Tabla1[[#This Row],[Fecha]])</f>
        <v>26</v>
      </c>
      <c r="N2389" s="11">
        <f>WEEKDAY(Tabla1[[#This Row],[Fecha]],2)</f>
        <v>3</v>
      </c>
      <c r="O2389" s="11" t="str">
        <f t="shared" si="37"/>
        <v>Miércoles</v>
      </c>
    </row>
    <row r="2390" spans="1:15" x14ac:dyDescent="0.25">
      <c r="A2390" s="4">
        <v>40842</v>
      </c>
      <c r="B2390">
        <v>3</v>
      </c>
      <c r="C2390">
        <v>1</v>
      </c>
      <c r="D2390" s="5" t="s">
        <v>41</v>
      </c>
      <c r="E2390" s="6">
        <v>700.96950000000004</v>
      </c>
      <c r="F2390" s="6">
        <v>1098.615</v>
      </c>
      <c r="G2390" s="6">
        <v>1799.5844999999999</v>
      </c>
      <c r="H2390" s="6" t="str">
        <f>VLOOKUP(Tabla1[[#This Row],[Caja]],Originales!$I$3:$K$6,2,FALSE)</f>
        <v>Las Canteras</v>
      </c>
      <c r="I2390" s="6" t="str">
        <f>VLOOKUP(Tabla1[[#This Row],[Caja]],Originales!$I$3:$K$6,3,FALSE)</f>
        <v>Las Palmas</v>
      </c>
      <c r="J2390" s="9" t="str">
        <f>VLOOKUP(Tabla1[[#This Row],[CodigoEmpleado]],Originales!$M$3:$P$13,2,FALSE)</f>
        <v>Javi</v>
      </c>
      <c r="K2390" s="10">
        <f>YEAR(Tabla1[[#This Row],[Fecha]])</f>
        <v>2011</v>
      </c>
      <c r="L2390" s="11">
        <f>MONTH(Tabla1[[#This Row],[Fecha]])</f>
        <v>10</v>
      </c>
      <c r="M2390" s="11">
        <f>DAY(Tabla1[[#This Row],[Fecha]])</f>
        <v>26</v>
      </c>
      <c r="N2390" s="11">
        <f>WEEKDAY(Tabla1[[#This Row],[Fecha]],2)</f>
        <v>3</v>
      </c>
      <c r="O2390" s="11" t="str">
        <f t="shared" si="37"/>
        <v>Miércoles</v>
      </c>
    </row>
    <row r="2391" spans="1:15" x14ac:dyDescent="0.25">
      <c r="A2391" s="4">
        <v>40842</v>
      </c>
      <c r="B2391">
        <v>3</v>
      </c>
      <c r="C2391">
        <v>2</v>
      </c>
      <c r="D2391" s="5" t="s">
        <v>43</v>
      </c>
      <c r="E2391" s="6">
        <v>631.38599999999997</v>
      </c>
      <c r="F2391" s="6">
        <v>1256.0835</v>
      </c>
      <c r="G2391" s="6">
        <v>1887.4694999999999</v>
      </c>
      <c r="H2391" s="6" t="str">
        <f>VLOOKUP(Tabla1[[#This Row],[Caja]],Originales!$I$3:$K$6,2,FALSE)</f>
        <v>Las Canteras</v>
      </c>
      <c r="I2391" s="6" t="str">
        <f>VLOOKUP(Tabla1[[#This Row],[Caja]],Originales!$I$3:$K$6,3,FALSE)</f>
        <v>Las Palmas</v>
      </c>
      <c r="J2391" s="9" t="str">
        <f>VLOOKUP(Tabla1[[#This Row],[CodigoEmpleado]],Originales!$M$3:$P$13,2,FALSE)</f>
        <v>Jose</v>
      </c>
      <c r="K2391" s="10">
        <f>YEAR(Tabla1[[#This Row],[Fecha]])</f>
        <v>2011</v>
      </c>
      <c r="L2391" s="11">
        <f>MONTH(Tabla1[[#This Row],[Fecha]])</f>
        <v>10</v>
      </c>
      <c r="M2391" s="11">
        <f>DAY(Tabla1[[#This Row],[Fecha]])</f>
        <v>26</v>
      </c>
      <c r="N2391" s="11">
        <f>WEEKDAY(Tabla1[[#This Row],[Fecha]],2)</f>
        <v>3</v>
      </c>
      <c r="O2391" s="11" t="str">
        <f t="shared" si="37"/>
        <v>Miércoles</v>
      </c>
    </row>
    <row r="2392" spans="1:15" x14ac:dyDescent="0.25">
      <c r="A2392" s="4">
        <v>40842</v>
      </c>
      <c r="B2392">
        <v>4</v>
      </c>
      <c r="C2392">
        <v>1</v>
      </c>
      <c r="D2392" s="5" t="s">
        <v>47</v>
      </c>
      <c r="E2392" s="6">
        <v>611.03700000000003</v>
      </c>
      <c r="F2392" s="6">
        <v>1028.2125000000001</v>
      </c>
      <c r="G2392" s="6">
        <v>1639.2494999999999</v>
      </c>
      <c r="H2392" s="6" t="str">
        <f>VLOOKUP(Tabla1[[#This Row],[Caja]],Originales!$I$3:$K$6,2,FALSE)</f>
        <v>Telde</v>
      </c>
      <c r="I2392" s="6" t="str">
        <f>VLOOKUP(Tabla1[[#This Row],[Caja]],Originales!$I$3:$K$6,3,FALSE)</f>
        <v>Las Palmas</v>
      </c>
      <c r="J2392" s="9" t="str">
        <f>VLOOKUP(Tabla1[[#This Row],[CodigoEmpleado]],Originales!$M$3:$P$13,2,FALSE)</f>
        <v>Toño</v>
      </c>
      <c r="K2392" s="10">
        <f>YEAR(Tabla1[[#This Row],[Fecha]])</f>
        <v>2011</v>
      </c>
      <c r="L2392" s="11">
        <f>MONTH(Tabla1[[#This Row],[Fecha]])</f>
        <v>10</v>
      </c>
      <c r="M2392" s="11">
        <f>DAY(Tabla1[[#This Row],[Fecha]])</f>
        <v>26</v>
      </c>
      <c r="N2392" s="11">
        <f>WEEKDAY(Tabla1[[#This Row],[Fecha]],2)</f>
        <v>3</v>
      </c>
      <c r="O2392" s="11" t="str">
        <f t="shared" si="37"/>
        <v>Miércoles</v>
      </c>
    </row>
    <row r="2393" spans="1:15" x14ac:dyDescent="0.25">
      <c r="A2393" s="4">
        <v>40842</v>
      </c>
      <c r="B2393">
        <v>4</v>
      </c>
      <c r="C2393">
        <v>2</v>
      </c>
      <c r="D2393" s="5" t="s">
        <v>24</v>
      </c>
      <c r="E2393" s="6">
        <v>826.00350000000003</v>
      </c>
      <c r="F2393" s="6">
        <v>1250.8440000000001</v>
      </c>
      <c r="G2393" s="6">
        <v>2076.8474999999999</v>
      </c>
      <c r="H2393" s="6" t="str">
        <f>VLOOKUP(Tabla1[[#This Row],[Caja]],Originales!$I$3:$K$6,2,FALSE)</f>
        <v>Telde</v>
      </c>
      <c r="I2393" s="6" t="str">
        <f>VLOOKUP(Tabla1[[#This Row],[Caja]],Originales!$I$3:$K$6,3,FALSE)</f>
        <v>Las Palmas</v>
      </c>
      <c r="J2393" s="9" t="str">
        <f>VLOOKUP(Tabla1[[#This Row],[CodigoEmpleado]],Originales!$M$3:$P$13,2,FALSE)</f>
        <v>Ana</v>
      </c>
      <c r="K2393" s="10">
        <f>YEAR(Tabla1[[#This Row],[Fecha]])</f>
        <v>2011</v>
      </c>
      <c r="L2393" s="11">
        <f>MONTH(Tabla1[[#This Row],[Fecha]])</f>
        <v>10</v>
      </c>
      <c r="M2393" s="11">
        <f>DAY(Tabla1[[#This Row],[Fecha]])</f>
        <v>26</v>
      </c>
      <c r="N2393" s="11">
        <f>WEEKDAY(Tabla1[[#This Row],[Fecha]],2)</f>
        <v>3</v>
      </c>
      <c r="O2393" s="11" t="str">
        <f t="shared" si="37"/>
        <v>Miércoles</v>
      </c>
    </row>
    <row r="2394" spans="1:15" x14ac:dyDescent="0.25">
      <c r="A2394" s="4">
        <v>40843</v>
      </c>
      <c r="B2394">
        <v>1</v>
      </c>
      <c r="C2394">
        <v>1</v>
      </c>
      <c r="D2394" s="5" t="s">
        <v>30</v>
      </c>
      <c r="E2394" s="6">
        <v>551.40750000000003</v>
      </c>
      <c r="F2394" s="6">
        <v>1152.1755000000001</v>
      </c>
      <c r="G2394" s="6">
        <v>1703.5830000000001</v>
      </c>
      <c r="H2394" s="6" t="str">
        <f>VLOOKUP(Tabla1[[#This Row],[Caja]],Originales!$I$3:$K$6,2,FALSE)</f>
        <v>Tenerife Norte</v>
      </c>
      <c r="I2394" s="6" t="str">
        <f>VLOOKUP(Tabla1[[#This Row],[Caja]],Originales!$I$3:$K$6,3,FALSE)</f>
        <v>Tenerife</v>
      </c>
      <c r="J2394" s="9" t="str">
        <f>VLOOKUP(Tabla1[[#This Row],[CodigoEmpleado]],Originales!$M$3:$P$13,2,FALSE)</f>
        <v>Juan</v>
      </c>
      <c r="K2394" s="10">
        <f>YEAR(Tabla1[[#This Row],[Fecha]])</f>
        <v>2011</v>
      </c>
      <c r="L2394" s="11">
        <f>MONTH(Tabla1[[#This Row],[Fecha]])</f>
        <v>10</v>
      </c>
      <c r="M2394" s="11">
        <f>DAY(Tabla1[[#This Row],[Fecha]])</f>
        <v>27</v>
      </c>
      <c r="N2394" s="11">
        <f>WEEKDAY(Tabla1[[#This Row],[Fecha]],2)</f>
        <v>4</v>
      </c>
      <c r="O2394" s="11" t="str">
        <f t="shared" si="37"/>
        <v>Jueves</v>
      </c>
    </row>
    <row r="2395" spans="1:15" x14ac:dyDescent="0.25">
      <c r="A2395" s="4">
        <v>40843</v>
      </c>
      <c r="B2395">
        <v>1</v>
      </c>
      <c r="C2395">
        <v>2</v>
      </c>
      <c r="D2395" s="5" t="s">
        <v>16</v>
      </c>
      <c r="E2395" s="6">
        <v>709.33799999999997</v>
      </c>
      <c r="F2395" s="6">
        <v>1376.1089999999999</v>
      </c>
      <c r="G2395" s="6">
        <v>2085.4470000000001</v>
      </c>
      <c r="H2395" s="6" t="str">
        <f>VLOOKUP(Tabla1[[#This Row],[Caja]],Originales!$I$3:$K$6,2,FALSE)</f>
        <v>Tenerife Norte</v>
      </c>
      <c r="I2395" s="6" t="str">
        <f>VLOOKUP(Tabla1[[#This Row],[Caja]],Originales!$I$3:$K$6,3,FALSE)</f>
        <v>Tenerife</v>
      </c>
      <c r="J2395" s="9" t="str">
        <f>VLOOKUP(Tabla1[[#This Row],[CodigoEmpleado]],Originales!$M$3:$P$13,2,FALSE)</f>
        <v>Jorge</v>
      </c>
      <c r="K2395" s="10">
        <f>YEAR(Tabla1[[#This Row],[Fecha]])</f>
        <v>2011</v>
      </c>
      <c r="L2395" s="11">
        <f>MONTH(Tabla1[[#This Row],[Fecha]])</f>
        <v>10</v>
      </c>
      <c r="M2395" s="11">
        <f>DAY(Tabla1[[#This Row],[Fecha]])</f>
        <v>27</v>
      </c>
      <c r="N2395" s="11">
        <f>WEEKDAY(Tabla1[[#This Row],[Fecha]],2)</f>
        <v>4</v>
      </c>
      <c r="O2395" s="11" t="str">
        <f t="shared" si="37"/>
        <v>Jueves</v>
      </c>
    </row>
    <row r="2396" spans="1:15" x14ac:dyDescent="0.25">
      <c r="A2396" s="4">
        <v>40843</v>
      </c>
      <c r="B2396">
        <v>2</v>
      </c>
      <c r="C2396">
        <v>1</v>
      </c>
      <c r="D2396" s="5" t="s">
        <v>22</v>
      </c>
      <c r="E2396" s="6">
        <v>588.96600000000001</v>
      </c>
      <c r="F2396" s="6">
        <v>1066.6635000000001</v>
      </c>
      <c r="G2396" s="6">
        <v>1655.6295</v>
      </c>
      <c r="H2396" s="6" t="str">
        <f>VLOOKUP(Tabla1[[#This Row],[Caja]],Originales!$I$3:$K$6,2,FALSE)</f>
        <v>Tenerife Sur</v>
      </c>
      <c r="I2396" s="6" t="str">
        <f>VLOOKUP(Tabla1[[#This Row],[Caja]],Originales!$I$3:$K$6,3,FALSE)</f>
        <v>Tenerife</v>
      </c>
      <c r="J2396" s="9" t="str">
        <f>VLOOKUP(Tabla1[[#This Row],[CodigoEmpleado]],Originales!$M$3:$P$13,2,FALSE)</f>
        <v>Paco</v>
      </c>
      <c r="K2396" s="10">
        <f>YEAR(Tabla1[[#This Row],[Fecha]])</f>
        <v>2011</v>
      </c>
      <c r="L2396" s="11">
        <f>MONTH(Tabla1[[#This Row],[Fecha]])</f>
        <v>10</v>
      </c>
      <c r="M2396" s="11">
        <f>DAY(Tabla1[[#This Row],[Fecha]])</f>
        <v>27</v>
      </c>
      <c r="N2396" s="11">
        <f>WEEKDAY(Tabla1[[#This Row],[Fecha]],2)</f>
        <v>4</v>
      </c>
      <c r="O2396" s="11" t="str">
        <f t="shared" si="37"/>
        <v>Jueves</v>
      </c>
    </row>
    <row r="2397" spans="1:15" x14ac:dyDescent="0.25">
      <c r="A2397" s="4">
        <v>40843</v>
      </c>
      <c r="B2397">
        <v>2</v>
      </c>
      <c r="C2397">
        <v>2</v>
      </c>
      <c r="D2397" s="5" t="s">
        <v>27</v>
      </c>
      <c r="E2397" s="6">
        <v>708.38250000000005</v>
      </c>
      <c r="F2397" s="6">
        <v>1108.422</v>
      </c>
      <c r="G2397" s="6">
        <v>1816.8045</v>
      </c>
      <c r="H2397" s="6" t="str">
        <f>VLOOKUP(Tabla1[[#This Row],[Caja]],Originales!$I$3:$K$6,2,FALSE)</f>
        <v>Tenerife Sur</v>
      </c>
      <c r="I2397" s="6" t="str">
        <f>VLOOKUP(Tabla1[[#This Row],[Caja]],Originales!$I$3:$K$6,3,FALSE)</f>
        <v>Tenerife</v>
      </c>
      <c r="J2397" s="9" t="str">
        <f>VLOOKUP(Tabla1[[#This Row],[CodigoEmpleado]],Originales!$M$3:$P$13,2,FALSE)</f>
        <v>Bea</v>
      </c>
      <c r="K2397" s="10">
        <f>YEAR(Tabla1[[#This Row],[Fecha]])</f>
        <v>2011</v>
      </c>
      <c r="L2397" s="11">
        <f>MONTH(Tabla1[[#This Row],[Fecha]])</f>
        <v>10</v>
      </c>
      <c r="M2397" s="11">
        <f>DAY(Tabla1[[#This Row],[Fecha]])</f>
        <v>27</v>
      </c>
      <c r="N2397" s="11">
        <f>WEEKDAY(Tabla1[[#This Row],[Fecha]],2)</f>
        <v>4</v>
      </c>
      <c r="O2397" s="11" t="str">
        <f t="shared" si="37"/>
        <v>Jueves</v>
      </c>
    </row>
    <row r="2398" spans="1:15" x14ac:dyDescent="0.25">
      <c r="A2398" s="4">
        <v>40843</v>
      </c>
      <c r="B2398">
        <v>3</v>
      </c>
      <c r="C2398">
        <v>1</v>
      </c>
      <c r="D2398" s="5" t="s">
        <v>32</v>
      </c>
      <c r="E2398" s="6">
        <v>646.149</v>
      </c>
      <c r="F2398" s="6">
        <v>1238.3385000000001</v>
      </c>
      <c r="G2398" s="6">
        <v>1884.4875</v>
      </c>
      <c r="H2398" s="6" t="str">
        <f>VLOOKUP(Tabla1[[#This Row],[Caja]],Originales!$I$3:$K$6,2,FALSE)</f>
        <v>Las Canteras</v>
      </c>
      <c r="I2398" s="6" t="str">
        <f>VLOOKUP(Tabla1[[#This Row],[Caja]],Originales!$I$3:$K$6,3,FALSE)</f>
        <v>Las Palmas</v>
      </c>
      <c r="J2398" s="9" t="str">
        <f>VLOOKUP(Tabla1[[#This Row],[CodigoEmpleado]],Originales!$M$3:$P$13,2,FALSE)</f>
        <v>Ana</v>
      </c>
      <c r="K2398" s="10">
        <f>YEAR(Tabla1[[#This Row],[Fecha]])</f>
        <v>2011</v>
      </c>
      <c r="L2398" s="11">
        <f>MONTH(Tabla1[[#This Row],[Fecha]])</f>
        <v>10</v>
      </c>
      <c r="M2398" s="11">
        <f>DAY(Tabla1[[#This Row],[Fecha]])</f>
        <v>27</v>
      </c>
      <c r="N2398" s="11">
        <f>WEEKDAY(Tabla1[[#This Row],[Fecha]],2)</f>
        <v>4</v>
      </c>
      <c r="O2398" s="11" t="str">
        <f t="shared" si="37"/>
        <v>Jueves</v>
      </c>
    </row>
    <row r="2399" spans="1:15" x14ac:dyDescent="0.25">
      <c r="A2399" s="4">
        <v>40843</v>
      </c>
      <c r="B2399">
        <v>3</v>
      </c>
      <c r="C2399">
        <v>2</v>
      </c>
      <c r="D2399" s="5" t="s">
        <v>37</v>
      </c>
      <c r="E2399" s="6">
        <v>685.19849999999997</v>
      </c>
      <c r="F2399" s="6">
        <v>1050.126</v>
      </c>
      <c r="G2399" s="6">
        <v>1735.3244999999999</v>
      </c>
      <c r="H2399" s="6" t="str">
        <f>VLOOKUP(Tabla1[[#This Row],[Caja]],Originales!$I$3:$K$6,2,FALSE)</f>
        <v>Las Canteras</v>
      </c>
      <c r="I2399" s="6" t="str">
        <f>VLOOKUP(Tabla1[[#This Row],[Caja]],Originales!$I$3:$K$6,3,FALSE)</f>
        <v>Las Palmas</v>
      </c>
      <c r="J2399" s="9" t="str">
        <f>VLOOKUP(Tabla1[[#This Row],[CodigoEmpleado]],Originales!$M$3:$P$13,2,FALSE)</f>
        <v>Luis</v>
      </c>
      <c r="K2399" s="10">
        <f>YEAR(Tabla1[[#This Row],[Fecha]])</f>
        <v>2011</v>
      </c>
      <c r="L2399" s="11">
        <f>MONTH(Tabla1[[#This Row],[Fecha]])</f>
        <v>10</v>
      </c>
      <c r="M2399" s="11">
        <f>DAY(Tabla1[[#This Row],[Fecha]])</f>
        <v>27</v>
      </c>
      <c r="N2399" s="11">
        <f>WEEKDAY(Tabla1[[#This Row],[Fecha]],2)</f>
        <v>4</v>
      </c>
      <c r="O2399" s="11" t="str">
        <f t="shared" si="37"/>
        <v>Jueves</v>
      </c>
    </row>
    <row r="2400" spans="1:15" x14ac:dyDescent="0.25">
      <c r="A2400" s="4">
        <v>40843</v>
      </c>
      <c r="B2400">
        <v>4</v>
      </c>
      <c r="C2400">
        <v>1</v>
      </c>
      <c r="D2400" s="5" t="s">
        <v>40</v>
      </c>
      <c r="E2400" s="6">
        <v>521.09400000000005</v>
      </c>
      <c r="F2400" s="6">
        <v>1143.9014999999999</v>
      </c>
      <c r="G2400" s="6">
        <v>1664.9955</v>
      </c>
      <c r="H2400" s="6" t="str">
        <f>VLOOKUP(Tabla1[[#This Row],[Caja]],Originales!$I$3:$K$6,2,FALSE)</f>
        <v>Telde</v>
      </c>
      <c r="I2400" s="6" t="str">
        <f>VLOOKUP(Tabla1[[#This Row],[Caja]],Originales!$I$3:$K$6,3,FALSE)</f>
        <v>Las Palmas</v>
      </c>
      <c r="J2400" s="9" t="str">
        <f>VLOOKUP(Tabla1[[#This Row],[CodigoEmpleado]],Originales!$M$3:$P$13,2,FALSE)</f>
        <v>Pepe</v>
      </c>
      <c r="K2400" s="10">
        <f>YEAR(Tabla1[[#This Row],[Fecha]])</f>
        <v>2011</v>
      </c>
      <c r="L2400" s="11">
        <f>MONTH(Tabla1[[#This Row],[Fecha]])</f>
        <v>10</v>
      </c>
      <c r="M2400" s="11">
        <f>DAY(Tabla1[[#This Row],[Fecha]])</f>
        <v>27</v>
      </c>
      <c r="N2400" s="11">
        <f>WEEKDAY(Tabla1[[#This Row],[Fecha]],2)</f>
        <v>4</v>
      </c>
      <c r="O2400" s="11" t="str">
        <f t="shared" si="37"/>
        <v>Jueves</v>
      </c>
    </row>
    <row r="2401" spans="1:15" x14ac:dyDescent="0.25">
      <c r="A2401" s="4">
        <v>40843</v>
      </c>
      <c r="B2401">
        <v>4</v>
      </c>
      <c r="C2401">
        <v>2</v>
      </c>
      <c r="D2401" s="5" t="s">
        <v>41</v>
      </c>
      <c r="E2401" s="6">
        <v>713.11800000000005</v>
      </c>
      <c r="F2401" s="6">
        <v>1088.6505</v>
      </c>
      <c r="G2401" s="6">
        <v>1801.7684999999999</v>
      </c>
      <c r="H2401" s="6" t="str">
        <f>VLOOKUP(Tabla1[[#This Row],[Caja]],Originales!$I$3:$K$6,2,FALSE)</f>
        <v>Telde</v>
      </c>
      <c r="I2401" s="6" t="str">
        <f>VLOOKUP(Tabla1[[#This Row],[Caja]],Originales!$I$3:$K$6,3,FALSE)</f>
        <v>Las Palmas</v>
      </c>
      <c r="J2401" s="9" t="str">
        <f>VLOOKUP(Tabla1[[#This Row],[CodigoEmpleado]],Originales!$M$3:$P$13,2,FALSE)</f>
        <v>Javi</v>
      </c>
      <c r="K2401" s="10">
        <f>YEAR(Tabla1[[#This Row],[Fecha]])</f>
        <v>2011</v>
      </c>
      <c r="L2401" s="11">
        <f>MONTH(Tabla1[[#This Row],[Fecha]])</f>
        <v>10</v>
      </c>
      <c r="M2401" s="11">
        <f>DAY(Tabla1[[#This Row],[Fecha]])</f>
        <v>27</v>
      </c>
      <c r="N2401" s="11">
        <f>WEEKDAY(Tabla1[[#This Row],[Fecha]],2)</f>
        <v>4</v>
      </c>
      <c r="O2401" s="11" t="str">
        <f t="shared" si="37"/>
        <v>Jueves</v>
      </c>
    </row>
    <row r="2402" spans="1:15" x14ac:dyDescent="0.25">
      <c r="A2402" s="4">
        <v>40844</v>
      </c>
      <c r="B2402">
        <v>1</v>
      </c>
      <c r="C2402">
        <v>1</v>
      </c>
      <c r="D2402" s="5" t="s">
        <v>43</v>
      </c>
      <c r="E2402" s="6">
        <v>678.59400000000005</v>
      </c>
      <c r="F2402" s="6">
        <v>1207.2375</v>
      </c>
      <c r="G2402" s="6">
        <v>1885.8315</v>
      </c>
      <c r="H2402" s="6" t="str">
        <f>VLOOKUP(Tabla1[[#This Row],[Caja]],Originales!$I$3:$K$6,2,FALSE)</f>
        <v>Tenerife Norte</v>
      </c>
      <c r="I2402" s="6" t="str">
        <f>VLOOKUP(Tabla1[[#This Row],[Caja]],Originales!$I$3:$K$6,3,FALSE)</f>
        <v>Tenerife</v>
      </c>
      <c r="J2402" s="9" t="str">
        <f>VLOOKUP(Tabla1[[#This Row],[CodigoEmpleado]],Originales!$M$3:$P$13,2,FALSE)</f>
        <v>Jose</v>
      </c>
      <c r="K2402" s="10">
        <f>YEAR(Tabla1[[#This Row],[Fecha]])</f>
        <v>2011</v>
      </c>
      <c r="L2402" s="11">
        <f>MONTH(Tabla1[[#This Row],[Fecha]])</f>
        <v>10</v>
      </c>
      <c r="M2402" s="11">
        <f>DAY(Tabla1[[#This Row],[Fecha]])</f>
        <v>28</v>
      </c>
      <c r="N2402" s="11">
        <f>WEEKDAY(Tabla1[[#This Row],[Fecha]],2)</f>
        <v>5</v>
      </c>
      <c r="O2402" s="11" t="str">
        <f t="shared" si="37"/>
        <v>Viernes</v>
      </c>
    </row>
    <row r="2403" spans="1:15" x14ac:dyDescent="0.25">
      <c r="A2403" s="4">
        <v>40844</v>
      </c>
      <c r="B2403">
        <v>1</v>
      </c>
      <c r="C2403">
        <v>2</v>
      </c>
      <c r="D2403" s="5" t="s">
        <v>47</v>
      </c>
      <c r="E2403" s="6">
        <v>577.34249999999997</v>
      </c>
      <c r="F2403" s="6">
        <v>1061.6865</v>
      </c>
      <c r="G2403" s="6">
        <v>1639.029</v>
      </c>
      <c r="H2403" s="6" t="str">
        <f>VLOOKUP(Tabla1[[#This Row],[Caja]],Originales!$I$3:$K$6,2,FALSE)</f>
        <v>Tenerife Norte</v>
      </c>
      <c r="I2403" s="6" t="str">
        <f>VLOOKUP(Tabla1[[#This Row],[Caja]],Originales!$I$3:$K$6,3,FALSE)</f>
        <v>Tenerife</v>
      </c>
      <c r="J2403" s="9" t="str">
        <f>VLOOKUP(Tabla1[[#This Row],[CodigoEmpleado]],Originales!$M$3:$P$13,2,FALSE)</f>
        <v>Toño</v>
      </c>
      <c r="K2403" s="10">
        <f>YEAR(Tabla1[[#This Row],[Fecha]])</f>
        <v>2011</v>
      </c>
      <c r="L2403" s="11">
        <f>MONTH(Tabla1[[#This Row],[Fecha]])</f>
        <v>10</v>
      </c>
      <c r="M2403" s="11">
        <f>DAY(Tabla1[[#This Row],[Fecha]])</f>
        <v>28</v>
      </c>
      <c r="N2403" s="11">
        <f>WEEKDAY(Tabla1[[#This Row],[Fecha]],2)</f>
        <v>5</v>
      </c>
      <c r="O2403" s="11" t="str">
        <f t="shared" si="37"/>
        <v>Viernes</v>
      </c>
    </row>
    <row r="2404" spans="1:15" x14ac:dyDescent="0.25">
      <c r="A2404" s="4">
        <v>40844</v>
      </c>
      <c r="B2404">
        <v>2</v>
      </c>
      <c r="C2404">
        <v>1</v>
      </c>
      <c r="D2404" s="5" t="s">
        <v>24</v>
      </c>
      <c r="E2404" s="6">
        <v>536.74950000000001</v>
      </c>
      <c r="F2404" s="6">
        <v>1083.579</v>
      </c>
      <c r="G2404" s="6">
        <v>1620.3285000000001</v>
      </c>
      <c r="H2404" s="6" t="str">
        <f>VLOOKUP(Tabla1[[#This Row],[Caja]],Originales!$I$3:$K$6,2,FALSE)</f>
        <v>Tenerife Sur</v>
      </c>
      <c r="I2404" s="6" t="str">
        <f>VLOOKUP(Tabla1[[#This Row],[Caja]],Originales!$I$3:$K$6,3,FALSE)</f>
        <v>Tenerife</v>
      </c>
      <c r="J2404" s="9" t="str">
        <f>VLOOKUP(Tabla1[[#This Row],[CodigoEmpleado]],Originales!$M$3:$P$13,2,FALSE)</f>
        <v>Ana</v>
      </c>
      <c r="K2404" s="10">
        <f>YEAR(Tabla1[[#This Row],[Fecha]])</f>
        <v>2011</v>
      </c>
      <c r="L2404" s="11">
        <f>MONTH(Tabla1[[#This Row],[Fecha]])</f>
        <v>10</v>
      </c>
      <c r="M2404" s="11">
        <f>DAY(Tabla1[[#This Row],[Fecha]])</f>
        <v>28</v>
      </c>
      <c r="N2404" s="11">
        <f>WEEKDAY(Tabla1[[#This Row],[Fecha]],2)</f>
        <v>5</v>
      </c>
      <c r="O2404" s="11" t="str">
        <f t="shared" si="37"/>
        <v>Viernes</v>
      </c>
    </row>
    <row r="2405" spans="1:15" x14ac:dyDescent="0.25">
      <c r="A2405" s="4">
        <v>40844</v>
      </c>
      <c r="B2405">
        <v>2</v>
      </c>
      <c r="C2405">
        <v>2</v>
      </c>
      <c r="D2405" s="5" t="s">
        <v>30</v>
      </c>
      <c r="E2405" s="6">
        <v>635.83799999999997</v>
      </c>
      <c r="F2405" s="6">
        <v>1273.671</v>
      </c>
      <c r="G2405" s="6">
        <v>1909.509</v>
      </c>
      <c r="H2405" s="6" t="str">
        <f>VLOOKUP(Tabla1[[#This Row],[Caja]],Originales!$I$3:$K$6,2,FALSE)</f>
        <v>Tenerife Sur</v>
      </c>
      <c r="I2405" s="6" t="str">
        <f>VLOOKUP(Tabla1[[#This Row],[Caja]],Originales!$I$3:$K$6,3,FALSE)</f>
        <v>Tenerife</v>
      </c>
      <c r="J2405" s="9" t="str">
        <f>VLOOKUP(Tabla1[[#This Row],[CodigoEmpleado]],Originales!$M$3:$P$13,2,FALSE)</f>
        <v>Juan</v>
      </c>
      <c r="K2405" s="10">
        <f>YEAR(Tabla1[[#This Row],[Fecha]])</f>
        <v>2011</v>
      </c>
      <c r="L2405" s="11">
        <f>MONTH(Tabla1[[#This Row],[Fecha]])</f>
        <v>10</v>
      </c>
      <c r="M2405" s="11">
        <f>DAY(Tabla1[[#This Row],[Fecha]])</f>
        <v>28</v>
      </c>
      <c r="N2405" s="11">
        <f>WEEKDAY(Tabla1[[#This Row],[Fecha]],2)</f>
        <v>5</v>
      </c>
      <c r="O2405" s="11" t="str">
        <f t="shared" si="37"/>
        <v>Viernes</v>
      </c>
    </row>
    <row r="2406" spans="1:15" x14ac:dyDescent="0.25">
      <c r="A2406" s="4">
        <v>40844</v>
      </c>
      <c r="B2406">
        <v>3</v>
      </c>
      <c r="C2406">
        <v>1</v>
      </c>
      <c r="D2406" s="5" t="s">
        <v>16</v>
      </c>
      <c r="E2406" s="6">
        <v>595.9905</v>
      </c>
      <c r="F2406" s="6">
        <v>1070.5695000000001</v>
      </c>
      <c r="G2406" s="6">
        <v>1666.56</v>
      </c>
      <c r="H2406" s="6" t="str">
        <f>VLOOKUP(Tabla1[[#This Row],[Caja]],Originales!$I$3:$K$6,2,FALSE)</f>
        <v>Las Canteras</v>
      </c>
      <c r="I2406" s="6" t="str">
        <f>VLOOKUP(Tabla1[[#This Row],[Caja]],Originales!$I$3:$K$6,3,FALSE)</f>
        <v>Las Palmas</v>
      </c>
      <c r="J2406" s="9" t="str">
        <f>VLOOKUP(Tabla1[[#This Row],[CodigoEmpleado]],Originales!$M$3:$P$13,2,FALSE)</f>
        <v>Jorge</v>
      </c>
      <c r="K2406" s="10">
        <f>YEAR(Tabla1[[#This Row],[Fecha]])</f>
        <v>2011</v>
      </c>
      <c r="L2406" s="11">
        <f>MONTH(Tabla1[[#This Row],[Fecha]])</f>
        <v>10</v>
      </c>
      <c r="M2406" s="11">
        <f>DAY(Tabla1[[#This Row],[Fecha]])</f>
        <v>28</v>
      </c>
      <c r="N2406" s="11">
        <f>WEEKDAY(Tabla1[[#This Row],[Fecha]],2)</f>
        <v>5</v>
      </c>
      <c r="O2406" s="11" t="str">
        <f t="shared" si="37"/>
        <v>Viernes</v>
      </c>
    </row>
    <row r="2407" spans="1:15" x14ac:dyDescent="0.25">
      <c r="A2407" s="4">
        <v>40844</v>
      </c>
      <c r="B2407">
        <v>3</v>
      </c>
      <c r="C2407">
        <v>2</v>
      </c>
      <c r="D2407" s="5" t="s">
        <v>22</v>
      </c>
      <c r="E2407" s="6">
        <v>577.42650000000003</v>
      </c>
      <c r="F2407" s="6">
        <v>1169.6475</v>
      </c>
      <c r="G2407" s="6">
        <v>1747.0740000000001</v>
      </c>
      <c r="H2407" s="6" t="str">
        <f>VLOOKUP(Tabla1[[#This Row],[Caja]],Originales!$I$3:$K$6,2,FALSE)</f>
        <v>Las Canteras</v>
      </c>
      <c r="I2407" s="6" t="str">
        <f>VLOOKUP(Tabla1[[#This Row],[Caja]],Originales!$I$3:$K$6,3,FALSE)</f>
        <v>Las Palmas</v>
      </c>
      <c r="J2407" s="9" t="str">
        <f>VLOOKUP(Tabla1[[#This Row],[CodigoEmpleado]],Originales!$M$3:$P$13,2,FALSE)</f>
        <v>Paco</v>
      </c>
      <c r="K2407" s="10">
        <f>YEAR(Tabla1[[#This Row],[Fecha]])</f>
        <v>2011</v>
      </c>
      <c r="L2407" s="11">
        <f>MONTH(Tabla1[[#This Row],[Fecha]])</f>
        <v>10</v>
      </c>
      <c r="M2407" s="11">
        <f>DAY(Tabla1[[#This Row],[Fecha]])</f>
        <v>28</v>
      </c>
      <c r="N2407" s="11">
        <f>WEEKDAY(Tabla1[[#This Row],[Fecha]],2)</f>
        <v>5</v>
      </c>
      <c r="O2407" s="11" t="str">
        <f t="shared" si="37"/>
        <v>Viernes</v>
      </c>
    </row>
    <row r="2408" spans="1:15" x14ac:dyDescent="0.25">
      <c r="A2408" s="4">
        <v>40844</v>
      </c>
      <c r="B2408">
        <v>4</v>
      </c>
      <c r="C2408">
        <v>1</v>
      </c>
      <c r="D2408" s="5" t="s">
        <v>27</v>
      </c>
      <c r="E2408" s="6">
        <v>537.56849999999997</v>
      </c>
      <c r="F2408" s="6">
        <v>1123.08</v>
      </c>
      <c r="G2408" s="6">
        <v>1660.6485</v>
      </c>
      <c r="H2408" s="6" t="str">
        <f>VLOOKUP(Tabla1[[#This Row],[Caja]],Originales!$I$3:$K$6,2,FALSE)</f>
        <v>Telde</v>
      </c>
      <c r="I2408" s="6" t="str">
        <f>VLOOKUP(Tabla1[[#This Row],[Caja]],Originales!$I$3:$K$6,3,FALSE)</f>
        <v>Las Palmas</v>
      </c>
      <c r="J2408" s="9" t="str">
        <f>VLOOKUP(Tabla1[[#This Row],[CodigoEmpleado]],Originales!$M$3:$P$13,2,FALSE)</f>
        <v>Bea</v>
      </c>
      <c r="K2408" s="10">
        <f>YEAR(Tabla1[[#This Row],[Fecha]])</f>
        <v>2011</v>
      </c>
      <c r="L2408" s="11">
        <f>MONTH(Tabla1[[#This Row],[Fecha]])</f>
        <v>10</v>
      </c>
      <c r="M2408" s="11">
        <f>DAY(Tabla1[[#This Row],[Fecha]])</f>
        <v>28</v>
      </c>
      <c r="N2408" s="11">
        <f>WEEKDAY(Tabla1[[#This Row],[Fecha]],2)</f>
        <v>5</v>
      </c>
      <c r="O2408" s="11" t="str">
        <f t="shared" si="37"/>
        <v>Viernes</v>
      </c>
    </row>
    <row r="2409" spans="1:15" x14ac:dyDescent="0.25">
      <c r="A2409" s="4">
        <v>40844</v>
      </c>
      <c r="B2409">
        <v>4</v>
      </c>
      <c r="C2409">
        <v>2</v>
      </c>
      <c r="D2409" s="5" t="s">
        <v>32</v>
      </c>
      <c r="E2409" s="6">
        <v>768.03300000000002</v>
      </c>
      <c r="F2409" s="6">
        <v>1427.223</v>
      </c>
      <c r="G2409" s="6">
        <v>2195.2559999999999</v>
      </c>
      <c r="H2409" s="6" t="str">
        <f>VLOOKUP(Tabla1[[#This Row],[Caja]],Originales!$I$3:$K$6,2,FALSE)</f>
        <v>Telde</v>
      </c>
      <c r="I2409" s="6" t="str">
        <f>VLOOKUP(Tabla1[[#This Row],[Caja]],Originales!$I$3:$K$6,3,FALSE)</f>
        <v>Las Palmas</v>
      </c>
      <c r="J2409" s="9" t="str">
        <f>VLOOKUP(Tabla1[[#This Row],[CodigoEmpleado]],Originales!$M$3:$P$13,2,FALSE)</f>
        <v>Ana</v>
      </c>
      <c r="K2409" s="10">
        <f>YEAR(Tabla1[[#This Row],[Fecha]])</f>
        <v>2011</v>
      </c>
      <c r="L2409" s="11">
        <f>MONTH(Tabla1[[#This Row],[Fecha]])</f>
        <v>10</v>
      </c>
      <c r="M2409" s="11">
        <f>DAY(Tabla1[[#This Row],[Fecha]])</f>
        <v>28</v>
      </c>
      <c r="N2409" s="11">
        <f>WEEKDAY(Tabla1[[#This Row],[Fecha]],2)</f>
        <v>5</v>
      </c>
      <c r="O2409" s="11" t="str">
        <f t="shared" si="37"/>
        <v>Viernes</v>
      </c>
    </row>
    <row r="2410" spans="1:15" x14ac:dyDescent="0.25">
      <c r="A2410" s="4">
        <v>40845</v>
      </c>
      <c r="B2410">
        <v>1</v>
      </c>
      <c r="C2410">
        <v>1</v>
      </c>
      <c r="D2410" s="5" t="s">
        <v>37</v>
      </c>
      <c r="E2410" s="6">
        <v>491.82</v>
      </c>
      <c r="F2410" s="6">
        <v>1097.124</v>
      </c>
      <c r="G2410" s="6">
        <v>1588.944</v>
      </c>
      <c r="H2410" s="6" t="str">
        <f>VLOOKUP(Tabla1[[#This Row],[Caja]],Originales!$I$3:$K$6,2,FALSE)</f>
        <v>Tenerife Norte</v>
      </c>
      <c r="I2410" s="6" t="str">
        <f>VLOOKUP(Tabla1[[#This Row],[Caja]],Originales!$I$3:$K$6,3,FALSE)</f>
        <v>Tenerife</v>
      </c>
      <c r="J2410" s="9" t="str">
        <f>VLOOKUP(Tabla1[[#This Row],[CodigoEmpleado]],Originales!$M$3:$P$13,2,FALSE)</f>
        <v>Luis</v>
      </c>
      <c r="K2410" s="10">
        <f>YEAR(Tabla1[[#This Row],[Fecha]])</f>
        <v>2011</v>
      </c>
      <c r="L2410" s="11">
        <f>MONTH(Tabla1[[#This Row],[Fecha]])</f>
        <v>10</v>
      </c>
      <c r="M2410" s="11">
        <f>DAY(Tabla1[[#This Row],[Fecha]])</f>
        <v>29</v>
      </c>
      <c r="N2410" s="11">
        <f>WEEKDAY(Tabla1[[#This Row],[Fecha]],2)</f>
        <v>6</v>
      </c>
      <c r="O2410" s="11" t="str">
        <f t="shared" si="37"/>
        <v>Sábado</v>
      </c>
    </row>
    <row r="2411" spans="1:15" x14ac:dyDescent="0.25">
      <c r="A2411" s="4">
        <v>40845</v>
      </c>
      <c r="B2411">
        <v>1</v>
      </c>
      <c r="C2411">
        <v>2</v>
      </c>
      <c r="D2411" s="5" t="s">
        <v>40</v>
      </c>
      <c r="E2411" s="6">
        <v>797.27549999999997</v>
      </c>
      <c r="F2411" s="6">
        <v>1286.9745</v>
      </c>
      <c r="G2411" s="6">
        <v>2084.25</v>
      </c>
      <c r="H2411" s="6" t="str">
        <f>VLOOKUP(Tabla1[[#This Row],[Caja]],Originales!$I$3:$K$6,2,FALSE)</f>
        <v>Tenerife Norte</v>
      </c>
      <c r="I2411" s="6" t="str">
        <f>VLOOKUP(Tabla1[[#This Row],[Caja]],Originales!$I$3:$K$6,3,FALSE)</f>
        <v>Tenerife</v>
      </c>
      <c r="J2411" s="9" t="str">
        <f>VLOOKUP(Tabla1[[#This Row],[CodigoEmpleado]],Originales!$M$3:$P$13,2,FALSE)</f>
        <v>Pepe</v>
      </c>
      <c r="K2411" s="10">
        <f>YEAR(Tabla1[[#This Row],[Fecha]])</f>
        <v>2011</v>
      </c>
      <c r="L2411" s="11">
        <f>MONTH(Tabla1[[#This Row],[Fecha]])</f>
        <v>10</v>
      </c>
      <c r="M2411" s="11">
        <f>DAY(Tabla1[[#This Row],[Fecha]])</f>
        <v>29</v>
      </c>
      <c r="N2411" s="11">
        <f>WEEKDAY(Tabla1[[#This Row],[Fecha]],2)</f>
        <v>6</v>
      </c>
      <c r="O2411" s="11" t="str">
        <f t="shared" si="37"/>
        <v>Sábado</v>
      </c>
    </row>
    <row r="2412" spans="1:15" x14ac:dyDescent="0.25">
      <c r="A2412" s="4">
        <v>40845</v>
      </c>
      <c r="B2412">
        <v>2</v>
      </c>
      <c r="C2412">
        <v>1</v>
      </c>
      <c r="D2412" s="5" t="s">
        <v>41</v>
      </c>
      <c r="E2412" s="6">
        <v>628.13099999999997</v>
      </c>
      <c r="F2412" s="6">
        <v>1235.1780000000001</v>
      </c>
      <c r="G2412" s="6">
        <v>1863.309</v>
      </c>
      <c r="H2412" s="6" t="str">
        <f>VLOOKUP(Tabla1[[#This Row],[Caja]],Originales!$I$3:$K$6,2,FALSE)</f>
        <v>Tenerife Sur</v>
      </c>
      <c r="I2412" s="6" t="str">
        <f>VLOOKUP(Tabla1[[#This Row],[Caja]],Originales!$I$3:$K$6,3,FALSE)</f>
        <v>Tenerife</v>
      </c>
      <c r="J2412" s="9" t="str">
        <f>VLOOKUP(Tabla1[[#This Row],[CodigoEmpleado]],Originales!$M$3:$P$13,2,FALSE)</f>
        <v>Javi</v>
      </c>
      <c r="K2412" s="10">
        <f>YEAR(Tabla1[[#This Row],[Fecha]])</f>
        <v>2011</v>
      </c>
      <c r="L2412" s="11">
        <f>MONTH(Tabla1[[#This Row],[Fecha]])</f>
        <v>10</v>
      </c>
      <c r="M2412" s="11">
        <f>DAY(Tabla1[[#This Row],[Fecha]])</f>
        <v>29</v>
      </c>
      <c r="N2412" s="11">
        <f>WEEKDAY(Tabla1[[#This Row],[Fecha]],2)</f>
        <v>6</v>
      </c>
      <c r="O2412" s="11" t="str">
        <f t="shared" si="37"/>
        <v>Sábado</v>
      </c>
    </row>
    <row r="2413" spans="1:15" x14ac:dyDescent="0.25">
      <c r="A2413" s="4">
        <v>40845</v>
      </c>
      <c r="B2413">
        <v>2</v>
      </c>
      <c r="C2413">
        <v>2</v>
      </c>
      <c r="D2413" s="5" t="s">
        <v>43</v>
      </c>
      <c r="E2413" s="6">
        <v>630.16800000000001</v>
      </c>
      <c r="F2413" s="6">
        <v>1209.4214999999999</v>
      </c>
      <c r="G2413" s="6">
        <v>1839.5895</v>
      </c>
      <c r="H2413" s="6" t="str">
        <f>VLOOKUP(Tabla1[[#This Row],[Caja]],Originales!$I$3:$K$6,2,FALSE)</f>
        <v>Tenerife Sur</v>
      </c>
      <c r="I2413" s="6" t="str">
        <f>VLOOKUP(Tabla1[[#This Row],[Caja]],Originales!$I$3:$K$6,3,FALSE)</f>
        <v>Tenerife</v>
      </c>
      <c r="J2413" s="9" t="str">
        <f>VLOOKUP(Tabla1[[#This Row],[CodigoEmpleado]],Originales!$M$3:$P$13,2,FALSE)</f>
        <v>Jose</v>
      </c>
      <c r="K2413" s="10">
        <f>YEAR(Tabla1[[#This Row],[Fecha]])</f>
        <v>2011</v>
      </c>
      <c r="L2413" s="11">
        <f>MONTH(Tabla1[[#This Row],[Fecha]])</f>
        <v>10</v>
      </c>
      <c r="M2413" s="11">
        <f>DAY(Tabla1[[#This Row],[Fecha]])</f>
        <v>29</v>
      </c>
      <c r="N2413" s="11">
        <f>WEEKDAY(Tabla1[[#This Row],[Fecha]],2)</f>
        <v>6</v>
      </c>
      <c r="O2413" s="11" t="str">
        <f t="shared" si="37"/>
        <v>Sábado</v>
      </c>
    </row>
    <row r="2414" spans="1:15" x14ac:dyDescent="0.25">
      <c r="A2414" s="4">
        <v>40845</v>
      </c>
      <c r="B2414">
        <v>3</v>
      </c>
      <c r="C2414">
        <v>1</v>
      </c>
      <c r="D2414" s="5" t="s">
        <v>47</v>
      </c>
      <c r="E2414" s="6">
        <v>732.01800000000003</v>
      </c>
      <c r="F2414" s="6">
        <v>1153.5509999999999</v>
      </c>
      <c r="G2414" s="6">
        <v>1885.569</v>
      </c>
      <c r="H2414" s="6" t="str">
        <f>VLOOKUP(Tabla1[[#This Row],[Caja]],Originales!$I$3:$K$6,2,FALSE)</f>
        <v>Las Canteras</v>
      </c>
      <c r="I2414" s="6" t="str">
        <f>VLOOKUP(Tabla1[[#This Row],[Caja]],Originales!$I$3:$K$6,3,FALSE)</f>
        <v>Las Palmas</v>
      </c>
      <c r="J2414" s="9" t="str">
        <f>VLOOKUP(Tabla1[[#This Row],[CodigoEmpleado]],Originales!$M$3:$P$13,2,FALSE)</f>
        <v>Toño</v>
      </c>
      <c r="K2414" s="10">
        <f>YEAR(Tabla1[[#This Row],[Fecha]])</f>
        <v>2011</v>
      </c>
      <c r="L2414" s="11">
        <f>MONTH(Tabla1[[#This Row],[Fecha]])</f>
        <v>10</v>
      </c>
      <c r="M2414" s="11">
        <f>DAY(Tabla1[[#This Row],[Fecha]])</f>
        <v>29</v>
      </c>
      <c r="N2414" s="11">
        <f>WEEKDAY(Tabla1[[#This Row],[Fecha]],2)</f>
        <v>6</v>
      </c>
      <c r="O2414" s="11" t="str">
        <f t="shared" si="37"/>
        <v>Sábado</v>
      </c>
    </row>
    <row r="2415" spans="1:15" x14ac:dyDescent="0.25">
      <c r="A2415" s="4">
        <v>40845</v>
      </c>
      <c r="B2415">
        <v>3</v>
      </c>
      <c r="C2415">
        <v>2</v>
      </c>
      <c r="D2415" s="5" t="s">
        <v>24</v>
      </c>
      <c r="E2415" s="6">
        <v>688.35900000000004</v>
      </c>
      <c r="F2415" s="6">
        <v>1139.5125</v>
      </c>
      <c r="G2415" s="6">
        <v>1827.8715</v>
      </c>
      <c r="H2415" s="6" t="str">
        <f>VLOOKUP(Tabla1[[#This Row],[Caja]],Originales!$I$3:$K$6,2,FALSE)</f>
        <v>Las Canteras</v>
      </c>
      <c r="I2415" s="6" t="str">
        <f>VLOOKUP(Tabla1[[#This Row],[Caja]],Originales!$I$3:$K$6,3,FALSE)</f>
        <v>Las Palmas</v>
      </c>
      <c r="J2415" s="9" t="str">
        <f>VLOOKUP(Tabla1[[#This Row],[CodigoEmpleado]],Originales!$M$3:$P$13,2,FALSE)</f>
        <v>Ana</v>
      </c>
      <c r="K2415" s="10">
        <f>YEAR(Tabla1[[#This Row],[Fecha]])</f>
        <v>2011</v>
      </c>
      <c r="L2415" s="11">
        <f>MONTH(Tabla1[[#This Row],[Fecha]])</f>
        <v>10</v>
      </c>
      <c r="M2415" s="11">
        <f>DAY(Tabla1[[#This Row],[Fecha]])</f>
        <v>29</v>
      </c>
      <c r="N2415" s="11">
        <f>WEEKDAY(Tabla1[[#This Row],[Fecha]],2)</f>
        <v>6</v>
      </c>
      <c r="O2415" s="11" t="str">
        <f t="shared" si="37"/>
        <v>Sábado</v>
      </c>
    </row>
    <row r="2416" spans="1:15" x14ac:dyDescent="0.25">
      <c r="A2416" s="4">
        <v>40845</v>
      </c>
      <c r="B2416">
        <v>4</v>
      </c>
      <c r="C2416">
        <v>1</v>
      </c>
      <c r="D2416" s="5" t="s">
        <v>30</v>
      </c>
      <c r="E2416" s="6">
        <v>554.87249999999995</v>
      </c>
      <c r="F2416" s="6">
        <v>1091.5065</v>
      </c>
      <c r="G2416" s="6">
        <v>1646.3789999999999</v>
      </c>
      <c r="H2416" s="6" t="str">
        <f>VLOOKUP(Tabla1[[#This Row],[Caja]],Originales!$I$3:$K$6,2,FALSE)</f>
        <v>Telde</v>
      </c>
      <c r="I2416" s="6" t="str">
        <f>VLOOKUP(Tabla1[[#This Row],[Caja]],Originales!$I$3:$K$6,3,FALSE)</f>
        <v>Las Palmas</v>
      </c>
      <c r="J2416" s="9" t="str">
        <f>VLOOKUP(Tabla1[[#This Row],[CodigoEmpleado]],Originales!$M$3:$P$13,2,FALSE)</f>
        <v>Juan</v>
      </c>
      <c r="K2416" s="10">
        <f>YEAR(Tabla1[[#This Row],[Fecha]])</f>
        <v>2011</v>
      </c>
      <c r="L2416" s="11">
        <f>MONTH(Tabla1[[#This Row],[Fecha]])</f>
        <v>10</v>
      </c>
      <c r="M2416" s="11">
        <f>DAY(Tabla1[[#This Row],[Fecha]])</f>
        <v>29</v>
      </c>
      <c r="N2416" s="11">
        <f>WEEKDAY(Tabla1[[#This Row],[Fecha]],2)</f>
        <v>6</v>
      </c>
      <c r="O2416" s="11" t="str">
        <f t="shared" si="37"/>
        <v>Sábado</v>
      </c>
    </row>
    <row r="2417" spans="1:15" x14ac:dyDescent="0.25">
      <c r="A2417" s="4">
        <v>40845</v>
      </c>
      <c r="B2417">
        <v>4</v>
      </c>
      <c r="C2417">
        <v>2</v>
      </c>
      <c r="D2417" s="5" t="s">
        <v>16</v>
      </c>
      <c r="E2417" s="6">
        <v>851.4135</v>
      </c>
      <c r="F2417" s="6">
        <v>1306.5360000000001</v>
      </c>
      <c r="G2417" s="6">
        <v>2157.9495000000002</v>
      </c>
      <c r="H2417" s="6" t="str">
        <f>VLOOKUP(Tabla1[[#This Row],[Caja]],Originales!$I$3:$K$6,2,FALSE)</f>
        <v>Telde</v>
      </c>
      <c r="I2417" s="6" t="str">
        <f>VLOOKUP(Tabla1[[#This Row],[Caja]],Originales!$I$3:$K$6,3,FALSE)</f>
        <v>Las Palmas</v>
      </c>
      <c r="J2417" s="9" t="str">
        <f>VLOOKUP(Tabla1[[#This Row],[CodigoEmpleado]],Originales!$M$3:$P$13,2,FALSE)</f>
        <v>Jorge</v>
      </c>
      <c r="K2417" s="10">
        <f>YEAR(Tabla1[[#This Row],[Fecha]])</f>
        <v>2011</v>
      </c>
      <c r="L2417" s="11">
        <f>MONTH(Tabla1[[#This Row],[Fecha]])</f>
        <v>10</v>
      </c>
      <c r="M2417" s="11">
        <f>DAY(Tabla1[[#This Row],[Fecha]])</f>
        <v>29</v>
      </c>
      <c r="N2417" s="11">
        <f>WEEKDAY(Tabla1[[#This Row],[Fecha]],2)</f>
        <v>6</v>
      </c>
      <c r="O2417" s="11" t="str">
        <f t="shared" si="37"/>
        <v>Sábado</v>
      </c>
    </row>
    <row r="2418" spans="1:15" x14ac:dyDescent="0.25">
      <c r="A2418" s="4">
        <v>40846</v>
      </c>
      <c r="B2418">
        <v>1</v>
      </c>
      <c r="C2418">
        <v>1</v>
      </c>
      <c r="D2418" s="5" t="s">
        <v>22</v>
      </c>
      <c r="E2418" s="6">
        <v>583.81050000000005</v>
      </c>
      <c r="F2418" s="6">
        <v>1259.0864999999999</v>
      </c>
      <c r="G2418" s="6">
        <v>1842.8969999999999</v>
      </c>
      <c r="H2418" s="6" t="str">
        <f>VLOOKUP(Tabla1[[#This Row],[Caja]],Originales!$I$3:$K$6,2,FALSE)</f>
        <v>Tenerife Norte</v>
      </c>
      <c r="I2418" s="6" t="str">
        <f>VLOOKUP(Tabla1[[#This Row],[Caja]],Originales!$I$3:$K$6,3,FALSE)</f>
        <v>Tenerife</v>
      </c>
      <c r="J2418" s="9" t="str">
        <f>VLOOKUP(Tabla1[[#This Row],[CodigoEmpleado]],Originales!$M$3:$P$13,2,FALSE)</f>
        <v>Paco</v>
      </c>
      <c r="K2418" s="10">
        <f>YEAR(Tabla1[[#This Row],[Fecha]])</f>
        <v>2011</v>
      </c>
      <c r="L2418" s="11">
        <f>MONTH(Tabla1[[#This Row],[Fecha]])</f>
        <v>10</v>
      </c>
      <c r="M2418" s="11">
        <f>DAY(Tabla1[[#This Row],[Fecha]])</f>
        <v>30</v>
      </c>
      <c r="N2418" s="11">
        <f>WEEKDAY(Tabla1[[#This Row],[Fecha]],2)</f>
        <v>7</v>
      </c>
      <c r="O2418" s="11" t="str">
        <f t="shared" si="37"/>
        <v>Domingo</v>
      </c>
    </row>
    <row r="2419" spans="1:15" x14ac:dyDescent="0.25">
      <c r="A2419" s="4">
        <v>40846</v>
      </c>
      <c r="B2419">
        <v>1</v>
      </c>
      <c r="C2419">
        <v>2</v>
      </c>
      <c r="D2419" s="5" t="s">
        <v>27</v>
      </c>
      <c r="E2419" s="6">
        <v>667.82100000000003</v>
      </c>
      <c r="F2419" s="6">
        <v>1144.752</v>
      </c>
      <c r="G2419" s="6">
        <v>1812.5730000000001</v>
      </c>
      <c r="H2419" s="6" t="str">
        <f>VLOOKUP(Tabla1[[#This Row],[Caja]],Originales!$I$3:$K$6,2,FALSE)</f>
        <v>Tenerife Norte</v>
      </c>
      <c r="I2419" s="6" t="str">
        <f>VLOOKUP(Tabla1[[#This Row],[Caja]],Originales!$I$3:$K$6,3,FALSE)</f>
        <v>Tenerife</v>
      </c>
      <c r="J2419" s="9" t="str">
        <f>VLOOKUP(Tabla1[[#This Row],[CodigoEmpleado]],Originales!$M$3:$P$13,2,FALSE)</f>
        <v>Bea</v>
      </c>
      <c r="K2419" s="10">
        <f>YEAR(Tabla1[[#This Row],[Fecha]])</f>
        <v>2011</v>
      </c>
      <c r="L2419" s="11">
        <f>MONTH(Tabla1[[#This Row],[Fecha]])</f>
        <v>10</v>
      </c>
      <c r="M2419" s="11">
        <f>DAY(Tabla1[[#This Row],[Fecha]])</f>
        <v>30</v>
      </c>
      <c r="N2419" s="11">
        <f>WEEKDAY(Tabla1[[#This Row],[Fecha]],2)</f>
        <v>7</v>
      </c>
      <c r="O2419" s="11" t="str">
        <f t="shared" si="37"/>
        <v>Domingo</v>
      </c>
    </row>
    <row r="2420" spans="1:15" x14ac:dyDescent="0.25">
      <c r="A2420" s="4">
        <v>40846</v>
      </c>
      <c r="B2420">
        <v>2</v>
      </c>
      <c r="C2420">
        <v>1</v>
      </c>
      <c r="D2420" s="5" t="s">
        <v>32</v>
      </c>
      <c r="E2420" s="6">
        <v>598.54200000000003</v>
      </c>
      <c r="F2420" s="6">
        <v>1261.827</v>
      </c>
      <c r="G2420" s="6">
        <v>1860.3689999999999</v>
      </c>
      <c r="H2420" s="6" t="str">
        <f>VLOOKUP(Tabla1[[#This Row],[Caja]],Originales!$I$3:$K$6,2,FALSE)</f>
        <v>Tenerife Sur</v>
      </c>
      <c r="I2420" s="6" t="str">
        <f>VLOOKUP(Tabla1[[#This Row],[Caja]],Originales!$I$3:$K$6,3,FALSE)</f>
        <v>Tenerife</v>
      </c>
      <c r="J2420" s="9" t="str">
        <f>VLOOKUP(Tabla1[[#This Row],[CodigoEmpleado]],Originales!$M$3:$P$13,2,FALSE)</f>
        <v>Ana</v>
      </c>
      <c r="K2420" s="10">
        <f>YEAR(Tabla1[[#This Row],[Fecha]])</f>
        <v>2011</v>
      </c>
      <c r="L2420" s="11">
        <f>MONTH(Tabla1[[#This Row],[Fecha]])</f>
        <v>10</v>
      </c>
      <c r="M2420" s="11">
        <f>DAY(Tabla1[[#This Row],[Fecha]])</f>
        <v>30</v>
      </c>
      <c r="N2420" s="11">
        <f>WEEKDAY(Tabla1[[#This Row],[Fecha]],2)</f>
        <v>7</v>
      </c>
      <c r="O2420" s="11" t="str">
        <f t="shared" si="37"/>
        <v>Domingo</v>
      </c>
    </row>
    <row r="2421" spans="1:15" x14ac:dyDescent="0.25">
      <c r="A2421" s="4">
        <v>40846</v>
      </c>
      <c r="B2421">
        <v>2</v>
      </c>
      <c r="C2421">
        <v>2</v>
      </c>
      <c r="D2421" s="5" t="s">
        <v>37</v>
      </c>
      <c r="E2421" s="6">
        <v>760.41</v>
      </c>
      <c r="F2421" s="6">
        <v>1392.615</v>
      </c>
      <c r="G2421" s="6">
        <v>2153.0250000000001</v>
      </c>
      <c r="H2421" s="6" t="str">
        <f>VLOOKUP(Tabla1[[#This Row],[Caja]],Originales!$I$3:$K$6,2,FALSE)</f>
        <v>Tenerife Sur</v>
      </c>
      <c r="I2421" s="6" t="str">
        <f>VLOOKUP(Tabla1[[#This Row],[Caja]],Originales!$I$3:$K$6,3,FALSE)</f>
        <v>Tenerife</v>
      </c>
      <c r="J2421" s="9" t="str">
        <f>VLOOKUP(Tabla1[[#This Row],[CodigoEmpleado]],Originales!$M$3:$P$13,2,FALSE)</f>
        <v>Luis</v>
      </c>
      <c r="K2421" s="10">
        <f>YEAR(Tabla1[[#This Row],[Fecha]])</f>
        <v>2011</v>
      </c>
      <c r="L2421" s="11">
        <f>MONTH(Tabla1[[#This Row],[Fecha]])</f>
        <v>10</v>
      </c>
      <c r="M2421" s="11">
        <f>DAY(Tabla1[[#This Row],[Fecha]])</f>
        <v>30</v>
      </c>
      <c r="N2421" s="11">
        <f>WEEKDAY(Tabla1[[#This Row],[Fecha]],2)</f>
        <v>7</v>
      </c>
      <c r="O2421" s="11" t="str">
        <f t="shared" si="37"/>
        <v>Domingo</v>
      </c>
    </row>
    <row r="2422" spans="1:15" x14ac:dyDescent="0.25">
      <c r="A2422" s="4">
        <v>40846</v>
      </c>
      <c r="B2422">
        <v>3</v>
      </c>
      <c r="C2422">
        <v>1</v>
      </c>
      <c r="D2422" s="5" t="s">
        <v>40</v>
      </c>
      <c r="E2422" s="6">
        <v>681.49199999999996</v>
      </c>
      <c r="F2422" s="6">
        <v>1053.297</v>
      </c>
      <c r="G2422" s="6">
        <v>1734.789</v>
      </c>
      <c r="H2422" s="6" t="str">
        <f>VLOOKUP(Tabla1[[#This Row],[Caja]],Originales!$I$3:$K$6,2,FALSE)</f>
        <v>Las Canteras</v>
      </c>
      <c r="I2422" s="6" t="str">
        <f>VLOOKUP(Tabla1[[#This Row],[Caja]],Originales!$I$3:$K$6,3,FALSE)</f>
        <v>Las Palmas</v>
      </c>
      <c r="J2422" s="9" t="str">
        <f>VLOOKUP(Tabla1[[#This Row],[CodigoEmpleado]],Originales!$M$3:$P$13,2,FALSE)</f>
        <v>Pepe</v>
      </c>
      <c r="K2422" s="10">
        <f>YEAR(Tabla1[[#This Row],[Fecha]])</f>
        <v>2011</v>
      </c>
      <c r="L2422" s="11">
        <f>MONTH(Tabla1[[#This Row],[Fecha]])</f>
        <v>10</v>
      </c>
      <c r="M2422" s="11">
        <f>DAY(Tabla1[[#This Row],[Fecha]])</f>
        <v>30</v>
      </c>
      <c r="N2422" s="11">
        <f>WEEKDAY(Tabla1[[#This Row],[Fecha]],2)</f>
        <v>7</v>
      </c>
      <c r="O2422" s="11" t="str">
        <f t="shared" si="37"/>
        <v>Domingo</v>
      </c>
    </row>
    <row r="2423" spans="1:15" x14ac:dyDescent="0.25">
      <c r="A2423" s="4">
        <v>40846</v>
      </c>
      <c r="B2423">
        <v>3</v>
      </c>
      <c r="C2423">
        <v>2</v>
      </c>
      <c r="D2423" s="5" t="s">
        <v>41</v>
      </c>
      <c r="E2423" s="6">
        <v>668.02049999999997</v>
      </c>
      <c r="F2423" s="6">
        <v>1318.527</v>
      </c>
      <c r="G2423" s="6">
        <v>1986.5474999999999</v>
      </c>
      <c r="H2423" s="6" t="str">
        <f>VLOOKUP(Tabla1[[#This Row],[Caja]],Originales!$I$3:$K$6,2,FALSE)</f>
        <v>Las Canteras</v>
      </c>
      <c r="I2423" s="6" t="str">
        <f>VLOOKUP(Tabla1[[#This Row],[Caja]],Originales!$I$3:$K$6,3,FALSE)</f>
        <v>Las Palmas</v>
      </c>
      <c r="J2423" s="9" t="str">
        <f>VLOOKUP(Tabla1[[#This Row],[CodigoEmpleado]],Originales!$M$3:$P$13,2,FALSE)</f>
        <v>Javi</v>
      </c>
      <c r="K2423" s="10">
        <f>YEAR(Tabla1[[#This Row],[Fecha]])</f>
        <v>2011</v>
      </c>
      <c r="L2423" s="11">
        <f>MONTH(Tabla1[[#This Row],[Fecha]])</f>
        <v>10</v>
      </c>
      <c r="M2423" s="11">
        <f>DAY(Tabla1[[#This Row],[Fecha]])</f>
        <v>30</v>
      </c>
      <c r="N2423" s="11">
        <f>WEEKDAY(Tabla1[[#This Row],[Fecha]],2)</f>
        <v>7</v>
      </c>
      <c r="O2423" s="11" t="str">
        <f t="shared" si="37"/>
        <v>Domingo</v>
      </c>
    </row>
    <row r="2424" spans="1:15" x14ac:dyDescent="0.25">
      <c r="A2424" s="4">
        <v>40846</v>
      </c>
      <c r="B2424">
        <v>4</v>
      </c>
      <c r="C2424">
        <v>1</v>
      </c>
      <c r="D2424" s="5" t="s">
        <v>43</v>
      </c>
      <c r="E2424" s="6">
        <v>634.39949999999999</v>
      </c>
      <c r="F2424" s="6">
        <v>1082.5920000000001</v>
      </c>
      <c r="G2424" s="6">
        <v>1716.9915000000001</v>
      </c>
      <c r="H2424" s="6" t="str">
        <f>VLOOKUP(Tabla1[[#This Row],[Caja]],Originales!$I$3:$K$6,2,FALSE)</f>
        <v>Telde</v>
      </c>
      <c r="I2424" s="6" t="str">
        <f>VLOOKUP(Tabla1[[#This Row],[Caja]],Originales!$I$3:$K$6,3,FALSE)</f>
        <v>Las Palmas</v>
      </c>
      <c r="J2424" s="9" t="str">
        <f>VLOOKUP(Tabla1[[#This Row],[CodigoEmpleado]],Originales!$M$3:$P$13,2,FALSE)</f>
        <v>Jose</v>
      </c>
      <c r="K2424" s="10">
        <f>YEAR(Tabla1[[#This Row],[Fecha]])</f>
        <v>2011</v>
      </c>
      <c r="L2424" s="11">
        <f>MONTH(Tabla1[[#This Row],[Fecha]])</f>
        <v>10</v>
      </c>
      <c r="M2424" s="11">
        <f>DAY(Tabla1[[#This Row],[Fecha]])</f>
        <v>30</v>
      </c>
      <c r="N2424" s="11">
        <f>WEEKDAY(Tabla1[[#This Row],[Fecha]],2)</f>
        <v>7</v>
      </c>
      <c r="O2424" s="11" t="str">
        <f t="shared" si="37"/>
        <v>Domingo</v>
      </c>
    </row>
    <row r="2425" spans="1:15" x14ac:dyDescent="0.25">
      <c r="A2425" s="4">
        <v>40846</v>
      </c>
      <c r="B2425">
        <v>4</v>
      </c>
      <c r="C2425">
        <v>2</v>
      </c>
      <c r="D2425" s="5" t="s">
        <v>47</v>
      </c>
      <c r="E2425" s="6">
        <v>791.33249999999998</v>
      </c>
      <c r="F2425" s="6">
        <v>1194.0809999999999</v>
      </c>
      <c r="G2425" s="6">
        <v>1985.4135000000001</v>
      </c>
      <c r="H2425" s="6" t="str">
        <f>VLOOKUP(Tabla1[[#This Row],[Caja]],Originales!$I$3:$K$6,2,FALSE)</f>
        <v>Telde</v>
      </c>
      <c r="I2425" s="6" t="str">
        <f>VLOOKUP(Tabla1[[#This Row],[Caja]],Originales!$I$3:$K$6,3,FALSE)</f>
        <v>Las Palmas</v>
      </c>
      <c r="J2425" s="9" t="str">
        <f>VLOOKUP(Tabla1[[#This Row],[CodigoEmpleado]],Originales!$M$3:$P$13,2,FALSE)</f>
        <v>Toño</v>
      </c>
      <c r="K2425" s="10">
        <f>YEAR(Tabla1[[#This Row],[Fecha]])</f>
        <v>2011</v>
      </c>
      <c r="L2425" s="11">
        <f>MONTH(Tabla1[[#This Row],[Fecha]])</f>
        <v>10</v>
      </c>
      <c r="M2425" s="11">
        <f>DAY(Tabla1[[#This Row],[Fecha]])</f>
        <v>30</v>
      </c>
      <c r="N2425" s="11">
        <f>WEEKDAY(Tabla1[[#This Row],[Fecha]],2)</f>
        <v>7</v>
      </c>
      <c r="O2425" s="11" t="str">
        <f t="shared" si="37"/>
        <v>Domingo</v>
      </c>
    </row>
    <row r="2426" spans="1:15" x14ac:dyDescent="0.25">
      <c r="A2426" s="4">
        <v>40847</v>
      </c>
      <c r="B2426">
        <v>1</v>
      </c>
      <c r="C2426">
        <v>1</v>
      </c>
      <c r="D2426" s="5" t="s">
        <v>24</v>
      </c>
      <c r="E2426" s="6">
        <v>723.01949999999999</v>
      </c>
      <c r="F2426" s="6">
        <v>1116.759</v>
      </c>
      <c r="G2426" s="6">
        <v>1839.7784999999999</v>
      </c>
      <c r="H2426" s="6" t="str">
        <f>VLOOKUP(Tabla1[[#This Row],[Caja]],Originales!$I$3:$K$6,2,FALSE)</f>
        <v>Tenerife Norte</v>
      </c>
      <c r="I2426" s="6" t="str">
        <f>VLOOKUP(Tabla1[[#This Row],[Caja]],Originales!$I$3:$K$6,3,FALSE)</f>
        <v>Tenerife</v>
      </c>
      <c r="J2426" s="9" t="str">
        <f>VLOOKUP(Tabla1[[#This Row],[CodigoEmpleado]],Originales!$M$3:$P$13,2,FALSE)</f>
        <v>Ana</v>
      </c>
      <c r="K2426" s="10">
        <f>YEAR(Tabla1[[#This Row],[Fecha]])</f>
        <v>2011</v>
      </c>
      <c r="L2426" s="11">
        <f>MONTH(Tabla1[[#This Row],[Fecha]])</f>
        <v>10</v>
      </c>
      <c r="M2426" s="11">
        <f>DAY(Tabla1[[#This Row],[Fecha]])</f>
        <v>31</v>
      </c>
      <c r="N2426" s="11">
        <f>WEEKDAY(Tabla1[[#This Row],[Fecha]],2)</f>
        <v>1</v>
      </c>
      <c r="O2426" s="11" t="str">
        <f t="shared" si="37"/>
        <v>Lunes</v>
      </c>
    </row>
    <row r="2427" spans="1:15" x14ac:dyDescent="0.25">
      <c r="A2427" s="4">
        <v>40847</v>
      </c>
      <c r="B2427">
        <v>1</v>
      </c>
      <c r="C2427">
        <v>2</v>
      </c>
      <c r="D2427" s="5" t="s">
        <v>30</v>
      </c>
      <c r="E2427" s="6">
        <v>647.27250000000004</v>
      </c>
      <c r="F2427" s="6">
        <v>1066.8</v>
      </c>
      <c r="G2427" s="6">
        <v>1714.0725</v>
      </c>
      <c r="H2427" s="6" t="str">
        <f>VLOOKUP(Tabla1[[#This Row],[Caja]],Originales!$I$3:$K$6,2,FALSE)</f>
        <v>Tenerife Norte</v>
      </c>
      <c r="I2427" s="6" t="str">
        <f>VLOOKUP(Tabla1[[#This Row],[Caja]],Originales!$I$3:$K$6,3,FALSE)</f>
        <v>Tenerife</v>
      </c>
      <c r="J2427" s="9" t="str">
        <f>VLOOKUP(Tabla1[[#This Row],[CodigoEmpleado]],Originales!$M$3:$P$13,2,FALSE)</f>
        <v>Juan</v>
      </c>
      <c r="K2427" s="10">
        <f>YEAR(Tabla1[[#This Row],[Fecha]])</f>
        <v>2011</v>
      </c>
      <c r="L2427" s="11">
        <f>MONTH(Tabla1[[#This Row],[Fecha]])</f>
        <v>10</v>
      </c>
      <c r="M2427" s="11">
        <f>DAY(Tabla1[[#This Row],[Fecha]])</f>
        <v>31</v>
      </c>
      <c r="N2427" s="11">
        <f>WEEKDAY(Tabla1[[#This Row],[Fecha]],2)</f>
        <v>1</v>
      </c>
      <c r="O2427" s="11" t="str">
        <f t="shared" si="37"/>
        <v>Lunes</v>
      </c>
    </row>
    <row r="2428" spans="1:15" x14ac:dyDescent="0.25">
      <c r="A2428" s="4">
        <v>40847</v>
      </c>
      <c r="B2428">
        <v>2</v>
      </c>
      <c r="C2428">
        <v>1</v>
      </c>
      <c r="D2428" s="5" t="s">
        <v>16</v>
      </c>
      <c r="E2428" s="6">
        <v>648.21749999999997</v>
      </c>
      <c r="F2428" s="6">
        <v>1050.21</v>
      </c>
      <c r="G2428" s="6">
        <v>1698.4275</v>
      </c>
      <c r="H2428" s="6" t="str">
        <f>VLOOKUP(Tabla1[[#This Row],[Caja]],Originales!$I$3:$K$6,2,FALSE)</f>
        <v>Tenerife Sur</v>
      </c>
      <c r="I2428" s="6" t="str">
        <f>VLOOKUP(Tabla1[[#This Row],[Caja]],Originales!$I$3:$K$6,3,FALSE)</f>
        <v>Tenerife</v>
      </c>
      <c r="J2428" s="9" t="str">
        <f>VLOOKUP(Tabla1[[#This Row],[CodigoEmpleado]],Originales!$M$3:$P$13,2,FALSE)</f>
        <v>Jorge</v>
      </c>
      <c r="K2428" s="10">
        <f>YEAR(Tabla1[[#This Row],[Fecha]])</f>
        <v>2011</v>
      </c>
      <c r="L2428" s="11">
        <f>MONTH(Tabla1[[#This Row],[Fecha]])</f>
        <v>10</v>
      </c>
      <c r="M2428" s="11">
        <f>DAY(Tabla1[[#This Row],[Fecha]])</f>
        <v>31</v>
      </c>
      <c r="N2428" s="11">
        <f>WEEKDAY(Tabla1[[#This Row],[Fecha]],2)</f>
        <v>1</v>
      </c>
      <c r="O2428" s="11" t="str">
        <f t="shared" si="37"/>
        <v>Lunes</v>
      </c>
    </row>
    <row r="2429" spans="1:15" x14ac:dyDescent="0.25">
      <c r="A2429" s="4">
        <v>40847</v>
      </c>
      <c r="B2429">
        <v>2</v>
      </c>
      <c r="C2429">
        <v>2</v>
      </c>
      <c r="D2429" s="5" t="s">
        <v>22</v>
      </c>
      <c r="E2429" s="6">
        <v>623.78399999999999</v>
      </c>
      <c r="F2429" s="6">
        <v>966.13649999999996</v>
      </c>
      <c r="G2429" s="6">
        <v>1589.9204999999999</v>
      </c>
      <c r="H2429" s="6" t="str">
        <f>VLOOKUP(Tabla1[[#This Row],[Caja]],Originales!$I$3:$K$6,2,FALSE)</f>
        <v>Tenerife Sur</v>
      </c>
      <c r="I2429" s="6" t="str">
        <f>VLOOKUP(Tabla1[[#This Row],[Caja]],Originales!$I$3:$K$6,3,FALSE)</f>
        <v>Tenerife</v>
      </c>
      <c r="J2429" s="9" t="str">
        <f>VLOOKUP(Tabla1[[#This Row],[CodigoEmpleado]],Originales!$M$3:$P$13,2,FALSE)</f>
        <v>Paco</v>
      </c>
      <c r="K2429" s="10">
        <f>YEAR(Tabla1[[#This Row],[Fecha]])</f>
        <v>2011</v>
      </c>
      <c r="L2429" s="11">
        <f>MONTH(Tabla1[[#This Row],[Fecha]])</f>
        <v>10</v>
      </c>
      <c r="M2429" s="11">
        <f>DAY(Tabla1[[#This Row],[Fecha]])</f>
        <v>31</v>
      </c>
      <c r="N2429" s="11">
        <f>WEEKDAY(Tabla1[[#This Row],[Fecha]],2)</f>
        <v>1</v>
      </c>
      <c r="O2429" s="11" t="str">
        <f t="shared" si="37"/>
        <v>Lunes</v>
      </c>
    </row>
    <row r="2430" spans="1:15" x14ac:dyDescent="0.25">
      <c r="A2430" s="4">
        <v>40847</v>
      </c>
      <c r="B2430">
        <v>3</v>
      </c>
      <c r="C2430">
        <v>1</v>
      </c>
      <c r="D2430" s="5" t="s">
        <v>27</v>
      </c>
      <c r="E2430" s="6">
        <v>678.93</v>
      </c>
      <c r="F2430" s="6">
        <v>1101.5129999999999</v>
      </c>
      <c r="G2430" s="6">
        <v>1780.443</v>
      </c>
      <c r="H2430" s="6" t="str">
        <f>VLOOKUP(Tabla1[[#This Row],[Caja]],Originales!$I$3:$K$6,2,FALSE)</f>
        <v>Las Canteras</v>
      </c>
      <c r="I2430" s="6" t="str">
        <f>VLOOKUP(Tabla1[[#This Row],[Caja]],Originales!$I$3:$K$6,3,FALSE)</f>
        <v>Las Palmas</v>
      </c>
      <c r="J2430" s="9" t="str">
        <f>VLOOKUP(Tabla1[[#This Row],[CodigoEmpleado]],Originales!$M$3:$P$13,2,FALSE)</f>
        <v>Bea</v>
      </c>
      <c r="K2430" s="10">
        <f>YEAR(Tabla1[[#This Row],[Fecha]])</f>
        <v>2011</v>
      </c>
      <c r="L2430" s="11">
        <f>MONTH(Tabla1[[#This Row],[Fecha]])</f>
        <v>10</v>
      </c>
      <c r="M2430" s="11">
        <f>DAY(Tabla1[[#This Row],[Fecha]])</f>
        <v>31</v>
      </c>
      <c r="N2430" s="11">
        <f>WEEKDAY(Tabla1[[#This Row],[Fecha]],2)</f>
        <v>1</v>
      </c>
      <c r="O2430" s="11" t="str">
        <f t="shared" si="37"/>
        <v>Lunes</v>
      </c>
    </row>
    <row r="2431" spans="1:15" x14ac:dyDescent="0.25">
      <c r="A2431" s="4">
        <v>40847</v>
      </c>
      <c r="B2431">
        <v>3</v>
      </c>
      <c r="C2431">
        <v>2</v>
      </c>
      <c r="D2431" s="5" t="s">
        <v>32</v>
      </c>
      <c r="E2431" s="6">
        <v>676.57799999999997</v>
      </c>
      <c r="F2431" s="6">
        <v>1061.319</v>
      </c>
      <c r="G2431" s="6">
        <v>1737.8969999999999</v>
      </c>
      <c r="H2431" s="6" t="str">
        <f>VLOOKUP(Tabla1[[#This Row],[Caja]],Originales!$I$3:$K$6,2,FALSE)</f>
        <v>Las Canteras</v>
      </c>
      <c r="I2431" s="6" t="str">
        <f>VLOOKUP(Tabla1[[#This Row],[Caja]],Originales!$I$3:$K$6,3,FALSE)</f>
        <v>Las Palmas</v>
      </c>
      <c r="J2431" s="9" t="str">
        <f>VLOOKUP(Tabla1[[#This Row],[CodigoEmpleado]],Originales!$M$3:$P$13,2,FALSE)</f>
        <v>Ana</v>
      </c>
      <c r="K2431" s="10">
        <f>YEAR(Tabla1[[#This Row],[Fecha]])</f>
        <v>2011</v>
      </c>
      <c r="L2431" s="11">
        <f>MONTH(Tabla1[[#This Row],[Fecha]])</f>
        <v>10</v>
      </c>
      <c r="M2431" s="11">
        <f>DAY(Tabla1[[#This Row],[Fecha]])</f>
        <v>31</v>
      </c>
      <c r="N2431" s="11">
        <f>WEEKDAY(Tabla1[[#This Row],[Fecha]],2)</f>
        <v>1</v>
      </c>
      <c r="O2431" s="11" t="str">
        <f t="shared" si="37"/>
        <v>Lunes</v>
      </c>
    </row>
    <row r="2432" spans="1:15" x14ac:dyDescent="0.25">
      <c r="A2432" s="4">
        <v>40847</v>
      </c>
      <c r="B2432">
        <v>4</v>
      </c>
      <c r="C2432">
        <v>1</v>
      </c>
      <c r="D2432" s="5" t="s">
        <v>37</v>
      </c>
      <c r="E2432" s="6">
        <v>629.85299999999995</v>
      </c>
      <c r="F2432" s="6">
        <v>1186.8989999999999</v>
      </c>
      <c r="G2432" s="6">
        <v>1816.752</v>
      </c>
      <c r="H2432" s="6" t="str">
        <f>VLOOKUP(Tabla1[[#This Row],[Caja]],Originales!$I$3:$K$6,2,FALSE)</f>
        <v>Telde</v>
      </c>
      <c r="I2432" s="6" t="str">
        <f>VLOOKUP(Tabla1[[#This Row],[Caja]],Originales!$I$3:$K$6,3,FALSE)</f>
        <v>Las Palmas</v>
      </c>
      <c r="J2432" s="9" t="str">
        <f>VLOOKUP(Tabla1[[#This Row],[CodigoEmpleado]],Originales!$M$3:$P$13,2,FALSE)</f>
        <v>Luis</v>
      </c>
      <c r="K2432" s="10">
        <f>YEAR(Tabla1[[#This Row],[Fecha]])</f>
        <v>2011</v>
      </c>
      <c r="L2432" s="11">
        <f>MONTH(Tabla1[[#This Row],[Fecha]])</f>
        <v>10</v>
      </c>
      <c r="M2432" s="11">
        <f>DAY(Tabla1[[#This Row],[Fecha]])</f>
        <v>31</v>
      </c>
      <c r="N2432" s="11">
        <f>WEEKDAY(Tabla1[[#This Row],[Fecha]],2)</f>
        <v>1</v>
      </c>
      <c r="O2432" s="11" t="str">
        <f t="shared" si="37"/>
        <v>Lunes</v>
      </c>
    </row>
    <row r="2433" spans="1:15" x14ac:dyDescent="0.25">
      <c r="A2433" s="4">
        <v>40847</v>
      </c>
      <c r="B2433">
        <v>4</v>
      </c>
      <c r="C2433">
        <v>2</v>
      </c>
      <c r="D2433" s="5" t="s">
        <v>40</v>
      </c>
      <c r="E2433" s="6">
        <v>647.51400000000001</v>
      </c>
      <c r="F2433" s="6">
        <v>1100.9984999999999</v>
      </c>
      <c r="G2433" s="6">
        <v>1748.5125</v>
      </c>
      <c r="H2433" s="6" t="str">
        <f>VLOOKUP(Tabla1[[#This Row],[Caja]],Originales!$I$3:$K$6,2,FALSE)</f>
        <v>Telde</v>
      </c>
      <c r="I2433" s="6" t="str">
        <f>VLOOKUP(Tabla1[[#This Row],[Caja]],Originales!$I$3:$K$6,3,FALSE)</f>
        <v>Las Palmas</v>
      </c>
      <c r="J2433" s="9" t="str">
        <f>VLOOKUP(Tabla1[[#This Row],[CodigoEmpleado]],Originales!$M$3:$P$13,2,FALSE)</f>
        <v>Pepe</v>
      </c>
      <c r="K2433" s="10">
        <f>YEAR(Tabla1[[#This Row],[Fecha]])</f>
        <v>2011</v>
      </c>
      <c r="L2433" s="11">
        <f>MONTH(Tabla1[[#This Row],[Fecha]])</f>
        <v>10</v>
      </c>
      <c r="M2433" s="11">
        <f>DAY(Tabla1[[#This Row],[Fecha]])</f>
        <v>31</v>
      </c>
      <c r="N2433" s="11">
        <f>WEEKDAY(Tabla1[[#This Row],[Fecha]],2)</f>
        <v>1</v>
      </c>
      <c r="O2433" s="11" t="str">
        <f t="shared" si="37"/>
        <v>Lunes</v>
      </c>
    </row>
    <row r="2434" spans="1:15" x14ac:dyDescent="0.25">
      <c r="A2434" s="4">
        <v>40848</v>
      </c>
      <c r="B2434">
        <v>1</v>
      </c>
      <c r="C2434">
        <v>1</v>
      </c>
      <c r="D2434" s="5" t="s">
        <v>41</v>
      </c>
      <c r="E2434" s="6">
        <v>505.58550000000002</v>
      </c>
      <c r="F2434" s="6">
        <v>1116.2025000000001</v>
      </c>
      <c r="G2434" s="6">
        <v>1621.788</v>
      </c>
      <c r="H2434" s="6" t="str">
        <f>VLOOKUP(Tabla1[[#This Row],[Caja]],Originales!$I$3:$K$6,2,FALSE)</f>
        <v>Tenerife Norte</v>
      </c>
      <c r="I2434" s="6" t="str">
        <f>VLOOKUP(Tabla1[[#This Row],[Caja]],Originales!$I$3:$K$6,3,FALSE)</f>
        <v>Tenerife</v>
      </c>
      <c r="J2434" s="9" t="str">
        <f>VLOOKUP(Tabla1[[#This Row],[CodigoEmpleado]],Originales!$M$3:$P$13,2,FALSE)</f>
        <v>Javi</v>
      </c>
      <c r="K2434" s="10">
        <f>YEAR(Tabla1[[#This Row],[Fecha]])</f>
        <v>2011</v>
      </c>
      <c r="L2434" s="11">
        <f>MONTH(Tabla1[[#This Row],[Fecha]])</f>
        <v>11</v>
      </c>
      <c r="M2434" s="11">
        <f>DAY(Tabla1[[#This Row],[Fecha]])</f>
        <v>1</v>
      </c>
      <c r="N2434" s="11">
        <f>WEEKDAY(Tabla1[[#This Row],[Fecha]],2)</f>
        <v>2</v>
      </c>
      <c r="O2434" s="11" t="str">
        <f t="shared" ref="O2434:O2497" si="38">IF(N2434=1,"Lunes",IF(N2434=2,"Martes",IF(N2434=3,"Miércoles",IF(N2434=4,"Jueves",IF(N2434=5,"Viernes",IF(N2434=6,"Sábado","Domingo"))))))</f>
        <v>Martes</v>
      </c>
    </row>
    <row r="2435" spans="1:15" x14ac:dyDescent="0.25">
      <c r="A2435" s="4">
        <v>40848</v>
      </c>
      <c r="B2435">
        <v>1</v>
      </c>
      <c r="C2435">
        <v>2</v>
      </c>
      <c r="D2435" s="5" t="s">
        <v>43</v>
      </c>
      <c r="E2435" s="6">
        <v>802.62</v>
      </c>
      <c r="F2435" s="6">
        <v>1300.1415</v>
      </c>
      <c r="G2435" s="6">
        <v>2102.7615000000001</v>
      </c>
      <c r="H2435" s="6" t="str">
        <f>VLOOKUP(Tabla1[[#This Row],[Caja]],Originales!$I$3:$K$6,2,FALSE)</f>
        <v>Tenerife Norte</v>
      </c>
      <c r="I2435" s="6" t="str">
        <f>VLOOKUP(Tabla1[[#This Row],[Caja]],Originales!$I$3:$K$6,3,FALSE)</f>
        <v>Tenerife</v>
      </c>
      <c r="J2435" s="9" t="str">
        <f>VLOOKUP(Tabla1[[#This Row],[CodigoEmpleado]],Originales!$M$3:$P$13,2,FALSE)</f>
        <v>Jose</v>
      </c>
      <c r="K2435" s="10">
        <f>YEAR(Tabla1[[#This Row],[Fecha]])</f>
        <v>2011</v>
      </c>
      <c r="L2435" s="11">
        <f>MONTH(Tabla1[[#This Row],[Fecha]])</f>
        <v>11</v>
      </c>
      <c r="M2435" s="11">
        <f>DAY(Tabla1[[#This Row],[Fecha]])</f>
        <v>1</v>
      </c>
      <c r="N2435" s="11">
        <f>WEEKDAY(Tabla1[[#This Row],[Fecha]],2)</f>
        <v>2</v>
      </c>
      <c r="O2435" s="11" t="str">
        <f t="shared" si="38"/>
        <v>Martes</v>
      </c>
    </row>
    <row r="2436" spans="1:15" x14ac:dyDescent="0.25">
      <c r="A2436" s="4">
        <v>40848</v>
      </c>
      <c r="B2436">
        <v>2</v>
      </c>
      <c r="C2436">
        <v>1</v>
      </c>
      <c r="D2436" s="5" t="s">
        <v>47</v>
      </c>
      <c r="E2436" s="6">
        <v>515.30849999999998</v>
      </c>
      <c r="F2436" s="6">
        <v>1140.846</v>
      </c>
      <c r="G2436" s="6">
        <v>1656.1545000000001</v>
      </c>
      <c r="H2436" s="6" t="str">
        <f>VLOOKUP(Tabla1[[#This Row],[Caja]],Originales!$I$3:$K$6,2,FALSE)</f>
        <v>Tenerife Sur</v>
      </c>
      <c r="I2436" s="6" t="str">
        <f>VLOOKUP(Tabla1[[#This Row],[Caja]],Originales!$I$3:$K$6,3,FALSE)</f>
        <v>Tenerife</v>
      </c>
      <c r="J2436" s="9" t="str">
        <f>VLOOKUP(Tabla1[[#This Row],[CodigoEmpleado]],Originales!$M$3:$P$13,2,FALSE)</f>
        <v>Toño</v>
      </c>
      <c r="K2436" s="10">
        <f>YEAR(Tabla1[[#This Row],[Fecha]])</f>
        <v>2011</v>
      </c>
      <c r="L2436" s="11">
        <f>MONTH(Tabla1[[#This Row],[Fecha]])</f>
        <v>11</v>
      </c>
      <c r="M2436" s="11">
        <f>DAY(Tabla1[[#This Row],[Fecha]])</f>
        <v>1</v>
      </c>
      <c r="N2436" s="11">
        <f>WEEKDAY(Tabla1[[#This Row],[Fecha]],2)</f>
        <v>2</v>
      </c>
      <c r="O2436" s="11" t="str">
        <f t="shared" si="38"/>
        <v>Martes</v>
      </c>
    </row>
    <row r="2437" spans="1:15" x14ac:dyDescent="0.25">
      <c r="A2437" s="4">
        <v>40848</v>
      </c>
      <c r="B2437">
        <v>2</v>
      </c>
      <c r="C2437">
        <v>2</v>
      </c>
      <c r="D2437" s="5" t="s">
        <v>24</v>
      </c>
      <c r="E2437" s="6">
        <v>793.08600000000001</v>
      </c>
      <c r="F2437" s="6">
        <v>1389.6120000000001</v>
      </c>
      <c r="G2437" s="6">
        <v>2182.6979999999999</v>
      </c>
      <c r="H2437" s="6" t="str">
        <f>VLOOKUP(Tabla1[[#This Row],[Caja]],Originales!$I$3:$K$6,2,FALSE)</f>
        <v>Tenerife Sur</v>
      </c>
      <c r="I2437" s="6" t="str">
        <f>VLOOKUP(Tabla1[[#This Row],[Caja]],Originales!$I$3:$K$6,3,FALSE)</f>
        <v>Tenerife</v>
      </c>
      <c r="J2437" s="9" t="str">
        <f>VLOOKUP(Tabla1[[#This Row],[CodigoEmpleado]],Originales!$M$3:$P$13,2,FALSE)</f>
        <v>Ana</v>
      </c>
      <c r="K2437" s="10">
        <f>YEAR(Tabla1[[#This Row],[Fecha]])</f>
        <v>2011</v>
      </c>
      <c r="L2437" s="11">
        <f>MONTH(Tabla1[[#This Row],[Fecha]])</f>
        <v>11</v>
      </c>
      <c r="M2437" s="11">
        <f>DAY(Tabla1[[#This Row],[Fecha]])</f>
        <v>1</v>
      </c>
      <c r="N2437" s="11">
        <f>WEEKDAY(Tabla1[[#This Row],[Fecha]],2)</f>
        <v>2</v>
      </c>
      <c r="O2437" s="11" t="str">
        <f t="shared" si="38"/>
        <v>Martes</v>
      </c>
    </row>
    <row r="2438" spans="1:15" x14ac:dyDescent="0.25">
      <c r="A2438" s="4">
        <v>40848</v>
      </c>
      <c r="B2438">
        <v>3</v>
      </c>
      <c r="C2438">
        <v>1</v>
      </c>
      <c r="D2438" s="5" t="s">
        <v>30</v>
      </c>
      <c r="E2438" s="6">
        <v>648.86850000000004</v>
      </c>
      <c r="F2438" s="6">
        <v>1147.6185</v>
      </c>
      <c r="G2438" s="6">
        <v>1796.4870000000001</v>
      </c>
      <c r="H2438" s="6" t="str">
        <f>VLOOKUP(Tabla1[[#This Row],[Caja]],Originales!$I$3:$K$6,2,FALSE)</f>
        <v>Las Canteras</v>
      </c>
      <c r="I2438" s="6" t="str">
        <f>VLOOKUP(Tabla1[[#This Row],[Caja]],Originales!$I$3:$K$6,3,FALSE)</f>
        <v>Las Palmas</v>
      </c>
      <c r="J2438" s="9" t="str">
        <f>VLOOKUP(Tabla1[[#This Row],[CodigoEmpleado]],Originales!$M$3:$P$13,2,FALSE)</f>
        <v>Juan</v>
      </c>
      <c r="K2438" s="10">
        <f>YEAR(Tabla1[[#This Row],[Fecha]])</f>
        <v>2011</v>
      </c>
      <c r="L2438" s="11">
        <f>MONTH(Tabla1[[#This Row],[Fecha]])</f>
        <v>11</v>
      </c>
      <c r="M2438" s="11">
        <f>DAY(Tabla1[[#This Row],[Fecha]])</f>
        <v>1</v>
      </c>
      <c r="N2438" s="11">
        <f>WEEKDAY(Tabla1[[#This Row],[Fecha]],2)</f>
        <v>2</v>
      </c>
      <c r="O2438" s="11" t="str">
        <f t="shared" si="38"/>
        <v>Martes</v>
      </c>
    </row>
    <row r="2439" spans="1:15" x14ac:dyDescent="0.25">
      <c r="A2439" s="4">
        <v>40848</v>
      </c>
      <c r="B2439">
        <v>3</v>
      </c>
      <c r="C2439">
        <v>2</v>
      </c>
      <c r="D2439" s="5" t="s">
        <v>16</v>
      </c>
      <c r="E2439" s="6">
        <v>639.94349999999997</v>
      </c>
      <c r="F2439" s="6">
        <v>1398.7995000000001</v>
      </c>
      <c r="G2439" s="6">
        <v>2038.7429999999999</v>
      </c>
      <c r="H2439" s="6" t="str">
        <f>VLOOKUP(Tabla1[[#This Row],[Caja]],Originales!$I$3:$K$6,2,FALSE)</f>
        <v>Las Canteras</v>
      </c>
      <c r="I2439" s="6" t="str">
        <f>VLOOKUP(Tabla1[[#This Row],[Caja]],Originales!$I$3:$K$6,3,FALSE)</f>
        <v>Las Palmas</v>
      </c>
      <c r="J2439" s="9" t="str">
        <f>VLOOKUP(Tabla1[[#This Row],[CodigoEmpleado]],Originales!$M$3:$P$13,2,FALSE)</f>
        <v>Jorge</v>
      </c>
      <c r="K2439" s="10">
        <f>YEAR(Tabla1[[#This Row],[Fecha]])</f>
        <v>2011</v>
      </c>
      <c r="L2439" s="11">
        <f>MONTH(Tabla1[[#This Row],[Fecha]])</f>
        <v>11</v>
      </c>
      <c r="M2439" s="11">
        <f>DAY(Tabla1[[#This Row],[Fecha]])</f>
        <v>1</v>
      </c>
      <c r="N2439" s="11">
        <f>WEEKDAY(Tabla1[[#This Row],[Fecha]],2)</f>
        <v>2</v>
      </c>
      <c r="O2439" s="11" t="str">
        <f t="shared" si="38"/>
        <v>Martes</v>
      </c>
    </row>
    <row r="2440" spans="1:15" x14ac:dyDescent="0.25">
      <c r="A2440" s="4">
        <v>40848</v>
      </c>
      <c r="B2440">
        <v>4</v>
      </c>
      <c r="C2440">
        <v>1</v>
      </c>
      <c r="D2440" s="5" t="s">
        <v>22</v>
      </c>
      <c r="E2440" s="6">
        <v>727.54499999999996</v>
      </c>
      <c r="F2440" s="6">
        <v>1154.0025000000001</v>
      </c>
      <c r="G2440" s="6">
        <v>1881.5474999999999</v>
      </c>
      <c r="H2440" s="6" t="str">
        <f>VLOOKUP(Tabla1[[#This Row],[Caja]],Originales!$I$3:$K$6,2,FALSE)</f>
        <v>Telde</v>
      </c>
      <c r="I2440" s="6" t="str">
        <f>VLOOKUP(Tabla1[[#This Row],[Caja]],Originales!$I$3:$K$6,3,FALSE)</f>
        <v>Las Palmas</v>
      </c>
      <c r="J2440" s="9" t="str">
        <f>VLOOKUP(Tabla1[[#This Row],[CodigoEmpleado]],Originales!$M$3:$P$13,2,FALSE)</f>
        <v>Paco</v>
      </c>
      <c r="K2440" s="10">
        <f>YEAR(Tabla1[[#This Row],[Fecha]])</f>
        <v>2011</v>
      </c>
      <c r="L2440" s="11">
        <f>MONTH(Tabla1[[#This Row],[Fecha]])</f>
        <v>11</v>
      </c>
      <c r="M2440" s="11">
        <f>DAY(Tabla1[[#This Row],[Fecha]])</f>
        <v>1</v>
      </c>
      <c r="N2440" s="11">
        <f>WEEKDAY(Tabla1[[#This Row],[Fecha]],2)</f>
        <v>2</v>
      </c>
      <c r="O2440" s="11" t="str">
        <f t="shared" si="38"/>
        <v>Martes</v>
      </c>
    </row>
    <row r="2441" spans="1:15" x14ac:dyDescent="0.25">
      <c r="A2441" s="4">
        <v>40848</v>
      </c>
      <c r="B2441">
        <v>4</v>
      </c>
      <c r="C2441">
        <v>2</v>
      </c>
      <c r="D2441" s="5" t="s">
        <v>27</v>
      </c>
      <c r="E2441" s="6">
        <v>580.923</v>
      </c>
      <c r="F2441" s="6">
        <v>1293.9570000000001</v>
      </c>
      <c r="G2441" s="6">
        <v>1874.88</v>
      </c>
      <c r="H2441" s="6" t="str">
        <f>VLOOKUP(Tabla1[[#This Row],[Caja]],Originales!$I$3:$K$6,2,FALSE)</f>
        <v>Telde</v>
      </c>
      <c r="I2441" s="6" t="str">
        <f>VLOOKUP(Tabla1[[#This Row],[Caja]],Originales!$I$3:$K$6,3,FALSE)</f>
        <v>Las Palmas</v>
      </c>
      <c r="J2441" s="9" t="str">
        <f>VLOOKUP(Tabla1[[#This Row],[CodigoEmpleado]],Originales!$M$3:$P$13,2,FALSE)</f>
        <v>Bea</v>
      </c>
      <c r="K2441" s="10">
        <f>YEAR(Tabla1[[#This Row],[Fecha]])</f>
        <v>2011</v>
      </c>
      <c r="L2441" s="11">
        <f>MONTH(Tabla1[[#This Row],[Fecha]])</f>
        <v>11</v>
      </c>
      <c r="M2441" s="11">
        <f>DAY(Tabla1[[#This Row],[Fecha]])</f>
        <v>1</v>
      </c>
      <c r="N2441" s="11">
        <f>WEEKDAY(Tabla1[[#This Row],[Fecha]],2)</f>
        <v>2</v>
      </c>
      <c r="O2441" s="11" t="str">
        <f t="shared" si="38"/>
        <v>Martes</v>
      </c>
    </row>
    <row r="2442" spans="1:15" x14ac:dyDescent="0.25">
      <c r="A2442" s="4">
        <v>40849</v>
      </c>
      <c r="B2442">
        <v>1</v>
      </c>
      <c r="C2442">
        <v>1</v>
      </c>
      <c r="D2442" s="5" t="s">
        <v>32</v>
      </c>
      <c r="E2442" s="6">
        <v>609.49350000000004</v>
      </c>
      <c r="F2442" s="6">
        <v>1247.652</v>
      </c>
      <c r="G2442" s="6">
        <v>1857.1455000000001</v>
      </c>
      <c r="H2442" s="6" t="str">
        <f>VLOOKUP(Tabla1[[#This Row],[Caja]],Originales!$I$3:$K$6,2,FALSE)</f>
        <v>Tenerife Norte</v>
      </c>
      <c r="I2442" s="6" t="str">
        <f>VLOOKUP(Tabla1[[#This Row],[Caja]],Originales!$I$3:$K$6,3,FALSE)</f>
        <v>Tenerife</v>
      </c>
      <c r="J2442" s="9" t="str">
        <f>VLOOKUP(Tabla1[[#This Row],[CodigoEmpleado]],Originales!$M$3:$P$13,2,FALSE)</f>
        <v>Ana</v>
      </c>
      <c r="K2442" s="10">
        <f>YEAR(Tabla1[[#This Row],[Fecha]])</f>
        <v>2011</v>
      </c>
      <c r="L2442" s="11">
        <f>MONTH(Tabla1[[#This Row],[Fecha]])</f>
        <v>11</v>
      </c>
      <c r="M2442" s="11">
        <f>DAY(Tabla1[[#This Row],[Fecha]])</f>
        <v>2</v>
      </c>
      <c r="N2442" s="11">
        <f>WEEKDAY(Tabla1[[#This Row],[Fecha]],2)</f>
        <v>3</v>
      </c>
      <c r="O2442" s="11" t="str">
        <f t="shared" si="38"/>
        <v>Miércoles</v>
      </c>
    </row>
    <row r="2443" spans="1:15" x14ac:dyDescent="0.25">
      <c r="A2443" s="4">
        <v>40849</v>
      </c>
      <c r="B2443">
        <v>1</v>
      </c>
      <c r="C2443">
        <v>2</v>
      </c>
      <c r="D2443" s="5" t="s">
        <v>37</v>
      </c>
      <c r="E2443" s="6">
        <v>577.79399999999998</v>
      </c>
      <c r="F2443" s="6">
        <v>1094.9085</v>
      </c>
      <c r="G2443" s="6">
        <v>1672.7025000000001</v>
      </c>
      <c r="H2443" s="6" t="str">
        <f>VLOOKUP(Tabla1[[#This Row],[Caja]],Originales!$I$3:$K$6,2,FALSE)</f>
        <v>Tenerife Norte</v>
      </c>
      <c r="I2443" s="6" t="str">
        <f>VLOOKUP(Tabla1[[#This Row],[Caja]],Originales!$I$3:$K$6,3,FALSE)</f>
        <v>Tenerife</v>
      </c>
      <c r="J2443" s="9" t="str">
        <f>VLOOKUP(Tabla1[[#This Row],[CodigoEmpleado]],Originales!$M$3:$P$13,2,FALSE)</f>
        <v>Luis</v>
      </c>
      <c r="K2443" s="10">
        <f>YEAR(Tabla1[[#This Row],[Fecha]])</f>
        <v>2011</v>
      </c>
      <c r="L2443" s="11">
        <f>MONTH(Tabla1[[#This Row],[Fecha]])</f>
        <v>11</v>
      </c>
      <c r="M2443" s="11">
        <f>DAY(Tabla1[[#This Row],[Fecha]])</f>
        <v>2</v>
      </c>
      <c r="N2443" s="11">
        <f>WEEKDAY(Tabla1[[#This Row],[Fecha]],2)</f>
        <v>3</v>
      </c>
      <c r="O2443" s="11" t="str">
        <f t="shared" si="38"/>
        <v>Miércoles</v>
      </c>
    </row>
    <row r="2444" spans="1:15" x14ac:dyDescent="0.25">
      <c r="A2444" s="4">
        <v>40849</v>
      </c>
      <c r="B2444">
        <v>2</v>
      </c>
      <c r="C2444">
        <v>1</v>
      </c>
      <c r="D2444" s="5" t="s">
        <v>40</v>
      </c>
      <c r="E2444" s="6">
        <v>607.26750000000004</v>
      </c>
      <c r="F2444" s="6">
        <v>1157.4780000000001</v>
      </c>
      <c r="G2444" s="6">
        <v>1764.7455</v>
      </c>
      <c r="H2444" s="6" t="str">
        <f>VLOOKUP(Tabla1[[#This Row],[Caja]],Originales!$I$3:$K$6,2,FALSE)</f>
        <v>Tenerife Sur</v>
      </c>
      <c r="I2444" s="6" t="str">
        <f>VLOOKUP(Tabla1[[#This Row],[Caja]],Originales!$I$3:$K$6,3,FALSE)</f>
        <v>Tenerife</v>
      </c>
      <c r="J2444" s="9" t="str">
        <f>VLOOKUP(Tabla1[[#This Row],[CodigoEmpleado]],Originales!$M$3:$P$13,2,FALSE)</f>
        <v>Pepe</v>
      </c>
      <c r="K2444" s="10">
        <f>YEAR(Tabla1[[#This Row],[Fecha]])</f>
        <v>2011</v>
      </c>
      <c r="L2444" s="11">
        <f>MONTH(Tabla1[[#This Row],[Fecha]])</f>
        <v>11</v>
      </c>
      <c r="M2444" s="11">
        <f>DAY(Tabla1[[#This Row],[Fecha]])</f>
        <v>2</v>
      </c>
      <c r="N2444" s="11">
        <f>WEEKDAY(Tabla1[[#This Row],[Fecha]],2)</f>
        <v>3</v>
      </c>
      <c r="O2444" s="11" t="str">
        <f t="shared" si="38"/>
        <v>Miércoles</v>
      </c>
    </row>
    <row r="2445" spans="1:15" x14ac:dyDescent="0.25">
      <c r="A2445" s="4">
        <v>40849</v>
      </c>
      <c r="B2445">
        <v>2</v>
      </c>
      <c r="C2445">
        <v>2</v>
      </c>
      <c r="D2445" s="5" t="s">
        <v>41</v>
      </c>
      <c r="E2445" s="6">
        <v>833.65800000000002</v>
      </c>
      <c r="F2445" s="6">
        <v>1281.4829999999999</v>
      </c>
      <c r="G2445" s="6">
        <v>2115.1410000000001</v>
      </c>
      <c r="H2445" s="6" t="str">
        <f>VLOOKUP(Tabla1[[#This Row],[Caja]],Originales!$I$3:$K$6,2,FALSE)</f>
        <v>Tenerife Sur</v>
      </c>
      <c r="I2445" s="6" t="str">
        <f>VLOOKUP(Tabla1[[#This Row],[Caja]],Originales!$I$3:$K$6,3,FALSE)</f>
        <v>Tenerife</v>
      </c>
      <c r="J2445" s="9" t="str">
        <f>VLOOKUP(Tabla1[[#This Row],[CodigoEmpleado]],Originales!$M$3:$P$13,2,FALSE)</f>
        <v>Javi</v>
      </c>
      <c r="K2445" s="10">
        <f>YEAR(Tabla1[[#This Row],[Fecha]])</f>
        <v>2011</v>
      </c>
      <c r="L2445" s="11">
        <f>MONTH(Tabla1[[#This Row],[Fecha]])</f>
        <v>11</v>
      </c>
      <c r="M2445" s="11">
        <f>DAY(Tabla1[[#This Row],[Fecha]])</f>
        <v>2</v>
      </c>
      <c r="N2445" s="11">
        <f>WEEKDAY(Tabla1[[#This Row],[Fecha]],2)</f>
        <v>3</v>
      </c>
      <c r="O2445" s="11" t="str">
        <f t="shared" si="38"/>
        <v>Miércoles</v>
      </c>
    </row>
    <row r="2446" spans="1:15" x14ac:dyDescent="0.25">
      <c r="A2446" s="4">
        <v>40849</v>
      </c>
      <c r="B2446">
        <v>3</v>
      </c>
      <c r="C2446">
        <v>1</v>
      </c>
      <c r="D2446" s="5" t="s">
        <v>43</v>
      </c>
      <c r="E2446" s="6">
        <v>539.62649999999996</v>
      </c>
      <c r="F2446" s="6">
        <v>1136.4465</v>
      </c>
      <c r="G2446" s="6">
        <v>1676.0730000000001</v>
      </c>
      <c r="H2446" s="6" t="str">
        <f>VLOOKUP(Tabla1[[#This Row],[Caja]],Originales!$I$3:$K$6,2,FALSE)</f>
        <v>Las Canteras</v>
      </c>
      <c r="I2446" s="6" t="str">
        <f>VLOOKUP(Tabla1[[#This Row],[Caja]],Originales!$I$3:$K$6,3,FALSE)</f>
        <v>Las Palmas</v>
      </c>
      <c r="J2446" s="9" t="str">
        <f>VLOOKUP(Tabla1[[#This Row],[CodigoEmpleado]],Originales!$M$3:$P$13,2,FALSE)</f>
        <v>Jose</v>
      </c>
      <c r="K2446" s="10">
        <f>YEAR(Tabla1[[#This Row],[Fecha]])</f>
        <v>2011</v>
      </c>
      <c r="L2446" s="11">
        <f>MONTH(Tabla1[[#This Row],[Fecha]])</f>
        <v>11</v>
      </c>
      <c r="M2446" s="11">
        <f>DAY(Tabla1[[#This Row],[Fecha]])</f>
        <v>2</v>
      </c>
      <c r="N2446" s="11">
        <f>WEEKDAY(Tabla1[[#This Row],[Fecha]],2)</f>
        <v>3</v>
      </c>
      <c r="O2446" s="11" t="str">
        <f t="shared" si="38"/>
        <v>Miércoles</v>
      </c>
    </row>
    <row r="2447" spans="1:15" x14ac:dyDescent="0.25">
      <c r="A2447" s="4">
        <v>40849</v>
      </c>
      <c r="B2447">
        <v>3</v>
      </c>
      <c r="C2447">
        <v>2</v>
      </c>
      <c r="D2447" s="5" t="s">
        <v>47</v>
      </c>
      <c r="E2447" s="6">
        <v>597.57600000000002</v>
      </c>
      <c r="F2447" s="6">
        <v>1224.0899999999999</v>
      </c>
      <c r="G2447" s="6">
        <v>1821.6659999999999</v>
      </c>
      <c r="H2447" s="6" t="str">
        <f>VLOOKUP(Tabla1[[#This Row],[Caja]],Originales!$I$3:$K$6,2,FALSE)</f>
        <v>Las Canteras</v>
      </c>
      <c r="I2447" s="6" t="str">
        <f>VLOOKUP(Tabla1[[#This Row],[Caja]],Originales!$I$3:$K$6,3,FALSE)</f>
        <v>Las Palmas</v>
      </c>
      <c r="J2447" s="9" t="str">
        <f>VLOOKUP(Tabla1[[#This Row],[CodigoEmpleado]],Originales!$M$3:$P$13,2,FALSE)</f>
        <v>Toño</v>
      </c>
      <c r="K2447" s="10">
        <f>YEAR(Tabla1[[#This Row],[Fecha]])</f>
        <v>2011</v>
      </c>
      <c r="L2447" s="11">
        <f>MONTH(Tabla1[[#This Row],[Fecha]])</f>
        <v>11</v>
      </c>
      <c r="M2447" s="11">
        <f>DAY(Tabla1[[#This Row],[Fecha]])</f>
        <v>2</v>
      </c>
      <c r="N2447" s="11">
        <f>WEEKDAY(Tabla1[[#This Row],[Fecha]],2)</f>
        <v>3</v>
      </c>
      <c r="O2447" s="11" t="str">
        <f t="shared" si="38"/>
        <v>Miércoles</v>
      </c>
    </row>
    <row r="2448" spans="1:15" x14ac:dyDescent="0.25">
      <c r="A2448" s="4">
        <v>40849</v>
      </c>
      <c r="B2448">
        <v>4</v>
      </c>
      <c r="C2448">
        <v>1</v>
      </c>
      <c r="D2448" s="5" t="s">
        <v>24</v>
      </c>
      <c r="E2448" s="6">
        <v>530.32349999999997</v>
      </c>
      <c r="F2448" s="6">
        <v>1165.1324999999999</v>
      </c>
      <c r="G2448" s="6">
        <v>1695.4559999999999</v>
      </c>
      <c r="H2448" s="6" t="str">
        <f>VLOOKUP(Tabla1[[#This Row],[Caja]],Originales!$I$3:$K$6,2,FALSE)</f>
        <v>Telde</v>
      </c>
      <c r="I2448" s="6" t="str">
        <f>VLOOKUP(Tabla1[[#This Row],[Caja]],Originales!$I$3:$K$6,3,FALSE)</f>
        <v>Las Palmas</v>
      </c>
      <c r="J2448" s="9" t="str">
        <f>VLOOKUP(Tabla1[[#This Row],[CodigoEmpleado]],Originales!$M$3:$P$13,2,FALSE)</f>
        <v>Ana</v>
      </c>
      <c r="K2448" s="10">
        <f>YEAR(Tabla1[[#This Row],[Fecha]])</f>
        <v>2011</v>
      </c>
      <c r="L2448" s="11">
        <f>MONTH(Tabla1[[#This Row],[Fecha]])</f>
        <v>11</v>
      </c>
      <c r="M2448" s="11">
        <f>DAY(Tabla1[[#This Row],[Fecha]])</f>
        <v>2</v>
      </c>
      <c r="N2448" s="11">
        <f>WEEKDAY(Tabla1[[#This Row],[Fecha]],2)</f>
        <v>3</v>
      </c>
      <c r="O2448" s="11" t="str">
        <f t="shared" si="38"/>
        <v>Miércoles</v>
      </c>
    </row>
    <row r="2449" spans="1:15" x14ac:dyDescent="0.25">
      <c r="A2449" s="4">
        <v>40849</v>
      </c>
      <c r="B2449">
        <v>4</v>
      </c>
      <c r="C2449">
        <v>2</v>
      </c>
      <c r="D2449" s="5" t="s">
        <v>30</v>
      </c>
      <c r="E2449" s="6">
        <v>479.0625</v>
      </c>
      <c r="F2449" s="6">
        <v>1178.1210000000001</v>
      </c>
      <c r="G2449" s="6">
        <v>1657.1835000000001</v>
      </c>
      <c r="H2449" s="6" t="str">
        <f>VLOOKUP(Tabla1[[#This Row],[Caja]],Originales!$I$3:$K$6,2,FALSE)</f>
        <v>Telde</v>
      </c>
      <c r="I2449" s="6" t="str">
        <f>VLOOKUP(Tabla1[[#This Row],[Caja]],Originales!$I$3:$K$6,3,FALSE)</f>
        <v>Las Palmas</v>
      </c>
      <c r="J2449" s="9" t="str">
        <f>VLOOKUP(Tabla1[[#This Row],[CodigoEmpleado]],Originales!$M$3:$P$13,2,FALSE)</f>
        <v>Juan</v>
      </c>
      <c r="K2449" s="10">
        <f>YEAR(Tabla1[[#This Row],[Fecha]])</f>
        <v>2011</v>
      </c>
      <c r="L2449" s="11">
        <f>MONTH(Tabla1[[#This Row],[Fecha]])</f>
        <v>11</v>
      </c>
      <c r="M2449" s="11">
        <f>DAY(Tabla1[[#This Row],[Fecha]])</f>
        <v>2</v>
      </c>
      <c r="N2449" s="11">
        <f>WEEKDAY(Tabla1[[#This Row],[Fecha]],2)</f>
        <v>3</v>
      </c>
      <c r="O2449" s="11" t="str">
        <f t="shared" si="38"/>
        <v>Miércoles</v>
      </c>
    </row>
    <row r="2450" spans="1:15" x14ac:dyDescent="0.25">
      <c r="A2450" s="4">
        <v>40850</v>
      </c>
      <c r="B2450">
        <v>1</v>
      </c>
      <c r="C2450">
        <v>1</v>
      </c>
      <c r="D2450" s="5" t="s">
        <v>16</v>
      </c>
      <c r="E2450" s="6">
        <v>627.81600000000003</v>
      </c>
      <c r="F2450" s="6">
        <v>1191.645</v>
      </c>
      <c r="G2450" s="6">
        <v>1819.461</v>
      </c>
      <c r="H2450" s="6" t="str">
        <f>VLOOKUP(Tabla1[[#This Row],[Caja]],Originales!$I$3:$K$6,2,FALSE)</f>
        <v>Tenerife Norte</v>
      </c>
      <c r="I2450" s="6" t="str">
        <f>VLOOKUP(Tabla1[[#This Row],[Caja]],Originales!$I$3:$K$6,3,FALSE)</f>
        <v>Tenerife</v>
      </c>
      <c r="J2450" s="9" t="str">
        <f>VLOOKUP(Tabla1[[#This Row],[CodigoEmpleado]],Originales!$M$3:$P$13,2,FALSE)</f>
        <v>Jorge</v>
      </c>
      <c r="K2450" s="10">
        <f>YEAR(Tabla1[[#This Row],[Fecha]])</f>
        <v>2011</v>
      </c>
      <c r="L2450" s="11">
        <f>MONTH(Tabla1[[#This Row],[Fecha]])</f>
        <v>11</v>
      </c>
      <c r="M2450" s="11">
        <f>DAY(Tabla1[[#This Row],[Fecha]])</f>
        <v>3</v>
      </c>
      <c r="N2450" s="11">
        <f>WEEKDAY(Tabla1[[#This Row],[Fecha]],2)</f>
        <v>4</v>
      </c>
      <c r="O2450" s="11" t="str">
        <f t="shared" si="38"/>
        <v>Jueves</v>
      </c>
    </row>
    <row r="2451" spans="1:15" x14ac:dyDescent="0.25">
      <c r="A2451" s="4">
        <v>40850</v>
      </c>
      <c r="B2451">
        <v>1</v>
      </c>
      <c r="C2451">
        <v>2</v>
      </c>
      <c r="D2451" s="5" t="s">
        <v>22</v>
      </c>
      <c r="E2451" s="6">
        <v>581.05949999999996</v>
      </c>
      <c r="F2451" s="6">
        <v>1351.2660000000001</v>
      </c>
      <c r="G2451" s="6">
        <v>1932.3254999999999</v>
      </c>
      <c r="H2451" s="6" t="str">
        <f>VLOOKUP(Tabla1[[#This Row],[Caja]],Originales!$I$3:$K$6,2,FALSE)</f>
        <v>Tenerife Norte</v>
      </c>
      <c r="I2451" s="6" t="str">
        <f>VLOOKUP(Tabla1[[#This Row],[Caja]],Originales!$I$3:$K$6,3,FALSE)</f>
        <v>Tenerife</v>
      </c>
      <c r="J2451" s="9" t="str">
        <f>VLOOKUP(Tabla1[[#This Row],[CodigoEmpleado]],Originales!$M$3:$P$13,2,FALSE)</f>
        <v>Paco</v>
      </c>
      <c r="K2451" s="10">
        <f>YEAR(Tabla1[[#This Row],[Fecha]])</f>
        <v>2011</v>
      </c>
      <c r="L2451" s="11">
        <f>MONTH(Tabla1[[#This Row],[Fecha]])</f>
        <v>11</v>
      </c>
      <c r="M2451" s="11">
        <f>DAY(Tabla1[[#This Row],[Fecha]])</f>
        <v>3</v>
      </c>
      <c r="N2451" s="11">
        <f>WEEKDAY(Tabla1[[#This Row],[Fecha]],2)</f>
        <v>4</v>
      </c>
      <c r="O2451" s="11" t="str">
        <f t="shared" si="38"/>
        <v>Jueves</v>
      </c>
    </row>
    <row r="2452" spans="1:15" x14ac:dyDescent="0.25">
      <c r="A2452" s="4">
        <v>40850</v>
      </c>
      <c r="B2452">
        <v>2</v>
      </c>
      <c r="C2452">
        <v>1</v>
      </c>
      <c r="D2452" s="5" t="s">
        <v>27</v>
      </c>
      <c r="E2452" s="6">
        <v>715.60649999999998</v>
      </c>
      <c r="F2452" s="6">
        <v>1161.153</v>
      </c>
      <c r="G2452" s="6">
        <v>1876.7594999999999</v>
      </c>
      <c r="H2452" s="6" t="str">
        <f>VLOOKUP(Tabla1[[#This Row],[Caja]],Originales!$I$3:$K$6,2,FALSE)</f>
        <v>Tenerife Sur</v>
      </c>
      <c r="I2452" s="6" t="str">
        <f>VLOOKUP(Tabla1[[#This Row],[Caja]],Originales!$I$3:$K$6,3,FALSE)</f>
        <v>Tenerife</v>
      </c>
      <c r="J2452" s="9" t="str">
        <f>VLOOKUP(Tabla1[[#This Row],[CodigoEmpleado]],Originales!$M$3:$P$13,2,FALSE)</f>
        <v>Bea</v>
      </c>
      <c r="K2452" s="10">
        <f>YEAR(Tabla1[[#This Row],[Fecha]])</f>
        <v>2011</v>
      </c>
      <c r="L2452" s="11">
        <f>MONTH(Tabla1[[#This Row],[Fecha]])</f>
        <v>11</v>
      </c>
      <c r="M2452" s="11">
        <f>DAY(Tabla1[[#This Row],[Fecha]])</f>
        <v>3</v>
      </c>
      <c r="N2452" s="11">
        <f>WEEKDAY(Tabla1[[#This Row],[Fecha]],2)</f>
        <v>4</v>
      </c>
      <c r="O2452" s="11" t="str">
        <f t="shared" si="38"/>
        <v>Jueves</v>
      </c>
    </row>
    <row r="2453" spans="1:15" x14ac:dyDescent="0.25">
      <c r="A2453" s="4">
        <v>40850</v>
      </c>
      <c r="B2453">
        <v>2</v>
      </c>
      <c r="C2453">
        <v>2</v>
      </c>
      <c r="D2453" s="5" t="s">
        <v>32</v>
      </c>
      <c r="E2453" s="6">
        <v>730.01250000000005</v>
      </c>
      <c r="F2453" s="6">
        <v>1320.06</v>
      </c>
      <c r="G2453" s="6">
        <v>2050.0725000000002</v>
      </c>
      <c r="H2453" s="6" t="str">
        <f>VLOOKUP(Tabla1[[#This Row],[Caja]],Originales!$I$3:$K$6,2,FALSE)</f>
        <v>Tenerife Sur</v>
      </c>
      <c r="I2453" s="6" t="str">
        <f>VLOOKUP(Tabla1[[#This Row],[Caja]],Originales!$I$3:$K$6,3,FALSE)</f>
        <v>Tenerife</v>
      </c>
      <c r="J2453" s="9" t="str">
        <f>VLOOKUP(Tabla1[[#This Row],[CodigoEmpleado]],Originales!$M$3:$P$13,2,FALSE)</f>
        <v>Ana</v>
      </c>
      <c r="K2453" s="10">
        <f>YEAR(Tabla1[[#This Row],[Fecha]])</f>
        <v>2011</v>
      </c>
      <c r="L2453" s="11">
        <f>MONTH(Tabla1[[#This Row],[Fecha]])</f>
        <v>11</v>
      </c>
      <c r="M2453" s="11">
        <f>DAY(Tabla1[[#This Row],[Fecha]])</f>
        <v>3</v>
      </c>
      <c r="N2453" s="11">
        <f>WEEKDAY(Tabla1[[#This Row],[Fecha]],2)</f>
        <v>4</v>
      </c>
      <c r="O2453" s="11" t="str">
        <f t="shared" si="38"/>
        <v>Jueves</v>
      </c>
    </row>
    <row r="2454" spans="1:15" x14ac:dyDescent="0.25">
      <c r="A2454" s="4">
        <v>40850</v>
      </c>
      <c r="B2454">
        <v>3</v>
      </c>
      <c r="C2454">
        <v>1</v>
      </c>
      <c r="D2454" s="5" t="s">
        <v>37</v>
      </c>
      <c r="E2454" s="6">
        <v>697.76700000000005</v>
      </c>
      <c r="F2454" s="6">
        <v>1150.443</v>
      </c>
      <c r="G2454" s="6">
        <v>1848.21</v>
      </c>
      <c r="H2454" s="6" t="str">
        <f>VLOOKUP(Tabla1[[#This Row],[Caja]],Originales!$I$3:$K$6,2,FALSE)</f>
        <v>Las Canteras</v>
      </c>
      <c r="I2454" s="6" t="str">
        <f>VLOOKUP(Tabla1[[#This Row],[Caja]],Originales!$I$3:$K$6,3,FALSE)</f>
        <v>Las Palmas</v>
      </c>
      <c r="J2454" s="9" t="str">
        <f>VLOOKUP(Tabla1[[#This Row],[CodigoEmpleado]],Originales!$M$3:$P$13,2,FALSE)</f>
        <v>Luis</v>
      </c>
      <c r="K2454" s="10">
        <f>YEAR(Tabla1[[#This Row],[Fecha]])</f>
        <v>2011</v>
      </c>
      <c r="L2454" s="11">
        <f>MONTH(Tabla1[[#This Row],[Fecha]])</f>
        <v>11</v>
      </c>
      <c r="M2454" s="11">
        <f>DAY(Tabla1[[#This Row],[Fecha]])</f>
        <v>3</v>
      </c>
      <c r="N2454" s="11">
        <f>WEEKDAY(Tabla1[[#This Row],[Fecha]],2)</f>
        <v>4</v>
      </c>
      <c r="O2454" s="11" t="str">
        <f t="shared" si="38"/>
        <v>Jueves</v>
      </c>
    </row>
    <row r="2455" spans="1:15" x14ac:dyDescent="0.25">
      <c r="A2455" s="4">
        <v>40850</v>
      </c>
      <c r="B2455">
        <v>3</v>
      </c>
      <c r="C2455">
        <v>2</v>
      </c>
      <c r="D2455" s="5" t="s">
        <v>40</v>
      </c>
      <c r="E2455" s="6">
        <v>616.60199999999998</v>
      </c>
      <c r="F2455" s="6">
        <v>1254.6659999999999</v>
      </c>
      <c r="G2455" s="6">
        <v>1871.268</v>
      </c>
      <c r="H2455" s="6" t="str">
        <f>VLOOKUP(Tabla1[[#This Row],[Caja]],Originales!$I$3:$K$6,2,FALSE)</f>
        <v>Las Canteras</v>
      </c>
      <c r="I2455" s="6" t="str">
        <f>VLOOKUP(Tabla1[[#This Row],[Caja]],Originales!$I$3:$K$6,3,FALSE)</f>
        <v>Las Palmas</v>
      </c>
      <c r="J2455" s="9" t="str">
        <f>VLOOKUP(Tabla1[[#This Row],[CodigoEmpleado]],Originales!$M$3:$P$13,2,FALSE)</f>
        <v>Pepe</v>
      </c>
      <c r="K2455" s="10">
        <f>YEAR(Tabla1[[#This Row],[Fecha]])</f>
        <v>2011</v>
      </c>
      <c r="L2455" s="11">
        <f>MONTH(Tabla1[[#This Row],[Fecha]])</f>
        <v>11</v>
      </c>
      <c r="M2455" s="11">
        <f>DAY(Tabla1[[#This Row],[Fecha]])</f>
        <v>3</v>
      </c>
      <c r="N2455" s="11">
        <f>WEEKDAY(Tabla1[[#This Row],[Fecha]],2)</f>
        <v>4</v>
      </c>
      <c r="O2455" s="11" t="str">
        <f t="shared" si="38"/>
        <v>Jueves</v>
      </c>
    </row>
    <row r="2456" spans="1:15" x14ac:dyDescent="0.25">
      <c r="A2456" s="4">
        <v>40850</v>
      </c>
      <c r="B2456">
        <v>4</v>
      </c>
      <c r="C2456">
        <v>1</v>
      </c>
      <c r="D2456" s="5" t="s">
        <v>41</v>
      </c>
      <c r="E2456" s="6">
        <v>678.57299999999998</v>
      </c>
      <c r="F2456" s="6">
        <v>1073.1524999999999</v>
      </c>
      <c r="G2456" s="6">
        <v>1751.7255</v>
      </c>
      <c r="H2456" s="6" t="str">
        <f>VLOOKUP(Tabla1[[#This Row],[Caja]],Originales!$I$3:$K$6,2,FALSE)</f>
        <v>Telde</v>
      </c>
      <c r="I2456" s="6" t="str">
        <f>VLOOKUP(Tabla1[[#This Row],[Caja]],Originales!$I$3:$K$6,3,FALSE)</f>
        <v>Las Palmas</v>
      </c>
      <c r="J2456" s="9" t="str">
        <f>VLOOKUP(Tabla1[[#This Row],[CodigoEmpleado]],Originales!$M$3:$P$13,2,FALSE)</f>
        <v>Javi</v>
      </c>
      <c r="K2456" s="10">
        <f>YEAR(Tabla1[[#This Row],[Fecha]])</f>
        <v>2011</v>
      </c>
      <c r="L2456" s="11">
        <f>MONTH(Tabla1[[#This Row],[Fecha]])</f>
        <v>11</v>
      </c>
      <c r="M2456" s="11">
        <f>DAY(Tabla1[[#This Row],[Fecha]])</f>
        <v>3</v>
      </c>
      <c r="N2456" s="11">
        <f>WEEKDAY(Tabla1[[#This Row],[Fecha]],2)</f>
        <v>4</v>
      </c>
      <c r="O2456" s="11" t="str">
        <f t="shared" si="38"/>
        <v>Jueves</v>
      </c>
    </row>
    <row r="2457" spans="1:15" x14ac:dyDescent="0.25">
      <c r="A2457" s="4">
        <v>40850</v>
      </c>
      <c r="B2457">
        <v>4</v>
      </c>
      <c r="C2457">
        <v>2</v>
      </c>
      <c r="D2457" s="5" t="s">
        <v>43</v>
      </c>
      <c r="E2457" s="6">
        <v>603.56100000000004</v>
      </c>
      <c r="F2457" s="6">
        <v>1409.73</v>
      </c>
      <c r="G2457" s="6">
        <v>2013.2909999999999</v>
      </c>
      <c r="H2457" s="6" t="str">
        <f>VLOOKUP(Tabla1[[#This Row],[Caja]],Originales!$I$3:$K$6,2,FALSE)</f>
        <v>Telde</v>
      </c>
      <c r="I2457" s="6" t="str">
        <f>VLOOKUP(Tabla1[[#This Row],[Caja]],Originales!$I$3:$K$6,3,FALSE)</f>
        <v>Las Palmas</v>
      </c>
      <c r="J2457" s="9" t="str">
        <f>VLOOKUP(Tabla1[[#This Row],[CodigoEmpleado]],Originales!$M$3:$P$13,2,FALSE)</f>
        <v>Jose</v>
      </c>
      <c r="K2457" s="10">
        <f>YEAR(Tabla1[[#This Row],[Fecha]])</f>
        <v>2011</v>
      </c>
      <c r="L2457" s="11">
        <f>MONTH(Tabla1[[#This Row],[Fecha]])</f>
        <v>11</v>
      </c>
      <c r="M2457" s="11">
        <f>DAY(Tabla1[[#This Row],[Fecha]])</f>
        <v>3</v>
      </c>
      <c r="N2457" s="11">
        <f>WEEKDAY(Tabla1[[#This Row],[Fecha]],2)</f>
        <v>4</v>
      </c>
      <c r="O2457" s="11" t="str">
        <f t="shared" si="38"/>
        <v>Jueves</v>
      </c>
    </row>
    <row r="2458" spans="1:15" x14ac:dyDescent="0.25">
      <c r="A2458" s="4">
        <v>40851</v>
      </c>
      <c r="B2458">
        <v>1</v>
      </c>
      <c r="C2458">
        <v>1</v>
      </c>
      <c r="D2458" s="5" t="s">
        <v>47</v>
      </c>
      <c r="E2458" s="6">
        <v>608.32799999999997</v>
      </c>
      <c r="F2458" s="6">
        <v>1190.4059999999999</v>
      </c>
      <c r="G2458" s="6">
        <v>1798.7339999999999</v>
      </c>
      <c r="H2458" s="6" t="str">
        <f>VLOOKUP(Tabla1[[#This Row],[Caja]],Originales!$I$3:$K$6,2,FALSE)</f>
        <v>Tenerife Norte</v>
      </c>
      <c r="I2458" s="6" t="str">
        <f>VLOOKUP(Tabla1[[#This Row],[Caja]],Originales!$I$3:$K$6,3,FALSE)</f>
        <v>Tenerife</v>
      </c>
      <c r="J2458" s="9" t="str">
        <f>VLOOKUP(Tabla1[[#This Row],[CodigoEmpleado]],Originales!$M$3:$P$13,2,FALSE)</f>
        <v>Toño</v>
      </c>
      <c r="K2458" s="10">
        <f>YEAR(Tabla1[[#This Row],[Fecha]])</f>
        <v>2011</v>
      </c>
      <c r="L2458" s="11">
        <f>MONTH(Tabla1[[#This Row],[Fecha]])</f>
        <v>11</v>
      </c>
      <c r="M2458" s="11">
        <f>DAY(Tabla1[[#This Row],[Fecha]])</f>
        <v>4</v>
      </c>
      <c r="N2458" s="11">
        <f>WEEKDAY(Tabla1[[#This Row],[Fecha]],2)</f>
        <v>5</v>
      </c>
      <c r="O2458" s="11" t="str">
        <f t="shared" si="38"/>
        <v>Viernes</v>
      </c>
    </row>
    <row r="2459" spans="1:15" x14ac:dyDescent="0.25">
      <c r="A2459" s="4">
        <v>40851</v>
      </c>
      <c r="B2459">
        <v>1</v>
      </c>
      <c r="C2459">
        <v>2</v>
      </c>
      <c r="D2459" s="5" t="s">
        <v>24</v>
      </c>
      <c r="E2459" s="6">
        <v>626.23050000000001</v>
      </c>
      <c r="F2459" s="6">
        <v>1420.2090000000001</v>
      </c>
      <c r="G2459" s="6">
        <v>2046.4395</v>
      </c>
      <c r="H2459" s="6" t="str">
        <f>VLOOKUP(Tabla1[[#This Row],[Caja]],Originales!$I$3:$K$6,2,FALSE)</f>
        <v>Tenerife Norte</v>
      </c>
      <c r="I2459" s="6" t="str">
        <f>VLOOKUP(Tabla1[[#This Row],[Caja]],Originales!$I$3:$K$6,3,FALSE)</f>
        <v>Tenerife</v>
      </c>
      <c r="J2459" s="9" t="str">
        <f>VLOOKUP(Tabla1[[#This Row],[CodigoEmpleado]],Originales!$M$3:$P$13,2,FALSE)</f>
        <v>Ana</v>
      </c>
      <c r="K2459" s="10">
        <f>YEAR(Tabla1[[#This Row],[Fecha]])</f>
        <v>2011</v>
      </c>
      <c r="L2459" s="11">
        <f>MONTH(Tabla1[[#This Row],[Fecha]])</f>
        <v>11</v>
      </c>
      <c r="M2459" s="11">
        <f>DAY(Tabla1[[#This Row],[Fecha]])</f>
        <v>4</v>
      </c>
      <c r="N2459" s="11">
        <f>WEEKDAY(Tabla1[[#This Row],[Fecha]],2)</f>
        <v>5</v>
      </c>
      <c r="O2459" s="11" t="str">
        <f t="shared" si="38"/>
        <v>Viernes</v>
      </c>
    </row>
    <row r="2460" spans="1:15" x14ac:dyDescent="0.25">
      <c r="A2460" s="4">
        <v>40851</v>
      </c>
      <c r="B2460">
        <v>2</v>
      </c>
      <c r="C2460">
        <v>1</v>
      </c>
      <c r="D2460" s="5" t="s">
        <v>30</v>
      </c>
      <c r="E2460" s="6">
        <v>574.476</v>
      </c>
      <c r="F2460" s="6">
        <v>1043.049</v>
      </c>
      <c r="G2460" s="6">
        <v>1617.5250000000001</v>
      </c>
      <c r="H2460" s="6" t="str">
        <f>VLOOKUP(Tabla1[[#This Row],[Caja]],Originales!$I$3:$K$6,2,FALSE)</f>
        <v>Tenerife Sur</v>
      </c>
      <c r="I2460" s="6" t="str">
        <f>VLOOKUP(Tabla1[[#This Row],[Caja]],Originales!$I$3:$K$6,3,FALSE)</f>
        <v>Tenerife</v>
      </c>
      <c r="J2460" s="9" t="str">
        <f>VLOOKUP(Tabla1[[#This Row],[CodigoEmpleado]],Originales!$M$3:$P$13,2,FALSE)</f>
        <v>Juan</v>
      </c>
      <c r="K2460" s="10">
        <f>YEAR(Tabla1[[#This Row],[Fecha]])</f>
        <v>2011</v>
      </c>
      <c r="L2460" s="11">
        <f>MONTH(Tabla1[[#This Row],[Fecha]])</f>
        <v>11</v>
      </c>
      <c r="M2460" s="11">
        <f>DAY(Tabla1[[#This Row],[Fecha]])</f>
        <v>4</v>
      </c>
      <c r="N2460" s="11">
        <f>WEEKDAY(Tabla1[[#This Row],[Fecha]],2)</f>
        <v>5</v>
      </c>
      <c r="O2460" s="11" t="str">
        <f t="shared" si="38"/>
        <v>Viernes</v>
      </c>
    </row>
    <row r="2461" spans="1:15" x14ac:dyDescent="0.25">
      <c r="A2461" s="4">
        <v>40851</v>
      </c>
      <c r="B2461">
        <v>2</v>
      </c>
      <c r="C2461">
        <v>2</v>
      </c>
      <c r="D2461" s="5" t="s">
        <v>16</v>
      </c>
      <c r="E2461" s="6">
        <v>565.55100000000004</v>
      </c>
      <c r="F2461" s="6">
        <v>1371.0165</v>
      </c>
      <c r="G2461" s="6">
        <v>1936.5675000000001</v>
      </c>
      <c r="H2461" s="6" t="str">
        <f>VLOOKUP(Tabla1[[#This Row],[Caja]],Originales!$I$3:$K$6,2,FALSE)</f>
        <v>Tenerife Sur</v>
      </c>
      <c r="I2461" s="6" t="str">
        <f>VLOOKUP(Tabla1[[#This Row],[Caja]],Originales!$I$3:$K$6,3,FALSE)</f>
        <v>Tenerife</v>
      </c>
      <c r="J2461" s="9" t="str">
        <f>VLOOKUP(Tabla1[[#This Row],[CodigoEmpleado]],Originales!$M$3:$P$13,2,FALSE)</f>
        <v>Jorge</v>
      </c>
      <c r="K2461" s="10">
        <f>YEAR(Tabla1[[#This Row],[Fecha]])</f>
        <v>2011</v>
      </c>
      <c r="L2461" s="11">
        <f>MONTH(Tabla1[[#This Row],[Fecha]])</f>
        <v>11</v>
      </c>
      <c r="M2461" s="11">
        <f>DAY(Tabla1[[#This Row],[Fecha]])</f>
        <v>4</v>
      </c>
      <c r="N2461" s="11">
        <f>WEEKDAY(Tabla1[[#This Row],[Fecha]],2)</f>
        <v>5</v>
      </c>
      <c r="O2461" s="11" t="str">
        <f t="shared" si="38"/>
        <v>Viernes</v>
      </c>
    </row>
    <row r="2462" spans="1:15" x14ac:dyDescent="0.25">
      <c r="A2462" s="4">
        <v>40851</v>
      </c>
      <c r="B2462">
        <v>3</v>
      </c>
      <c r="C2462">
        <v>1</v>
      </c>
      <c r="D2462" s="5" t="s">
        <v>22</v>
      </c>
      <c r="E2462" s="6">
        <v>437.87099999999998</v>
      </c>
      <c r="F2462" s="6">
        <v>1182.4680000000001</v>
      </c>
      <c r="G2462" s="6">
        <v>1620.3389999999999</v>
      </c>
      <c r="H2462" s="6" t="str">
        <f>VLOOKUP(Tabla1[[#This Row],[Caja]],Originales!$I$3:$K$6,2,FALSE)</f>
        <v>Las Canteras</v>
      </c>
      <c r="I2462" s="6" t="str">
        <f>VLOOKUP(Tabla1[[#This Row],[Caja]],Originales!$I$3:$K$6,3,FALSE)</f>
        <v>Las Palmas</v>
      </c>
      <c r="J2462" s="9" t="str">
        <f>VLOOKUP(Tabla1[[#This Row],[CodigoEmpleado]],Originales!$M$3:$P$13,2,FALSE)</f>
        <v>Paco</v>
      </c>
      <c r="K2462" s="10">
        <f>YEAR(Tabla1[[#This Row],[Fecha]])</f>
        <v>2011</v>
      </c>
      <c r="L2462" s="11">
        <f>MONTH(Tabla1[[#This Row],[Fecha]])</f>
        <v>11</v>
      </c>
      <c r="M2462" s="11">
        <f>DAY(Tabla1[[#This Row],[Fecha]])</f>
        <v>4</v>
      </c>
      <c r="N2462" s="11">
        <f>WEEKDAY(Tabla1[[#This Row],[Fecha]],2)</f>
        <v>5</v>
      </c>
      <c r="O2462" s="11" t="str">
        <f t="shared" si="38"/>
        <v>Viernes</v>
      </c>
    </row>
    <row r="2463" spans="1:15" x14ac:dyDescent="0.25">
      <c r="A2463" s="4">
        <v>40851</v>
      </c>
      <c r="B2463">
        <v>3</v>
      </c>
      <c r="C2463">
        <v>2</v>
      </c>
      <c r="D2463" s="5" t="s">
        <v>27</v>
      </c>
      <c r="E2463" s="6">
        <v>718.52549999999997</v>
      </c>
      <c r="F2463" s="6">
        <v>1187.088</v>
      </c>
      <c r="G2463" s="6">
        <v>1905.6134999999999</v>
      </c>
      <c r="H2463" s="6" t="str">
        <f>VLOOKUP(Tabla1[[#This Row],[Caja]],Originales!$I$3:$K$6,2,FALSE)</f>
        <v>Las Canteras</v>
      </c>
      <c r="I2463" s="6" t="str">
        <f>VLOOKUP(Tabla1[[#This Row],[Caja]],Originales!$I$3:$K$6,3,FALSE)</f>
        <v>Las Palmas</v>
      </c>
      <c r="J2463" s="9" t="str">
        <f>VLOOKUP(Tabla1[[#This Row],[CodigoEmpleado]],Originales!$M$3:$P$13,2,FALSE)</f>
        <v>Bea</v>
      </c>
      <c r="K2463" s="10">
        <f>YEAR(Tabla1[[#This Row],[Fecha]])</f>
        <v>2011</v>
      </c>
      <c r="L2463" s="11">
        <f>MONTH(Tabla1[[#This Row],[Fecha]])</f>
        <v>11</v>
      </c>
      <c r="M2463" s="11">
        <f>DAY(Tabla1[[#This Row],[Fecha]])</f>
        <v>4</v>
      </c>
      <c r="N2463" s="11">
        <f>WEEKDAY(Tabla1[[#This Row],[Fecha]],2)</f>
        <v>5</v>
      </c>
      <c r="O2463" s="11" t="str">
        <f t="shared" si="38"/>
        <v>Viernes</v>
      </c>
    </row>
    <row r="2464" spans="1:15" x14ac:dyDescent="0.25">
      <c r="A2464" s="4">
        <v>40851</v>
      </c>
      <c r="B2464">
        <v>4</v>
      </c>
      <c r="C2464">
        <v>1</v>
      </c>
      <c r="D2464" s="5" t="s">
        <v>32</v>
      </c>
      <c r="E2464" s="6">
        <v>681.64949999999999</v>
      </c>
      <c r="F2464" s="6">
        <v>1130.0205000000001</v>
      </c>
      <c r="G2464" s="6">
        <v>1811.67</v>
      </c>
      <c r="H2464" s="6" t="str">
        <f>VLOOKUP(Tabla1[[#This Row],[Caja]],Originales!$I$3:$K$6,2,FALSE)</f>
        <v>Telde</v>
      </c>
      <c r="I2464" s="6" t="str">
        <f>VLOOKUP(Tabla1[[#This Row],[Caja]],Originales!$I$3:$K$6,3,FALSE)</f>
        <v>Las Palmas</v>
      </c>
      <c r="J2464" s="9" t="str">
        <f>VLOOKUP(Tabla1[[#This Row],[CodigoEmpleado]],Originales!$M$3:$P$13,2,FALSE)</f>
        <v>Ana</v>
      </c>
      <c r="K2464" s="10">
        <f>YEAR(Tabla1[[#This Row],[Fecha]])</f>
        <v>2011</v>
      </c>
      <c r="L2464" s="11">
        <f>MONTH(Tabla1[[#This Row],[Fecha]])</f>
        <v>11</v>
      </c>
      <c r="M2464" s="11">
        <f>DAY(Tabla1[[#This Row],[Fecha]])</f>
        <v>4</v>
      </c>
      <c r="N2464" s="11">
        <f>WEEKDAY(Tabla1[[#This Row],[Fecha]],2)</f>
        <v>5</v>
      </c>
      <c r="O2464" s="11" t="str">
        <f t="shared" si="38"/>
        <v>Viernes</v>
      </c>
    </row>
    <row r="2465" spans="1:15" x14ac:dyDescent="0.25">
      <c r="A2465" s="4">
        <v>40851</v>
      </c>
      <c r="B2465">
        <v>4</v>
      </c>
      <c r="C2465">
        <v>2</v>
      </c>
      <c r="D2465" s="5" t="s">
        <v>37</v>
      </c>
      <c r="E2465" s="6">
        <v>742.82249999999999</v>
      </c>
      <c r="F2465" s="6">
        <v>1178.7825</v>
      </c>
      <c r="G2465" s="6">
        <v>1921.605</v>
      </c>
      <c r="H2465" s="6" t="str">
        <f>VLOOKUP(Tabla1[[#This Row],[Caja]],Originales!$I$3:$K$6,2,FALSE)</f>
        <v>Telde</v>
      </c>
      <c r="I2465" s="6" t="str">
        <f>VLOOKUP(Tabla1[[#This Row],[Caja]],Originales!$I$3:$K$6,3,FALSE)</f>
        <v>Las Palmas</v>
      </c>
      <c r="J2465" s="9" t="str">
        <f>VLOOKUP(Tabla1[[#This Row],[CodigoEmpleado]],Originales!$M$3:$P$13,2,FALSE)</f>
        <v>Luis</v>
      </c>
      <c r="K2465" s="10">
        <f>YEAR(Tabla1[[#This Row],[Fecha]])</f>
        <v>2011</v>
      </c>
      <c r="L2465" s="11">
        <f>MONTH(Tabla1[[#This Row],[Fecha]])</f>
        <v>11</v>
      </c>
      <c r="M2465" s="11">
        <f>DAY(Tabla1[[#This Row],[Fecha]])</f>
        <v>4</v>
      </c>
      <c r="N2465" s="11">
        <f>WEEKDAY(Tabla1[[#This Row],[Fecha]],2)</f>
        <v>5</v>
      </c>
      <c r="O2465" s="11" t="str">
        <f t="shared" si="38"/>
        <v>Viernes</v>
      </c>
    </row>
    <row r="2466" spans="1:15" x14ac:dyDescent="0.25">
      <c r="A2466" s="4">
        <v>40852</v>
      </c>
      <c r="B2466">
        <v>1</v>
      </c>
      <c r="C2466">
        <v>1</v>
      </c>
      <c r="D2466" s="5" t="s">
        <v>40</v>
      </c>
      <c r="E2466" s="6">
        <v>533.4</v>
      </c>
      <c r="F2466" s="6">
        <v>1098.6255000000001</v>
      </c>
      <c r="G2466" s="6">
        <v>1632.0255</v>
      </c>
      <c r="H2466" s="6" t="str">
        <f>VLOOKUP(Tabla1[[#This Row],[Caja]],Originales!$I$3:$K$6,2,FALSE)</f>
        <v>Tenerife Norte</v>
      </c>
      <c r="I2466" s="6" t="str">
        <f>VLOOKUP(Tabla1[[#This Row],[Caja]],Originales!$I$3:$K$6,3,FALSE)</f>
        <v>Tenerife</v>
      </c>
      <c r="J2466" s="9" t="str">
        <f>VLOOKUP(Tabla1[[#This Row],[CodigoEmpleado]],Originales!$M$3:$P$13,2,FALSE)</f>
        <v>Pepe</v>
      </c>
      <c r="K2466" s="10">
        <f>YEAR(Tabla1[[#This Row],[Fecha]])</f>
        <v>2011</v>
      </c>
      <c r="L2466" s="11">
        <f>MONTH(Tabla1[[#This Row],[Fecha]])</f>
        <v>11</v>
      </c>
      <c r="M2466" s="11">
        <f>DAY(Tabla1[[#This Row],[Fecha]])</f>
        <v>5</v>
      </c>
      <c r="N2466" s="11">
        <f>WEEKDAY(Tabla1[[#This Row],[Fecha]],2)</f>
        <v>6</v>
      </c>
      <c r="O2466" s="11" t="str">
        <f t="shared" si="38"/>
        <v>Sábado</v>
      </c>
    </row>
    <row r="2467" spans="1:15" x14ac:dyDescent="0.25">
      <c r="A2467" s="4">
        <v>40852</v>
      </c>
      <c r="B2467">
        <v>1</v>
      </c>
      <c r="C2467">
        <v>2</v>
      </c>
      <c r="D2467" s="5" t="s">
        <v>41</v>
      </c>
      <c r="E2467" s="6">
        <v>672.65099999999995</v>
      </c>
      <c r="F2467" s="6">
        <v>1105.923</v>
      </c>
      <c r="G2467" s="6">
        <v>1778.5740000000001</v>
      </c>
      <c r="H2467" s="6" t="str">
        <f>VLOOKUP(Tabla1[[#This Row],[Caja]],Originales!$I$3:$K$6,2,FALSE)</f>
        <v>Tenerife Norte</v>
      </c>
      <c r="I2467" s="6" t="str">
        <f>VLOOKUP(Tabla1[[#This Row],[Caja]],Originales!$I$3:$K$6,3,FALSE)</f>
        <v>Tenerife</v>
      </c>
      <c r="J2467" s="9" t="str">
        <f>VLOOKUP(Tabla1[[#This Row],[CodigoEmpleado]],Originales!$M$3:$P$13,2,FALSE)</f>
        <v>Javi</v>
      </c>
      <c r="K2467" s="10">
        <f>YEAR(Tabla1[[#This Row],[Fecha]])</f>
        <v>2011</v>
      </c>
      <c r="L2467" s="11">
        <f>MONTH(Tabla1[[#This Row],[Fecha]])</f>
        <v>11</v>
      </c>
      <c r="M2467" s="11">
        <f>DAY(Tabla1[[#This Row],[Fecha]])</f>
        <v>5</v>
      </c>
      <c r="N2467" s="11">
        <f>WEEKDAY(Tabla1[[#This Row],[Fecha]],2)</f>
        <v>6</v>
      </c>
      <c r="O2467" s="11" t="str">
        <f t="shared" si="38"/>
        <v>Sábado</v>
      </c>
    </row>
    <row r="2468" spans="1:15" x14ac:dyDescent="0.25">
      <c r="A2468" s="4">
        <v>40852</v>
      </c>
      <c r="B2468">
        <v>2</v>
      </c>
      <c r="C2468">
        <v>1</v>
      </c>
      <c r="D2468" s="5" t="s">
        <v>43</v>
      </c>
      <c r="E2468" s="6">
        <v>678.5625</v>
      </c>
      <c r="F2468" s="6">
        <v>1040.1195</v>
      </c>
      <c r="G2468" s="6">
        <v>1718.682</v>
      </c>
      <c r="H2468" s="6" t="str">
        <f>VLOOKUP(Tabla1[[#This Row],[Caja]],Originales!$I$3:$K$6,2,FALSE)</f>
        <v>Tenerife Sur</v>
      </c>
      <c r="I2468" s="6" t="str">
        <f>VLOOKUP(Tabla1[[#This Row],[Caja]],Originales!$I$3:$K$6,3,FALSE)</f>
        <v>Tenerife</v>
      </c>
      <c r="J2468" s="9" t="str">
        <f>VLOOKUP(Tabla1[[#This Row],[CodigoEmpleado]],Originales!$M$3:$P$13,2,FALSE)</f>
        <v>Jose</v>
      </c>
      <c r="K2468" s="10">
        <f>YEAR(Tabla1[[#This Row],[Fecha]])</f>
        <v>2011</v>
      </c>
      <c r="L2468" s="11">
        <f>MONTH(Tabla1[[#This Row],[Fecha]])</f>
        <v>11</v>
      </c>
      <c r="M2468" s="11">
        <f>DAY(Tabla1[[#This Row],[Fecha]])</f>
        <v>5</v>
      </c>
      <c r="N2468" s="11">
        <f>WEEKDAY(Tabla1[[#This Row],[Fecha]],2)</f>
        <v>6</v>
      </c>
      <c r="O2468" s="11" t="str">
        <f t="shared" si="38"/>
        <v>Sábado</v>
      </c>
    </row>
    <row r="2469" spans="1:15" x14ac:dyDescent="0.25">
      <c r="A2469" s="4">
        <v>40852</v>
      </c>
      <c r="B2469">
        <v>2</v>
      </c>
      <c r="C2469">
        <v>2</v>
      </c>
      <c r="D2469" s="5" t="s">
        <v>47</v>
      </c>
      <c r="E2469" s="6">
        <v>642.74699999999996</v>
      </c>
      <c r="F2469" s="6">
        <v>1182.489</v>
      </c>
      <c r="G2469" s="6">
        <v>1825.2360000000001</v>
      </c>
      <c r="H2469" s="6" t="str">
        <f>VLOOKUP(Tabla1[[#This Row],[Caja]],Originales!$I$3:$K$6,2,FALSE)</f>
        <v>Tenerife Sur</v>
      </c>
      <c r="I2469" s="6" t="str">
        <f>VLOOKUP(Tabla1[[#This Row],[Caja]],Originales!$I$3:$K$6,3,FALSE)</f>
        <v>Tenerife</v>
      </c>
      <c r="J2469" s="9" t="str">
        <f>VLOOKUP(Tabla1[[#This Row],[CodigoEmpleado]],Originales!$M$3:$P$13,2,FALSE)</f>
        <v>Toño</v>
      </c>
      <c r="K2469" s="10">
        <f>YEAR(Tabla1[[#This Row],[Fecha]])</f>
        <v>2011</v>
      </c>
      <c r="L2469" s="11">
        <f>MONTH(Tabla1[[#This Row],[Fecha]])</f>
        <v>11</v>
      </c>
      <c r="M2469" s="11">
        <f>DAY(Tabla1[[#This Row],[Fecha]])</f>
        <v>5</v>
      </c>
      <c r="N2469" s="11">
        <f>WEEKDAY(Tabla1[[#This Row],[Fecha]],2)</f>
        <v>6</v>
      </c>
      <c r="O2469" s="11" t="str">
        <f t="shared" si="38"/>
        <v>Sábado</v>
      </c>
    </row>
    <row r="2470" spans="1:15" x14ac:dyDescent="0.25">
      <c r="A2470" s="4">
        <v>40852</v>
      </c>
      <c r="B2470">
        <v>3</v>
      </c>
      <c r="C2470">
        <v>1</v>
      </c>
      <c r="D2470" s="5" t="s">
        <v>24</v>
      </c>
      <c r="E2470" s="6">
        <v>537.11699999999996</v>
      </c>
      <c r="F2470" s="6">
        <v>1079.3789999999999</v>
      </c>
      <c r="G2470" s="6">
        <v>1616.4960000000001</v>
      </c>
      <c r="H2470" s="6" t="str">
        <f>VLOOKUP(Tabla1[[#This Row],[Caja]],Originales!$I$3:$K$6,2,FALSE)</f>
        <v>Las Canteras</v>
      </c>
      <c r="I2470" s="6" t="str">
        <f>VLOOKUP(Tabla1[[#This Row],[Caja]],Originales!$I$3:$K$6,3,FALSE)</f>
        <v>Las Palmas</v>
      </c>
      <c r="J2470" s="9" t="str">
        <f>VLOOKUP(Tabla1[[#This Row],[CodigoEmpleado]],Originales!$M$3:$P$13,2,FALSE)</f>
        <v>Ana</v>
      </c>
      <c r="K2470" s="10">
        <f>YEAR(Tabla1[[#This Row],[Fecha]])</f>
        <v>2011</v>
      </c>
      <c r="L2470" s="11">
        <f>MONTH(Tabla1[[#This Row],[Fecha]])</f>
        <v>11</v>
      </c>
      <c r="M2470" s="11">
        <f>DAY(Tabla1[[#This Row],[Fecha]])</f>
        <v>5</v>
      </c>
      <c r="N2470" s="11">
        <f>WEEKDAY(Tabla1[[#This Row],[Fecha]],2)</f>
        <v>6</v>
      </c>
      <c r="O2470" s="11" t="str">
        <f t="shared" si="38"/>
        <v>Sábado</v>
      </c>
    </row>
    <row r="2471" spans="1:15" x14ac:dyDescent="0.25">
      <c r="A2471" s="4">
        <v>40852</v>
      </c>
      <c r="B2471">
        <v>3</v>
      </c>
      <c r="C2471">
        <v>2</v>
      </c>
      <c r="D2471" s="5" t="s">
        <v>30</v>
      </c>
      <c r="E2471" s="6">
        <v>473.34</v>
      </c>
      <c r="F2471" s="6">
        <v>1178.6880000000001</v>
      </c>
      <c r="G2471" s="6">
        <v>1652.028</v>
      </c>
      <c r="H2471" s="6" t="str">
        <f>VLOOKUP(Tabla1[[#This Row],[Caja]],Originales!$I$3:$K$6,2,FALSE)</f>
        <v>Las Canteras</v>
      </c>
      <c r="I2471" s="6" t="str">
        <f>VLOOKUP(Tabla1[[#This Row],[Caja]],Originales!$I$3:$K$6,3,FALSE)</f>
        <v>Las Palmas</v>
      </c>
      <c r="J2471" s="9" t="str">
        <f>VLOOKUP(Tabla1[[#This Row],[CodigoEmpleado]],Originales!$M$3:$P$13,2,FALSE)</f>
        <v>Juan</v>
      </c>
      <c r="K2471" s="10">
        <f>YEAR(Tabla1[[#This Row],[Fecha]])</f>
        <v>2011</v>
      </c>
      <c r="L2471" s="11">
        <f>MONTH(Tabla1[[#This Row],[Fecha]])</f>
        <v>11</v>
      </c>
      <c r="M2471" s="11">
        <f>DAY(Tabla1[[#This Row],[Fecha]])</f>
        <v>5</v>
      </c>
      <c r="N2471" s="11">
        <f>WEEKDAY(Tabla1[[#This Row],[Fecha]],2)</f>
        <v>6</v>
      </c>
      <c r="O2471" s="11" t="str">
        <f t="shared" si="38"/>
        <v>Sábado</v>
      </c>
    </row>
    <row r="2472" spans="1:15" x14ac:dyDescent="0.25">
      <c r="A2472" s="4">
        <v>40852</v>
      </c>
      <c r="B2472">
        <v>4</v>
      </c>
      <c r="C2472">
        <v>1</v>
      </c>
      <c r="D2472" s="5" t="s">
        <v>16</v>
      </c>
      <c r="E2472" s="6">
        <v>606.78449999999998</v>
      </c>
      <c r="F2472" s="6">
        <v>1110.2070000000001</v>
      </c>
      <c r="G2472" s="6">
        <v>1716.9915000000001</v>
      </c>
      <c r="H2472" s="6" t="str">
        <f>VLOOKUP(Tabla1[[#This Row],[Caja]],Originales!$I$3:$K$6,2,FALSE)</f>
        <v>Telde</v>
      </c>
      <c r="I2472" s="6" t="str">
        <f>VLOOKUP(Tabla1[[#This Row],[Caja]],Originales!$I$3:$K$6,3,FALSE)</f>
        <v>Las Palmas</v>
      </c>
      <c r="J2472" s="9" t="str">
        <f>VLOOKUP(Tabla1[[#This Row],[CodigoEmpleado]],Originales!$M$3:$P$13,2,FALSE)</f>
        <v>Jorge</v>
      </c>
      <c r="K2472" s="10">
        <f>YEAR(Tabla1[[#This Row],[Fecha]])</f>
        <v>2011</v>
      </c>
      <c r="L2472" s="11">
        <f>MONTH(Tabla1[[#This Row],[Fecha]])</f>
        <v>11</v>
      </c>
      <c r="M2472" s="11">
        <f>DAY(Tabla1[[#This Row],[Fecha]])</f>
        <v>5</v>
      </c>
      <c r="N2472" s="11">
        <f>WEEKDAY(Tabla1[[#This Row],[Fecha]],2)</f>
        <v>6</v>
      </c>
      <c r="O2472" s="11" t="str">
        <f t="shared" si="38"/>
        <v>Sábado</v>
      </c>
    </row>
    <row r="2473" spans="1:15" x14ac:dyDescent="0.25">
      <c r="A2473" s="4">
        <v>40852</v>
      </c>
      <c r="B2473">
        <v>4</v>
      </c>
      <c r="C2473">
        <v>2</v>
      </c>
      <c r="D2473" s="5" t="s">
        <v>22</v>
      </c>
      <c r="E2473" s="6">
        <v>528.60149999999999</v>
      </c>
      <c r="F2473" s="6">
        <v>1148.7945</v>
      </c>
      <c r="G2473" s="6">
        <v>1677.396</v>
      </c>
      <c r="H2473" s="6" t="str">
        <f>VLOOKUP(Tabla1[[#This Row],[Caja]],Originales!$I$3:$K$6,2,FALSE)</f>
        <v>Telde</v>
      </c>
      <c r="I2473" s="6" t="str">
        <f>VLOOKUP(Tabla1[[#This Row],[Caja]],Originales!$I$3:$K$6,3,FALSE)</f>
        <v>Las Palmas</v>
      </c>
      <c r="J2473" s="9" t="str">
        <f>VLOOKUP(Tabla1[[#This Row],[CodigoEmpleado]],Originales!$M$3:$P$13,2,FALSE)</f>
        <v>Paco</v>
      </c>
      <c r="K2473" s="10">
        <f>YEAR(Tabla1[[#This Row],[Fecha]])</f>
        <v>2011</v>
      </c>
      <c r="L2473" s="11">
        <f>MONTH(Tabla1[[#This Row],[Fecha]])</f>
        <v>11</v>
      </c>
      <c r="M2473" s="11">
        <f>DAY(Tabla1[[#This Row],[Fecha]])</f>
        <v>5</v>
      </c>
      <c r="N2473" s="11">
        <f>WEEKDAY(Tabla1[[#This Row],[Fecha]],2)</f>
        <v>6</v>
      </c>
      <c r="O2473" s="11" t="str">
        <f t="shared" si="38"/>
        <v>Sábado</v>
      </c>
    </row>
    <row r="2474" spans="1:15" x14ac:dyDescent="0.25">
      <c r="A2474" s="4">
        <v>40853</v>
      </c>
      <c r="B2474">
        <v>1</v>
      </c>
      <c r="C2474">
        <v>1</v>
      </c>
      <c r="D2474" s="5" t="s">
        <v>27</v>
      </c>
      <c r="E2474" s="6">
        <v>494.78100000000001</v>
      </c>
      <c r="F2474" s="6">
        <v>1168.482</v>
      </c>
      <c r="G2474" s="6">
        <v>1663.2629999999999</v>
      </c>
      <c r="H2474" s="6" t="str">
        <f>VLOOKUP(Tabla1[[#This Row],[Caja]],Originales!$I$3:$K$6,2,FALSE)</f>
        <v>Tenerife Norte</v>
      </c>
      <c r="I2474" s="6" t="str">
        <f>VLOOKUP(Tabla1[[#This Row],[Caja]],Originales!$I$3:$K$6,3,FALSE)</f>
        <v>Tenerife</v>
      </c>
      <c r="J2474" s="9" t="str">
        <f>VLOOKUP(Tabla1[[#This Row],[CodigoEmpleado]],Originales!$M$3:$P$13,2,FALSE)</f>
        <v>Bea</v>
      </c>
      <c r="K2474" s="10">
        <f>YEAR(Tabla1[[#This Row],[Fecha]])</f>
        <v>2011</v>
      </c>
      <c r="L2474" s="11">
        <f>MONTH(Tabla1[[#This Row],[Fecha]])</f>
        <v>11</v>
      </c>
      <c r="M2474" s="11">
        <f>DAY(Tabla1[[#This Row],[Fecha]])</f>
        <v>6</v>
      </c>
      <c r="N2474" s="11">
        <f>WEEKDAY(Tabla1[[#This Row],[Fecha]],2)</f>
        <v>7</v>
      </c>
      <c r="O2474" s="11" t="str">
        <f t="shared" si="38"/>
        <v>Domingo</v>
      </c>
    </row>
    <row r="2475" spans="1:15" x14ac:dyDescent="0.25">
      <c r="A2475" s="4">
        <v>40853</v>
      </c>
      <c r="B2475">
        <v>1</v>
      </c>
      <c r="C2475">
        <v>2</v>
      </c>
      <c r="D2475" s="5" t="s">
        <v>32</v>
      </c>
      <c r="E2475" s="6">
        <v>681.28200000000004</v>
      </c>
      <c r="F2475" s="6">
        <v>1328.1869999999999</v>
      </c>
      <c r="G2475" s="6">
        <v>2009.4690000000001</v>
      </c>
      <c r="H2475" s="6" t="str">
        <f>VLOOKUP(Tabla1[[#This Row],[Caja]],Originales!$I$3:$K$6,2,FALSE)</f>
        <v>Tenerife Norte</v>
      </c>
      <c r="I2475" s="6" t="str">
        <f>VLOOKUP(Tabla1[[#This Row],[Caja]],Originales!$I$3:$K$6,3,FALSE)</f>
        <v>Tenerife</v>
      </c>
      <c r="J2475" s="9" t="str">
        <f>VLOOKUP(Tabla1[[#This Row],[CodigoEmpleado]],Originales!$M$3:$P$13,2,FALSE)</f>
        <v>Ana</v>
      </c>
      <c r="K2475" s="10">
        <f>YEAR(Tabla1[[#This Row],[Fecha]])</f>
        <v>2011</v>
      </c>
      <c r="L2475" s="11">
        <f>MONTH(Tabla1[[#This Row],[Fecha]])</f>
        <v>11</v>
      </c>
      <c r="M2475" s="11">
        <f>DAY(Tabla1[[#This Row],[Fecha]])</f>
        <v>6</v>
      </c>
      <c r="N2475" s="11">
        <f>WEEKDAY(Tabla1[[#This Row],[Fecha]],2)</f>
        <v>7</v>
      </c>
      <c r="O2475" s="11" t="str">
        <f t="shared" si="38"/>
        <v>Domingo</v>
      </c>
    </row>
    <row r="2476" spans="1:15" x14ac:dyDescent="0.25">
      <c r="A2476" s="4">
        <v>40853</v>
      </c>
      <c r="B2476">
        <v>2</v>
      </c>
      <c r="C2476">
        <v>1</v>
      </c>
      <c r="D2476" s="5" t="s">
        <v>37</v>
      </c>
      <c r="E2476" s="6">
        <v>623.54250000000002</v>
      </c>
      <c r="F2476" s="6">
        <v>969.85350000000005</v>
      </c>
      <c r="G2476" s="6">
        <v>1593.396</v>
      </c>
      <c r="H2476" s="6" t="str">
        <f>VLOOKUP(Tabla1[[#This Row],[Caja]],Originales!$I$3:$K$6,2,FALSE)</f>
        <v>Tenerife Sur</v>
      </c>
      <c r="I2476" s="6" t="str">
        <f>VLOOKUP(Tabla1[[#This Row],[Caja]],Originales!$I$3:$K$6,3,FALSE)</f>
        <v>Tenerife</v>
      </c>
      <c r="J2476" s="9" t="str">
        <f>VLOOKUP(Tabla1[[#This Row],[CodigoEmpleado]],Originales!$M$3:$P$13,2,FALSE)</f>
        <v>Luis</v>
      </c>
      <c r="K2476" s="10">
        <f>YEAR(Tabla1[[#This Row],[Fecha]])</f>
        <v>2011</v>
      </c>
      <c r="L2476" s="11">
        <f>MONTH(Tabla1[[#This Row],[Fecha]])</f>
        <v>11</v>
      </c>
      <c r="M2476" s="11">
        <f>DAY(Tabla1[[#This Row],[Fecha]])</f>
        <v>6</v>
      </c>
      <c r="N2476" s="11">
        <f>WEEKDAY(Tabla1[[#This Row],[Fecha]],2)</f>
        <v>7</v>
      </c>
      <c r="O2476" s="11" t="str">
        <f t="shared" si="38"/>
        <v>Domingo</v>
      </c>
    </row>
    <row r="2477" spans="1:15" x14ac:dyDescent="0.25">
      <c r="A2477" s="4">
        <v>40853</v>
      </c>
      <c r="B2477">
        <v>2</v>
      </c>
      <c r="C2477">
        <v>2</v>
      </c>
      <c r="D2477" s="5" t="s">
        <v>40</v>
      </c>
      <c r="E2477" s="6">
        <v>475.78649999999999</v>
      </c>
      <c r="F2477" s="6">
        <v>1128.2355</v>
      </c>
      <c r="G2477" s="6">
        <v>1604.0219999999999</v>
      </c>
      <c r="H2477" s="6" t="str">
        <f>VLOOKUP(Tabla1[[#This Row],[Caja]],Originales!$I$3:$K$6,2,FALSE)</f>
        <v>Tenerife Sur</v>
      </c>
      <c r="I2477" s="6" t="str">
        <f>VLOOKUP(Tabla1[[#This Row],[Caja]],Originales!$I$3:$K$6,3,FALSE)</f>
        <v>Tenerife</v>
      </c>
      <c r="J2477" s="9" t="str">
        <f>VLOOKUP(Tabla1[[#This Row],[CodigoEmpleado]],Originales!$M$3:$P$13,2,FALSE)</f>
        <v>Pepe</v>
      </c>
      <c r="K2477" s="10">
        <f>YEAR(Tabla1[[#This Row],[Fecha]])</f>
        <v>2011</v>
      </c>
      <c r="L2477" s="11">
        <f>MONTH(Tabla1[[#This Row],[Fecha]])</f>
        <v>11</v>
      </c>
      <c r="M2477" s="11">
        <f>DAY(Tabla1[[#This Row],[Fecha]])</f>
        <v>6</v>
      </c>
      <c r="N2477" s="11">
        <f>WEEKDAY(Tabla1[[#This Row],[Fecha]],2)</f>
        <v>7</v>
      </c>
      <c r="O2477" s="11" t="str">
        <f t="shared" si="38"/>
        <v>Domingo</v>
      </c>
    </row>
    <row r="2478" spans="1:15" x14ac:dyDescent="0.25">
      <c r="A2478" s="4">
        <v>40853</v>
      </c>
      <c r="B2478">
        <v>3</v>
      </c>
      <c r="C2478">
        <v>1</v>
      </c>
      <c r="D2478" s="5" t="s">
        <v>41</v>
      </c>
      <c r="E2478" s="6">
        <v>715.21799999999996</v>
      </c>
      <c r="F2478" s="6">
        <v>1097.0609999999999</v>
      </c>
      <c r="G2478" s="6">
        <v>1812.279</v>
      </c>
      <c r="H2478" s="6" t="str">
        <f>VLOOKUP(Tabla1[[#This Row],[Caja]],Originales!$I$3:$K$6,2,FALSE)</f>
        <v>Las Canteras</v>
      </c>
      <c r="I2478" s="6" t="str">
        <f>VLOOKUP(Tabla1[[#This Row],[Caja]],Originales!$I$3:$K$6,3,FALSE)</f>
        <v>Las Palmas</v>
      </c>
      <c r="J2478" s="9" t="str">
        <f>VLOOKUP(Tabla1[[#This Row],[CodigoEmpleado]],Originales!$M$3:$P$13,2,FALSE)</f>
        <v>Javi</v>
      </c>
      <c r="K2478" s="10">
        <f>YEAR(Tabla1[[#This Row],[Fecha]])</f>
        <v>2011</v>
      </c>
      <c r="L2478" s="11">
        <f>MONTH(Tabla1[[#This Row],[Fecha]])</f>
        <v>11</v>
      </c>
      <c r="M2478" s="11">
        <f>DAY(Tabla1[[#This Row],[Fecha]])</f>
        <v>6</v>
      </c>
      <c r="N2478" s="11">
        <f>WEEKDAY(Tabla1[[#This Row],[Fecha]],2)</f>
        <v>7</v>
      </c>
      <c r="O2478" s="11" t="str">
        <f t="shared" si="38"/>
        <v>Domingo</v>
      </c>
    </row>
    <row r="2479" spans="1:15" x14ac:dyDescent="0.25">
      <c r="A2479" s="4">
        <v>40853</v>
      </c>
      <c r="B2479">
        <v>3</v>
      </c>
      <c r="C2479">
        <v>2</v>
      </c>
      <c r="D2479" s="5" t="s">
        <v>43</v>
      </c>
      <c r="E2479" s="6">
        <v>637.69650000000001</v>
      </c>
      <c r="F2479" s="6">
        <v>1247.3685</v>
      </c>
      <c r="G2479" s="6">
        <v>1885.0650000000001</v>
      </c>
      <c r="H2479" s="6" t="str">
        <f>VLOOKUP(Tabla1[[#This Row],[Caja]],Originales!$I$3:$K$6,2,FALSE)</f>
        <v>Las Canteras</v>
      </c>
      <c r="I2479" s="6" t="str">
        <f>VLOOKUP(Tabla1[[#This Row],[Caja]],Originales!$I$3:$K$6,3,FALSE)</f>
        <v>Las Palmas</v>
      </c>
      <c r="J2479" s="9" t="str">
        <f>VLOOKUP(Tabla1[[#This Row],[CodigoEmpleado]],Originales!$M$3:$P$13,2,FALSE)</f>
        <v>Jose</v>
      </c>
      <c r="K2479" s="10">
        <f>YEAR(Tabla1[[#This Row],[Fecha]])</f>
        <v>2011</v>
      </c>
      <c r="L2479" s="11">
        <f>MONTH(Tabla1[[#This Row],[Fecha]])</f>
        <v>11</v>
      </c>
      <c r="M2479" s="11">
        <f>DAY(Tabla1[[#This Row],[Fecha]])</f>
        <v>6</v>
      </c>
      <c r="N2479" s="11">
        <f>WEEKDAY(Tabla1[[#This Row],[Fecha]],2)</f>
        <v>7</v>
      </c>
      <c r="O2479" s="11" t="str">
        <f t="shared" si="38"/>
        <v>Domingo</v>
      </c>
    </row>
    <row r="2480" spans="1:15" x14ac:dyDescent="0.25">
      <c r="A2480" s="4">
        <v>40853</v>
      </c>
      <c r="B2480">
        <v>4</v>
      </c>
      <c r="C2480">
        <v>1</v>
      </c>
      <c r="D2480" s="5" t="s">
        <v>47</v>
      </c>
      <c r="E2480" s="6">
        <v>519.45600000000002</v>
      </c>
      <c r="F2480" s="6">
        <v>1204.1085</v>
      </c>
      <c r="G2480" s="6">
        <v>1723.5645</v>
      </c>
      <c r="H2480" s="6" t="str">
        <f>VLOOKUP(Tabla1[[#This Row],[Caja]],Originales!$I$3:$K$6,2,FALSE)</f>
        <v>Telde</v>
      </c>
      <c r="I2480" s="6" t="str">
        <f>VLOOKUP(Tabla1[[#This Row],[Caja]],Originales!$I$3:$K$6,3,FALSE)</f>
        <v>Las Palmas</v>
      </c>
      <c r="J2480" s="9" t="str">
        <f>VLOOKUP(Tabla1[[#This Row],[CodigoEmpleado]],Originales!$M$3:$P$13,2,FALSE)</f>
        <v>Toño</v>
      </c>
      <c r="K2480" s="10">
        <f>YEAR(Tabla1[[#This Row],[Fecha]])</f>
        <v>2011</v>
      </c>
      <c r="L2480" s="11">
        <f>MONTH(Tabla1[[#This Row],[Fecha]])</f>
        <v>11</v>
      </c>
      <c r="M2480" s="11">
        <f>DAY(Tabla1[[#This Row],[Fecha]])</f>
        <v>6</v>
      </c>
      <c r="N2480" s="11">
        <f>WEEKDAY(Tabla1[[#This Row],[Fecha]],2)</f>
        <v>7</v>
      </c>
      <c r="O2480" s="11" t="str">
        <f t="shared" si="38"/>
        <v>Domingo</v>
      </c>
    </row>
    <row r="2481" spans="1:15" x14ac:dyDescent="0.25">
      <c r="A2481" s="4">
        <v>40853</v>
      </c>
      <c r="B2481">
        <v>4</v>
      </c>
      <c r="C2481">
        <v>2</v>
      </c>
      <c r="D2481" s="5" t="s">
        <v>24</v>
      </c>
      <c r="E2481" s="6">
        <v>659.33699999999999</v>
      </c>
      <c r="F2481" s="6">
        <v>1290.6285</v>
      </c>
      <c r="G2481" s="6">
        <v>1949.9655</v>
      </c>
      <c r="H2481" s="6" t="str">
        <f>VLOOKUP(Tabla1[[#This Row],[Caja]],Originales!$I$3:$K$6,2,FALSE)</f>
        <v>Telde</v>
      </c>
      <c r="I2481" s="6" t="str">
        <f>VLOOKUP(Tabla1[[#This Row],[Caja]],Originales!$I$3:$K$6,3,FALSE)</f>
        <v>Las Palmas</v>
      </c>
      <c r="J2481" s="9" t="str">
        <f>VLOOKUP(Tabla1[[#This Row],[CodigoEmpleado]],Originales!$M$3:$P$13,2,FALSE)</f>
        <v>Ana</v>
      </c>
      <c r="K2481" s="10">
        <f>YEAR(Tabla1[[#This Row],[Fecha]])</f>
        <v>2011</v>
      </c>
      <c r="L2481" s="11">
        <f>MONTH(Tabla1[[#This Row],[Fecha]])</f>
        <v>11</v>
      </c>
      <c r="M2481" s="11">
        <f>DAY(Tabla1[[#This Row],[Fecha]])</f>
        <v>6</v>
      </c>
      <c r="N2481" s="11">
        <f>WEEKDAY(Tabla1[[#This Row],[Fecha]],2)</f>
        <v>7</v>
      </c>
      <c r="O2481" s="11" t="str">
        <f t="shared" si="38"/>
        <v>Domingo</v>
      </c>
    </row>
    <row r="2482" spans="1:15" x14ac:dyDescent="0.25">
      <c r="A2482" s="4">
        <v>40854</v>
      </c>
      <c r="B2482">
        <v>1</v>
      </c>
      <c r="C2482">
        <v>1</v>
      </c>
      <c r="D2482" s="5" t="s">
        <v>30</v>
      </c>
      <c r="E2482" s="6">
        <v>602.58450000000005</v>
      </c>
      <c r="F2482" s="6">
        <v>1108.0754999999999</v>
      </c>
      <c r="G2482" s="6">
        <v>1710.66</v>
      </c>
      <c r="H2482" s="6" t="str">
        <f>VLOOKUP(Tabla1[[#This Row],[Caja]],Originales!$I$3:$K$6,2,FALSE)</f>
        <v>Tenerife Norte</v>
      </c>
      <c r="I2482" s="6" t="str">
        <f>VLOOKUP(Tabla1[[#This Row],[Caja]],Originales!$I$3:$K$6,3,FALSE)</f>
        <v>Tenerife</v>
      </c>
      <c r="J2482" s="9" t="str">
        <f>VLOOKUP(Tabla1[[#This Row],[CodigoEmpleado]],Originales!$M$3:$P$13,2,FALSE)</f>
        <v>Juan</v>
      </c>
      <c r="K2482" s="10">
        <f>YEAR(Tabla1[[#This Row],[Fecha]])</f>
        <v>2011</v>
      </c>
      <c r="L2482" s="11">
        <f>MONTH(Tabla1[[#This Row],[Fecha]])</f>
        <v>11</v>
      </c>
      <c r="M2482" s="11">
        <f>DAY(Tabla1[[#This Row],[Fecha]])</f>
        <v>7</v>
      </c>
      <c r="N2482" s="11">
        <f>WEEKDAY(Tabla1[[#This Row],[Fecha]],2)</f>
        <v>1</v>
      </c>
      <c r="O2482" s="11" t="str">
        <f t="shared" si="38"/>
        <v>Lunes</v>
      </c>
    </row>
    <row r="2483" spans="1:15" x14ac:dyDescent="0.25">
      <c r="A2483" s="4">
        <v>40854</v>
      </c>
      <c r="B2483">
        <v>1</v>
      </c>
      <c r="C2483">
        <v>2</v>
      </c>
      <c r="D2483" s="5" t="s">
        <v>16</v>
      </c>
      <c r="E2483" s="6">
        <v>563.91300000000001</v>
      </c>
      <c r="F2483" s="6">
        <v>1328.502</v>
      </c>
      <c r="G2483" s="6">
        <v>1892.415</v>
      </c>
      <c r="H2483" s="6" t="str">
        <f>VLOOKUP(Tabla1[[#This Row],[Caja]],Originales!$I$3:$K$6,2,FALSE)</f>
        <v>Tenerife Norte</v>
      </c>
      <c r="I2483" s="6" t="str">
        <f>VLOOKUP(Tabla1[[#This Row],[Caja]],Originales!$I$3:$K$6,3,FALSE)</f>
        <v>Tenerife</v>
      </c>
      <c r="J2483" s="9" t="str">
        <f>VLOOKUP(Tabla1[[#This Row],[CodigoEmpleado]],Originales!$M$3:$P$13,2,FALSE)</f>
        <v>Jorge</v>
      </c>
      <c r="K2483" s="10">
        <f>YEAR(Tabla1[[#This Row],[Fecha]])</f>
        <v>2011</v>
      </c>
      <c r="L2483" s="11">
        <f>MONTH(Tabla1[[#This Row],[Fecha]])</f>
        <v>11</v>
      </c>
      <c r="M2483" s="11">
        <f>DAY(Tabla1[[#This Row],[Fecha]])</f>
        <v>7</v>
      </c>
      <c r="N2483" s="11">
        <f>WEEKDAY(Tabla1[[#This Row],[Fecha]],2)</f>
        <v>1</v>
      </c>
      <c r="O2483" s="11" t="str">
        <f t="shared" si="38"/>
        <v>Lunes</v>
      </c>
    </row>
    <row r="2484" spans="1:15" x14ac:dyDescent="0.25">
      <c r="A2484" s="4">
        <v>40854</v>
      </c>
      <c r="B2484">
        <v>2</v>
      </c>
      <c r="C2484">
        <v>1</v>
      </c>
      <c r="D2484" s="5" t="s">
        <v>22</v>
      </c>
      <c r="E2484" s="6">
        <v>458.44049999999999</v>
      </c>
      <c r="F2484" s="6">
        <v>1232.3219999999999</v>
      </c>
      <c r="G2484" s="6">
        <v>1690.7625</v>
      </c>
      <c r="H2484" s="6" t="str">
        <f>VLOOKUP(Tabla1[[#This Row],[Caja]],Originales!$I$3:$K$6,2,FALSE)</f>
        <v>Tenerife Sur</v>
      </c>
      <c r="I2484" s="6" t="str">
        <f>VLOOKUP(Tabla1[[#This Row],[Caja]],Originales!$I$3:$K$6,3,FALSE)</f>
        <v>Tenerife</v>
      </c>
      <c r="J2484" s="9" t="str">
        <f>VLOOKUP(Tabla1[[#This Row],[CodigoEmpleado]],Originales!$M$3:$P$13,2,FALSE)</f>
        <v>Paco</v>
      </c>
      <c r="K2484" s="10">
        <f>YEAR(Tabla1[[#This Row],[Fecha]])</f>
        <v>2011</v>
      </c>
      <c r="L2484" s="11">
        <f>MONTH(Tabla1[[#This Row],[Fecha]])</f>
        <v>11</v>
      </c>
      <c r="M2484" s="11">
        <f>DAY(Tabla1[[#This Row],[Fecha]])</f>
        <v>7</v>
      </c>
      <c r="N2484" s="11">
        <f>WEEKDAY(Tabla1[[#This Row],[Fecha]],2)</f>
        <v>1</v>
      </c>
      <c r="O2484" s="11" t="str">
        <f t="shared" si="38"/>
        <v>Lunes</v>
      </c>
    </row>
    <row r="2485" spans="1:15" x14ac:dyDescent="0.25">
      <c r="A2485" s="4">
        <v>40854</v>
      </c>
      <c r="B2485">
        <v>2</v>
      </c>
      <c r="C2485">
        <v>2</v>
      </c>
      <c r="D2485" s="5" t="s">
        <v>27</v>
      </c>
      <c r="E2485" s="6">
        <v>755.19150000000002</v>
      </c>
      <c r="F2485" s="6">
        <v>1265.9639999999999</v>
      </c>
      <c r="G2485" s="6">
        <v>2021.1555000000001</v>
      </c>
      <c r="H2485" s="6" t="str">
        <f>VLOOKUP(Tabla1[[#This Row],[Caja]],Originales!$I$3:$K$6,2,FALSE)</f>
        <v>Tenerife Sur</v>
      </c>
      <c r="I2485" s="6" t="str">
        <f>VLOOKUP(Tabla1[[#This Row],[Caja]],Originales!$I$3:$K$6,3,FALSE)</f>
        <v>Tenerife</v>
      </c>
      <c r="J2485" s="9" t="str">
        <f>VLOOKUP(Tabla1[[#This Row],[CodigoEmpleado]],Originales!$M$3:$P$13,2,FALSE)</f>
        <v>Bea</v>
      </c>
      <c r="K2485" s="10">
        <f>YEAR(Tabla1[[#This Row],[Fecha]])</f>
        <v>2011</v>
      </c>
      <c r="L2485" s="11">
        <f>MONTH(Tabla1[[#This Row],[Fecha]])</f>
        <v>11</v>
      </c>
      <c r="M2485" s="11">
        <f>DAY(Tabla1[[#This Row],[Fecha]])</f>
        <v>7</v>
      </c>
      <c r="N2485" s="11">
        <f>WEEKDAY(Tabla1[[#This Row],[Fecha]],2)</f>
        <v>1</v>
      </c>
      <c r="O2485" s="11" t="str">
        <f t="shared" si="38"/>
        <v>Lunes</v>
      </c>
    </row>
    <row r="2486" spans="1:15" x14ac:dyDescent="0.25">
      <c r="A2486" s="4">
        <v>40854</v>
      </c>
      <c r="B2486">
        <v>3</v>
      </c>
      <c r="C2486">
        <v>1</v>
      </c>
      <c r="D2486" s="5" t="s">
        <v>32</v>
      </c>
      <c r="E2486" s="6">
        <v>659.35799999999995</v>
      </c>
      <c r="F2486" s="6">
        <v>1018.5945</v>
      </c>
      <c r="G2486" s="6">
        <v>1677.9525000000001</v>
      </c>
      <c r="H2486" s="6" t="str">
        <f>VLOOKUP(Tabla1[[#This Row],[Caja]],Originales!$I$3:$K$6,2,FALSE)</f>
        <v>Las Canteras</v>
      </c>
      <c r="I2486" s="6" t="str">
        <f>VLOOKUP(Tabla1[[#This Row],[Caja]],Originales!$I$3:$K$6,3,FALSE)</f>
        <v>Las Palmas</v>
      </c>
      <c r="J2486" s="9" t="str">
        <f>VLOOKUP(Tabla1[[#This Row],[CodigoEmpleado]],Originales!$M$3:$P$13,2,FALSE)</f>
        <v>Ana</v>
      </c>
      <c r="K2486" s="10">
        <f>YEAR(Tabla1[[#This Row],[Fecha]])</f>
        <v>2011</v>
      </c>
      <c r="L2486" s="11">
        <f>MONTH(Tabla1[[#This Row],[Fecha]])</f>
        <v>11</v>
      </c>
      <c r="M2486" s="11">
        <f>DAY(Tabla1[[#This Row],[Fecha]])</f>
        <v>7</v>
      </c>
      <c r="N2486" s="11">
        <f>WEEKDAY(Tabla1[[#This Row],[Fecha]],2)</f>
        <v>1</v>
      </c>
      <c r="O2486" s="11" t="str">
        <f t="shared" si="38"/>
        <v>Lunes</v>
      </c>
    </row>
    <row r="2487" spans="1:15" x14ac:dyDescent="0.25">
      <c r="A2487" s="4">
        <v>40854</v>
      </c>
      <c r="B2487">
        <v>3</v>
      </c>
      <c r="C2487">
        <v>2</v>
      </c>
      <c r="D2487" s="5" t="s">
        <v>37</v>
      </c>
      <c r="E2487" s="6">
        <v>519.01499999999999</v>
      </c>
      <c r="F2487" s="6">
        <v>1164.492</v>
      </c>
      <c r="G2487" s="6">
        <v>1683.5070000000001</v>
      </c>
      <c r="H2487" s="6" t="str">
        <f>VLOOKUP(Tabla1[[#This Row],[Caja]],Originales!$I$3:$K$6,2,FALSE)</f>
        <v>Las Canteras</v>
      </c>
      <c r="I2487" s="6" t="str">
        <f>VLOOKUP(Tabla1[[#This Row],[Caja]],Originales!$I$3:$K$6,3,FALSE)</f>
        <v>Las Palmas</v>
      </c>
      <c r="J2487" s="9" t="str">
        <f>VLOOKUP(Tabla1[[#This Row],[CodigoEmpleado]],Originales!$M$3:$P$13,2,FALSE)</f>
        <v>Luis</v>
      </c>
      <c r="K2487" s="10">
        <f>YEAR(Tabla1[[#This Row],[Fecha]])</f>
        <v>2011</v>
      </c>
      <c r="L2487" s="11">
        <f>MONTH(Tabla1[[#This Row],[Fecha]])</f>
        <v>11</v>
      </c>
      <c r="M2487" s="11">
        <f>DAY(Tabla1[[#This Row],[Fecha]])</f>
        <v>7</v>
      </c>
      <c r="N2487" s="11">
        <f>WEEKDAY(Tabla1[[#This Row],[Fecha]],2)</f>
        <v>1</v>
      </c>
      <c r="O2487" s="11" t="str">
        <f t="shared" si="38"/>
        <v>Lunes</v>
      </c>
    </row>
    <row r="2488" spans="1:15" x14ac:dyDescent="0.25">
      <c r="A2488" s="4">
        <v>40854</v>
      </c>
      <c r="B2488">
        <v>4</v>
      </c>
      <c r="C2488">
        <v>1</v>
      </c>
      <c r="D2488" s="5" t="s">
        <v>40</v>
      </c>
      <c r="E2488" s="6">
        <v>538.73400000000004</v>
      </c>
      <c r="F2488" s="6">
        <v>1076.124</v>
      </c>
      <c r="G2488" s="6">
        <v>1614.8579999999999</v>
      </c>
      <c r="H2488" s="6" t="str">
        <f>VLOOKUP(Tabla1[[#This Row],[Caja]],Originales!$I$3:$K$6,2,FALSE)</f>
        <v>Telde</v>
      </c>
      <c r="I2488" s="6" t="str">
        <f>VLOOKUP(Tabla1[[#This Row],[Caja]],Originales!$I$3:$K$6,3,FALSE)</f>
        <v>Las Palmas</v>
      </c>
      <c r="J2488" s="9" t="str">
        <f>VLOOKUP(Tabla1[[#This Row],[CodigoEmpleado]],Originales!$M$3:$P$13,2,FALSE)</f>
        <v>Pepe</v>
      </c>
      <c r="K2488" s="10">
        <f>YEAR(Tabla1[[#This Row],[Fecha]])</f>
        <v>2011</v>
      </c>
      <c r="L2488" s="11">
        <f>MONTH(Tabla1[[#This Row],[Fecha]])</f>
        <v>11</v>
      </c>
      <c r="M2488" s="11">
        <f>DAY(Tabla1[[#This Row],[Fecha]])</f>
        <v>7</v>
      </c>
      <c r="N2488" s="11">
        <f>WEEKDAY(Tabla1[[#This Row],[Fecha]],2)</f>
        <v>1</v>
      </c>
      <c r="O2488" s="11" t="str">
        <f t="shared" si="38"/>
        <v>Lunes</v>
      </c>
    </row>
    <row r="2489" spans="1:15" x14ac:dyDescent="0.25">
      <c r="A2489" s="4">
        <v>40854</v>
      </c>
      <c r="B2489">
        <v>4</v>
      </c>
      <c r="C2489">
        <v>2</v>
      </c>
      <c r="D2489" s="5" t="s">
        <v>41</v>
      </c>
      <c r="E2489" s="6">
        <v>540.17250000000001</v>
      </c>
      <c r="F2489" s="6">
        <v>1126.6079999999999</v>
      </c>
      <c r="G2489" s="6">
        <v>1666.7805000000001</v>
      </c>
      <c r="H2489" s="6" t="str">
        <f>VLOOKUP(Tabla1[[#This Row],[Caja]],Originales!$I$3:$K$6,2,FALSE)</f>
        <v>Telde</v>
      </c>
      <c r="I2489" s="6" t="str">
        <f>VLOOKUP(Tabla1[[#This Row],[Caja]],Originales!$I$3:$K$6,3,FALSE)</f>
        <v>Las Palmas</v>
      </c>
      <c r="J2489" s="9" t="str">
        <f>VLOOKUP(Tabla1[[#This Row],[CodigoEmpleado]],Originales!$M$3:$P$13,2,FALSE)</f>
        <v>Javi</v>
      </c>
      <c r="K2489" s="10">
        <f>YEAR(Tabla1[[#This Row],[Fecha]])</f>
        <v>2011</v>
      </c>
      <c r="L2489" s="11">
        <f>MONTH(Tabla1[[#This Row],[Fecha]])</f>
        <v>11</v>
      </c>
      <c r="M2489" s="11">
        <f>DAY(Tabla1[[#This Row],[Fecha]])</f>
        <v>7</v>
      </c>
      <c r="N2489" s="11">
        <f>WEEKDAY(Tabla1[[#This Row],[Fecha]],2)</f>
        <v>1</v>
      </c>
      <c r="O2489" s="11" t="str">
        <f t="shared" si="38"/>
        <v>Lunes</v>
      </c>
    </row>
    <row r="2490" spans="1:15" x14ac:dyDescent="0.25">
      <c r="A2490" s="4">
        <v>40855</v>
      </c>
      <c r="B2490">
        <v>1</v>
      </c>
      <c r="C2490">
        <v>1</v>
      </c>
      <c r="D2490" s="5" t="s">
        <v>43</v>
      </c>
      <c r="E2490" s="6">
        <v>522.99450000000002</v>
      </c>
      <c r="F2490" s="6">
        <v>1086.0464999999999</v>
      </c>
      <c r="G2490" s="6">
        <v>1609.0409999999999</v>
      </c>
      <c r="H2490" s="6" t="str">
        <f>VLOOKUP(Tabla1[[#This Row],[Caja]],Originales!$I$3:$K$6,2,FALSE)</f>
        <v>Tenerife Norte</v>
      </c>
      <c r="I2490" s="6" t="str">
        <f>VLOOKUP(Tabla1[[#This Row],[Caja]],Originales!$I$3:$K$6,3,FALSE)</f>
        <v>Tenerife</v>
      </c>
      <c r="J2490" s="9" t="str">
        <f>VLOOKUP(Tabla1[[#This Row],[CodigoEmpleado]],Originales!$M$3:$P$13,2,FALSE)</f>
        <v>Jose</v>
      </c>
      <c r="K2490" s="10">
        <f>YEAR(Tabla1[[#This Row],[Fecha]])</f>
        <v>2011</v>
      </c>
      <c r="L2490" s="11">
        <f>MONTH(Tabla1[[#This Row],[Fecha]])</f>
        <v>11</v>
      </c>
      <c r="M2490" s="11">
        <f>DAY(Tabla1[[#This Row],[Fecha]])</f>
        <v>8</v>
      </c>
      <c r="N2490" s="11">
        <f>WEEKDAY(Tabla1[[#This Row],[Fecha]],2)</f>
        <v>2</v>
      </c>
      <c r="O2490" s="11" t="str">
        <f t="shared" si="38"/>
        <v>Martes</v>
      </c>
    </row>
    <row r="2491" spans="1:15" x14ac:dyDescent="0.25">
      <c r="A2491" s="4">
        <v>40855</v>
      </c>
      <c r="B2491">
        <v>1</v>
      </c>
      <c r="C2491">
        <v>2</v>
      </c>
      <c r="D2491" s="5" t="s">
        <v>47</v>
      </c>
      <c r="E2491" s="6">
        <v>664.8075</v>
      </c>
      <c r="F2491" s="6">
        <v>1537.8405</v>
      </c>
      <c r="G2491" s="6">
        <v>2202.6480000000001</v>
      </c>
      <c r="H2491" s="6" t="str">
        <f>VLOOKUP(Tabla1[[#This Row],[Caja]],Originales!$I$3:$K$6,2,FALSE)</f>
        <v>Tenerife Norte</v>
      </c>
      <c r="I2491" s="6" t="str">
        <f>VLOOKUP(Tabla1[[#This Row],[Caja]],Originales!$I$3:$K$6,3,FALSE)</f>
        <v>Tenerife</v>
      </c>
      <c r="J2491" s="9" t="str">
        <f>VLOOKUP(Tabla1[[#This Row],[CodigoEmpleado]],Originales!$M$3:$P$13,2,FALSE)</f>
        <v>Toño</v>
      </c>
      <c r="K2491" s="10">
        <f>YEAR(Tabla1[[#This Row],[Fecha]])</f>
        <v>2011</v>
      </c>
      <c r="L2491" s="11">
        <f>MONTH(Tabla1[[#This Row],[Fecha]])</f>
        <v>11</v>
      </c>
      <c r="M2491" s="11">
        <f>DAY(Tabla1[[#This Row],[Fecha]])</f>
        <v>8</v>
      </c>
      <c r="N2491" s="11">
        <f>WEEKDAY(Tabla1[[#This Row],[Fecha]],2)</f>
        <v>2</v>
      </c>
      <c r="O2491" s="11" t="str">
        <f t="shared" si="38"/>
        <v>Martes</v>
      </c>
    </row>
    <row r="2492" spans="1:15" x14ac:dyDescent="0.25">
      <c r="A2492" s="4">
        <v>40855</v>
      </c>
      <c r="B2492">
        <v>2</v>
      </c>
      <c r="C2492">
        <v>1</v>
      </c>
      <c r="D2492" s="5" t="s">
        <v>24</v>
      </c>
      <c r="E2492" s="6">
        <v>680.79899999999998</v>
      </c>
      <c r="F2492" s="6">
        <v>1145.7494999999999</v>
      </c>
      <c r="G2492" s="6">
        <v>1826.5485000000001</v>
      </c>
      <c r="H2492" s="6" t="str">
        <f>VLOOKUP(Tabla1[[#This Row],[Caja]],Originales!$I$3:$K$6,2,FALSE)</f>
        <v>Tenerife Sur</v>
      </c>
      <c r="I2492" s="6" t="str">
        <f>VLOOKUP(Tabla1[[#This Row],[Caja]],Originales!$I$3:$K$6,3,FALSE)</f>
        <v>Tenerife</v>
      </c>
      <c r="J2492" s="9" t="str">
        <f>VLOOKUP(Tabla1[[#This Row],[CodigoEmpleado]],Originales!$M$3:$P$13,2,FALSE)</f>
        <v>Ana</v>
      </c>
      <c r="K2492" s="10">
        <f>YEAR(Tabla1[[#This Row],[Fecha]])</f>
        <v>2011</v>
      </c>
      <c r="L2492" s="11">
        <f>MONTH(Tabla1[[#This Row],[Fecha]])</f>
        <v>11</v>
      </c>
      <c r="M2492" s="11">
        <f>DAY(Tabla1[[#This Row],[Fecha]])</f>
        <v>8</v>
      </c>
      <c r="N2492" s="11">
        <f>WEEKDAY(Tabla1[[#This Row],[Fecha]],2)</f>
        <v>2</v>
      </c>
      <c r="O2492" s="11" t="str">
        <f t="shared" si="38"/>
        <v>Martes</v>
      </c>
    </row>
    <row r="2493" spans="1:15" x14ac:dyDescent="0.25">
      <c r="A2493" s="4">
        <v>40855</v>
      </c>
      <c r="B2493">
        <v>2</v>
      </c>
      <c r="C2493">
        <v>2</v>
      </c>
      <c r="D2493" s="5" t="s">
        <v>30</v>
      </c>
      <c r="E2493" s="6">
        <v>502.803</v>
      </c>
      <c r="F2493" s="6">
        <v>1271.7705000000001</v>
      </c>
      <c r="G2493" s="6">
        <v>1774.5735</v>
      </c>
      <c r="H2493" s="6" t="str">
        <f>VLOOKUP(Tabla1[[#This Row],[Caja]],Originales!$I$3:$K$6,2,FALSE)</f>
        <v>Tenerife Sur</v>
      </c>
      <c r="I2493" s="6" t="str">
        <f>VLOOKUP(Tabla1[[#This Row],[Caja]],Originales!$I$3:$K$6,3,FALSE)</f>
        <v>Tenerife</v>
      </c>
      <c r="J2493" s="9" t="str">
        <f>VLOOKUP(Tabla1[[#This Row],[CodigoEmpleado]],Originales!$M$3:$P$13,2,FALSE)</f>
        <v>Juan</v>
      </c>
      <c r="K2493" s="10">
        <f>YEAR(Tabla1[[#This Row],[Fecha]])</f>
        <v>2011</v>
      </c>
      <c r="L2493" s="11">
        <f>MONTH(Tabla1[[#This Row],[Fecha]])</f>
        <v>11</v>
      </c>
      <c r="M2493" s="11">
        <f>DAY(Tabla1[[#This Row],[Fecha]])</f>
        <v>8</v>
      </c>
      <c r="N2493" s="11">
        <f>WEEKDAY(Tabla1[[#This Row],[Fecha]],2)</f>
        <v>2</v>
      </c>
      <c r="O2493" s="11" t="str">
        <f t="shared" si="38"/>
        <v>Martes</v>
      </c>
    </row>
    <row r="2494" spans="1:15" x14ac:dyDescent="0.25">
      <c r="A2494" s="4">
        <v>40855</v>
      </c>
      <c r="B2494">
        <v>3</v>
      </c>
      <c r="C2494">
        <v>1</v>
      </c>
      <c r="D2494" s="5" t="s">
        <v>16</v>
      </c>
      <c r="E2494" s="6">
        <v>612.16049999999996</v>
      </c>
      <c r="F2494" s="6">
        <v>1190.9100000000001</v>
      </c>
      <c r="G2494" s="6">
        <v>1803.0705</v>
      </c>
      <c r="H2494" s="6" t="str">
        <f>VLOOKUP(Tabla1[[#This Row],[Caja]],Originales!$I$3:$K$6,2,FALSE)</f>
        <v>Las Canteras</v>
      </c>
      <c r="I2494" s="6" t="str">
        <f>VLOOKUP(Tabla1[[#This Row],[Caja]],Originales!$I$3:$K$6,3,FALSE)</f>
        <v>Las Palmas</v>
      </c>
      <c r="J2494" s="9" t="str">
        <f>VLOOKUP(Tabla1[[#This Row],[CodigoEmpleado]],Originales!$M$3:$P$13,2,FALSE)</f>
        <v>Jorge</v>
      </c>
      <c r="K2494" s="10">
        <f>YEAR(Tabla1[[#This Row],[Fecha]])</f>
        <v>2011</v>
      </c>
      <c r="L2494" s="11">
        <f>MONTH(Tabla1[[#This Row],[Fecha]])</f>
        <v>11</v>
      </c>
      <c r="M2494" s="11">
        <f>DAY(Tabla1[[#This Row],[Fecha]])</f>
        <v>8</v>
      </c>
      <c r="N2494" s="11">
        <f>WEEKDAY(Tabla1[[#This Row],[Fecha]],2)</f>
        <v>2</v>
      </c>
      <c r="O2494" s="11" t="str">
        <f t="shared" si="38"/>
        <v>Martes</v>
      </c>
    </row>
    <row r="2495" spans="1:15" x14ac:dyDescent="0.25">
      <c r="A2495" s="4">
        <v>40855</v>
      </c>
      <c r="B2495">
        <v>3</v>
      </c>
      <c r="C2495">
        <v>2</v>
      </c>
      <c r="D2495" s="5" t="s">
        <v>22</v>
      </c>
      <c r="E2495" s="6">
        <v>739.36800000000005</v>
      </c>
      <c r="F2495" s="6">
        <v>1329.72</v>
      </c>
      <c r="G2495" s="6">
        <v>2069.0880000000002</v>
      </c>
      <c r="H2495" s="6" t="str">
        <f>VLOOKUP(Tabla1[[#This Row],[Caja]],Originales!$I$3:$K$6,2,FALSE)</f>
        <v>Las Canteras</v>
      </c>
      <c r="I2495" s="6" t="str">
        <f>VLOOKUP(Tabla1[[#This Row],[Caja]],Originales!$I$3:$K$6,3,FALSE)</f>
        <v>Las Palmas</v>
      </c>
      <c r="J2495" s="9" t="str">
        <f>VLOOKUP(Tabla1[[#This Row],[CodigoEmpleado]],Originales!$M$3:$P$13,2,FALSE)</f>
        <v>Paco</v>
      </c>
      <c r="K2495" s="10">
        <f>YEAR(Tabla1[[#This Row],[Fecha]])</f>
        <v>2011</v>
      </c>
      <c r="L2495" s="11">
        <f>MONTH(Tabla1[[#This Row],[Fecha]])</f>
        <v>11</v>
      </c>
      <c r="M2495" s="11">
        <f>DAY(Tabla1[[#This Row],[Fecha]])</f>
        <v>8</v>
      </c>
      <c r="N2495" s="11">
        <f>WEEKDAY(Tabla1[[#This Row],[Fecha]],2)</f>
        <v>2</v>
      </c>
      <c r="O2495" s="11" t="str">
        <f t="shared" si="38"/>
        <v>Martes</v>
      </c>
    </row>
    <row r="2496" spans="1:15" x14ac:dyDescent="0.25">
      <c r="A2496" s="4">
        <v>40855</v>
      </c>
      <c r="B2496">
        <v>4</v>
      </c>
      <c r="C2496">
        <v>1</v>
      </c>
      <c r="D2496" s="5" t="s">
        <v>27</v>
      </c>
      <c r="E2496" s="6">
        <v>607.803</v>
      </c>
      <c r="F2496" s="6">
        <v>1046.7660000000001</v>
      </c>
      <c r="G2496" s="6">
        <v>1654.569</v>
      </c>
      <c r="H2496" s="6" t="str">
        <f>VLOOKUP(Tabla1[[#This Row],[Caja]],Originales!$I$3:$K$6,2,FALSE)</f>
        <v>Telde</v>
      </c>
      <c r="I2496" s="6" t="str">
        <f>VLOOKUP(Tabla1[[#This Row],[Caja]],Originales!$I$3:$K$6,3,FALSE)</f>
        <v>Las Palmas</v>
      </c>
      <c r="J2496" s="9" t="str">
        <f>VLOOKUP(Tabla1[[#This Row],[CodigoEmpleado]],Originales!$M$3:$P$13,2,FALSE)</f>
        <v>Bea</v>
      </c>
      <c r="K2496" s="10">
        <f>YEAR(Tabla1[[#This Row],[Fecha]])</f>
        <v>2011</v>
      </c>
      <c r="L2496" s="11">
        <f>MONTH(Tabla1[[#This Row],[Fecha]])</f>
        <v>11</v>
      </c>
      <c r="M2496" s="11">
        <f>DAY(Tabla1[[#This Row],[Fecha]])</f>
        <v>8</v>
      </c>
      <c r="N2496" s="11">
        <f>WEEKDAY(Tabla1[[#This Row],[Fecha]],2)</f>
        <v>2</v>
      </c>
      <c r="O2496" s="11" t="str">
        <f t="shared" si="38"/>
        <v>Martes</v>
      </c>
    </row>
    <row r="2497" spans="1:15" x14ac:dyDescent="0.25">
      <c r="A2497" s="4">
        <v>40855</v>
      </c>
      <c r="B2497">
        <v>4</v>
      </c>
      <c r="C2497">
        <v>2</v>
      </c>
      <c r="D2497" s="5" t="s">
        <v>32</v>
      </c>
      <c r="E2497" s="6">
        <v>660.36599999999999</v>
      </c>
      <c r="F2497" s="6">
        <v>1020.663</v>
      </c>
      <c r="G2497" s="6">
        <v>1681.029</v>
      </c>
      <c r="H2497" s="6" t="str">
        <f>VLOOKUP(Tabla1[[#This Row],[Caja]],Originales!$I$3:$K$6,2,FALSE)</f>
        <v>Telde</v>
      </c>
      <c r="I2497" s="6" t="str">
        <f>VLOOKUP(Tabla1[[#This Row],[Caja]],Originales!$I$3:$K$6,3,FALSE)</f>
        <v>Las Palmas</v>
      </c>
      <c r="J2497" s="9" t="str">
        <f>VLOOKUP(Tabla1[[#This Row],[CodigoEmpleado]],Originales!$M$3:$P$13,2,FALSE)</f>
        <v>Ana</v>
      </c>
      <c r="K2497" s="10">
        <f>YEAR(Tabla1[[#This Row],[Fecha]])</f>
        <v>2011</v>
      </c>
      <c r="L2497" s="11">
        <f>MONTH(Tabla1[[#This Row],[Fecha]])</f>
        <v>11</v>
      </c>
      <c r="M2497" s="11">
        <f>DAY(Tabla1[[#This Row],[Fecha]])</f>
        <v>8</v>
      </c>
      <c r="N2497" s="11">
        <f>WEEKDAY(Tabla1[[#This Row],[Fecha]],2)</f>
        <v>2</v>
      </c>
      <c r="O2497" s="11" t="str">
        <f t="shared" si="38"/>
        <v>Martes</v>
      </c>
    </row>
    <row r="2498" spans="1:15" x14ac:dyDescent="0.25">
      <c r="A2498" s="4">
        <v>40856</v>
      </c>
      <c r="B2498">
        <v>1</v>
      </c>
      <c r="C2498">
        <v>1</v>
      </c>
      <c r="D2498" s="5" t="s">
        <v>37</v>
      </c>
      <c r="E2498" s="6">
        <v>577.52099999999996</v>
      </c>
      <c r="F2498" s="6">
        <v>1273.1669999999999</v>
      </c>
      <c r="G2498" s="6">
        <v>1850.6880000000001</v>
      </c>
      <c r="H2498" s="6" t="str">
        <f>VLOOKUP(Tabla1[[#This Row],[Caja]],Originales!$I$3:$K$6,2,FALSE)</f>
        <v>Tenerife Norte</v>
      </c>
      <c r="I2498" s="6" t="str">
        <f>VLOOKUP(Tabla1[[#This Row],[Caja]],Originales!$I$3:$K$6,3,FALSE)</f>
        <v>Tenerife</v>
      </c>
      <c r="J2498" s="9" t="str">
        <f>VLOOKUP(Tabla1[[#This Row],[CodigoEmpleado]],Originales!$M$3:$P$13,2,FALSE)</f>
        <v>Luis</v>
      </c>
      <c r="K2498" s="10">
        <f>YEAR(Tabla1[[#This Row],[Fecha]])</f>
        <v>2011</v>
      </c>
      <c r="L2498" s="11">
        <f>MONTH(Tabla1[[#This Row],[Fecha]])</f>
        <v>11</v>
      </c>
      <c r="M2498" s="11">
        <f>DAY(Tabla1[[#This Row],[Fecha]])</f>
        <v>9</v>
      </c>
      <c r="N2498" s="11">
        <f>WEEKDAY(Tabla1[[#This Row],[Fecha]],2)</f>
        <v>3</v>
      </c>
      <c r="O2498" s="11" t="str">
        <f t="shared" ref="O2498:O2561" si="39">IF(N2498=1,"Lunes",IF(N2498=2,"Martes",IF(N2498=3,"Miércoles",IF(N2498=4,"Jueves",IF(N2498=5,"Viernes",IF(N2498=6,"Sábado","Domingo"))))))</f>
        <v>Miércoles</v>
      </c>
    </row>
    <row r="2499" spans="1:15" x14ac:dyDescent="0.25">
      <c r="A2499" s="4">
        <v>40856</v>
      </c>
      <c r="B2499">
        <v>1</v>
      </c>
      <c r="C2499">
        <v>2</v>
      </c>
      <c r="D2499" s="5" t="s">
        <v>40</v>
      </c>
      <c r="E2499" s="6">
        <v>605.48249999999996</v>
      </c>
      <c r="F2499" s="6">
        <v>977.298</v>
      </c>
      <c r="G2499" s="6">
        <v>1582.7805000000001</v>
      </c>
      <c r="H2499" s="6" t="str">
        <f>VLOOKUP(Tabla1[[#This Row],[Caja]],Originales!$I$3:$K$6,2,FALSE)</f>
        <v>Tenerife Norte</v>
      </c>
      <c r="I2499" s="6" t="str">
        <f>VLOOKUP(Tabla1[[#This Row],[Caja]],Originales!$I$3:$K$6,3,FALSE)</f>
        <v>Tenerife</v>
      </c>
      <c r="J2499" s="9" t="str">
        <f>VLOOKUP(Tabla1[[#This Row],[CodigoEmpleado]],Originales!$M$3:$P$13,2,FALSE)</f>
        <v>Pepe</v>
      </c>
      <c r="K2499" s="10">
        <f>YEAR(Tabla1[[#This Row],[Fecha]])</f>
        <v>2011</v>
      </c>
      <c r="L2499" s="11">
        <f>MONTH(Tabla1[[#This Row],[Fecha]])</f>
        <v>11</v>
      </c>
      <c r="M2499" s="11">
        <f>DAY(Tabla1[[#This Row],[Fecha]])</f>
        <v>9</v>
      </c>
      <c r="N2499" s="11">
        <f>WEEKDAY(Tabla1[[#This Row],[Fecha]],2)</f>
        <v>3</v>
      </c>
      <c r="O2499" s="11" t="str">
        <f t="shared" si="39"/>
        <v>Miércoles</v>
      </c>
    </row>
    <row r="2500" spans="1:15" x14ac:dyDescent="0.25">
      <c r="A2500" s="4">
        <v>40856</v>
      </c>
      <c r="B2500">
        <v>2</v>
      </c>
      <c r="C2500">
        <v>1</v>
      </c>
      <c r="D2500" s="5" t="s">
        <v>41</v>
      </c>
      <c r="E2500" s="6">
        <v>666.54</v>
      </c>
      <c r="F2500" s="6">
        <v>1077.3105</v>
      </c>
      <c r="G2500" s="6">
        <v>1743.8505</v>
      </c>
      <c r="H2500" s="6" t="str">
        <f>VLOOKUP(Tabla1[[#This Row],[Caja]],Originales!$I$3:$K$6,2,FALSE)</f>
        <v>Tenerife Sur</v>
      </c>
      <c r="I2500" s="6" t="str">
        <f>VLOOKUP(Tabla1[[#This Row],[Caja]],Originales!$I$3:$K$6,3,FALSE)</f>
        <v>Tenerife</v>
      </c>
      <c r="J2500" s="9" t="str">
        <f>VLOOKUP(Tabla1[[#This Row],[CodigoEmpleado]],Originales!$M$3:$P$13,2,FALSE)</f>
        <v>Javi</v>
      </c>
      <c r="K2500" s="10">
        <f>YEAR(Tabla1[[#This Row],[Fecha]])</f>
        <v>2011</v>
      </c>
      <c r="L2500" s="11">
        <f>MONTH(Tabla1[[#This Row],[Fecha]])</f>
        <v>11</v>
      </c>
      <c r="M2500" s="11">
        <f>DAY(Tabla1[[#This Row],[Fecha]])</f>
        <v>9</v>
      </c>
      <c r="N2500" s="11">
        <f>WEEKDAY(Tabla1[[#This Row],[Fecha]],2)</f>
        <v>3</v>
      </c>
      <c r="O2500" s="11" t="str">
        <f t="shared" si="39"/>
        <v>Miércoles</v>
      </c>
    </row>
    <row r="2501" spans="1:15" x14ac:dyDescent="0.25">
      <c r="A2501" s="4">
        <v>40856</v>
      </c>
      <c r="B2501">
        <v>2</v>
      </c>
      <c r="C2501">
        <v>2</v>
      </c>
      <c r="D2501" s="5" t="s">
        <v>43</v>
      </c>
      <c r="E2501" s="6">
        <v>543.05999999999995</v>
      </c>
      <c r="F2501" s="6">
        <v>1378.7339999999999</v>
      </c>
      <c r="G2501" s="6">
        <v>1921.7940000000001</v>
      </c>
      <c r="H2501" s="6" t="str">
        <f>VLOOKUP(Tabla1[[#This Row],[Caja]],Originales!$I$3:$K$6,2,FALSE)</f>
        <v>Tenerife Sur</v>
      </c>
      <c r="I2501" s="6" t="str">
        <f>VLOOKUP(Tabla1[[#This Row],[Caja]],Originales!$I$3:$K$6,3,FALSE)</f>
        <v>Tenerife</v>
      </c>
      <c r="J2501" s="9" t="str">
        <f>VLOOKUP(Tabla1[[#This Row],[CodigoEmpleado]],Originales!$M$3:$P$13,2,FALSE)</f>
        <v>Jose</v>
      </c>
      <c r="K2501" s="10">
        <f>YEAR(Tabla1[[#This Row],[Fecha]])</f>
        <v>2011</v>
      </c>
      <c r="L2501" s="11">
        <f>MONTH(Tabla1[[#This Row],[Fecha]])</f>
        <v>11</v>
      </c>
      <c r="M2501" s="11">
        <f>DAY(Tabla1[[#This Row],[Fecha]])</f>
        <v>9</v>
      </c>
      <c r="N2501" s="11">
        <f>WEEKDAY(Tabla1[[#This Row],[Fecha]],2)</f>
        <v>3</v>
      </c>
      <c r="O2501" s="11" t="str">
        <f t="shared" si="39"/>
        <v>Miércoles</v>
      </c>
    </row>
    <row r="2502" spans="1:15" x14ac:dyDescent="0.25">
      <c r="A2502" s="4">
        <v>40856</v>
      </c>
      <c r="B2502">
        <v>3</v>
      </c>
      <c r="C2502">
        <v>1</v>
      </c>
      <c r="D2502" s="5" t="s">
        <v>47</v>
      </c>
      <c r="E2502" s="6">
        <v>554.87249999999995</v>
      </c>
      <c r="F2502" s="6">
        <v>1236.3119999999999</v>
      </c>
      <c r="G2502" s="6">
        <v>1791.1845000000001</v>
      </c>
      <c r="H2502" s="6" t="str">
        <f>VLOOKUP(Tabla1[[#This Row],[Caja]],Originales!$I$3:$K$6,2,FALSE)</f>
        <v>Las Canteras</v>
      </c>
      <c r="I2502" s="6" t="str">
        <f>VLOOKUP(Tabla1[[#This Row],[Caja]],Originales!$I$3:$K$6,3,FALSE)</f>
        <v>Las Palmas</v>
      </c>
      <c r="J2502" s="9" t="str">
        <f>VLOOKUP(Tabla1[[#This Row],[CodigoEmpleado]],Originales!$M$3:$P$13,2,FALSE)</f>
        <v>Toño</v>
      </c>
      <c r="K2502" s="10">
        <f>YEAR(Tabla1[[#This Row],[Fecha]])</f>
        <v>2011</v>
      </c>
      <c r="L2502" s="11">
        <f>MONTH(Tabla1[[#This Row],[Fecha]])</f>
        <v>11</v>
      </c>
      <c r="M2502" s="11">
        <f>DAY(Tabla1[[#This Row],[Fecha]])</f>
        <v>9</v>
      </c>
      <c r="N2502" s="11">
        <f>WEEKDAY(Tabla1[[#This Row],[Fecha]],2)</f>
        <v>3</v>
      </c>
      <c r="O2502" s="11" t="str">
        <f t="shared" si="39"/>
        <v>Miércoles</v>
      </c>
    </row>
    <row r="2503" spans="1:15" x14ac:dyDescent="0.25">
      <c r="A2503" s="4">
        <v>40856</v>
      </c>
      <c r="B2503">
        <v>3</v>
      </c>
      <c r="C2503">
        <v>2</v>
      </c>
      <c r="D2503" s="5" t="s">
        <v>24</v>
      </c>
      <c r="E2503" s="6">
        <v>803.80650000000003</v>
      </c>
      <c r="F2503" s="6">
        <v>1321.8240000000001</v>
      </c>
      <c r="G2503" s="6">
        <v>2125.6305000000002</v>
      </c>
      <c r="H2503" s="6" t="str">
        <f>VLOOKUP(Tabla1[[#This Row],[Caja]],Originales!$I$3:$K$6,2,FALSE)</f>
        <v>Las Canteras</v>
      </c>
      <c r="I2503" s="6" t="str">
        <f>VLOOKUP(Tabla1[[#This Row],[Caja]],Originales!$I$3:$K$6,3,FALSE)</f>
        <v>Las Palmas</v>
      </c>
      <c r="J2503" s="9" t="str">
        <f>VLOOKUP(Tabla1[[#This Row],[CodigoEmpleado]],Originales!$M$3:$P$13,2,FALSE)</f>
        <v>Ana</v>
      </c>
      <c r="K2503" s="10">
        <f>YEAR(Tabla1[[#This Row],[Fecha]])</f>
        <v>2011</v>
      </c>
      <c r="L2503" s="11">
        <f>MONTH(Tabla1[[#This Row],[Fecha]])</f>
        <v>11</v>
      </c>
      <c r="M2503" s="11">
        <f>DAY(Tabla1[[#This Row],[Fecha]])</f>
        <v>9</v>
      </c>
      <c r="N2503" s="11">
        <f>WEEKDAY(Tabla1[[#This Row],[Fecha]],2)</f>
        <v>3</v>
      </c>
      <c r="O2503" s="11" t="str">
        <f t="shared" si="39"/>
        <v>Miércoles</v>
      </c>
    </row>
    <row r="2504" spans="1:15" x14ac:dyDescent="0.25">
      <c r="A2504" s="4">
        <v>40856</v>
      </c>
      <c r="B2504">
        <v>4</v>
      </c>
      <c r="C2504">
        <v>1</v>
      </c>
      <c r="D2504" s="5" t="s">
        <v>30</v>
      </c>
      <c r="E2504" s="6">
        <v>507.89550000000003</v>
      </c>
      <c r="F2504" s="6">
        <v>1097.6595</v>
      </c>
      <c r="G2504" s="6">
        <v>1605.5550000000001</v>
      </c>
      <c r="H2504" s="6" t="str">
        <f>VLOOKUP(Tabla1[[#This Row],[Caja]],Originales!$I$3:$K$6,2,FALSE)</f>
        <v>Telde</v>
      </c>
      <c r="I2504" s="6" t="str">
        <f>VLOOKUP(Tabla1[[#This Row],[Caja]],Originales!$I$3:$K$6,3,FALSE)</f>
        <v>Las Palmas</v>
      </c>
      <c r="J2504" s="9" t="str">
        <f>VLOOKUP(Tabla1[[#This Row],[CodigoEmpleado]],Originales!$M$3:$P$13,2,FALSE)</f>
        <v>Juan</v>
      </c>
      <c r="K2504" s="10">
        <f>YEAR(Tabla1[[#This Row],[Fecha]])</f>
        <v>2011</v>
      </c>
      <c r="L2504" s="11">
        <f>MONTH(Tabla1[[#This Row],[Fecha]])</f>
        <v>11</v>
      </c>
      <c r="M2504" s="11">
        <f>DAY(Tabla1[[#This Row],[Fecha]])</f>
        <v>9</v>
      </c>
      <c r="N2504" s="11">
        <f>WEEKDAY(Tabla1[[#This Row],[Fecha]],2)</f>
        <v>3</v>
      </c>
      <c r="O2504" s="11" t="str">
        <f t="shared" si="39"/>
        <v>Miércoles</v>
      </c>
    </row>
    <row r="2505" spans="1:15" x14ac:dyDescent="0.25">
      <c r="A2505" s="4">
        <v>40856</v>
      </c>
      <c r="B2505">
        <v>4</v>
      </c>
      <c r="C2505">
        <v>2</v>
      </c>
      <c r="D2505" s="5" t="s">
        <v>16</v>
      </c>
      <c r="E2505" s="6">
        <v>651.26250000000005</v>
      </c>
      <c r="F2505" s="6">
        <v>1442.973</v>
      </c>
      <c r="G2505" s="6">
        <v>2094.2354999999998</v>
      </c>
      <c r="H2505" s="6" t="str">
        <f>VLOOKUP(Tabla1[[#This Row],[Caja]],Originales!$I$3:$K$6,2,FALSE)</f>
        <v>Telde</v>
      </c>
      <c r="I2505" s="6" t="str">
        <f>VLOOKUP(Tabla1[[#This Row],[Caja]],Originales!$I$3:$K$6,3,FALSE)</f>
        <v>Las Palmas</v>
      </c>
      <c r="J2505" s="9" t="str">
        <f>VLOOKUP(Tabla1[[#This Row],[CodigoEmpleado]],Originales!$M$3:$P$13,2,FALSE)</f>
        <v>Jorge</v>
      </c>
      <c r="K2505" s="10">
        <f>YEAR(Tabla1[[#This Row],[Fecha]])</f>
        <v>2011</v>
      </c>
      <c r="L2505" s="11">
        <f>MONTH(Tabla1[[#This Row],[Fecha]])</f>
        <v>11</v>
      </c>
      <c r="M2505" s="11">
        <f>DAY(Tabla1[[#This Row],[Fecha]])</f>
        <v>9</v>
      </c>
      <c r="N2505" s="11">
        <f>WEEKDAY(Tabla1[[#This Row],[Fecha]],2)</f>
        <v>3</v>
      </c>
      <c r="O2505" s="11" t="str">
        <f t="shared" si="39"/>
        <v>Miércoles</v>
      </c>
    </row>
    <row r="2506" spans="1:15" x14ac:dyDescent="0.25">
      <c r="A2506" s="4">
        <v>40857</v>
      </c>
      <c r="B2506">
        <v>1</v>
      </c>
      <c r="C2506">
        <v>1</v>
      </c>
      <c r="D2506" s="5" t="s">
        <v>22</v>
      </c>
      <c r="E2506" s="6">
        <v>716.00549999999998</v>
      </c>
      <c r="F2506" s="6">
        <v>1085.721</v>
      </c>
      <c r="G2506" s="6">
        <v>1801.7265</v>
      </c>
      <c r="H2506" s="6" t="str">
        <f>VLOOKUP(Tabla1[[#This Row],[Caja]],Originales!$I$3:$K$6,2,FALSE)</f>
        <v>Tenerife Norte</v>
      </c>
      <c r="I2506" s="6" t="str">
        <f>VLOOKUP(Tabla1[[#This Row],[Caja]],Originales!$I$3:$K$6,3,FALSE)</f>
        <v>Tenerife</v>
      </c>
      <c r="J2506" s="9" t="str">
        <f>VLOOKUP(Tabla1[[#This Row],[CodigoEmpleado]],Originales!$M$3:$P$13,2,FALSE)</f>
        <v>Paco</v>
      </c>
      <c r="K2506" s="10">
        <f>YEAR(Tabla1[[#This Row],[Fecha]])</f>
        <v>2011</v>
      </c>
      <c r="L2506" s="11">
        <f>MONTH(Tabla1[[#This Row],[Fecha]])</f>
        <v>11</v>
      </c>
      <c r="M2506" s="11">
        <f>DAY(Tabla1[[#This Row],[Fecha]])</f>
        <v>10</v>
      </c>
      <c r="N2506" s="11">
        <f>WEEKDAY(Tabla1[[#This Row],[Fecha]],2)</f>
        <v>4</v>
      </c>
      <c r="O2506" s="11" t="str">
        <f t="shared" si="39"/>
        <v>Jueves</v>
      </c>
    </row>
    <row r="2507" spans="1:15" x14ac:dyDescent="0.25">
      <c r="A2507" s="4">
        <v>40857</v>
      </c>
      <c r="B2507">
        <v>1</v>
      </c>
      <c r="C2507">
        <v>2</v>
      </c>
      <c r="D2507" s="5" t="s">
        <v>27</v>
      </c>
      <c r="E2507" s="6">
        <v>850.81500000000005</v>
      </c>
      <c r="F2507" s="6">
        <v>1293.0329999999999</v>
      </c>
      <c r="G2507" s="6">
        <v>2143.848</v>
      </c>
      <c r="H2507" s="6" t="str">
        <f>VLOOKUP(Tabla1[[#This Row],[Caja]],Originales!$I$3:$K$6,2,FALSE)</f>
        <v>Tenerife Norte</v>
      </c>
      <c r="I2507" s="6" t="str">
        <f>VLOOKUP(Tabla1[[#This Row],[Caja]],Originales!$I$3:$K$6,3,FALSE)</f>
        <v>Tenerife</v>
      </c>
      <c r="J2507" s="9" t="str">
        <f>VLOOKUP(Tabla1[[#This Row],[CodigoEmpleado]],Originales!$M$3:$P$13,2,FALSE)</f>
        <v>Bea</v>
      </c>
      <c r="K2507" s="10">
        <f>YEAR(Tabla1[[#This Row],[Fecha]])</f>
        <v>2011</v>
      </c>
      <c r="L2507" s="11">
        <f>MONTH(Tabla1[[#This Row],[Fecha]])</f>
        <v>11</v>
      </c>
      <c r="M2507" s="11">
        <f>DAY(Tabla1[[#This Row],[Fecha]])</f>
        <v>10</v>
      </c>
      <c r="N2507" s="11">
        <f>WEEKDAY(Tabla1[[#This Row],[Fecha]],2)</f>
        <v>4</v>
      </c>
      <c r="O2507" s="11" t="str">
        <f t="shared" si="39"/>
        <v>Jueves</v>
      </c>
    </row>
    <row r="2508" spans="1:15" x14ac:dyDescent="0.25">
      <c r="A2508" s="4">
        <v>40857</v>
      </c>
      <c r="B2508">
        <v>2</v>
      </c>
      <c r="C2508">
        <v>1</v>
      </c>
      <c r="D2508" s="5" t="s">
        <v>32</v>
      </c>
      <c r="E2508" s="6">
        <v>715.11300000000006</v>
      </c>
      <c r="F2508" s="6">
        <v>1082.2665</v>
      </c>
      <c r="G2508" s="6">
        <v>1797.3795</v>
      </c>
      <c r="H2508" s="6" t="str">
        <f>VLOOKUP(Tabla1[[#This Row],[Caja]],Originales!$I$3:$K$6,2,FALSE)</f>
        <v>Tenerife Sur</v>
      </c>
      <c r="I2508" s="6" t="str">
        <f>VLOOKUP(Tabla1[[#This Row],[Caja]],Originales!$I$3:$K$6,3,FALSE)</f>
        <v>Tenerife</v>
      </c>
      <c r="J2508" s="9" t="str">
        <f>VLOOKUP(Tabla1[[#This Row],[CodigoEmpleado]],Originales!$M$3:$P$13,2,FALSE)</f>
        <v>Ana</v>
      </c>
      <c r="K2508" s="10">
        <f>YEAR(Tabla1[[#This Row],[Fecha]])</f>
        <v>2011</v>
      </c>
      <c r="L2508" s="11">
        <f>MONTH(Tabla1[[#This Row],[Fecha]])</f>
        <v>11</v>
      </c>
      <c r="M2508" s="11">
        <f>DAY(Tabla1[[#This Row],[Fecha]])</f>
        <v>10</v>
      </c>
      <c r="N2508" s="11">
        <f>WEEKDAY(Tabla1[[#This Row],[Fecha]],2)</f>
        <v>4</v>
      </c>
      <c r="O2508" s="11" t="str">
        <f t="shared" si="39"/>
        <v>Jueves</v>
      </c>
    </row>
    <row r="2509" spans="1:15" x14ac:dyDescent="0.25">
      <c r="A2509" s="4">
        <v>40857</v>
      </c>
      <c r="B2509">
        <v>2</v>
      </c>
      <c r="C2509">
        <v>2</v>
      </c>
      <c r="D2509" s="5" t="s">
        <v>37</v>
      </c>
      <c r="E2509" s="6">
        <v>748.74450000000002</v>
      </c>
      <c r="F2509" s="6">
        <v>1132.6559999999999</v>
      </c>
      <c r="G2509" s="6">
        <v>1881.4005</v>
      </c>
      <c r="H2509" s="6" t="str">
        <f>VLOOKUP(Tabla1[[#This Row],[Caja]],Originales!$I$3:$K$6,2,FALSE)</f>
        <v>Tenerife Sur</v>
      </c>
      <c r="I2509" s="6" t="str">
        <f>VLOOKUP(Tabla1[[#This Row],[Caja]],Originales!$I$3:$K$6,3,FALSE)</f>
        <v>Tenerife</v>
      </c>
      <c r="J2509" s="9" t="str">
        <f>VLOOKUP(Tabla1[[#This Row],[CodigoEmpleado]],Originales!$M$3:$P$13,2,FALSE)</f>
        <v>Luis</v>
      </c>
      <c r="K2509" s="10">
        <f>YEAR(Tabla1[[#This Row],[Fecha]])</f>
        <v>2011</v>
      </c>
      <c r="L2509" s="11">
        <f>MONTH(Tabla1[[#This Row],[Fecha]])</f>
        <v>11</v>
      </c>
      <c r="M2509" s="11">
        <f>DAY(Tabla1[[#This Row],[Fecha]])</f>
        <v>10</v>
      </c>
      <c r="N2509" s="11">
        <f>WEEKDAY(Tabla1[[#This Row],[Fecha]],2)</f>
        <v>4</v>
      </c>
      <c r="O2509" s="11" t="str">
        <f t="shared" si="39"/>
        <v>Jueves</v>
      </c>
    </row>
    <row r="2510" spans="1:15" x14ac:dyDescent="0.25">
      <c r="A2510" s="4">
        <v>40857</v>
      </c>
      <c r="B2510">
        <v>3</v>
      </c>
      <c r="C2510">
        <v>1</v>
      </c>
      <c r="D2510" s="5" t="s">
        <v>40</v>
      </c>
      <c r="E2510" s="6">
        <v>684.22199999999998</v>
      </c>
      <c r="F2510" s="6">
        <v>1035.93</v>
      </c>
      <c r="G2510" s="6">
        <v>1720.152</v>
      </c>
      <c r="H2510" s="6" t="str">
        <f>VLOOKUP(Tabla1[[#This Row],[Caja]],Originales!$I$3:$K$6,2,FALSE)</f>
        <v>Las Canteras</v>
      </c>
      <c r="I2510" s="6" t="str">
        <f>VLOOKUP(Tabla1[[#This Row],[Caja]],Originales!$I$3:$K$6,3,FALSE)</f>
        <v>Las Palmas</v>
      </c>
      <c r="J2510" s="9" t="str">
        <f>VLOOKUP(Tabla1[[#This Row],[CodigoEmpleado]],Originales!$M$3:$P$13,2,FALSE)</f>
        <v>Pepe</v>
      </c>
      <c r="K2510" s="10">
        <f>YEAR(Tabla1[[#This Row],[Fecha]])</f>
        <v>2011</v>
      </c>
      <c r="L2510" s="11">
        <f>MONTH(Tabla1[[#This Row],[Fecha]])</f>
        <v>11</v>
      </c>
      <c r="M2510" s="11">
        <f>DAY(Tabla1[[#This Row],[Fecha]])</f>
        <v>10</v>
      </c>
      <c r="N2510" s="11">
        <f>WEEKDAY(Tabla1[[#This Row],[Fecha]],2)</f>
        <v>4</v>
      </c>
      <c r="O2510" s="11" t="str">
        <f t="shared" si="39"/>
        <v>Jueves</v>
      </c>
    </row>
    <row r="2511" spans="1:15" x14ac:dyDescent="0.25">
      <c r="A2511" s="4">
        <v>40857</v>
      </c>
      <c r="B2511">
        <v>3</v>
      </c>
      <c r="C2511">
        <v>2</v>
      </c>
      <c r="D2511" s="5" t="s">
        <v>41</v>
      </c>
      <c r="E2511" s="6">
        <v>690.29100000000005</v>
      </c>
      <c r="F2511" s="6">
        <v>1046.2935</v>
      </c>
      <c r="G2511" s="6">
        <v>1736.5844999999999</v>
      </c>
      <c r="H2511" s="6" t="str">
        <f>VLOOKUP(Tabla1[[#This Row],[Caja]],Originales!$I$3:$K$6,2,FALSE)</f>
        <v>Las Canteras</v>
      </c>
      <c r="I2511" s="6" t="str">
        <f>VLOOKUP(Tabla1[[#This Row],[Caja]],Originales!$I$3:$K$6,3,FALSE)</f>
        <v>Las Palmas</v>
      </c>
      <c r="J2511" s="9" t="str">
        <f>VLOOKUP(Tabla1[[#This Row],[CodigoEmpleado]],Originales!$M$3:$P$13,2,FALSE)</f>
        <v>Javi</v>
      </c>
      <c r="K2511" s="10">
        <f>YEAR(Tabla1[[#This Row],[Fecha]])</f>
        <v>2011</v>
      </c>
      <c r="L2511" s="11">
        <f>MONTH(Tabla1[[#This Row],[Fecha]])</f>
        <v>11</v>
      </c>
      <c r="M2511" s="11">
        <f>DAY(Tabla1[[#This Row],[Fecha]])</f>
        <v>10</v>
      </c>
      <c r="N2511" s="11">
        <f>WEEKDAY(Tabla1[[#This Row],[Fecha]],2)</f>
        <v>4</v>
      </c>
      <c r="O2511" s="11" t="str">
        <f t="shared" si="39"/>
        <v>Jueves</v>
      </c>
    </row>
    <row r="2512" spans="1:15" x14ac:dyDescent="0.25">
      <c r="A2512" s="4">
        <v>40857</v>
      </c>
      <c r="B2512">
        <v>4</v>
      </c>
      <c r="C2512">
        <v>1</v>
      </c>
      <c r="D2512" s="5" t="s">
        <v>43</v>
      </c>
      <c r="E2512" s="6">
        <v>641.44500000000005</v>
      </c>
      <c r="F2512" s="6">
        <v>963.60599999999999</v>
      </c>
      <c r="G2512" s="6">
        <v>1605.0509999999999</v>
      </c>
      <c r="H2512" s="6" t="str">
        <f>VLOOKUP(Tabla1[[#This Row],[Caja]],Originales!$I$3:$K$6,2,FALSE)</f>
        <v>Telde</v>
      </c>
      <c r="I2512" s="6" t="str">
        <f>VLOOKUP(Tabla1[[#This Row],[Caja]],Originales!$I$3:$K$6,3,FALSE)</f>
        <v>Las Palmas</v>
      </c>
      <c r="J2512" s="9" t="str">
        <f>VLOOKUP(Tabla1[[#This Row],[CodigoEmpleado]],Originales!$M$3:$P$13,2,FALSE)</f>
        <v>Jose</v>
      </c>
      <c r="K2512" s="10">
        <f>YEAR(Tabla1[[#This Row],[Fecha]])</f>
        <v>2011</v>
      </c>
      <c r="L2512" s="11">
        <f>MONTH(Tabla1[[#This Row],[Fecha]])</f>
        <v>11</v>
      </c>
      <c r="M2512" s="11">
        <f>DAY(Tabla1[[#This Row],[Fecha]])</f>
        <v>10</v>
      </c>
      <c r="N2512" s="11">
        <f>WEEKDAY(Tabla1[[#This Row],[Fecha]],2)</f>
        <v>4</v>
      </c>
      <c r="O2512" s="11" t="str">
        <f t="shared" si="39"/>
        <v>Jueves</v>
      </c>
    </row>
    <row r="2513" spans="1:15" x14ac:dyDescent="0.25">
      <c r="A2513" s="4">
        <v>40857</v>
      </c>
      <c r="B2513">
        <v>4</v>
      </c>
      <c r="C2513">
        <v>2</v>
      </c>
      <c r="D2513" s="5" t="s">
        <v>47</v>
      </c>
      <c r="E2513" s="6">
        <v>756.37800000000004</v>
      </c>
      <c r="F2513" s="6">
        <v>1150.6215</v>
      </c>
      <c r="G2513" s="6">
        <v>1906.9994999999999</v>
      </c>
      <c r="H2513" s="6" t="str">
        <f>VLOOKUP(Tabla1[[#This Row],[Caja]],Originales!$I$3:$K$6,2,FALSE)</f>
        <v>Telde</v>
      </c>
      <c r="I2513" s="6" t="str">
        <f>VLOOKUP(Tabla1[[#This Row],[Caja]],Originales!$I$3:$K$6,3,FALSE)</f>
        <v>Las Palmas</v>
      </c>
      <c r="J2513" s="9" t="str">
        <f>VLOOKUP(Tabla1[[#This Row],[CodigoEmpleado]],Originales!$M$3:$P$13,2,FALSE)</f>
        <v>Toño</v>
      </c>
      <c r="K2513" s="10">
        <f>YEAR(Tabla1[[#This Row],[Fecha]])</f>
        <v>2011</v>
      </c>
      <c r="L2513" s="11">
        <f>MONTH(Tabla1[[#This Row],[Fecha]])</f>
        <v>11</v>
      </c>
      <c r="M2513" s="11">
        <f>DAY(Tabla1[[#This Row],[Fecha]])</f>
        <v>10</v>
      </c>
      <c r="N2513" s="11">
        <f>WEEKDAY(Tabla1[[#This Row],[Fecha]],2)</f>
        <v>4</v>
      </c>
      <c r="O2513" s="11" t="str">
        <f t="shared" si="39"/>
        <v>Jueves</v>
      </c>
    </row>
    <row r="2514" spans="1:15" x14ac:dyDescent="0.25">
      <c r="A2514" s="4">
        <v>40858</v>
      </c>
      <c r="B2514">
        <v>1</v>
      </c>
      <c r="C2514">
        <v>1</v>
      </c>
      <c r="D2514" s="5" t="s">
        <v>24</v>
      </c>
      <c r="E2514" s="6">
        <v>691.29899999999998</v>
      </c>
      <c r="F2514" s="6">
        <v>1073.8454999999999</v>
      </c>
      <c r="G2514" s="6">
        <v>1765.1445000000001</v>
      </c>
      <c r="H2514" s="6" t="str">
        <f>VLOOKUP(Tabla1[[#This Row],[Caja]],Originales!$I$3:$K$6,2,FALSE)</f>
        <v>Tenerife Norte</v>
      </c>
      <c r="I2514" s="6" t="str">
        <f>VLOOKUP(Tabla1[[#This Row],[Caja]],Originales!$I$3:$K$6,3,FALSE)</f>
        <v>Tenerife</v>
      </c>
      <c r="J2514" s="9" t="str">
        <f>VLOOKUP(Tabla1[[#This Row],[CodigoEmpleado]],Originales!$M$3:$P$13,2,FALSE)</f>
        <v>Ana</v>
      </c>
      <c r="K2514" s="10">
        <f>YEAR(Tabla1[[#This Row],[Fecha]])</f>
        <v>2011</v>
      </c>
      <c r="L2514" s="11">
        <f>MONTH(Tabla1[[#This Row],[Fecha]])</f>
        <v>11</v>
      </c>
      <c r="M2514" s="11">
        <f>DAY(Tabla1[[#This Row],[Fecha]])</f>
        <v>11</v>
      </c>
      <c r="N2514" s="11">
        <f>WEEKDAY(Tabla1[[#This Row],[Fecha]],2)</f>
        <v>5</v>
      </c>
      <c r="O2514" s="11" t="str">
        <f t="shared" si="39"/>
        <v>Viernes</v>
      </c>
    </row>
    <row r="2515" spans="1:15" x14ac:dyDescent="0.25">
      <c r="A2515" s="4">
        <v>40858</v>
      </c>
      <c r="B2515">
        <v>1</v>
      </c>
      <c r="C2515">
        <v>2</v>
      </c>
      <c r="D2515" s="5" t="s">
        <v>30</v>
      </c>
      <c r="E2515" s="6">
        <v>793.39049999999997</v>
      </c>
      <c r="F2515" s="6">
        <v>1196.202</v>
      </c>
      <c r="G2515" s="6">
        <v>1989.5925</v>
      </c>
      <c r="H2515" s="6" t="str">
        <f>VLOOKUP(Tabla1[[#This Row],[Caja]],Originales!$I$3:$K$6,2,FALSE)</f>
        <v>Tenerife Norte</v>
      </c>
      <c r="I2515" s="6" t="str">
        <f>VLOOKUP(Tabla1[[#This Row],[Caja]],Originales!$I$3:$K$6,3,FALSE)</f>
        <v>Tenerife</v>
      </c>
      <c r="J2515" s="9" t="str">
        <f>VLOOKUP(Tabla1[[#This Row],[CodigoEmpleado]],Originales!$M$3:$P$13,2,FALSE)</f>
        <v>Juan</v>
      </c>
      <c r="K2515" s="10">
        <f>YEAR(Tabla1[[#This Row],[Fecha]])</f>
        <v>2011</v>
      </c>
      <c r="L2515" s="11">
        <f>MONTH(Tabla1[[#This Row],[Fecha]])</f>
        <v>11</v>
      </c>
      <c r="M2515" s="11">
        <f>DAY(Tabla1[[#This Row],[Fecha]])</f>
        <v>11</v>
      </c>
      <c r="N2515" s="11">
        <f>WEEKDAY(Tabla1[[#This Row],[Fecha]],2)</f>
        <v>5</v>
      </c>
      <c r="O2515" s="11" t="str">
        <f t="shared" si="39"/>
        <v>Viernes</v>
      </c>
    </row>
    <row r="2516" spans="1:15" x14ac:dyDescent="0.25">
      <c r="A2516" s="4">
        <v>40858</v>
      </c>
      <c r="B2516">
        <v>2</v>
      </c>
      <c r="C2516">
        <v>1</v>
      </c>
      <c r="D2516" s="5" t="s">
        <v>16</v>
      </c>
      <c r="E2516" s="6">
        <v>662.21400000000006</v>
      </c>
      <c r="F2516" s="6">
        <v>1014.111</v>
      </c>
      <c r="G2516" s="6">
        <v>1676.325</v>
      </c>
      <c r="H2516" s="6" t="str">
        <f>VLOOKUP(Tabla1[[#This Row],[Caja]],Originales!$I$3:$K$6,2,FALSE)</f>
        <v>Tenerife Sur</v>
      </c>
      <c r="I2516" s="6" t="str">
        <f>VLOOKUP(Tabla1[[#This Row],[Caja]],Originales!$I$3:$K$6,3,FALSE)</f>
        <v>Tenerife</v>
      </c>
      <c r="J2516" s="9" t="str">
        <f>VLOOKUP(Tabla1[[#This Row],[CodigoEmpleado]],Originales!$M$3:$P$13,2,FALSE)</f>
        <v>Jorge</v>
      </c>
      <c r="K2516" s="10">
        <f>YEAR(Tabla1[[#This Row],[Fecha]])</f>
        <v>2011</v>
      </c>
      <c r="L2516" s="11">
        <f>MONTH(Tabla1[[#This Row],[Fecha]])</f>
        <v>11</v>
      </c>
      <c r="M2516" s="11">
        <f>DAY(Tabla1[[#This Row],[Fecha]])</f>
        <v>11</v>
      </c>
      <c r="N2516" s="11">
        <f>WEEKDAY(Tabla1[[#This Row],[Fecha]],2)</f>
        <v>5</v>
      </c>
      <c r="O2516" s="11" t="str">
        <f t="shared" si="39"/>
        <v>Viernes</v>
      </c>
    </row>
    <row r="2517" spans="1:15" x14ac:dyDescent="0.25">
      <c r="A2517" s="4">
        <v>40858</v>
      </c>
      <c r="B2517">
        <v>2</v>
      </c>
      <c r="C2517">
        <v>2</v>
      </c>
      <c r="D2517" s="5" t="s">
        <v>22</v>
      </c>
      <c r="E2517" s="6">
        <v>843.31799999999998</v>
      </c>
      <c r="F2517" s="6">
        <v>1296.414</v>
      </c>
      <c r="G2517" s="6">
        <v>2139.732</v>
      </c>
      <c r="H2517" s="6" t="str">
        <f>VLOOKUP(Tabla1[[#This Row],[Caja]],Originales!$I$3:$K$6,2,FALSE)</f>
        <v>Tenerife Sur</v>
      </c>
      <c r="I2517" s="6" t="str">
        <f>VLOOKUP(Tabla1[[#This Row],[Caja]],Originales!$I$3:$K$6,3,FALSE)</f>
        <v>Tenerife</v>
      </c>
      <c r="J2517" s="9" t="str">
        <f>VLOOKUP(Tabla1[[#This Row],[CodigoEmpleado]],Originales!$M$3:$P$13,2,FALSE)</f>
        <v>Paco</v>
      </c>
      <c r="K2517" s="10">
        <f>YEAR(Tabla1[[#This Row],[Fecha]])</f>
        <v>2011</v>
      </c>
      <c r="L2517" s="11">
        <f>MONTH(Tabla1[[#This Row],[Fecha]])</f>
        <v>11</v>
      </c>
      <c r="M2517" s="11">
        <f>DAY(Tabla1[[#This Row],[Fecha]])</f>
        <v>11</v>
      </c>
      <c r="N2517" s="11">
        <f>WEEKDAY(Tabla1[[#This Row],[Fecha]],2)</f>
        <v>5</v>
      </c>
      <c r="O2517" s="11" t="str">
        <f t="shared" si="39"/>
        <v>Viernes</v>
      </c>
    </row>
    <row r="2518" spans="1:15" x14ac:dyDescent="0.25">
      <c r="A2518" s="4">
        <v>40858</v>
      </c>
      <c r="B2518">
        <v>3</v>
      </c>
      <c r="C2518">
        <v>1</v>
      </c>
      <c r="D2518" s="5" t="s">
        <v>27</v>
      </c>
      <c r="E2518" s="6">
        <v>705.74699999999996</v>
      </c>
      <c r="F2518" s="6">
        <v>1069.7925</v>
      </c>
      <c r="G2518" s="6">
        <v>1775.5395000000001</v>
      </c>
      <c r="H2518" s="6" t="str">
        <f>VLOOKUP(Tabla1[[#This Row],[Caja]],Originales!$I$3:$K$6,2,FALSE)</f>
        <v>Las Canteras</v>
      </c>
      <c r="I2518" s="6" t="str">
        <f>VLOOKUP(Tabla1[[#This Row],[Caja]],Originales!$I$3:$K$6,3,FALSE)</f>
        <v>Las Palmas</v>
      </c>
      <c r="J2518" s="9" t="str">
        <f>VLOOKUP(Tabla1[[#This Row],[CodigoEmpleado]],Originales!$M$3:$P$13,2,FALSE)</f>
        <v>Bea</v>
      </c>
      <c r="K2518" s="10">
        <f>YEAR(Tabla1[[#This Row],[Fecha]])</f>
        <v>2011</v>
      </c>
      <c r="L2518" s="11">
        <f>MONTH(Tabla1[[#This Row],[Fecha]])</f>
        <v>11</v>
      </c>
      <c r="M2518" s="11">
        <f>DAY(Tabla1[[#This Row],[Fecha]])</f>
        <v>11</v>
      </c>
      <c r="N2518" s="11">
        <f>WEEKDAY(Tabla1[[#This Row],[Fecha]],2)</f>
        <v>5</v>
      </c>
      <c r="O2518" s="11" t="str">
        <f t="shared" si="39"/>
        <v>Viernes</v>
      </c>
    </row>
    <row r="2519" spans="1:15" x14ac:dyDescent="0.25">
      <c r="A2519" s="4">
        <v>40858</v>
      </c>
      <c r="B2519">
        <v>3</v>
      </c>
      <c r="C2519">
        <v>2</v>
      </c>
      <c r="D2519" s="5" t="s">
        <v>32</v>
      </c>
      <c r="E2519" s="6">
        <v>779.9085</v>
      </c>
      <c r="F2519" s="6">
        <v>1195.0574999999999</v>
      </c>
      <c r="G2519" s="6">
        <v>1974.9659999999999</v>
      </c>
      <c r="H2519" s="6" t="str">
        <f>VLOOKUP(Tabla1[[#This Row],[Caja]],Originales!$I$3:$K$6,2,FALSE)</f>
        <v>Las Canteras</v>
      </c>
      <c r="I2519" s="6" t="str">
        <f>VLOOKUP(Tabla1[[#This Row],[Caja]],Originales!$I$3:$K$6,3,FALSE)</f>
        <v>Las Palmas</v>
      </c>
      <c r="J2519" s="9" t="str">
        <f>VLOOKUP(Tabla1[[#This Row],[CodigoEmpleado]],Originales!$M$3:$P$13,2,FALSE)</f>
        <v>Ana</v>
      </c>
      <c r="K2519" s="10">
        <f>YEAR(Tabla1[[#This Row],[Fecha]])</f>
        <v>2011</v>
      </c>
      <c r="L2519" s="11">
        <f>MONTH(Tabla1[[#This Row],[Fecha]])</f>
        <v>11</v>
      </c>
      <c r="M2519" s="11">
        <f>DAY(Tabla1[[#This Row],[Fecha]])</f>
        <v>11</v>
      </c>
      <c r="N2519" s="11">
        <f>WEEKDAY(Tabla1[[#This Row],[Fecha]],2)</f>
        <v>5</v>
      </c>
      <c r="O2519" s="11" t="str">
        <f t="shared" si="39"/>
        <v>Viernes</v>
      </c>
    </row>
    <row r="2520" spans="1:15" x14ac:dyDescent="0.25">
      <c r="A2520" s="4">
        <v>40858</v>
      </c>
      <c r="B2520">
        <v>4</v>
      </c>
      <c r="C2520">
        <v>1</v>
      </c>
      <c r="D2520" s="5" t="s">
        <v>37</v>
      </c>
      <c r="E2520" s="6">
        <v>695.61450000000002</v>
      </c>
      <c r="F2520" s="6">
        <v>1057.1400000000001</v>
      </c>
      <c r="G2520" s="6">
        <v>1752.7545</v>
      </c>
      <c r="H2520" s="6" t="str">
        <f>VLOOKUP(Tabla1[[#This Row],[Caja]],Originales!$I$3:$K$6,2,FALSE)</f>
        <v>Telde</v>
      </c>
      <c r="I2520" s="6" t="str">
        <f>VLOOKUP(Tabla1[[#This Row],[Caja]],Originales!$I$3:$K$6,3,FALSE)</f>
        <v>Las Palmas</v>
      </c>
      <c r="J2520" s="9" t="str">
        <f>VLOOKUP(Tabla1[[#This Row],[CodigoEmpleado]],Originales!$M$3:$P$13,2,FALSE)</f>
        <v>Luis</v>
      </c>
      <c r="K2520" s="10">
        <f>YEAR(Tabla1[[#This Row],[Fecha]])</f>
        <v>2011</v>
      </c>
      <c r="L2520" s="11">
        <f>MONTH(Tabla1[[#This Row],[Fecha]])</f>
        <v>11</v>
      </c>
      <c r="M2520" s="11">
        <f>DAY(Tabla1[[#This Row],[Fecha]])</f>
        <v>11</v>
      </c>
      <c r="N2520" s="11">
        <f>WEEKDAY(Tabla1[[#This Row],[Fecha]],2)</f>
        <v>5</v>
      </c>
      <c r="O2520" s="11" t="str">
        <f t="shared" si="39"/>
        <v>Viernes</v>
      </c>
    </row>
    <row r="2521" spans="1:15" x14ac:dyDescent="0.25">
      <c r="A2521" s="4">
        <v>40858</v>
      </c>
      <c r="B2521">
        <v>4</v>
      </c>
      <c r="C2521">
        <v>2</v>
      </c>
      <c r="D2521" s="5" t="s">
        <v>40</v>
      </c>
      <c r="E2521" s="6">
        <v>864.24450000000002</v>
      </c>
      <c r="F2521" s="6">
        <v>1311.7755</v>
      </c>
      <c r="G2521" s="6">
        <v>2176.02</v>
      </c>
      <c r="H2521" s="6" t="str">
        <f>VLOOKUP(Tabla1[[#This Row],[Caja]],Originales!$I$3:$K$6,2,FALSE)</f>
        <v>Telde</v>
      </c>
      <c r="I2521" s="6" t="str">
        <f>VLOOKUP(Tabla1[[#This Row],[Caja]],Originales!$I$3:$K$6,3,FALSE)</f>
        <v>Las Palmas</v>
      </c>
      <c r="J2521" s="9" t="str">
        <f>VLOOKUP(Tabla1[[#This Row],[CodigoEmpleado]],Originales!$M$3:$P$13,2,FALSE)</f>
        <v>Pepe</v>
      </c>
      <c r="K2521" s="10">
        <f>YEAR(Tabla1[[#This Row],[Fecha]])</f>
        <v>2011</v>
      </c>
      <c r="L2521" s="11">
        <f>MONTH(Tabla1[[#This Row],[Fecha]])</f>
        <v>11</v>
      </c>
      <c r="M2521" s="11">
        <f>DAY(Tabla1[[#This Row],[Fecha]])</f>
        <v>11</v>
      </c>
      <c r="N2521" s="11">
        <f>WEEKDAY(Tabla1[[#This Row],[Fecha]],2)</f>
        <v>5</v>
      </c>
      <c r="O2521" s="11" t="str">
        <f t="shared" si="39"/>
        <v>Viernes</v>
      </c>
    </row>
    <row r="2522" spans="1:15" x14ac:dyDescent="0.25">
      <c r="A2522" s="4">
        <v>40859</v>
      </c>
      <c r="B2522">
        <v>1</v>
      </c>
      <c r="C2522">
        <v>1</v>
      </c>
      <c r="D2522" s="5" t="s">
        <v>41</v>
      </c>
      <c r="E2522" s="6">
        <v>633.39149999999995</v>
      </c>
      <c r="F2522" s="6">
        <v>951.86699999999996</v>
      </c>
      <c r="G2522" s="6">
        <v>1585.2584999999999</v>
      </c>
      <c r="H2522" s="6" t="str">
        <f>VLOOKUP(Tabla1[[#This Row],[Caja]],Originales!$I$3:$K$6,2,FALSE)</f>
        <v>Tenerife Norte</v>
      </c>
      <c r="I2522" s="6" t="str">
        <f>VLOOKUP(Tabla1[[#This Row],[Caja]],Originales!$I$3:$K$6,3,FALSE)</f>
        <v>Tenerife</v>
      </c>
      <c r="J2522" s="9" t="str">
        <f>VLOOKUP(Tabla1[[#This Row],[CodigoEmpleado]],Originales!$M$3:$P$13,2,FALSE)</f>
        <v>Javi</v>
      </c>
      <c r="K2522" s="10">
        <f>YEAR(Tabla1[[#This Row],[Fecha]])</f>
        <v>2011</v>
      </c>
      <c r="L2522" s="11">
        <f>MONTH(Tabla1[[#This Row],[Fecha]])</f>
        <v>11</v>
      </c>
      <c r="M2522" s="11">
        <f>DAY(Tabla1[[#This Row],[Fecha]])</f>
        <v>12</v>
      </c>
      <c r="N2522" s="11">
        <f>WEEKDAY(Tabla1[[#This Row],[Fecha]],2)</f>
        <v>6</v>
      </c>
      <c r="O2522" s="11" t="str">
        <f t="shared" si="39"/>
        <v>Sábado</v>
      </c>
    </row>
    <row r="2523" spans="1:15" x14ac:dyDescent="0.25">
      <c r="A2523" s="4">
        <v>40859</v>
      </c>
      <c r="B2523">
        <v>1</v>
      </c>
      <c r="C2523">
        <v>2</v>
      </c>
      <c r="D2523" s="5" t="s">
        <v>43</v>
      </c>
      <c r="E2523" s="6">
        <v>642.33749999999998</v>
      </c>
      <c r="F2523" s="6">
        <v>975.40800000000002</v>
      </c>
      <c r="G2523" s="6">
        <v>1617.7455</v>
      </c>
      <c r="H2523" s="6" t="str">
        <f>VLOOKUP(Tabla1[[#This Row],[Caja]],Originales!$I$3:$K$6,2,FALSE)</f>
        <v>Tenerife Norte</v>
      </c>
      <c r="I2523" s="6" t="str">
        <f>VLOOKUP(Tabla1[[#This Row],[Caja]],Originales!$I$3:$K$6,3,FALSE)</f>
        <v>Tenerife</v>
      </c>
      <c r="J2523" s="9" t="str">
        <f>VLOOKUP(Tabla1[[#This Row],[CodigoEmpleado]],Originales!$M$3:$P$13,2,FALSE)</f>
        <v>Jose</v>
      </c>
      <c r="K2523" s="10">
        <f>YEAR(Tabla1[[#This Row],[Fecha]])</f>
        <v>2011</v>
      </c>
      <c r="L2523" s="11">
        <f>MONTH(Tabla1[[#This Row],[Fecha]])</f>
        <v>11</v>
      </c>
      <c r="M2523" s="11">
        <f>DAY(Tabla1[[#This Row],[Fecha]])</f>
        <v>12</v>
      </c>
      <c r="N2523" s="11">
        <f>WEEKDAY(Tabla1[[#This Row],[Fecha]],2)</f>
        <v>6</v>
      </c>
      <c r="O2523" s="11" t="str">
        <f t="shared" si="39"/>
        <v>Sábado</v>
      </c>
    </row>
    <row r="2524" spans="1:15" x14ac:dyDescent="0.25">
      <c r="A2524" s="4">
        <v>40859</v>
      </c>
      <c r="B2524">
        <v>2</v>
      </c>
      <c r="C2524">
        <v>1</v>
      </c>
      <c r="D2524" s="5" t="s">
        <v>47</v>
      </c>
      <c r="E2524" s="6">
        <v>647.36699999999996</v>
      </c>
      <c r="F2524" s="6">
        <v>1030.029</v>
      </c>
      <c r="G2524" s="6">
        <v>1677.396</v>
      </c>
      <c r="H2524" s="6" t="str">
        <f>VLOOKUP(Tabla1[[#This Row],[Caja]],Originales!$I$3:$K$6,2,FALSE)</f>
        <v>Tenerife Sur</v>
      </c>
      <c r="I2524" s="6" t="str">
        <f>VLOOKUP(Tabla1[[#This Row],[Caja]],Originales!$I$3:$K$6,3,FALSE)</f>
        <v>Tenerife</v>
      </c>
      <c r="J2524" s="9" t="str">
        <f>VLOOKUP(Tabla1[[#This Row],[CodigoEmpleado]],Originales!$M$3:$P$13,2,FALSE)</f>
        <v>Toño</v>
      </c>
      <c r="K2524" s="10">
        <f>YEAR(Tabla1[[#This Row],[Fecha]])</f>
        <v>2011</v>
      </c>
      <c r="L2524" s="11">
        <f>MONTH(Tabla1[[#This Row],[Fecha]])</f>
        <v>11</v>
      </c>
      <c r="M2524" s="11">
        <f>DAY(Tabla1[[#This Row],[Fecha]])</f>
        <v>12</v>
      </c>
      <c r="N2524" s="11">
        <f>WEEKDAY(Tabla1[[#This Row],[Fecha]],2)</f>
        <v>6</v>
      </c>
      <c r="O2524" s="11" t="str">
        <f t="shared" si="39"/>
        <v>Sábado</v>
      </c>
    </row>
    <row r="2525" spans="1:15" x14ac:dyDescent="0.25">
      <c r="A2525" s="4">
        <v>40859</v>
      </c>
      <c r="B2525">
        <v>2</v>
      </c>
      <c r="C2525">
        <v>2</v>
      </c>
      <c r="D2525" s="5" t="s">
        <v>24</v>
      </c>
      <c r="E2525" s="6">
        <v>810.327</v>
      </c>
      <c r="F2525" s="6">
        <v>1264.011</v>
      </c>
      <c r="G2525" s="6">
        <v>2074.3380000000002</v>
      </c>
      <c r="H2525" s="6" t="str">
        <f>VLOOKUP(Tabla1[[#This Row],[Caja]],Originales!$I$3:$K$6,2,FALSE)</f>
        <v>Tenerife Sur</v>
      </c>
      <c r="I2525" s="6" t="str">
        <f>VLOOKUP(Tabla1[[#This Row],[Caja]],Originales!$I$3:$K$6,3,FALSE)</f>
        <v>Tenerife</v>
      </c>
      <c r="J2525" s="9" t="str">
        <f>VLOOKUP(Tabla1[[#This Row],[CodigoEmpleado]],Originales!$M$3:$P$13,2,FALSE)</f>
        <v>Ana</v>
      </c>
      <c r="K2525" s="10">
        <f>YEAR(Tabla1[[#This Row],[Fecha]])</f>
        <v>2011</v>
      </c>
      <c r="L2525" s="11">
        <f>MONTH(Tabla1[[#This Row],[Fecha]])</f>
        <v>11</v>
      </c>
      <c r="M2525" s="11">
        <f>DAY(Tabla1[[#This Row],[Fecha]])</f>
        <v>12</v>
      </c>
      <c r="N2525" s="11">
        <f>WEEKDAY(Tabla1[[#This Row],[Fecha]],2)</f>
        <v>6</v>
      </c>
      <c r="O2525" s="11" t="str">
        <f t="shared" si="39"/>
        <v>Sábado</v>
      </c>
    </row>
    <row r="2526" spans="1:15" x14ac:dyDescent="0.25">
      <c r="A2526" s="4">
        <v>40859</v>
      </c>
      <c r="B2526">
        <v>3</v>
      </c>
      <c r="C2526">
        <v>1</v>
      </c>
      <c r="D2526" s="5" t="s">
        <v>30</v>
      </c>
      <c r="E2526" s="6">
        <v>694.54349999999999</v>
      </c>
      <c r="F2526" s="6">
        <v>1042.356</v>
      </c>
      <c r="G2526" s="6">
        <v>1736.8995</v>
      </c>
      <c r="H2526" s="6" t="str">
        <f>VLOOKUP(Tabla1[[#This Row],[Caja]],Originales!$I$3:$K$6,2,FALSE)</f>
        <v>Las Canteras</v>
      </c>
      <c r="I2526" s="6" t="str">
        <f>VLOOKUP(Tabla1[[#This Row],[Caja]],Originales!$I$3:$K$6,3,FALSE)</f>
        <v>Las Palmas</v>
      </c>
      <c r="J2526" s="9" t="str">
        <f>VLOOKUP(Tabla1[[#This Row],[CodigoEmpleado]],Originales!$M$3:$P$13,2,FALSE)</f>
        <v>Juan</v>
      </c>
      <c r="K2526" s="10">
        <f>YEAR(Tabla1[[#This Row],[Fecha]])</f>
        <v>2011</v>
      </c>
      <c r="L2526" s="11">
        <f>MONTH(Tabla1[[#This Row],[Fecha]])</f>
        <v>11</v>
      </c>
      <c r="M2526" s="11">
        <f>DAY(Tabla1[[#This Row],[Fecha]])</f>
        <v>12</v>
      </c>
      <c r="N2526" s="11">
        <f>WEEKDAY(Tabla1[[#This Row],[Fecha]],2)</f>
        <v>6</v>
      </c>
      <c r="O2526" s="11" t="str">
        <f t="shared" si="39"/>
        <v>Sábado</v>
      </c>
    </row>
    <row r="2527" spans="1:15" x14ac:dyDescent="0.25">
      <c r="A2527" s="4">
        <v>40859</v>
      </c>
      <c r="B2527">
        <v>3</v>
      </c>
      <c r="C2527">
        <v>2</v>
      </c>
      <c r="D2527" s="5" t="s">
        <v>16</v>
      </c>
      <c r="E2527" s="6">
        <v>607.6875</v>
      </c>
      <c r="F2527" s="6">
        <v>974.25300000000004</v>
      </c>
      <c r="G2527" s="6">
        <v>1581.9404999999999</v>
      </c>
      <c r="H2527" s="6" t="str">
        <f>VLOOKUP(Tabla1[[#This Row],[Caja]],Originales!$I$3:$K$6,2,FALSE)</f>
        <v>Las Canteras</v>
      </c>
      <c r="I2527" s="6" t="str">
        <f>VLOOKUP(Tabla1[[#This Row],[Caja]],Originales!$I$3:$K$6,3,FALSE)</f>
        <v>Las Palmas</v>
      </c>
      <c r="J2527" s="9" t="str">
        <f>VLOOKUP(Tabla1[[#This Row],[CodigoEmpleado]],Originales!$M$3:$P$13,2,FALSE)</f>
        <v>Jorge</v>
      </c>
      <c r="K2527" s="10">
        <f>YEAR(Tabla1[[#This Row],[Fecha]])</f>
        <v>2011</v>
      </c>
      <c r="L2527" s="11">
        <f>MONTH(Tabla1[[#This Row],[Fecha]])</f>
        <v>11</v>
      </c>
      <c r="M2527" s="11">
        <f>DAY(Tabla1[[#This Row],[Fecha]])</f>
        <v>12</v>
      </c>
      <c r="N2527" s="11">
        <f>WEEKDAY(Tabla1[[#This Row],[Fecha]],2)</f>
        <v>6</v>
      </c>
      <c r="O2527" s="11" t="str">
        <f t="shared" si="39"/>
        <v>Sábado</v>
      </c>
    </row>
    <row r="2528" spans="1:15" x14ac:dyDescent="0.25">
      <c r="A2528" s="4">
        <v>40859</v>
      </c>
      <c r="B2528">
        <v>4</v>
      </c>
      <c r="C2528">
        <v>1</v>
      </c>
      <c r="D2528" s="5" t="s">
        <v>22</v>
      </c>
      <c r="E2528" s="6">
        <v>657.57299999999998</v>
      </c>
      <c r="F2528" s="6">
        <v>1019.6235</v>
      </c>
      <c r="G2528" s="6">
        <v>1677.1965</v>
      </c>
      <c r="H2528" s="6" t="str">
        <f>VLOOKUP(Tabla1[[#This Row],[Caja]],Originales!$I$3:$K$6,2,FALSE)</f>
        <v>Telde</v>
      </c>
      <c r="I2528" s="6" t="str">
        <f>VLOOKUP(Tabla1[[#This Row],[Caja]],Originales!$I$3:$K$6,3,FALSE)</f>
        <v>Las Palmas</v>
      </c>
      <c r="J2528" s="9" t="str">
        <f>VLOOKUP(Tabla1[[#This Row],[CodigoEmpleado]],Originales!$M$3:$P$13,2,FALSE)</f>
        <v>Paco</v>
      </c>
      <c r="K2528" s="10">
        <f>YEAR(Tabla1[[#This Row],[Fecha]])</f>
        <v>2011</v>
      </c>
      <c r="L2528" s="11">
        <f>MONTH(Tabla1[[#This Row],[Fecha]])</f>
        <v>11</v>
      </c>
      <c r="M2528" s="11">
        <f>DAY(Tabla1[[#This Row],[Fecha]])</f>
        <v>12</v>
      </c>
      <c r="N2528" s="11">
        <f>WEEKDAY(Tabla1[[#This Row],[Fecha]],2)</f>
        <v>6</v>
      </c>
      <c r="O2528" s="11" t="str">
        <f t="shared" si="39"/>
        <v>Sábado</v>
      </c>
    </row>
    <row r="2529" spans="1:15" x14ac:dyDescent="0.25">
      <c r="A2529" s="4">
        <v>40859</v>
      </c>
      <c r="B2529">
        <v>4</v>
      </c>
      <c r="C2529">
        <v>2</v>
      </c>
      <c r="D2529" s="5" t="s">
        <v>27</v>
      </c>
      <c r="E2529" s="6">
        <v>727.14599999999996</v>
      </c>
      <c r="F2529" s="6">
        <v>1120.518</v>
      </c>
      <c r="G2529" s="6">
        <v>1847.664</v>
      </c>
      <c r="H2529" s="6" t="str">
        <f>VLOOKUP(Tabla1[[#This Row],[Caja]],Originales!$I$3:$K$6,2,FALSE)</f>
        <v>Telde</v>
      </c>
      <c r="I2529" s="6" t="str">
        <f>VLOOKUP(Tabla1[[#This Row],[Caja]],Originales!$I$3:$K$6,3,FALSE)</f>
        <v>Las Palmas</v>
      </c>
      <c r="J2529" s="9" t="str">
        <f>VLOOKUP(Tabla1[[#This Row],[CodigoEmpleado]],Originales!$M$3:$P$13,2,FALSE)</f>
        <v>Bea</v>
      </c>
      <c r="K2529" s="10">
        <f>YEAR(Tabla1[[#This Row],[Fecha]])</f>
        <v>2011</v>
      </c>
      <c r="L2529" s="11">
        <f>MONTH(Tabla1[[#This Row],[Fecha]])</f>
        <v>11</v>
      </c>
      <c r="M2529" s="11">
        <f>DAY(Tabla1[[#This Row],[Fecha]])</f>
        <v>12</v>
      </c>
      <c r="N2529" s="11">
        <f>WEEKDAY(Tabla1[[#This Row],[Fecha]],2)</f>
        <v>6</v>
      </c>
      <c r="O2529" s="11" t="str">
        <f t="shared" si="39"/>
        <v>Sábado</v>
      </c>
    </row>
    <row r="2530" spans="1:15" x14ac:dyDescent="0.25">
      <c r="A2530" s="4">
        <v>40860</v>
      </c>
      <c r="B2530">
        <v>1</v>
      </c>
      <c r="C2530">
        <v>1</v>
      </c>
      <c r="D2530" s="5" t="s">
        <v>32</v>
      </c>
      <c r="E2530" s="6">
        <v>666.26700000000005</v>
      </c>
      <c r="F2530" s="6">
        <v>1024.0335</v>
      </c>
      <c r="G2530" s="6">
        <v>1690.3005000000001</v>
      </c>
      <c r="H2530" s="6" t="str">
        <f>VLOOKUP(Tabla1[[#This Row],[Caja]],Originales!$I$3:$K$6,2,FALSE)</f>
        <v>Tenerife Norte</v>
      </c>
      <c r="I2530" s="6" t="str">
        <f>VLOOKUP(Tabla1[[#This Row],[Caja]],Originales!$I$3:$K$6,3,FALSE)</f>
        <v>Tenerife</v>
      </c>
      <c r="J2530" s="9" t="str">
        <f>VLOOKUP(Tabla1[[#This Row],[CodigoEmpleado]],Originales!$M$3:$P$13,2,FALSE)</f>
        <v>Ana</v>
      </c>
      <c r="K2530" s="10">
        <f>YEAR(Tabla1[[#This Row],[Fecha]])</f>
        <v>2011</v>
      </c>
      <c r="L2530" s="11">
        <f>MONTH(Tabla1[[#This Row],[Fecha]])</f>
        <v>11</v>
      </c>
      <c r="M2530" s="11">
        <f>DAY(Tabla1[[#This Row],[Fecha]])</f>
        <v>13</v>
      </c>
      <c r="N2530" s="11">
        <f>WEEKDAY(Tabla1[[#This Row],[Fecha]],2)</f>
        <v>7</v>
      </c>
      <c r="O2530" s="11" t="str">
        <f t="shared" si="39"/>
        <v>Domingo</v>
      </c>
    </row>
    <row r="2531" spans="1:15" x14ac:dyDescent="0.25">
      <c r="A2531" s="4">
        <v>40860</v>
      </c>
      <c r="B2531">
        <v>1</v>
      </c>
      <c r="C2531">
        <v>2</v>
      </c>
      <c r="D2531" s="5" t="s">
        <v>37</v>
      </c>
      <c r="E2531" s="6">
        <v>781.53599999999994</v>
      </c>
      <c r="F2531" s="6">
        <v>1253.9204999999999</v>
      </c>
      <c r="G2531" s="6">
        <v>2035.4565</v>
      </c>
      <c r="H2531" s="6" t="str">
        <f>VLOOKUP(Tabla1[[#This Row],[Caja]],Originales!$I$3:$K$6,2,FALSE)</f>
        <v>Tenerife Norte</v>
      </c>
      <c r="I2531" s="6" t="str">
        <f>VLOOKUP(Tabla1[[#This Row],[Caja]],Originales!$I$3:$K$6,3,FALSE)</f>
        <v>Tenerife</v>
      </c>
      <c r="J2531" s="9" t="str">
        <f>VLOOKUP(Tabla1[[#This Row],[CodigoEmpleado]],Originales!$M$3:$P$13,2,FALSE)</f>
        <v>Luis</v>
      </c>
      <c r="K2531" s="10">
        <f>YEAR(Tabla1[[#This Row],[Fecha]])</f>
        <v>2011</v>
      </c>
      <c r="L2531" s="11">
        <f>MONTH(Tabla1[[#This Row],[Fecha]])</f>
        <v>11</v>
      </c>
      <c r="M2531" s="11">
        <f>DAY(Tabla1[[#This Row],[Fecha]])</f>
        <v>13</v>
      </c>
      <c r="N2531" s="11">
        <f>WEEKDAY(Tabla1[[#This Row],[Fecha]],2)</f>
        <v>7</v>
      </c>
      <c r="O2531" s="11" t="str">
        <f t="shared" si="39"/>
        <v>Domingo</v>
      </c>
    </row>
    <row r="2532" spans="1:15" x14ac:dyDescent="0.25">
      <c r="A2532" s="4">
        <v>40860</v>
      </c>
      <c r="B2532">
        <v>2</v>
      </c>
      <c r="C2532">
        <v>1</v>
      </c>
      <c r="D2532" s="5" t="s">
        <v>40</v>
      </c>
      <c r="E2532" s="6">
        <v>651.10500000000002</v>
      </c>
      <c r="F2532" s="6">
        <v>1000.5345</v>
      </c>
      <c r="G2532" s="6">
        <v>1651.6395</v>
      </c>
      <c r="H2532" s="6" t="str">
        <f>VLOOKUP(Tabla1[[#This Row],[Caja]],Originales!$I$3:$K$6,2,FALSE)</f>
        <v>Tenerife Sur</v>
      </c>
      <c r="I2532" s="6" t="str">
        <f>VLOOKUP(Tabla1[[#This Row],[Caja]],Originales!$I$3:$K$6,3,FALSE)</f>
        <v>Tenerife</v>
      </c>
      <c r="J2532" s="9" t="str">
        <f>VLOOKUP(Tabla1[[#This Row],[CodigoEmpleado]],Originales!$M$3:$P$13,2,FALSE)</f>
        <v>Pepe</v>
      </c>
      <c r="K2532" s="10">
        <f>YEAR(Tabla1[[#This Row],[Fecha]])</f>
        <v>2011</v>
      </c>
      <c r="L2532" s="11">
        <f>MONTH(Tabla1[[#This Row],[Fecha]])</f>
        <v>11</v>
      </c>
      <c r="M2532" s="11">
        <f>DAY(Tabla1[[#This Row],[Fecha]])</f>
        <v>13</v>
      </c>
      <c r="N2532" s="11">
        <f>WEEKDAY(Tabla1[[#This Row],[Fecha]],2)</f>
        <v>7</v>
      </c>
      <c r="O2532" s="11" t="str">
        <f t="shared" si="39"/>
        <v>Domingo</v>
      </c>
    </row>
    <row r="2533" spans="1:15" x14ac:dyDescent="0.25">
      <c r="A2533" s="4">
        <v>40860</v>
      </c>
      <c r="B2533">
        <v>2</v>
      </c>
      <c r="C2533">
        <v>2</v>
      </c>
      <c r="D2533" s="5" t="s">
        <v>41</v>
      </c>
      <c r="E2533" s="6">
        <v>802.99800000000005</v>
      </c>
      <c r="F2533" s="6">
        <v>1260.588</v>
      </c>
      <c r="G2533" s="6">
        <v>2063.5859999999998</v>
      </c>
      <c r="H2533" s="6" t="str">
        <f>VLOOKUP(Tabla1[[#This Row],[Caja]],Originales!$I$3:$K$6,2,FALSE)</f>
        <v>Tenerife Sur</v>
      </c>
      <c r="I2533" s="6" t="str">
        <f>VLOOKUP(Tabla1[[#This Row],[Caja]],Originales!$I$3:$K$6,3,FALSE)</f>
        <v>Tenerife</v>
      </c>
      <c r="J2533" s="9" t="str">
        <f>VLOOKUP(Tabla1[[#This Row],[CodigoEmpleado]],Originales!$M$3:$P$13,2,FALSE)</f>
        <v>Javi</v>
      </c>
      <c r="K2533" s="10">
        <f>YEAR(Tabla1[[#This Row],[Fecha]])</f>
        <v>2011</v>
      </c>
      <c r="L2533" s="11">
        <f>MONTH(Tabla1[[#This Row],[Fecha]])</f>
        <v>11</v>
      </c>
      <c r="M2533" s="11">
        <f>DAY(Tabla1[[#This Row],[Fecha]])</f>
        <v>13</v>
      </c>
      <c r="N2533" s="11">
        <f>WEEKDAY(Tabla1[[#This Row],[Fecha]],2)</f>
        <v>7</v>
      </c>
      <c r="O2533" s="11" t="str">
        <f t="shared" si="39"/>
        <v>Domingo</v>
      </c>
    </row>
    <row r="2534" spans="1:15" x14ac:dyDescent="0.25">
      <c r="A2534" s="4">
        <v>40860</v>
      </c>
      <c r="B2534">
        <v>3</v>
      </c>
      <c r="C2534">
        <v>1</v>
      </c>
      <c r="D2534" s="5" t="s">
        <v>43</v>
      </c>
      <c r="E2534" s="6">
        <v>650.30700000000002</v>
      </c>
      <c r="F2534" s="6">
        <v>1049.4855</v>
      </c>
      <c r="G2534" s="6">
        <v>1699.7925</v>
      </c>
      <c r="H2534" s="6" t="str">
        <f>VLOOKUP(Tabla1[[#This Row],[Caja]],Originales!$I$3:$K$6,2,FALSE)</f>
        <v>Las Canteras</v>
      </c>
      <c r="I2534" s="6" t="str">
        <f>VLOOKUP(Tabla1[[#This Row],[Caja]],Originales!$I$3:$K$6,3,FALSE)</f>
        <v>Las Palmas</v>
      </c>
      <c r="J2534" s="9" t="str">
        <f>VLOOKUP(Tabla1[[#This Row],[CodigoEmpleado]],Originales!$M$3:$P$13,2,FALSE)</f>
        <v>Jose</v>
      </c>
      <c r="K2534" s="10">
        <f>YEAR(Tabla1[[#This Row],[Fecha]])</f>
        <v>2011</v>
      </c>
      <c r="L2534" s="11">
        <f>MONTH(Tabla1[[#This Row],[Fecha]])</f>
        <v>11</v>
      </c>
      <c r="M2534" s="11">
        <f>DAY(Tabla1[[#This Row],[Fecha]])</f>
        <v>13</v>
      </c>
      <c r="N2534" s="11">
        <f>WEEKDAY(Tabla1[[#This Row],[Fecha]],2)</f>
        <v>7</v>
      </c>
      <c r="O2534" s="11" t="str">
        <f t="shared" si="39"/>
        <v>Domingo</v>
      </c>
    </row>
    <row r="2535" spans="1:15" x14ac:dyDescent="0.25">
      <c r="A2535" s="4">
        <v>40860</v>
      </c>
      <c r="B2535">
        <v>3</v>
      </c>
      <c r="C2535">
        <v>2</v>
      </c>
      <c r="D2535" s="5" t="s">
        <v>47</v>
      </c>
      <c r="E2535" s="6">
        <v>870.62850000000003</v>
      </c>
      <c r="F2535" s="6">
        <v>1330.308</v>
      </c>
      <c r="G2535" s="6">
        <v>2200.9364999999998</v>
      </c>
      <c r="H2535" s="6" t="str">
        <f>VLOOKUP(Tabla1[[#This Row],[Caja]],Originales!$I$3:$K$6,2,FALSE)</f>
        <v>Las Canteras</v>
      </c>
      <c r="I2535" s="6" t="str">
        <f>VLOOKUP(Tabla1[[#This Row],[Caja]],Originales!$I$3:$K$6,3,FALSE)</f>
        <v>Las Palmas</v>
      </c>
      <c r="J2535" s="9" t="str">
        <f>VLOOKUP(Tabla1[[#This Row],[CodigoEmpleado]],Originales!$M$3:$P$13,2,FALSE)</f>
        <v>Toño</v>
      </c>
      <c r="K2535" s="10">
        <f>YEAR(Tabla1[[#This Row],[Fecha]])</f>
        <v>2011</v>
      </c>
      <c r="L2535" s="11">
        <f>MONTH(Tabla1[[#This Row],[Fecha]])</f>
        <v>11</v>
      </c>
      <c r="M2535" s="11">
        <f>DAY(Tabla1[[#This Row],[Fecha]])</f>
        <v>13</v>
      </c>
      <c r="N2535" s="11">
        <f>WEEKDAY(Tabla1[[#This Row],[Fecha]],2)</f>
        <v>7</v>
      </c>
      <c r="O2535" s="11" t="str">
        <f t="shared" si="39"/>
        <v>Domingo</v>
      </c>
    </row>
    <row r="2536" spans="1:15" x14ac:dyDescent="0.25">
      <c r="A2536" s="4">
        <v>40860</v>
      </c>
      <c r="B2536">
        <v>4</v>
      </c>
      <c r="C2536">
        <v>1</v>
      </c>
      <c r="D2536" s="5" t="s">
        <v>24</v>
      </c>
      <c r="E2536" s="6">
        <v>609.43050000000005</v>
      </c>
      <c r="F2536" s="6">
        <v>983.346</v>
      </c>
      <c r="G2536" s="6">
        <v>1592.7764999999999</v>
      </c>
      <c r="H2536" s="6" t="str">
        <f>VLOOKUP(Tabla1[[#This Row],[Caja]],Originales!$I$3:$K$6,2,FALSE)</f>
        <v>Telde</v>
      </c>
      <c r="I2536" s="6" t="str">
        <f>VLOOKUP(Tabla1[[#This Row],[Caja]],Originales!$I$3:$K$6,3,FALSE)</f>
        <v>Las Palmas</v>
      </c>
      <c r="J2536" s="9" t="str">
        <f>VLOOKUP(Tabla1[[#This Row],[CodigoEmpleado]],Originales!$M$3:$P$13,2,FALSE)</f>
        <v>Ana</v>
      </c>
      <c r="K2536" s="10">
        <f>YEAR(Tabla1[[#This Row],[Fecha]])</f>
        <v>2011</v>
      </c>
      <c r="L2536" s="11">
        <f>MONTH(Tabla1[[#This Row],[Fecha]])</f>
        <v>11</v>
      </c>
      <c r="M2536" s="11">
        <f>DAY(Tabla1[[#This Row],[Fecha]])</f>
        <v>13</v>
      </c>
      <c r="N2536" s="11">
        <f>WEEKDAY(Tabla1[[#This Row],[Fecha]],2)</f>
        <v>7</v>
      </c>
      <c r="O2536" s="11" t="str">
        <f t="shared" si="39"/>
        <v>Domingo</v>
      </c>
    </row>
    <row r="2537" spans="1:15" x14ac:dyDescent="0.25">
      <c r="A2537" s="4">
        <v>40860</v>
      </c>
      <c r="B2537">
        <v>4</v>
      </c>
      <c r="C2537">
        <v>2</v>
      </c>
      <c r="D2537" s="5" t="s">
        <v>30</v>
      </c>
      <c r="E2537" s="6">
        <v>773.19899999999996</v>
      </c>
      <c r="F2537" s="6">
        <v>1172.8920000000001</v>
      </c>
      <c r="G2537" s="6">
        <v>1946.0909999999999</v>
      </c>
      <c r="H2537" s="6" t="str">
        <f>VLOOKUP(Tabla1[[#This Row],[Caja]],Originales!$I$3:$K$6,2,FALSE)</f>
        <v>Telde</v>
      </c>
      <c r="I2537" s="6" t="str">
        <f>VLOOKUP(Tabla1[[#This Row],[Caja]],Originales!$I$3:$K$6,3,FALSE)</f>
        <v>Las Palmas</v>
      </c>
      <c r="J2537" s="9" t="str">
        <f>VLOOKUP(Tabla1[[#This Row],[CodigoEmpleado]],Originales!$M$3:$P$13,2,FALSE)</f>
        <v>Juan</v>
      </c>
      <c r="K2537" s="10">
        <f>YEAR(Tabla1[[#This Row],[Fecha]])</f>
        <v>2011</v>
      </c>
      <c r="L2537" s="11">
        <f>MONTH(Tabla1[[#This Row],[Fecha]])</f>
        <v>11</v>
      </c>
      <c r="M2537" s="11">
        <f>DAY(Tabla1[[#This Row],[Fecha]])</f>
        <v>13</v>
      </c>
      <c r="N2537" s="11">
        <f>WEEKDAY(Tabla1[[#This Row],[Fecha]],2)</f>
        <v>7</v>
      </c>
      <c r="O2537" s="11" t="str">
        <f t="shared" si="39"/>
        <v>Domingo</v>
      </c>
    </row>
    <row r="2538" spans="1:15" x14ac:dyDescent="0.25">
      <c r="A2538" s="4">
        <v>40861</v>
      </c>
      <c r="B2538">
        <v>1</v>
      </c>
      <c r="C2538">
        <v>1</v>
      </c>
      <c r="D2538" s="5" t="s">
        <v>16</v>
      </c>
      <c r="E2538" s="6">
        <v>675.95849999999996</v>
      </c>
      <c r="F2538" s="6">
        <v>1050.0525</v>
      </c>
      <c r="G2538" s="6">
        <v>1726.011</v>
      </c>
      <c r="H2538" s="6" t="str">
        <f>VLOOKUP(Tabla1[[#This Row],[Caja]],Originales!$I$3:$K$6,2,FALSE)</f>
        <v>Tenerife Norte</v>
      </c>
      <c r="I2538" s="6" t="str">
        <f>VLOOKUP(Tabla1[[#This Row],[Caja]],Originales!$I$3:$K$6,3,FALSE)</f>
        <v>Tenerife</v>
      </c>
      <c r="J2538" s="9" t="str">
        <f>VLOOKUP(Tabla1[[#This Row],[CodigoEmpleado]],Originales!$M$3:$P$13,2,FALSE)</f>
        <v>Jorge</v>
      </c>
      <c r="K2538" s="10">
        <f>YEAR(Tabla1[[#This Row],[Fecha]])</f>
        <v>2011</v>
      </c>
      <c r="L2538" s="11">
        <f>MONTH(Tabla1[[#This Row],[Fecha]])</f>
        <v>11</v>
      </c>
      <c r="M2538" s="11">
        <f>DAY(Tabla1[[#This Row],[Fecha]])</f>
        <v>14</v>
      </c>
      <c r="N2538" s="11">
        <f>WEEKDAY(Tabla1[[#This Row],[Fecha]],2)</f>
        <v>1</v>
      </c>
      <c r="O2538" s="11" t="str">
        <f t="shared" si="39"/>
        <v>Lunes</v>
      </c>
    </row>
    <row r="2539" spans="1:15" x14ac:dyDescent="0.25">
      <c r="A2539" s="4">
        <v>40861</v>
      </c>
      <c r="B2539">
        <v>1</v>
      </c>
      <c r="C2539">
        <v>2</v>
      </c>
      <c r="D2539" s="5" t="s">
        <v>22</v>
      </c>
      <c r="E2539" s="6">
        <v>670.23599999999999</v>
      </c>
      <c r="F2539" s="6">
        <v>1086.0885000000001</v>
      </c>
      <c r="G2539" s="6">
        <v>1756.3244999999999</v>
      </c>
      <c r="H2539" s="6" t="str">
        <f>VLOOKUP(Tabla1[[#This Row],[Caja]],Originales!$I$3:$K$6,2,FALSE)</f>
        <v>Tenerife Norte</v>
      </c>
      <c r="I2539" s="6" t="str">
        <f>VLOOKUP(Tabla1[[#This Row],[Caja]],Originales!$I$3:$K$6,3,FALSE)</f>
        <v>Tenerife</v>
      </c>
      <c r="J2539" s="9" t="str">
        <f>VLOOKUP(Tabla1[[#This Row],[CodigoEmpleado]],Originales!$M$3:$P$13,2,FALSE)</f>
        <v>Paco</v>
      </c>
      <c r="K2539" s="10">
        <f>YEAR(Tabla1[[#This Row],[Fecha]])</f>
        <v>2011</v>
      </c>
      <c r="L2539" s="11">
        <f>MONTH(Tabla1[[#This Row],[Fecha]])</f>
        <v>11</v>
      </c>
      <c r="M2539" s="11">
        <f>DAY(Tabla1[[#This Row],[Fecha]])</f>
        <v>14</v>
      </c>
      <c r="N2539" s="11">
        <f>WEEKDAY(Tabla1[[#This Row],[Fecha]],2)</f>
        <v>1</v>
      </c>
      <c r="O2539" s="11" t="str">
        <f t="shared" si="39"/>
        <v>Lunes</v>
      </c>
    </row>
    <row r="2540" spans="1:15" x14ac:dyDescent="0.25">
      <c r="A2540" s="4">
        <v>40861</v>
      </c>
      <c r="B2540">
        <v>2</v>
      </c>
      <c r="C2540">
        <v>1</v>
      </c>
      <c r="D2540" s="5" t="s">
        <v>27</v>
      </c>
      <c r="E2540" s="6">
        <v>689.38800000000003</v>
      </c>
      <c r="F2540" s="6">
        <v>1042.8285000000001</v>
      </c>
      <c r="G2540" s="6">
        <v>1732.2165</v>
      </c>
      <c r="H2540" s="6" t="str">
        <f>VLOOKUP(Tabla1[[#This Row],[Caja]],Originales!$I$3:$K$6,2,FALSE)</f>
        <v>Tenerife Sur</v>
      </c>
      <c r="I2540" s="6" t="str">
        <f>VLOOKUP(Tabla1[[#This Row],[Caja]],Originales!$I$3:$K$6,3,FALSE)</f>
        <v>Tenerife</v>
      </c>
      <c r="J2540" s="9" t="str">
        <f>VLOOKUP(Tabla1[[#This Row],[CodigoEmpleado]],Originales!$M$3:$P$13,2,FALSE)</f>
        <v>Bea</v>
      </c>
      <c r="K2540" s="10">
        <f>YEAR(Tabla1[[#This Row],[Fecha]])</f>
        <v>2011</v>
      </c>
      <c r="L2540" s="11">
        <f>MONTH(Tabla1[[#This Row],[Fecha]])</f>
        <v>11</v>
      </c>
      <c r="M2540" s="11">
        <f>DAY(Tabla1[[#This Row],[Fecha]])</f>
        <v>14</v>
      </c>
      <c r="N2540" s="11">
        <f>WEEKDAY(Tabla1[[#This Row],[Fecha]],2)</f>
        <v>1</v>
      </c>
      <c r="O2540" s="11" t="str">
        <f t="shared" si="39"/>
        <v>Lunes</v>
      </c>
    </row>
    <row r="2541" spans="1:15" x14ac:dyDescent="0.25">
      <c r="A2541" s="4">
        <v>40861</v>
      </c>
      <c r="B2541">
        <v>2</v>
      </c>
      <c r="C2541">
        <v>2</v>
      </c>
      <c r="D2541" s="5" t="s">
        <v>32</v>
      </c>
      <c r="E2541" s="6">
        <v>787.93050000000005</v>
      </c>
      <c r="F2541" s="6">
        <v>1217.223</v>
      </c>
      <c r="G2541" s="6">
        <v>2005.1534999999999</v>
      </c>
      <c r="H2541" s="6" t="str">
        <f>VLOOKUP(Tabla1[[#This Row],[Caja]],Originales!$I$3:$K$6,2,FALSE)</f>
        <v>Tenerife Sur</v>
      </c>
      <c r="I2541" s="6" t="str">
        <f>VLOOKUP(Tabla1[[#This Row],[Caja]],Originales!$I$3:$K$6,3,FALSE)</f>
        <v>Tenerife</v>
      </c>
      <c r="J2541" s="9" t="str">
        <f>VLOOKUP(Tabla1[[#This Row],[CodigoEmpleado]],Originales!$M$3:$P$13,2,FALSE)</f>
        <v>Ana</v>
      </c>
      <c r="K2541" s="10">
        <f>YEAR(Tabla1[[#This Row],[Fecha]])</f>
        <v>2011</v>
      </c>
      <c r="L2541" s="11">
        <f>MONTH(Tabla1[[#This Row],[Fecha]])</f>
        <v>11</v>
      </c>
      <c r="M2541" s="11">
        <f>DAY(Tabla1[[#This Row],[Fecha]])</f>
        <v>14</v>
      </c>
      <c r="N2541" s="11">
        <f>WEEKDAY(Tabla1[[#This Row],[Fecha]],2)</f>
        <v>1</v>
      </c>
      <c r="O2541" s="11" t="str">
        <f t="shared" si="39"/>
        <v>Lunes</v>
      </c>
    </row>
    <row r="2542" spans="1:15" x14ac:dyDescent="0.25">
      <c r="A2542" s="4">
        <v>40861</v>
      </c>
      <c r="B2542">
        <v>3</v>
      </c>
      <c r="C2542">
        <v>1</v>
      </c>
      <c r="D2542" s="5" t="s">
        <v>37</v>
      </c>
      <c r="E2542" s="6">
        <v>655.52549999999997</v>
      </c>
      <c r="F2542" s="6">
        <v>1058.9775</v>
      </c>
      <c r="G2542" s="6">
        <v>1714.5029999999999</v>
      </c>
      <c r="H2542" s="6" t="str">
        <f>VLOOKUP(Tabla1[[#This Row],[Caja]],Originales!$I$3:$K$6,2,FALSE)</f>
        <v>Las Canteras</v>
      </c>
      <c r="I2542" s="6" t="str">
        <f>VLOOKUP(Tabla1[[#This Row],[Caja]],Originales!$I$3:$K$6,3,FALSE)</f>
        <v>Las Palmas</v>
      </c>
      <c r="J2542" s="9" t="str">
        <f>VLOOKUP(Tabla1[[#This Row],[CodigoEmpleado]],Originales!$M$3:$P$13,2,FALSE)</f>
        <v>Luis</v>
      </c>
      <c r="K2542" s="10">
        <f>YEAR(Tabla1[[#This Row],[Fecha]])</f>
        <v>2011</v>
      </c>
      <c r="L2542" s="11">
        <f>MONTH(Tabla1[[#This Row],[Fecha]])</f>
        <v>11</v>
      </c>
      <c r="M2542" s="11">
        <f>DAY(Tabla1[[#This Row],[Fecha]])</f>
        <v>14</v>
      </c>
      <c r="N2542" s="11">
        <f>WEEKDAY(Tabla1[[#This Row],[Fecha]],2)</f>
        <v>1</v>
      </c>
      <c r="O2542" s="11" t="str">
        <f t="shared" si="39"/>
        <v>Lunes</v>
      </c>
    </row>
    <row r="2543" spans="1:15" x14ac:dyDescent="0.25">
      <c r="A2543" s="4">
        <v>40861</v>
      </c>
      <c r="B2543">
        <v>3</v>
      </c>
      <c r="C2543">
        <v>2</v>
      </c>
      <c r="D2543" s="5" t="s">
        <v>40</v>
      </c>
      <c r="E2543" s="6">
        <v>735.69299999999998</v>
      </c>
      <c r="F2543" s="6">
        <v>1135.2915</v>
      </c>
      <c r="G2543" s="6">
        <v>1870.9845</v>
      </c>
      <c r="H2543" s="6" t="str">
        <f>VLOOKUP(Tabla1[[#This Row],[Caja]],Originales!$I$3:$K$6,2,FALSE)</f>
        <v>Las Canteras</v>
      </c>
      <c r="I2543" s="6" t="str">
        <f>VLOOKUP(Tabla1[[#This Row],[Caja]],Originales!$I$3:$K$6,3,FALSE)</f>
        <v>Las Palmas</v>
      </c>
      <c r="J2543" s="9" t="str">
        <f>VLOOKUP(Tabla1[[#This Row],[CodigoEmpleado]],Originales!$M$3:$P$13,2,FALSE)</f>
        <v>Pepe</v>
      </c>
      <c r="K2543" s="10">
        <f>YEAR(Tabla1[[#This Row],[Fecha]])</f>
        <v>2011</v>
      </c>
      <c r="L2543" s="11">
        <f>MONTH(Tabla1[[#This Row],[Fecha]])</f>
        <v>11</v>
      </c>
      <c r="M2543" s="11">
        <f>DAY(Tabla1[[#This Row],[Fecha]])</f>
        <v>14</v>
      </c>
      <c r="N2543" s="11">
        <f>WEEKDAY(Tabla1[[#This Row],[Fecha]],2)</f>
        <v>1</v>
      </c>
      <c r="O2543" s="11" t="str">
        <f t="shared" si="39"/>
        <v>Lunes</v>
      </c>
    </row>
    <row r="2544" spans="1:15" x14ac:dyDescent="0.25">
      <c r="A2544" s="4">
        <v>40861</v>
      </c>
      <c r="B2544">
        <v>4</v>
      </c>
      <c r="C2544">
        <v>1</v>
      </c>
      <c r="D2544" s="5" t="s">
        <v>41</v>
      </c>
      <c r="E2544" s="6">
        <v>679.35</v>
      </c>
      <c r="F2544" s="6">
        <v>1030.596</v>
      </c>
      <c r="G2544" s="6">
        <v>1709.9459999999999</v>
      </c>
      <c r="H2544" s="6" t="str">
        <f>VLOOKUP(Tabla1[[#This Row],[Caja]],Originales!$I$3:$K$6,2,FALSE)</f>
        <v>Telde</v>
      </c>
      <c r="I2544" s="6" t="str">
        <f>VLOOKUP(Tabla1[[#This Row],[Caja]],Originales!$I$3:$K$6,3,FALSE)</f>
        <v>Las Palmas</v>
      </c>
      <c r="J2544" s="9" t="str">
        <f>VLOOKUP(Tabla1[[#This Row],[CodigoEmpleado]],Originales!$M$3:$P$13,2,FALSE)</f>
        <v>Javi</v>
      </c>
      <c r="K2544" s="10">
        <f>YEAR(Tabla1[[#This Row],[Fecha]])</f>
        <v>2011</v>
      </c>
      <c r="L2544" s="11">
        <f>MONTH(Tabla1[[#This Row],[Fecha]])</f>
        <v>11</v>
      </c>
      <c r="M2544" s="11">
        <f>DAY(Tabla1[[#This Row],[Fecha]])</f>
        <v>14</v>
      </c>
      <c r="N2544" s="11">
        <f>WEEKDAY(Tabla1[[#This Row],[Fecha]],2)</f>
        <v>1</v>
      </c>
      <c r="O2544" s="11" t="str">
        <f t="shared" si="39"/>
        <v>Lunes</v>
      </c>
    </row>
    <row r="2545" spans="1:15" x14ac:dyDescent="0.25">
      <c r="A2545" s="4">
        <v>40861</v>
      </c>
      <c r="B2545">
        <v>4</v>
      </c>
      <c r="C2545">
        <v>2</v>
      </c>
      <c r="D2545" s="5" t="s">
        <v>43</v>
      </c>
      <c r="E2545" s="6">
        <v>772.19100000000003</v>
      </c>
      <c r="F2545" s="6">
        <v>1172.934</v>
      </c>
      <c r="G2545" s="6">
        <v>1945.125</v>
      </c>
      <c r="H2545" s="6" t="str">
        <f>VLOOKUP(Tabla1[[#This Row],[Caja]],Originales!$I$3:$K$6,2,FALSE)</f>
        <v>Telde</v>
      </c>
      <c r="I2545" s="6" t="str">
        <f>VLOOKUP(Tabla1[[#This Row],[Caja]],Originales!$I$3:$K$6,3,FALSE)</f>
        <v>Las Palmas</v>
      </c>
      <c r="J2545" s="9" t="str">
        <f>VLOOKUP(Tabla1[[#This Row],[CodigoEmpleado]],Originales!$M$3:$P$13,2,FALSE)</f>
        <v>Jose</v>
      </c>
      <c r="K2545" s="10">
        <f>YEAR(Tabla1[[#This Row],[Fecha]])</f>
        <v>2011</v>
      </c>
      <c r="L2545" s="11">
        <f>MONTH(Tabla1[[#This Row],[Fecha]])</f>
        <v>11</v>
      </c>
      <c r="M2545" s="11">
        <f>DAY(Tabla1[[#This Row],[Fecha]])</f>
        <v>14</v>
      </c>
      <c r="N2545" s="11">
        <f>WEEKDAY(Tabla1[[#This Row],[Fecha]],2)</f>
        <v>1</v>
      </c>
      <c r="O2545" s="11" t="str">
        <f t="shared" si="39"/>
        <v>Lunes</v>
      </c>
    </row>
    <row r="2546" spans="1:15" x14ac:dyDescent="0.25">
      <c r="A2546" s="4">
        <v>40862</v>
      </c>
      <c r="B2546">
        <v>1</v>
      </c>
      <c r="C2546">
        <v>1</v>
      </c>
      <c r="D2546" s="5" t="s">
        <v>47</v>
      </c>
      <c r="E2546" s="6">
        <v>681.78599999999994</v>
      </c>
      <c r="F2546" s="6">
        <v>1112.748</v>
      </c>
      <c r="G2546" s="6">
        <v>1794.5340000000001</v>
      </c>
      <c r="H2546" s="6" t="str">
        <f>VLOOKUP(Tabla1[[#This Row],[Caja]],Originales!$I$3:$K$6,2,FALSE)</f>
        <v>Tenerife Norte</v>
      </c>
      <c r="I2546" s="6" t="str">
        <f>VLOOKUP(Tabla1[[#This Row],[Caja]],Originales!$I$3:$K$6,3,FALSE)</f>
        <v>Tenerife</v>
      </c>
      <c r="J2546" s="9" t="str">
        <f>VLOOKUP(Tabla1[[#This Row],[CodigoEmpleado]],Originales!$M$3:$P$13,2,FALSE)</f>
        <v>Toño</v>
      </c>
      <c r="K2546" s="10">
        <f>YEAR(Tabla1[[#This Row],[Fecha]])</f>
        <v>2011</v>
      </c>
      <c r="L2546" s="11">
        <f>MONTH(Tabla1[[#This Row],[Fecha]])</f>
        <v>11</v>
      </c>
      <c r="M2546" s="11">
        <f>DAY(Tabla1[[#This Row],[Fecha]])</f>
        <v>15</v>
      </c>
      <c r="N2546" s="11">
        <f>WEEKDAY(Tabla1[[#This Row],[Fecha]],2)</f>
        <v>2</v>
      </c>
      <c r="O2546" s="11" t="str">
        <f t="shared" si="39"/>
        <v>Martes</v>
      </c>
    </row>
    <row r="2547" spans="1:15" x14ac:dyDescent="0.25">
      <c r="A2547" s="4">
        <v>40862</v>
      </c>
      <c r="B2547">
        <v>1</v>
      </c>
      <c r="C2547">
        <v>2</v>
      </c>
      <c r="D2547" s="5" t="s">
        <v>24</v>
      </c>
      <c r="E2547" s="6">
        <v>784.93799999999999</v>
      </c>
      <c r="F2547" s="6">
        <v>1214.0415</v>
      </c>
      <c r="G2547" s="6">
        <v>1998.9794999999999</v>
      </c>
      <c r="H2547" s="6" t="str">
        <f>VLOOKUP(Tabla1[[#This Row],[Caja]],Originales!$I$3:$K$6,2,FALSE)</f>
        <v>Tenerife Norte</v>
      </c>
      <c r="I2547" s="6" t="str">
        <f>VLOOKUP(Tabla1[[#This Row],[Caja]],Originales!$I$3:$K$6,3,FALSE)</f>
        <v>Tenerife</v>
      </c>
      <c r="J2547" s="9" t="str">
        <f>VLOOKUP(Tabla1[[#This Row],[CodigoEmpleado]],Originales!$M$3:$P$13,2,FALSE)</f>
        <v>Ana</v>
      </c>
      <c r="K2547" s="10">
        <f>YEAR(Tabla1[[#This Row],[Fecha]])</f>
        <v>2011</v>
      </c>
      <c r="L2547" s="11">
        <f>MONTH(Tabla1[[#This Row],[Fecha]])</f>
        <v>11</v>
      </c>
      <c r="M2547" s="11">
        <f>DAY(Tabla1[[#This Row],[Fecha]])</f>
        <v>15</v>
      </c>
      <c r="N2547" s="11">
        <f>WEEKDAY(Tabla1[[#This Row],[Fecha]],2)</f>
        <v>2</v>
      </c>
      <c r="O2547" s="11" t="str">
        <f t="shared" si="39"/>
        <v>Martes</v>
      </c>
    </row>
    <row r="2548" spans="1:15" x14ac:dyDescent="0.25">
      <c r="A2548" s="4">
        <v>40862</v>
      </c>
      <c r="B2548">
        <v>2</v>
      </c>
      <c r="C2548">
        <v>1</v>
      </c>
      <c r="D2548" s="5" t="s">
        <v>30</v>
      </c>
      <c r="E2548" s="6">
        <v>611.19449999999995</v>
      </c>
      <c r="F2548" s="6">
        <v>980.93100000000004</v>
      </c>
      <c r="G2548" s="6">
        <v>1592.1255000000001</v>
      </c>
      <c r="H2548" s="6" t="str">
        <f>VLOOKUP(Tabla1[[#This Row],[Caja]],Originales!$I$3:$K$6,2,FALSE)</f>
        <v>Tenerife Sur</v>
      </c>
      <c r="I2548" s="6" t="str">
        <f>VLOOKUP(Tabla1[[#This Row],[Caja]],Originales!$I$3:$K$6,3,FALSE)</f>
        <v>Tenerife</v>
      </c>
      <c r="J2548" s="9" t="str">
        <f>VLOOKUP(Tabla1[[#This Row],[CodigoEmpleado]],Originales!$M$3:$P$13,2,FALSE)</f>
        <v>Juan</v>
      </c>
      <c r="K2548" s="10">
        <f>YEAR(Tabla1[[#This Row],[Fecha]])</f>
        <v>2011</v>
      </c>
      <c r="L2548" s="11">
        <f>MONTH(Tabla1[[#This Row],[Fecha]])</f>
        <v>11</v>
      </c>
      <c r="M2548" s="11">
        <f>DAY(Tabla1[[#This Row],[Fecha]])</f>
        <v>15</v>
      </c>
      <c r="N2548" s="11">
        <f>WEEKDAY(Tabla1[[#This Row],[Fecha]],2)</f>
        <v>2</v>
      </c>
      <c r="O2548" s="11" t="str">
        <f t="shared" si="39"/>
        <v>Martes</v>
      </c>
    </row>
    <row r="2549" spans="1:15" x14ac:dyDescent="0.25">
      <c r="A2549" s="4">
        <v>40862</v>
      </c>
      <c r="B2549">
        <v>2</v>
      </c>
      <c r="C2549">
        <v>2</v>
      </c>
      <c r="D2549" s="5" t="s">
        <v>16</v>
      </c>
      <c r="E2549" s="6">
        <v>758.92949999999996</v>
      </c>
      <c r="F2549" s="6">
        <v>1238.3489999999999</v>
      </c>
      <c r="G2549" s="6">
        <v>1997.2784999999999</v>
      </c>
      <c r="H2549" s="6" t="str">
        <f>VLOOKUP(Tabla1[[#This Row],[Caja]],Originales!$I$3:$K$6,2,FALSE)</f>
        <v>Tenerife Sur</v>
      </c>
      <c r="I2549" s="6" t="str">
        <f>VLOOKUP(Tabla1[[#This Row],[Caja]],Originales!$I$3:$K$6,3,FALSE)</f>
        <v>Tenerife</v>
      </c>
      <c r="J2549" s="9" t="str">
        <f>VLOOKUP(Tabla1[[#This Row],[CodigoEmpleado]],Originales!$M$3:$P$13,2,FALSE)</f>
        <v>Jorge</v>
      </c>
      <c r="K2549" s="10">
        <f>YEAR(Tabla1[[#This Row],[Fecha]])</f>
        <v>2011</v>
      </c>
      <c r="L2549" s="11">
        <f>MONTH(Tabla1[[#This Row],[Fecha]])</f>
        <v>11</v>
      </c>
      <c r="M2549" s="11">
        <f>DAY(Tabla1[[#This Row],[Fecha]])</f>
        <v>15</v>
      </c>
      <c r="N2549" s="11">
        <f>WEEKDAY(Tabla1[[#This Row],[Fecha]],2)</f>
        <v>2</v>
      </c>
      <c r="O2549" s="11" t="str">
        <f t="shared" si="39"/>
        <v>Martes</v>
      </c>
    </row>
    <row r="2550" spans="1:15" x14ac:dyDescent="0.25">
      <c r="A2550" s="4">
        <v>40862</v>
      </c>
      <c r="B2550">
        <v>3</v>
      </c>
      <c r="C2550">
        <v>1</v>
      </c>
      <c r="D2550" s="5" t="s">
        <v>22</v>
      </c>
      <c r="E2550" s="6">
        <v>618.29250000000002</v>
      </c>
      <c r="F2550" s="6">
        <v>1033.4625000000001</v>
      </c>
      <c r="G2550" s="6">
        <v>1651.7550000000001</v>
      </c>
      <c r="H2550" s="6" t="str">
        <f>VLOOKUP(Tabla1[[#This Row],[Caja]],Originales!$I$3:$K$6,2,FALSE)</f>
        <v>Las Canteras</v>
      </c>
      <c r="I2550" s="6" t="str">
        <f>VLOOKUP(Tabla1[[#This Row],[Caja]],Originales!$I$3:$K$6,3,FALSE)</f>
        <v>Las Palmas</v>
      </c>
      <c r="J2550" s="9" t="str">
        <f>VLOOKUP(Tabla1[[#This Row],[CodigoEmpleado]],Originales!$M$3:$P$13,2,FALSE)</f>
        <v>Paco</v>
      </c>
      <c r="K2550" s="10">
        <f>YEAR(Tabla1[[#This Row],[Fecha]])</f>
        <v>2011</v>
      </c>
      <c r="L2550" s="11">
        <f>MONTH(Tabla1[[#This Row],[Fecha]])</f>
        <v>11</v>
      </c>
      <c r="M2550" s="11">
        <f>DAY(Tabla1[[#This Row],[Fecha]])</f>
        <v>15</v>
      </c>
      <c r="N2550" s="11">
        <f>WEEKDAY(Tabla1[[#This Row],[Fecha]],2)</f>
        <v>2</v>
      </c>
      <c r="O2550" s="11" t="str">
        <f t="shared" si="39"/>
        <v>Martes</v>
      </c>
    </row>
    <row r="2551" spans="1:15" x14ac:dyDescent="0.25">
      <c r="A2551" s="4">
        <v>40862</v>
      </c>
      <c r="B2551">
        <v>3</v>
      </c>
      <c r="C2551">
        <v>2</v>
      </c>
      <c r="D2551" s="5" t="s">
        <v>27</v>
      </c>
      <c r="E2551" s="6">
        <v>649.173</v>
      </c>
      <c r="F2551" s="6">
        <v>1041.2639999999999</v>
      </c>
      <c r="G2551" s="6">
        <v>1690.4369999999999</v>
      </c>
      <c r="H2551" s="6" t="str">
        <f>VLOOKUP(Tabla1[[#This Row],[Caja]],Originales!$I$3:$K$6,2,FALSE)</f>
        <v>Las Canteras</v>
      </c>
      <c r="I2551" s="6" t="str">
        <f>VLOOKUP(Tabla1[[#This Row],[Caja]],Originales!$I$3:$K$6,3,FALSE)</f>
        <v>Las Palmas</v>
      </c>
      <c r="J2551" s="9" t="str">
        <f>VLOOKUP(Tabla1[[#This Row],[CodigoEmpleado]],Originales!$M$3:$P$13,2,FALSE)</f>
        <v>Bea</v>
      </c>
      <c r="K2551" s="10">
        <f>YEAR(Tabla1[[#This Row],[Fecha]])</f>
        <v>2011</v>
      </c>
      <c r="L2551" s="11">
        <f>MONTH(Tabla1[[#This Row],[Fecha]])</f>
        <v>11</v>
      </c>
      <c r="M2551" s="11">
        <f>DAY(Tabla1[[#This Row],[Fecha]])</f>
        <v>15</v>
      </c>
      <c r="N2551" s="11">
        <f>WEEKDAY(Tabla1[[#This Row],[Fecha]],2)</f>
        <v>2</v>
      </c>
      <c r="O2551" s="11" t="str">
        <f t="shared" si="39"/>
        <v>Martes</v>
      </c>
    </row>
    <row r="2552" spans="1:15" x14ac:dyDescent="0.25">
      <c r="A2552" s="4">
        <v>40862</v>
      </c>
      <c r="B2552">
        <v>4</v>
      </c>
      <c r="C2552">
        <v>1</v>
      </c>
      <c r="D2552" s="5" t="s">
        <v>32</v>
      </c>
      <c r="E2552" s="6">
        <v>684.53700000000003</v>
      </c>
      <c r="F2552" s="6">
        <v>1037.9880000000001</v>
      </c>
      <c r="G2552" s="6">
        <v>1722.5250000000001</v>
      </c>
      <c r="H2552" s="6" t="str">
        <f>VLOOKUP(Tabla1[[#This Row],[Caja]],Originales!$I$3:$K$6,2,FALSE)</f>
        <v>Telde</v>
      </c>
      <c r="I2552" s="6" t="str">
        <f>VLOOKUP(Tabla1[[#This Row],[Caja]],Originales!$I$3:$K$6,3,FALSE)</f>
        <v>Las Palmas</v>
      </c>
      <c r="J2552" s="9" t="str">
        <f>VLOOKUP(Tabla1[[#This Row],[CodigoEmpleado]],Originales!$M$3:$P$13,2,FALSE)</f>
        <v>Ana</v>
      </c>
      <c r="K2552" s="10">
        <f>YEAR(Tabla1[[#This Row],[Fecha]])</f>
        <v>2011</v>
      </c>
      <c r="L2552" s="11">
        <f>MONTH(Tabla1[[#This Row],[Fecha]])</f>
        <v>11</v>
      </c>
      <c r="M2552" s="11">
        <f>DAY(Tabla1[[#This Row],[Fecha]])</f>
        <v>15</v>
      </c>
      <c r="N2552" s="11">
        <f>WEEKDAY(Tabla1[[#This Row],[Fecha]],2)</f>
        <v>2</v>
      </c>
      <c r="O2552" s="11" t="str">
        <f t="shared" si="39"/>
        <v>Martes</v>
      </c>
    </row>
    <row r="2553" spans="1:15" x14ac:dyDescent="0.25">
      <c r="A2553" s="4">
        <v>40862</v>
      </c>
      <c r="B2553">
        <v>4</v>
      </c>
      <c r="C2553">
        <v>2</v>
      </c>
      <c r="D2553" s="5" t="s">
        <v>37</v>
      </c>
      <c r="E2553" s="6">
        <v>770.59500000000003</v>
      </c>
      <c r="F2553" s="6">
        <v>1241.8454999999999</v>
      </c>
      <c r="G2553" s="6">
        <v>2012.4404999999999</v>
      </c>
      <c r="H2553" s="6" t="str">
        <f>VLOOKUP(Tabla1[[#This Row],[Caja]],Originales!$I$3:$K$6,2,FALSE)</f>
        <v>Telde</v>
      </c>
      <c r="I2553" s="6" t="str">
        <f>VLOOKUP(Tabla1[[#This Row],[Caja]],Originales!$I$3:$K$6,3,FALSE)</f>
        <v>Las Palmas</v>
      </c>
      <c r="J2553" s="9" t="str">
        <f>VLOOKUP(Tabla1[[#This Row],[CodigoEmpleado]],Originales!$M$3:$P$13,2,FALSE)</f>
        <v>Luis</v>
      </c>
      <c r="K2553" s="10">
        <f>YEAR(Tabla1[[#This Row],[Fecha]])</f>
        <v>2011</v>
      </c>
      <c r="L2553" s="11">
        <f>MONTH(Tabla1[[#This Row],[Fecha]])</f>
        <v>11</v>
      </c>
      <c r="M2553" s="11">
        <f>DAY(Tabla1[[#This Row],[Fecha]])</f>
        <v>15</v>
      </c>
      <c r="N2553" s="11">
        <f>WEEKDAY(Tabla1[[#This Row],[Fecha]],2)</f>
        <v>2</v>
      </c>
      <c r="O2553" s="11" t="str">
        <f t="shared" si="39"/>
        <v>Martes</v>
      </c>
    </row>
    <row r="2554" spans="1:15" x14ac:dyDescent="0.25">
      <c r="A2554" s="4">
        <v>40863</v>
      </c>
      <c r="B2554">
        <v>1</v>
      </c>
      <c r="C2554">
        <v>1</v>
      </c>
      <c r="D2554" s="5" t="s">
        <v>40</v>
      </c>
      <c r="E2554" s="6">
        <v>685.47149999999999</v>
      </c>
      <c r="F2554" s="6">
        <v>1096.9349999999999</v>
      </c>
      <c r="G2554" s="6">
        <v>1782.4065000000001</v>
      </c>
      <c r="H2554" s="6" t="str">
        <f>VLOOKUP(Tabla1[[#This Row],[Caja]],Originales!$I$3:$K$6,2,FALSE)</f>
        <v>Tenerife Norte</v>
      </c>
      <c r="I2554" s="6" t="str">
        <f>VLOOKUP(Tabla1[[#This Row],[Caja]],Originales!$I$3:$K$6,3,FALSE)</f>
        <v>Tenerife</v>
      </c>
      <c r="J2554" s="9" t="str">
        <f>VLOOKUP(Tabla1[[#This Row],[CodigoEmpleado]],Originales!$M$3:$P$13,2,FALSE)</f>
        <v>Pepe</v>
      </c>
      <c r="K2554" s="10">
        <f>YEAR(Tabla1[[#This Row],[Fecha]])</f>
        <v>2011</v>
      </c>
      <c r="L2554" s="11">
        <f>MONTH(Tabla1[[#This Row],[Fecha]])</f>
        <v>11</v>
      </c>
      <c r="M2554" s="11">
        <f>DAY(Tabla1[[#This Row],[Fecha]])</f>
        <v>16</v>
      </c>
      <c r="N2554" s="11">
        <f>WEEKDAY(Tabla1[[#This Row],[Fecha]],2)</f>
        <v>3</v>
      </c>
      <c r="O2554" s="11" t="str">
        <f t="shared" si="39"/>
        <v>Miércoles</v>
      </c>
    </row>
    <row r="2555" spans="1:15" x14ac:dyDescent="0.25">
      <c r="A2555" s="4">
        <v>40863</v>
      </c>
      <c r="B2555">
        <v>1</v>
      </c>
      <c r="C2555">
        <v>2</v>
      </c>
      <c r="D2555" s="5" t="s">
        <v>41</v>
      </c>
      <c r="E2555" s="6">
        <v>829.23749999999995</v>
      </c>
      <c r="F2555" s="6">
        <v>1320.7739999999999</v>
      </c>
      <c r="G2555" s="6">
        <v>2150.0115000000001</v>
      </c>
      <c r="H2555" s="6" t="str">
        <f>VLOOKUP(Tabla1[[#This Row],[Caja]],Originales!$I$3:$K$6,2,FALSE)</f>
        <v>Tenerife Norte</v>
      </c>
      <c r="I2555" s="6" t="str">
        <f>VLOOKUP(Tabla1[[#This Row],[Caja]],Originales!$I$3:$K$6,3,FALSE)</f>
        <v>Tenerife</v>
      </c>
      <c r="J2555" s="9" t="str">
        <f>VLOOKUP(Tabla1[[#This Row],[CodigoEmpleado]],Originales!$M$3:$P$13,2,FALSE)</f>
        <v>Javi</v>
      </c>
      <c r="K2555" s="10">
        <f>YEAR(Tabla1[[#This Row],[Fecha]])</f>
        <v>2011</v>
      </c>
      <c r="L2555" s="11">
        <f>MONTH(Tabla1[[#This Row],[Fecha]])</f>
        <v>11</v>
      </c>
      <c r="M2555" s="11">
        <f>DAY(Tabla1[[#This Row],[Fecha]])</f>
        <v>16</v>
      </c>
      <c r="N2555" s="11">
        <f>WEEKDAY(Tabla1[[#This Row],[Fecha]],2)</f>
        <v>3</v>
      </c>
      <c r="O2555" s="11" t="str">
        <f t="shared" si="39"/>
        <v>Miércoles</v>
      </c>
    </row>
    <row r="2556" spans="1:15" x14ac:dyDescent="0.25">
      <c r="A2556" s="4">
        <v>40863</v>
      </c>
      <c r="B2556">
        <v>2</v>
      </c>
      <c r="C2556">
        <v>1</v>
      </c>
      <c r="D2556" s="5" t="s">
        <v>43</v>
      </c>
      <c r="E2556" s="6">
        <v>621.12750000000005</v>
      </c>
      <c r="F2556" s="6">
        <v>1035.4994999999999</v>
      </c>
      <c r="G2556" s="6">
        <v>1656.627</v>
      </c>
      <c r="H2556" s="6" t="str">
        <f>VLOOKUP(Tabla1[[#This Row],[Caja]],Originales!$I$3:$K$6,2,FALSE)</f>
        <v>Tenerife Sur</v>
      </c>
      <c r="I2556" s="6" t="str">
        <f>VLOOKUP(Tabla1[[#This Row],[Caja]],Originales!$I$3:$K$6,3,FALSE)</f>
        <v>Tenerife</v>
      </c>
      <c r="J2556" s="9" t="str">
        <f>VLOOKUP(Tabla1[[#This Row],[CodigoEmpleado]],Originales!$M$3:$P$13,2,FALSE)</f>
        <v>Jose</v>
      </c>
      <c r="K2556" s="10">
        <f>YEAR(Tabla1[[#This Row],[Fecha]])</f>
        <v>2011</v>
      </c>
      <c r="L2556" s="11">
        <f>MONTH(Tabla1[[#This Row],[Fecha]])</f>
        <v>11</v>
      </c>
      <c r="M2556" s="11">
        <f>DAY(Tabla1[[#This Row],[Fecha]])</f>
        <v>16</v>
      </c>
      <c r="N2556" s="11">
        <f>WEEKDAY(Tabla1[[#This Row],[Fecha]],2)</f>
        <v>3</v>
      </c>
      <c r="O2556" s="11" t="str">
        <f t="shared" si="39"/>
        <v>Miércoles</v>
      </c>
    </row>
    <row r="2557" spans="1:15" x14ac:dyDescent="0.25">
      <c r="A2557" s="4">
        <v>40863</v>
      </c>
      <c r="B2557">
        <v>2</v>
      </c>
      <c r="C2557">
        <v>2</v>
      </c>
      <c r="D2557" s="5" t="s">
        <v>47</v>
      </c>
      <c r="E2557" s="6">
        <v>759.75900000000001</v>
      </c>
      <c r="F2557" s="6">
        <v>1230.6945000000001</v>
      </c>
      <c r="G2557" s="6">
        <v>1990.4535000000001</v>
      </c>
      <c r="H2557" s="6" t="str">
        <f>VLOOKUP(Tabla1[[#This Row],[Caja]],Originales!$I$3:$K$6,2,FALSE)</f>
        <v>Tenerife Sur</v>
      </c>
      <c r="I2557" s="6" t="str">
        <f>VLOOKUP(Tabla1[[#This Row],[Caja]],Originales!$I$3:$K$6,3,FALSE)</f>
        <v>Tenerife</v>
      </c>
      <c r="J2557" s="9" t="str">
        <f>VLOOKUP(Tabla1[[#This Row],[CodigoEmpleado]],Originales!$M$3:$P$13,2,FALSE)</f>
        <v>Toño</v>
      </c>
      <c r="K2557" s="10">
        <f>YEAR(Tabla1[[#This Row],[Fecha]])</f>
        <v>2011</v>
      </c>
      <c r="L2557" s="11">
        <f>MONTH(Tabla1[[#This Row],[Fecha]])</f>
        <v>11</v>
      </c>
      <c r="M2557" s="11">
        <f>DAY(Tabla1[[#This Row],[Fecha]])</f>
        <v>16</v>
      </c>
      <c r="N2557" s="11">
        <f>WEEKDAY(Tabla1[[#This Row],[Fecha]],2)</f>
        <v>3</v>
      </c>
      <c r="O2557" s="11" t="str">
        <f t="shared" si="39"/>
        <v>Miércoles</v>
      </c>
    </row>
    <row r="2558" spans="1:15" x14ac:dyDescent="0.25">
      <c r="A2558" s="4">
        <v>40863</v>
      </c>
      <c r="B2558">
        <v>3</v>
      </c>
      <c r="C2558">
        <v>1</v>
      </c>
      <c r="D2558" s="5" t="s">
        <v>24</v>
      </c>
      <c r="E2558" s="6">
        <v>640.90949999999998</v>
      </c>
      <c r="F2558" s="6">
        <v>1010.2575000000001</v>
      </c>
      <c r="G2558" s="6">
        <v>1651.1669999999999</v>
      </c>
      <c r="H2558" s="6" t="str">
        <f>VLOOKUP(Tabla1[[#This Row],[Caja]],Originales!$I$3:$K$6,2,FALSE)</f>
        <v>Las Canteras</v>
      </c>
      <c r="I2558" s="6" t="str">
        <f>VLOOKUP(Tabla1[[#This Row],[Caja]],Originales!$I$3:$K$6,3,FALSE)</f>
        <v>Las Palmas</v>
      </c>
      <c r="J2558" s="9" t="str">
        <f>VLOOKUP(Tabla1[[#This Row],[CodigoEmpleado]],Originales!$M$3:$P$13,2,FALSE)</f>
        <v>Ana</v>
      </c>
      <c r="K2558" s="10">
        <f>YEAR(Tabla1[[#This Row],[Fecha]])</f>
        <v>2011</v>
      </c>
      <c r="L2558" s="11">
        <f>MONTH(Tabla1[[#This Row],[Fecha]])</f>
        <v>11</v>
      </c>
      <c r="M2558" s="11">
        <f>DAY(Tabla1[[#This Row],[Fecha]])</f>
        <v>16</v>
      </c>
      <c r="N2558" s="11">
        <f>WEEKDAY(Tabla1[[#This Row],[Fecha]],2)</f>
        <v>3</v>
      </c>
      <c r="O2558" s="11" t="str">
        <f t="shared" si="39"/>
        <v>Miércoles</v>
      </c>
    </row>
    <row r="2559" spans="1:15" x14ac:dyDescent="0.25">
      <c r="A2559" s="4">
        <v>40863</v>
      </c>
      <c r="B2559">
        <v>3</v>
      </c>
      <c r="C2559">
        <v>2</v>
      </c>
      <c r="D2559" s="5" t="s">
        <v>30</v>
      </c>
      <c r="E2559" s="6">
        <v>655.29449999999997</v>
      </c>
      <c r="F2559" s="6">
        <v>997.01700000000005</v>
      </c>
      <c r="G2559" s="6">
        <v>1652.3115</v>
      </c>
      <c r="H2559" s="6" t="str">
        <f>VLOOKUP(Tabla1[[#This Row],[Caja]],Originales!$I$3:$K$6,2,FALSE)</f>
        <v>Las Canteras</v>
      </c>
      <c r="I2559" s="6" t="str">
        <f>VLOOKUP(Tabla1[[#This Row],[Caja]],Originales!$I$3:$K$6,3,FALSE)</f>
        <v>Las Palmas</v>
      </c>
      <c r="J2559" s="9" t="str">
        <f>VLOOKUP(Tabla1[[#This Row],[CodigoEmpleado]],Originales!$M$3:$P$13,2,FALSE)</f>
        <v>Juan</v>
      </c>
      <c r="K2559" s="10">
        <f>YEAR(Tabla1[[#This Row],[Fecha]])</f>
        <v>2011</v>
      </c>
      <c r="L2559" s="11">
        <f>MONTH(Tabla1[[#This Row],[Fecha]])</f>
        <v>11</v>
      </c>
      <c r="M2559" s="11">
        <f>DAY(Tabla1[[#This Row],[Fecha]])</f>
        <v>16</v>
      </c>
      <c r="N2559" s="11">
        <f>WEEKDAY(Tabla1[[#This Row],[Fecha]],2)</f>
        <v>3</v>
      </c>
      <c r="O2559" s="11" t="str">
        <f t="shared" si="39"/>
        <v>Miércoles</v>
      </c>
    </row>
    <row r="2560" spans="1:15" x14ac:dyDescent="0.25">
      <c r="A2560" s="4">
        <v>40863</v>
      </c>
      <c r="B2560">
        <v>4</v>
      </c>
      <c r="C2560">
        <v>1</v>
      </c>
      <c r="D2560" s="5" t="s">
        <v>16</v>
      </c>
      <c r="E2560" s="6">
        <v>672.23099999999999</v>
      </c>
      <c r="F2560" s="6">
        <v>1077.5415</v>
      </c>
      <c r="G2560" s="6">
        <v>1749.7725</v>
      </c>
      <c r="H2560" s="6" t="str">
        <f>VLOOKUP(Tabla1[[#This Row],[Caja]],Originales!$I$3:$K$6,2,FALSE)</f>
        <v>Telde</v>
      </c>
      <c r="I2560" s="6" t="str">
        <f>VLOOKUP(Tabla1[[#This Row],[Caja]],Originales!$I$3:$K$6,3,FALSE)</f>
        <v>Las Palmas</v>
      </c>
      <c r="J2560" s="9" t="str">
        <f>VLOOKUP(Tabla1[[#This Row],[CodigoEmpleado]],Originales!$M$3:$P$13,2,FALSE)</f>
        <v>Jorge</v>
      </c>
      <c r="K2560" s="10">
        <f>YEAR(Tabla1[[#This Row],[Fecha]])</f>
        <v>2011</v>
      </c>
      <c r="L2560" s="11">
        <f>MONTH(Tabla1[[#This Row],[Fecha]])</f>
        <v>11</v>
      </c>
      <c r="M2560" s="11">
        <f>DAY(Tabla1[[#This Row],[Fecha]])</f>
        <v>16</v>
      </c>
      <c r="N2560" s="11">
        <f>WEEKDAY(Tabla1[[#This Row],[Fecha]],2)</f>
        <v>3</v>
      </c>
      <c r="O2560" s="11" t="str">
        <f t="shared" si="39"/>
        <v>Miércoles</v>
      </c>
    </row>
    <row r="2561" spans="1:15" x14ac:dyDescent="0.25">
      <c r="A2561" s="4">
        <v>40863</v>
      </c>
      <c r="B2561">
        <v>4</v>
      </c>
      <c r="C2561">
        <v>2</v>
      </c>
      <c r="D2561" s="5" t="s">
        <v>22</v>
      </c>
      <c r="E2561" s="6">
        <v>750.76049999999998</v>
      </c>
      <c r="F2561" s="6">
        <v>1243.6935000000001</v>
      </c>
      <c r="G2561" s="6">
        <v>1994.454</v>
      </c>
      <c r="H2561" s="6" t="str">
        <f>VLOOKUP(Tabla1[[#This Row],[Caja]],Originales!$I$3:$K$6,2,FALSE)</f>
        <v>Telde</v>
      </c>
      <c r="I2561" s="6" t="str">
        <f>VLOOKUP(Tabla1[[#This Row],[Caja]],Originales!$I$3:$K$6,3,FALSE)</f>
        <v>Las Palmas</v>
      </c>
      <c r="J2561" s="9" t="str">
        <f>VLOOKUP(Tabla1[[#This Row],[CodigoEmpleado]],Originales!$M$3:$P$13,2,FALSE)</f>
        <v>Paco</v>
      </c>
      <c r="K2561" s="10">
        <f>YEAR(Tabla1[[#This Row],[Fecha]])</f>
        <v>2011</v>
      </c>
      <c r="L2561" s="11">
        <f>MONTH(Tabla1[[#This Row],[Fecha]])</f>
        <v>11</v>
      </c>
      <c r="M2561" s="11">
        <f>DAY(Tabla1[[#This Row],[Fecha]])</f>
        <v>16</v>
      </c>
      <c r="N2561" s="11">
        <f>WEEKDAY(Tabla1[[#This Row],[Fecha]],2)</f>
        <v>3</v>
      </c>
      <c r="O2561" s="11" t="str">
        <f t="shared" si="39"/>
        <v>Miércoles</v>
      </c>
    </row>
    <row r="2562" spans="1:15" x14ac:dyDescent="0.25">
      <c r="A2562" s="4">
        <v>40864</v>
      </c>
      <c r="B2562">
        <v>1</v>
      </c>
      <c r="C2562">
        <v>1</v>
      </c>
      <c r="D2562" s="5" t="s">
        <v>27</v>
      </c>
      <c r="E2562" s="6">
        <v>666.40350000000001</v>
      </c>
      <c r="F2562" s="6">
        <v>1136.8454999999999</v>
      </c>
      <c r="G2562" s="6">
        <v>1803.249</v>
      </c>
      <c r="H2562" s="6" t="str">
        <f>VLOOKUP(Tabla1[[#This Row],[Caja]],Originales!$I$3:$K$6,2,FALSE)</f>
        <v>Tenerife Norte</v>
      </c>
      <c r="I2562" s="6" t="str">
        <f>VLOOKUP(Tabla1[[#This Row],[Caja]],Originales!$I$3:$K$6,3,FALSE)</f>
        <v>Tenerife</v>
      </c>
      <c r="J2562" s="9" t="str">
        <f>VLOOKUP(Tabla1[[#This Row],[CodigoEmpleado]],Originales!$M$3:$P$13,2,FALSE)</f>
        <v>Bea</v>
      </c>
      <c r="K2562" s="10">
        <f>YEAR(Tabla1[[#This Row],[Fecha]])</f>
        <v>2011</v>
      </c>
      <c r="L2562" s="11">
        <f>MONTH(Tabla1[[#This Row],[Fecha]])</f>
        <v>11</v>
      </c>
      <c r="M2562" s="11">
        <f>DAY(Tabla1[[#This Row],[Fecha]])</f>
        <v>17</v>
      </c>
      <c r="N2562" s="11">
        <f>WEEKDAY(Tabla1[[#This Row],[Fecha]],2)</f>
        <v>4</v>
      </c>
      <c r="O2562" s="11" t="str">
        <f t="shared" ref="O2562:O2625" si="40">IF(N2562=1,"Lunes",IF(N2562=2,"Martes",IF(N2562=3,"Miércoles",IF(N2562=4,"Jueves",IF(N2562=5,"Viernes",IF(N2562=6,"Sábado","Domingo"))))))</f>
        <v>Jueves</v>
      </c>
    </row>
    <row r="2563" spans="1:15" x14ac:dyDescent="0.25">
      <c r="A2563" s="4">
        <v>40864</v>
      </c>
      <c r="B2563">
        <v>1</v>
      </c>
      <c r="C2563">
        <v>2</v>
      </c>
      <c r="D2563" s="5" t="s">
        <v>32</v>
      </c>
      <c r="E2563" s="6">
        <v>762.846</v>
      </c>
      <c r="F2563" s="6">
        <v>1241.037</v>
      </c>
      <c r="G2563" s="6">
        <v>2003.883</v>
      </c>
      <c r="H2563" s="6" t="str">
        <f>VLOOKUP(Tabla1[[#This Row],[Caja]],Originales!$I$3:$K$6,2,FALSE)</f>
        <v>Tenerife Norte</v>
      </c>
      <c r="I2563" s="6" t="str">
        <f>VLOOKUP(Tabla1[[#This Row],[Caja]],Originales!$I$3:$K$6,3,FALSE)</f>
        <v>Tenerife</v>
      </c>
      <c r="J2563" s="9" t="str">
        <f>VLOOKUP(Tabla1[[#This Row],[CodigoEmpleado]],Originales!$M$3:$P$13,2,FALSE)</f>
        <v>Ana</v>
      </c>
      <c r="K2563" s="10">
        <f>YEAR(Tabla1[[#This Row],[Fecha]])</f>
        <v>2011</v>
      </c>
      <c r="L2563" s="11">
        <f>MONTH(Tabla1[[#This Row],[Fecha]])</f>
        <v>11</v>
      </c>
      <c r="M2563" s="11">
        <f>DAY(Tabla1[[#This Row],[Fecha]])</f>
        <v>17</v>
      </c>
      <c r="N2563" s="11">
        <f>WEEKDAY(Tabla1[[#This Row],[Fecha]],2)</f>
        <v>4</v>
      </c>
      <c r="O2563" s="11" t="str">
        <f t="shared" si="40"/>
        <v>Jueves</v>
      </c>
    </row>
    <row r="2564" spans="1:15" x14ac:dyDescent="0.25">
      <c r="A2564" s="4">
        <v>40864</v>
      </c>
      <c r="B2564">
        <v>2</v>
      </c>
      <c r="C2564">
        <v>1</v>
      </c>
      <c r="D2564" s="5" t="s">
        <v>37</v>
      </c>
      <c r="E2564" s="6">
        <v>582.41399999999999</v>
      </c>
      <c r="F2564" s="6">
        <v>1037.1585</v>
      </c>
      <c r="G2564" s="6">
        <v>1619.5725</v>
      </c>
      <c r="H2564" s="6" t="str">
        <f>VLOOKUP(Tabla1[[#This Row],[Caja]],Originales!$I$3:$K$6,2,FALSE)</f>
        <v>Tenerife Sur</v>
      </c>
      <c r="I2564" s="6" t="str">
        <f>VLOOKUP(Tabla1[[#This Row],[Caja]],Originales!$I$3:$K$6,3,FALSE)</f>
        <v>Tenerife</v>
      </c>
      <c r="J2564" s="9" t="str">
        <f>VLOOKUP(Tabla1[[#This Row],[CodigoEmpleado]],Originales!$M$3:$P$13,2,FALSE)</f>
        <v>Luis</v>
      </c>
      <c r="K2564" s="10">
        <f>YEAR(Tabla1[[#This Row],[Fecha]])</f>
        <v>2011</v>
      </c>
      <c r="L2564" s="11">
        <f>MONTH(Tabla1[[#This Row],[Fecha]])</f>
        <v>11</v>
      </c>
      <c r="M2564" s="11">
        <f>DAY(Tabla1[[#This Row],[Fecha]])</f>
        <v>17</v>
      </c>
      <c r="N2564" s="11">
        <f>WEEKDAY(Tabla1[[#This Row],[Fecha]],2)</f>
        <v>4</v>
      </c>
      <c r="O2564" s="11" t="str">
        <f t="shared" si="40"/>
        <v>Jueves</v>
      </c>
    </row>
    <row r="2565" spans="1:15" x14ac:dyDescent="0.25">
      <c r="A2565" s="4">
        <v>40864</v>
      </c>
      <c r="B2565">
        <v>2</v>
      </c>
      <c r="C2565">
        <v>2</v>
      </c>
      <c r="D2565" s="5" t="s">
        <v>40</v>
      </c>
      <c r="E2565" s="6">
        <v>655.70399999999995</v>
      </c>
      <c r="F2565" s="6">
        <v>1136.8140000000001</v>
      </c>
      <c r="G2565" s="6">
        <v>1792.518</v>
      </c>
      <c r="H2565" s="6" t="str">
        <f>VLOOKUP(Tabla1[[#This Row],[Caja]],Originales!$I$3:$K$6,2,FALSE)</f>
        <v>Tenerife Sur</v>
      </c>
      <c r="I2565" s="6" t="str">
        <f>VLOOKUP(Tabla1[[#This Row],[Caja]],Originales!$I$3:$K$6,3,FALSE)</f>
        <v>Tenerife</v>
      </c>
      <c r="J2565" s="9" t="str">
        <f>VLOOKUP(Tabla1[[#This Row],[CodigoEmpleado]],Originales!$M$3:$P$13,2,FALSE)</f>
        <v>Pepe</v>
      </c>
      <c r="K2565" s="10">
        <f>YEAR(Tabla1[[#This Row],[Fecha]])</f>
        <v>2011</v>
      </c>
      <c r="L2565" s="11">
        <f>MONTH(Tabla1[[#This Row],[Fecha]])</f>
        <v>11</v>
      </c>
      <c r="M2565" s="11">
        <f>DAY(Tabla1[[#This Row],[Fecha]])</f>
        <v>17</v>
      </c>
      <c r="N2565" s="11">
        <f>WEEKDAY(Tabla1[[#This Row],[Fecha]],2)</f>
        <v>4</v>
      </c>
      <c r="O2565" s="11" t="str">
        <f t="shared" si="40"/>
        <v>Jueves</v>
      </c>
    </row>
    <row r="2566" spans="1:15" x14ac:dyDescent="0.25">
      <c r="A2566" s="4">
        <v>40864</v>
      </c>
      <c r="B2566">
        <v>3</v>
      </c>
      <c r="C2566">
        <v>1</v>
      </c>
      <c r="D2566" s="5" t="s">
        <v>41</v>
      </c>
      <c r="E2566" s="6">
        <v>686.12249999999995</v>
      </c>
      <c r="F2566" s="6">
        <v>1053.423</v>
      </c>
      <c r="G2566" s="6">
        <v>1739.5454999999999</v>
      </c>
      <c r="H2566" s="6" t="str">
        <f>VLOOKUP(Tabla1[[#This Row],[Caja]],Originales!$I$3:$K$6,2,FALSE)</f>
        <v>Las Canteras</v>
      </c>
      <c r="I2566" s="6" t="str">
        <f>VLOOKUP(Tabla1[[#This Row],[Caja]],Originales!$I$3:$K$6,3,FALSE)</f>
        <v>Las Palmas</v>
      </c>
      <c r="J2566" s="9" t="str">
        <f>VLOOKUP(Tabla1[[#This Row],[CodigoEmpleado]],Originales!$M$3:$P$13,2,FALSE)</f>
        <v>Javi</v>
      </c>
      <c r="K2566" s="10">
        <f>YEAR(Tabla1[[#This Row],[Fecha]])</f>
        <v>2011</v>
      </c>
      <c r="L2566" s="11">
        <f>MONTH(Tabla1[[#This Row],[Fecha]])</f>
        <v>11</v>
      </c>
      <c r="M2566" s="11">
        <f>DAY(Tabla1[[#This Row],[Fecha]])</f>
        <v>17</v>
      </c>
      <c r="N2566" s="11">
        <f>WEEKDAY(Tabla1[[#This Row],[Fecha]],2)</f>
        <v>4</v>
      </c>
      <c r="O2566" s="11" t="str">
        <f t="shared" si="40"/>
        <v>Jueves</v>
      </c>
    </row>
    <row r="2567" spans="1:15" x14ac:dyDescent="0.25">
      <c r="A2567" s="4">
        <v>40864</v>
      </c>
      <c r="B2567">
        <v>3</v>
      </c>
      <c r="C2567">
        <v>2</v>
      </c>
      <c r="D2567" s="5" t="s">
        <v>43</v>
      </c>
      <c r="E2567" s="6">
        <v>754.30949999999996</v>
      </c>
      <c r="F2567" s="6">
        <v>1246.1189999999999</v>
      </c>
      <c r="G2567" s="6">
        <v>2000.4285</v>
      </c>
      <c r="H2567" s="6" t="str">
        <f>VLOOKUP(Tabla1[[#This Row],[Caja]],Originales!$I$3:$K$6,2,FALSE)</f>
        <v>Las Canteras</v>
      </c>
      <c r="I2567" s="6" t="str">
        <f>VLOOKUP(Tabla1[[#This Row],[Caja]],Originales!$I$3:$K$6,3,FALSE)</f>
        <v>Las Palmas</v>
      </c>
      <c r="J2567" s="9" t="str">
        <f>VLOOKUP(Tabla1[[#This Row],[CodigoEmpleado]],Originales!$M$3:$P$13,2,FALSE)</f>
        <v>Jose</v>
      </c>
      <c r="K2567" s="10">
        <f>YEAR(Tabla1[[#This Row],[Fecha]])</f>
        <v>2011</v>
      </c>
      <c r="L2567" s="11">
        <f>MONTH(Tabla1[[#This Row],[Fecha]])</f>
        <v>11</v>
      </c>
      <c r="M2567" s="11">
        <f>DAY(Tabla1[[#This Row],[Fecha]])</f>
        <v>17</v>
      </c>
      <c r="N2567" s="11">
        <f>WEEKDAY(Tabla1[[#This Row],[Fecha]],2)</f>
        <v>4</v>
      </c>
      <c r="O2567" s="11" t="str">
        <f t="shared" si="40"/>
        <v>Jueves</v>
      </c>
    </row>
    <row r="2568" spans="1:15" x14ac:dyDescent="0.25">
      <c r="A2568" s="4">
        <v>40864</v>
      </c>
      <c r="B2568">
        <v>4</v>
      </c>
      <c r="C2568">
        <v>1</v>
      </c>
      <c r="D2568" s="5" t="s">
        <v>47</v>
      </c>
      <c r="E2568" s="6">
        <v>690.79499999999996</v>
      </c>
      <c r="F2568" s="6">
        <v>1132.2570000000001</v>
      </c>
      <c r="G2568" s="6">
        <v>1823.0519999999999</v>
      </c>
      <c r="H2568" s="6" t="str">
        <f>VLOOKUP(Tabla1[[#This Row],[Caja]],Originales!$I$3:$K$6,2,FALSE)</f>
        <v>Telde</v>
      </c>
      <c r="I2568" s="6" t="str">
        <f>VLOOKUP(Tabla1[[#This Row],[Caja]],Originales!$I$3:$K$6,3,FALSE)</f>
        <v>Las Palmas</v>
      </c>
      <c r="J2568" s="9" t="str">
        <f>VLOOKUP(Tabla1[[#This Row],[CodigoEmpleado]],Originales!$M$3:$P$13,2,FALSE)</f>
        <v>Toño</v>
      </c>
      <c r="K2568" s="10">
        <f>YEAR(Tabla1[[#This Row],[Fecha]])</f>
        <v>2011</v>
      </c>
      <c r="L2568" s="11">
        <f>MONTH(Tabla1[[#This Row],[Fecha]])</f>
        <v>11</v>
      </c>
      <c r="M2568" s="11">
        <f>DAY(Tabla1[[#This Row],[Fecha]])</f>
        <v>17</v>
      </c>
      <c r="N2568" s="11">
        <f>WEEKDAY(Tabla1[[#This Row],[Fecha]],2)</f>
        <v>4</v>
      </c>
      <c r="O2568" s="11" t="str">
        <f t="shared" si="40"/>
        <v>Jueves</v>
      </c>
    </row>
    <row r="2569" spans="1:15" x14ac:dyDescent="0.25">
      <c r="A2569" s="4">
        <v>40864</v>
      </c>
      <c r="B2569">
        <v>4</v>
      </c>
      <c r="C2569">
        <v>2</v>
      </c>
      <c r="D2569" s="5" t="s">
        <v>24</v>
      </c>
      <c r="E2569" s="6">
        <v>873.86249999999995</v>
      </c>
      <c r="F2569" s="6">
        <v>1326.6855</v>
      </c>
      <c r="G2569" s="6">
        <v>2200.5479999999998</v>
      </c>
      <c r="H2569" s="6" t="str">
        <f>VLOOKUP(Tabla1[[#This Row],[Caja]],Originales!$I$3:$K$6,2,FALSE)</f>
        <v>Telde</v>
      </c>
      <c r="I2569" s="6" t="str">
        <f>VLOOKUP(Tabla1[[#This Row],[Caja]],Originales!$I$3:$K$6,3,FALSE)</f>
        <v>Las Palmas</v>
      </c>
      <c r="J2569" s="9" t="str">
        <f>VLOOKUP(Tabla1[[#This Row],[CodigoEmpleado]],Originales!$M$3:$P$13,2,FALSE)</f>
        <v>Ana</v>
      </c>
      <c r="K2569" s="10">
        <f>YEAR(Tabla1[[#This Row],[Fecha]])</f>
        <v>2011</v>
      </c>
      <c r="L2569" s="11">
        <f>MONTH(Tabla1[[#This Row],[Fecha]])</f>
        <v>11</v>
      </c>
      <c r="M2569" s="11">
        <f>DAY(Tabla1[[#This Row],[Fecha]])</f>
        <v>17</v>
      </c>
      <c r="N2569" s="11">
        <f>WEEKDAY(Tabla1[[#This Row],[Fecha]],2)</f>
        <v>4</v>
      </c>
      <c r="O2569" s="11" t="str">
        <f t="shared" si="40"/>
        <v>Jueves</v>
      </c>
    </row>
    <row r="2570" spans="1:15" x14ac:dyDescent="0.25">
      <c r="A2570" s="4">
        <v>40865</v>
      </c>
      <c r="B2570">
        <v>1</v>
      </c>
      <c r="C2570">
        <v>1</v>
      </c>
      <c r="D2570" s="5" t="s">
        <v>30</v>
      </c>
      <c r="E2570" s="6">
        <v>646.02300000000002</v>
      </c>
      <c r="F2570" s="6">
        <v>1035.2159999999999</v>
      </c>
      <c r="G2570" s="6">
        <v>1681.239</v>
      </c>
      <c r="H2570" s="6" t="str">
        <f>VLOOKUP(Tabla1[[#This Row],[Caja]],Originales!$I$3:$K$6,2,FALSE)</f>
        <v>Tenerife Norte</v>
      </c>
      <c r="I2570" s="6" t="str">
        <f>VLOOKUP(Tabla1[[#This Row],[Caja]],Originales!$I$3:$K$6,3,FALSE)</f>
        <v>Tenerife</v>
      </c>
      <c r="J2570" s="9" t="str">
        <f>VLOOKUP(Tabla1[[#This Row],[CodigoEmpleado]],Originales!$M$3:$P$13,2,FALSE)</f>
        <v>Juan</v>
      </c>
      <c r="K2570" s="10">
        <f>YEAR(Tabla1[[#This Row],[Fecha]])</f>
        <v>2011</v>
      </c>
      <c r="L2570" s="11">
        <f>MONTH(Tabla1[[#This Row],[Fecha]])</f>
        <v>11</v>
      </c>
      <c r="M2570" s="11">
        <f>DAY(Tabla1[[#This Row],[Fecha]])</f>
        <v>18</v>
      </c>
      <c r="N2570" s="11">
        <f>WEEKDAY(Tabla1[[#This Row],[Fecha]],2)</f>
        <v>5</v>
      </c>
      <c r="O2570" s="11" t="str">
        <f t="shared" si="40"/>
        <v>Viernes</v>
      </c>
    </row>
    <row r="2571" spans="1:15" x14ac:dyDescent="0.25">
      <c r="A2571" s="4">
        <v>40865</v>
      </c>
      <c r="B2571">
        <v>1</v>
      </c>
      <c r="C2571">
        <v>2</v>
      </c>
      <c r="D2571" s="5" t="s">
        <v>16</v>
      </c>
      <c r="E2571" s="6">
        <v>631.97400000000005</v>
      </c>
      <c r="F2571" s="6">
        <v>1020.7365</v>
      </c>
      <c r="G2571" s="6">
        <v>1652.7104999999999</v>
      </c>
      <c r="H2571" s="6" t="str">
        <f>VLOOKUP(Tabla1[[#This Row],[Caja]],Originales!$I$3:$K$6,2,FALSE)</f>
        <v>Tenerife Norte</v>
      </c>
      <c r="I2571" s="6" t="str">
        <f>VLOOKUP(Tabla1[[#This Row],[Caja]],Originales!$I$3:$K$6,3,FALSE)</f>
        <v>Tenerife</v>
      </c>
      <c r="J2571" s="9" t="str">
        <f>VLOOKUP(Tabla1[[#This Row],[CodigoEmpleado]],Originales!$M$3:$P$13,2,FALSE)</f>
        <v>Jorge</v>
      </c>
      <c r="K2571" s="10">
        <f>YEAR(Tabla1[[#This Row],[Fecha]])</f>
        <v>2011</v>
      </c>
      <c r="L2571" s="11">
        <f>MONTH(Tabla1[[#This Row],[Fecha]])</f>
        <v>11</v>
      </c>
      <c r="M2571" s="11">
        <f>DAY(Tabla1[[#This Row],[Fecha]])</f>
        <v>18</v>
      </c>
      <c r="N2571" s="11">
        <f>WEEKDAY(Tabla1[[#This Row],[Fecha]],2)</f>
        <v>5</v>
      </c>
      <c r="O2571" s="11" t="str">
        <f t="shared" si="40"/>
        <v>Viernes</v>
      </c>
    </row>
    <row r="2572" spans="1:15" x14ac:dyDescent="0.25">
      <c r="A2572" s="4">
        <v>40865</v>
      </c>
      <c r="B2572">
        <v>2</v>
      </c>
      <c r="C2572">
        <v>1</v>
      </c>
      <c r="D2572" s="5" t="s">
        <v>22</v>
      </c>
      <c r="E2572" s="6">
        <v>706.58699999999999</v>
      </c>
      <c r="F2572" s="6">
        <v>1075.4939999999999</v>
      </c>
      <c r="G2572" s="6">
        <v>1782.0809999999999</v>
      </c>
      <c r="H2572" s="6" t="str">
        <f>VLOOKUP(Tabla1[[#This Row],[Caja]],Originales!$I$3:$K$6,2,FALSE)</f>
        <v>Tenerife Sur</v>
      </c>
      <c r="I2572" s="6" t="str">
        <f>VLOOKUP(Tabla1[[#This Row],[Caja]],Originales!$I$3:$K$6,3,FALSE)</f>
        <v>Tenerife</v>
      </c>
      <c r="J2572" s="9" t="str">
        <f>VLOOKUP(Tabla1[[#This Row],[CodigoEmpleado]],Originales!$M$3:$P$13,2,FALSE)</f>
        <v>Paco</v>
      </c>
      <c r="K2572" s="10">
        <f>YEAR(Tabla1[[#This Row],[Fecha]])</f>
        <v>2011</v>
      </c>
      <c r="L2572" s="11">
        <f>MONTH(Tabla1[[#This Row],[Fecha]])</f>
        <v>11</v>
      </c>
      <c r="M2572" s="11">
        <f>DAY(Tabla1[[#This Row],[Fecha]])</f>
        <v>18</v>
      </c>
      <c r="N2572" s="11">
        <f>WEEKDAY(Tabla1[[#This Row],[Fecha]],2)</f>
        <v>5</v>
      </c>
      <c r="O2572" s="11" t="str">
        <f t="shared" si="40"/>
        <v>Viernes</v>
      </c>
    </row>
    <row r="2573" spans="1:15" x14ac:dyDescent="0.25">
      <c r="A2573" s="4">
        <v>40865</v>
      </c>
      <c r="B2573">
        <v>2</v>
      </c>
      <c r="C2573">
        <v>2</v>
      </c>
      <c r="D2573" s="5" t="s">
        <v>27</v>
      </c>
      <c r="E2573" s="6">
        <v>759.31799999999998</v>
      </c>
      <c r="F2573" s="6">
        <v>1250.6759999999999</v>
      </c>
      <c r="G2573" s="6">
        <v>2009.9939999999999</v>
      </c>
      <c r="H2573" s="6" t="str">
        <f>VLOOKUP(Tabla1[[#This Row],[Caja]],Originales!$I$3:$K$6,2,FALSE)</f>
        <v>Tenerife Sur</v>
      </c>
      <c r="I2573" s="6" t="str">
        <f>VLOOKUP(Tabla1[[#This Row],[Caja]],Originales!$I$3:$K$6,3,FALSE)</f>
        <v>Tenerife</v>
      </c>
      <c r="J2573" s="9" t="str">
        <f>VLOOKUP(Tabla1[[#This Row],[CodigoEmpleado]],Originales!$M$3:$P$13,2,FALSE)</f>
        <v>Bea</v>
      </c>
      <c r="K2573" s="10">
        <f>YEAR(Tabla1[[#This Row],[Fecha]])</f>
        <v>2011</v>
      </c>
      <c r="L2573" s="11">
        <f>MONTH(Tabla1[[#This Row],[Fecha]])</f>
        <v>11</v>
      </c>
      <c r="M2573" s="11">
        <f>DAY(Tabla1[[#This Row],[Fecha]])</f>
        <v>18</v>
      </c>
      <c r="N2573" s="11">
        <f>WEEKDAY(Tabla1[[#This Row],[Fecha]],2)</f>
        <v>5</v>
      </c>
      <c r="O2573" s="11" t="str">
        <f t="shared" si="40"/>
        <v>Viernes</v>
      </c>
    </row>
    <row r="2574" spans="1:15" x14ac:dyDescent="0.25">
      <c r="A2574" s="4">
        <v>40865</v>
      </c>
      <c r="B2574">
        <v>3</v>
      </c>
      <c r="C2574">
        <v>1</v>
      </c>
      <c r="D2574" s="5" t="s">
        <v>32</v>
      </c>
      <c r="E2574" s="6">
        <v>612.39149999999995</v>
      </c>
      <c r="F2574" s="6">
        <v>1098.615</v>
      </c>
      <c r="G2574" s="6">
        <v>1711.0065</v>
      </c>
      <c r="H2574" s="6" t="str">
        <f>VLOOKUP(Tabla1[[#This Row],[Caja]],Originales!$I$3:$K$6,2,FALSE)</f>
        <v>Las Canteras</v>
      </c>
      <c r="I2574" s="6" t="str">
        <f>VLOOKUP(Tabla1[[#This Row],[Caja]],Originales!$I$3:$K$6,3,FALSE)</f>
        <v>Las Palmas</v>
      </c>
      <c r="J2574" s="9" t="str">
        <f>VLOOKUP(Tabla1[[#This Row],[CodigoEmpleado]],Originales!$M$3:$P$13,2,FALSE)</f>
        <v>Ana</v>
      </c>
      <c r="K2574" s="10">
        <f>YEAR(Tabla1[[#This Row],[Fecha]])</f>
        <v>2011</v>
      </c>
      <c r="L2574" s="11">
        <f>MONTH(Tabla1[[#This Row],[Fecha]])</f>
        <v>11</v>
      </c>
      <c r="M2574" s="11">
        <f>DAY(Tabla1[[#This Row],[Fecha]])</f>
        <v>18</v>
      </c>
      <c r="N2574" s="11">
        <f>WEEKDAY(Tabla1[[#This Row],[Fecha]],2)</f>
        <v>5</v>
      </c>
      <c r="O2574" s="11" t="str">
        <f t="shared" si="40"/>
        <v>Viernes</v>
      </c>
    </row>
    <row r="2575" spans="1:15" x14ac:dyDescent="0.25">
      <c r="A2575" s="4">
        <v>40865</v>
      </c>
      <c r="B2575">
        <v>3</v>
      </c>
      <c r="C2575">
        <v>2</v>
      </c>
      <c r="D2575" s="5" t="s">
        <v>37</v>
      </c>
      <c r="E2575" s="6">
        <v>822.90599999999995</v>
      </c>
      <c r="F2575" s="6">
        <v>1279.2674999999999</v>
      </c>
      <c r="G2575" s="6">
        <v>2102.1734999999999</v>
      </c>
      <c r="H2575" s="6" t="str">
        <f>VLOOKUP(Tabla1[[#This Row],[Caja]],Originales!$I$3:$K$6,2,FALSE)</f>
        <v>Las Canteras</v>
      </c>
      <c r="I2575" s="6" t="str">
        <f>VLOOKUP(Tabla1[[#This Row],[Caja]],Originales!$I$3:$K$6,3,FALSE)</f>
        <v>Las Palmas</v>
      </c>
      <c r="J2575" s="9" t="str">
        <f>VLOOKUP(Tabla1[[#This Row],[CodigoEmpleado]],Originales!$M$3:$P$13,2,FALSE)</f>
        <v>Luis</v>
      </c>
      <c r="K2575" s="10">
        <f>YEAR(Tabla1[[#This Row],[Fecha]])</f>
        <v>2011</v>
      </c>
      <c r="L2575" s="11">
        <f>MONTH(Tabla1[[#This Row],[Fecha]])</f>
        <v>11</v>
      </c>
      <c r="M2575" s="11">
        <f>DAY(Tabla1[[#This Row],[Fecha]])</f>
        <v>18</v>
      </c>
      <c r="N2575" s="11">
        <f>WEEKDAY(Tabla1[[#This Row],[Fecha]],2)</f>
        <v>5</v>
      </c>
      <c r="O2575" s="11" t="str">
        <f t="shared" si="40"/>
        <v>Viernes</v>
      </c>
    </row>
    <row r="2576" spans="1:15" x14ac:dyDescent="0.25">
      <c r="A2576" s="4">
        <v>40865</v>
      </c>
      <c r="B2576">
        <v>4</v>
      </c>
      <c r="C2576">
        <v>1</v>
      </c>
      <c r="D2576" s="5" t="s">
        <v>40</v>
      </c>
      <c r="E2576" s="6">
        <v>690.74249999999995</v>
      </c>
      <c r="F2576" s="6">
        <v>1177.9739999999999</v>
      </c>
      <c r="G2576" s="6">
        <v>1868.7165</v>
      </c>
      <c r="H2576" s="6" t="str">
        <f>VLOOKUP(Tabla1[[#This Row],[Caja]],Originales!$I$3:$K$6,2,FALSE)</f>
        <v>Telde</v>
      </c>
      <c r="I2576" s="6" t="str">
        <f>VLOOKUP(Tabla1[[#This Row],[Caja]],Originales!$I$3:$K$6,3,FALSE)</f>
        <v>Las Palmas</v>
      </c>
      <c r="J2576" s="9" t="str">
        <f>VLOOKUP(Tabla1[[#This Row],[CodigoEmpleado]],Originales!$M$3:$P$13,2,FALSE)</f>
        <v>Pepe</v>
      </c>
      <c r="K2576" s="10">
        <f>YEAR(Tabla1[[#This Row],[Fecha]])</f>
        <v>2011</v>
      </c>
      <c r="L2576" s="11">
        <f>MONTH(Tabla1[[#This Row],[Fecha]])</f>
        <v>11</v>
      </c>
      <c r="M2576" s="11">
        <f>DAY(Tabla1[[#This Row],[Fecha]])</f>
        <v>18</v>
      </c>
      <c r="N2576" s="11">
        <f>WEEKDAY(Tabla1[[#This Row],[Fecha]],2)</f>
        <v>5</v>
      </c>
      <c r="O2576" s="11" t="str">
        <f t="shared" si="40"/>
        <v>Viernes</v>
      </c>
    </row>
    <row r="2577" spans="1:15" x14ac:dyDescent="0.25">
      <c r="A2577" s="4">
        <v>40865</v>
      </c>
      <c r="B2577">
        <v>4</v>
      </c>
      <c r="C2577">
        <v>2</v>
      </c>
      <c r="D2577" s="5" t="s">
        <v>41</v>
      </c>
      <c r="E2577" s="6">
        <v>591.63300000000004</v>
      </c>
      <c r="F2577" s="6">
        <v>1057.3920000000001</v>
      </c>
      <c r="G2577" s="6">
        <v>1649.0250000000001</v>
      </c>
      <c r="H2577" s="6" t="str">
        <f>VLOOKUP(Tabla1[[#This Row],[Caja]],Originales!$I$3:$K$6,2,FALSE)</f>
        <v>Telde</v>
      </c>
      <c r="I2577" s="6" t="str">
        <f>VLOOKUP(Tabla1[[#This Row],[Caja]],Originales!$I$3:$K$6,3,FALSE)</f>
        <v>Las Palmas</v>
      </c>
      <c r="J2577" s="9" t="str">
        <f>VLOOKUP(Tabla1[[#This Row],[CodigoEmpleado]],Originales!$M$3:$P$13,2,FALSE)</f>
        <v>Javi</v>
      </c>
      <c r="K2577" s="10">
        <f>YEAR(Tabla1[[#This Row],[Fecha]])</f>
        <v>2011</v>
      </c>
      <c r="L2577" s="11">
        <f>MONTH(Tabla1[[#This Row],[Fecha]])</f>
        <v>11</v>
      </c>
      <c r="M2577" s="11">
        <f>DAY(Tabla1[[#This Row],[Fecha]])</f>
        <v>18</v>
      </c>
      <c r="N2577" s="11">
        <f>WEEKDAY(Tabla1[[#This Row],[Fecha]],2)</f>
        <v>5</v>
      </c>
      <c r="O2577" s="11" t="str">
        <f t="shared" si="40"/>
        <v>Viernes</v>
      </c>
    </row>
    <row r="2578" spans="1:15" x14ac:dyDescent="0.25">
      <c r="A2578" s="4">
        <v>40917</v>
      </c>
      <c r="B2578">
        <v>1</v>
      </c>
      <c r="C2578">
        <v>1</v>
      </c>
      <c r="D2578" s="5" t="s">
        <v>16</v>
      </c>
      <c r="E2578" s="6">
        <v>717.61</v>
      </c>
      <c r="F2578" s="6">
        <v>1076.54</v>
      </c>
      <c r="G2578" s="6">
        <v>1794.15</v>
      </c>
      <c r="H2578" s="6" t="str">
        <f>VLOOKUP(Tabla1[[#This Row],[Caja]],Originales!$I$3:$K$6,2,FALSE)</f>
        <v>Tenerife Norte</v>
      </c>
      <c r="I2578" s="6" t="str">
        <f>VLOOKUP(Tabla1[[#This Row],[Caja]],Originales!$I$3:$K$6,3,FALSE)</f>
        <v>Tenerife</v>
      </c>
      <c r="J2578" s="9" t="str">
        <f>VLOOKUP(Tabla1[[#This Row],[CodigoEmpleado]],Originales!$M$3:$P$13,2,FALSE)</f>
        <v>Jorge</v>
      </c>
      <c r="K2578" s="10">
        <f>YEAR(Tabla1[[#This Row],[Fecha]])</f>
        <v>2012</v>
      </c>
      <c r="L2578" s="11">
        <f>MONTH(Tabla1[[#This Row],[Fecha]])</f>
        <v>1</v>
      </c>
      <c r="M2578" s="11">
        <f>DAY(Tabla1[[#This Row],[Fecha]])</f>
        <v>9</v>
      </c>
      <c r="N2578" s="11">
        <f>WEEKDAY(Tabla1[[#This Row],[Fecha]],2)</f>
        <v>1</v>
      </c>
      <c r="O2578" s="11" t="str">
        <f t="shared" si="40"/>
        <v>Lunes</v>
      </c>
    </row>
    <row r="2579" spans="1:15" x14ac:dyDescent="0.25">
      <c r="A2579" s="4">
        <v>40917</v>
      </c>
      <c r="B2579">
        <v>1</v>
      </c>
      <c r="C2579">
        <v>2</v>
      </c>
      <c r="D2579" s="5" t="s">
        <v>22</v>
      </c>
      <c r="E2579" s="6">
        <v>730.7</v>
      </c>
      <c r="F2579" s="6">
        <v>1112.49</v>
      </c>
      <c r="G2579" s="6">
        <v>1843.19</v>
      </c>
      <c r="H2579" s="6" t="str">
        <f>VLOOKUP(Tabla1[[#This Row],[Caja]],Originales!$I$3:$K$6,2,FALSE)</f>
        <v>Tenerife Norte</v>
      </c>
      <c r="I2579" s="6" t="str">
        <f>VLOOKUP(Tabla1[[#This Row],[Caja]],Originales!$I$3:$K$6,3,FALSE)</f>
        <v>Tenerife</v>
      </c>
      <c r="J2579" s="9" t="str">
        <f>VLOOKUP(Tabla1[[#This Row],[CodigoEmpleado]],Originales!$M$3:$P$13,2,FALSE)</f>
        <v>Paco</v>
      </c>
      <c r="K2579" s="10">
        <f>YEAR(Tabla1[[#This Row],[Fecha]])</f>
        <v>2012</v>
      </c>
      <c r="L2579" s="11">
        <f>MONTH(Tabla1[[#This Row],[Fecha]])</f>
        <v>1</v>
      </c>
      <c r="M2579" s="11">
        <f>DAY(Tabla1[[#This Row],[Fecha]])</f>
        <v>9</v>
      </c>
      <c r="N2579" s="11">
        <f>WEEKDAY(Tabla1[[#This Row],[Fecha]],2)</f>
        <v>1</v>
      </c>
      <c r="O2579" s="11" t="str">
        <f t="shared" si="40"/>
        <v>Lunes</v>
      </c>
    </row>
    <row r="2580" spans="1:15" x14ac:dyDescent="0.25">
      <c r="A2580" s="4">
        <v>40917</v>
      </c>
      <c r="B2580">
        <v>2</v>
      </c>
      <c r="C2580">
        <v>1</v>
      </c>
      <c r="D2580" s="5" t="s">
        <v>27</v>
      </c>
      <c r="E2580" s="6">
        <v>673.07</v>
      </c>
      <c r="F2580" s="6">
        <v>1024.81</v>
      </c>
      <c r="G2580" s="6">
        <v>1697.88</v>
      </c>
      <c r="H2580" s="6" t="str">
        <f>VLOOKUP(Tabla1[[#This Row],[Caja]],Originales!$I$3:$K$6,2,FALSE)</f>
        <v>Tenerife Sur</v>
      </c>
      <c r="I2580" s="6" t="str">
        <f>VLOOKUP(Tabla1[[#This Row],[Caja]],Originales!$I$3:$K$6,3,FALSE)</f>
        <v>Tenerife</v>
      </c>
      <c r="J2580" s="9" t="str">
        <f>VLOOKUP(Tabla1[[#This Row],[CodigoEmpleado]],Originales!$M$3:$P$13,2,FALSE)</f>
        <v>Bea</v>
      </c>
      <c r="K2580" s="10">
        <f>YEAR(Tabla1[[#This Row],[Fecha]])</f>
        <v>2012</v>
      </c>
      <c r="L2580" s="11">
        <f>MONTH(Tabla1[[#This Row],[Fecha]])</f>
        <v>1</v>
      </c>
      <c r="M2580" s="11">
        <f>DAY(Tabla1[[#This Row],[Fecha]])</f>
        <v>9</v>
      </c>
      <c r="N2580" s="11">
        <f>WEEKDAY(Tabla1[[#This Row],[Fecha]],2)</f>
        <v>1</v>
      </c>
      <c r="O2580" s="11" t="str">
        <f t="shared" si="40"/>
        <v>Lunes</v>
      </c>
    </row>
    <row r="2581" spans="1:15" x14ac:dyDescent="0.25">
      <c r="A2581" s="4">
        <v>40917</v>
      </c>
      <c r="B2581">
        <v>2</v>
      </c>
      <c r="C2581">
        <v>2</v>
      </c>
      <c r="D2581" s="5" t="s">
        <v>32</v>
      </c>
      <c r="E2581" s="6">
        <v>720.94</v>
      </c>
      <c r="F2581" s="6">
        <v>1091.75</v>
      </c>
      <c r="G2581" s="6">
        <v>1812.69</v>
      </c>
      <c r="H2581" s="6" t="str">
        <f>VLOOKUP(Tabla1[[#This Row],[Caja]],Originales!$I$3:$K$6,2,FALSE)</f>
        <v>Tenerife Sur</v>
      </c>
      <c r="I2581" s="6" t="str">
        <f>VLOOKUP(Tabla1[[#This Row],[Caja]],Originales!$I$3:$K$6,3,FALSE)</f>
        <v>Tenerife</v>
      </c>
      <c r="J2581" s="9" t="str">
        <f>VLOOKUP(Tabla1[[#This Row],[CodigoEmpleado]],Originales!$M$3:$P$13,2,FALSE)</f>
        <v>Ana</v>
      </c>
      <c r="K2581" s="10">
        <f>YEAR(Tabla1[[#This Row],[Fecha]])</f>
        <v>2012</v>
      </c>
      <c r="L2581" s="11">
        <f>MONTH(Tabla1[[#This Row],[Fecha]])</f>
        <v>1</v>
      </c>
      <c r="M2581" s="11">
        <f>DAY(Tabla1[[#This Row],[Fecha]])</f>
        <v>9</v>
      </c>
      <c r="N2581" s="11">
        <f>WEEKDAY(Tabla1[[#This Row],[Fecha]],2)</f>
        <v>1</v>
      </c>
      <c r="O2581" s="11" t="str">
        <f t="shared" si="40"/>
        <v>Lunes</v>
      </c>
    </row>
    <row r="2582" spans="1:15" x14ac:dyDescent="0.25">
      <c r="A2582" s="4">
        <v>40917</v>
      </c>
      <c r="B2582">
        <v>3</v>
      </c>
      <c r="C2582">
        <v>1</v>
      </c>
      <c r="D2582" s="5" t="s">
        <v>37</v>
      </c>
      <c r="E2582" s="6">
        <v>618.84</v>
      </c>
      <c r="F2582" s="6">
        <v>945.54</v>
      </c>
      <c r="G2582" s="6">
        <v>1564.38</v>
      </c>
      <c r="H2582" s="6" t="str">
        <f>VLOOKUP(Tabla1[[#This Row],[Caja]],Originales!$I$3:$K$6,2,FALSE)</f>
        <v>Las Canteras</v>
      </c>
      <c r="I2582" s="6" t="str">
        <f>VLOOKUP(Tabla1[[#This Row],[Caja]],Originales!$I$3:$K$6,3,FALSE)</f>
        <v>Las Palmas</v>
      </c>
      <c r="J2582" s="9" t="str">
        <f>VLOOKUP(Tabla1[[#This Row],[CodigoEmpleado]],Originales!$M$3:$P$13,2,FALSE)</f>
        <v>Luis</v>
      </c>
      <c r="K2582" s="10">
        <f>YEAR(Tabla1[[#This Row],[Fecha]])</f>
        <v>2012</v>
      </c>
      <c r="L2582" s="11">
        <f>MONTH(Tabla1[[#This Row],[Fecha]])</f>
        <v>1</v>
      </c>
      <c r="M2582" s="11">
        <f>DAY(Tabla1[[#This Row],[Fecha]])</f>
        <v>9</v>
      </c>
      <c r="N2582" s="11">
        <f>WEEKDAY(Tabla1[[#This Row],[Fecha]],2)</f>
        <v>1</v>
      </c>
      <c r="O2582" s="11" t="str">
        <f t="shared" si="40"/>
        <v>Lunes</v>
      </c>
    </row>
    <row r="2583" spans="1:15" x14ac:dyDescent="0.25">
      <c r="A2583" s="4">
        <v>40917</v>
      </c>
      <c r="B2583">
        <v>3</v>
      </c>
      <c r="C2583">
        <v>2</v>
      </c>
      <c r="D2583" s="5" t="s">
        <v>40</v>
      </c>
      <c r="E2583" s="6">
        <v>678.07</v>
      </c>
      <c r="F2583" s="6">
        <v>1035.56</v>
      </c>
      <c r="G2583" s="6">
        <v>1713.63</v>
      </c>
      <c r="H2583" s="6" t="str">
        <f>VLOOKUP(Tabla1[[#This Row],[Caja]],Originales!$I$3:$K$6,2,FALSE)</f>
        <v>Las Canteras</v>
      </c>
      <c r="I2583" s="6" t="str">
        <f>VLOOKUP(Tabla1[[#This Row],[Caja]],Originales!$I$3:$K$6,3,FALSE)</f>
        <v>Las Palmas</v>
      </c>
      <c r="J2583" s="9" t="str">
        <f>VLOOKUP(Tabla1[[#This Row],[CodigoEmpleado]],Originales!$M$3:$P$13,2,FALSE)</f>
        <v>Pepe</v>
      </c>
      <c r="K2583" s="10">
        <f>YEAR(Tabla1[[#This Row],[Fecha]])</f>
        <v>2012</v>
      </c>
      <c r="L2583" s="11">
        <f>MONTH(Tabla1[[#This Row],[Fecha]])</f>
        <v>1</v>
      </c>
      <c r="M2583" s="11">
        <f>DAY(Tabla1[[#This Row],[Fecha]])</f>
        <v>9</v>
      </c>
      <c r="N2583" s="11">
        <f>WEEKDAY(Tabla1[[#This Row],[Fecha]],2)</f>
        <v>1</v>
      </c>
      <c r="O2583" s="11" t="str">
        <f t="shared" si="40"/>
        <v>Lunes</v>
      </c>
    </row>
    <row r="2584" spans="1:15" x14ac:dyDescent="0.25">
      <c r="A2584" s="4">
        <v>40917</v>
      </c>
      <c r="B2584">
        <v>4</v>
      </c>
      <c r="C2584">
        <v>1</v>
      </c>
      <c r="D2584" s="5" t="s">
        <v>41</v>
      </c>
      <c r="E2584" s="6">
        <v>689.46</v>
      </c>
      <c r="F2584" s="6">
        <v>1037.68</v>
      </c>
      <c r="G2584" s="6">
        <v>1727.14</v>
      </c>
      <c r="H2584" s="6" t="str">
        <f>VLOOKUP(Tabla1[[#This Row],[Caja]],Originales!$I$3:$K$6,2,FALSE)</f>
        <v>Telde</v>
      </c>
      <c r="I2584" s="6" t="str">
        <f>VLOOKUP(Tabla1[[#This Row],[Caja]],Originales!$I$3:$K$6,3,FALSE)</f>
        <v>Las Palmas</v>
      </c>
      <c r="J2584" s="9" t="str">
        <f>VLOOKUP(Tabla1[[#This Row],[CodigoEmpleado]],Originales!$M$3:$P$13,2,FALSE)</f>
        <v>Javi</v>
      </c>
      <c r="K2584" s="10">
        <f>YEAR(Tabla1[[#This Row],[Fecha]])</f>
        <v>2012</v>
      </c>
      <c r="L2584" s="11">
        <f>MONTH(Tabla1[[#This Row],[Fecha]])</f>
        <v>1</v>
      </c>
      <c r="M2584" s="11">
        <f>DAY(Tabla1[[#This Row],[Fecha]])</f>
        <v>9</v>
      </c>
      <c r="N2584" s="11">
        <f>WEEKDAY(Tabla1[[#This Row],[Fecha]],2)</f>
        <v>1</v>
      </c>
      <c r="O2584" s="11" t="str">
        <f t="shared" si="40"/>
        <v>Lunes</v>
      </c>
    </row>
    <row r="2585" spans="1:15" x14ac:dyDescent="0.25">
      <c r="A2585" s="4">
        <v>40917</v>
      </c>
      <c r="B2585">
        <v>4</v>
      </c>
      <c r="C2585">
        <v>2</v>
      </c>
      <c r="D2585" s="5" t="s">
        <v>43</v>
      </c>
      <c r="E2585" s="6">
        <v>802.06</v>
      </c>
      <c r="F2585" s="6">
        <v>1213.8</v>
      </c>
      <c r="G2585" s="6">
        <v>2015.86</v>
      </c>
      <c r="H2585" s="6" t="str">
        <f>VLOOKUP(Tabla1[[#This Row],[Caja]],Originales!$I$3:$K$6,2,FALSE)</f>
        <v>Telde</v>
      </c>
      <c r="I2585" s="6" t="str">
        <f>VLOOKUP(Tabla1[[#This Row],[Caja]],Originales!$I$3:$K$6,3,FALSE)</f>
        <v>Las Palmas</v>
      </c>
      <c r="J2585" s="9" t="str">
        <f>VLOOKUP(Tabla1[[#This Row],[CodigoEmpleado]],Originales!$M$3:$P$13,2,FALSE)</f>
        <v>Jose</v>
      </c>
      <c r="K2585" s="10">
        <f>YEAR(Tabla1[[#This Row],[Fecha]])</f>
        <v>2012</v>
      </c>
      <c r="L2585" s="11">
        <f>MONTH(Tabla1[[#This Row],[Fecha]])</f>
        <v>1</v>
      </c>
      <c r="M2585" s="11">
        <f>DAY(Tabla1[[#This Row],[Fecha]])</f>
        <v>9</v>
      </c>
      <c r="N2585" s="11">
        <f>WEEKDAY(Tabla1[[#This Row],[Fecha]],2)</f>
        <v>1</v>
      </c>
      <c r="O2585" s="11" t="str">
        <f t="shared" si="40"/>
        <v>Lunes</v>
      </c>
    </row>
    <row r="2586" spans="1:15" x14ac:dyDescent="0.25">
      <c r="A2586" s="4">
        <v>40918</v>
      </c>
      <c r="B2586">
        <v>1</v>
      </c>
      <c r="C2586">
        <v>1</v>
      </c>
      <c r="D2586" s="5" t="s">
        <v>47</v>
      </c>
      <c r="E2586" s="6">
        <v>620.65</v>
      </c>
      <c r="F2586" s="6">
        <v>948.65</v>
      </c>
      <c r="G2586" s="6">
        <v>1569.3</v>
      </c>
      <c r="H2586" s="6" t="str">
        <f>VLOOKUP(Tabla1[[#This Row],[Caja]],Originales!$I$3:$K$6,2,FALSE)</f>
        <v>Tenerife Norte</v>
      </c>
      <c r="I2586" s="6" t="str">
        <f>VLOOKUP(Tabla1[[#This Row],[Caja]],Originales!$I$3:$K$6,3,FALSE)</f>
        <v>Tenerife</v>
      </c>
      <c r="J2586" s="9" t="str">
        <f>VLOOKUP(Tabla1[[#This Row],[CodigoEmpleado]],Originales!$M$3:$P$13,2,FALSE)</f>
        <v>Toño</v>
      </c>
      <c r="K2586" s="10">
        <f>YEAR(Tabla1[[#This Row],[Fecha]])</f>
        <v>2012</v>
      </c>
      <c r="L2586" s="11">
        <f>MONTH(Tabla1[[#This Row],[Fecha]])</f>
        <v>1</v>
      </c>
      <c r="M2586" s="11">
        <f>DAY(Tabla1[[#This Row],[Fecha]])</f>
        <v>10</v>
      </c>
      <c r="N2586" s="11">
        <f>WEEKDAY(Tabla1[[#This Row],[Fecha]],2)</f>
        <v>2</v>
      </c>
      <c r="O2586" s="11" t="str">
        <f t="shared" si="40"/>
        <v>Martes</v>
      </c>
    </row>
    <row r="2587" spans="1:15" x14ac:dyDescent="0.25">
      <c r="A2587" s="4">
        <v>40918</v>
      </c>
      <c r="B2587">
        <v>1</v>
      </c>
      <c r="C2587">
        <v>2</v>
      </c>
      <c r="D2587" s="5" t="s">
        <v>24</v>
      </c>
      <c r="E2587" s="6">
        <v>740.47</v>
      </c>
      <c r="F2587" s="6">
        <v>1125.51</v>
      </c>
      <c r="G2587" s="6">
        <v>1865.98</v>
      </c>
      <c r="H2587" s="6" t="str">
        <f>VLOOKUP(Tabla1[[#This Row],[Caja]],Originales!$I$3:$K$6,2,FALSE)</f>
        <v>Tenerife Norte</v>
      </c>
      <c r="I2587" s="6" t="str">
        <f>VLOOKUP(Tabla1[[#This Row],[Caja]],Originales!$I$3:$K$6,3,FALSE)</f>
        <v>Tenerife</v>
      </c>
      <c r="J2587" s="9" t="str">
        <f>VLOOKUP(Tabla1[[#This Row],[CodigoEmpleado]],Originales!$M$3:$P$13,2,FALSE)</f>
        <v>Ana</v>
      </c>
      <c r="K2587" s="10">
        <f>YEAR(Tabla1[[#This Row],[Fecha]])</f>
        <v>2012</v>
      </c>
      <c r="L2587" s="11">
        <f>MONTH(Tabla1[[#This Row],[Fecha]])</f>
        <v>1</v>
      </c>
      <c r="M2587" s="11">
        <f>DAY(Tabla1[[#This Row],[Fecha]])</f>
        <v>10</v>
      </c>
      <c r="N2587" s="11">
        <f>WEEKDAY(Tabla1[[#This Row],[Fecha]],2)</f>
        <v>2</v>
      </c>
      <c r="O2587" s="11" t="str">
        <f t="shared" si="40"/>
        <v>Martes</v>
      </c>
    </row>
    <row r="2588" spans="1:15" x14ac:dyDescent="0.25">
      <c r="A2588" s="4">
        <v>40918</v>
      </c>
      <c r="B2588">
        <v>2</v>
      </c>
      <c r="C2588">
        <v>1</v>
      </c>
      <c r="D2588" s="5" t="s">
        <v>30</v>
      </c>
      <c r="E2588" s="6">
        <v>656.42</v>
      </c>
      <c r="F2588" s="6">
        <v>990.77</v>
      </c>
      <c r="G2588" s="6">
        <v>1647.19</v>
      </c>
      <c r="H2588" s="6" t="str">
        <f>VLOOKUP(Tabla1[[#This Row],[Caja]],Originales!$I$3:$K$6,2,FALSE)</f>
        <v>Tenerife Sur</v>
      </c>
      <c r="I2588" s="6" t="str">
        <f>VLOOKUP(Tabla1[[#This Row],[Caja]],Originales!$I$3:$K$6,3,FALSE)</f>
        <v>Tenerife</v>
      </c>
      <c r="J2588" s="9" t="str">
        <f>VLOOKUP(Tabla1[[#This Row],[CodigoEmpleado]],Originales!$M$3:$P$13,2,FALSE)</f>
        <v>Juan</v>
      </c>
      <c r="K2588" s="10">
        <f>YEAR(Tabla1[[#This Row],[Fecha]])</f>
        <v>2012</v>
      </c>
      <c r="L2588" s="11">
        <f>MONTH(Tabla1[[#This Row],[Fecha]])</f>
        <v>1</v>
      </c>
      <c r="M2588" s="11">
        <f>DAY(Tabla1[[#This Row],[Fecha]])</f>
        <v>10</v>
      </c>
      <c r="N2588" s="11">
        <f>WEEKDAY(Tabla1[[#This Row],[Fecha]],2)</f>
        <v>2</v>
      </c>
      <c r="O2588" s="11" t="str">
        <f t="shared" si="40"/>
        <v>Martes</v>
      </c>
    </row>
    <row r="2589" spans="1:15" x14ac:dyDescent="0.25">
      <c r="A2589" s="4">
        <v>40918</v>
      </c>
      <c r="B2589">
        <v>2</v>
      </c>
      <c r="C2589">
        <v>2</v>
      </c>
      <c r="D2589" s="5" t="s">
        <v>16</v>
      </c>
      <c r="E2589" s="6">
        <v>791.39</v>
      </c>
      <c r="F2589" s="6">
        <v>1196.55</v>
      </c>
      <c r="G2589" s="6">
        <v>1987.94</v>
      </c>
      <c r="H2589" s="6" t="str">
        <f>VLOOKUP(Tabla1[[#This Row],[Caja]],Originales!$I$3:$K$6,2,FALSE)</f>
        <v>Tenerife Sur</v>
      </c>
      <c r="I2589" s="6" t="str">
        <f>VLOOKUP(Tabla1[[#This Row],[Caja]],Originales!$I$3:$K$6,3,FALSE)</f>
        <v>Tenerife</v>
      </c>
      <c r="J2589" s="9" t="str">
        <f>VLOOKUP(Tabla1[[#This Row],[CodigoEmpleado]],Originales!$M$3:$P$13,2,FALSE)</f>
        <v>Jorge</v>
      </c>
      <c r="K2589" s="10">
        <f>YEAR(Tabla1[[#This Row],[Fecha]])</f>
        <v>2012</v>
      </c>
      <c r="L2589" s="11">
        <f>MONTH(Tabla1[[#This Row],[Fecha]])</f>
        <v>1</v>
      </c>
      <c r="M2589" s="11">
        <f>DAY(Tabla1[[#This Row],[Fecha]])</f>
        <v>10</v>
      </c>
      <c r="N2589" s="11">
        <f>WEEKDAY(Tabla1[[#This Row],[Fecha]],2)</f>
        <v>2</v>
      </c>
      <c r="O2589" s="11" t="str">
        <f t="shared" si="40"/>
        <v>Martes</v>
      </c>
    </row>
    <row r="2590" spans="1:15" x14ac:dyDescent="0.25">
      <c r="A2590" s="4">
        <v>40918</v>
      </c>
      <c r="B2590">
        <v>3</v>
      </c>
      <c r="C2590">
        <v>1</v>
      </c>
      <c r="D2590" s="5" t="s">
        <v>22</v>
      </c>
      <c r="E2590" s="6">
        <v>657.21</v>
      </c>
      <c r="F2590" s="6">
        <v>1002.15</v>
      </c>
      <c r="G2590" s="6">
        <v>1659.36</v>
      </c>
      <c r="H2590" s="6" t="str">
        <f>VLOOKUP(Tabla1[[#This Row],[Caja]],Originales!$I$3:$K$6,2,FALSE)</f>
        <v>Las Canteras</v>
      </c>
      <c r="I2590" s="6" t="str">
        <f>VLOOKUP(Tabla1[[#This Row],[Caja]],Originales!$I$3:$K$6,3,FALSE)</f>
        <v>Las Palmas</v>
      </c>
      <c r="J2590" s="9" t="str">
        <f>VLOOKUP(Tabla1[[#This Row],[CodigoEmpleado]],Originales!$M$3:$P$13,2,FALSE)</f>
        <v>Paco</v>
      </c>
      <c r="K2590" s="10">
        <f>YEAR(Tabla1[[#This Row],[Fecha]])</f>
        <v>2012</v>
      </c>
      <c r="L2590" s="11">
        <f>MONTH(Tabla1[[#This Row],[Fecha]])</f>
        <v>1</v>
      </c>
      <c r="M2590" s="11">
        <f>DAY(Tabla1[[#This Row],[Fecha]])</f>
        <v>10</v>
      </c>
      <c r="N2590" s="11">
        <f>WEEKDAY(Tabla1[[#This Row],[Fecha]],2)</f>
        <v>2</v>
      </c>
      <c r="O2590" s="11" t="str">
        <f t="shared" si="40"/>
        <v>Martes</v>
      </c>
    </row>
    <row r="2591" spans="1:15" x14ac:dyDescent="0.25">
      <c r="A2591" s="4">
        <v>40918</v>
      </c>
      <c r="B2591">
        <v>3</v>
      </c>
      <c r="C2591">
        <v>2</v>
      </c>
      <c r="D2591" s="5" t="s">
        <v>27</v>
      </c>
      <c r="E2591" s="6">
        <v>649.86</v>
      </c>
      <c r="F2591" s="6">
        <v>1001.52</v>
      </c>
      <c r="G2591" s="6">
        <v>1651.38</v>
      </c>
      <c r="H2591" s="6" t="str">
        <f>VLOOKUP(Tabla1[[#This Row],[Caja]],Originales!$I$3:$K$6,2,FALSE)</f>
        <v>Las Canteras</v>
      </c>
      <c r="I2591" s="6" t="str">
        <f>VLOOKUP(Tabla1[[#This Row],[Caja]],Originales!$I$3:$K$6,3,FALSE)</f>
        <v>Las Palmas</v>
      </c>
      <c r="J2591" s="9" t="str">
        <f>VLOOKUP(Tabla1[[#This Row],[CodigoEmpleado]],Originales!$M$3:$P$13,2,FALSE)</f>
        <v>Bea</v>
      </c>
      <c r="K2591" s="10">
        <f>YEAR(Tabla1[[#This Row],[Fecha]])</f>
        <v>2012</v>
      </c>
      <c r="L2591" s="11">
        <f>MONTH(Tabla1[[#This Row],[Fecha]])</f>
        <v>1</v>
      </c>
      <c r="M2591" s="11">
        <f>DAY(Tabla1[[#This Row],[Fecha]])</f>
        <v>10</v>
      </c>
      <c r="N2591" s="11">
        <f>WEEKDAY(Tabla1[[#This Row],[Fecha]],2)</f>
        <v>2</v>
      </c>
      <c r="O2591" s="11" t="str">
        <f t="shared" si="40"/>
        <v>Martes</v>
      </c>
    </row>
    <row r="2592" spans="1:15" x14ac:dyDescent="0.25">
      <c r="A2592" s="4">
        <v>40918</v>
      </c>
      <c r="B2592">
        <v>4</v>
      </c>
      <c r="C2592">
        <v>1</v>
      </c>
      <c r="D2592" s="5" t="s">
        <v>32</v>
      </c>
      <c r="E2592" s="6">
        <v>638.58000000000004</v>
      </c>
      <c r="F2592" s="6">
        <v>981.05</v>
      </c>
      <c r="G2592" s="6">
        <v>1619.63</v>
      </c>
      <c r="H2592" s="6" t="str">
        <f>VLOOKUP(Tabla1[[#This Row],[Caja]],Originales!$I$3:$K$6,2,FALSE)</f>
        <v>Telde</v>
      </c>
      <c r="I2592" s="6" t="str">
        <f>VLOOKUP(Tabla1[[#This Row],[Caja]],Originales!$I$3:$K$6,3,FALSE)</f>
        <v>Las Palmas</v>
      </c>
      <c r="J2592" s="9" t="str">
        <f>VLOOKUP(Tabla1[[#This Row],[CodigoEmpleado]],Originales!$M$3:$P$13,2,FALSE)</f>
        <v>Ana</v>
      </c>
      <c r="K2592" s="10">
        <f>YEAR(Tabla1[[#This Row],[Fecha]])</f>
        <v>2012</v>
      </c>
      <c r="L2592" s="11">
        <f>MONTH(Tabla1[[#This Row],[Fecha]])</f>
        <v>1</v>
      </c>
      <c r="M2592" s="11">
        <f>DAY(Tabla1[[#This Row],[Fecha]])</f>
        <v>10</v>
      </c>
      <c r="N2592" s="11">
        <f>WEEKDAY(Tabla1[[#This Row],[Fecha]],2)</f>
        <v>2</v>
      </c>
      <c r="O2592" s="11" t="str">
        <f t="shared" si="40"/>
        <v>Martes</v>
      </c>
    </row>
    <row r="2593" spans="1:15" x14ac:dyDescent="0.25">
      <c r="A2593" s="4">
        <v>40918</v>
      </c>
      <c r="B2593">
        <v>4</v>
      </c>
      <c r="C2593">
        <v>2</v>
      </c>
      <c r="D2593" s="5" t="s">
        <v>37</v>
      </c>
      <c r="E2593" s="6">
        <v>817.09</v>
      </c>
      <c r="F2593" s="6">
        <v>1236.94</v>
      </c>
      <c r="G2593" s="6">
        <v>2054.0300000000002</v>
      </c>
      <c r="H2593" s="6" t="str">
        <f>VLOOKUP(Tabla1[[#This Row],[Caja]],Originales!$I$3:$K$6,2,FALSE)</f>
        <v>Telde</v>
      </c>
      <c r="I2593" s="6" t="str">
        <f>VLOOKUP(Tabla1[[#This Row],[Caja]],Originales!$I$3:$K$6,3,FALSE)</f>
        <v>Las Palmas</v>
      </c>
      <c r="J2593" s="9" t="str">
        <f>VLOOKUP(Tabla1[[#This Row],[CodigoEmpleado]],Originales!$M$3:$P$13,2,FALSE)</f>
        <v>Luis</v>
      </c>
      <c r="K2593" s="10">
        <f>YEAR(Tabla1[[#This Row],[Fecha]])</f>
        <v>2012</v>
      </c>
      <c r="L2593" s="11">
        <f>MONTH(Tabla1[[#This Row],[Fecha]])</f>
        <v>1</v>
      </c>
      <c r="M2593" s="11">
        <f>DAY(Tabla1[[#This Row],[Fecha]])</f>
        <v>10</v>
      </c>
      <c r="N2593" s="11">
        <f>WEEKDAY(Tabla1[[#This Row],[Fecha]],2)</f>
        <v>2</v>
      </c>
      <c r="O2593" s="11" t="str">
        <f t="shared" si="40"/>
        <v>Martes</v>
      </c>
    </row>
    <row r="2594" spans="1:15" x14ac:dyDescent="0.25">
      <c r="A2594" s="4">
        <v>40919</v>
      </c>
      <c r="B2594">
        <v>1</v>
      </c>
      <c r="C2594">
        <v>1</v>
      </c>
      <c r="D2594" s="5" t="s">
        <v>40</v>
      </c>
      <c r="E2594" s="6">
        <v>651.36</v>
      </c>
      <c r="F2594" s="6">
        <v>980.07</v>
      </c>
      <c r="G2594" s="6">
        <v>1631.43</v>
      </c>
      <c r="H2594" s="6" t="str">
        <f>VLOOKUP(Tabla1[[#This Row],[Caja]],Originales!$I$3:$K$6,2,FALSE)</f>
        <v>Tenerife Norte</v>
      </c>
      <c r="I2594" s="6" t="str">
        <f>VLOOKUP(Tabla1[[#This Row],[Caja]],Originales!$I$3:$K$6,3,FALSE)</f>
        <v>Tenerife</v>
      </c>
      <c r="J2594" s="9" t="str">
        <f>VLOOKUP(Tabla1[[#This Row],[CodigoEmpleado]],Originales!$M$3:$P$13,2,FALSE)</f>
        <v>Pepe</v>
      </c>
      <c r="K2594" s="10">
        <f>YEAR(Tabla1[[#This Row],[Fecha]])</f>
        <v>2012</v>
      </c>
      <c r="L2594" s="11">
        <f>MONTH(Tabla1[[#This Row],[Fecha]])</f>
        <v>1</v>
      </c>
      <c r="M2594" s="11">
        <f>DAY(Tabla1[[#This Row],[Fecha]])</f>
        <v>11</v>
      </c>
      <c r="N2594" s="11">
        <f>WEEKDAY(Tabla1[[#This Row],[Fecha]],2)</f>
        <v>3</v>
      </c>
      <c r="O2594" s="11" t="str">
        <f t="shared" si="40"/>
        <v>Miércoles</v>
      </c>
    </row>
    <row r="2595" spans="1:15" x14ac:dyDescent="0.25">
      <c r="A2595" s="4">
        <v>40919</v>
      </c>
      <c r="B2595">
        <v>1</v>
      </c>
      <c r="C2595">
        <v>2</v>
      </c>
      <c r="D2595" s="5" t="s">
        <v>41</v>
      </c>
      <c r="E2595" s="6">
        <v>785.76</v>
      </c>
      <c r="F2595" s="6">
        <v>1194.3399999999999</v>
      </c>
      <c r="G2595" s="6">
        <v>1980.1</v>
      </c>
      <c r="H2595" s="6" t="str">
        <f>VLOOKUP(Tabla1[[#This Row],[Caja]],Originales!$I$3:$K$6,2,FALSE)</f>
        <v>Tenerife Norte</v>
      </c>
      <c r="I2595" s="6" t="str">
        <f>VLOOKUP(Tabla1[[#This Row],[Caja]],Originales!$I$3:$K$6,3,FALSE)</f>
        <v>Tenerife</v>
      </c>
      <c r="J2595" s="9" t="str">
        <f>VLOOKUP(Tabla1[[#This Row],[CodigoEmpleado]],Originales!$M$3:$P$13,2,FALSE)</f>
        <v>Javi</v>
      </c>
      <c r="K2595" s="10">
        <f>YEAR(Tabla1[[#This Row],[Fecha]])</f>
        <v>2012</v>
      </c>
      <c r="L2595" s="11">
        <f>MONTH(Tabla1[[#This Row],[Fecha]])</f>
        <v>1</v>
      </c>
      <c r="M2595" s="11">
        <f>DAY(Tabla1[[#This Row],[Fecha]])</f>
        <v>11</v>
      </c>
      <c r="N2595" s="11">
        <f>WEEKDAY(Tabla1[[#This Row],[Fecha]],2)</f>
        <v>3</v>
      </c>
      <c r="O2595" s="11" t="str">
        <f t="shared" si="40"/>
        <v>Miércoles</v>
      </c>
    </row>
    <row r="2596" spans="1:15" x14ac:dyDescent="0.25">
      <c r="A2596" s="4">
        <v>40919</v>
      </c>
      <c r="B2596">
        <v>2</v>
      </c>
      <c r="C2596">
        <v>1</v>
      </c>
      <c r="D2596" s="5" t="s">
        <v>43</v>
      </c>
      <c r="E2596" s="6">
        <v>679.83</v>
      </c>
      <c r="F2596" s="6">
        <v>1024.1199999999999</v>
      </c>
      <c r="G2596" s="6">
        <v>1703.95</v>
      </c>
      <c r="H2596" s="6" t="str">
        <f>VLOOKUP(Tabla1[[#This Row],[Caja]],Originales!$I$3:$K$6,2,FALSE)</f>
        <v>Tenerife Sur</v>
      </c>
      <c r="I2596" s="6" t="str">
        <f>VLOOKUP(Tabla1[[#This Row],[Caja]],Originales!$I$3:$K$6,3,FALSE)</f>
        <v>Tenerife</v>
      </c>
      <c r="J2596" s="9" t="str">
        <f>VLOOKUP(Tabla1[[#This Row],[CodigoEmpleado]],Originales!$M$3:$P$13,2,FALSE)</f>
        <v>Jose</v>
      </c>
      <c r="K2596" s="10">
        <f>YEAR(Tabla1[[#This Row],[Fecha]])</f>
        <v>2012</v>
      </c>
      <c r="L2596" s="11">
        <f>MONTH(Tabla1[[#This Row],[Fecha]])</f>
        <v>1</v>
      </c>
      <c r="M2596" s="11">
        <f>DAY(Tabla1[[#This Row],[Fecha]])</f>
        <v>11</v>
      </c>
      <c r="N2596" s="11">
        <f>WEEKDAY(Tabla1[[#This Row],[Fecha]],2)</f>
        <v>3</v>
      </c>
      <c r="O2596" s="11" t="str">
        <f t="shared" si="40"/>
        <v>Miércoles</v>
      </c>
    </row>
    <row r="2597" spans="1:15" x14ac:dyDescent="0.25">
      <c r="A2597" s="4">
        <v>40919</v>
      </c>
      <c r="B2597">
        <v>2</v>
      </c>
      <c r="C2597">
        <v>2</v>
      </c>
      <c r="D2597" s="5" t="s">
        <v>47</v>
      </c>
      <c r="E2597" s="6">
        <v>772.17</v>
      </c>
      <c r="F2597" s="6">
        <v>1173.1199999999999</v>
      </c>
      <c r="G2597" s="6">
        <v>1945.29</v>
      </c>
      <c r="H2597" s="6" t="str">
        <f>VLOOKUP(Tabla1[[#This Row],[Caja]],Originales!$I$3:$K$6,2,FALSE)</f>
        <v>Tenerife Sur</v>
      </c>
      <c r="I2597" s="6" t="str">
        <f>VLOOKUP(Tabla1[[#This Row],[Caja]],Originales!$I$3:$K$6,3,FALSE)</f>
        <v>Tenerife</v>
      </c>
      <c r="J2597" s="9" t="str">
        <f>VLOOKUP(Tabla1[[#This Row],[CodigoEmpleado]],Originales!$M$3:$P$13,2,FALSE)</f>
        <v>Toño</v>
      </c>
      <c r="K2597" s="10">
        <f>YEAR(Tabla1[[#This Row],[Fecha]])</f>
        <v>2012</v>
      </c>
      <c r="L2597" s="11">
        <f>MONTH(Tabla1[[#This Row],[Fecha]])</f>
        <v>1</v>
      </c>
      <c r="M2597" s="11">
        <f>DAY(Tabla1[[#This Row],[Fecha]])</f>
        <v>11</v>
      </c>
      <c r="N2597" s="11">
        <f>WEEKDAY(Tabla1[[#This Row],[Fecha]],2)</f>
        <v>3</v>
      </c>
      <c r="O2597" s="11" t="str">
        <f t="shared" si="40"/>
        <v>Miércoles</v>
      </c>
    </row>
    <row r="2598" spans="1:15" x14ac:dyDescent="0.25">
      <c r="A2598" s="4">
        <v>40919</v>
      </c>
      <c r="B2598">
        <v>3</v>
      </c>
      <c r="C2598">
        <v>1</v>
      </c>
      <c r="D2598" s="5" t="s">
        <v>24</v>
      </c>
      <c r="E2598" s="6">
        <v>669.76</v>
      </c>
      <c r="F2598" s="6">
        <v>1054.9000000000001</v>
      </c>
      <c r="G2598" s="6">
        <v>1724.66</v>
      </c>
      <c r="H2598" s="6" t="str">
        <f>VLOOKUP(Tabla1[[#This Row],[Caja]],Originales!$I$3:$K$6,2,FALSE)</f>
        <v>Las Canteras</v>
      </c>
      <c r="I2598" s="6" t="str">
        <f>VLOOKUP(Tabla1[[#This Row],[Caja]],Originales!$I$3:$K$6,3,FALSE)</f>
        <v>Las Palmas</v>
      </c>
      <c r="J2598" s="9" t="str">
        <f>VLOOKUP(Tabla1[[#This Row],[CodigoEmpleado]],Originales!$M$3:$P$13,2,FALSE)</f>
        <v>Ana</v>
      </c>
      <c r="K2598" s="10">
        <f>YEAR(Tabla1[[#This Row],[Fecha]])</f>
        <v>2012</v>
      </c>
      <c r="L2598" s="11">
        <f>MONTH(Tabla1[[#This Row],[Fecha]])</f>
        <v>1</v>
      </c>
      <c r="M2598" s="11">
        <f>DAY(Tabla1[[#This Row],[Fecha]])</f>
        <v>11</v>
      </c>
      <c r="N2598" s="11">
        <f>WEEKDAY(Tabla1[[#This Row],[Fecha]],2)</f>
        <v>3</v>
      </c>
      <c r="O2598" s="11" t="str">
        <f t="shared" si="40"/>
        <v>Miércoles</v>
      </c>
    </row>
    <row r="2599" spans="1:15" x14ac:dyDescent="0.25">
      <c r="A2599" s="4">
        <v>40919</v>
      </c>
      <c r="B2599">
        <v>3</v>
      </c>
      <c r="C2599">
        <v>2</v>
      </c>
      <c r="D2599" s="5" t="s">
        <v>30</v>
      </c>
      <c r="E2599" s="6">
        <v>695.85</v>
      </c>
      <c r="F2599" s="6">
        <v>1082.51</v>
      </c>
      <c r="G2599" s="6">
        <v>1778.36</v>
      </c>
      <c r="H2599" s="6" t="str">
        <f>VLOOKUP(Tabla1[[#This Row],[Caja]],Originales!$I$3:$K$6,2,FALSE)</f>
        <v>Las Canteras</v>
      </c>
      <c r="I2599" s="6" t="str">
        <f>VLOOKUP(Tabla1[[#This Row],[Caja]],Originales!$I$3:$K$6,3,FALSE)</f>
        <v>Las Palmas</v>
      </c>
      <c r="J2599" s="9" t="str">
        <f>VLOOKUP(Tabla1[[#This Row],[CodigoEmpleado]],Originales!$M$3:$P$13,2,FALSE)</f>
        <v>Juan</v>
      </c>
      <c r="K2599" s="10">
        <f>YEAR(Tabla1[[#This Row],[Fecha]])</f>
        <v>2012</v>
      </c>
      <c r="L2599" s="11">
        <f>MONTH(Tabla1[[#This Row],[Fecha]])</f>
        <v>1</v>
      </c>
      <c r="M2599" s="11">
        <f>DAY(Tabla1[[#This Row],[Fecha]])</f>
        <v>11</v>
      </c>
      <c r="N2599" s="11">
        <f>WEEKDAY(Tabla1[[#This Row],[Fecha]],2)</f>
        <v>3</v>
      </c>
      <c r="O2599" s="11" t="str">
        <f t="shared" si="40"/>
        <v>Miércoles</v>
      </c>
    </row>
    <row r="2600" spans="1:15" x14ac:dyDescent="0.25">
      <c r="A2600" s="4">
        <v>40919</v>
      </c>
      <c r="B2600">
        <v>4</v>
      </c>
      <c r="C2600">
        <v>1</v>
      </c>
      <c r="D2600" s="5" t="s">
        <v>16</v>
      </c>
      <c r="E2600" s="6">
        <v>582.87</v>
      </c>
      <c r="F2600" s="6">
        <v>920.8</v>
      </c>
      <c r="G2600" s="6">
        <v>1503.67</v>
      </c>
      <c r="H2600" s="6" t="str">
        <f>VLOOKUP(Tabla1[[#This Row],[Caja]],Originales!$I$3:$K$6,2,FALSE)</f>
        <v>Telde</v>
      </c>
      <c r="I2600" s="6" t="str">
        <f>VLOOKUP(Tabla1[[#This Row],[Caja]],Originales!$I$3:$K$6,3,FALSE)</f>
        <v>Las Palmas</v>
      </c>
      <c r="J2600" s="9" t="str">
        <f>VLOOKUP(Tabla1[[#This Row],[CodigoEmpleado]],Originales!$M$3:$P$13,2,FALSE)</f>
        <v>Jorge</v>
      </c>
      <c r="K2600" s="10">
        <f>YEAR(Tabla1[[#This Row],[Fecha]])</f>
        <v>2012</v>
      </c>
      <c r="L2600" s="11">
        <f>MONTH(Tabla1[[#This Row],[Fecha]])</f>
        <v>1</v>
      </c>
      <c r="M2600" s="11">
        <f>DAY(Tabla1[[#This Row],[Fecha]])</f>
        <v>11</v>
      </c>
      <c r="N2600" s="11">
        <f>WEEKDAY(Tabla1[[#This Row],[Fecha]],2)</f>
        <v>3</v>
      </c>
      <c r="O2600" s="11" t="str">
        <f t="shared" si="40"/>
        <v>Miércoles</v>
      </c>
    </row>
    <row r="2601" spans="1:15" x14ac:dyDescent="0.25">
      <c r="A2601" s="4">
        <v>40919</v>
      </c>
      <c r="B2601">
        <v>4</v>
      </c>
      <c r="C2601">
        <v>2</v>
      </c>
      <c r="D2601" s="5" t="s">
        <v>22</v>
      </c>
      <c r="E2601" s="6">
        <v>742.71</v>
      </c>
      <c r="F2601" s="6">
        <v>1121.8499999999999</v>
      </c>
      <c r="G2601" s="6">
        <v>1864.56</v>
      </c>
      <c r="H2601" s="6" t="str">
        <f>VLOOKUP(Tabla1[[#This Row],[Caja]],Originales!$I$3:$K$6,2,FALSE)</f>
        <v>Telde</v>
      </c>
      <c r="I2601" s="6" t="str">
        <f>VLOOKUP(Tabla1[[#This Row],[Caja]],Originales!$I$3:$K$6,3,FALSE)</f>
        <v>Las Palmas</v>
      </c>
      <c r="J2601" s="9" t="str">
        <f>VLOOKUP(Tabla1[[#This Row],[CodigoEmpleado]],Originales!$M$3:$P$13,2,FALSE)</f>
        <v>Paco</v>
      </c>
      <c r="K2601" s="10">
        <f>YEAR(Tabla1[[#This Row],[Fecha]])</f>
        <v>2012</v>
      </c>
      <c r="L2601" s="11">
        <f>MONTH(Tabla1[[#This Row],[Fecha]])</f>
        <v>1</v>
      </c>
      <c r="M2601" s="11">
        <f>DAY(Tabla1[[#This Row],[Fecha]])</f>
        <v>11</v>
      </c>
      <c r="N2601" s="11">
        <f>WEEKDAY(Tabla1[[#This Row],[Fecha]],2)</f>
        <v>3</v>
      </c>
      <c r="O2601" s="11" t="str">
        <f t="shared" si="40"/>
        <v>Miércoles</v>
      </c>
    </row>
    <row r="2602" spans="1:15" x14ac:dyDescent="0.25">
      <c r="A2602" s="4">
        <v>40920</v>
      </c>
      <c r="B2602">
        <v>1</v>
      </c>
      <c r="C2602">
        <v>1</v>
      </c>
      <c r="D2602" s="5" t="s">
        <v>27</v>
      </c>
      <c r="E2602" s="6">
        <v>603.22</v>
      </c>
      <c r="F2602" s="6">
        <v>920.08</v>
      </c>
      <c r="G2602" s="6">
        <v>1523.3</v>
      </c>
      <c r="H2602" s="6" t="str">
        <f>VLOOKUP(Tabla1[[#This Row],[Caja]],Originales!$I$3:$K$6,2,FALSE)</f>
        <v>Tenerife Norte</v>
      </c>
      <c r="I2602" s="6" t="str">
        <f>VLOOKUP(Tabla1[[#This Row],[Caja]],Originales!$I$3:$K$6,3,FALSE)</f>
        <v>Tenerife</v>
      </c>
      <c r="J2602" s="9" t="str">
        <f>VLOOKUP(Tabla1[[#This Row],[CodigoEmpleado]],Originales!$M$3:$P$13,2,FALSE)</f>
        <v>Bea</v>
      </c>
      <c r="K2602" s="10">
        <f>YEAR(Tabla1[[#This Row],[Fecha]])</f>
        <v>2012</v>
      </c>
      <c r="L2602" s="11">
        <f>MONTH(Tabla1[[#This Row],[Fecha]])</f>
        <v>1</v>
      </c>
      <c r="M2602" s="11">
        <f>DAY(Tabla1[[#This Row],[Fecha]])</f>
        <v>12</v>
      </c>
      <c r="N2602" s="11">
        <f>WEEKDAY(Tabla1[[#This Row],[Fecha]],2)</f>
        <v>4</v>
      </c>
      <c r="O2602" s="11" t="str">
        <f t="shared" si="40"/>
        <v>Jueves</v>
      </c>
    </row>
    <row r="2603" spans="1:15" x14ac:dyDescent="0.25">
      <c r="A2603" s="4">
        <v>40920</v>
      </c>
      <c r="B2603">
        <v>1</v>
      </c>
      <c r="C2603">
        <v>2</v>
      </c>
      <c r="D2603" s="5" t="s">
        <v>32</v>
      </c>
      <c r="E2603" s="6">
        <v>618.55999999999995</v>
      </c>
      <c r="F2603" s="6">
        <v>977.37</v>
      </c>
      <c r="G2603" s="6">
        <v>1595.93</v>
      </c>
      <c r="H2603" s="6" t="str">
        <f>VLOOKUP(Tabla1[[#This Row],[Caja]],Originales!$I$3:$K$6,2,FALSE)</f>
        <v>Tenerife Norte</v>
      </c>
      <c r="I2603" s="6" t="str">
        <f>VLOOKUP(Tabla1[[#This Row],[Caja]],Originales!$I$3:$K$6,3,FALSE)</f>
        <v>Tenerife</v>
      </c>
      <c r="J2603" s="9" t="str">
        <f>VLOOKUP(Tabla1[[#This Row],[CodigoEmpleado]],Originales!$M$3:$P$13,2,FALSE)</f>
        <v>Ana</v>
      </c>
      <c r="K2603" s="10">
        <f>YEAR(Tabla1[[#This Row],[Fecha]])</f>
        <v>2012</v>
      </c>
      <c r="L2603" s="11">
        <f>MONTH(Tabla1[[#This Row],[Fecha]])</f>
        <v>1</v>
      </c>
      <c r="M2603" s="11">
        <f>DAY(Tabla1[[#This Row],[Fecha]])</f>
        <v>12</v>
      </c>
      <c r="N2603" s="11">
        <f>WEEKDAY(Tabla1[[#This Row],[Fecha]],2)</f>
        <v>4</v>
      </c>
      <c r="O2603" s="11" t="str">
        <f t="shared" si="40"/>
        <v>Jueves</v>
      </c>
    </row>
    <row r="2604" spans="1:15" x14ac:dyDescent="0.25">
      <c r="A2604" s="4">
        <v>40920</v>
      </c>
      <c r="B2604">
        <v>2</v>
      </c>
      <c r="C2604">
        <v>1</v>
      </c>
      <c r="D2604" s="5" t="s">
        <v>37</v>
      </c>
      <c r="E2604" s="6">
        <v>583.85</v>
      </c>
      <c r="F2604" s="6">
        <v>949.05</v>
      </c>
      <c r="G2604" s="6">
        <v>1532.9</v>
      </c>
      <c r="H2604" s="6" t="str">
        <f>VLOOKUP(Tabla1[[#This Row],[Caja]],Originales!$I$3:$K$6,2,FALSE)</f>
        <v>Tenerife Sur</v>
      </c>
      <c r="I2604" s="6" t="str">
        <f>VLOOKUP(Tabla1[[#This Row],[Caja]],Originales!$I$3:$K$6,3,FALSE)</f>
        <v>Tenerife</v>
      </c>
      <c r="J2604" s="9" t="str">
        <f>VLOOKUP(Tabla1[[#This Row],[CodigoEmpleado]],Originales!$M$3:$P$13,2,FALSE)</f>
        <v>Luis</v>
      </c>
      <c r="K2604" s="10">
        <f>YEAR(Tabla1[[#This Row],[Fecha]])</f>
        <v>2012</v>
      </c>
      <c r="L2604" s="11">
        <f>MONTH(Tabla1[[#This Row],[Fecha]])</f>
        <v>1</v>
      </c>
      <c r="M2604" s="11">
        <f>DAY(Tabla1[[#This Row],[Fecha]])</f>
        <v>12</v>
      </c>
      <c r="N2604" s="11">
        <f>WEEKDAY(Tabla1[[#This Row],[Fecha]],2)</f>
        <v>4</v>
      </c>
      <c r="O2604" s="11" t="str">
        <f t="shared" si="40"/>
        <v>Jueves</v>
      </c>
    </row>
    <row r="2605" spans="1:15" x14ac:dyDescent="0.25">
      <c r="A2605" s="4">
        <v>40920</v>
      </c>
      <c r="B2605">
        <v>2</v>
      </c>
      <c r="C2605">
        <v>2</v>
      </c>
      <c r="D2605" s="5" t="s">
        <v>40</v>
      </c>
      <c r="E2605" s="6">
        <v>712.76</v>
      </c>
      <c r="F2605" s="6">
        <v>1106.47</v>
      </c>
      <c r="G2605" s="6">
        <v>1819.23</v>
      </c>
      <c r="H2605" s="6" t="str">
        <f>VLOOKUP(Tabla1[[#This Row],[Caja]],Originales!$I$3:$K$6,2,FALSE)</f>
        <v>Tenerife Sur</v>
      </c>
      <c r="I2605" s="6" t="str">
        <f>VLOOKUP(Tabla1[[#This Row],[Caja]],Originales!$I$3:$K$6,3,FALSE)</f>
        <v>Tenerife</v>
      </c>
      <c r="J2605" s="9" t="str">
        <f>VLOOKUP(Tabla1[[#This Row],[CodigoEmpleado]],Originales!$M$3:$P$13,2,FALSE)</f>
        <v>Pepe</v>
      </c>
      <c r="K2605" s="10">
        <f>YEAR(Tabla1[[#This Row],[Fecha]])</f>
        <v>2012</v>
      </c>
      <c r="L2605" s="11">
        <f>MONTH(Tabla1[[#This Row],[Fecha]])</f>
        <v>1</v>
      </c>
      <c r="M2605" s="11">
        <f>DAY(Tabla1[[#This Row],[Fecha]])</f>
        <v>12</v>
      </c>
      <c r="N2605" s="11">
        <f>WEEKDAY(Tabla1[[#This Row],[Fecha]],2)</f>
        <v>4</v>
      </c>
      <c r="O2605" s="11" t="str">
        <f t="shared" si="40"/>
        <v>Jueves</v>
      </c>
    </row>
    <row r="2606" spans="1:15" x14ac:dyDescent="0.25">
      <c r="A2606" s="4">
        <v>40920</v>
      </c>
      <c r="B2606">
        <v>3</v>
      </c>
      <c r="C2606">
        <v>1</v>
      </c>
      <c r="D2606" s="5" t="s">
        <v>41</v>
      </c>
      <c r="E2606" s="6">
        <v>593.72</v>
      </c>
      <c r="F2606" s="6">
        <v>908.96</v>
      </c>
      <c r="G2606" s="6">
        <v>1502.68</v>
      </c>
      <c r="H2606" s="6" t="str">
        <f>VLOOKUP(Tabla1[[#This Row],[Caja]],Originales!$I$3:$K$6,2,FALSE)</f>
        <v>Las Canteras</v>
      </c>
      <c r="I2606" s="6" t="str">
        <f>VLOOKUP(Tabla1[[#This Row],[Caja]],Originales!$I$3:$K$6,3,FALSE)</f>
        <v>Las Palmas</v>
      </c>
      <c r="J2606" s="9" t="str">
        <f>VLOOKUP(Tabla1[[#This Row],[CodigoEmpleado]],Originales!$M$3:$P$13,2,FALSE)</f>
        <v>Javi</v>
      </c>
      <c r="K2606" s="10">
        <f>YEAR(Tabla1[[#This Row],[Fecha]])</f>
        <v>2012</v>
      </c>
      <c r="L2606" s="11">
        <f>MONTH(Tabla1[[#This Row],[Fecha]])</f>
        <v>1</v>
      </c>
      <c r="M2606" s="11">
        <f>DAY(Tabla1[[#This Row],[Fecha]])</f>
        <v>12</v>
      </c>
      <c r="N2606" s="11">
        <f>WEEKDAY(Tabla1[[#This Row],[Fecha]],2)</f>
        <v>4</v>
      </c>
      <c r="O2606" s="11" t="str">
        <f t="shared" si="40"/>
        <v>Jueves</v>
      </c>
    </row>
    <row r="2607" spans="1:15" x14ac:dyDescent="0.25">
      <c r="A2607" s="4">
        <v>40920</v>
      </c>
      <c r="B2607">
        <v>3</v>
      </c>
      <c r="C2607">
        <v>2</v>
      </c>
      <c r="D2607" s="5" t="s">
        <v>43</v>
      </c>
      <c r="E2607" s="6">
        <v>630.71</v>
      </c>
      <c r="F2607" s="6">
        <v>960.11</v>
      </c>
      <c r="G2607" s="6">
        <v>1590.82</v>
      </c>
      <c r="H2607" s="6" t="str">
        <f>VLOOKUP(Tabla1[[#This Row],[Caja]],Originales!$I$3:$K$6,2,FALSE)</f>
        <v>Las Canteras</v>
      </c>
      <c r="I2607" s="6" t="str">
        <f>VLOOKUP(Tabla1[[#This Row],[Caja]],Originales!$I$3:$K$6,3,FALSE)</f>
        <v>Las Palmas</v>
      </c>
      <c r="J2607" s="9" t="str">
        <f>VLOOKUP(Tabla1[[#This Row],[CodigoEmpleado]],Originales!$M$3:$P$13,2,FALSE)</f>
        <v>Jose</v>
      </c>
      <c r="K2607" s="10">
        <f>YEAR(Tabla1[[#This Row],[Fecha]])</f>
        <v>2012</v>
      </c>
      <c r="L2607" s="11">
        <f>MONTH(Tabla1[[#This Row],[Fecha]])</f>
        <v>1</v>
      </c>
      <c r="M2607" s="11">
        <f>DAY(Tabla1[[#This Row],[Fecha]])</f>
        <v>12</v>
      </c>
      <c r="N2607" s="11">
        <f>WEEKDAY(Tabla1[[#This Row],[Fecha]],2)</f>
        <v>4</v>
      </c>
      <c r="O2607" s="11" t="str">
        <f t="shared" si="40"/>
        <v>Jueves</v>
      </c>
    </row>
    <row r="2608" spans="1:15" x14ac:dyDescent="0.25">
      <c r="A2608" s="4">
        <v>40920</v>
      </c>
      <c r="B2608">
        <v>4</v>
      </c>
      <c r="C2608">
        <v>1</v>
      </c>
      <c r="D2608" s="5" t="s">
        <v>47</v>
      </c>
      <c r="E2608" s="6">
        <v>630.91999999999996</v>
      </c>
      <c r="F2608" s="6">
        <v>958.04</v>
      </c>
      <c r="G2608" s="6">
        <v>1588.96</v>
      </c>
      <c r="H2608" s="6" t="str">
        <f>VLOOKUP(Tabla1[[#This Row],[Caja]],Originales!$I$3:$K$6,2,FALSE)</f>
        <v>Telde</v>
      </c>
      <c r="I2608" s="6" t="str">
        <f>VLOOKUP(Tabla1[[#This Row],[Caja]],Originales!$I$3:$K$6,3,FALSE)</f>
        <v>Las Palmas</v>
      </c>
      <c r="J2608" s="9" t="str">
        <f>VLOOKUP(Tabla1[[#This Row],[CodigoEmpleado]],Originales!$M$3:$P$13,2,FALSE)</f>
        <v>Toño</v>
      </c>
      <c r="K2608" s="10">
        <f>YEAR(Tabla1[[#This Row],[Fecha]])</f>
        <v>2012</v>
      </c>
      <c r="L2608" s="11">
        <f>MONTH(Tabla1[[#This Row],[Fecha]])</f>
        <v>1</v>
      </c>
      <c r="M2608" s="11">
        <f>DAY(Tabla1[[#This Row],[Fecha]])</f>
        <v>12</v>
      </c>
      <c r="N2608" s="11">
        <f>WEEKDAY(Tabla1[[#This Row],[Fecha]],2)</f>
        <v>4</v>
      </c>
      <c r="O2608" s="11" t="str">
        <f t="shared" si="40"/>
        <v>Jueves</v>
      </c>
    </row>
    <row r="2609" spans="1:15" x14ac:dyDescent="0.25">
      <c r="A2609" s="4">
        <v>40920</v>
      </c>
      <c r="B2609">
        <v>4</v>
      </c>
      <c r="C2609">
        <v>2</v>
      </c>
      <c r="D2609" s="5" t="s">
        <v>24</v>
      </c>
      <c r="E2609" s="6">
        <v>652.92999999999995</v>
      </c>
      <c r="F2609" s="6">
        <v>992.97</v>
      </c>
      <c r="G2609" s="6">
        <v>1645.9</v>
      </c>
      <c r="H2609" s="6" t="str">
        <f>VLOOKUP(Tabla1[[#This Row],[Caja]],Originales!$I$3:$K$6,2,FALSE)</f>
        <v>Telde</v>
      </c>
      <c r="I2609" s="6" t="str">
        <f>VLOOKUP(Tabla1[[#This Row],[Caja]],Originales!$I$3:$K$6,3,FALSE)</f>
        <v>Las Palmas</v>
      </c>
      <c r="J2609" s="9" t="str">
        <f>VLOOKUP(Tabla1[[#This Row],[CodigoEmpleado]],Originales!$M$3:$P$13,2,FALSE)</f>
        <v>Ana</v>
      </c>
      <c r="K2609" s="10">
        <f>YEAR(Tabla1[[#This Row],[Fecha]])</f>
        <v>2012</v>
      </c>
      <c r="L2609" s="11">
        <f>MONTH(Tabla1[[#This Row],[Fecha]])</f>
        <v>1</v>
      </c>
      <c r="M2609" s="11">
        <f>DAY(Tabla1[[#This Row],[Fecha]])</f>
        <v>12</v>
      </c>
      <c r="N2609" s="11">
        <f>WEEKDAY(Tabla1[[#This Row],[Fecha]],2)</f>
        <v>4</v>
      </c>
      <c r="O2609" s="11" t="str">
        <f t="shared" si="40"/>
        <v>Jueves</v>
      </c>
    </row>
    <row r="2610" spans="1:15" x14ac:dyDescent="0.25">
      <c r="A2610" s="4">
        <v>40921</v>
      </c>
      <c r="B2610">
        <v>1</v>
      </c>
      <c r="C2610">
        <v>1</v>
      </c>
      <c r="D2610" s="5" t="s">
        <v>30</v>
      </c>
      <c r="E2610" s="6">
        <v>666</v>
      </c>
      <c r="F2610" s="6">
        <v>1065.05</v>
      </c>
      <c r="G2610" s="6">
        <v>1731.05</v>
      </c>
      <c r="H2610" s="6" t="str">
        <f>VLOOKUP(Tabla1[[#This Row],[Caja]],Originales!$I$3:$K$6,2,FALSE)</f>
        <v>Tenerife Norte</v>
      </c>
      <c r="I2610" s="6" t="str">
        <f>VLOOKUP(Tabla1[[#This Row],[Caja]],Originales!$I$3:$K$6,3,FALSE)</f>
        <v>Tenerife</v>
      </c>
      <c r="J2610" s="9" t="str">
        <f>VLOOKUP(Tabla1[[#This Row],[CodigoEmpleado]],Originales!$M$3:$P$13,2,FALSE)</f>
        <v>Juan</v>
      </c>
      <c r="K2610" s="10">
        <f>YEAR(Tabla1[[#This Row],[Fecha]])</f>
        <v>2012</v>
      </c>
      <c r="L2610" s="11">
        <f>MONTH(Tabla1[[#This Row],[Fecha]])</f>
        <v>1</v>
      </c>
      <c r="M2610" s="11">
        <f>DAY(Tabla1[[#This Row],[Fecha]])</f>
        <v>13</v>
      </c>
      <c r="N2610" s="11">
        <f>WEEKDAY(Tabla1[[#This Row],[Fecha]],2)</f>
        <v>5</v>
      </c>
      <c r="O2610" s="11" t="str">
        <f t="shared" si="40"/>
        <v>Viernes</v>
      </c>
    </row>
    <row r="2611" spans="1:15" x14ac:dyDescent="0.25">
      <c r="A2611" s="4">
        <v>40921</v>
      </c>
      <c r="B2611">
        <v>1</v>
      </c>
      <c r="C2611">
        <v>2</v>
      </c>
      <c r="D2611" s="5" t="s">
        <v>16</v>
      </c>
      <c r="E2611" s="6">
        <v>633.28</v>
      </c>
      <c r="F2611" s="6">
        <v>1030.47</v>
      </c>
      <c r="G2611" s="6">
        <v>1663.75</v>
      </c>
      <c r="H2611" s="6" t="str">
        <f>VLOOKUP(Tabla1[[#This Row],[Caja]],Originales!$I$3:$K$6,2,FALSE)</f>
        <v>Tenerife Norte</v>
      </c>
      <c r="I2611" s="6" t="str">
        <f>VLOOKUP(Tabla1[[#This Row],[Caja]],Originales!$I$3:$K$6,3,FALSE)</f>
        <v>Tenerife</v>
      </c>
      <c r="J2611" s="9" t="str">
        <f>VLOOKUP(Tabla1[[#This Row],[CodigoEmpleado]],Originales!$M$3:$P$13,2,FALSE)</f>
        <v>Jorge</v>
      </c>
      <c r="K2611" s="10">
        <f>YEAR(Tabla1[[#This Row],[Fecha]])</f>
        <v>2012</v>
      </c>
      <c r="L2611" s="11">
        <f>MONTH(Tabla1[[#This Row],[Fecha]])</f>
        <v>1</v>
      </c>
      <c r="M2611" s="11">
        <f>DAY(Tabla1[[#This Row],[Fecha]])</f>
        <v>13</v>
      </c>
      <c r="N2611" s="11">
        <f>WEEKDAY(Tabla1[[#This Row],[Fecha]],2)</f>
        <v>5</v>
      </c>
      <c r="O2611" s="11" t="str">
        <f t="shared" si="40"/>
        <v>Viernes</v>
      </c>
    </row>
    <row r="2612" spans="1:15" x14ac:dyDescent="0.25">
      <c r="A2612" s="4">
        <v>40921</v>
      </c>
      <c r="B2612">
        <v>2</v>
      </c>
      <c r="C2612">
        <v>1</v>
      </c>
      <c r="D2612" s="5" t="s">
        <v>22</v>
      </c>
      <c r="E2612" s="6">
        <v>671.63</v>
      </c>
      <c r="F2612" s="6">
        <v>1038.81</v>
      </c>
      <c r="G2612" s="6">
        <v>1710.44</v>
      </c>
      <c r="H2612" s="6" t="str">
        <f>VLOOKUP(Tabla1[[#This Row],[Caja]],Originales!$I$3:$K$6,2,FALSE)</f>
        <v>Tenerife Sur</v>
      </c>
      <c r="I2612" s="6" t="str">
        <f>VLOOKUP(Tabla1[[#This Row],[Caja]],Originales!$I$3:$K$6,3,FALSE)</f>
        <v>Tenerife</v>
      </c>
      <c r="J2612" s="9" t="str">
        <f>VLOOKUP(Tabla1[[#This Row],[CodigoEmpleado]],Originales!$M$3:$P$13,2,FALSE)</f>
        <v>Paco</v>
      </c>
      <c r="K2612" s="10">
        <f>YEAR(Tabla1[[#This Row],[Fecha]])</f>
        <v>2012</v>
      </c>
      <c r="L2612" s="11">
        <f>MONTH(Tabla1[[#This Row],[Fecha]])</f>
        <v>1</v>
      </c>
      <c r="M2612" s="11">
        <f>DAY(Tabla1[[#This Row],[Fecha]])</f>
        <v>13</v>
      </c>
      <c r="N2612" s="11">
        <f>WEEKDAY(Tabla1[[#This Row],[Fecha]],2)</f>
        <v>5</v>
      </c>
      <c r="O2612" s="11" t="str">
        <f t="shared" si="40"/>
        <v>Viernes</v>
      </c>
    </row>
    <row r="2613" spans="1:15" x14ac:dyDescent="0.25">
      <c r="A2613" s="4">
        <v>40921</v>
      </c>
      <c r="B2613">
        <v>2</v>
      </c>
      <c r="C2613">
        <v>2</v>
      </c>
      <c r="D2613" s="5" t="s">
        <v>27</v>
      </c>
      <c r="E2613" s="6">
        <v>749.56</v>
      </c>
      <c r="F2613" s="6">
        <v>1215.72</v>
      </c>
      <c r="G2613" s="6">
        <v>1965.28</v>
      </c>
      <c r="H2613" s="6" t="str">
        <f>VLOOKUP(Tabla1[[#This Row],[Caja]],Originales!$I$3:$K$6,2,FALSE)</f>
        <v>Tenerife Sur</v>
      </c>
      <c r="I2613" s="6" t="str">
        <f>VLOOKUP(Tabla1[[#This Row],[Caja]],Originales!$I$3:$K$6,3,FALSE)</f>
        <v>Tenerife</v>
      </c>
      <c r="J2613" s="9" t="str">
        <f>VLOOKUP(Tabla1[[#This Row],[CodigoEmpleado]],Originales!$M$3:$P$13,2,FALSE)</f>
        <v>Bea</v>
      </c>
      <c r="K2613" s="10">
        <f>YEAR(Tabla1[[#This Row],[Fecha]])</f>
        <v>2012</v>
      </c>
      <c r="L2613" s="11">
        <f>MONTH(Tabla1[[#This Row],[Fecha]])</f>
        <v>1</v>
      </c>
      <c r="M2613" s="11">
        <f>DAY(Tabla1[[#This Row],[Fecha]])</f>
        <v>13</v>
      </c>
      <c r="N2613" s="11">
        <f>WEEKDAY(Tabla1[[#This Row],[Fecha]],2)</f>
        <v>5</v>
      </c>
      <c r="O2613" s="11" t="str">
        <f t="shared" si="40"/>
        <v>Viernes</v>
      </c>
    </row>
    <row r="2614" spans="1:15" x14ac:dyDescent="0.25">
      <c r="A2614" s="4">
        <v>40921</v>
      </c>
      <c r="B2614">
        <v>3</v>
      </c>
      <c r="C2614">
        <v>1</v>
      </c>
      <c r="D2614" s="5" t="s">
        <v>32</v>
      </c>
      <c r="E2614" s="6">
        <v>659.47</v>
      </c>
      <c r="F2614" s="6">
        <v>1081.92</v>
      </c>
      <c r="G2614" s="6">
        <v>1741.39</v>
      </c>
      <c r="H2614" s="6" t="str">
        <f>VLOOKUP(Tabla1[[#This Row],[Caja]],Originales!$I$3:$K$6,2,FALSE)</f>
        <v>Las Canteras</v>
      </c>
      <c r="I2614" s="6" t="str">
        <f>VLOOKUP(Tabla1[[#This Row],[Caja]],Originales!$I$3:$K$6,3,FALSE)</f>
        <v>Las Palmas</v>
      </c>
      <c r="J2614" s="9" t="str">
        <f>VLOOKUP(Tabla1[[#This Row],[CodigoEmpleado]],Originales!$M$3:$P$13,2,FALSE)</f>
        <v>Ana</v>
      </c>
      <c r="K2614" s="10">
        <f>YEAR(Tabla1[[#This Row],[Fecha]])</f>
        <v>2012</v>
      </c>
      <c r="L2614" s="11">
        <f>MONTH(Tabla1[[#This Row],[Fecha]])</f>
        <v>1</v>
      </c>
      <c r="M2614" s="11">
        <f>DAY(Tabla1[[#This Row],[Fecha]])</f>
        <v>13</v>
      </c>
      <c r="N2614" s="11">
        <f>WEEKDAY(Tabla1[[#This Row],[Fecha]],2)</f>
        <v>5</v>
      </c>
      <c r="O2614" s="11" t="str">
        <f t="shared" si="40"/>
        <v>Viernes</v>
      </c>
    </row>
    <row r="2615" spans="1:15" x14ac:dyDescent="0.25">
      <c r="A2615" s="4">
        <v>40921</v>
      </c>
      <c r="B2615">
        <v>3</v>
      </c>
      <c r="C2615">
        <v>2</v>
      </c>
      <c r="D2615" s="5" t="s">
        <v>37</v>
      </c>
      <c r="E2615" s="6">
        <v>695.21</v>
      </c>
      <c r="F2615" s="6">
        <v>1118.9000000000001</v>
      </c>
      <c r="G2615" s="6">
        <v>1814.11</v>
      </c>
      <c r="H2615" s="6" t="str">
        <f>VLOOKUP(Tabla1[[#This Row],[Caja]],Originales!$I$3:$K$6,2,FALSE)</f>
        <v>Las Canteras</v>
      </c>
      <c r="I2615" s="6" t="str">
        <f>VLOOKUP(Tabla1[[#This Row],[Caja]],Originales!$I$3:$K$6,3,FALSE)</f>
        <v>Las Palmas</v>
      </c>
      <c r="J2615" s="9" t="str">
        <f>VLOOKUP(Tabla1[[#This Row],[CodigoEmpleado]],Originales!$M$3:$P$13,2,FALSE)</f>
        <v>Luis</v>
      </c>
      <c r="K2615" s="10">
        <f>YEAR(Tabla1[[#This Row],[Fecha]])</f>
        <v>2012</v>
      </c>
      <c r="L2615" s="11">
        <f>MONTH(Tabla1[[#This Row],[Fecha]])</f>
        <v>1</v>
      </c>
      <c r="M2615" s="11">
        <f>DAY(Tabla1[[#This Row],[Fecha]])</f>
        <v>13</v>
      </c>
      <c r="N2615" s="11">
        <f>WEEKDAY(Tabla1[[#This Row],[Fecha]],2)</f>
        <v>5</v>
      </c>
      <c r="O2615" s="11" t="str">
        <f t="shared" si="40"/>
        <v>Viernes</v>
      </c>
    </row>
    <row r="2616" spans="1:15" x14ac:dyDescent="0.25">
      <c r="A2616" s="4">
        <v>40921</v>
      </c>
      <c r="B2616">
        <v>4</v>
      </c>
      <c r="C2616">
        <v>1</v>
      </c>
      <c r="D2616" s="5" t="s">
        <v>40</v>
      </c>
      <c r="E2616" s="6">
        <v>578.69000000000005</v>
      </c>
      <c r="F2616" s="6">
        <v>933.49</v>
      </c>
      <c r="G2616" s="6">
        <v>1512.18</v>
      </c>
      <c r="H2616" s="6" t="str">
        <f>VLOOKUP(Tabla1[[#This Row],[Caja]],Originales!$I$3:$K$6,2,FALSE)</f>
        <v>Telde</v>
      </c>
      <c r="I2616" s="6" t="str">
        <f>VLOOKUP(Tabla1[[#This Row],[Caja]],Originales!$I$3:$K$6,3,FALSE)</f>
        <v>Las Palmas</v>
      </c>
      <c r="J2616" s="9" t="str">
        <f>VLOOKUP(Tabla1[[#This Row],[CodigoEmpleado]],Originales!$M$3:$P$13,2,FALSE)</f>
        <v>Pepe</v>
      </c>
      <c r="K2616" s="10">
        <f>YEAR(Tabla1[[#This Row],[Fecha]])</f>
        <v>2012</v>
      </c>
      <c r="L2616" s="11">
        <f>MONTH(Tabla1[[#This Row],[Fecha]])</f>
        <v>1</v>
      </c>
      <c r="M2616" s="11">
        <f>DAY(Tabla1[[#This Row],[Fecha]])</f>
        <v>13</v>
      </c>
      <c r="N2616" s="11">
        <f>WEEKDAY(Tabla1[[#This Row],[Fecha]],2)</f>
        <v>5</v>
      </c>
      <c r="O2616" s="11" t="str">
        <f t="shared" si="40"/>
        <v>Viernes</v>
      </c>
    </row>
    <row r="2617" spans="1:15" x14ac:dyDescent="0.25">
      <c r="A2617" s="4">
        <v>40921</v>
      </c>
      <c r="B2617">
        <v>4</v>
      </c>
      <c r="C2617">
        <v>2</v>
      </c>
      <c r="D2617" s="5" t="s">
        <v>41</v>
      </c>
      <c r="E2617" s="6">
        <v>618.70000000000005</v>
      </c>
      <c r="F2617" s="6">
        <v>936.51</v>
      </c>
      <c r="G2617" s="6">
        <v>1555.21</v>
      </c>
      <c r="H2617" s="6" t="str">
        <f>VLOOKUP(Tabla1[[#This Row],[Caja]],Originales!$I$3:$K$6,2,FALSE)</f>
        <v>Telde</v>
      </c>
      <c r="I2617" s="6" t="str">
        <f>VLOOKUP(Tabla1[[#This Row],[Caja]],Originales!$I$3:$K$6,3,FALSE)</f>
        <v>Las Palmas</v>
      </c>
      <c r="J2617" s="9" t="str">
        <f>VLOOKUP(Tabla1[[#This Row],[CodigoEmpleado]],Originales!$M$3:$P$13,2,FALSE)</f>
        <v>Javi</v>
      </c>
      <c r="K2617" s="10">
        <f>YEAR(Tabla1[[#This Row],[Fecha]])</f>
        <v>2012</v>
      </c>
      <c r="L2617" s="11">
        <f>MONTH(Tabla1[[#This Row],[Fecha]])</f>
        <v>1</v>
      </c>
      <c r="M2617" s="11">
        <f>DAY(Tabla1[[#This Row],[Fecha]])</f>
        <v>13</v>
      </c>
      <c r="N2617" s="11">
        <f>WEEKDAY(Tabla1[[#This Row],[Fecha]],2)</f>
        <v>5</v>
      </c>
      <c r="O2617" s="11" t="str">
        <f t="shared" si="40"/>
        <v>Viernes</v>
      </c>
    </row>
    <row r="2618" spans="1:15" x14ac:dyDescent="0.25">
      <c r="A2618" s="4">
        <v>40922</v>
      </c>
      <c r="B2618">
        <v>1</v>
      </c>
      <c r="C2618">
        <v>1</v>
      </c>
      <c r="D2618" s="5" t="s">
        <v>43</v>
      </c>
      <c r="E2618" s="6">
        <v>631.38</v>
      </c>
      <c r="F2618" s="6">
        <v>1041.78</v>
      </c>
      <c r="G2618" s="6">
        <v>1673.16</v>
      </c>
      <c r="H2618" s="6" t="str">
        <f>VLOOKUP(Tabla1[[#This Row],[Caja]],Originales!$I$3:$K$6,2,FALSE)</f>
        <v>Tenerife Norte</v>
      </c>
      <c r="I2618" s="6" t="str">
        <f>VLOOKUP(Tabla1[[#This Row],[Caja]],Originales!$I$3:$K$6,3,FALSE)</f>
        <v>Tenerife</v>
      </c>
      <c r="J2618" s="9" t="str">
        <f>VLOOKUP(Tabla1[[#This Row],[CodigoEmpleado]],Originales!$M$3:$P$13,2,FALSE)</f>
        <v>Jose</v>
      </c>
      <c r="K2618" s="10">
        <f>YEAR(Tabla1[[#This Row],[Fecha]])</f>
        <v>2012</v>
      </c>
      <c r="L2618" s="11">
        <f>MONTH(Tabla1[[#This Row],[Fecha]])</f>
        <v>1</v>
      </c>
      <c r="M2618" s="11">
        <f>DAY(Tabla1[[#This Row],[Fecha]])</f>
        <v>14</v>
      </c>
      <c r="N2618" s="11">
        <f>WEEKDAY(Tabla1[[#This Row],[Fecha]],2)</f>
        <v>6</v>
      </c>
      <c r="O2618" s="11" t="str">
        <f t="shared" si="40"/>
        <v>Sábado</v>
      </c>
    </row>
    <row r="2619" spans="1:15" x14ac:dyDescent="0.25">
      <c r="A2619" s="4">
        <v>40922</v>
      </c>
      <c r="B2619">
        <v>1</v>
      </c>
      <c r="C2619">
        <v>2</v>
      </c>
      <c r="D2619" s="5" t="s">
        <v>47</v>
      </c>
      <c r="E2619" s="6">
        <v>738.14</v>
      </c>
      <c r="F2619" s="6">
        <v>1112.6400000000001</v>
      </c>
      <c r="G2619" s="6">
        <v>1850.78</v>
      </c>
      <c r="H2619" s="6" t="str">
        <f>VLOOKUP(Tabla1[[#This Row],[Caja]],Originales!$I$3:$K$6,2,FALSE)</f>
        <v>Tenerife Norte</v>
      </c>
      <c r="I2619" s="6" t="str">
        <f>VLOOKUP(Tabla1[[#This Row],[Caja]],Originales!$I$3:$K$6,3,FALSE)</f>
        <v>Tenerife</v>
      </c>
      <c r="J2619" s="9" t="str">
        <f>VLOOKUP(Tabla1[[#This Row],[CodigoEmpleado]],Originales!$M$3:$P$13,2,FALSE)</f>
        <v>Toño</v>
      </c>
      <c r="K2619" s="10">
        <f>YEAR(Tabla1[[#This Row],[Fecha]])</f>
        <v>2012</v>
      </c>
      <c r="L2619" s="11">
        <f>MONTH(Tabla1[[#This Row],[Fecha]])</f>
        <v>1</v>
      </c>
      <c r="M2619" s="11">
        <f>DAY(Tabla1[[#This Row],[Fecha]])</f>
        <v>14</v>
      </c>
      <c r="N2619" s="11">
        <f>WEEKDAY(Tabla1[[#This Row],[Fecha]],2)</f>
        <v>6</v>
      </c>
      <c r="O2619" s="11" t="str">
        <f t="shared" si="40"/>
        <v>Sábado</v>
      </c>
    </row>
    <row r="2620" spans="1:15" x14ac:dyDescent="0.25">
      <c r="A2620" s="4">
        <v>40922</v>
      </c>
      <c r="B2620">
        <v>2</v>
      </c>
      <c r="C2620">
        <v>1</v>
      </c>
      <c r="D2620" s="5" t="s">
        <v>24</v>
      </c>
      <c r="E2620" s="6">
        <v>574.07000000000005</v>
      </c>
      <c r="F2620" s="6">
        <v>930.94</v>
      </c>
      <c r="G2620" s="6">
        <v>1505.01</v>
      </c>
      <c r="H2620" s="6" t="str">
        <f>VLOOKUP(Tabla1[[#This Row],[Caja]],Originales!$I$3:$K$6,2,FALSE)</f>
        <v>Tenerife Sur</v>
      </c>
      <c r="I2620" s="6" t="str">
        <f>VLOOKUP(Tabla1[[#This Row],[Caja]],Originales!$I$3:$K$6,3,FALSE)</f>
        <v>Tenerife</v>
      </c>
      <c r="J2620" s="9" t="str">
        <f>VLOOKUP(Tabla1[[#This Row],[CodigoEmpleado]],Originales!$M$3:$P$13,2,FALSE)</f>
        <v>Ana</v>
      </c>
      <c r="K2620" s="10">
        <f>YEAR(Tabla1[[#This Row],[Fecha]])</f>
        <v>2012</v>
      </c>
      <c r="L2620" s="11">
        <f>MONTH(Tabla1[[#This Row],[Fecha]])</f>
        <v>1</v>
      </c>
      <c r="M2620" s="11">
        <f>DAY(Tabla1[[#This Row],[Fecha]])</f>
        <v>14</v>
      </c>
      <c r="N2620" s="11">
        <f>WEEKDAY(Tabla1[[#This Row],[Fecha]],2)</f>
        <v>6</v>
      </c>
      <c r="O2620" s="11" t="str">
        <f t="shared" si="40"/>
        <v>Sábado</v>
      </c>
    </row>
    <row r="2621" spans="1:15" x14ac:dyDescent="0.25">
      <c r="A2621" s="4">
        <v>40922</v>
      </c>
      <c r="B2621">
        <v>2</v>
      </c>
      <c r="C2621">
        <v>2</v>
      </c>
      <c r="D2621" s="5" t="s">
        <v>30</v>
      </c>
      <c r="E2621" s="6">
        <v>628.96</v>
      </c>
      <c r="F2621" s="6">
        <v>994.87</v>
      </c>
      <c r="G2621" s="6">
        <v>1623.83</v>
      </c>
      <c r="H2621" s="6" t="str">
        <f>VLOOKUP(Tabla1[[#This Row],[Caja]],Originales!$I$3:$K$6,2,FALSE)</f>
        <v>Tenerife Sur</v>
      </c>
      <c r="I2621" s="6" t="str">
        <f>VLOOKUP(Tabla1[[#This Row],[Caja]],Originales!$I$3:$K$6,3,FALSE)</f>
        <v>Tenerife</v>
      </c>
      <c r="J2621" s="9" t="str">
        <f>VLOOKUP(Tabla1[[#This Row],[CodigoEmpleado]],Originales!$M$3:$P$13,2,FALSE)</f>
        <v>Juan</v>
      </c>
      <c r="K2621" s="10">
        <f>YEAR(Tabla1[[#This Row],[Fecha]])</f>
        <v>2012</v>
      </c>
      <c r="L2621" s="11">
        <f>MONTH(Tabla1[[#This Row],[Fecha]])</f>
        <v>1</v>
      </c>
      <c r="M2621" s="11">
        <f>DAY(Tabla1[[#This Row],[Fecha]])</f>
        <v>14</v>
      </c>
      <c r="N2621" s="11">
        <f>WEEKDAY(Tabla1[[#This Row],[Fecha]],2)</f>
        <v>6</v>
      </c>
      <c r="O2621" s="11" t="str">
        <f t="shared" si="40"/>
        <v>Sábado</v>
      </c>
    </row>
    <row r="2622" spans="1:15" x14ac:dyDescent="0.25">
      <c r="A2622" s="4">
        <v>40922</v>
      </c>
      <c r="B2622">
        <v>3</v>
      </c>
      <c r="C2622">
        <v>1</v>
      </c>
      <c r="D2622" s="5" t="s">
        <v>16</v>
      </c>
      <c r="E2622" s="6">
        <v>599.64</v>
      </c>
      <c r="F2622" s="6">
        <v>988.12</v>
      </c>
      <c r="G2622" s="6">
        <v>1587.76</v>
      </c>
      <c r="H2622" s="6" t="str">
        <f>VLOOKUP(Tabla1[[#This Row],[Caja]],Originales!$I$3:$K$6,2,FALSE)</f>
        <v>Las Canteras</v>
      </c>
      <c r="I2622" s="6" t="str">
        <f>VLOOKUP(Tabla1[[#This Row],[Caja]],Originales!$I$3:$K$6,3,FALSE)</f>
        <v>Las Palmas</v>
      </c>
      <c r="J2622" s="9" t="str">
        <f>VLOOKUP(Tabla1[[#This Row],[CodigoEmpleado]],Originales!$M$3:$P$13,2,FALSE)</f>
        <v>Jorge</v>
      </c>
      <c r="K2622" s="10">
        <f>YEAR(Tabla1[[#This Row],[Fecha]])</f>
        <v>2012</v>
      </c>
      <c r="L2622" s="11">
        <f>MONTH(Tabla1[[#This Row],[Fecha]])</f>
        <v>1</v>
      </c>
      <c r="M2622" s="11">
        <f>DAY(Tabla1[[#This Row],[Fecha]])</f>
        <v>14</v>
      </c>
      <c r="N2622" s="11">
        <f>WEEKDAY(Tabla1[[#This Row],[Fecha]],2)</f>
        <v>6</v>
      </c>
      <c r="O2622" s="11" t="str">
        <f t="shared" si="40"/>
        <v>Sábado</v>
      </c>
    </row>
    <row r="2623" spans="1:15" x14ac:dyDescent="0.25">
      <c r="A2623" s="4">
        <v>40922</v>
      </c>
      <c r="B2623">
        <v>3</v>
      </c>
      <c r="C2623">
        <v>2</v>
      </c>
      <c r="D2623" s="5" t="s">
        <v>22</v>
      </c>
      <c r="E2623" s="6">
        <v>647.66999999999996</v>
      </c>
      <c r="F2623" s="6">
        <v>1065.0999999999999</v>
      </c>
      <c r="G2623" s="6">
        <v>1712.77</v>
      </c>
      <c r="H2623" s="6" t="str">
        <f>VLOOKUP(Tabla1[[#This Row],[Caja]],Originales!$I$3:$K$6,2,FALSE)</f>
        <v>Las Canteras</v>
      </c>
      <c r="I2623" s="6" t="str">
        <f>VLOOKUP(Tabla1[[#This Row],[Caja]],Originales!$I$3:$K$6,3,FALSE)</f>
        <v>Las Palmas</v>
      </c>
      <c r="J2623" s="9" t="str">
        <f>VLOOKUP(Tabla1[[#This Row],[CodigoEmpleado]],Originales!$M$3:$P$13,2,FALSE)</f>
        <v>Paco</v>
      </c>
      <c r="K2623" s="10">
        <f>YEAR(Tabla1[[#This Row],[Fecha]])</f>
        <v>2012</v>
      </c>
      <c r="L2623" s="11">
        <f>MONTH(Tabla1[[#This Row],[Fecha]])</f>
        <v>1</v>
      </c>
      <c r="M2623" s="11">
        <f>DAY(Tabla1[[#This Row],[Fecha]])</f>
        <v>14</v>
      </c>
      <c r="N2623" s="11">
        <f>WEEKDAY(Tabla1[[#This Row],[Fecha]],2)</f>
        <v>6</v>
      </c>
      <c r="O2623" s="11" t="str">
        <f t="shared" si="40"/>
        <v>Sábado</v>
      </c>
    </row>
    <row r="2624" spans="1:15" x14ac:dyDescent="0.25">
      <c r="A2624" s="4">
        <v>40922</v>
      </c>
      <c r="B2624">
        <v>4</v>
      </c>
      <c r="C2624">
        <v>1</v>
      </c>
      <c r="D2624" s="5" t="s">
        <v>27</v>
      </c>
      <c r="E2624" s="6">
        <v>619.95000000000005</v>
      </c>
      <c r="F2624" s="6">
        <v>946.77</v>
      </c>
      <c r="G2624" s="6">
        <v>1566.72</v>
      </c>
      <c r="H2624" s="6" t="str">
        <f>VLOOKUP(Tabla1[[#This Row],[Caja]],Originales!$I$3:$K$6,2,FALSE)</f>
        <v>Telde</v>
      </c>
      <c r="I2624" s="6" t="str">
        <f>VLOOKUP(Tabla1[[#This Row],[Caja]],Originales!$I$3:$K$6,3,FALSE)</f>
        <v>Las Palmas</v>
      </c>
      <c r="J2624" s="9" t="str">
        <f>VLOOKUP(Tabla1[[#This Row],[CodigoEmpleado]],Originales!$M$3:$P$13,2,FALSE)</f>
        <v>Bea</v>
      </c>
      <c r="K2624" s="10">
        <f>YEAR(Tabla1[[#This Row],[Fecha]])</f>
        <v>2012</v>
      </c>
      <c r="L2624" s="11">
        <f>MONTH(Tabla1[[#This Row],[Fecha]])</f>
        <v>1</v>
      </c>
      <c r="M2624" s="11">
        <f>DAY(Tabla1[[#This Row],[Fecha]])</f>
        <v>14</v>
      </c>
      <c r="N2624" s="11">
        <f>WEEKDAY(Tabla1[[#This Row],[Fecha]],2)</f>
        <v>6</v>
      </c>
      <c r="O2624" s="11" t="str">
        <f t="shared" si="40"/>
        <v>Sábado</v>
      </c>
    </row>
    <row r="2625" spans="1:15" x14ac:dyDescent="0.25">
      <c r="A2625" s="4">
        <v>40922</v>
      </c>
      <c r="B2625">
        <v>4</v>
      </c>
      <c r="C2625">
        <v>2</v>
      </c>
      <c r="D2625" s="5" t="s">
        <v>32</v>
      </c>
      <c r="E2625" s="6">
        <v>606.20000000000005</v>
      </c>
      <c r="F2625" s="6">
        <v>924.29</v>
      </c>
      <c r="G2625" s="6">
        <v>1530.49</v>
      </c>
      <c r="H2625" s="6" t="str">
        <f>VLOOKUP(Tabla1[[#This Row],[Caja]],Originales!$I$3:$K$6,2,FALSE)</f>
        <v>Telde</v>
      </c>
      <c r="I2625" s="6" t="str">
        <f>VLOOKUP(Tabla1[[#This Row],[Caja]],Originales!$I$3:$K$6,3,FALSE)</f>
        <v>Las Palmas</v>
      </c>
      <c r="J2625" s="9" t="str">
        <f>VLOOKUP(Tabla1[[#This Row],[CodigoEmpleado]],Originales!$M$3:$P$13,2,FALSE)</f>
        <v>Ana</v>
      </c>
      <c r="K2625" s="10">
        <f>YEAR(Tabla1[[#This Row],[Fecha]])</f>
        <v>2012</v>
      </c>
      <c r="L2625" s="11">
        <f>MONTH(Tabla1[[#This Row],[Fecha]])</f>
        <v>1</v>
      </c>
      <c r="M2625" s="11">
        <f>DAY(Tabla1[[#This Row],[Fecha]])</f>
        <v>14</v>
      </c>
      <c r="N2625" s="11">
        <f>WEEKDAY(Tabla1[[#This Row],[Fecha]],2)</f>
        <v>6</v>
      </c>
      <c r="O2625" s="11" t="str">
        <f t="shared" si="40"/>
        <v>Sábado</v>
      </c>
    </row>
    <row r="2626" spans="1:15" x14ac:dyDescent="0.25">
      <c r="A2626" s="4">
        <v>40923</v>
      </c>
      <c r="B2626">
        <v>1</v>
      </c>
      <c r="C2626">
        <v>1</v>
      </c>
      <c r="D2626" s="5" t="s">
        <v>37</v>
      </c>
      <c r="E2626" s="6">
        <v>630.84</v>
      </c>
      <c r="F2626" s="6">
        <v>967.7</v>
      </c>
      <c r="G2626" s="6">
        <v>1598.54</v>
      </c>
      <c r="H2626" s="6" t="str">
        <f>VLOOKUP(Tabla1[[#This Row],[Caja]],Originales!$I$3:$K$6,2,FALSE)</f>
        <v>Tenerife Norte</v>
      </c>
      <c r="I2626" s="6" t="str">
        <f>VLOOKUP(Tabla1[[#This Row],[Caja]],Originales!$I$3:$K$6,3,FALSE)</f>
        <v>Tenerife</v>
      </c>
      <c r="J2626" s="9" t="str">
        <f>VLOOKUP(Tabla1[[#This Row],[CodigoEmpleado]],Originales!$M$3:$P$13,2,FALSE)</f>
        <v>Luis</v>
      </c>
      <c r="K2626" s="10">
        <f>YEAR(Tabla1[[#This Row],[Fecha]])</f>
        <v>2012</v>
      </c>
      <c r="L2626" s="11">
        <f>MONTH(Tabla1[[#This Row],[Fecha]])</f>
        <v>1</v>
      </c>
      <c r="M2626" s="11">
        <f>DAY(Tabla1[[#This Row],[Fecha]])</f>
        <v>15</v>
      </c>
      <c r="N2626" s="11">
        <f>WEEKDAY(Tabla1[[#This Row],[Fecha]],2)</f>
        <v>7</v>
      </c>
      <c r="O2626" s="11" t="str">
        <f t="shared" ref="O2626:O2689" si="41">IF(N2626=1,"Lunes",IF(N2626=2,"Martes",IF(N2626=3,"Miércoles",IF(N2626=4,"Jueves",IF(N2626=5,"Viernes",IF(N2626=6,"Sábado","Domingo"))))))</f>
        <v>Domingo</v>
      </c>
    </row>
    <row r="2627" spans="1:15" x14ac:dyDescent="0.25">
      <c r="A2627" s="4">
        <v>40923</v>
      </c>
      <c r="B2627">
        <v>1</v>
      </c>
      <c r="C2627">
        <v>2</v>
      </c>
      <c r="D2627" s="5" t="s">
        <v>40</v>
      </c>
      <c r="E2627" s="6">
        <v>645.9</v>
      </c>
      <c r="F2627" s="6">
        <v>1088.78</v>
      </c>
      <c r="G2627" s="6">
        <v>1734.68</v>
      </c>
      <c r="H2627" s="6" t="str">
        <f>VLOOKUP(Tabla1[[#This Row],[Caja]],Originales!$I$3:$K$6,2,FALSE)</f>
        <v>Tenerife Norte</v>
      </c>
      <c r="I2627" s="6" t="str">
        <f>VLOOKUP(Tabla1[[#This Row],[Caja]],Originales!$I$3:$K$6,3,FALSE)</f>
        <v>Tenerife</v>
      </c>
      <c r="J2627" s="9" t="str">
        <f>VLOOKUP(Tabla1[[#This Row],[CodigoEmpleado]],Originales!$M$3:$P$13,2,FALSE)</f>
        <v>Pepe</v>
      </c>
      <c r="K2627" s="10">
        <f>YEAR(Tabla1[[#This Row],[Fecha]])</f>
        <v>2012</v>
      </c>
      <c r="L2627" s="11">
        <f>MONTH(Tabla1[[#This Row],[Fecha]])</f>
        <v>1</v>
      </c>
      <c r="M2627" s="11">
        <f>DAY(Tabla1[[#This Row],[Fecha]])</f>
        <v>15</v>
      </c>
      <c r="N2627" s="11">
        <f>WEEKDAY(Tabla1[[#This Row],[Fecha]],2)</f>
        <v>7</v>
      </c>
      <c r="O2627" s="11" t="str">
        <f t="shared" si="41"/>
        <v>Domingo</v>
      </c>
    </row>
    <row r="2628" spans="1:15" x14ac:dyDescent="0.25">
      <c r="A2628" s="4">
        <v>40923</v>
      </c>
      <c r="B2628">
        <v>2</v>
      </c>
      <c r="C2628">
        <v>1</v>
      </c>
      <c r="D2628" s="5" t="s">
        <v>41</v>
      </c>
      <c r="E2628" s="6">
        <v>559.12</v>
      </c>
      <c r="F2628" s="6">
        <v>958.82</v>
      </c>
      <c r="G2628" s="6">
        <v>1517.94</v>
      </c>
      <c r="H2628" s="6" t="str">
        <f>VLOOKUP(Tabla1[[#This Row],[Caja]],Originales!$I$3:$K$6,2,FALSE)</f>
        <v>Tenerife Sur</v>
      </c>
      <c r="I2628" s="6" t="str">
        <f>VLOOKUP(Tabla1[[#This Row],[Caja]],Originales!$I$3:$K$6,3,FALSE)</f>
        <v>Tenerife</v>
      </c>
      <c r="J2628" s="9" t="str">
        <f>VLOOKUP(Tabla1[[#This Row],[CodigoEmpleado]],Originales!$M$3:$P$13,2,FALSE)</f>
        <v>Javi</v>
      </c>
      <c r="K2628" s="10">
        <f>YEAR(Tabla1[[#This Row],[Fecha]])</f>
        <v>2012</v>
      </c>
      <c r="L2628" s="11">
        <f>MONTH(Tabla1[[#This Row],[Fecha]])</f>
        <v>1</v>
      </c>
      <c r="M2628" s="11">
        <f>DAY(Tabla1[[#This Row],[Fecha]])</f>
        <v>15</v>
      </c>
      <c r="N2628" s="11">
        <f>WEEKDAY(Tabla1[[#This Row],[Fecha]],2)</f>
        <v>7</v>
      </c>
      <c r="O2628" s="11" t="str">
        <f t="shared" si="41"/>
        <v>Domingo</v>
      </c>
    </row>
    <row r="2629" spans="1:15" x14ac:dyDescent="0.25">
      <c r="A2629" s="4">
        <v>40923</v>
      </c>
      <c r="B2629">
        <v>2</v>
      </c>
      <c r="C2629">
        <v>2</v>
      </c>
      <c r="D2629" s="5" t="s">
        <v>43</v>
      </c>
      <c r="E2629" s="6">
        <v>570.45000000000005</v>
      </c>
      <c r="F2629" s="6">
        <v>972.56</v>
      </c>
      <c r="G2629" s="6">
        <v>1543.01</v>
      </c>
      <c r="H2629" s="6" t="str">
        <f>VLOOKUP(Tabla1[[#This Row],[Caja]],Originales!$I$3:$K$6,2,FALSE)</f>
        <v>Tenerife Sur</v>
      </c>
      <c r="I2629" s="6" t="str">
        <f>VLOOKUP(Tabla1[[#This Row],[Caja]],Originales!$I$3:$K$6,3,FALSE)</f>
        <v>Tenerife</v>
      </c>
      <c r="J2629" s="9" t="str">
        <f>VLOOKUP(Tabla1[[#This Row],[CodigoEmpleado]],Originales!$M$3:$P$13,2,FALSE)</f>
        <v>Jose</v>
      </c>
      <c r="K2629" s="10">
        <f>YEAR(Tabla1[[#This Row],[Fecha]])</f>
        <v>2012</v>
      </c>
      <c r="L2629" s="11">
        <f>MONTH(Tabla1[[#This Row],[Fecha]])</f>
        <v>1</v>
      </c>
      <c r="M2629" s="11">
        <f>DAY(Tabla1[[#This Row],[Fecha]])</f>
        <v>15</v>
      </c>
      <c r="N2629" s="11">
        <f>WEEKDAY(Tabla1[[#This Row],[Fecha]],2)</f>
        <v>7</v>
      </c>
      <c r="O2629" s="11" t="str">
        <f t="shared" si="41"/>
        <v>Domingo</v>
      </c>
    </row>
    <row r="2630" spans="1:15" x14ac:dyDescent="0.25">
      <c r="A2630" s="4">
        <v>40923</v>
      </c>
      <c r="B2630">
        <v>3</v>
      </c>
      <c r="C2630">
        <v>1</v>
      </c>
      <c r="D2630" s="5" t="s">
        <v>47</v>
      </c>
      <c r="E2630" s="6">
        <v>649.5</v>
      </c>
      <c r="F2630" s="6">
        <v>1079.29</v>
      </c>
      <c r="G2630" s="6">
        <v>1728.79</v>
      </c>
      <c r="H2630" s="6" t="str">
        <f>VLOOKUP(Tabla1[[#This Row],[Caja]],Originales!$I$3:$K$6,2,FALSE)</f>
        <v>Las Canteras</v>
      </c>
      <c r="I2630" s="6" t="str">
        <f>VLOOKUP(Tabla1[[#This Row],[Caja]],Originales!$I$3:$K$6,3,FALSE)</f>
        <v>Las Palmas</v>
      </c>
      <c r="J2630" s="9" t="str">
        <f>VLOOKUP(Tabla1[[#This Row],[CodigoEmpleado]],Originales!$M$3:$P$13,2,FALSE)</f>
        <v>Toño</v>
      </c>
      <c r="K2630" s="10">
        <f>YEAR(Tabla1[[#This Row],[Fecha]])</f>
        <v>2012</v>
      </c>
      <c r="L2630" s="11">
        <f>MONTH(Tabla1[[#This Row],[Fecha]])</f>
        <v>1</v>
      </c>
      <c r="M2630" s="11">
        <f>DAY(Tabla1[[#This Row],[Fecha]])</f>
        <v>15</v>
      </c>
      <c r="N2630" s="11">
        <f>WEEKDAY(Tabla1[[#This Row],[Fecha]],2)</f>
        <v>7</v>
      </c>
      <c r="O2630" s="11" t="str">
        <f t="shared" si="41"/>
        <v>Domingo</v>
      </c>
    </row>
    <row r="2631" spans="1:15" x14ac:dyDescent="0.25">
      <c r="A2631" s="4">
        <v>40923</v>
      </c>
      <c r="B2631">
        <v>3</v>
      </c>
      <c r="C2631">
        <v>2</v>
      </c>
      <c r="D2631" s="5" t="s">
        <v>24</v>
      </c>
      <c r="E2631" s="6">
        <v>735.48</v>
      </c>
      <c r="F2631" s="6">
        <v>1191.52</v>
      </c>
      <c r="G2631" s="6">
        <v>1927</v>
      </c>
      <c r="H2631" s="6" t="str">
        <f>VLOOKUP(Tabla1[[#This Row],[Caja]],Originales!$I$3:$K$6,2,FALSE)</f>
        <v>Las Canteras</v>
      </c>
      <c r="I2631" s="6" t="str">
        <f>VLOOKUP(Tabla1[[#This Row],[Caja]],Originales!$I$3:$K$6,3,FALSE)</f>
        <v>Las Palmas</v>
      </c>
      <c r="J2631" s="9" t="str">
        <f>VLOOKUP(Tabla1[[#This Row],[CodigoEmpleado]],Originales!$M$3:$P$13,2,FALSE)</f>
        <v>Ana</v>
      </c>
      <c r="K2631" s="10">
        <f>YEAR(Tabla1[[#This Row],[Fecha]])</f>
        <v>2012</v>
      </c>
      <c r="L2631" s="11">
        <f>MONTH(Tabla1[[#This Row],[Fecha]])</f>
        <v>1</v>
      </c>
      <c r="M2631" s="11">
        <f>DAY(Tabla1[[#This Row],[Fecha]])</f>
        <v>15</v>
      </c>
      <c r="N2631" s="11">
        <f>WEEKDAY(Tabla1[[#This Row],[Fecha]],2)</f>
        <v>7</v>
      </c>
      <c r="O2631" s="11" t="str">
        <f t="shared" si="41"/>
        <v>Domingo</v>
      </c>
    </row>
    <row r="2632" spans="1:15" x14ac:dyDescent="0.25">
      <c r="A2632" s="4">
        <v>40923</v>
      </c>
      <c r="B2632">
        <v>4</v>
      </c>
      <c r="C2632">
        <v>1</v>
      </c>
      <c r="D2632" s="5" t="s">
        <v>30</v>
      </c>
      <c r="E2632" s="6">
        <v>654.63</v>
      </c>
      <c r="F2632" s="6">
        <v>1101.1400000000001</v>
      </c>
      <c r="G2632" s="6">
        <v>1755.77</v>
      </c>
      <c r="H2632" s="6" t="str">
        <f>VLOOKUP(Tabla1[[#This Row],[Caja]],Originales!$I$3:$K$6,2,FALSE)</f>
        <v>Telde</v>
      </c>
      <c r="I2632" s="6" t="str">
        <f>VLOOKUP(Tabla1[[#This Row],[Caja]],Originales!$I$3:$K$6,3,FALSE)</f>
        <v>Las Palmas</v>
      </c>
      <c r="J2632" s="9" t="str">
        <f>VLOOKUP(Tabla1[[#This Row],[CodigoEmpleado]],Originales!$M$3:$P$13,2,FALSE)</f>
        <v>Juan</v>
      </c>
      <c r="K2632" s="10">
        <f>YEAR(Tabla1[[#This Row],[Fecha]])</f>
        <v>2012</v>
      </c>
      <c r="L2632" s="11">
        <f>MONTH(Tabla1[[#This Row],[Fecha]])</f>
        <v>1</v>
      </c>
      <c r="M2632" s="11">
        <f>DAY(Tabla1[[#This Row],[Fecha]])</f>
        <v>15</v>
      </c>
      <c r="N2632" s="11">
        <f>WEEKDAY(Tabla1[[#This Row],[Fecha]],2)</f>
        <v>7</v>
      </c>
      <c r="O2632" s="11" t="str">
        <f t="shared" si="41"/>
        <v>Domingo</v>
      </c>
    </row>
    <row r="2633" spans="1:15" x14ac:dyDescent="0.25">
      <c r="A2633" s="4">
        <v>40923</v>
      </c>
      <c r="B2633">
        <v>4</v>
      </c>
      <c r="C2633">
        <v>2</v>
      </c>
      <c r="D2633" s="5" t="s">
        <v>16</v>
      </c>
      <c r="E2633" s="6">
        <v>766.75</v>
      </c>
      <c r="F2633" s="6">
        <v>1257.2</v>
      </c>
      <c r="G2633" s="6">
        <v>2023.95</v>
      </c>
      <c r="H2633" s="6" t="str">
        <f>VLOOKUP(Tabla1[[#This Row],[Caja]],Originales!$I$3:$K$6,2,FALSE)</f>
        <v>Telde</v>
      </c>
      <c r="I2633" s="6" t="str">
        <f>VLOOKUP(Tabla1[[#This Row],[Caja]],Originales!$I$3:$K$6,3,FALSE)</f>
        <v>Las Palmas</v>
      </c>
      <c r="J2633" s="9" t="str">
        <f>VLOOKUP(Tabla1[[#This Row],[CodigoEmpleado]],Originales!$M$3:$P$13,2,FALSE)</f>
        <v>Jorge</v>
      </c>
      <c r="K2633" s="10">
        <f>YEAR(Tabla1[[#This Row],[Fecha]])</f>
        <v>2012</v>
      </c>
      <c r="L2633" s="11">
        <f>MONTH(Tabla1[[#This Row],[Fecha]])</f>
        <v>1</v>
      </c>
      <c r="M2633" s="11">
        <f>DAY(Tabla1[[#This Row],[Fecha]])</f>
        <v>15</v>
      </c>
      <c r="N2633" s="11">
        <f>WEEKDAY(Tabla1[[#This Row],[Fecha]],2)</f>
        <v>7</v>
      </c>
      <c r="O2633" s="11" t="str">
        <f t="shared" si="41"/>
        <v>Domingo</v>
      </c>
    </row>
    <row r="2634" spans="1:15" x14ac:dyDescent="0.25">
      <c r="A2634" s="4">
        <v>40924</v>
      </c>
      <c r="B2634">
        <v>1</v>
      </c>
      <c r="C2634">
        <v>1</v>
      </c>
      <c r="D2634" s="5" t="s">
        <v>22</v>
      </c>
      <c r="E2634" s="6">
        <v>663.42</v>
      </c>
      <c r="F2634" s="6">
        <v>1006.26</v>
      </c>
      <c r="G2634" s="6">
        <v>1669.68</v>
      </c>
      <c r="H2634" s="6" t="str">
        <f>VLOOKUP(Tabla1[[#This Row],[Caja]],Originales!$I$3:$K$6,2,FALSE)</f>
        <v>Tenerife Norte</v>
      </c>
      <c r="I2634" s="6" t="str">
        <f>VLOOKUP(Tabla1[[#This Row],[Caja]],Originales!$I$3:$K$6,3,FALSE)</f>
        <v>Tenerife</v>
      </c>
      <c r="J2634" s="9" t="str">
        <f>VLOOKUP(Tabla1[[#This Row],[CodigoEmpleado]],Originales!$M$3:$P$13,2,FALSE)</f>
        <v>Paco</v>
      </c>
      <c r="K2634" s="10">
        <f>YEAR(Tabla1[[#This Row],[Fecha]])</f>
        <v>2012</v>
      </c>
      <c r="L2634" s="11">
        <f>MONTH(Tabla1[[#This Row],[Fecha]])</f>
        <v>1</v>
      </c>
      <c r="M2634" s="11">
        <f>DAY(Tabla1[[#This Row],[Fecha]])</f>
        <v>16</v>
      </c>
      <c r="N2634" s="11">
        <f>WEEKDAY(Tabla1[[#This Row],[Fecha]],2)</f>
        <v>1</v>
      </c>
      <c r="O2634" s="11" t="str">
        <f t="shared" si="41"/>
        <v>Lunes</v>
      </c>
    </row>
    <row r="2635" spans="1:15" x14ac:dyDescent="0.25">
      <c r="A2635" s="4">
        <v>40924</v>
      </c>
      <c r="B2635">
        <v>1</v>
      </c>
      <c r="C2635">
        <v>2</v>
      </c>
      <c r="D2635" s="5" t="s">
        <v>27</v>
      </c>
      <c r="E2635" s="6">
        <v>695.52</v>
      </c>
      <c r="F2635" s="6">
        <v>1073.1600000000001</v>
      </c>
      <c r="G2635" s="6">
        <v>1768.68</v>
      </c>
      <c r="H2635" s="6" t="str">
        <f>VLOOKUP(Tabla1[[#This Row],[Caja]],Originales!$I$3:$K$6,2,FALSE)</f>
        <v>Tenerife Norte</v>
      </c>
      <c r="I2635" s="6" t="str">
        <f>VLOOKUP(Tabla1[[#This Row],[Caja]],Originales!$I$3:$K$6,3,FALSE)</f>
        <v>Tenerife</v>
      </c>
      <c r="J2635" s="9" t="str">
        <f>VLOOKUP(Tabla1[[#This Row],[CodigoEmpleado]],Originales!$M$3:$P$13,2,FALSE)</f>
        <v>Bea</v>
      </c>
      <c r="K2635" s="10">
        <f>YEAR(Tabla1[[#This Row],[Fecha]])</f>
        <v>2012</v>
      </c>
      <c r="L2635" s="11">
        <f>MONTH(Tabla1[[#This Row],[Fecha]])</f>
        <v>1</v>
      </c>
      <c r="M2635" s="11">
        <f>DAY(Tabla1[[#This Row],[Fecha]])</f>
        <v>16</v>
      </c>
      <c r="N2635" s="11">
        <f>WEEKDAY(Tabla1[[#This Row],[Fecha]],2)</f>
        <v>1</v>
      </c>
      <c r="O2635" s="11" t="str">
        <f t="shared" si="41"/>
        <v>Lunes</v>
      </c>
    </row>
    <row r="2636" spans="1:15" x14ac:dyDescent="0.25">
      <c r="A2636" s="4">
        <v>40924</v>
      </c>
      <c r="B2636">
        <v>2</v>
      </c>
      <c r="C2636">
        <v>1</v>
      </c>
      <c r="D2636" s="5" t="s">
        <v>32</v>
      </c>
      <c r="E2636" s="6">
        <v>588.78</v>
      </c>
      <c r="F2636" s="6">
        <v>949.92</v>
      </c>
      <c r="G2636" s="6">
        <v>1538.7</v>
      </c>
      <c r="H2636" s="6" t="str">
        <f>VLOOKUP(Tabla1[[#This Row],[Caja]],Originales!$I$3:$K$6,2,FALSE)</f>
        <v>Tenerife Sur</v>
      </c>
      <c r="I2636" s="6" t="str">
        <f>VLOOKUP(Tabla1[[#This Row],[Caja]],Originales!$I$3:$K$6,3,FALSE)</f>
        <v>Tenerife</v>
      </c>
      <c r="J2636" s="9" t="str">
        <f>VLOOKUP(Tabla1[[#This Row],[CodigoEmpleado]],Originales!$M$3:$P$13,2,FALSE)</f>
        <v>Ana</v>
      </c>
      <c r="K2636" s="10">
        <f>YEAR(Tabla1[[#This Row],[Fecha]])</f>
        <v>2012</v>
      </c>
      <c r="L2636" s="11">
        <f>MONTH(Tabla1[[#This Row],[Fecha]])</f>
        <v>1</v>
      </c>
      <c r="M2636" s="11">
        <f>DAY(Tabla1[[#This Row],[Fecha]])</f>
        <v>16</v>
      </c>
      <c r="N2636" s="11">
        <f>WEEKDAY(Tabla1[[#This Row],[Fecha]],2)</f>
        <v>1</v>
      </c>
      <c r="O2636" s="11" t="str">
        <f t="shared" si="41"/>
        <v>Lunes</v>
      </c>
    </row>
    <row r="2637" spans="1:15" x14ac:dyDescent="0.25">
      <c r="A2637" s="4">
        <v>40924</v>
      </c>
      <c r="B2637">
        <v>2</v>
      </c>
      <c r="C2637">
        <v>2</v>
      </c>
      <c r="D2637" s="5" t="s">
        <v>37</v>
      </c>
      <c r="E2637" s="6">
        <v>609.44000000000005</v>
      </c>
      <c r="F2637" s="6">
        <v>980.42</v>
      </c>
      <c r="G2637" s="6">
        <v>1589.86</v>
      </c>
      <c r="H2637" s="6" t="str">
        <f>VLOOKUP(Tabla1[[#This Row],[Caja]],Originales!$I$3:$K$6,2,FALSE)</f>
        <v>Tenerife Sur</v>
      </c>
      <c r="I2637" s="6" t="str">
        <f>VLOOKUP(Tabla1[[#This Row],[Caja]],Originales!$I$3:$K$6,3,FALSE)</f>
        <v>Tenerife</v>
      </c>
      <c r="J2637" s="9" t="str">
        <f>VLOOKUP(Tabla1[[#This Row],[CodigoEmpleado]],Originales!$M$3:$P$13,2,FALSE)</f>
        <v>Luis</v>
      </c>
      <c r="K2637" s="10">
        <f>YEAR(Tabla1[[#This Row],[Fecha]])</f>
        <v>2012</v>
      </c>
      <c r="L2637" s="11">
        <f>MONTH(Tabla1[[#This Row],[Fecha]])</f>
        <v>1</v>
      </c>
      <c r="M2637" s="11">
        <f>DAY(Tabla1[[#This Row],[Fecha]])</f>
        <v>16</v>
      </c>
      <c r="N2637" s="11">
        <f>WEEKDAY(Tabla1[[#This Row],[Fecha]],2)</f>
        <v>1</v>
      </c>
      <c r="O2637" s="11" t="str">
        <f t="shared" si="41"/>
        <v>Lunes</v>
      </c>
    </row>
    <row r="2638" spans="1:15" x14ac:dyDescent="0.25">
      <c r="A2638" s="4">
        <v>40924</v>
      </c>
      <c r="B2638">
        <v>3</v>
      </c>
      <c r="C2638">
        <v>1</v>
      </c>
      <c r="D2638" s="5" t="s">
        <v>40</v>
      </c>
      <c r="E2638" s="6">
        <v>613.96</v>
      </c>
      <c r="F2638" s="6">
        <v>1066.48</v>
      </c>
      <c r="G2638" s="6">
        <v>1680.44</v>
      </c>
      <c r="H2638" s="6" t="str">
        <f>VLOOKUP(Tabla1[[#This Row],[Caja]],Originales!$I$3:$K$6,2,FALSE)</f>
        <v>Las Canteras</v>
      </c>
      <c r="I2638" s="6" t="str">
        <f>VLOOKUP(Tabla1[[#This Row],[Caja]],Originales!$I$3:$K$6,3,FALSE)</f>
        <v>Las Palmas</v>
      </c>
      <c r="J2638" s="9" t="str">
        <f>VLOOKUP(Tabla1[[#This Row],[CodigoEmpleado]],Originales!$M$3:$P$13,2,FALSE)</f>
        <v>Pepe</v>
      </c>
      <c r="K2638" s="10">
        <f>YEAR(Tabla1[[#This Row],[Fecha]])</f>
        <v>2012</v>
      </c>
      <c r="L2638" s="11">
        <f>MONTH(Tabla1[[#This Row],[Fecha]])</f>
        <v>1</v>
      </c>
      <c r="M2638" s="11">
        <f>DAY(Tabla1[[#This Row],[Fecha]])</f>
        <v>16</v>
      </c>
      <c r="N2638" s="11">
        <f>WEEKDAY(Tabla1[[#This Row],[Fecha]],2)</f>
        <v>1</v>
      </c>
      <c r="O2638" s="11" t="str">
        <f t="shared" si="41"/>
        <v>Lunes</v>
      </c>
    </row>
    <row r="2639" spans="1:15" x14ac:dyDescent="0.25">
      <c r="A2639" s="4">
        <v>40924</v>
      </c>
      <c r="B2639">
        <v>3</v>
      </c>
      <c r="C2639">
        <v>2</v>
      </c>
      <c r="D2639" s="5" t="s">
        <v>41</v>
      </c>
      <c r="E2639" s="6">
        <v>730.85</v>
      </c>
      <c r="F2639" s="6">
        <v>1205.04</v>
      </c>
      <c r="G2639" s="6">
        <v>1935.89</v>
      </c>
      <c r="H2639" s="6" t="str">
        <f>VLOOKUP(Tabla1[[#This Row],[Caja]],Originales!$I$3:$K$6,2,FALSE)</f>
        <v>Las Canteras</v>
      </c>
      <c r="I2639" s="6" t="str">
        <f>VLOOKUP(Tabla1[[#This Row],[Caja]],Originales!$I$3:$K$6,3,FALSE)</f>
        <v>Las Palmas</v>
      </c>
      <c r="J2639" s="9" t="str">
        <f>VLOOKUP(Tabla1[[#This Row],[CodigoEmpleado]],Originales!$M$3:$P$13,2,FALSE)</f>
        <v>Javi</v>
      </c>
      <c r="K2639" s="10">
        <f>YEAR(Tabla1[[#This Row],[Fecha]])</f>
        <v>2012</v>
      </c>
      <c r="L2639" s="11">
        <f>MONTH(Tabla1[[#This Row],[Fecha]])</f>
        <v>1</v>
      </c>
      <c r="M2639" s="11">
        <f>DAY(Tabla1[[#This Row],[Fecha]])</f>
        <v>16</v>
      </c>
      <c r="N2639" s="11">
        <f>WEEKDAY(Tabla1[[#This Row],[Fecha]],2)</f>
        <v>1</v>
      </c>
      <c r="O2639" s="11" t="str">
        <f t="shared" si="41"/>
        <v>Lunes</v>
      </c>
    </row>
    <row r="2640" spans="1:15" x14ac:dyDescent="0.25">
      <c r="A2640" s="4">
        <v>40924</v>
      </c>
      <c r="B2640">
        <v>4</v>
      </c>
      <c r="C2640">
        <v>1</v>
      </c>
      <c r="D2640" s="5" t="s">
        <v>43</v>
      </c>
      <c r="E2640" s="6">
        <v>677.69</v>
      </c>
      <c r="F2640" s="6">
        <v>1024.67</v>
      </c>
      <c r="G2640" s="6">
        <v>1702.36</v>
      </c>
      <c r="H2640" s="6" t="str">
        <f>VLOOKUP(Tabla1[[#This Row],[Caja]],Originales!$I$3:$K$6,2,FALSE)</f>
        <v>Telde</v>
      </c>
      <c r="I2640" s="6" t="str">
        <f>VLOOKUP(Tabla1[[#This Row],[Caja]],Originales!$I$3:$K$6,3,FALSE)</f>
        <v>Las Palmas</v>
      </c>
      <c r="J2640" s="9" t="str">
        <f>VLOOKUP(Tabla1[[#This Row],[CodigoEmpleado]],Originales!$M$3:$P$13,2,FALSE)</f>
        <v>Jose</v>
      </c>
      <c r="K2640" s="10">
        <f>YEAR(Tabla1[[#This Row],[Fecha]])</f>
        <v>2012</v>
      </c>
      <c r="L2640" s="11">
        <f>MONTH(Tabla1[[#This Row],[Fecha]])</f>
        <v>1</v>
      </c>
      <c r="M2640" s="11">
        <f>DAY(Tabla1[[#This Row],[Fecha]])</f>
        <v>16</v>
      </c>
      <c r="N2640" s="11">
        <f>WEEKDAY(Tabla1[[#This Row],[Fecha]],2)</f>
        <v>1</v>
      </c>
      <c r="O2640" s="11" t="str">
        <f t="shared" si="41"/>
        <v>Lunes</v>
      </c>
    </row>
    <row r="2641" spans="1:15" x14ac:dyDescent="0.25">
      <c r="A2641" s="4">
        <v>40924</v>
      </c>
      <c r="B2641">
        <v>4</v>
      </c>
      <c r="C2641">
        <v>2</v>
      </c>
      <c r="D2641" s="5" t="s">
        <v>47</v>
      </c>
      <c r="E2641" s="6">
        <v>587.79</v>
      </c>
      <c r="F2641" s="6">
        <v>1031.42</v>
      </c>
      <c r="G2641" s="6">
        <v>1619.21</v>
      </c>
      <c r="H2641" s="6" t="str">
        <f>VLOOKUP(Tabla1[[#This Row],[Caja]],Originales!$I$3:$K$6,2,FALSE)</f>
        <v>Telde</v>
      </c>
      <c r="I2641" s="6" t="str">
        <f>VLOOKUP(Tabla1[[#This Row],[Caja]],Originales!$I$3:$K$6,3,FALSE)</f>
        <v>Las Palmas</v>
      </c>
      <c r="J2641" s="9" t="str">
        <f>VLOOKUP(Tabla1[[#This Row],[CodigoEmpleado]],Originales!$M$3:$P$13,2,FALSE)</f>
        <v>Toño</v>
      </c>
      <c r="K2641" s="10">
        <f>YEAR(Tabla1[[#This Row],[Fecha]])</f>
        <v>2012</v>
      </c>
      <c r="L2641" s="11">
        <f>MONTH(Tabla1[[#This Row],[Fecha]])</f>
        <v>1</v>
      </c>
      <c r="M2641" s="11">
        <f>DAY(Tabla1[[#This Row],[Fecha]])</f>
        <v>16</v>
      </c>
      <c r="N2641" s="11">
        <f>WEEKDAY(Tabla1[[#This Row],[Fecha]],2)</f>
        <v>1</v>
      </c>
      <c r="O2641" s="11" t="str">
        <f t="shared" si="41"/>
        <v>Lunes</v>
      </c>
    </row>
    <row r="2642" spans="1:15" x14ac:dyDescent="0.25">
      <c r="A2642" s="4">
        <v>40925</v>
      </c>
      <c r="B2642">
        <v>1</v>
      </c>
      <c r="C2642">
        <v>1</v>
      </c>
      <c r="D2642" s="5" t="s">
        <v>24</v>
      </c>
      <c r="E2642" s="6">
        <v>639.30999999999995</v>
      </c>
      <c r="F2642" s="6">
        <v>990.92</v>
      </c>
      <c r="G2642" s="6">
        <v>1630.23</v>
      </c>
      <c r="H2642" s="6" t="str">
        <f>VLOOKUP(Tabla1[[#This Row],[Caja]],Originales!$I$3:$K$6,2,FALSE)</f>
        <v>Tenerife Norte</v>
      </c>
      <c r="I2642" s="6" t="str">
        <f>VLOOKUP(Tabla1[[#This Row],[Caja]],Originales!$I$3:$K$6,3,FALSE)</f>
        <v>Tenerife</v>
      </c>
      <c r="J2642" s="9" t="str">
        <f>VLOOKUP(Tabla1[[#This Row],[CodigoEmpleado]],Originales!$M$3:$P$13,2,FALSE)</f>
        <v>Ana</v>
      </c>
      <c r="K2642" s="10">
        <f>YEAR(Tabla1[[#This Row],[Fecha]])</f>
        <v>2012</v>
      </c>
      <c r="L2642" s="11">
        <f>MONTH(Tabla1[[#This Row],[Fecha]])</f>
        <v>1</v>
      </c>
      <c r="M2642" s="11">
        <f>DAY(Tabla1[[#This Row],[Fecha]])</f>
        <v>17</v>
      </c>
      <c r="N2642" s="11">
        <f>WEEKDAY(Tabla1[[#This Row],[Fecha]],2)</f>
        <v>2</v>
      </c>
      <c r="O2642" s="11" t="str">
        <f t="shared" si="41"/>
        <v>Martes</v>
      </c>
    </row>
    <row r="2643" spans="1:15" x14ac:dyDescent="0.25">
      <c r="A2643" s="4">
        <v>40925</v>
      </c>
      <c r="B2643">
        <v>1</v>
      </c>
      <c r="C2643">
        <v>2</v>
      </c>
      <c r="D2643" s="5" t="s">
        <v>30</v>
      </c>
      <c r="E2643" s="6">
        <v>704.89</v>
      </c>
      <c r="F2643" s="6">
        <v>1208.97</v>
      </c>
      <c r="G2643" s="6">
        <v>1913.86</v>
      </c>
      <c r="H2643" s="6" t="str">
        <f>VLOOKUP(Tabla1[[#This Row],[Caja]],Originales!$I$3:$K$6,2,FALSE)</f>
        <v>Tenerife Norte</v>
      </c>
      <c r="I2643" s="6" t="str">
        <f>VLOOKUP(Tabla1[[#This Row],[Caja]],Originales!$I$3:$K$6,3,FALSE)</f>
        <v>Tenerife</v>
      </c>
      <c r="J2643" s="9" t="str">
        <f>VLOOKUP(Tabla1[[#This Row],[CodigoEmpleado]],Originales!$M$3:$P$13,2,FALSE)</f>
        <v>Juan</v>
      </c>
      <c r="K2643" s="10">
        <f>YEAR(Tabla1[[#This Row],[Fecha]])</f>
        <v>2012</v>
      </c>
      <c r="L2643" s="11">
        <f>MONTH(Tabla1[[#This Row],[Fecha]])</f>
        <v>1</v>
      </c>
      <c r="M2643" s="11">
        <f>DAY(Tabla1[[#This Row],[Fecha]])</f>
        <v>17</v>
      </c>
      <c r="N2643" s="11">
        <f>WEEKDAY(Tabla1[[#This Row],[Fecha]],2)</f>
        <v>2</v>
      </c>
      <c r="O2643" s="11" t="str">
        <f t="shared" si="41"/>
        <v>Martes</v>
      </c>
    </row>
    <row r="2644" spans="1:15" x14ac:dyDescent="0.25">
      <c r="A2644" s="4">
        <v>40925</v>
      </c>
      <c r="B2644">
        <v>2</v>
      </c>
      <c r="C2644">
        <v>1</v>
      </c>
      <c r="D2644" s="5" t="s">
        <v>16</v>
      </c>
      <c r="E2644" s="6">
        <v>649.52</v>
      </c>
      <c r="F2644" s="6">
        <v>1007.67</v>
      </c>
      <c r="G2644" s="6">
        <v>1657.19</v>
      </c>
      <c r="H2644" s="6" t="str">
        <f>VLOOKUP(Tabla1[[#This Row],[Caja]],Originales!$I$3:$K$6,2,FALSE)</f>
        <v>Tenerife Sur</v>
      </c>
      <c r="I2644" s="6" t="str">
        <f>VLOOKUP(Tabla1[[#This Row],[Caja]],Originales!$I$3:$K$6,3,FALSE)</f>
        <v>Tenerife</v>
      </c>
      <c r="J2644" s="9" t="str">
        <f>VLOOKUP(Tabla1[[#This Row],[CodigoEmpleado]],Originales!$M$3:$P$13,2,FALSE)</f>
        <v>Jorge</v>
      </c>
      <c r="K2644" s="10">
        <f>YEAR(Tabla1[[#This Row],[Fecha]])</f>
        <v>2012</v>
      </c>
      <c r="L2644" s="11">
        <f>MONTH(Tabla1[[#This Row],[Fecha]])</f>
        <v>1</v>
      </c>
      <c r="M2644" s="11">
        <f>DAY(Tabla1[[#This Row],[Fecha]])</f>
        <v>17</v>
      </c>
      <c r="N2644" s="11">
        <f>WEEKDAY(Tabla1[[#This Row],[Fecha]],2)</f>
        <v>2</v>
      </c>
      <c r="O2644" s="11" t="str">
        <f t="shared" si="41"/>
        <v>Martes</v>
      </c>
    </row>
    <row r="2645" spans="1:15" x14ac:dyDescent="0.25">
      <c r="A2645" s="4">
        <v>40925</v>
      </c>
      <c r="B2645">
        <v>2</v>
      </c>
      <c r="C2645">
        <v>2</v>
      </c>
      <c r="D2645" s="5" t="s">
        <v>22</v>
      </c>
      <c r="E2645" s="6">
        <v>555.35</v>
      </c>
      <c r="F2645" s="6">
        <v>1010.81</v>
      </c>
      <c r="G2645" s="6">
        <v>1566.16</v>
      </c>
      <c r="H2645" s="6" t="str">
        <f>VLOOKUP(Tabla1[[#This Row],[Caja]],Originales!$I$3:$K$6,2,FALSE)</f>
        <v>Tenerife Sur</v>
      </c>
      <c r="I2645" s="6" t="str">
        <f>VLOOKUP(Tabla1[[#This Row],[Caja]],Originales!$I$3:$K$6,3,FALSE)</f>
        <v>Tenerife</v>
      </c>
      <c r="J2645" s="9" t="str">
        <f>VLOOKUP(Tabla1[[#This Row],[CodigoEmpleado]],Originales!$M$3:$P$13,2,FALSE)</f>
        <v>Paco</v>
      </c>
      <c r="K2645" s="10">
        <f>YEAR(Tabla1[[#This Row],[Fecha]])</f>
        <v>2012</v>
      </c>
      <c r="L2645" s="11">
        <f>MONTH(Tabla1[[#This Row],[Fecha]])</f>
        <v>1</v>
      </c>
      <c r="M2645" s="11">
        <f>DAY(Tabla1[[#This Row],[Fecha]])</f>
        <v>17</v>
      </c>
      <c r="N2645" s="11">
        <f>WEEKDAY(Tabla1[[#This Row],[Fecha]],2)</f>
        <v>2</v>
      </c>
      <c r="O2645" s="11" t="str">
        <f t="shared" si="41"/>
        <v>Martes</v>
      </c>
    </row>
    <row r="2646" spans="1:15" x14ac:dyDescent="0.25">
      <c r="A2646" s="4">
        <v>40925</v>
      </c>
      <c r="B2646">
        <v>3</v>
      </c>
      <c r="C2646">
        <v>1</v>
      </c>
      <c r="D2646" s="5" t="s">
        <v>27</v>
      </c>
      <c r="E2646" s="6">
        <v>684.07</v>
      </c>
      <c r="F2646" s="6">
        <v>1037.44</v>
      </c>
      <c r="G2646" s="6">
        <v>1721.51</v>
      </c>
      <c r="H2646" s="6" t="str">
        <f>VLOOKUP(Tabla1[[#This Row],[Caja]],Originales!$I$3:$K$6,2,FALSE)</f>
        <v>Las Canteras</v>
      </c>
      <c r="I2646" s="6" t="str">
        <f>VLOOKUP(Tabla1[[#This Row],[Caja]],Originales!$I$3:$K$6,3,FALSE)</f>
        <v>Las Palmas</v>
      </c>
      <c r="J2646" s="9" t="str">
        <f>VLOOKUP(Tabla1[[#This Row],[CodigoEmpleado]],Originales!$M$3:$P$13,2,FALSE)</f>
        <v>Bea</v>
      </c>
      <c r="K2646" s="10">
        <f>YEAR(Tabla1[[#This Row],[Fecha]])</f>
        <v>2012</v>
      </c>
      <c r="L2646" s="11">
        <f>MONTH(Tabla1[[#This Row],[Fecha]])</f>
        <v>1</v>
      </c>
      <c r="M2646" s="11">
        <f>DAY(Tabla1[[#This Row],[Fecha]])</f>
        <v>17</v>
      </c>
      <c r="N2646" s="11">
        <f>WEEKDAY(Tabla1[[#This Row],[Fecha]],2)</f>
        <v>2</v>
      </c>
      <c r="O2646" s="11" t="str">
        <f t="shared" si="41"/>
        <v>Martes</v>
      </c>
    </row>
    <row r="2647" spans="1:15" x14ac:dyDescent="0.25">
      <c r="A2647" s="4">
        <v>40925</v>
      </c>
      <c r="B2647">
        <v>3</v>
      </c>
      <c r="C2647">
        <v>2</v>
      </c>
      <c r="D2647" s="5" t="s">
        <v>32</v>
      </c>
      <c r="E2647" s="6">
        <v>646.61</v>
      </c>
      <c r="F2647" s="6">
        <v>1090.3900000000001</v>
      </c>
      <c r="G2647" s="6">
        <v>1737</v>
      </c>
      <c r="H2647" s="6" t="str">
        <f>VLOOKUP(Tabla1[[#This Row],[Caja]],Originales!$I$3:$K$6,2,FALSE)</f>
        <v>Las Canteras</v>
      </c>
      <c r="I2647" s="6" t="str">
        <f>VLOOKUP(Tabla1[[#This Row],[Caja]],Originales!$I$3:$K$6,3,FALSE)</f>
        <v>Las Palmas</v>
      </c>
      <c r="J2647" s="9" t="str">
        <f>VLOOKUP(Tabla1[[#This Row],[CodigoEmpleado]],Originales!$M$3:$P$13,2,FALSE)</f>
        <v>Ana</v>
      </c>
      <c r="K2647" s="10">
        <f>YEAR(Tabla1[[#This Row],[Fecha]])</f>
        <v>2012</v>
      </c>
      <c r="L2647" s="11">
        <f>MONTH(Tabla1[[#This Row],[Fecha]])</f>
        <v>1</v>
      </c>
      <c r="M2647" s="11">
        <f>DAY(Tabla1[[#This Row],[Fecha]])</f>
        <v>17</v>
      </c>
      <c r="N2647" s="11">
        <f>WEEKDAY(Tabla1[[#This Row],[Fecha]],2)</f>
        <v>2</v>
      </c>
      <c r="O2647" s="11" t="str">
        <f t="shared" si="41"/>
        <v>Martes</v>
      </c>
    </row>
    <row r="2648" spans="1:15" x14ac:dyDescent="0.25">
      <c r="A2648" s="4">
        <v>40925</v>
      </c>
      <c r="B2648">
        <v>4</v>
      </c>
      <c r="C2648">
        <v>1</v>
      </c>
      <c r="D2648" s="5" t="s">
        <v>37</v>
      </c>
      <c r="E2648" s="6">
        <v>668.52</v>
      </c>
      <c r="F2648" s="6">
        <v>1057.0999999999999</v>
      </c>
      <c r="G2648" s="6">
        <v>1725.62</v>
      </c>
      <c r="H2648" s="6" t="str">
        <f>VLOOKUP(Tabla1[[#This Row],[Caja]],Originales!$I$3:$K$6,2,FALSE)</f>
        <v>Telde</v>
      </c>
      <c r="I2648" s="6" t="str">
        <f>VLOOKUP(Tabla1[[#This Row],[Caja]],Originales!$I$3:$K$6,3,FALSE)</f>
        <v>Las Palmas</v>
      </c>
      <c r="J2648" s="9" t="str">
        <f>VLOOKUP(Tabla1[[#This Row],[CodigoEmpleado]],Originales!$M$3:$P$13,2,FALSE)</f>
        <v>Luis</v>
      </c>
      <c r="K2648" s="10">
        <f>YEAR(Tabla1[[#This Row],[Fecha]])</f>
        <v>2012</v>
      </c>
      <c r="L2648" s="11">
        <f>MONTH(Tabla1[[#This Row],[Fecha]])</f>
        <v>1</v>
      </c>
      <c r="M2648" s="11">
        <f>DAY(Tabla1[[#This Row],[Fecha]])</f>
        <v>17</v>
      </c>
      <c r="N2648" s="11">
        <f>WEEKDAY(Tabla1[[#This Row],[Fecha]],2)</f>
        <v>2</v>
      </c>
      <c r="O2648" s="11" t="str">
        <f t="shared" si="41"/>
        <v>Martes</v>
      </c>
    </row>
    <row r="2649" spans="1:15" x14ac:dyDescent="0.25">
      <c r="A2649" s="4">
        <v>40925</v>
      </c>
      <c r="B2649">
        <v>4</v>
      </c>
      <c r="C2649">
        <v>2</v>
      </c>
      <c r="D2649" s="5" t="s">
        <v>40</v>
      </c>
      <c r="E2649" s="6">
        <v>641.46</v>
      </c>
      <c r="F2649" s="6">
        <v>1117.82</v>
      </c>
      <c r="G2649" s="6">
        <v>1759.28</v>
      </c>
      <c r="H2649" s="6" t="str">
        <f>VLOOKUP(Tabla1[[#This Row],[Caja]],Originales!$I$3:$K$6,2,FALSE)</f>
        <v>Telde</v>
      </c>
      <c r="I2649" s="6" t="str">
        <f>VLOOKUP(Tabla1[[#This Row],[Caja]],Originales!$I$3:$K$6,3,FALSE)</f>
        <v>Las Palmas</v>
      </c>
      <c r="J2649" s="9" t="str">
        <f>VLOOKUP(Tabla1[[#This Row],[CodigoEmpleado]],Originales!$M$3:$P$13,2,FALSE)</f>
        <v>Pepe</v>
      </c>
      <c r="K2649" s="10">
        <f>YEAR(Tabla1[[#This Row],[Fecha]])</f>
        <v>2012</v>
      </c>
      <c r="L2649" s="11">
        <f>MONTH(Tabla1[[#This Row],[Fecha]])</f>
        <v>1</v>
      </c>
      <c r="M2649" s="11">
        <f>DAY(Tabla1[[#This Row],[Fecha]])</f>
        <v>17</v>
      </c>
      <c r="N2649" s="11">
        <f>WEEKDAY(Tabla1[[#This Row],[Fecha]],2)</f>
        <v>2</v>
      </c>
      <c r="O2649" s="11" t="str">
        <f t="shared" si="41"/>
        <v>Martes</v>
      </c>
    </row>
    <row r="2650" spans="1:15" x14ac:dyDescent="0.25">
      <c r="A2650" s="4">
        <v>40926</v>
      </c>
      <c r="B2650">
        <v>1</v>
      </c>
      <c r="C2650">
        <v>1</v>
      </c>
      <c r="D2650" s="5" t="s">
        <v>41</v>
      </c>
      <c r="E2650" s="6">
        <v>594.32000000000005</v>
      </c>
      <c r="F2650" s="6">
        <v>1019.2</v>
      </c>
      <c r="G2650" s="6">
        <v>1613.52</v>
      </c>
      <c r="H2650" s="6" t="str">
        <f>VLOOKUP(Tabla1[[#This Row],[Caja]],Originales!$I$3:$K$6,2,FALSE)</f>
        <v>Tenerife Norte</v>
      </c>
      <c r="I2650" s="6" t="str">
        <f>VLOOKUP(Tabla1[[#This Row],[Caja]],Originales!$I$3:$K$6,3,FALSE)</f>
        <v>Tenerife</v>
      </c>
      <c r="J2650" s="9" t="str">
        <f>VLOOKUP(Tabla1[[#This Row],[CodigoEmpleado]],Originales!$M$3:$P$13,2,FALSE)</f>
        <v>Javi</v>
      </c>
      <c r="K2650" s="10">
        <f>YEAR(Tabla1[[#This Row],[Fecha]])</f>
        <v>2012</v>
      </c>
      <c r="L2650" s="11">
        <f>MONTH(Tabla1[[#This Row],[Fecha]])</f>
        <v>1</v>
      </c>
      <c r="M2650" s="11">
        <f>DAY(Tabla1[[#This Row],[Fecha]])</f>
        <v>18</v>
      </c>
      <c r="N2650" s="11">
        <f>WEEKDAY(Tabla1[[#This Row],[Fecha]],2)</f>
        <v>3</v>
      </c>
      <c r="O2650" s="11" t="str">
        <f t="shared" si="41"/>
        <v>Miércoles</v>
      </c>
    </row>
    <row r="2651" spans="1:15" x14ac:dyDescent="0.25">
      <c r="A2651" s="4">
        <v>40926</v>
      </c>
      <c r="B2651">
        <v>1</v>
      </c>
      <c r="C2651">
        <v>2</v>
      </c>
      <c r="D2651" s="5" t="s">
        <v>43</v>
      </c>
      <c r="E2651" s="6">
        <v>590.82000000000005</v>
      </c>
      <c r="F2651" s="6">
        <v>1019.44</v>
      </c>
      <c r="G2651" s="6">
        <v>1610.26</v>
      </c>
      <c r="H2651" s="6" t="str">
        <f>VLOOKUP(Tabla1[[#This Row],[Caja]],Originales!$I$3:$K$6,2,FALSE)</f>
        <v>Tenerife Norte</v>
      </c>
      <c r="I2651" s="6" t="str">
        <f>VLOOKUP(Tabla1[[#This Row],[Caja]],Originales!$I$3:$K$6,3,FALSE)</f>
        <v>Tenerife</v>
      </c>
      <c r="J2651" s="9" t="str">
        <f>VLOOKUP(Tabla1[[#This Row],[CodigoEmpleado]],Originales!$M$3:$P$13,2,FALSE)</f>
        <v>Jose</v>
      </c>
      <c r="K2651" s="10">
        <f>YEAR(Tabla1[[#This Row],[Fecha]])</f>
        <v>2012</v>
      </c>
      <c r="L2651" s="11">
        <f>MONTH(Tabla1[[#This Row],[Fecha]])</f>
        <v>1</v>
      </c>
      <c r="M2651" s="11">
        <f>DAY(Tabla1[[#This Row],[Fecha]])</f>
        <v>18</v>
      </c>
      <c r="N2651" s="11">
        <f>WEEKDAY(Tabla1[[#This Row],[Fecha]],2)</f>
        <v>3</v>
      </c>
      <c r="O2651" s="11" t="str">
        <f t="shared" si="41"/>
        <v>Miércoles</v>
      </c>
    </row>
    <row r="2652" spans="1:15" x14ac:dyDescent="0.25">
      <c r="A2652" s="4">
        <v>40926</v>
      </c>
      <c r="B2652">
        <v>2</v>
      </c>
      <c r="C2652">
        <v>1</v>
      </c>
      <c r="D2652" s="5" t="s">
        <v>47</v>
      </c>
      <c r="E2652" s="6">
        <v>611.57000000000005</v>
      </c>
      <c r="F2652" s="6">
        <v>1115.51</v>
      </c>
      <c r="G2652" s="6">
        <v>1727.08</v>
      </c>
      <c r="H2652" s="6" t="str">
        <f>VLOOKUP(Tabla1[[#This Row],[Caja]],Originales!$I$3:$K$6,2,FALSE)</f>
        <v>Tenerife Sur</v>
      </c>
      <c r="I2652" s="6" t="str">
        <f>VLOOKUP(Tabla1[[#This Row],[Caja]],Originales!$I$3:$K$6,3,FALSE)</f>
        <v>Tenerife</v>
      </c>
      <c r="J2652" s="9" t="str">
        <f>VLOOKUP(Tabla1[[#This Row],[CodigoEmpleado]],Originales!$M$3:$P$13,2,FALSE)</f>
        <v>Toño</v>
      </c>
      <c r="K2652" s="10">
        <f>YEAR(Tabla1[[#This Row],[Fecha]])</f>
        <v>2012</v>
      </c>
      <c r="L2652" s="11">
        <f>MONTH(Tabla1[[#This Row],[Fecha]])</f>
        <v>1</v>
      </c>
      <c r="M2652" s="11">
        <f>DAY(Tabla1[[#This Row],[Fecha]])</f>
        <v>18</v>
      </c>
      <c r="N2652" s="11">
        <f>WEEKDAY(Tabla1[[#This Row],[Fecha]],2)</f>
        <v>3</v>
      </c>
      <c r="O2652" s="11" t="str">
        <f t="shared" si="41"/>
        <v>Miércoles</v>
      </c>
    </row>
    <row r="2653" spans="1:15" x14ac:dyDescent="0.25">
      <c r="A2653" s="4">
        <v>40926</v>
      </c>
      <c r="B2653">
        <v>2</v>
      </c>
      <c r="C2653">
        <v>2</v>
      </c>
      <c r="D2653" s="5" t="s">
        <v>24</v>
      </c>
      <c r="E2653" s="6">
        <v>743.31</v>
      </c>
      <c r="F2653" s="6">
        <v>1279.79</v>
      </c>
      <c r="G2653" s="6">
        <v>2023.1</v>
      </c>
      <c r="H2653" s="6" t="str">
        <f>VLOOKUP(Tabla1[[#This Row],[Caja]],Originales!$I$3:$K$6,2,FALSE)</f>
        <v>Tenerife Sur</v>
      </c>
      <c r="I2653" s="6" t="str">
        <f>VLOOKUP(Tabla1[[#This Row],[Caja]],Originales!$I$3:$K$6,3,FALSE)</f>
        <v>Tenerife</v>
      </c>
      <c r="J2653" s="9" t="str">
        <f>VLOOKUP(Tabla1[[#This Row],[CodigoEmpleado]],Originales!$M$3:$P$13,2,FALSE)</f>
        <v>Ana</v>
      </c>
      <c r="K2653" s="10">
        <f>YEAR(Tabla1[[#This Row],[Fecha]])</f>
        <v>2012</v>
      </c>
      <c r="L2653" s="11">
        <f>MONTH(Tabla1[[#This Row],[Fecha]])</f>
        <v>1</v>
      </c>
      <c r="M2653" s="11">
        <f>DAY(Tabla1[[#This Row],[Fecha]])</f>
        <v>18</v>
      </c>
      <c r="N2653" s="11">
        <f>WEEKDAY(Tabla1[[#This Row],[Fecha]],2)</f>
        <v>3</v>
      </c>
      <c r="O2653" s="11" t="str">
        <f t="shared" si="41"/>
        <v>Miércoles</v>
      </c>
    </row>
    <row r="2654" spans="1:15" x14ac:dyDescent="0.25">
      <c r="A2654" s="4">
        <v>40926</v>
      </c>
      <c r="B2654">
        <v>3</v>
      </c>
      <c r="C2654">
        <v>1</v>
      </c>
      <c r="D2654" s="5" t="s">
        <v>30</v>
      </c>
      <c r="E2654" s="6">
        <v>668.54</v>
      </c>
      <c r="F2654" s="6">
        <v>1125.73</v>
      </c>
      <c r="G2654" s="6">
        <v>1794.27</v>
      </c>
      <c r="H2654" s="6" t="str">
        <f>VLOOKUP(Tabla1[[#This Row],[Caja]],Originales!$I$3:$K$6,2,FALSE)</f>
        <v>Las Canteras</v>
      </c>
      <c r="I2654" s="6" t="str">
        <f>VLOOKUP(Tabla1[[#This Row],[Caja]],Originales!$I$3:$K$6,3,FALSE)</f>
        <v>Las Palmas</v>
      </c>
      <c r="J2654" s="9" t="str">
        <f>VLOOKUP(Tabla1[[#This Row],[CodigoEmpleado]],Originales!$M$3:$P$13,2,FALSE)</f>
        <v>Juan</v>
      </c>
      <c r="K2654" s="10">
        <f>YEAR(Tabla1[[#This Row],[Fecha]])</f>
        <v>2012</v>
      </c>
      <c r="L2654" s="11">
        <f>MONTH(Tabla1[[#This Row],[Fecha]])</f>
        <v>1</v>
      </c>
      <c r="M2654" s="11">
        <f>DAY(Tabla1[[#This Row],[Fecha]])</f>
        <v>18</v>
      </c>
      <c r="N2654" s="11">
        <f>WEEKDAY(Tabla1[[#This Row],[Fecha]],2)</f>
        <v>3</v>
      </c>
      <c r="O2654" s="11" t="str">
        <f t="shared" si="41"/>
        <v>Miércoles</v>
      </c>
    </row>
    <row r="2655" spans="1:15" x14ac:dyDescent="0.25">
      <c r="A2655" s="4">
        <v>40926</v>
      </c>
      <c r="B2655">
        <v>3</v>
      </c>
      <c r="C2655">
        <v>2</v>
      </c>
      <c r="D2655" s="5" t="s">
        <v>16</v>
      </c>
      <c r="E2655" s="6">
        <v>647.80999999999995</v>
      </c>
      <c r="F2655" s="6">
        <v>984.44</v>
      </c>
      <c r="G2655" s="6">
        <v>1632.25</v>
      </c>
      <c r="H2655" s="6" t="str">
        <f>VLOOKUP(Tabla1[[#This Row],[Caja]],Originales!$I$3:$K$6,2,FALSE)</f>
        <v>Las Canteras</v>
      </c>
      <c r="I2655" s="6" t="str">
        <f>VLOOKUP(Tabla1[[#This Row],[Caja]],Originales!$I$3:$K$6,3,FALSE)</f>
        <v>Las Palmas</v>
      </c>
      <c r="J2655" s="9" t="str">
        <f>VLOOKUP(Tabla1[[#This Row],[CodigoEmpleado]],Originales!$M$3:$P$13,2,FALSE)</f>
        <v>Jorge</v>
      </c>
      <c r="K2655" s="10">
        <f>YEAR(Tabla1[[#This Row],[Fecha]])</f>
        <v>2012</v>
      </c>
      <c r="L2655" s="11">
        <f>MONTH(Tabla1[[#This Row],[Fecha]])</f>
        <v>1</v>
      </c>
      <c r="M2655" s="11">
        <f>DAY(Tabla1[[#This Row],[Fecha]])</f>
        <v>18</v>
      </c>
      <c r="N2655" s="11">
        <f>WEEKDAY(Tabla1[[#This Row],[Fecha]],2)</f>
        <v>3</v>
      </c>
      <c r="O2655" s="11" t="str">
        <f t="shared" si="41"/>
        <v>Miércoles</v>
      </c>
    </row>
    <row r="2656" spans="1:15" x14ac:dyDescent="0.25">
      <c r="A2656" s="4">
        <v>40926</v>
      </c>
      <c r="B2656">
        <v>4</v>
      </c>
      <c r="C2656">
        <v>1</v>
      </c>
      <c r="D2656" s="5" t="s">
        <v>22</v>
      </c>
      <c r="E2656" s="6">
        <v>676.43</v>
      </c>
      <c r="F2656" s="6">
        <v>1097.8499999999999</v>
      </c>
      <c r="G2656" s="6">
        <v>1774.28</v>
      </c>
      <c r="H2656" s="6" t="str">
        <f>VLOOKUP(Tabla1[[#This Row],[Caja]],Originales!$I$3:$K$6,2,FALSE)</f>
        <v>Telde</v>
      </c>
      <c r="I2656" s="6" t="str">
        <f>VLOOKUP(Tabla1[[#This Row],[Caja]],Originales!$I$3:$K$6,3,FALSE)</f>
        <v>Las Palmas</v>
      </c>
      <c r="J2656" s="9" t="str">
        <f>VLOOKUP(Tabla1[[#This Row],[CodigoEmpleado]],Originales!$M$3:$P$13,2,FALSE)</f>
        <v>Paco</v>
      </c>
      <c r="K2656" s="10">
        <f>YEAR(Tabla1[[#This Row],[Fecha]])</f>
        <v>2012</v>
      </c>
      <c r="L2656" s="11">
        <f>MONTH(Tabla1[[#This Row],[Fecha]])</f>
        <v>1</v>
      </c>
      <c r="M2656" s="11">
        <f>DAY(Tabla1[[#This Row],[Fecha]])</f>
        <v>18</v>
      </c>
      <c r="N2656" s="11">
        <f>WEEKDAY(Tabla1[[#This Row],[Fecha]],2)</f>
        <v>3</v>
      </c>
      <c r="O2656" s="11" t="str">
        <f t="shared" si="41"/>
        <v>Miércoles</v>
      </c>
    </row>
    <row r="2657" spans="1:15" x14ac:dyDescent="0.25">
      <c r="A2657" s="4">
        <v>40926</v>
      </c>
      <c r="B2657">
        <v>4</v>
      </c>
      <c r="C2657">
        <v>2</v>
      </c>
      <c r="D2657" s="5" t="s">
        <v>27</v>
      </c>
      <c r="E2657" s="6">
        <v>646.53</v>
      </c>
      <c r="F2657" s="6">
        <v>1063.6500000000001</v>
      </c>
      <c r="G2657" s="6">
        <v>1710.18</v>
      </c>
      <c r="H2657" s="6" t="str">
        <f>VLOOKUP(Tabla1[[#This Row],[Caja]],Originales!$I$3:$K$6,2,FALSE)</f>
        <v>Telde</v>
      </c>
      <c r="I2657" s="6" t="str">
        <f>VLOOKUP(Tabla1[[#This Row],[Caja]],Originales!$I$3:$K$6,3,FALSE)</f>
        <v>Las Palmas</v>
      </c>
      <c r="J2657" s="9" t="str">
        <f>VLOOKUP(Tabla1[[#This Row],[CodigoEmpleado]],Originales!$M$3:$P$13,2,FALSE)</f>
        <v>Bea</v>
      </c>
      <c r="K2657" s="10">
        <f>YEAR(Tabla1[[#This Row],[Fecha]])</f>
        <v>2012</v>
      </c>
      <c r="L2657" s="11">
        <f>MONTH(Tabla1[[#This Row],[Fecha]])</f>
        <v>1</v>
      </c>
      <c r="M2657" s="11">
        <f>DAY(Tabla1[[#This Row],[Fecha]])</f>
        <v>18</v>
      </c>
      <c r="N2657" s="11">
        <f>WEEKDAY(Tabla1[[#This Row],[Fecha]],2)</f>
        <v>3</v>
      </c>
      <c r="O2657" s="11" t="str">
        <f t="shared" si="41"/>
        <v>Miércoles</v>
      </c>
    </row>
    <row r="2658" spans="1:15" x14ac:dyDescent="0.25">
      <c r="A2658" s="4">
        <v>40927</v>
      </c>
      <c r="B2658">
        <v>1</v>
      </c>
      <c r="C2658">
        <v>1</v>
      </c>
      <c r="D2658" s="5" t="s">
        <v>32</v>
      </c>
      <c r="E2658" s="6">
        <v>635.6</v>
      </c>
      <c r="F2658" s="6">
        <v>1123.08</v>
      </c>
      <c r="G2658" s="6">
        <v>1758.68</v>
      </c>
      <c r="H2658" s="6" t="str">
        <f>VLOOKUP(Tabla1[[#This Row],[Caja]],Originales!$I$3:$K$6,2,FALSE)</f>
        <v>Tenerife Norte</v>
      </c>
      <c r="I2658" s="6" t="str">
        <f>VLOOKUP(Tabla1[[#This Row],[Caja]],Originales!$I$3:$K$6,3,FALSE)</f>
        <v>Tenerife</v>
      </c>
      <c r="J2658" s="9" t="str">
        <f>VLOOKUP(Tabla1[[#This Row],[CodigoEmpleado]],Originales!$M$3:$P$13,2,FALSE)</f>
        <v>Ana</v>
      </c>
      <c r="K2658" s="10">
        <f>YEAR(Tabla1[[#This Row],[Fecha]])</f>
        <v>2012</v>
      </c>
      <c r="L2658" s="11">
        <f>MONTH(Tabla1[[#This Row],[Fecha]])</f>
        <v>1</v>
      </c>
      <c r="M2658" s="11">
        <f>DAY(Tabla1[[#This Row],[Fecha]])</f>
        <v>19</v>
      </c>
      <c r="N2658" s="11">
        <f>WEEKDAY(Tabla1[[#This Row],[Fecha]],2)</f>
        <v>4</v>
      </c>
      <c r="O2658" s="11" t="str">
        <f t="shared" si="41"/>
        <v>Jueves</v>
      </c>
    </row>
    <row r="2659" spans="1:15" x14ac:dyDescent="0.25">
      <c r="A2659" s="4">
        <v>40927</v>
      </c>
      <c r="B2659">
        <v>1</v>
      </c>
      <c r="C2659">
        <v>2</v>
      </c>
      <c r="D2659" s="5" t="s">
        <v>37</v>
      </c>
      <c r="E2659" s="6">
        <v>588.58000000000004</v>
      </c>
      <c r="F2659" s="6">
        <v>944.06</v>
      </c>
      <c r="G2659" s="6">
        <v>1532.64</v>
      </c>
      <c r="H2659" s="6" t="str">
        <f>VLOOKUP(Tabla1[[#This Row],[Caja]],Originales!$I$3:$K$6,2,FALSE)</f>
        <v>Tenerife Norte</v>
      </c>
      <c r="I2659" s="6" t="str">
        <f>VLOOKUP(Tabla1[[#This Row],[Caja]],Originales!$I$3:$K$6,3,FALSE)</f>
        <v>Tenerife</v>
      </c>
      <c r="J2659" s="9" t="str">
        <f>VLOOKUP(Tabla1[[#This Row],[CodigoEmpleado]],Originales!$M$3:$P$13,2,FALSE)</f>
        <v>Luis</v>
      </c>
      <c r="K2659" s="10">
        <f>YEAR(Tabla1[[#This Row],[Fecha]])</f>
        <v>2012</v>
      </c>
      <c r="L2659" s="11">
        <f>MONTH(Tabla1[[#This Row],[Fecha]])</f>
        <v>1</v>
      </c>
      <c r="M2659" s="11">
        <f>DAY(Tabla1[[#This Row],[Fecha]])</f>
        <v>19</v>
      </c>
      <c r="N2659" s="11">
        <f>WEEKDAY(Tabla1[[#This Row],[Fecha]],2)</f>
        <v>4</v>
      </c>
      <c r="O2659" s="11" t="str">
        <f t="shared" si="41"/>
        <v>Jueves</v>
      </c>
    </row>
    <row r="2660" spans="1:15" x14ac:dyDescent="0.25">
      <c r="A2660" s="4">
        <v>40927</v>
      </c>
      <c r="B2660">
        <v>2</v>
      </c>
      <c r="C2660">
        <v>1</v>
      </c>
      <c r="D2660" s="5" t="s">
        <v>40</v>
      </c>
      <c r="E2660" s="6">
        <v>663.26</v>
      </c>
      <c r="F2660" s="6">
        <v>1099.6400000000001</v>
      </c>
      <c r="G2660" s="6">
        <v>1762.9</v>
      </c>
      <c r="H2660" s="6" t="str">
        <f>VLOOKUP(Tabla1[[#This Row],[Caja]],Originales!$I$3:$K$6,2,FALSE)</f>
        <v>Tenerife Sur</v>
      </c>
      <c r="I2660" s="6" t="str">
        <f>VLOOKUP(Tabla1[[#This Row],[Caja]],Originales!$I$3:$K$6,3,FALSE)</f>
        <v>Tenerife</v>
      </c>
      <c r="J2660" s="9" t="str">
        <f>VLOOKUP(Tabla1[[#This Row],[CodigoEmpleado]],Originales!$M$3:$P$13,2,FALSE)</f>
        <v>Pepe</v>
      </c>
      <c r="K2660" s="10">
        <f>YEAR(Tabla1[[#This Row],[Fecha]])</f>
        <v>2012</v>
      </c>
      <c r="L2660" s="11">
        <f>MONTH(Tabla1[[#This Row],[Fecha]])</f>
        <v>1</v>
      </c>
      <c r="M2660" s="11">
        <f>DAY(Tabla1[[#This Row],[Fecha]])</f>
        <v>19</v>
      </c>
      <c r="N2660" s="11">
        <f>WEEKDAY(Tabla1[[#This Row],[Fecha]],2)</f>
        <v>4</v>
      </c>
      <c r="O2660" s="11" t="str">
        <f t="shared" si="41"/>
        <v>Jueves</v>
      </c>
    </row>
    <row r="2661" spans="1:15" x14ac:dyDescent="0.25">
      <c r="A2661" s="4">
        <v>40927</v>
      </c>
      <c r="B2661">
        <v>2</v>
      </c>
      <c r="C2661">
        <v>2</v>
      </c>
      <c r="D2661" s="5" t="s">
        <v>41</v>
      </c>
      <c r="E2661" s="6">
        <v>656.77</v>
      </c>
      <c r="F2661" s="6">
        <v>1125.94</v>
      </c>
      <c r="G2661" s="6">
        <v>1782.71</v>
      </c>
      <c r="H2661" s="6" t="str">
        <f>VLOOKUP(Tabla1[[#This Row],[Caja]],Originales!$I$3:$K$6,2,FALSE)</f>
        <v>Tenerife Sur</v>
      </c>
      <c r="I2661" s="6" t="str">
        <f>VLOOKUP(Tabla1[[#This Row],[Caja]],Originales!$I$3:$K$6,3,FALSE)</f>
        <v>Tenerife</v>
      </c>
      <c r="J2661" s="9" t="str">
        <f>VLOOKUP(Tabla1[[#This Row],[CodigoEmpleado]],Originales!$M$3:$P$13,2,FALSE)</f>
        <v>Javi</v>
      </c>
      <c r="K2661" s="10">
        <f>YEAR(Tabla1[[#This Row],[Fecha]])</f>
        <v>2012</v>
      </c>
      <c r="L2661" s="11">
        <f>MONTH(Tabla1[[#This Row],[Fecha]])</f>
        <v>1</v>
      </c>
      <c r="M2661" s="11">
        <f>DAY(Tabla1[[#This Row],[Fecha]])</f>
        <v>19</v>
      </c>
      <c r="N2661" s="11">
        <f>WEEKDAY(Tabla1[[#This Row],[Fecha]],2)</f>
        <v>4</v>
      </c>
      <c r="O2661" s="11" t="str">
        <f t="shared" si="41"/>
        <v>Jueves</v>
      </c>
    </row>
    <row r="2662" spans="1:15" x14ac:dyDescent="0.25">
      <c r="A2662" s="4">
        <v>40927</v>
      </c>
      <c r="B2662">
        <v>3</v>
      </c>
      <c r="C2662">
        <v>1</v>
      </c>
      <c r="D2662" s="5" t="s">
        <v>43</v>
      </c>
      <c r="E2662" s="6">
        <v>631.92999999999995</v>
      </c>
      <c r="F2662" s="6">
        <v>999.87</v>
      </c>
      <c r="G2662" s="6">
        <v>1631.8</v>
      </c>
      <c r="H2662" s="6" t="str">
        <f>VLOOKUP(Tabla1[[#This Row],[Caja]],Originales!$I$3:$K$6,2,FALSE)</f>
        <v>Las Canteras</v>
      </c>
      <c r="I2662" s="6" t="str">
        <f>VLOOKUP(Tabla1[[#This Row],[Caja]],Originales!$I$3:$K$6,3,FALSE)</f>
        <v>Las Palmas</v>
      </c>
      <c r="J2662" s="9" t="str">
        <f>VLOOKUP(Tabla1[[#This Row],[CodigoEmpleado]],Originales!$M$3:$P$13,2,FALSE)</f>
        <v>Jose</v>
      </c>
      <c r="K2662" s="10">
        <f>YEAR(Tabla1[[#This Row],[Fecha]])</f>
        <v>2012</v>
      </c>
      <c r="L2662" s="11">
        <f>MONTH(Tabla1[[#This Row],[Fecha]])</f>
        <v>1</v>
      </c>
      <c r="M2662" s="11">
        <f>DAY(Tabla1[[#This Row],[Fecha]])</f>
        <v>19</v>
      </c>
      <c r="N2662" s="11">
        <f>WEEKDAY(Tabla1[[#This Row],[Fecha]],2)</f>
        <v>4</v>
      </c>
      <c r="O2662" s="11" t="str">
        <f t="shared" si="41"/>
        <v>Jueves</v>
      </c>
    </row>
    <row r="2663" spans="1:15" x14ac:dyDescent="0.25">
      <c r="A2663" s="4">
        <v>40927</v>
      </c>
      <c r="B2663">
        <v>3</v>
      </c>
      <c r="C2663">
        <v>2</v>
      </c>
      <c r="D2663" s="5" t="s">
        <v>47</v>
      </c>
      <c r="E2663" s="6">
        <v>625.98</v>
      </c>
      <c r="F2663" s="6">
        <v>1124.73</v>
      </c>
      <c r="G2663" s="6">
        <v>1750.71</v>
      </c>
      <c r="H2663" s="6" t="str">
        <f>VLOOKUP(Tabla1[[#This Row],[Caja]],Originales!$I$3:$K$6,2,FALSE)</f>
        <v>Las Canteras</v>
      </c>
      <c r="I2663" s="6" t="str">
        <f>VLOOKUP(Tabla1[[#This Row],[Caja]],Originales!$I$3:$K$6,3,FALSE)</f>
        <v>Las Palmas</v>
      </c>
      <c r="J2663" s="9" t="str">
        <f>VLOOKUP(Tabla1[[#This Row],[CodigoEmpleado]],Originales!$M$3:$P$13,2,FALSE)</f>
        <v>Toño</v>
      </c>
      <c r="K2663" s="10">
        <f>YEAR(Tabla1[[#This Row],[Fecha]])</f>
        <v>2012</v>
      </c>
      <c r="L2663" s="11">
        <f>MONTH(Tabla1[[#This Row],[Fecha]])</f>
        <v>1</v>
      </c>
      <c r="M2663" s="11">
        <f>DAY(Tabla1[[#This Row],[Fecha]])</f>
        <v>19</v>
      </c>
      <c r="N2663" s="11">
        <f>WEEKDAY(Tabla1[[#This Row],[Fecha]],2)</f>
        <v>4</v>
      </c>
      <c r="O2663" s="11" t="str">
        <f t="shared" si="41"/>
        <v>Jueves</v>
      </c>
    </row>
    <row r="2664" spans="1:15" x14ac:dyDescent="0.25">
      <c r="A2664" s="4">
        <v>40927</v>
      </c>
      <c r="B2664">
        <v>4</v>
      </c>
      <c r="C2664">
        <v>1</v>
      </c>
      <c r="D2664" s="5" t="s">
        <v>24</v>
      </c>
      <c r="E2664" s="6">
        <v>650.37</v>
      </c>
      <c r="F2664" s="6">
        <v>989.93</v>
      </c>
      <c r="G2664" s="6">
        <v>1640.3</v>
      </c>
      <c r="H2664" s="6" t="str">
        <f>VLOOKUP(Tabla1[[#This Row],[Caja]],Originales!$I$3:$K$6,2,FALSE)</f>
        <v>Telde</v>
      </c>
      <c r="I2664" s="6" t="str">
        <f>VLOOKUP(Tabla1[[#This Row],[Caja]],Originales!$I$3:$K$6,3,FALSE)</f>
        <v>Las Palmas</v>
      </c>
      <c r="J2664" s="9" t="str">
        <f>VLOOKUP(Tabla1[[#This Row],[CodigoEmpleado]],Originales!$M$3:$P$13,2,FALSE)</f>
        <v>Ana</v>
      </c>
      <c r="K2664" s="10">
        <f>YEAR(Tabla1[[#This Row],[Fecha]])</f>
        <v>2012</v>
      </c>
      <c r="L2664" s="11">
        <f>MONTH(Tabla1[[#This Row],[Fecha]])</f>
        <v>1</v>
      </c>
      <c r="M2664" s="11">
        <f>DAY(Tabla1[[#This Row],[Fecha]])</f>
        <v>19</v>
      </c>
      <c r="N2664" s="11">
        <f>WEEKDAY(Tabla1[[#This Row],[Fecha]],2)</f>
        <v>4</v>
      </c>
      <c r="O2664" s="11" t="str">
        <f t="shared" si="41"/>
        <v>Jueves</v>
      </c>
    </row>
    <row r="2665" spans="1:15" x14ac:dyDescent="0.25">
      <c r="A2665" s="4">
        <v>40927</v>
      </c>
      <c r="B2665">
        <v>4</v>
      </c>
      <c r="C2665">
        <v>2</v>
      </c>
      <c r="D2665" s="5" t="s">
        <v>30</v>
      </c>
      <c r="E2665" s="6">
        <v>690.33</v>
      </c>
      <c r="F2665" s="6">
        <v>1041.55</v>
      </c>
      <c r="G2665" s="6">
        <v>1731.88</v>
      </c>
      <c r="H2665" s="6" t="str">
        <f>VLOOKUP(Tabla1[[#This Row],[Caja]],Originales!$I$3:$K$6,2,FALSE)</f>
        <v>Telde</v>
      </c>
      <c r="I2665" s="6" t="str">
        <f>VLOOKUP(Tabla1[[#This Row],[Caja]],Originales!$I$3:$K$6,3,FALSE)</f>
        <v>Las Palmas</v>
      </c>
      <c r="J2665" s="9" t="str">
        <f>VLOOKUP(Tabla1[[#This Row],[CodigoEmpleado]],Originales!$M$3:$P$13,2,FALSE)</f>
        <v>Juan</v>
      </c>
      <c r="K2665" s="10">
        <f>YEAR(Tabla1[[#This Row],[Fecha]])</f>
        <v>2012</v>
      </c>
      <c r="L2665" s="11">
        <f>MONTH(Tabla1[[#This Row],[Fecha]])</f>
        <v>1</v>
      </c>
      <c r="M2665" s="11">
        <f>DAY(Tabla1[[#This Row],[Fecha]])</f>
        <v>19</v>
      </c>
      <c r="N2665" s="11">
        <f>WEEKDAY(Tabla1[[#This Row],[Fecha]],2)</f>
        <v>4</v>
      </c>
      <c r="O2665" s="11" t="str">
        <f t="shared" si="41"/>
        <v>Jueves</v>
      </c>
    </row>
    <row r="2666" spans="1:15" x14ac:dyDescent="0.25">
      <c r="A2666" s="4">
        <v>40928</v>
      </c>
      <c r="B2666">
        <v>1</v>
      </c>
      <c r="C2666">
        <v>1</v>
      </c>
      <c r="D2666" s="5" t="s">
        <v>16</v>
      </c>
      <c r="E2666" s="6">
        <v>638.42999999999995</v>
      </c>
      <c r="F2666" s="6">
        <v>1057.94</v>
      </c>
      <c r="G2666" s="6">
        <v>1696.37</v>
      </c>
      <c r="H2666" s="6" t="str">
        <f>VLOOKUP(Tabla1[[#This Row],[Caja]],Originales!$I$3:$K$6,2,FALSE)</f>
        <v>Tenerife Norte</v>
      </c>
      <c r="I2666" s="6" t="str">
        <f>VLOOKUP(Tabla1[[#This Row],[Caja]],Originales!$I$3:$K$6,3,FALSE)</f>
        <v>Tenerife</v>
      </c>
      <c r="J2666" s="9" t="str">
        <f>VLOOKUP(Tabla1[[#This Row],[CodigoEmpleado]],Originales!$M$3:$P$13,2,FALSE)</f>
        <v>Jorge</v>
      </c>
      <c r="K2666" s="10">
        <f>YEAR(Tabla1[[#This Row],[Fecha]])</f>
        <v>2012</v>
      </c>
      <c r="L2666" s="11">
        <f>MONTH(Tabla1[[#This Row],[Fecha]])</f>
        <v>1</v>
      </c>
      <c r="M2666" s="11">
        <f>DAY(Tabla1[[#This Row],[Fecha]])</f>
        <v>20</v>
      </c>
      <c r="N2666" s="11">
        <f>WEEKDAY(Tabla1[[#This Row],[Fecha]],2)</f>
        <v>5</v>
      </c>
      <c r="O2666" s="11" t="str">
        <f t="shared" si="41"/>
        <v>Viernes</v>
      </c>
    </row>
    <row r="2667" spans="1:15" x14ac:dyDescent="0.25">
      <c r="A2667" s="4">
        <v>40928</v>
      </c>
      <c r="B2667">
        <v>1</v>
      </c>
      <c r="C2667">
        <v>2</v>
      </c>
      <c r="D2667" s="5" t="s">
        <v>22</v>
      </c>
      <c r="E2667" s="6">
        <v>684.07</v>
      </c>
      <c r="F2667" s="6">
        <v>1097.1500000000001</v>
      </c>
      <c r="G2667" s="6">
        <v>1781.22</v>
      </c>
      <c r="H2667" s="6" t="str">
        <f>VLOOKUP(Tabla1[[#This Row],[Caja]],Originales!$I$3:$K$6,2,FALSE)</f>
        <v>Tenerife Norte</v>
      </c>
      <c r="I2667" s="6" t="str">
        <f>VLOOKUP(Tabla1[[#This Row],[Caja]],Originales!$I$3:$K$6,3,FALSE)</f>
        <v>Tenerife</v>
      </c>
      <c r="J2667" s="9" t="str">
        <f>VLOOKUP(Tabla1[[#This Row],[CodigoEmpleado]],Originales!$M$3:$P$13,2,FALSE)</f>
        <v>Paco</v>
      </c>
      <c r="K2667" s="10">
        <f>YEAR(Tabla1[[#This Row],[Fecha]])</f>
        <v>2012</v>
      </c>
      <c r="L2667" s="11">
        <f>MONTH(Tabla1[[#This Row],[Fecha]])</f>
        <v>1</v>
      </c>
      <c r="M2667" s="11">
        <f>DAY(Tabla1[[#This Row],[Fecha]])</f>
        <v>20</v>
      </c>
      <c r="N2667" s="11">
        <f>WEEKDAY(Tabla1[[#This Row],[Fecha]],2)</f>
        <v>5</v>
      </c>
      <c r="O2667" s="11" t="str">
        <f t="shared" si="41"/>
        <v>Viernes</v>
      </c>
    </row>
    <row r="2668" spans="1:15" x14ac:dyDescent="0.25">
      <c r="A2668" s="4">
        <v>40928</v>
      </c>
      <c r="B2668">
        <v>2</v>
      </c>
      <c r="C2668">
        <v>1</v>
      </c>
      <c r="D2668" s="5" t="s">
        <v>27</v>
      </c>
      <c r="E2668" s="6">
        <v>575.25</v>
      </c>
      <c r="F2668" s="6">
        <v>1059.8800000000001</v>
      </c>
      <c r="G2668" s="6">
        <v>1635.13</v>
      </c>
      <c r="H2668" s="6" t="str">
        <f>VLOOKUP(Tabla1[[#This Row],[Caja]],Originales!$I$3:$K$6,2,FALSE)</f>
        <v>Tenerife Sur</v>
      </c>
      <c r="I2668" s="6" t="str">
        <f>VLOOKUP(Tabla1[[#This Row],[Caja]],Originales!$I$3:$K$6,3,FALSE)</f>
        <v>Tenerife</v>
      </c>
      <c r="J2668" s="9" t="str">
        <f>VLOOKUP(Tabla1[[#This Row],[CodigoEmpleado]],Originales!$M$3:$P$13,2,FALSE)</f>
        <v>Bea</v>
      </c>
      <c r="K2668" s="10">
        <f>YEAR(Tabla1[[#This Row],[Fecha]])</f>
        <v>2012</v>
      </c>
      <c r="L2668" s="11">
        <f>MONTH(Tabla1[[#This Row],[Fecha]])</f>
        <v>1</v>
      </c>
      <c r="M2668" s="11">
        <f>DAY(Tabla1[[#This Row],[Fecha]])</f>
        <v>20</v>
      </c>
      <c r="N2668" s="11">
        <f>WEEKDAY(Tabla1[[#This Row],[Fecha]],2)</f>
        <v>5</v>
      </c>
      <c r="O2668" s="11" t="str">
        <f t="shared" si="41"/>
        <v>Viernes</v>
      </c>
    </row>
    <row r="2669" spans="1:15" x14ac:dyDescent="0.25">
      <c r="A2669" s="4">
        <v>40928</v>
      </c>
      <c r="B2669">
        <v>2</v>
      </c>
      <c r="C2669">
        <v>2</v>
      </c>
      <c r="D2669" s="5" t="s">
        <v>32</v>
      </c>
      <c r="E2669" s="6">
        <v>666.97</v>
      </c>
      <c r="F2669" s="6">
        <v>1150.56</v>
      </c>
      <c r="G2669" s="6">
        <v>1817.53</v>
      </c>
      <c r="H2669" s="6" t="str">
        <f>VLOOKUP(Tabla1[[#This Row],[Caja]],Originales!$I$3:$K$6,2,FALSE)</f>
        <v>Tenerife Sur</v>
      </c>
      <c r="I2669" s="6" t="str">
        <f>VLOOKUP(Tabla1[[#This Row],[Caja]],Originales!$I$3:$K$6,3,FALSE)</f>
        <v>Tenerife</v>
      </c>
      <c r="J2669" s="9" t="str">
        <f>VLOOKUP(Tabla1[[#This Row],[CodigoEmpleado]],Originales!$M$3:$P$13,2,FALSE)</f>
        <v>Ana</v>
      </c>
      <c r="K2669" s="10">
        <f>YEAR(Tabla1[[#This Row],[Fecha]])</f>
        <v>2012</v>
      </c>
      <c r="L2669" s="11">
        <f>MONTH(Tabla1[[#This Row],[Fecha]])</f>
        <v>1</v>
      </c>
      <c r="M2669" s="11">
        <f>DAY(Tabla1[[#This Row],[Fecha]])</f>
        <v>20</v>
      </c>
      <c r="N2669" s="11">
        <f>WEEKDAY(Tabla1[[#This Row],[Fecha]],2)</f>
        <v>5</v>
      </c>
      <c r="O2669" s="11" t="str">
        <f t="shared" si="41"/>
        <v>Viernes</v>
      </c>
    </row>
    <row r="2670" spans="1:15" x14ac:dyDescent="0.25">
      <c r="A2670" s="4">
        <v>40928</v>
      </c>
      <c r="B2670">
        <v>3</v>
      </c>
      <c r="C2670">
        <v>1</v>
      </c>
      <c r="D2670" s="5" t="s">
        <v>37</v>
      </c>
      <c r="E2670" s="6">
        <v>587.13</v>
      </c>
      <c r="F2670" s="6">
        <v>1023.73</v>
      </c>
      <c r="G2670" s="6">
        <v>1610.86</v>
      </c>
      <c r="H2670" s="6" t="str">
        <f>VLOOKUP(Tabla1[[#This Row],[Caja]],Originales!$I$3:$K$6,2,FALSE)</f>
        <v>Las Canteras</v>
      </c>
      <c r="I2670" s="6" t="str">
        <f>VLOOKUP(Tabla1[[#This Row],[Caja]],Originales!$I$3:$K$6,3,FALSE)</f>
        <v>Las Palmas</v>
      </c>
      <c r="J2670" s="9" t="str">
        <f>VLOOKUP(Tabla1[[#This Row],[CodigoEmpleado]],Originales!$M$3:$P$13,2,FALSE)</f>
        <v>Luis</v>
      </c>
      <c r="K2670" s="10">
        <f>YEAR(Tabla1[[#This Row],[Fecha]])</f>
        <v>2012</v>
      </c>
      <c r="L2670" s="11">
        <f>MONTH(Tabla1[[#This Row],[Fecha]])</f>
        <v>1</v>
      </c>
      <c r="M2670" s="11">
        <f>DAY(Tabla1[[#This Row],[Fecha]])</f>
        <v>20</v>
      </c>
      <c r="N2670" s="11">
        <f>WEEKDAY(Tabla1[[#This Row],[Fecha]],2)</f>
        <v>5</v>
      </c>
      <c r="O2670" s="11" t="str">
        <f t="shared" si="41"/>
        <v>Viernes</v>
      </c>
    </row>
    <row r="2671" spans="1:15" x14ac:dyDescent="0.25">
      <c r="A2671" s="4">
        <v>40928</v>
      </c>
      <c r="B2671">
        <v>3</v>
      </c>
      <c r="C2671">
        <v>2</v>
      </c>
      <c r="D2671" s="5" t="s">
        <v>40</v>
      </c>
      <c r="E2671" s="6">
        <v>639.80999999999995</v>
      </c>
      <c r="F2671" s="6">
        <v>1044.97</v>
      </c>
      <c r="G2671" s="6">
        <v>1684.78</v>
      </c>
      <c r="H2671" s="6" t="str">
        <f>VLOOKUP(Tabla1[[#This Row],[Caja]],Originales!$I$3:$K$6,2,FALSE)</f>
        <v>Las Canteras</v>
      </c>
      <c r="I2671" s="6" t="str">
        <f>VLOOKUP(Tabla1[[#This Row],[Caja]],Originales!$I$3:$K$6,3,FALSE)</f>
        <v>Las Palmas</v>
      </c>
      <c r="J2671" s="9" t="str">
        <f>VLOOKUP(Tabla1[[#This Row],[CodigoEmpleado]],Originales!$M$3:$P$13,2,FALSE)</f>
        <v>Pepe</v>
      </c>
      <c r="K2671" s="10">
        <f>YEAR(Tabla1[[#This Row],[Fecha]])</f>
        <v>2012</v>
      </c>
      <c r="L2671" s="11">
        <f>MONTH(Tabla1[[#This Row],[Fecha]])</f>
        <v>1</v>
      </c>
      <c r="M2671" s="11">
        <f>DAY(Tabla1[[#This Row],[Fecha]])</f>
        <v>20</v>
      </c>
      <c r="N2671" s="11">
        <f>WEEKDAY(Tabla1[[#This Row],[Fecha]],2)</f>
        <v>5</v>
      </c>
      <c r="O2671" s="11" t="str">
        <f t="shared" si="41"/>
        <v>Viernes</v>
      </c>
    </row>
    <row r="2672" spans="1:15" x14ac:dyDescent="0.25">
      <c r="A2672" s="4">
        <v>40928</v>
      </c>
      <c r="B2672">
        <v>4</v>
      </c>
      <c r="C2672">
        <v>1</v>
      </c>
      <c r="D2672" s="5" t="s">
        <v>41</v>
      </c>
      <c r="E2672" s="6">
        <v>531.1</v>
      </c>
      <c r="F2672" s="6">
        <v>984.91</v>
      </c>
      <c r="G2672" s="6">
        <v>1516.01</v>
      </c>
      <c r="H2672" s="6" t="str">
        <f>VLOOKUP(Tabla1[[#This Row],[Caja]],Originales!$I$3:$K$6,2,FALSE)</f>
        <v>Telde</v>
      </c>
      <c r="I2672" s="6" t="str">
        <f>VLOOKUP(Tabla1[[#This Row],[Caja]],Originales!$I$3:$K$6,3,FALSE)</f>
        <v>Las Palmas</v>
      </c>
      <c r="J2672" s="9" t="str">
        <f>VLOOKUP(Tabla1[[#This Row],[CodigoEmpleado]],Originales!$M$3:$P$13,2,FALSE)</f>
        <v>Javi</v>
      </c>
      <c r="K2672" s="10">
        <f>YEAR(Tabla1[[#This Row],[Fecha]])</f>
        <v>2012</v>
      </c>
      <c r="L2672" s="11">
        <f>MONTH(Tabla1[[#This Row],[Fecha]])</f>
        <v>1</v>
      </c>
      <c r="M2672" s="11">
        <f>DAY(Tabla1[[#This Row],[Fecha]])</f>
        <v>20</v>
      </c>
      <c r="N2672" s="11">
        <f>WEEKDAY(Tabla1[[#This Row],[Fecha]],2)</f>
        <v>5</v>
      </c>
      <c r="O2672" s="11" t="str">
        <f t="shared" si="41"/>
        <v>Viernes</v>
      </c>
    </row>
    <row r="2673" spans="1:15" x14ac:dyDescent="0.25">
      <c r="A2673" s="4">
        <v>40928</v>
      </c>
      <c r="B2673">
        <v>4</v>
      </c>
      <c r="C2673">
        <v>2</v>
      </c>
      <c r="D2673" s="5" t="s">
        <v>43</v>
      </c>
      <c r="E2673" s="6">
        <v>543.66</v>
      </c>
      <c r="F2673" s="6">
        <v>959.56</v>
      </c>
      <c r="G2673" s="6">
        <v>1503.22</v>
      </c>
      <c r="H2673" s="6" t="str">
        <f>VLOOKUP(Tabla1[[#This Row],[Caja]],Originales!$I$3:$K$6,2,FALSE)</f>
        <v>Telde</v>
      </c>
      <c r="I2673" s="6" t="str">
        <f>VLOOKUP(Tabla1[[#This Row],[Caja]],Originales!$I$3:$K$6,3,FALSE)</f>
        <v>Las Palmas</v>
      </c>
      <c r="J2673" s="9" t="str">
        <f>VLOOKUP(Tabla1[[#This Row],[CodigoEmpleado]],Originales!$M$3:$P$13,2,FALSE)</f>
        <v>Jose</v>
      </c>
      <c r="K2673" s="10">
        <f>YEAR(Tabla1[[#This Row],[Fecha]])</f>
        <v>2012</v>
      </c>
      <c r="L2673" s="11">
        <f>MONTH(Tabla1[[#This Row],[Fecha]])</f>
        <v>1</v>
      </c>
      <c r="M2673" s="11">
        <f>DAY(Tabla1[[#This Row],[Fecha]])</f>
        <v>20</v>
      </c>
      <c r="N2673" s="11">
        <f>WEEKDAY(Tabla1[[#This Row],[Fecha]],2)</f>
        <v>5</v>
      </c>
      <c r="O2673" s="11" t="str">
        <f t="shared" si="41"/>
        <v>Viernes</v>
      </c>
    </row>
    <row r="2674" spans="1:15" x14ac:dyDescent="0.25">
      <c r="A2674" s="4">
        <v>40929</v>
      </c>
      <c r="B2674">
        <v>1</v>
      </c>
      <c r="C2674">
        <v>1</v>
      </c>
      <c r="D2674" s="5" t="s">
        <v>47</v>
      </c>
      <c r="E2674" s="6">
        <v>703.29</v>
      </c>
      <c r="F2674" s="6">
        <v>1059.46</v>
      </c>
      <c r="G2674" s="6">
        <v>1762.75</v>
      </c>
      <c r="H2674" s="6" t="str">
        <f>VLOOKUP(Tabla1[[#This Row],[Caja]],Originales!$I$3:$K$6,2,FALSE)</f>
        <v>Tenerife Norte</v>
      </c>
      <c r="I2674" s="6" t="str">
        <f>VLOOKUP(Tabla1[[#This Row],[Caja]],Originales!$I$3:$K$6,3,FALSE)</f>
        <v>Tenerife</v>
      </c>
      <c r="J2674" s="9" t="str">
        <f>VLOOKUP(Tabla1[[#This Row],[CodigoEmpleado]],Originales!$M$3:$P$13,2,FALSE)</f>
        <v>Toño</v>
      </c>
      <c r="K2674" s="10">
        <f>YEAR(Tabla1[[#This Row],[Fecha]])</f>
        <v>2012</v>
      </c>
      <c r="L2674" s="11">
        <f>MONTH(Tabla1[[#This Row],[Fecha]])</f>
        <v>1</v>
      </c>
      <c r="M2674" s="11">
        <f>DAY(Tabla1[[#This Row],[Fecha]])</f>
        <v>21</v>
      </c>
      <c r="N2674" s="11">
        <f>WEEKDAY(Tabla1[[#This Row],[Fecha]],2)</f>
        <v>6</v>
      </c>
      <c r="O2674" s="11" t="str">
        <f t="shared" si="41"/>
        <v>Sábado</v>
      </c>
    </row>
    <row r="2675" spans="1:15" x14ac:dyDescent="0.25">
      <c r="A2675" s="4">
        <v>40929</v>
      </c>
      <c r="B2675">
        <v>1</v>
      </c>
      <c r="C2675">
        <v>2</v>
      </c>
      <c r="D2675" s="5" t="s">
        <v>24</v>
      </c>
      <c r="E2675" s="6">
        <v>606.72</v>
      </c>
      <c r="F2675" s="6">
        <v>926.51</v>
      </c>
      <c r="G2675" s="6">
        <v>1533.23</v>
      </c>
      <c r="H2675" s="6" t="str">
        <f>VLOOKUP(Tabla1[[#This Row],[Caja]],Originales!$I$3:$K$6,2,FALSE)</f>
        <v>Tenerife Norte</v>
      </c>
      <c r="I2675" s="6" t="str">
        <f>VLOOKUP(Tabla1[[#This Row],[Caja]],Originales!$I$3:$K$6,3,FALSE)</f>
        <v>Tenerife</v>
      </c>
      <c r="J2675" s="9" t="str">
        <f>VLOOKUP(Tabla1[[#This Row],[CodigoEmpleado]],Originales!$M$3:$P$13,2,FALSE)</f>
        <v>Ana</v>
      </c>
      <c r="K2675" s="10">
        <f>YEAR(Tabla1[[#This Row],[Fecha]])</f>
        <v>2012</v>
      </c>
      <c r="L2675" s="11">
        <f>MONTH(Tabla1[[#This Row],[Fecha]])</f>
        <v>1</v>
      </c>
      <c r="M2675" s="11">
        <f>DAY(Tabla1[[#This Row],[Fecha]])</f>
        <v>21</v>
      </c>
      <c r="N2675" s="11">
        <f>WEEKDAY(Tabla1[[#This Row],[Fecha]],2)</f>
        <v>6</v>
      </c>
      <c r="O2675" s="11" t="str">
        <f t="shared" si="41"/>
        <v>Sábado</v>
      </c>
    </row>
    <row r="2676" spans="1:15" x14ac:dyDescent="0.25">
      <c r="A2676" s="4">
        <v>40929</v>
      </c>
      <c r="B2676">
        <v>2</v>
      </c>
      <c r="C2676">
        <v>1</v>
      </c>
      <c r="D2676" s="5" t="s">
        <v>30</v>
      </c>
      <c r="E2676" s="6">
        <v>504.4</v>
      </c>
      <c r="F2676" s="6">
        <v>1008.34</v>
      </c>
      <c r="G2676" s="6">
        <v>1512.74</v>
      </c>
      <c r="H2676" s="6" t="str">
        <f>VLOOKUP(Tabla1[[#This Row],[Caja]],Originales!$I$3:$K$6,2,FALSE)</f>
        <v>Tenerife Sur</v>
      </c>
      <c r="I2676" s="6" t="str">
        <f>VLOOKUP(Tabla1[[#This Row],[Caja]],Originales!$I$3:$K$6,3,FALSE)</f>
        <v>Tenerife</v>
      </c>
      <c r="J2676" s="9" t="str">
        <f>VLOOKUP(Tabla1[[#This Row],[CodigoEmpleado]],Originales!$M$3:$P$13,2,FALSE)</f>
        <v>Juan</v>
      </c>
      <c r="K2676" s="10">
        <f>YEAR(Tabla1[[#This Row],[Fecha]])</f>
        <v>2012</v>
      </c>
      <c r="L2676" s="11">
        <f>MONTH(Tabla1[[#This Row],[Fecha]])</f>
        <v>1</v>
      </c>
      <c r="M2676" s="11">
        <f>DAY(Tabla1[[#This Row],[Fecha]])</f>
        <v>21</v>
      </c>
      <c r="N2676" s="11">
        <f>WEEKDAY(Tabla1[[#This Row],[Fecha]],2)</f>
        <v>6</v>
      </c>
      <c r="O2676" s="11" t="str">
        <f t="shared" si="41"/>
        <v>Sábado</v>
      </c>
    </row>
    <row r="2677" spans="1:15" x14ac:dyDescent="0.25">
      <c r="A2677" s="4">
        <v>40929</v>
      </c>
      <c r="B2677">
        <v>2</v>
      </c>
      <c r="C2677">
        <v>2</v>
      </c>
      <c r="D2677" s="5" t="s">
        <v>16</v>
      </c>
      <c r="E2677" s="6">
        <v>652.87</v>
      </c>
      <c r="F2677" s="6">
        <v>1050.6300000000001</v>
      </c>
      <c r="G2677" s="6">
        <v>1703.5</v>
      </c>
      <c r="H2677" s="6" t="str">
        <f>VLOOKUP(Tabla1[[#This Row],[Caja]],Originales!$I$3:$K$6,2,FALSE)</f>
        <v>Tenerife Sur</v>
      </c>
      <c r="I2677" s="6" t="str">
        <f>VLOOKUP(Tabla1[[#This Row],[Caja]],Originales!$I$3:$K$6,3,FALSE)</f>
        <v>Tenerife</v>
      </c>
      <c r="J2677" s="9" t="str">
        <f>VLOOKUP(Tabla1[[#This Row],[CodigoEmpleado]],Originales!$M$3:$P$13,2,FALSE)</f>
        <v>Jorge</v>
      </c>
      <c r="K2677" s="10">
        <f>YEAR(Tabla1[[#This Row],[Fecha]])</f>
        <v>2012</v>
      </c>
      <c r="L2677" s="11">
        <f>MONTH(Tabla1[[#This Row],[Fecha]])</f>
        <v>1</v>
      </c>
      <c r="M2677" s="11">
        <f>DAY(Tabla1[[#This Row],[Fecha]])</f>
        <v>21</v>
      </c>
      <c r="N2677" s="11">
        <f>WEEKDAY(Tabla1[[#This Row],[Fecha]],2)</f>
        <v>6</v>
      </c>
      <c r="O2677" s="11" t="str">
        <f t="shared" si="41"/>
        <v>Sábado</v>
      </c>
    </row>
    <row r="2678" spans="1:15" x14ac:dyDescent="0.25">
      <c r="A2678" s="4">
        <v>40929</v>
      </c>
      <c r="B2678">
        <v>3</v>
      </c>
      <c r="C2678">
        <v>1</v>
      </c>
      <c r="D2678" s="5" t="s">
        <v>22</v>
      </c>
      <c r="E2678" s="6">
        <v>616.25</v>
      </c>
      <c r="F2678" s="6">
        <v>1091.69</v>
      </c>
      <c r="G2678" s="6">
        <v>1707.94</v>
      </c>
      <c r="H2678" s="6" t="str">
        <f>VLOOKUP(Tabla1[[#This Row],[Caja]],Originales!$I$3:$K$6,2,FALSE)</f>
        <v>Las Canteras</v>
      </c>
      <c r="I2678" s="6" t="str">
        <f>VLOOKUP(Tabla1[[#This Row],[Caja]],Originales!$I$3:$K$6,3,FALSE)</f>
        <v>Las Palmas</v>
      </c>
      <c r="J2678" s="9" t="str">
        <f>VLOOKUP(Tabla1[[#This Row],[CodigoEmpleado]],Originales!$M$3:$P$13,2,FALSE)</f>
        <v>Paco</v>
      </c>
      <c r="K2678" s="10">
        <f>YEAR(Tabla1[[#This Row],[Fecha]])</f>
        <v>2012</v>
      </c>
      <c r="L2678" s="11">
        <f>MONTH(Tabla1[[#This Row],[Fecha]])</f>
        <v>1</v>
      </c>
      <c r="M2678" s="11">
        <f>DAY(Tabla1[[#This Row],[Fecha]])</f>
        <v>21</v>
      </c>
      <c r="N2678" s="11">
        <f>WEEKDAY(Tabla1[[#This Row],[Fecha]],2)</f>
        <v>6</v>
      </c>
      <c r="O2678" s="11" t="str">
        <f t="shared" si="41"/>
        <v>Sábado</v>
      </c>
    </row>
    <row r="2679" spans="1:15" x14ac:dyDescent="0.25">
      <c r="A2679" s="4">
        <v>40929</v>
      </c>
      <c r="B2679">
        <v>3</v>
      </c>
      <c r="C2679">
        <v>2</v>
      </c>
      <c r="D2679" s="5" t="s">
        <v>27</v>
      </c>
      <c r="E2679" s="6">
        <v>579.33000000000004</v>
      </c>
      <c r="F2679" s="6">
        <v>1005.88</v>
      </c>
      <c r="G2679" s="6">
        <v>1585.21</v>
      </c>
      <c r="H2679" s="6" t="str">
        <f>VLOOKUP(Tabla1[[#This Row],[Caja]],Originales!$I$3:$K$6,2,FALSE)</f>
        <v>Las Canteras</v>
      </c>
      <c r="I2679" s="6" t="str">
        <f>VLOOKUP(Tabla1[[#This Row],[Caja]],Originales!$I$3:$K$6,3,FALSE)</f>
        <v>Las Palmas</v>
      </c>
      <c r="J2679" s="9" t="str">
        <f>VLOOKUP(Tabla1[[#This Row],[CodigoEmpleado]],Originales!$M$3:$P$13,2,FALSE)</f>
        <v>Bea</v>
      </c>
      <c r="K2679" s="10">
        <f>YEAR(Tabla1[[#This Row],[Fecha]])</f>
        <v>2012</v>
      </c>
      <c r="L2679" s="11">
        <f>MONTH(Tabla1[[#This Row],[Fecha]])</f>
        <v>1</v>
      </c>
      <c r="M2679" s="11">
        <f>DAY(Tabla1[[#This Row],[Fecha]])</f>
        <v>21</v>
      </c>
      <c r="N2679" s="11">
        <f>WEEKDAY(Tabla1[[#This Row],[Fecha]],2)</f>
        <v>6</v>
      </c>
      <c r="O2679" s="11" t="str">
        <f t="shared" si="41"/>
        <v>Sábado</v>
      </c>
    </row>
    <row r="2680" spans="1:15" x14ac:dyDescent="0.25">
      <c r="A2680" s="4">
        <v>40929</v>
      </c>
      <c r="B2680">
        <v>4</v>
      </c>
      <c r="C2680">
        <v>1</v>
      </c>
      <c r="D2680" s="5" t="s">
        <v>32</v>
      </c>
      <c r="E2680" s="6">
        <v>536.27</v>
      </c>
      <c r="F2680" s="6">
        <v>984.85</v>
      </c>
      <c r="G2680" s="6">
        <v>1521.12</v>
      </c>
      <c r="H2680" s="6" t="str">
        <f>VLOOKUP(Tabla1[[#This Row],[Caja]],Originales!$I$3:$K$6,2,FALSE)</f>
        <v>Telde</v>
      </c>
      <c r="I2680" s="6" t="str">
        <f>VLOOKUP(Tabla1[[#This Row],[Caja]],Originales!$I$3:$K$6,3,FALSE)</f>
        <v>Las Palmas</v>
      </c>
      <c r="J2680" s="9" t="str">
        <f>VLOOKUP(Tabla1[[#This Row],[CodigoEmpleado]],Originales!$M$3:$P$13,2,FALSE)</f>
        <v>Ana</v>
      </c>
      <c r="K2680" s="10">
        <f>YEAR(Tabla1[[#This Row],[Fecha]])</f>
        <v>2012</v>
      </c>
      <c r="L2680" s="11">
        <f>MONTH(Tabla1[[#This Row],[Fecha]])</f>
        <v>1</v>
      </c>
      <c r="M2680" s="11">
        <f>DAY(Tabla1[[#This Row],[Fecha]])</f>
        <v>21</v>
      </c>
      <c r="N2680" s="11">
        <f>WEEKDAY(Tabla1[[#This Row],[Fecha]],2)</f>
        <v>6</v>
      </c>
      <c r="O2680" s="11" t="str">
        <f t="shared" si="41"/>
        <v>Sábado</v>
      </c>
    </row>
    <row r="2681" spans="1:15" x14ac:dyDescent="0.25">
      <c r="A2681" s="4">
        <v>40929</v>
      </c>
      <c r="B2681">
        <v>4</v>
      </c>
      <c r="C2681">
        <v>2</v>
      </c>
      <c r="D2681" s="5" t="s">
        <v>37</v>
      </c>
      <c r="E2681" s="6">
        <v>757.38</v>
      </c>
      <c r="F2681" s="6">
        <v>1306.1600000000001</v>
      </c>
      <c r="G2681" s="6">
        <v>2063.54</v>
      </c>
      <c r="H2681" s="6" t="str">
        <f>VLOOKUP(Tabla1[[#This Row],[Caja]],Originales!$I$3:$K$6,2,FALSE)</f>
        <v>Telde</v>
      </c>
      <c r="I2681" s="6" t="str">
        <f>VLOOKUP(Tabla1[[#This Row],[Caja]],Originales!$I$3:$K$6,3,FALSE)</f>
        <v>Las Palmas</v>
      </c>
      <c r="J2681" s="9" t="str">
        <f>VLOOKUP(Tabla1[[#This Row],[CodigoEmpleado]],Originales!$M$3:$P$13,2,FALSE)</f>
        <v>Luis</v>
      </c>
      <c r="K2681" s="10">
        <f>YEAR(Tabla1[[#This Row],[Fecha]])</f>
        <v>2012</v>
      </c>
      <c r="L2681" s="11">
        <f>MONTH(Tabla1[[#This Row],[Fecha]])</f>
        <v>1</v>
      </c>
      <c r="M2681" s="11">
        <f>DAY(Tabla1[[#This Row],[Fecha]])</f>
        <v>21</v>
      </c>
      <c r="N2681" s="11">
        <f>WEEKDAY(Tabla1[[#This Row],[Fecha]],2)</f>
        <v>6</v>
      </c>
      <c r="O2681" s="11" t="str">
        <f t="shared" si="41"/>
        <v>Sábado</v>
      </c>
    </row>
    <row r="2682" spans="1:15" x14ac:dyDescent="0.25">
      <c r="A2682" s="4">
        <v>40930</v>
      </c>
      <c r="B2682">
        <v>1</v>
      </c>
      <c r="C2682">
        <v>1</v>
      </c>
      <c r="D2682" s="5" t="s">
        <v>40</v>
      </c>
      <c r="E2682" s="6">
        <v>537.04999999999995</v>
      </c>
      <c r="F2682" s="6">
        <v>1011.35</v>
      </c>
      <c r="G2682" s="6">
        <v>1548.4</v>
      </c>
      <c r="H2682" s="6" t="str">
        <f>VLOOKUP(Tabla1[[#This Row],[Caja]],Originales!$I$3:$K$6,2,FALSE)</f>
        <v>Tenerife Norte</v>
      </c>
      <c r="I2682" s="6" t="str">
        <f>VLOOKUP(Tabla1[[#This Row],[Caja]],Originales!$I$3:$K$6,3,FALSE)</f>
        <v>Tenerife</v>
      </c>
      <c r="J2682" s="9" t="str">
        <f>VLOOKUP(Tabla1[[#This Row],[CodigoEmpleado]],Originales!$M$3:$P$13,2,FALSE)</f>
        <v>Pepe</v>
      </c>
      <c r="K2682" s="10">
        <f>YEAR(Tabla1[[#This Row],[Fecha]])</f>
        <v>2012</v>
      </c>
      <c r="L2682" s="11">
        <f>MONTH(Tabla1[[#This Row],[Fecha]])</f>
        <v>1</v>
      </c>
      <c r="M2682" s="11">
        <f>DAY(Tabla1[[#This Row],[Fecha]])</f>
        <v>22</v>
      </c>
      <c r="N2682" s="11">
        <f>WEEKDAY(Tabla1[[#This Row],[Fecha]],2)</f>
        <v>7</v>
      </c>
      <c r="O2682" s="11" t="str">
        <f t="shared" si="41"/>
        <v>Domingo</v>
      </c>
    </row>
    <row r="2683" spans="1:15" x14ac:dyDescent="0.25">
      <c r="A2683" s="4">
        <v>40930</v>
      </c>
      <c r="B2683">
        <v>1</v>
      </c>
      <c r="C2683">
        <v>2</v>
      </c>
      <c r="D2683" s="5" t="s">
        <v>41</v>
      </c>
      <c r="E2683" s="6">
        <v>679.93</v>
      </c>
      <c r="F2683" s="6">
        <v>1111.8699999999999</v>
      </c>
      <c r="G2683" s="6">
        <v>1791.8</v>
      </c>
      <c r="H2683" s="6" t="str">
        <f>VLOOKUP(Tabla1[[#This Row],[Caja]],Originales!$I$3:$K$6,2,FALSE)</f>
        <v>Tenerife Norte</v>
      </c>
      <c r="I2683" s="6" t="str">
        <f>VLOOKUP(Tabla1[[#This Row],[Caja]],Originales!$I$3:$K$6,3,FALSE)</f>
        <v>Tenerife</v>
      </c>
      <c r="J2683" s="9" t="str">
        <f>VLOOKUP(Tabla1[[#This Row],[CodigoEmpleado]],Originales!$M$3:$P$13,2,FALSE)</f>
        <v>Javi</v>
      </c>
      <c r="K2683" s="10">
        <f>YEAR(Tabla1[[#This Row],[Fecha]])</f>
        <v>2012</v>
      </c>
      <c r="L2683" s="11">
        <f>MONTH(Tabla1[[#This Row],[Fecha]])</f>
        <v>1</v>
      </c>
      <c r="M2683" s="11">
        <f>DAY(Tabla1[[#This Row],[Fecha]])</f>
        <v>22</v>
      </c>
      <c r="N2683" s="11">
        <f>WEEKDAY(Tabla1[[#This Row],[Fecha]],2)</f>
        <v>7</v>
      </c>
      <c r="O2683" s="11" t="str">
        <f t="shared" si="41"/>
        <v>Domingo</v>
      </c>
    </row>
    <row r="2684" spans="1:15" x14ac:dyDescent="0.25">
      <c r="A2684" s="4">
        <v>40930</v>
      </c>
      <c r="B2684">
        <v>2</v>
      </c>
      <c r="C2684">
        <v>1</v>
      </c>
      <c r="D2684" s="5" t="s">
        <v>43</v>
      </c>
      <c r="E2684" s="6">
        <v>604.73</v>
      </c>
      <c r="F2684" s="6">
        <v>1118.18</v>
      </c>
      <c r="G2684" s="6">
        <v>1722.91</v>
      </c>
      <c r="H2684" s="6" t="str">
        <f>VLOOKUP(Tabla1[[#This Row],[Caja]],Originales!$I$3:$K$6,2,FALSE)</f>
        <v>Tenerife Sur</v>
      </c>
      <c r="I2684" s="6" t="str">
        <f>VLOOKUP(Tabla1[[#This Row],[Caja]],Originales!$I$3:$K$6,3,FALSE)</f>
        <v>Tenerife</v>
      </c>
      <c r="J2684" s="9" t="str">
        <f>VLOOKUP(Tabla1[[#This Row],[CodigoEmpleado]],Originales!$M$3:$P$13,2,FALSE)</f>
        <v>Jose</v>
      </c>
      <c r="K2684" s="10">
        <f>YEAR(Tabla1[[#This Row],[Fecha]])</f>
        <v>2012</v>
      </c>
      <c r="L2684" s="11">
        <f>MONTH(Tabla1[[#This Row],[Fecha]])</f>
        <v>1</v>
      </c>
      <c r="M2684" s="11">
        <f>DAY(Tabla1[[#This Row],[Fecha]])</f>
        <v>22</v>
      </c>
      <c r="N2684" s="11">
        <f>WEEKDAY(Tabla1[[#This Row],[Fecha]],2)</f>
        <v>7</v>
      </c>
      <c r="O2684" s="11" t="str">
        <f t="shared" si="41"/>
        <v>Domingo</v>
      </c>
    </row>
    <row r="2685" spans="1:15" x14ac:dyDescent="0.25">
      <c r="A2685" s="4">
        <v>40930</v>
      </c>
      <c r="B2685">
        <v>2</v>
      </c>
      <c r="C2685">
        <v>2</v>
      </c>
      <c r="D2685" s="5" t="s">
        <v>47</v>
      </c>
      <c r="E2685" s="6">
        <v>703.95</v>
      </c>
      <c r="F2685" s="6">
        <v>1066.1199999999999</v>
      </c>
      <c r="G2685" s="6">
        <v>1770.07</v>
      </c>
      <c r="H2685" s="6" t="str">
        <f>VLOOKUP(Tabla1[[#This Row],[Caja]],Originales!$I$3:$K$6,2,FALSE)</f>
        <v>Tenerife Sur</v>
      </c>
      <c r="I2685" s="6" t="str">
        <f>VLOOKUP(Tabla1[[#This Row],[Caja]],Originales!$I$3:$K$6,3,FALSE)</f>
        <v>Tenerife</v>
      </c>
      <c r="J2685" s="9" t="str">
        <f>VLOOKUP(Tabla1[[#This Row],[CodigoEmpleado]],Originales!$M$3:$P$13,2,FALSE)</f>
        <v>Toño</v>
      </c>
      <c r="K2685" s="10">
        <f>YEAR(Tabla1[[#This Row],[Fecha]])</f>
        <v>2012</v>
      </c>
      <c r="L2685" s="11">
        <f>MONTH(Tabla1[[#This Row],[Fecha]])</f>
        <v>1</v>
      </c>
      <c r="M2685" s="11">
        <f>DAY(Tabla1[[#This Row],[Fecha]])</f>
        <v>22</v>
      </c>
      <c r="N2685" s="11">
        <f>WEEKDAY(Tabla1[[#This Row],[Fecha]],2)</f>
        <v>7</v>
      </c>
      <c r="O2685" s="11" t="str">
        <f t="shared" si="41"/>
        <v>Domingo</v>
      </c>
    </row>
    <row r="2686" spans="1:15" x14ac:dyDescent="0.25">
      <c r="A2686" s="4">
        <v>40930</v>
      </c>
      <c r="B2686">
        <v>3</v>
      </c>
      <c r="C2686">
        <v>1</v>
      </c>
      <c r="D2686" s="5" t="s">
        <v>24</v>
      </c>
      <c r="E2686" s="6">
        <v>629.98</v>
      </c>
      <c r="F2686" s="6">
        <v>986.19</v>
      </c>
      <c r="G2686" s="6">
        <v>1616.17</v>
      </c>
      <c r="H2686" s="6" t="str">
        <f>VLOOKUP(Tabla1[[#This Row],[Caja]],Originales!$I$3:$K$6,2,FALSE)</f>
        <v>Las Canteras</v>
      </c>
      <c r="I2686" s="6" t="str">
        <f>VLOOKUP(Tabla1[[#This Row],[Caja]],Originales!$I$3:$K$6,3,FALSE)</f>
        <v>Las Palmas</v>
      </c>
      <c r="J2686" s="9" t="str">
        <f>VLOOKUP(Tabla1[[#This Row],[CodigoEmpleado]],Originales!$M$3:$P$13,2,FALSE)</f>
        <v>Ana</v>
      </c>
      <c r="K2686" s="10">
        <f>YEAR(Tabla1[[#This Row],[Fecha]])</f>
        <v>2012</v>
      </c>
      <c r="L2686" s="11">
        <f>MONTH(Tabla1[[#This Row],[Fecha]])</f>
        <v>1</v>
      </c>
      <c r="M2686" s="11">
        <f>DAY(Tabla1[[#This Row],[Fecha]])</f>
        <v>22</v>
      </c>
      <c r="N2686" s="11">
        <f>WEEKDAY(Tabla1[[#This Row],[Fecha]],2)</f>
        <v>7</v>
      </c>
      <c r="O2686" s="11" t="str">
        <f t="shared" si="41"/>
        <v>Domingo</v>
      </c>
    </row>
    <row r="2687" spans="1:15" x14ac:dyDescent="0.25">
      <c r="A2687" s="4">
        <v>40930</v>
      </c>
      <c r="B2687">
        <v>3</v>
      </c>
      <c r="C2687">
        <v>2</v>
      </c>
      <c r="D2687" s="5" t="s">
        <v>30</v>
      </c>
      <c r="E2687" s="6">
        <v>679.1</v>
      </c>
      <c r="F2687" s="6">
        <v>1102.6199999999999</v>
      </c>
      <c r="G2687" s="6">
        <v>1781.72</v>
      </c>
      <c r="H2687" s="6" t="str">
        <f>VLOOKUP(Tabla1[[#This Row],[Caja]],Originales!$I$3:$K$6,2,FALSE)</f>
        <v>Las Canteras</v>
      </c>
      <c r="I2687" s="6" t="str">
        <f>VLOOKUP(Tabla1[[#This Row],[Caja]],Originales!$I$3:$K$6,3,FALSE)</f>
        <v>Las Palmas</v>
      </c>
      <c r="J2687" s="9" t="str">
        <f>VLOOKUP(Tabla1[[#This Row],[CodigoEmpleado]],Originales!$M$3:$P$13,2,FALSE)</f>
        <v>Juan</v>
      </c>
      <c r="K2687" s="10">
        <f>YEAR(Tabla1[[#This Row],[Fecha]])</f>
        <v>2012</v>
      </c>
      <c r="L2687" s="11">
        <f>MONTH(Tabla1[[#This Row],[Fecha]])</f>
        <v>1</v>
      </c>
      <c r="M2687" s="11">
        <f>DAY(Tabla1[[#This Row],[Fecha]])</f>
        <v>22</v>
      </c>
      <c r="N2687" s="11">
        <f>WEEKDAY(Tabla1[[#This Row],[Fecha]],2)</f>
        <v>7</v>
      </c>
      <c r="O2687" s="11" t="str">
        <f t="shared" si="41"/>
        <v>Domingo</v>
      </c>
    </row>
    <row r="2688" spans="1:15" x14ac:dyDescent="0.25">
      <c r="A2688" s="4">
        <v>40930</v>
      </c>
      <c r="B2688">
        <v>4</v>
      </c>
      <c r="C2688">
        <v>1</v>
      </c>
      <c r="D2688" s="5" t="s">
        <v>16</v>
      </c>
      <c r="E2688" s="6">
        <v>642.12</v>
      </c>
      <c r="F2688" s="6">
        <v>1019.95</v>
      </c>
      <c r="G2688" s="6">
        <v>1662.07</v>
      </c>
      <c r="H2688" s="6" t="str">
        <f>VLOOKUP(Tabla1[[#This Row],[Caja]],Originales!$I$3:$K$6,2,FALSE)</f>
        <v>Telde</v>
      </c>
      <c r="I2688" s="6" t="str">
        <f>VLOOKUP(Tabla1[[#This Row],[Caja]],Originales!$I$3:$K$6,3,FALSE)</f>
        <v>Las Palmas</v>
      </c>
      <c r="J2688" s="9" t="str">
        <f>VLOOKUP(Tabla1[[#This Row],[CodigoEmpleado]],Originales!$M$3:$P$13,2,FALSE)</f>
        <v>Jorge</v>
      </c>
      <c r="K2688" s="10">
        <f>YEAR(Tabla1[[#This Row],[Fecha]])</f>
        <v>2012</v>
      </c>
      <c r="L2688" s="11">
        <f>MONTH(Tabla1[[#This Row],[Fecha]])</f>
        <v>1</v>
      </c>
      <c r="M2688" s="11">
        <f>DAY(Tabla1[[#This Row],[Fecha]])</f>
        <v>22</v>
      </c>
      <c r="N2688" s="11">
        <f>WEEKDAY(Tabla1[[#This Row],[Fecha]],2)</f>
        <v>7</v>
      </c>
      <c r="O2688" s="11" t="str">
        <f t="shared" si="41"/>
        <v>Domingo</v>
      </c>
    </row>
    <row r="2689" spans="1:15" x14ac:dyDescent="0.25">
      <c r="A2689" s="4">
        <v>40930</v>
      </c>
      <c r="B2689">
        <v>4</v>
      </c>
      <c r="C2689">
        <v>2</v>
      </c>
      <c r="D2689" s="5" t="s">
        <v>22</v>
      </c>
      <c r="E2689" s="6">
        <v>743.27</v>
      </c>
      <c r="F2689" s="6">
        <v>1315.32</v>
      </c>
      <c r="G2689" s="6">
        <v>2058.59</v>
      </c>
      <c r="H2689" s="6" t="str">
        <f>VLOOKUP(Tabla1[[#This Row],[Caja]],Originales!$I$3:$K$6,2,FALSE)</f>
        <v>Telde</v>
      </c>
      <c r="I2689" s="6" t="str">
        <f>VLOOKUP(Tabla1[[#This Row],[Caja]],Originales!$I$3:$K$6,3,FALSE)</f>
        <v>Las Palmas</v>
      </c>
      <c r="J2689" s="9" t="str">
        <f>VLOOKUP(Tabla1[[#This Row],[CodigoEmpleado]],Originales!$M$3:$P$13,2,FALSE)</f>
        <v>Paco</v>
      </c>
      <c r="K2689" s="10">
        <f>YEAR(Tabla1[[#This Row],[Fecha]])</f>
        <v>2012</v>
      </c>
      <c r="L2689" s="11">
        <f>MONTH(Tabla1[[#This Row],[Fecha]])</f>
        <v>1</v>
      </c>
      <c r="M2689" s="11">
        <f>DAY(Tabla1[[#This Row],[Fecha]])</f>
        <v>22</v>
      </c>
      <c r="N2689" s="11">
        <f>WEEKDAY(Tabla1[[#This Row],[Fecha]],2)</f>
        <v>7</v>
      </c>
      <c r="O2689" s="11" t="str">
        <f t="shared" si="41"/>
        <v>Domingo</v>
      </c>
    </row>
    <row r="2690" spans="1:15" x14ac:dyDescent="0.25">
      <c r="A2690" s="4">
        <v>40931</v>
      </c>
      <c r="B2690">
        <v>1</v>
      </c>
      <c r="C2690">
        <v>1</v>
      </c>
      <c r="D2690" s="5" t="s">
        <v>27</v>
      </c>
      <c r="E2690" s="6">
        <v>662.72</v>
      </c>
      <c r="F2690" s="6">
        <v>1036.76</v>
      </c>
      <c r="G2690" s="6">
        <v>1699.48</v>
      </c>
      <c r="H2690" s="6" t="str">
        <f>VLOOKUP(Tabla1[[#This Row],[Caja]],Originales!$I$3:$K$6,2,FALSE)</f>
        <v>Tenerife Norte</v>
      </c>
      <c r="I2690" s="6" t="str">
        <f>VLOOKUP(Tabla1[[#This Row],[Caja]],Originales!$I$3:$K$6,3,FALSE)</f>
        <v>Tenerife</v>
      </c>
      <c r="J2690" s="9" t="str">
        <f>VLOOKUP(Tabla1[[#This Row],[CodigoEmpleado]],Originales!$M$3:$P$13,2,FALSE)</f>
        <v>Bea</v>
      </c>
      <c r="K2690" s="10">
        <f>YEAR(Tabla1[[#This Row],[Fecha]])</f>
        <v>2012</v>
      </c>
      <c r="L2690" s="11">
        <f>MONTH(Tabla1[[#This Row],[Fecha]])</f>
        <v>1</v>
      </c>
      <c r="M2690" s="11">
        <f>DAY(Tabla1[[#This Row],[Fecha]])</f>
        <v>23</v>
      </c>
      <c r="N2690" s="11">
        <f>WEEKDAY(Tabla1[[#This Row],[Fecha]],2)</f>
        <v>1</v>
      </c>
      <c r="O2690" s="11" t="str">
        <f t="shared" ref="O2690:O2753" si="42">IF(N2690=1,"Lunes",IF(N2690=2,"Martes",IF(N2690=3,"Miércoles",IF(N2690=4,"Jueves",IF(N2690=5,"Viernes",IF(N2690=6,"Sábado","Domingo"))))))</f>
        <v>Lunes</v>
      </c>
    </row>
    <row r="2691" spans="1:15" x14ac:dyDescent="0.25">
      <c r="A2691" s="4">
        <v>40931</v>
      </c>
      <c r="B2691">
        <v>1</v>
      </c>
      <c r="C2691">
        <v>2</v>
      </c>
      <c r="D2691" s="5" t="s">
        <v>32</v>
      </c>
      <c r="E2691" s="6">
        <v>606.51</v>
      </c>
      <c r="F2691" s="6">
        <v>964.68</v>
      </c>
      <c r="G2691" s="6">
        <v>1571.19</v>
      </c>
      <c r="H2691" s="6" t="str">
        <f>VLOOKUP(Tabla1[[#This Row],[Caja]],Originales!$I$3:$K$6,2,FALSE)</f>
        <v>Tenerife Norte</v>
      </c>
      <c r="I2691" s="6" t="str">
        <f>VLOOKUP(Tabla1[[#This Row],[Caja]],Originales!$I$3:$K$6,3,FALSE)</f>
        <v>Tenerife</v>
      </c>
      <c r="J2691" s="9" t="str">
        <f>VLOOKUP(Tabla1[[#This Row],[CodigoEmpleado]],Originales!$M$3:$P$13,2,FALSE)</f>
        <v>Ana</v>
      </c>
      <c r="K2691" s="10">
        <f>YEAR(Tabla1[[#This Row],[Fecha]])</f>
        <v>2012</v>
      </c>
      <c r="L2691" s="11">
        <f>MONTH(Tabla1[[#This Row],[Fecha]])</f>
        <v>1</v>
      </c>
      <c r="M2691" s="11">
        <f>DAY(Tabla1[[#This Row],[Fecha]])</f>
        <v>23</v>
      </c>
      <c r="N2691" s="11">
        <f>WEEKDAY(Tabla1[[#This Row],[Fecha]],2)</f>
        <v>1</v>
      </c>
      <c r="O2691" s="11" t="str">
        <f t="shared" si="42"/>
        <v>Lunes</v>
      </c>
    </row>
    <row r="2692" spans="1:15" x14ac:dyDescent="0.25">
      <c r="A2692" s="4">
        <v>40931</v>
      </c>
      <c r="B2692">
        <v>2</v>
      </c>
      <c r="C2692">
        <v>1</v>
      </c>
      <c r="D2692" s="5" t="s">
        <v>37</v>
      </c>
      <c r="E2692" s="6">
        <v>681.17</v>
      </c>
      <c r="F2692" s="6">
        <v>1116.45</v>
      </c>
      <c r="G2692" s="6">
        <v>1797.62</v>
      </c>
      <c r="H2692" s="6" t="str">
        <f>VLOOKUP(Tabla1[[#This Row],[Caja]],Originales!$I$3:$K$6,2,FALSE)</f>
        <v>Tenerife Sur</v>
      </c>
      <c r="I2692" s="6" t="str">
        <f>VLOOKUP(Tabla1[[#This Row],[Caja]],Originales!$I$3:$K$6,3,FALSE)</f>
        <v>Tenerife</v>
      </c>
      <c r="J2692" s="9" t="str">
        <f>VLOOKUP(Tabla1[[#This Row],[CodigoEmpleado]],Originales!$M$3:$P$13,2,FALSE)</f>
        <v>Luis</v>
      </c>
      <c r="K2692" s="10">
        <f>YEAR(Tabla1[[#This Row],[Fecha]])</f>
        <v>2012</v>
      </c>
      <c r="L2692" s="11">
        <f>MONTH(Tabla1[[#This Row],[Fecha]])</f>
        <v>1</v>
      </c>
      <c r="M2692" s="11">
        <f>DAY(Tabla1[[#This Row],[Fecha]])</f>
        <v>23</v>
      </c>
      <c r="N2692" s="11">
        <f>WEEKDAY(Tabla1[[#This Row],[Fecha]],2)</f>
        <v>1</v>
      </c>
      <c r="O2692" s="11" t="str">
        <f t="shared" si="42"/>
        <v>Lunes</v>
      </c>
    </row>
    <row r="2693" spans="1:15" x14ac:dyDescent="0.25">
      <c r="A2693" s="4">
        <v>40931</v>
      </c>
      <c r="B2693">
        <v>2</v>
      </c>
      <c r="C2693">
        <v>2</v>
      </c>
      <c r="D2693" s="5" t="s">
        <v>40</v>
      </c>
      <c r="E2693" s="6">
        <v>722.36</v>
      </c>
      <c r="F2693" s="6">
        <v>1294.18</v>
      </c>
      <c r="G2693" s="6">
        <v>2016.54</v>
      </c>
      <c r="H2693" s="6" t="str">
        <f>VLOOKUP(Tabla1[[#This Row],[Caja]],Originales!$I$3:$K$6,2,FALSE)</f>
        <v>Tenerife Sur</v>
      </c>
      <c r="I2693" s="6" t="str">
        <f>VLOOKUP(Tabla1[[#This Row],[Caja]],Originales!$I$3:$K$6,3,FALSE)</f>
        <v>Tenerife</v>
      </c>
      <c r="J2693" s="9" t="str">
        <f>VLOOKUP(Tabla1[[#This Row],[CodigoEmpleado]],Originales!$M$3:$P$13,2,FALSE)</f>
        <v>Pepe</v>
      </c>
      <c r="K2693" s="10">
        <f>YEAR(Tabla1[[#This Row],[Fecha]])</f>
        <v>2012</v>
      </c>
      <c r="L2693" s="11">
        <f>MONTH(Tabla1[[#This Row],[Fecha]])</f>
        <v>1</v>
      </c>
      <c r="M2693" s="11">
        <f>DAY(Tabla1[[#This Row],[Fecha]])</f>
        <v>23</v>
      </c>
      <c r="N2693" s="11">
        <f>WEEKDAY(Tabla1[[#This Row],[Fecha]],2)</f>
        <v>1</v>
      </c>
      <c r="O2693" s="11" t="str">
        <f t="shared" si="42"/>
        <v>Lunes</v>
      </c>
    </row>
    <row r="2694" spans="1:15" x14ac:dyDescent="0.25">
      <c r="A2694" s="4">
        <v>40931</v>
      </c>
      <c r="B2694">
        <v>3</v>
      </c>
      <c r="C2694">
        <v>1</v>
      </c>
      <c r="D2694" s="5" t="s">
        <v>41</v>
      </c>
      <c r="E2694" s="6">
        <v>579.97</v>
      </c>
      <c r="F2694" s="6">
        <v>928.58</v>
      </c>
      <c r="G2694" s="6">
        <v>1508.55</v>
      </c>
      <c r="H2694" s="6" t="str">
        <f>VLOOKUP(Tabla1[[#This Row],[Caja]],Originales!$I$3:$K$6,2,FALSE)</f>
        <v>Las Canteras</v>
      </c>
      <c r="I2694" s="6" t="str">
        <f>VLOOKUP(Tabla1[[#This Row],[Caja]],Originales!$I$3:$K$6,3,FALSE)</f>
        <v>Las Palmas</v>
      </c>
      <c r="J2694" s="9" t="str">
        <f>VLOOKUP(Tabla1[[#This Row],[CodigoEmpleado]],Originales!$M$3:$P$13,2,FALSE)</f>
        <v>Javi</v>
      </c>
      <c r="K2694" s="10">
        <f>YEAR(Tabla1[[#This Row],[Fecha]])</f>
        <v>2012</v>
      </c>
      <c r="L2694" s="11">
        <f>MONTH(Tabla1[[#This Row],[Fecha]])</f>
        <v>1</v>
      </c>
      <c r="M2694" s="11">
        <f>DAY(Tabla1[[#This Row],[Fecha]])</f>
        <v>23</v>
      </c>
      <c r="N2694" s="11">
        <f>WEEKDAY(Tabla1[[#This Row],[Fecha]],2)</f>
        <v>1</v>
      </c>
      <c r="O2694" s="11" t="str">
        <f t="shared" si="42"/>
        <v>Lunes</v>
      </c>
    </row>
    <row r="2695" spans="1:15" x14ac:dyDescent="0.25">
      <c r="A2695" s="4">
        <v>40931</v>
      </c>
      <c r="B2695">
        <v>3</v>
      </c>
      <c r="C2695">
        <v>2</v>
      </c>
      <c r="D2695" s="5" t="s">
        <v>43</v>
      </c>
      <c r="E2695" s="6">
        <v>586.51</v>
      </c>
      <c r="F2695" s="6">
        <v>1056.48</v>
      </c>
      <c r="G2695" s="6">
        <v>1642.99</v>
      </c>
      <c r="H2695" s="6" t="str">
        <f>VLOOKUP(Tabla1[[#This Row],[Caja]],Originales!$I$3:$K$6,2,FALSE)</f>
        <v>Las Canteras</v>
      </c>
      <c r="I2695" s="6" t="str">
        <f>VLOOKUP(Tabla1[[#This Row],[Caja]],Originales!$I$3:$K$6,3,FALSE)</f>
        <v>Las Palmas</v>
      </c>
      <c r="J2695" s="9" t="str">
        <f>VLOOKUP(Tabla1[[#This Row],[CodigoEmpleado]],Originales!$M$3:$P$13,2,FALSE)</f>
        <v>Jose</v>
      </c>
      <c r="K2695" s="10">
        <f>YEAR(Tabla1[[#This Row],[Fecha]])</f>
        <v>2012</v>
      </c>
      <c r="L2695" s="11">
        <f>MONTH(Tabla1[[#This Row],[Fecha]])</f>
        <v>1</v>
      </c>
      <c r="M2695" s="11">
        <f>DAY(Tabla1[[#This Row],[Fecha]])</f>
        <v>23</v>
      </c>
      <c r="N2695" s="11">
        <f>WEEKDAY(Tabla1[[#This Row],[Fecha]],2)</f>
        <v>1</v>
      </c>
      <c r="O2695" s="11" t="str">
        <f t="shared" si="42"/>
        <v>Lunes</v>
      </c>
    </row>
    <row r="2696" spans="1:15" x14ac:dyDescent="0.25">
      <c r="A2696" s="4">
        <v>40931</v>
      </c>
      <c r="B2696">
        <v>4</v>
      </c>
      <c r="C2696">
        <v>1</v>
      </c>
      <c r="D2696" s="5" t="s">
        <v>47</v>
      </c>
      <c r="E2696" s="6">
        <v>605.79999999999995</v>
      </c>
      <c r="F2696" s="6">
        <v>1097.58</v>
      </c>
      <c r="G2696" s="6">
        <v>1703.38</v>
      </c>
      <c r="H2696" s="6" t="str">
        <f>VLOOKUP(Tabla1[[#This Row],[Caja]],Originales!$I$3:$K$6,2,FALSE)</f>
        <v>Telde</v>
      </c>
      <c r="I2696" s="6" t="str">
        <f>VLOOKUP(Tabla1[[#This Row],[Caja]],Originales!$I$3:$K$6,3,FALSE)</f>
        <v>Las Palmas</v>
      </c>
      <c r="J2696" s="9" t="str">
        <f>VLOOKUP(Tabla1[[#This Row],[CodigoEmpleado]],Originales!$M$3:$P$13,2,FALSE)</f>
        <v>Toño</v>
      </c>
      <c r="K2696" s="10">
        <f>YEAR(Tabla1[[#This Row],[Fecha]])</f>
        <v>2012</v>
      </c>
      <c r="L2696" s="11">
        <f>MONTH(Tabla1[[#This Row],[Fecha]])</f>
        <v>1</v>
      </c>
      <c r="M2696" s="11">
        <f>DAY(Tabla1[[#This Row],[Fecha]])</f>
        <v>23</v>
      </c>
      <c r="N2696" s="11">
        <f>WEEKDAY(Tabla1[[#This Row],[Fecha]],2)</f>
        <v>1</v>
      </c>
      <c r="O2696" s="11" t="str">
        <f t="shared" si="42"/>
        <v>Lunes</v>
      </c>
    </row>
    <row r="2697" spans="1:15" x14ac:dyDescent="0.25">
      <c r="A2697" s="4">
        <v>40931</v>
      </c>
      <c r="B2697">
        <v>4</v>
      </c>
      <c r="C2697">
        <v>2</v>
      </c>
      <c r="D2697" s="5" t="s">
        <v>24</v>
      </c>
      <c r="E2697" s="6">
        <v>795.82</v>
      </c>
      <c r="F2697" s="6">
        <v>1271.31</v>
      </c>
      <c r="G2697" s="6">
        <v>2067.13</v>
      </c>
      <c r="H2697" s="6" t="str">
        <f>VLOOKUP(Tabla1[[#This Row],[Caja]],Originales!$I$3:$K$6,2,FALSE)</f>
        <v>Telde</v>
      </c>
      <c r="I2697" s="6" t="str">
        <f>VLOOKUP(Tabla1[[#This Row],[Caja]],Originales!$I$3:$K$6,3,FALSE)</f>
        <v>Las Palmas</v>
      </c>
      <c r="J2697" s="9" t="str">
        <f>VLOOKUP(Tabla1[[#This Row],[CodigoEmpleado]],Originales!$M$3:$P$13,2,FALSE)</f>
        <v>Ana</v>
      </c>
      <c r="K2697" s="10">
        <f>YEAR(Tabla1[[#This Row],[Fecha]])</f>
        <v>2012</v>
      </c>
      <c r="L2697" s="11">
        <f>MONTH(Tabla1[[#This Row],[Fecha]])</f>
        <v>1</v>
      </c>
      <c r="M2697" s="11">
        <f>DAY(Tabla1[[#This Row],[Fecha]])</f>
        <v>23</v>
      </c>
      <c r="N2697" s="11">
        <f>WEEKDAY(Tabla1[[#This Row],[Fecha]],2)</f>
        <v>1</v>
      </c>
      <c r="O2697" s="11" t="str">
        <f t="shared" si="42"/>
        <v>Lunes</v>
      </c>
    </row>
    <row r="2698" spans="1:15" x14ac:dyDescent="0.25">
      <c r="A2698" s="4">
        <v>40932</v>
      </c>
      <c r="B2698">
        <v>1</v>
      </c>
      <c r="C2698">
        <v>1</v>
      </c>
      <c r="D2698" s="5" t="s">
        <v>30</v>
      </c>
      <c r="E2698" s="6">
        <v>589.19000000000005</v>
      </c>
      <c r="F2698" s="6">
        <v>1115.24</v>
      </c>
      <c r="G2698" s="6">
        <v>1704.43</v>
      </c>
      <c r="H2698" s="6" t="str">
        <f>VLOOKUP(Tabla1[[#This Row],[Caja]],Originales!$I$3:$K$6,2,FALSE)</f>
        <v>Tenerife Norte</v>
      </c>
      <c r="I2698" s="6" t="str">
        <f>VLOOKUP(Tabla1[[#This Row],[Caja]],Originales!$I$3:$K$6,3,FALSE)</f>
        <v>Tenerife</v>
      </c>
      <c r="J2698" s="9" t="str">
        <f>VLOOKUP(Tabla1[[#This Row],[CodigoEmpleado]],Originales!$M$3:$P$13,2,FALSE)</f>
        <v>Juan</v>
      </c>
      <c r="K2698" s="10">
        <f>YEAR(Tabla1[[#This Row],[Fecha]])</f>
        <v>2012</v>
      </c>
      <c r="L2698" s="11">
        <f>MONTH(Tabla1[[#This Row],[Fecha]])</f>
        <v>1</v>
      </c>
      <c r="M2698" s="11">
        <f>DAY(Tabla1[[#This Row],[Fecha]])</f>
        <v>24</v>
      </c>
      <c r="N2698" s="11">
        <f>WEEKDAY(Tabla1[[#This Row],[Fecha]],2)</f>
        <v>2</v>
      </c>
      <c r="O2698" s="11" t="str">
        <f t="shared" si="42"/>
        <v>Martes</v>
      </c>
    </row>
    <row r="2699" spans="1:15" x14ac:dyDescent="0.25">
      <c r="A2699" s="4">
        <v>40932</v>
      </c>
      <c r="B2699">
        <v>1</v>
      </c>
      <c r="C2699">
        <v>2</v>
      </c>
      <c r="D2699" s="5" t="s">
        <v>16</v>
      </c>
      <c r="E2699" s="6">
        <v>716.69</v>
      </c>
      <c r="F2699" s="6">
        <v>1182.7</v>
      </c>
      <c r="G2699" s="6">
        <v>1899.39</v>
      </c>
      <c r="H2699" s="6" t="str">
        <f>VLOOKUP(Tabla1[[#This Row],[Caja]],Originales!$I$3:$K$6,2,FALSE)</f>
        <v>Tenerife Norte</v>
      </c>
      <c r="I2699" s="6" t="str">
        <f>VLOOKUP(Tabla1[[#This Row],[Caja]],Originales!$I$3:$K$6,3,FALSE)</f>
        <v>Tenerife</v>
      </c>
      <c r="J2699" s="9" t="str">
        <f>VLOOKUP(Tabla1[[#This Row],[CodigoEmpleado]],Originales!$M$3:$P$13,2,FALSE)</f>
        <v>Jorge</v>
      </c>
      <c r="K2699" s="10">
        <f>YEAR(Tabla1[[#This Row],[Fecha]])</f>
        <v>2012</v>
      </c>
      <c r="L2699" s="11">
        <f>MONTH(Tabla1[[#This Row],[Fecha]])</f>
        <v>1</v>
      </c>
      <c r="M2699" s="11">
        <f>DAY(Tabla1[[#This Row],[Fecha]])</f>
        <v>24</v>
      </c>
      <c r="N2699" s="11">
        <f>WEEKDAY(Tabla1[[#This Row],[Fecha]],2)</f>
        <v>2</v>
      </c>
      <c r="O2699" s="11" t="str">
        <f t="shared" si="42"/>
        <v>Martes</v>
      </c>
    </row>
    <row r="2700" spans="1:15" x14ac:dyDescent="0.25">
      <c r="A2700" s="4">
        <v>40932</v>
      </c>
      <c r="B2700">
        <v>2</v>
      </c>
      <c r="C2700">
        <v>1</v>
      </c>
      <c r="D2700" s="5" t="s">
        <v>22</v>
      </c>
      <c r="E2700" s="6">
        <v>654.70000000000005</v>
      </c>
      <c r="F2700" s="6">
        <v>991.96</v>
      </c>
      <c r="G2700" s="6">
        <v>1646.66</v>
      </c>
      <c r="H2700" s="6" t="str">
        <f>VLOOKUP(Tabla1[[#This Row],[Caja]],Originales!$I$3:$K$6,2,FALSE)</f>
        <v>Tenerife Sur</v>
      </c>
      <c r="I2700" s="6" t="str">
        <f>VLOOKUP(Tabla1[[#This Row],[Caja]],Originales!$I$3:$K$6,3,FALSE)</f>
        <v>Tenerife</v>
      </c>
      <c r="J2700" s="9" t="str">
        <f>VLOOKUP(Tabla1[[#This Row],[CodigoEmpleado]],Originales!$M$3:$P$13,2,FALSE)</f>
        <v>Paco</v>
      </c>
      <c r="K2700" s="10">
        <f>YEAR(Tabla1[[#This Row],[Fecha]])</f>
        <v>2012</v>
      </c>
      <c r="L2700" s="11">
        <f>MONTH(Tabla1[[#This Row],[Fecha]])</f>
        <v>1</v>
      </c>
      <c r="M2700" s="11">
        <f>DAY(Tabla1[[#This Row],[Fecha]])</f>
        <v>24</v>
      </c>
      <c r="N2700" s="11">
        <f>WEEKDAY(Tabla1[[#This Row],[Fecha]],2)</f>
        <v>2</v>
      </c>
      <c r="O2700" s="11" t="str">
        <f t="shared" si="42"/>
        <v>Martes</v>
      </c>
    </row>
    <row r="2701" spans="1:15" x14ac:dyDescent="0.25">
      <c r="A2701" s="4">
        <v>40932</v>
      </c>
      <c r="B2701">
        <v>2</v>
      </c>
      <c r="C2701">
        <v>2</v>
      </c>
      <c r="D2701" s="5" t="s">
        <v>27</v>
      </c>
      <c r="E2701" s="6">
        <v>568.4</v>
      </c>
      <c r="F2701" s="6">
        <v>951.51</v>
      </c>
      <c r="G2701" s="6">
        <v>1519.91</v>
      </c>
      <c r="H2701" s="6" t="str">
        <f>VLOOKUP(Tabla1[[#This Row],[Caja]],Originales!$I$3:$K$6,2,FALSE)</f>
        <v>Tenerife Sur</v>
      </c>
      <c r="I2701" s="6" t="str">
        <f>VLOOKUP(Tabla1[[#This Row],[Caja]],Originales!$I$3:$K$6,3,FALSE)</f>
        <v>Tenerife</v>
      </c>
      <c r="J2701" s="9" t="str">
        <f>VLOOKUP(Tabla1[[#This Row],[CodigoEmpleado]],Originales!$M$3:$P$13,2,FALSE)</f>
        <v>Bea</v>
      </c>
      <c r="K2701" s="10">
        <f>YEAR(Tabla1[[#This Row],[Fecha]])</f>
        <v>2012</v>
      </c>
      <c r="L2701" s="11">
        <f>MONTH(Tabla1[[#This Row],[Fecha]])</f>
        <v>1</v>
      </c>
      <c r="M2701" s="11">
        <f>DAY(Tabla1[[#This Row],[Fecha]])</f>
        <v>24</v>
      </c>
      <c r="N2701" s="11">
        <f>WEEKDAY(Tabla1[[#This Row],[Fecha]],2)</f>
        <v>2</v>
      </c>
      <c r="O2701" s="11" t="str">
        <f t="shared" si="42"/>
        <v>Martes</v>
      </c>
    </row>
    <row r="2702" spans="1:15" x14ac:dyDescent="0.25">
      <c r="A2702" s="4">
        <v>40932</v>
      </c>
      <c r="B2702">
        <v>3</v>
      </c>
      <c r="C2702">
        <v>1</v>
      </c>
      <c r="D2702" s="5" t="s">
        <v>32</v>
      </c>
      <c r="E2702" s="6">
        <v>658.35</v>
      </c>
      <c r="F2702" s="6">
        <v>1003.25</v>
      </c>
      <c r="G2702" s="6">
        <v>1661.6</v>
      </c>
      <c r="H2702" s="6" t="str">
        <f>VLOOKUP(Tabla1[[#This Row],[Caja]],Originales!$I$3:$K$6,2,FALSE)</f>
        <v>Las Canteras</v>
      </c>
      <c r="I2702" s="6" t="str">
        <f>VLOOKUP(Tabla1[[#This Row],[Caja]],Originales!$I$3:$K$6,3,FALSE)</f>
        <v>Las Palmas</v>
      </c>
      <c r="J2702" s="9" t="str">
        <f>VLOOKUP(Tabla1[[#This Row],[CodigoEmpleado]],Originales!$M$3:$P$13,2,FALSE)</f>
        <v>Ana</v>
      </c>
      <c r="K2702" s="10">
        <f>YEAR(Tabla1[[#This Row],[Fecha]])</f>
        <v>2012</v>
      </c>
      <c r="L2702" s="11">
        <f>MONTH(Tabla1[[#This Row],[Fecha]])</f>
        <v>1</v>
      </c>
      <c r="M2702" s="11">
        <f>DAY(Tabla1[[#This Row],[Fecha]])</f>
        <v>24</v>
      </c>
      <c r="N2702" s="11">
        <f>WEEKDAY(Tabla1[[#This Row],[Fecha]],2)</f>
        <v>2</v>
      </c>
      <c r="O2702" s="11" t="str">
        <f t="shared" si="42"/>
        <v>Martes</v>
      </c>
    </row>
    <row r="2703" spans="1:15" x14ac:dyDescent="0.25">
      <c r="A2703" s="4">
        <v>40932</v>
      </c>
      <c r="B2703">
        <v>3</v>
      </c>
      <c r="C2703">
        <v>2</v>
      </c>
      <c r="D2703" s="5" t="s">
        <v>37</v>
      </c>
      <c r="E2703" s="6">
        <v>646.41999999999996</v>
      </c>
      <c r="F2703" s="6">
        <v>1284.0999999999999</v>
      </c>
      <c r="G2703" s="6">
        <v>1930.52</v>
      </c>
      <c r="H2703" s="6" t="str">
        <f>VLOOKUP(Tabla1[[#This Row],[Caja]],Originales!$I$3:$K$6,2,FALSE)</f>
        <v>Las Canteras</v>
      </c>
      <c r="I2703" s="6" t="str">
        <f>VLOOKUP(Tabla1[[#This Row],[Caja]],Originales!$I$3:$K$6,3,FALSE)</f>
        <v>Las Palmas</v>
      </c>
      <c r="J2703" s="9" t="str">
        <f>VLOOKUP(Tabla1[[#This Row],[CodigoEmpleado]],Originales!$M$3:$P$13,2,FALSE)</f>
        <v>Luis</v>
      </c>
      <c r="K2703" s="10">
        <f>YEAR(Tabla1[[#This Row],[Fecha]])</f>
        <v>2012</v>
      </c>
      <c r="L2703" s="11">
        <f>MONTH(Tabla1[[#This Row],[Fecha]])</f>
        <v>1</v>
      </c>
      <c r="M2703" s="11">
        <f>DAY(Tabla1[[#This Row],[Fecha]])</f>
        <v>24</v>
      </c>
      <c r="N2703" s="11">
        <f>WEEKDAY(Tabla1[[#This Row],[Fecha]],2)</f>
        <v>2</v>
      </c>
      <c r="O2703" s="11" t="str">
        <f t="shared" si="42"/>
        <v>Martes</v>
      </c>
    </row>
    <row r="2704" spans="1:15" x14ac:dyDescent="0.25">
      <c r="A2704" s="4">
        <v>40932</v>
      </c>
      <c r="B2704">
        <v>4</v>
      </c>
      <c r="C2704">
        <v>1</v>
      </c>
      <c r="D2704" s="5" t="s">
        <v>40</v>
      </c>
      <c r="E2704" s="6">
        <v>550.79</v>
      </c>
      <c r="F2704" s="6">
        <v>1041.79</v>
      </c>
      <c r="G2704" s="6">
        <v>1592.58</v>
      </c>
      <c r="H2704" s="6" t="str">
        <f>VLOOKUP(Tabla1[[#This Row],[Caja]],Originales!$I$3:$K$6,2,FALSE)</f>
        <v>Telde</v>
      </c>
      <c r="I2704" s="6" t="str">
        <f>VLOOKUP(Tabla1[[#This Row],[Caja]],Originales!$I$3:$K$6,3,FALSE)</f>
        <v>Las Palmas</v>
      </c>
      <c r="J2704" s="9" t="str">
        <f>VLOOKUP(Tabla1[[#This Row],[CodigoEmpleado]],Originales!$M$3:$P$13,2,FALSE)</f>
        <v>Pepe</v>
      </c>
      <c r="K2704" s="10">
        <f>YEAR(Tabla1[[#This Row],[Fecha]])</f>
        <v>2012</v>
      </c>
      <c r="L2704" s="11">
        <f>MONTH(Tabla1[[#This Row],[Fecha]])</f>
        <v>1</v>
      </c>
      <c r="M2704" s="11">
        <f>DAY(Tabla1[[#This Row],[Fecha]])</f>
        <v>24</v>
      </c>
      <c r="N2704" s="11">
        <f>WEEKDAY(Tabla1[[#This Row],[Fecha]],2)</f>
        <v>2</v>
      </c>
      <c r="O2704" s="11" t="str">
        <f t="shared" si="42"/>
        <v>Martes</v>
      </c>
    </row>
    <row r="2705" spans="1:15" x14ac:dyDescent="0.25">
      <c r="A2705" s="4">
        <v>40932</v>
      </c>
      <c r="B2705">
        <v>4</v>
      </c>
      <c r="C2705">
        <v>2</v>
      </c>
      <c r="D2705" s="5" t="s">
        <v>41</v>
      </c>
      <c r="E2705" s="6">
        <v>504.32</v>
      </c>
      <c r="F2705" s="6">
        <v>1065.26</v>
      </c>
      <c r="G2705" s="6">
        <v>1569.58</v>
      </c>
      <c r="H2705" s="6" t="str">
        <f>VLOOKUP(Tabla1[[#This Row],[Caja]],Originales!$I$3:$K$6,2,FALSE)</f>
        <v>Telde</v>
      </c>
      <c r="I2705" s="6" t="str">
        <f>VLOOKUP(Tabla1[[#This Row],[Caja]],Originales!$I$3:$K$6,3,FALSE)</f>
        <v>Las Palmas</v>
      </c>
      <c r="J2705" s="9" t="str">
        <f>VLOOKUP(Tabla1[[#This Row],[CodigoEmpleado]],Originales!$M$3:$P$13,2,FALSE)</f>
        <v>Javi</v>
      </c>
      <c r="K2705" s="10">
        <f>YEAR(Tabla1[[#This Row],[Fecha]])</f>
        <v>2012</v>
      </c>
      <c r="L2705" s="11">
        <f>MONTH(Tabla1[[#This Row],[Fecha]])</f>
        <v>1</v>
      </c>
      <c r="M2705" s="11">
        <f>DAY(Tabla1[[#This Row],[Fecha]])</f>
        <v>24</v>
      </c>
      <c r="N2705" s="11">
        <f>WEEKDAY(Tabla1[[#This Row],[Fecha]],2)</f>
        <v>2</v>
      </c>
      <c r="O2705" s="11" t="str">
        <f t="shared" si="42"/>
        <v>Martes</v>
      </c>
    </row>
    <row r="2706" spans="1:15" x14ac:dyDescent="0.25">
      <c r="A2706" s="4">
        <v>40933</v>
      </c>
      <c r="B2706">
        <v>1</v>
      </c>
      <c r="C2706">
        <v>1</v>
      </c>
      <c r="D2706" s="5" t="s">
        <v>43</v>
      </c>
      <c r="E2706" s="6">
        <v>587.62</v>
      </c>
      <c r="F2706" s="6">
        <v>1186.48</v>
      </c>
      <c r="G2706" s="6">
        <v>1774.1</v>
      </c>
      <c r="H2706" s="6" t="str">
        <f>VLOOKUP(Tabla1[[#This Row],[Caja]],Originales!$I$3:$K$6,2,FALSE)</f>
        <v>Tenerife Norte</v>
      </c>
      <c r="I2706" s="6" t="str">
        <f>VLOOKUP(Tabla1[[#This Row],[Caja]],Originales!$I$3:$K$6,3,FALSE)</f>
        <v>Tenerife</v>
      </c>
      <c r="J2706" s="9" t="str">
        <f>VLOOKUP(Tabla1[[#This Row],[CodigoEmpleado]],Originales!$M$3:$P$13,2,FALSE)</f>
        <v>Jose</v>
      </c>
      <c r="K2706" s="10">
        <f>YEAR(Tabla1[[#This Row],[Fecha]])</f>
        <v>2012</v>
      </c>
      <c r="L2706" s="11">
        <f>MONTH(Tabla1[[#This Row],[Fecha]])</f>
        <v>1</v>
      </c>
      <c r="M2706" s="11">
        <f>DAY(Tabla1[[#This Row],[Fecha]])</f>
        <v>25</v>
      </c>
      <c r="N2706" s="11">
        <f>WEEKDAY(Tabla1[[#This Row],[Fecha]],2)</f>
        <v>3</v>
      </c>
      <c r="O2706" s="11" t="str">
        <f t="shared" si="42"/>
        <v>Miércoles</v>
      </c>
    </row>
    <row r="2707" spans="1:15" x14ac:dyDescent="0.25">
      <c r="A2707" s="4">
        <v>40933</v>
      </c>
      <c r="B2707">
        <v>1</v>
      </c>
      <c r="C2707">
        <v>2</v>
      </c>
      <c r="D2707" s="5" t="s">
        <v>47</v>
      </c>
      <c r="E2707" s="6">
        <v>689.94</v>
      </c>
      <c r="F2707" s="6">
        <v>1319.58</v>
      </c>
      <c r="G2707" s="6">
        <v>2009.52</v>
      </c>
      <c r="H2707" s="6" t="str">
        <f>VLOOKUP(Tabla1[[#This Row],[Caja]],Originales!$I$3:$K$6,2,FALSE)</f>
        <v>Tenerife Norte</v>
      </c>
      <c r="I2707" s="6" t="str">
        <f>VLOOKUP(Tabla1[[#This Row],[Caja]],Originales!$I$3:$K$6,3,FALSE)</f>
        <v>Tenerife</v>
      </c>
      <c r="J2707" s="9" t="str">
        <f>VLOOKUP(Tabla1[[#This Row],[CodigoEmpleado]],Originales!$M$3:$P$13,2,FALSE)</f>
        <v>Toño</v>
      </c>
      <c r="K2707" s="10">
        <f>YEAR(Tabla1[[#This Row],[Fecha]])</f>
        <v>2012</v>
      </c>
      <c r="L2707" s="11">
        <f>MONTH(Tabla1[[#This Row],[Fecha]])</f>
        <v>1</v>
      </c>
      <c r="M2707" s="11">
        <f>DAY(Tabla1[[#This Row],[Fecha]])</f>
        <v>25</v>
      </c>
      <c r="N2707" s="11">
        <f>WEEKDAY(Tabla1[[#This Row],[Fecha]],2)</f>
        <v>3</v>
      </c>
      <c r="O2707" s="11" t="str">
        <f t="shared" si="42"/>
        <v>Miércoles</v>
      </c>
    </row>
    <row r="2708" spans="1:15" x14ac:dyDescent="0.25">
      <c r="A2708" s="4">
        <v>40933</v>
      </c>
      <c r="B2708">
        <v>2</v>
      </c>
      <c r="C2708">
        <v>1</v>
      </c>
      <c r="D2708" s="5" t="s">
        <v>24</v>
      </c>
      <c r="E2708" s="6">
        <v>581.4</v>
      </c>
      <c r="F2708" s="6">
        <v>999.62</v>
      </c>
      <c r="G2708" s="6">
        <v>1581.02</v>
      </c>
      <c r="H2708" s="6" t="str">
        <f>VLOOKUP(Tabla1[[#This Row],[Caja]],Originales!$I$3:$K$6,2,FALSE)</f>
        <v>Tenerife Sur</v>
      </c>
      <c r="I2708" s="6" t="str">
        <f>VLOOKUP(Tabla1[[#This Row],[Caja]],Originales!$I$3:$K$6,3,FALSE)</f>
        <v>Tenerife</v>
      </c>
      <c r="J2708" s="9" t="str">
        <f>VLOOKUP(Tabla1[[#This Row],[CodigoEmpleado]],Originales!$M$3:$P$13,2,FALSE)</f>
        <v>Ana</v>
      </c>
      <c r="K2708" s="10">
        <f>YEAR(Tabla1[[#This Row],[Fecha]])</f>
        <v>2012</v>
      </c>
      <c r="L2708" s="11">
        <f>MONTH(Tabla1[[#This Row],[Fecha]])</f>
        <v>1</v>
      </c>
      <c r="M2708" s="11">
        <f>DAY(Tabla1[[#This Row],[Fecha]])</f>
        <v>25</v>
      </c>
      <c r="N2708" s="11">
        <f>WEEKDAY(Tabla1[[#This Row],[Fecha]],2)</f>
        <v>3</v>
      </c>
      <c r="O2708" s="11" t="str">
        <f t="shared" si="42"/>
        <v>Miércoles</v>
      </c>
    </row>
    <row r="2709" spans="1:15" x14ac:dyDescent="0.25">
      <c r="A2709" s="4">
        <v>40933</v>
      </c>
      <c r="B2709">
        <v>2</v>
      </c>
      <c r="C2709">
        <v>2</v>
      </c>
      <c r="D2709" s="5" t="s">
        <v>30</v>
      </c>
      <c r="E2709" s="6">
        <v>594.91</v>
      </c>
      <c r="F2709" s="6">
        <v>1196.6300000000001</v>
      </c>
      <c r="G2709" s="6">
        <v>1791.54</v>
      </c>
      <c r="H2709" s="6" t="str">
        <f>VLOOKUP(Tabla1[[#This Row],[Caja]],Originales!$I$3:$K$6,2,FALSE)</f>
        <v>Tenerife Sur</v>
      </c>
      <c r="I2709" s="6" t="str">
        <f>VLOOKUP(Tabla1[[#This Row],[Caja]],Originales!$I$3:$K$6,3,FALSE)</f>
        <v>Tenerife</v>
      </c>
      <c r="J2709" s="9" t="str">
        <f>VLOOKUP(Tabla1[[#This Row],[CodigoEmpleado]],Originales!$M$3:$P$13,2,FALSE)</f>
        <v>Juan</v>
      </c>
      <c r="K2709" s="10">
        <f>YEAR(Tabla1[[#This Row],[Fecha]])</f>
        <v>2012</v>
      </c>
      <c r="L2709" s="11">
        <f>MONTH(Tabla1[[#This Row],[Fecha]])</f>
        <v>1</v>
      </c>
      <c r="M2709" s="11">
        <f>DAY(Tabla1[[#This Row],[Fecha]])</f>
        <v>25</v>
      </c>
      <c r="N2709" s="11">
        <f>WEEKDAY(Tabla1[[#This Row],[Fecha]],2)</f>
        <v>3</v>
      </c>
      <c r="O2709" s="11" t="str">
        <f t="shared" si="42"/>
        <v>Miércoles</v>
      </c>
    </row>
    <row r="2710" spans="1:15" x14ac:dyDescent="0.25">
      <c r="A2710" s="4">
        <v>40933</v>
      </c>
      <c r="B2710">
        <v>3</v>
      </c>
      <c r="C2710">
        <v>1</v>
      </c>
      <c r="D2710" s="5" t="s">
        <v>16</v>
      </c>
      <c r="E2710" s="6">
        <v>606.96</v>
      </c>
      <c r="F2710" s="6">
        <v>918.51</v>
      </c>
      <c r="G2710" s="6">
        <v>1525.47</v>
      </c>
      <c r="H2710" s="6" t="str">
        <f>VLOOKUP(Tabla1[[#This Row],[Caja]],Originales!$I$3:$K$6,2,FALSE)</f>
        <v>Las Canteras</v>
      </c>
      <c r="I2710" s="6" t="str">
        <f>VLOOKUP(Tabla1[[#This Row],[Caja]],Originales!$I$3:$K$6,3,FALSE)</f>
        <v>Las Palmas</v>
      </c>
      <c r="J2710" s="9" t="str">
        <f>VLOOKUP(Tabla1[[#This Row],[CodigoEmpleado]],Originales!$M$3:$P$13,2,FALSE)</f>
        <v>Jorge</v>
      </c>
      <c r="K2710" s="10">
        <f>YEAR(Tabla1[[#This Row],[Fecha]])</f>
        <v>2012</v>
      </c>
      <c r="L2710" s="11">
        <f>MONTH(Tabla1[[#This Row],[Fecha]])</f>
        <v>1</v>
      </c>
      <c r="M2710" s="11">
        <f>DAY(Tabla1[[#This Row],[Fecha]])</f>
        <v>25</v>
      </c>
      <c r="N2710" s="11">
        <f>WEEKDAY(Tabla1[[#This Row],[Fecha]],2)</f>
        <v>3</v>
      </c>
      <c r="O2710" s="11" t="str">
        <f t="shared" si="42"/>
        <v>Miércoles</v>
      </c>
    </row>
    <row r="2711" spans="1:15" x14ac:dyDescent="0.25">
      <c r="A2711" s="4">
        <v>40933</v>
      </c>
      <c r="B2711">
        <v>3</v>
      </c>
      <c r="C2711">
        <v>2</v>
      </c>
      <c r="D2711" s="5" t="s">
        <v>22</v>
      </c>
      <c r="E2711" s="6">
        <v>697.25</v>
      </c>
      <c r="F2711" s="6">
        <v>1313.37</v>
      </c>
      <c r="G2711" s="6">
        <v>2012.62</v>
      </c>
      <c r="H2711" s="6" t="str">
        <f>VLOOKUP(Tabla1[[#This Row],[Caja]],Originales!$I$3:$K$6,2,FALSE)</f>
        <v>Las Canteras</v>
      </c>
      <c r="I2711" s="6" t="str">
        <f>VLOOKUP(Tabla1[[#This Row],[Caja]],Originales!$I$3:$K$6,3,FALSE)</f>
        <v>Las Palmas</v>
      </c>
      <c r="J2711" s="9" t="str">
        <f>VLOOKUP(Tabla1[[#This Row],[CodigoEmpleado]],Originales!$M$3:$P$13,2,FALSE)</f>
        <v>Paco</v>
      </c>
      <c r="K2711" s="10">
        <f>YEAR(Tabla1[[#This Row],[Fecha]])</f>
        <v>2012</v>
      </c>
      <c r="L2711" s="11">
        <f>MONTH(Tabla1[[#This Row],[Fecha]])</f>
        <v>1</v>
      </c>
      <c r="M2711" s="11">
        <f>DAY(Tabla1[[#This Row],[Fecha]])</f>
        <v>25</v>
      </c>
      <c r="N2711" s="11">
        <f>WEEKDAY(Tabla1[[#This Row],[Fecha]],2)</f>
        <v>3</v>
      </c>
      <c r="O2711" s="11" t="str">
        <f t="shared" si="42"/>
        <v>Miércoles</v>
      </c>
    </row>
    <row r="2712" spans="1:15" x14ac:dyDescent="0.25">
      <c r="A2712" s="4">
        <v>40933</v>
      </c>
      <c r="B2712">
        <v>4</v>
      </c>
      <c r="C2712">
        <v>1</v>
      </c>
      <c r="D2712" s="5" t="s">
        <v>27</v>
      </c>
      <c r="E2712" s="6">
        <v>614.21</v>
      </c>
      <c r="F2712" s="6">
        <v>1126.8399999999999</v>
      </c>
      <c r="G2712" s="6">
        <v>1741.05</v>
      </c>
      <c r="H2712" s="6" t="str">
        <f>VLOOKUP(Tabla1[[#This Row],[Caja]],Originales!$I$3:$K$6,2,FALSE)</f>
        <v>Telde</v>
      </c>
      <c r="I2712" s="6" t="str">
        <f>VLOOKUP(Tabla1[[#This Row],[Caja]],Originales!$I$3:$K$6,3,FALSE)</f>
        <v>Las Palmas</v>
      </c>
      <c r="J2712" s="9" t="str">
        <f>VLOOKUP(Tabla1[[#This Row],[CodigoEmpleado]],Originales!$M$3:$P$13,2,FALSE)</f>
        <v>Bea</v>
      </c>
      <c r="K2712" s="10">
        <f>YEAR(Tabla1[[#This Row],[Fecha]])</f>
        <v>2012</v>
      </c>
      <c r="L2712" s="11">
        <f>MONTH(Tabla1[[#This Row],[Fecha]])</f>
        <v>1</v>
      </c>
      <c r="M2712" s="11">
        <f>DAY(Tabla1[[#This Row],[Fecha]])</f>
        <v>25</v>
      </c>
      <c r="N2712" s="11">
        <f>WEEKDAY(Tabla1[[#This Row],[Fecha]],2)</f>
        <v>3</v>
      </c>
      <c r="O2712" s="11" t="str">
        <f t="shared" si="42"/>
        <v>Miércoles</v>
      </c>
    </row>
    <row r="2713" spans="1:15" x14ac:dyDescent="0.25">
      <c r="A2713" s="4">
        <v>40933</v>
      </c>
      <c r="B2713">
        <v>4</v>
      </c>
      <c r="C2713">
        <v>2</v>
      </c>
      <c r="D2713" s="5" t="s">
        <v>32</v>
      </c>
      <c r="E2713" s="6">
        <v>758.57</v>
      </c>
      <c r="F2713" s="6">
        <v>1222.33</v>
      </c>
      <c r="G2713" s="6">
        <v>1980.9</v>
      </c>
      <c r="H2713" s="6" t="str">
        <f>VLOOKUP(Tabla1[[#This Row],[Caja]],Originales!$I$3:$K$6,2,FALSE)</f>
        <v>Telde</v>
      </c>
      <c r="I2713" s="6" t="str">
        <f>VLOOKUP(Tabla1[[#This Row],[Caja]],Originales!$I$3:$K$6,3,FALSE)</f>
        <v>Las Palmas</v>
      </c>
      <c r="J2713" s="9" t="str">
        <f>VLOOKUP(Tabla1[[#This Row],[CodigoEmpleado]],Originales!$M$3:$P$13,2,FALSE)</f>
        <v>Ana</v>
      </c>
      <c r="K2713" s="10">
        <f>YEAR(Tabla1[[#This Row],[Fecha]])</f>
        <v>2012</v>
      </c>
      <c r="L2713" s="11">
        <f>MONTH(Tabla1[[#This Row],[Fecha]])</f>
        <v>1</v>
      </c>
      <c r="M2713" s="11">
        <f>DAY(Tabla1[[#This Row],[Fecha]])</f>
        <v>25</v>
      </c>
      <c r="N2713" s="11">
        <f>WEEKDAY(Tabla1[[#This Row],[Fecha]],2)</f>
        <v>3</v>
      </c>
      <c r="O2713" s="11" t="str">
        <f t="shared" si="42"/>
        <v>Miércoles</v>
      </c>
    </row>
    <row r="2714" spans="1:15" x14ac:dyDescent="0.25">
      <c r="A2714" s="4">
        <v>40934</v>
      </c>
      <c r="B2714">
        <v>1</v>
      </c>
      <c r="C2714">
        <v>1</v>
      </c>
      <c r="D2714" s="5" t="s">
        <v>37</v>
      </c>
      <c r="E2714" s="6">
        <v>532.85</v>
      </c>
      <c r="F2714" s="6">
        <v>1015.46</v>
      </c>
      <c r="G2714" s="6">
        <v>1548.31</v>
      </c>
      <c r="H2714" s="6" t="str">
        <f>VLOOKUP(Tabla1[[#This Row],[Caja]],Originales!$I$3:$K$6,2,FALSE)</f>
        <v>Tenerife Norte</v>
      </c>
      <c r="I2714" s="6" t="str">
        <f>VLOOKUP(Tabla1[[#This Row],[Caja]],Originales!$I$3:$K$6,3,FALSE)</f>
        <v>Tenerife</v>
      </c>
      <c r="J2714" s="9" t="str">
        <f>VLOOKUP(Tabla1[[#This Row],[CodigoEmpleado]],Originales!$M$3:$P$13,2,FALSE)</f>
        <v>Luis</v>
      </c>
      <c r="K2714" s="10">
        <f>YEAR(Tabla1[[#This Row],[Fecha]])</f>
        <v>2012</v>
      </c>
      <c r="L2714" s="11">
        <f>MONTH(Tabla1[[#This Row],[Fecha]])</f>
        <v>1</v>
      </c>
      <c r="M2714" s="11">
        <f>DAY(Tabla1[[#This Row],[Fecha]])</f>
        <v>26</v>
      </c>
      <c r="N2714" s="11">
        <f>WEEKDAY(Tabla1[[#This Row],[Fecha]],2)</f>
        <v>4</v>
      </c>
      <c r="O2714" s="11" t="str">
        <f t="shared" si="42"/>
        <v>Jueves</v>
      </c>
    </row>
    <row r="2715" spans="1:15" x14ac:dyDescent="0.25">
      <c r="A2715" s="4">
        <v>40934</v>
      </c>
      <c r="B2715">
        <v>1</v>
      </c>
      <c r="C2715">
        <v>2</v>
      </c>
      <c r="D2715" s="5" t="s">
        <v>40</v>
      </c>
      <c r="E2715" s="6">
        <v>704.61</v>
      </c>
      <c r="F2715" s="6">
        <v>1302.1400000000001</v>
      </c>
      <c r="G2715" s="6">
        <v>2006.75</v>
      </c>
      <c r="H2715" s="6" t="str">
        <f>VLOOKUP(Tabla1[[#This Row],[Caja]],Originales!$I$3:$K$6,2,FALSE)</f>
        <v>Tenerife Norte</v>
      </c>
      <c r="I2715" s="6" t="str">
        <f>VLOOKUP(Tabla1[[#This Row],[Caja]],Originales!$I$3:$K$6,3,FALSE)</f>
        <v>Tenerife</v>
      </c>
      <c r="J2715" s="9" t="str">
        <f>VLOOKUP(Tabla1[[#This Row],[CodigoEmpleado]],Originales!$M$3:$P$13,2,FALSE)</f>
        <v>Pepe</v>
      </c>
      <c r="K2715" s="10">
        <f>YEAR(Tabla1[[#This Row],[Fecha]])</f>
        <v>2012</v>
      </c>
      <c r="L2715" s="11">
        <f>MONTH(Tabla1[[#This Row],[Fecha]])</f>
        <v>1</v>
      </c>
      <c r="M2715" s="11">
        <f>DAY(Tabla1[[#This Row],[Fecha]])</f>
        <v>26</v>
      </c>
      <c r="N2715" s="11">
        <f>WEEKDAY(Tabla1[[#This Row],[Fecha]],2)</f>
        <v>4</v>
      </c>
      <c r="O2715" s="11" t="str">
        <f t="shared" si="42"/>
        <v>Jueves</v>
      </c>
    </row>
    <row r="2716" spans="1:15" x14ac:dyDescent="0.25">
      <c r="A2716" s="4">
        <v>40934</v>
      </c>
      <c r="B2716">
        <v>2</v>
      </c>
      <c r="C2716">
        <v>1</v>
      </c>
      <c r="D2716" s="5" t="s">
        <v>41</v>
      </c>
      <c r="E2716" s="6">
        <v>644.99</v>
      </c>
      <c r="F2716" s="6">
        <v>1117.56</v>
      </c>
      <c r="G2716" s="6">
        <v>1762.55</v>
      </c>
      <c r="H2716" s="6" t="str">
        <f>VLOOKUP(Tabla1[[#This Row],[Caja]],Originales!$I$3:$K$6,2,FALSE)</f>
        <v>Tenerife Sur</v>
      </c>
      <c r="I2716" s="6" t="str">
        <f>VLOOKUP(Tabla1[[#This Row],[Caja]],Originales!$I$3:$K$6,3,FALSE)</f>
        <v>Tenerife</v>
      </c>
      <c r="J2716" s="9" t="str">
        <f>VLOOKUP(Tabla1[[#This Row],[CodigoEmpleado]],Originales!$M$3:$P$13,2,FALSE)</f>
        <v>Javi</v>
      </c>
      <c r="K2716" s="10">
        <f>YEAR(Tabla1[[#This Row],[Fecha]])</f>
        <v>2012</v>
      </c>
      <c r="L2716" s="11">
        <f>MONTH(Tabla1[[#This Row],[Fecha]])</f>
        <v>1</v>
      </c>
      <c r="M2716" s="11">
        <f>DAY(Tabla1[[#This Row],[Fecha]])</f>
        <v>26</v>
      </c>
      <c r="N2716" s="11">
        <f>WEEKDAY(Tabla1[[#This Row],[Fecha]],2)</f>
        <v>4</v>
      </c>
      <c r="O2716" s="11" t="str">
        <f t="shared" si="42"/>
        <v>Jueves</v>
      </c>
    </row>
    <row r="2717" spans="1:15" x14ac:dyDescent="0.25">
      <c r="A2717" s="4">
        <v>40934</v>
      </c>
      <c r="B2717">
        <v>2</v>
      </c>
      <c r="C2717">
        <v>2</v>
      </c>
      <c r="D2717" s="5" t="s">
        <v>43</v>
      </c>
      <c r="E2717" s="6">
        <v>702.66</v>
      </c>
      <c r="F2717" s="6">
        <v>1194.71</v>
      </c>
      <c r="G2717" s="6">
        <v>1897.37</v>
      </c>
      <c r="H2717" s="6" t="str">
        <f>VLOOKUP(Tabla1[[#This Row],[Caja]],Originales!$I$3:$K$6,2,FALSE)</f>
        <v>Tenerife Sur</v>
      </c>
      <c r="I2717" s="6" t="str">
        <f>VLOOKUP(Tabla1[[#This Row],[Caja]],Originales!$I$3:$K$6,3,FALSE)</f>
        <v>Tenerife</v>
      </c>
      <c r="J2717" s="9" t="str">
        <f>VLOOKUP(Tabla1[[#This Row],[CodigoEmpleado]],Originales!$M$3:$P$13,2,FALSE)</f>
        <v>Jose</v>
      </c>
      <c r="K2717" s="10">
        <f>YEAR(Tabla1[[#This Row],[Fecha]])</f>
        <v>2012</v>
      </c>
      <c r="L2717" s="11">
        <f>MONTH(Tabla1[[#This Row],[Fecha]])</f>
        <v>1</v>
      </c>
      <c r="M2717" s="11">
        <f>DAY(Tabla1[[#This Row],[Fecha]])</f>
        <v>26</v>
      </c>
      <c r="N2717" s="11">
        <f>WEEKDAY(Tabla1[[#This Row],[Fecha]],2)</f>
        <v>4</v>
      </c>
      <c r="O2717" s="11" t="str">
        <f t="shared" si="42"/>
        <v>Jueves</v>
      </c>
    </row>
    <row r="2718" spans="1:15" x14ac:dyDescent="0.25">
      <c r="A2718" s="4">
        <v>40934</v>
      </c>
      <c r="B2718">
        <v>3</v>
      </c>
      <c r="C2718">
        <v>1</v>
      </c>
      <c r="D2718" s="5" t="s">
        <v>47</v>
      </c>
      <c r="E2718" s="6">
        <v>588.16999999999996</v>
      </c>
      <c r="F2718" s="6">
        <v>1082.19</v>
      </c>
      <c r="G2718" s="6">
        <v>1670.36</v>
      </c>
      <c r="H2718" s="6" t="str">
        <f>VLOOKUP(Tabla1[[#This Row],[Caja]],Originales!$I$3:$K$6,2,FALSE)</f>
        <v>Las Canteras</v>
      </c>
      <c r="I2718" s="6" t="str">
        <f>VLOOKUP(Tabla1[[#This Row],[Caja]],Originales!$I$3:$K$6,3,FALSE)</f>
        <v>Las Palmas</v>
      </c>
      <c r="J2718" s="9" t="str">
        <f>VLOOKUP(Tabla1[[#This Row],[CodigoEmpleado]],Originales!$M$3:$P$13,2,FALSE)</f>
        <v>Toño</v>
      </c>
      <c r="K2718" s="10">
        <f>YEAR(Tabla1[[#This Row],[Fecha]])</f>
        <v>2012</v>
      </c>
      <c r="L2718" s="11">
        <f>MONTH(Tabla1[[#This Row],[Fecha]])</f>
        <v>1</v>
      </c>
      <c r="M2718" s="11">
        <f>DAY(Tabla1[[#This Row],[Fecha]])</f>
        <v>26</v>
      </c>
      <c r="N2718" s="11">
        <f>WEEKDAY(Tabla1[[#This Row],[Fecha]],2)</f>
        <v>4</v>
      </c>
      <c r="O2718" s="11" t="str">
        <f t="shared" si="42"/>
        <v>Jueves</v>
      </c>
    </row>
    <row r="2719" spans="1:15" x14ac:dyDescent="0.25">
      <c r="A2719" s="4">
        <v>40934</v>
      </c>
      <c r="B2719">
        <v>3</v>
      </c>
      <c r="C2719">
        <v>2</v>
      </c>
      <c r="D2719" s="5" t="s">
        <v>24</v>
      </c>
      <c r="E2719" s="6">
        <v>646.13</v>
      </c>
      <c r="F2719" s="6">
        <v>1093.6600000000001</v>
      </c>
      <c r="G2719" s="6">
        <v>1739.79</v>
      </c>
      <c r="H2719" s="6" t="str">
        <f>VLOOKUP(Tabla1[[#This Row],[Caja]],Originales!$I$3:$K$6,2,FALSE)</f>
        <v>Las Canteras</v>
      </c>
      <c r="I2719" s="6" t="str">
        <f>VLOOKUP(Tabla1[[#This Row],[Caja]],Originales!$I$3:$K$6,3,FALSE)</f>
        <v>Las Palmas</v>
      </c>
      <c r="J2719" s="9" t="str">
        <f>VLOOKUP(Tabla1[[#This Row],[CodigoEmpleado]],Originales!$M$3:$P$13,2,FALSE)</f>
        <v>Ana</v>
      </c>
      <c r="K2719" s="10">
        <f>YEAR(Tabla1[[#This Row],[Fecha]])</f>
        <v>2012</v>
      </c>
      <c r="L2719" s="11">
        <f>MONTH(Tabla1[[#This Row],[Fecha]])</f>
        <v>1</v>
      </c>
      <c r="M2719" s="11">
        <f>DAY(Tabla1[[#This Row],[Fecha]])</f>
        <v>26</v>
      </c>
      <c r="N2719" s="11">
        <f>WEEKDAY(Tabla1[[#This Row],[Fecha]],2)</f>
        <v>4</v>
      </c>
      <c r="O2719" s="11" t="str">
        <f t="shared" si="42"/>
        <v>Jueves</v>
      </c>
    </row>
    <row r="2720" spans="1:15" x14ac:dyDescent="0.25">
      <c r="A2720" s="4">
        <v>40934</v>
      </c>
      <c r="B2720">
        <v>4</v>
      </c>
      <c r="C2720">
        <v>1</v>
      </c>
      <c r="D2720" s="5" t="s">
        <v>30</v>
      </c>
      <c r="E2720" s="6">
        <v>648.16999999999996</v>
      </c>
      <c r="F2720" s="6">
        <v>1132.9000000000001</v>
      </c>
      <c r="G2720" s="6">
        <v>1781.07</v>
      </c>
      <c r="H2720" s="6" t="str">
        <f>VLOOKUP(Tabla1[[#This Row],[Caja]],Originales!$I$3:$K$6,2,FALSE)</f>
        <v>Telde</v>
      </c>
      <c r="I2720" s="6" t="str">
        <f>VLOOKUP(Tabla1[[#This Row],[Caja]],Originales!$I$3:$K$6,3,FALSE)</f>
        <v>Las Palmas</v>
      </c>
      <c r="J2720" s="9" t="str">
        <f>VLOOKUP(Tabla1[[#This Row],[CodigoEmpleado]],Originales!$M$3:$P$13,2,FALSE)</f>
        <v>Juan</v>
      </c>
      <c r="K2720" s="10">
        <f>YEAR(Tabla1[[#This Row],[Fecha]])</f>
        <v>2012</v>
      </c>
      <c r="L2720" s="11">
        <f>MONTH(Tabla1[[#This Row],[Fecha]])</f>
        <v>1</v>
      </c>
      <c r="M2720" s="11">
        <f>DAY(Tabla1[[#This Row],[Fecha]])</f>
        <v>26</v>
      </c>
      <c r="N2720" s="11">
        <f>WEEKDAY(Tabla1[[#This Row],[Fecha]],2)</f>
        <v>4</v>
      </c>
      <c r="O2720" s="11" t="str">
        <f t="shared" si="42"/>
        <v>Jueves</v>
      </c>
    </row>
    <row r="2721" spans="1:15" x14ac:dyDescent="0.25">
      <c r="A2721" s="4">
        <v>40934</v>
      </c>
      <c r="B2721">
        <v>4</v>
      </c>
      <c r="C2721">
        <v>2</v>
      </c>
      <c r="D2721" s="5" t="s">
        <v>16</v>
      </c>
      <c r="E2721" s="6">
        <v>605.98</v>
      </c>
      <c r="F2721" s="6">
        <v>1086.46</v>
      </c>
      <c r="G2721" s="6">
        <v>1692.44</v>
      </c>
      <c r="H2721" s="6" t="str">
        <f>VLOOKUP(Tabla1[[#This Row],[Caja]],Originales!$I$3:$K$6,2,FALSE)</f>
        <v>Telde</v>
      </c>
      <c r="I2721" s="6" t="str">
        <f>VLOOKUP(Tabla1[[#This Row],[Caja]],Originales!$I$3:$K$6,3,FALSE)</f>
        <v>Las Palmas</v>
      </c>
      <c r="J2721" s="9" t="str">
        <f>VLOOKUP(Tabla1[[#This Row],[CodigoEmpleado]],Originales!$M$3:$P$13,2,FALSE)</f>
        <v>Jorge</v>
      </c>
      <c r="K2721" s="10">
        <f>YEAR(Tabla1[[#This Row],[Fecha]])</f>
        <v>2012</v>
      </c>
      <c r="L2721" s="11">
        <f>MONTH(Tabla1[[#This Row],[Fecha]])</f>
        <v>1</v>
      </c>
      <c r="M2721" s="11">
        <f>DAY(Tabla1[[#This Row],[Fecha]])</f>
        <v>26</v>
      </c>
      <c r="N2721" s="11">
        <f>WEEKDAY(Tabla1[[#This Row],[Fecha]],2)</f>
        <v>4</v>
      </c>
      <c r="O2721" s="11" t="str">
        <f t="shared" si="42"/>
        <v>Jueves</v>
      </c>
    </row>
    <row r="2722" spans="1:15" x14ac:dyDescent="0.25">
      <c r="A2722" s="4">
        <v>40935</v>
      </c>
      <c r="B2722">
        <v>1</v>
      </c>
      <c r="C2722">
        <v>1</v>
      </c>
      <c r="D2722" s="5" t="s">
        <v>22</v>
      </c>
      <c r="E2722" s="6">
        <v>488.44</v>
      </c>
      <c r="F2722" s="6">
        <v>1047.31</v>
      </c>
      <c r="G2722" s="6">
        <v>1535.75</v>
      </c>
      <c r="H2722" s="6" t="str">
        <f>VLOOKUP(Tabla1[[#This Row],[Caja]],Originales!$I$3:$K$6,2,FALSE)</f>
        <v>Tenerife Norte</v>
      </c>
      <c r="I2722" s="6" t="str">
        <f>VLOOKUP(Tabla1[[#This Row],[Caja]],Originales!$I$3:$K$6,3,FALSE)</f>
        <v>Tenerife</v>
      </c>
      <c r="J2722" s="9" t="str">
        <f>VLOOKUP(Tabla1[[#This Row],[CodigoEmpleado]],Originales!$M$3:$P$13,2,FALSE)</f>
        <v>Paco</v>
      </c>
      <c r="K2722" s="10">
        <f>YEAR(Tabla1[[#This Row],[Fecha]])</f>
        <v>2012</v>
      </c>
      <c r="L2722" s="11">
        <f>MONTH(Tabla1[[#This Row],[Fecha]])</f>
        <v>1</v>
      </c>
      <c r="M2722" s="11">
        <f>DAY(Tabla1[[#This Row],[Fecha]])</f>
        <v>27</v>
      </c>
      <c r="N2722" s="11">
        <f>WEEKDAY(Tabla1[[#This Row],[Fecha]],2)</f>
        <v>5</v>
      </c>
      <c r="O2722" s="11" t="str">
        <f t="shared" si="42"/>
        <v>Viernes</v>
      </c>
    </row>
    <row r="2723" spans="1:15" x14ac:dyDescent="0.25">
      <c r="A2723" s="4">
        <v>40935</v>
      </c>
      <c r="B2723">
        <v>1</v>
      </c>
      <c r="C2723">
        <v>2</v>
      </c>
      <c r="D2723" s="5" t="s">
        <v>27</v>
      </c>
      <c r="E2723" s="6">
        <v>598.15</v>
      </c>
      <c r="F2723" s="6">
        <v>1275.28</v>
      </c>
      <c r="G2723" s="6">
        <v>1873.43</v>
      </c>
      <c r="H2723" s="6" t="str">
        <f>VLOOKUP(Tabla1[[#This Row],[Caja]],Originales!$I$3:$K$6,2,FALSE)</f>
        <v>Tenerife Norte</v>
      </c>
      <c r="I2723" s="6" t="str">
        <f>VLOOKUP(Tabla1[[#This Row],[Caja]],Originales!$I$3:$K$6,3,FALSE)</f>
        <v>Tenerife</v>
      </c>
      <c r="J2723" s="9" t="str">
        <f>VLOOKUP(Tabla1[[#This Row],[CodigoEmpleado]],Originales!$M$3:$P$13,2,FALSE)</f>
        <v>Bea</v>
      </c>
      <c r="K2723" s="10">
        <f>YEAR(Tabla1[[#This Row],[Fecha]])</f>
        <v>2012</v>
      </c>
      <c r="L2723" s="11">
        <f>MONTH(Tabla1[[#This Row],[Fecha]])</f>
        <v>1</v>
      </c>
      <c r="M2723" s="11">
        <f>DAY(Tabla1[[#This Row],[Fecha]])</f>
        <v>27</v>
      </c>
      <c r="N2723" s="11">
        <f>WEEKDAY(Tabla1[[#This Row],[Fecha]],2)</f>
        <v>5</v>
      </c>
      <c r="O2723" s="11" t="str">
        <f t="shared" si="42"/>
        <v>Viernes</v>
      </c>
    </row>
    <row r="2724" spans="1:15" x14ac:dyDescent="0.25">
      <c r="A2724" s="4">
        <v>40935</v>
      </c>
      <c r="B2724">
        <v>2</v>
      </c>
      <c r="C2724">
        <v>1</v>
      </c>
      <c r="D2724" s="5" t="s">
        <v>32</v>
      </c>
      <c r="E2724" s="6">
        <v>530.12</v>
      </c>
      <c r="F2724" s="6">
        <v>1155.7</v>
      </c>
      <c r="G2724" s="6">
        <v>1685.82</v>
      </c>
      <c r="H2724" s="6" t="str">
        <f>VLOOKUP(Tabla1[[#This Row],[Caja]],Originales!$I$3:$K$6,2,FALSE)</f>
        <v>Tenerife Sur</v>
      </c>
      <c r="I2724" s="6" t="str">
        <f>VLOOKUP(Tabla1[[#This Row],[Caja]],Originales!$I$3:$K$6,3,FALSE)</f>
        <v>Tenerife</v>
      </c>
      <c r="J2724" s="9" t="str">
        <f>VLOOKUP(Tabla1[[#This Row],[CodigoEmpleado]],Originales!$M$3:$P$13,2,FALSE)</f>
        <v>Ana</v>
      </c>
      <c r="K2724" s="10">
        <f>YEAR(Tabla1[[#This Row],[Fecha]])</f>
        <v>2012</v>
      </c>
      <c r="L2724" s="11">
        <f>MONTH(Tabla1[[#This Row],[Fecha]])</f>
        <v>1</v>
      </c>
      <c r="M2724" s="11">
        <f>DAY(Tabla1[[#This Row],[Fecha]])</f>
        <v>27</v>
      </c>
      <c r="N2724" s="11">
        <f>WEEKDAY(Tabla1[[#This Row],[Fecha]],2)</f>
        <v>5</v>
      </c>
      <c r="O2724" s="11" t="str">
        <f t="shared" si="42"/>
        <v>Viernes</v>
      </c>
    </row>
    <row r="2725" spans="1:15" x14ac:dyDescent="0.25">
      <c r="A2725" s="4">
        <v>40935</v>
      </c>
      <c r="B2725">
        <v>2</v>
      </c>
      <c r="C2725">
        <v>2</v>
      </c>
      <c r="D2725" s="5" t="s">
        <v>37</v>
      </c>
      <c r="E2725" s="6">
        <v>745.32</v>
      </c>
      <c r="F2725" s="6">
        <v>1341.54</v>
      </c>
      <c r="G2725" s="6">
        <v>2086.86</v>
      </c>
      <c r="H2725" s="6" t="str">
        <f>VLOOKUP(Tabla1[[#This Row],[Caja]],Originales!$I$3:$K$6,2,FALSE)</f>
        <v>Tenerife Sur</v>
      </c>
      <c r="I2725" s="6" t="str">
        <f>VLOOKUP(Tabla1[[#This Row],[Caja]],Originales!$I$3:$K$6,3,FALSE)</f>
        <v>Tenerife</v>
      </c>
      <c r="J2725" s="9" t="str">
        <f>VLOOKUP(Tabla1[[#This Row],[CodigoEmpleado]],Originales!$M$3:$P$13,2,FALSE)</f>
        <v>Luis</v>
      </c>
      <c r="K2725" s="10">
        <f>YEAR(Tabla1[[#This Row],[Fecha]])</f>
        <v>2012</v>
      </c>
      <c r="L2725" s="11">
        <f>MONTH(Tabla1[[#This Row],[Fecha]])</f>
        <v>1</v>
      </c>
      <c r="M2725" s="11">
        <f>DAY(Tabla1[[#This Row],[Fecha]])</f>
        <v>27</v>
      </c>
      <c r="N2725" s="11">
        <f>WEEKDAY(Tabla1[[#This Row],[Fecha]],2)</f>
        <v>5</v>
      </c>
      <c r="O2725" s="11" t="str">
        <f t="shared" si="42"/>
        <v>Viernes</v>
      </c>
    </row>
    <row r="2726" spans="1:15" x14ac:dyDescent="0.25">
      <c r="A2726" s="4">
        <v>40935</v>
      </c>
      <c r="B2726">
        <v>3</v>
      </c>
      <c r="C2726">
        <v>1</v>
      </c>
      <c r="D2726" s="5" t="s">
        <v>40</v>
      </c>
      <c r="E2726" s="6">
        <v>629.48</v>
      </c>
      <c r="F2726" s="6">
        <v>988.77</v>
      </c>
      <c r="G2726" s="6">
        <v>1618.25</v>
      </c>
      <c r="H2726" s="6" t="str">
        <f>VLOOKUP(Tabla1[[#This Row],[Caja]],Originales!$I$3:$K$6,2,FALSE)</f>
        <v>Las Canteras</v>
      </c>
      <c r="I2726" s="6" t="str">
        <f>VLOOKUP(Tabla1[[#This Row],[Caja]],Originales!$I$3:$K$6,3,FALSE)</f>
        <v>Las Palmas</v>
      </c>
      <c r="J2726" s="9" t="str">
        <f>VLOOKUP(Tabla1[[#This Row],[CodigoEmpleado]],Originales!$M$3:$P$13,2,FALSE)</f>
        <v>Pepe</v>
      </c>
      <c r="K2726" s="10">
        <f>YEAR(Tabla1[[#This Row],[Fecha]])</f>
        <v>2012</v>
      </c>
      <c r="L2726" s="11">
        <f>MONTH(Tabla1[[#This Row],[Fecha]])</f>
        <v>1</v>
      </c>
      <c r="M2726" s="11">
        <f>DAY(Tabla1[[#This Row],[Fecha]])</f>
        <v>27</v>
      </c>
      <c r="N2726" s="11">
        <f>WEEKDAY(Tabla1[[#This Row],[Fecha]],2)</f>
        <v>5</v>
      </c>
      <c r="O2726" s="11" t="str">
        <f t="shared" si="42"/>
        <v>Viernes</v>
      </c>
    </row>
    <row r="2727" spans="1:15" x14ac:dyDescent="0.25">
      <c r="A2727" s="4">
        <v>40935</v>
      </c>
      <c r="B2727">
        <v>3</v>
      </c>
      <c r="C2727">
        <v>2</v>
      </c>
      <c r="D2727" s="5" t="s">
        <v>41</v>
      </c>
      <c r="E2727" s="6">
        <v>684.37</v>
      </c>
      <c r="F2727" s="6">
        <v>1204.33</v>
      </c>
      <c r="G2727" s="6">
        <v>1888.7</v>
      </c>
      <c r="H2727" s="6" t="str">
        <f>VLOOKUP(Tabla1[[#This Row],[Caja]],Originales!$I$3:$K$6,2,FALSE)</f>
        <v>Las Canteras</v>
      </c>
      <c r="I2727" s="6" t="str">
        <f>VLOOKUP(Tabla1[[#This Row],[Caja]],Originales!$I$3:$K$6,3,FALSE)</f>
        <v>Las Palmas</v>
      </c>
      <c r="J2727" s="9" t="str">
        <f>VLOOKUP(Tabla1[[#This Row],[CodigoEmpleado]],Originales!$M$3:$P$13,2,FALSE)</f>
        <v>Javi</v>
      </c>
      <c r="K2727" s="10">
        <f>YEAR(Tabla1[[#This Row],[Fecha]])</f>
        <v>2012</v>
      </c>
      <c r="L2727" s="11">
        <f>MONTH(Tabla1[[#This Row],[Fecha]])</f>
        <v>1</v>
      </c>
      <c r="M2727" s="11">
        <f>DAY(Tabla1[[#This Row],[Fecha]])</f>
        <v>27</v>
      </c>
      <c r="N2727" s="11">
        <f>WEEKDAY(Tabla1[[#This Row],[Fecha]],2)</f>
        <v>5</v>
      </c>
      <c r="O2727" s="11" t="str">
        <f t="shared" si="42"/>
        <v>Viernes</v>
      </c>
    </row>
    <row r="2728" spans="1:15" x14ac:dyDescent="0.25">
      <c r="A2728" s="4">
        <v>40935</v>
      </c>
      <c r="B2728">
        <v>4</v>
      </c>
      <c r="C2728">
        <v>1</v>
      </c>
      <c r="D2728" s="5" t="s">
        <v>43</v>
      </c>
      <c r="E2728" s="6">
        <v>683.83</v>
      </c>
      <c r="F2728" s="6">
        <v>1115.8399999999999</v>
      </c>
      <c r="G2728" s="6">
        <v>1799.67</v>
      </c>
      <c r="H2728" s="6" t="str">
        <f>VLOOKUP(Tabla1[[#This Row],[Caja]],Originales!$I$3:$K$6,2,FALSE)</f>
        <v>Telde</v>
      </c>
      <c r="I2728" s="6" t="str">
        <f>VLOOKUP(Tabla1[[#This Row],[Caja]],Originales!$I$3:$K$6,3,FALSE)</f>
        <v>Las Palmas</v>
      </c>
      <c r="J2728" s="9" t="str">
        <f>VLOOKUP(Tabla1[[#This Row],[CodigoEmpleado]],Originales!$M$3:$P$13,2,FALSE)</f>
        <v>Jose</v>
      </c>
      <c r="K2728" s="10">
        <f>YEAR(Tabla1[[#This Row],[Fecha]])</f>
        <v>2012</v>
      </c>
      <c r="L2728" s="11">
        <f>MONTH(Tabla1[[#This Row],[Fecha]])</f>
        <v>1</v>
      </c>
      <c r="M2728" s="11">
        <f>DAY(Tabla1[[#This Row],[Fecha]])</f>
        <v>27</v>
      </c>
      <c r="N2728" s="11">
        <f>WEEKDAY(Tabla1[[#This Row],[Fecha]],2)</f>
        <v>5</v>
      </c>
      <c r="O2728" s="11" t="str">
        <f t="shared" si="42"/>
        <v>Viernes</v>
      </c>
    </row>
    <row r="2729" spans="1:15" x14ac:dyDescent="0.25">
      <c r="A2729" s="4">
        <v>40935</v>
      </c>
      <c r="B2729">
        <v>4</v>
      </c>
      <c r="C2729">
        <v>2</v>
      </c>
      <c r="D2729" s="5" t="s">
        <v>47</v>
      </c>
      <c r="E2729" s="6">
        <v>721.99</v>
      </c>
      <c r="F2729" s="6">
        <v>1343.27</v>
      </c>
      <c r="G2729" s="6">
        <v>2065.2600000000002</v>
      </c>
      <c r="H2729" s="6" t="str">
        <f>VLOOKUP(Tabla1[[#This Row],[Caja]],Originales!$I$3:$K$6,2,FALSE)</f>
        <v>Telde</v>
      </c>
      <c r="I2729" s="6" t="str">
        <f>VLOOKUP(Tabla1[[#This Row],[Caja]],Originales!$I$3:$K$6,3,FALSE)</f>
        <v>Las Palmas</v>
      </c>
      <c r="J2729" s="9" t="str">
        <f>VLOOKUP(Tabla1[[#This Row],[CodigoEmpleado]],Originales!$M$3:$P$13,2,FALSE)</f>
        <v>Toño</v>
      </c>
      <c r="K2729" s="10">
        <f>YEAR(Tabla1[[#This Row],[Fecha]])</f>
        <v>2012</v>
      </c>
      <c r="L2729" s="11">
        <f>MONTH(Tabla1[[#This Row],[Fecha]])</f>
        <v>1</v>
      </c>
      <c r="M2729" s="11">
        <f>DAY(Tabla1[[#This Row],[Fecha]])</f>
        <v>27</v>
      </c>
      <c r="N2729" s="11">
        <f>WEEKDAY(Tabla1[[#This Row],[Fecha]],2)</f>
        <v>5</v>
      </c>
      <c r="O2729" s="11" t="str">
        <f t="shared" si="42"/>
        <v>Viernes</v>
      </c>
    </row>
    <row r="2730" spans="1:15" x14ac:dyDescent="0.25">
      <c r="A2730" s="4">
        <v>40936</v>
      </c>
      <c r="B2730">
        <v>1</v>
      </c>
      <c r="C2730">
        <v>1</v>
      </c>
      <c r="D2730" s="5" t="s">
        <v>24</v>
      </c>
      <c r="E2730" s="6">
        <v>600.36</v>
      </c>
      <c r="F2730" s="6">
        <v>1113.46</v>
      </c>
      <c r="G2730" s="6">
        <v>1713.82</v>
      </c>
      <c r="H2730" s="6" t="str">
        <f>VLOOKUP(Tabla1[[#This Row],[Caja]],Originales!$I$3:$K$6,2,FALSE)</f>
        <v>Tenerife Norte</v>
      </c>
      <c r="I2730" s="6" t="str">
        <f>VLOOKUP(Tabla1[[#This Row],[Caja]],Originales!$I$3:$K$6,3,FALSE)</f>
        <v>Tenerife</v>
      </c>
      <c r="J2730" s="9" t="str">
        <f>VLOOKUP(Tabla1[[#This Row],[CodigoEmpleado]],Originales!$M$3:$P$13,2,FALSE)</f>
        <v>Ana</v>
      </c>
      <c r="K2730" s="10">
        <f>YEAR(Tabla1[[#This Row],[Fecha]])</f>
        <v>2012</v>
      </c>
      <c r="L2730" s="11">
        <f>MONTH(Tabla1[[#This Row],[Fecha]])</f>
        <v>1</v>
      </c>
      <c r="M2730" s="11">
        <f>DAY(Tabla1[[#This Row],[Fecha]])</f>
        <v>28</v>
      </c>
      <c r="N2730" s="11">
        <f>WEEKDAY(Tabla1[[#This Row],[Fecha]],2)</f>
        <v>6</v>
      </c>
      <c r="O2730" s="11" t="str">
        <f t="shared" si="42"/>
        <v>Sábado</v>
      </c>
    </row>
    <row r="2731" spans="1:15" x14ac:dyDescent="0.25">
      <c r="A2731" s="4">
        <v>40936</v>
      </c>
      <c r="B2731">
        <v>1</v>
      </c>
      <c r="C2731">
        <v>2</v>
      </c>
      <c r="D2731" s="5" t="s">
        <v>30</v>
      </c>
      <c r="E2731" s="6">
        <v>497.96</v>
      </c>
      <c r="F2731" s="6">
        <v>1028.3399999999999</v>
      </c>
      <c r="G2731" s="6">
        <v>1526.3</v>
      </c>
      <c r="H2731" s="6" t="str">
        <f>VLOOKUP(Tabla1[[#This Row],[Caja]],Originales!$I$3:$K$6,2,FALSE)</f>
        <v>Tenerife Norte</v>
      </c>
      <c r="I2731" s="6" t="str">
        <f>VLOOKUP(Tabla1[[#This Row],[Caja]],Originales!$I$3:$K$6,3,FALSE)</f>
        <v>Tenerife</v>
      </c>
      <c r="J2731" s="9" t="str">
        <f>VLOOKUP(Tabla1[[#This Row],[CodigoEmpleado]],Originales!$M$3:$P$13,2,FALSE)</f>
        <v>Juan</v>
      </c>
      <c r="K2731" s="10">
        <f>YEAR(Tabla1[[#This Row],[Fecha]])</f>
        <v>2012</v>
      </c>
      <c r="L2731" s="11">
        <f>MONTH(Tabla1[[#This Row],[Fecha]])</f>
        <v>1</v>
      </c>
      <c r="M2731" s="11">
        <f>DAY(Tabla1[[#This Row],[Fecha]])</f>
        <v>28</v>
      </c>
      <c r="N2731" s="11">
        <f>WEEKDAY(Tabla1[[#This Row],[Fecha]],2)</f>
        <v>6</v>
      </c>
      <c r="O2731" s="11" t="str">
        <f t="shared" si="42"/>
        <v>Sábado</v>
      </c>
    </row>
    <row r="2732" spans="1:15" x14ac:dyDescent="0.25">
      <c r="A2732" s="4">
        <v>40936</v>
      </c>
      <c r="B2732">
        <v>2</v>
      </c>
      <c r="C2732">
        <v>1</v>
      </c>
      <c r="D2732" s="5" t="s">
        <v>16</v>
      </c>
      <c r="E2732" s="6">
        <v>573.41</v>
      </c>
      <c r="F2732" s="6">
        <v>1066.8699999999999</v>
      </c>
      <c r="G2732" s="6">
        <v>1640.28</v>
      </c>
      <c r="H2732" s="6" t="str">
        <f>VLOOKUP(Tabla1[[#This Row],[Caja]],Originales!$I$3:$K$6,2,FALSE)</f>
        <v>Tenerife Sur</v>
      </c>
      <c r="I2732" s="6" t="str">
        <f>VLOOKUP(Tabla1[[#This Row],[Caja]],Originales!$I$3:$K$6,3,FALSE)</f>
        <v>Tenerife</v>
      </c>
      <c r="J2732" s="9" t="str">
        <f>VLOOKUP(Tabla1[[#This Row],[CodigoEmpleado]],Originales!$M$3:$P$13,2,FALSE)</f>
        <v>Jorge</v>
      </c>
      <c r="K2732" s="10">
        <f>YEAR(Tabla1[[#This Row],[Fecha]])</f>
        <v>2012</v>
      </c>
      <c r="L2732" s="11">
        <f>MONTH(Tabla1[[#This Row],[Fecha]])</f>
        <v>1</v>
      </c>
      <c r="M2732" s="11">
        <f>DAY(Tabla1[[#This Row],[Fecha]])</f>
        <v>28</v>
      </c>
      <c r="N2732" s="11">
        <f>WEEKDAY(Tabla1[[#This Row],[Fecha]],2)</f>
        <v>6</v>
      </c>
      <c r="O2732" s="11" t="str">
        <f t="shared" si="42"/>
        <v>Sábado</v>
      </c>
    </row>
    <row r="2733" spans="1:15" x14ac:dyDescent="0.25">
      <c r="A2733" s="4">
        <v>40936</v>
      </c>
      <c r="B2733">
        <v>2</v>
      </c>
      <c r="C2733">
        <v>2</v>
      </c>
      <c r="D2733" s="5" t="s">
        <v>22</v>
      </c>
      <c r="E2733" s="6">
        <v>666.55</v>
      </c>
      <c r="F2733" s="6">
        <v>1348.6</v>
      </c>
      <c r="G2733" s="6">
        <v>2015.15</v>
      </c>
      <c r="H2733" s="6" t="str">
        <f>VLOOKUP(Tabla1[[#This Row],[Caja]],Originales!$I$3:$K$6,2,FALSE)</f>
        <v>Tenerife Sur</v>
      </c>
      <c r="I2733" s="6" t="str">
        <f>VLOOKUP(Tabla1[[#This Row],[Caja]],Originales!$I$3:$K$6,3,FALSE)</f>
        <v>Tenerife</v>
      </c>
      <c r="J2733" s="9" t="str">
        <f>VLOOKUP(Tabla1[[#This Row],[CodigoEmpleado]],Originales!$M$3:$P$13,2,FALSE)</f>
        <v>Paco</v>
      </c>
      <c r="K2733" s="10">
        <f>YEAR(Tabla1[[#This Row],[Fecha]])</f>
        <v>2012</v>
      </c>
      <c r="L2733" s="11">
        <f>MONTH(Tabla1[[#This Row],[Fecha]])</f>
        <v>1</v>
      </c>
      <c r="M2733" s="11">
        <f>DAY(Tabla1[[#This Row],[Fecha]])</f>
        <v>28</v>
      </c>
      <c r="N2733" s="11">
        <f>WEEKDAY(Tabla1[[#This Row],[Fecha]],2)</f>
        <v>6</v>
      </c>
      <c r="O2733" s="11" t="str">
        <f t="shared" si="42"/>
        <v>Sábado</v>
      </c>
    </row>
    <row r="2734" spans="1:15" x14ac:dyDescent="0.25">
      <c r="A2734" s="4">
        <v>40936</v>
      </c>
      <c r="B2734">
        <v>3</v>
      </c>
      <c r="C2734">
        <v>1</v>
      </c>
      <c r="D2734" s="5" t="s">
        <v>27</v>
      </c>
      <c r="E2734" s="6">
        <v>480.73</v>
      </c>
      <c r="F2734" s="6">
        <v>1046.5999999999999</v>
      </c>
      <c r="G2734" s="6">
        <v>1527.33</v>
      </c>
      <c r="H2734" s="6" t="str">
        <f>VLOOKUP(Tabla1[[#This Row],[Caja]],Originales!$I$3:$K$6,2,FALSE)</f>
        <v>Las Canteras</v>
      </c>
      <c r="I2734" s="6" t="str">
        <f>VLOOKUP(Tabla1[[#This Row],[Caja]],Originales!$I$3:$K$6,3,FALSE)</f>
        <v>Las Palmas</v>
      </c>
      <c r="J2734" s="9" t="str">
        <f>VLOOKUP(Tabla1[[#This Row],[CodigoEmpleado]],Originales!$M$3:$P$13,2,FALSE)</f>
        <v>Bea</v>
      </c>
      <c r="K2734" s="10">
        <f>YEAR(Tabla1[[#This Row],[Fecha]])</f>
        <v>2012</v>
      </c>
      <c r="L2734" s="11">
        <f>MONTH(Tabla1[[#This Row],[Fecha]])</f>
        <v>1</v>
      </c>
      <c r="M2734" s="11">
        <f>DAY(Tabla1[[#This Row],[Fecha]])</f>
        <v>28</v>
      </c>
      <c r="N2734" s="11">
        <f>WEEKDAY(Tabla1[[#This Row],[Fecha]],2)</f>
        <v>6</v>
      </c>
      <c r="O2734" s="11" t="str">
        <f t="shared" si="42"/>
        <v>Sábado</v>
      </c>
    </row>
    <row r="2735" spans="1:15" x14ac:dyDescent="0.25">
      <c r="A2735" s="4">
        <v>40936</v>
      </c>
      <c r="B2735">
        <v>3</v>
      </c>
      <c r="C2735">
        <v>2</v>
      </c>
      <c r="D2735" s="5" t="s">
        <v>32</v>
      </c>
      <c r="E2735" s="6">
        <v>556.69000000000005</v>
      </c>
      <c r="F2735" s="6">
        <v>1194.95</v>
      </c>
      <c r="G2735" s="6">
        <v>1751.64</v>
      </c>
      <c r="H2735" s="6" t="str">
        <f>VLOOKUP(Tabla1[[#This Row],[Caja]],Originales!$I$3:$K$6,2,FALSE)</f>
        <v>Las Canteras</v>
      </c>
      <c r="I2735" s="6" t="str">
        <f>VLOOKUP(Tabla1[[#This Row],[Caja]],Originales!$I$3:$K$6,3,FALSE)</f>
        <v>Las Palmas</v>
      </c>
      <c r="J2735" s="9" t="str">
        <f>VLOOKUP(Tabla1[[#This Row],[CodigoEmpleado]],Originales!$M$3:$P$13,2,FALSE)</f>
        <v>Ana</v>
      </c>
      <c r="K2735" s="10">
        <f>YEAR(Tabla1[[#This Row],[Fecha]])</f>
        <v>2012</v>
      </c>
      <c r="L2735" s="11">
        <f>MONTH(Tabla1[[#This Row],[Fecha]])</f>
        <v>1</v>
      </c>
      <c r="M2735" s="11">
        <f>DAY(Tabla1[[#This Row],[Fecha]])</f>
        <v>28</v>
      </c>
      <c r="N2735" s="11">
        <f>WEEKDAY(Tabla1[[#This Row],[Fecha]],2)</f>
        <v>6</v>
      </c>
      <c r="O2735" s="11" t="str">
        <f t="shared" si="42"/>
        <v>Sábado</v>
      </c>
    </row>
    <row r="2736" spans="1:15" x14ac:dyDescent="0.25">
      <c r="A2736" s="4">
        <v>40936</v>
      </c>
      <c r="B2736">
        <v>4</v>
      </c>
      <c r="C2736">
        <v>1</v>
      </c>
      <c r="D2736" s="5" t="s">
        <v>37</v>
      </c>
      <c r="E2736" s="6">
        <v>548.12</v>
      </c>
      <c r="F2736" s="6">
        <v>1028.53</v>
      </c>
      <c r="G2736" s="6">
        <v>1576.65</v>
      </c>
      <c r="H2736" s="6" t="str">
        <f>VLOOKUP(Tabla1[[#This Row],[Caja]],Originales!$I$3:$K$6,2,FALSE)</f>
        <v>Telde</v>
      </c>
      <c r="I2736" s="6" t="str">
        <f>VLOOKUP(Tabla1[[#This Row],[Caja]],Originales!$I$3:$K$6,3,FALSE)</f>
        <v>Las Palmas</v>
      </c>
      <c r="J2736" s="9" t="str">
        <f>VLOOKUP(Tabla1[[#This Row],[CodigoEmpleado]],Originales!$M$3:$P$13,2,FALSE)</f>
        <v>Luis</v>
      </c>
      <c r="K2736" s="10">
        <f>YEAR(Tabla1[[#This Row],[Fecha]])</f>
        <v>2012</v>
      </c>
      <c r="L2736" s="11">
        <f>MONTH(Tabla1[[#This Row],[Fecha]])</f>
        <v>1</v>
      </c>
      <c r="M2736" s="11">
        <f>DAY(Tabla1[[#This Row],[Fecha]])</f>
        <v>28</v>
      </c>
      <c r="N2736" s="11">
        <f>WEEKDAY(Tabla1[[#This Row],[Fecha]],2)</f>
        <v>6</v>
      </c>
      <c r="O2736" s="11" t="str">
        <f t="shared" si="42"/>
        <v>Sábado</v>
      </c>
    </row>
    <row r="2737" spans="1:15" x14ac:dyDescent="0.25">
      <c r="A2737" s="4">
        <v>40936</v>
      </c>
      <c r="B2737">
        <v>4</v>
      </c>
      <c r="C2737">
        <v>2</v>
      </c>
      <c r="D2737" s="5" t="s">
        <v>40</v>
      </c>
      <c r="E2737" s="6">
        <v>493.21</v>
      </c>
      <c r="F2737" s="6">
        <v>1135.31</v>
      </c>
      <c r="G2737" s="6">
        <v>1628.52</v>
      </c>
      <c r="H2737" s="6" t="str">
        <f>VLOOKUP(Tabla1[[#This Row],[Caja]],Originales!$I$3:$K$6,2,FALSE)</f>
        <v>Telde</v>
      </c>
      <c r="I2737" s="6" t="str">
        <f>VLOOKUP(Tabla1[[#This Row],[Caja]],Originales!$I$3:$K$6,3,FALSE)</f>
        <v>Las Palmas</v>
      </c>
      <c r="J2737" s="9" t="str">
        <f>VLOOKUP(Tabla1[[#This Row],[CodigoEmpleado]],Originales!$M$3:$P$13,2,FALSE)</f>
        <v>Pepe</v>
      </c>
      <c r="K2737" s="10">
        <f>YEAR(Tabla1[[#This Row],[Fecha]])</f>
        <v>2012</v>
      </c>
      <c r="L2737" s="11">
        <f>MONTH(Tabla1[[#This Row],[Fecha]])</f>
        <v>1</v>
      </c>
      <c r="M2737" s="11">
        <f>DAY(Tabla1[[#This Row],[Fecha]])</f>
        <v>28</v>
      </c>
      <c r="N2737" s="11">
        <f>WEEKDAY(Tabla1[[#This Row],[Fecha]],2)</f>
        <v>6</v>
      </c>
      <c r="O2737" s="11" t="str">
        <f t="shared" si="42"/>
        <v>Sábado</v>
      </c>
    </row>
    <row r="2738" spans="1:15" x14ac:dyDescent="0.25">
      <c r="A2738" s="4">
        <v>40937</v>
      </c>
      <c r="B2738">
        <v>1</v>
      </c>
      <c r="C2738">
        <v>1</v>
      </c>
      <c r="D2738" s="5" t="s">
        <v>41</v>
      </c>
      <c r="E2738" s="6">
        <v>525.65</v>
      </c>
      <c r="F2738" s="6">
        <v>1049.17</v>
      </c>
      <c r="G2738" s="6">
        <v>1574.82</v>
      </c>
      <c r="H2738" s="6" t="str">
        <f>VLOOKUP(Tabla1[[#This Row],[Caja]],Originales!$I$3:$K$6,2,FALSE)</f>
        <v>Tenerife Norte</v>
      </c>
      <c r="I2738" s="6" t="str">
        <f>VLOOKUP(Tabla1[[#This Row],[Caja]],Originales!$I$3:$K$6,3,FALSE)</f>
        <v>Tenerife</v>
      </c>
      <c r="J2738" s="9" t="str">
        <f>VLOOKUP(Tabla1[[#This Row],[CodigoEmpleado]],Originales!$M$3:$P$13,2,FALSE)</f>
        <v>Javi</v>
      </c>
      <c r="K2738" s="10">
        <f>YEAR(Tabla1[[#This Row],[Fecha]])</f>
        <v>2012</v>
      </c>
      <c r="L2738" s="11">
        <f>MONTH(Tabla1[[#This Row],[Fecha]])</f>
        <v>1</v>
      </c>
      <c r="M2738" s="11">
        <f>DAY(Tabla1[[#This Row],[Fecha]])</f>
        <v>29</v>
      </c>
      <c r="N2738" s="11">
        <f>WEEKDAY(Tabla1[[#This Row],[Fecha]],2)</f>
        <v>7</v>
      </c>
      <c r="O2738" s="11" t="str">
        <f t="shared" si="42"/>
        <v>Domingo</v>
      </c>
    </row>
    <row r="2739" spans="1:15" x14ac:dyDescent="0.25">
      <c r="A2739" s="4">
        <v>40937</v>
      </c>
      <c r="B2739">
        <v>1</v>
      </c>
      <c r="C2739">
        <v>2</v>
      </c>
      <c r="D2739" s="5" t="s">
        <v>43</v>
      </c>
      <c r="E2739" s="6">
        <v>442.45</v>
      </c>
      <c r="F2739" s="6">
        <v>1071.94</v>
      </c>
      <c r="G2739" s="6">
        <v>1514.39</v>
      </c>
      <c r="H2739" s="6" t="str">
        <f>VLOOKUP(Tabla1[[#This Row],[Caja]],Originales!$I$3:$K$6,2,FALSE)</f>
        <v>Tenerife Norte</v>
      </c>
      <c r="I2739" s="6" t="str">
        <f>VLOOKUP(Tabla1[[#This Row],[Caja]],Originales!$I$3:$K$6,3,FALSE)</f>
        <v>Tenerife</v>
      </c>
      <c r="J2739" s="9" t="str">
        <f>VLOOKUP(Tabla1[[#This Row],[CodigoEmpleado]],Originales!$M$3:$P$13,2,FALSE)</f>
        <v>Jose</v>
      </c>
      <c r="K2739" s="10">
        <f>YEAR(Tabla1[[#This Row],[Fecha]])</f>
        <v>2012</v>
      </c>
      <c r="L2739" s="11">
        <f>MONTH(Tabla1[[#This Row],[Fecha]])</f>
        <v>1</v>
      </c>
      <c r="M2739" s="11">
        <f>DAY(Tabla1[[#This Row],[Fecha]])</f>
        <v>29</v>
      </c>
      <c r="N2739" s="11">
        <f>WEEKDAY(Tabla1[[#This Row],[Fecha]],2)</f>
        <v>7</v>
      </c>
      <c r="O2739" s="11" t="str">
        <f t="shared" si="42"/>
        <v>Domingo</v>
      </c>
    </row>
    <row r="2740" spans="1:15" x14ac:dyDescent="0.25">
      <c r="A2740" s="4">
        <v>40937</v>
      </c>
      <c r="B2740">
        <v>2</v>
      </c>
      <c r="C2740">
        <v>1</v>
      </c>
      <c r="D2740" s="5" t="s">
        <v>47</v>
      </c>
      <c r="E2740" s="6">
        <v>611.12</v>
      </c>
      <c r="F2740" s="6">
        <v>1133.3800000000001</v>
      </c>
      <c r="G2740" s="6">
        <v>1744.5</v>
      </c>
      <c r="H2740" s="6" t="str">
        <f>VLOOKUP(Tabla1[[#This Row],[Caja]],Originales!$I$3:$K$6,2,FALSE)</f>
        <v>Tenerife Sur</v>
      </c>
      <c r="I2740" s="6" t="str">
        <f>VLOOKUP(Tabla1[[#This Row],[Caja]],Originales!$I$3:$K$6,3,FALSE)</f>
        <v>Tenerife</v>
      </c>
      <c r="J2740" s="9" t="str">
        <f>VLOOKUP(Tabla1[[#This Row],[CodigoEmpleado]],Originales!$M$3:$P$13,2,FALSE)</f>
        <v>Toño</v>
      </c>
      <c r="K2740" s="10">
        <f>YEAR(Tabla1[[#This Row],[Fecha]])</f>
        <v>2012</v>
      </c>
      <c r="L2740" s="11">
        <f>MONTH(Tabla1[[#This Row],[Fecha]])</f>
        <v>1</v>
      </c>
      <c r="M2740" s="11">
        <f>DAY(Tabla1[[#This Row],[Fecha]])</f>
        <v>29</v>
      </c>
      <c r="N2740" s="11">
        <f>WEEKDAY(Tabla1[[#This Row],[Fecha]],2)</f>
        <v>7</v>
      </c>
      <c r="O2740" s="11" t="str">
        <f t="shared" si="42"/>
        <v>Domingo</v>
      </c>
    </row>
    <row r="2741" spans="1:15" x14ac:dyDescent="0.25">
      <c r="A2741" s="4">
        <v>40937</v>
      </c>
      <c r="B2741">
        <v>2</v>
      </c>
      <c r="C2741">
        <v>2</v>
      </c>
      <c r="D2741" s="5" t="s">
        <v>24</v>
      </c>
      <c r="E2741" s="6">
        <v>749.22</v>
      </c>
      <c r="F2741" s="6">
        <v>1262.5899999999999</v>
      </c>
      <c r="G2741" s="6">
        <v>2011.81</v>
      </c>
      <c r="H2741" s="6" t="str">
        <f>VLOOKUP(Tabla1[[#This Row],[Caja]],Originales!$I$3:$K$6,2,FALSE)</f>
        <v>Tenerife Sur</v>
      </c>
      <c r="I2741" s="6" t="str">
        <f>VLOOKUP(Tabla1[[#This Row],[Caja]],Originales!$I$3:$K$6,3,FALSE)</f>
        <v>Tenerife</v>
      </c>
      <c r="J2741" s="9" t="str">
        <f>VLOOKUP(Tabla1[[#This Row],[CodigoEmpleado]],Originales!$M$3:$P$13,2,FALSE)</f>
        <v>Ana</v>
      </c>
      <c r="K2741" s="10">
        <f>YEAR(Tabla1[[#This Row],[Fecha]])</f>
        <v>2012</v>
      </c>
      <c r="L2741" s="11">
        <f>MONTH(Tabla1[[#This Row],[Fecha]])</f>
        <v>1</v>
      </c>
      <c r="M2741" s="11">
        <f>DAY(Tabla1[[#This Row],[Fecha]])</f>
        <v>29</v>
      </c>
      <c r="N2741" s="11">
        <f>WEEKDAY(Tabla1[[#This Row],[Fecha]],2)</f>
        <v>7</v>
      </c>
      <c r="O2741" s="11" t="str">
        <f t="shared" si="42"/>
        <v>Domingo</v>
      </c>
    </row>
    <row r="2742" spans="1:15" x14ac:dyDescent="0.25">
      <c r="A2742" s="4">
        <v>40937</v>
      </c>
      <c r="B2742">
        <v>3</v>
      </c>
      <c r="C2742">
        <v>1</v>
      </c>
      <c r="D2742" s="5" t="s">
        <v>30</v>
      </c>
      <c r="E2742" s="6">
        <v>629.08000000000004</v>
      </c>
      <c r="F2742" s="6">
        <v>1078.28</v>
      </c>
      <c r="G2742" s="6">
        <v>1707.36</v>
      </c>
      <c r="H2742" s="6" t="str">
        <f>VLOOKUP(Tabla1[[#This Row],[Caja]],Originales!$I$3:$K$6,2,FALSE)</f>
        <v>Las Canteras</v>
      </c>
      <c r="I2742" s="6" t="str">
        <f>VLOOKUP(Tabla1[[#This Row],[Caja]],Originales!$I$3:$K$6,3,FALSE)</f>
        <v>Las Palmas</v>
      </c>
      <c r="J2742" s="9" t="str">
        <f>VLOOKUP(Tabla1[[#This Row],[CodigoEmpleado]],Originales!$M$3:$P$13,2,FALSE)</f>
        <v>Juan</v>
      </c>
      <c r="K2742" s="10">
        <f>YEAR(Tabla1[[#This Row],[Fecha]])</f>
        <v>2012</v>
      </c>
      <c r="L2742" s="11">
        <f>MONTH(Tabla1[[#This Row],[Fecha]])</f>
        <v>1</v>
      </c>
      <c r="M2742" s="11">
        <f>DAY(Tabla1[[#This Row],[Fecha]])</f>
        <v>29</v>
      </c>
      <c r="N2742" s="11">
        <f>WEEKDAY(Tabla1[[#This Row],[Fecha]],2)</f>
        <v>7</v>
      </c>
      <c r="O2742" s="11" t="str">
        <f t="shared" si="42"/>
        <v>Domingo</v>
      </c>
    </row>
    <row r="2743" spans="1:15" x14ac:dyDescent="0.25">
      <c r="A2743" s="4">
        <v>40937</v>
      </c>
      <c r="B2743">
        <v>3</v>
      </c>
      <c r="C2743">
        <v>2</v>
      </c>
      <c r="D2743" s="5" t="s">
        <v>16</v>
      </c>
      <c r="E2743" s="6">
        <v>605.73</v>
      </c>
      <c r="F2743" s="6">
        <v>1270.56</v>
      </c>
      <c r="G2743" s="6">
        <v>1876.29</v>
      </c>
      <c r="H2743" s="6" t="str">
        <f>VLOOKUP(Tabla1[[#This Row],[Caja]],Originales!$I$3:$K$6,2,FALSE)</f>
        <v>Las Canteras</v>
      </c>
      <c r="I2743" s="6" t="str">
        <f>VLOOKUP(Tabla1[[#This Row],[Caja]],Originales!$I$3:$K$6,3,FALSE)</f>
        <v>Las Palmas</v>
      </c>
      <c r="J2743" s="9" t="str">
        <f>VLOOKUP(Tabla1[[#This Row],[CodigoEmpleado]],Originales!$M$3:$P$13,2,FALSE)</f>
        <v>Jorge</v>
      </c>
      <c r="K2743" s="10">
        <f>YEAR(Tabla1[[#This Row],[Fecha]])</f>
        <v>2012</v>
      </c>
      <c r="L2743" s="11">
        <f>MONTH(Tabla1[[#This Row],[Fecha]])</f>
        <v>1</v>
      </c>
      <c r="M2743" s="11">
        <f>DAY(Tabla1[[#This Row],[Fecha]])</f>
        <v>29</v>
      </c>
      <c r="N2743" s="11">
        <f>WEEKDAY(Tabla1[[#This Row],[Fecha]],2)</f>
        <v>7</v>
      </c>
      <c r="O2743" s="11" t="str">
        <f t="shared" si="42"/>
        <v>Domingo</v>
      </c>
    </row>
    <row r="2744" spans="1:15" x14ac:dyDescent="0.25">
      <c r="A2744" s="4">
        <v>40937</v>
      </c>
      <c r="B2744">
        <v>4</v>
      </c>
      <c r="C2744">
        <v>1</v>
      </c>
      <c r="D2744" s="5" t="s">
        <v>22</v>
      </c>
      <c r="E2744" s="6">
        <v>618.53</v>
      </c>
      <c r="F2744" s="6">
        <v>1180.5899999999999</v>
      </c>
      <c r="G2744" s="6">
        <v>1799.12</v>
      </c>
      <c r="H2744" s="6" t="str">
        <f>VLOOKUP(Tabla1[[#This Row],[Caja]],Originales!$I$3:$K$6,2,FALSE)</f>
        <v>Telde</v>
      </c>
      <c r="I2744" s="6" t="str">
        <f>VLOOKUP(Tabla1[[#This Row],[Caja]],Originales!$I$3:$K$6,3,FALSE)</f>
        <v>Las Palmas</v>
      </c>
      <c r="J2744" s="9" t="str">
        <f>VLOOKUP(Tabla1[[#This Row],[CodigoEmpleado]],Originales!$M$3:$P$13,2,FALSE)</f>
        <v>Paco</v>
      </c>
      <c r="K2744" s="10">
        <f>YEAR(Tabla1[[#This Row],[Fecha]])</f>
        <v>2012</v>
      </c>
      <c r="L2744" s="11">
        <f>MONTH(Tabla1[[#This Row],[Fecha]])</f>
        <v>1</v>
      </c>
      <c r="M2744" s="11">
        <f>DAY(Tabla1[[#This Row],[Fecha]])</f>
        <v>29</v>
      </c>
      <c r="N2744" s="11">
        <f>WEEKDAY(Tabla1[[#This Row],[Fecha]],2)</f>
        <v>7</v>
      </c>
      <c r="O2744" s="11" t="str">
        <f t="shared" si="42"/>
        <v>Domingo</v>
      </c>
    </row>
    <row r="2745" spans="1:15" x14ac:dyDescent="0.25">
      <c r="A2745" s="4">
        <v>40937</v>
      </c>
      <c r="B2745">
        <v>4</v>
      </c>
      <c r="C2745">
        <v>2</v>
      </c>
      <c r="D2745" s="5" t="s">
        <v>27</v>
      </c>
      <c r="E2745" s="6">
        <v>639.78</v>
      </c>
      <c r="F2745" s="6">
        <v>1073.1400000000001</v>
      </c>
      <c r="G2745" s="6">
        <v>1712.92</v>
      </c>
      <c r="H2745" s="6" t="str">
        <f>VLOOKUP(Tabla1[[#This Row],[Caja]],Originales!$I$3:$K$6,2,FALSE)</f>
        <v>Telde</v>
      </c>
      <c r="I2745" s="6" t="str">
        <f>VLOOKUP(Tabla1[[#This Row],[Caja]],Originales!$I$3:$K$6,3,FALSE)</f>
        <v>Las Palmas</v>
      </c>
      <c r="J2745" s="9" t="str">
        <f>VLOOKUP(Tabla1[[#This Row],[CodigoEmpleado]],Originales!$M$3:$P$13,2,FALSE)</f>
        <v>Bea</v>
      </c>
      <c r="K2745" s="10">
        <f>YEAR(Tabla1[[#This Row],[Fecha]])</f>
        <v>2012</v>
      </c>
      <c r="L2745" s="11">
        <f>MONTH(Tabla1[[#This Row],[Fecha]])</f>
        <v>1</v>
      </c>
      <c r="M2745" s="11">
        <f>DAY(Tabla1[[#This Row],[Fecha]])</f>
        <v>29</v>
      </c>
      <c r="N2745" s="11">
        <f>WEEKDAY(Tabla1[[#This Row],[Fecha]],2)</f>
        <v>7</v>
      </c>
      <c r="O2745" s="11" t="str">
        <f t="shared" si="42"/>
        <v>Domingo</v>
      </c>
    </row>
    <row r="2746" spans="1:15" x14ac:dyDescent="0.25">
      <c r="A2746" s="4">
        <v>40938</v>
      </c>
      <c r="B2746">
        <v>1</v>
      </c>
      <c r="C2746">
        <v>1</v>
      </c>
      <c r="D2746" s="5" t="s">
        <v>32</v>
      </c>
      <c r="E2746" s="6">
        <v>584.97</v>
      </c>
      <c r="F2746" s="6">
        <v>1128.18</v>
      </c>
      <c r="G2746" s="6">
        <v>1713.15</v>
      </c>
      <c r="H2746" s="6" t="str">
        <f>VLOOKUP(Tabla1[[#This Row],[Caja]],Originales!$I$3:$K$6,2,FALSE)</f>
        <v>Tenerife Norte</v>
      </c>
      <c r="I2746" s="6" t="str">
        <f>VLOOKUP(Tabla1[[#This Row],[Caja]],Originales!$I$3:$K$6,3,FALSE)</f>
        <v>Tenerife</v>
      </c>
      <c r="J2746" s="9" t="str">
        <f>VLOOKUP(Tabla1[[#This Row],[CodigoEmpleado]],Originales!$M$3:$P$13,2,FALSE)</f>
        <v>Ana</v>
      </c>
      <c r="K2746" s="10">
        <f>YEAR(Tabla1[[#This Row],[Fecha]])</f>
        <v>2012</v>
      </c>
      <c r="L2746" s="11">
        <f>MONTH(Tabla1[[#This Row],[Fecha]])</f>
        <v>1</v>
      </c>
      <c r="M2746" s="11">
        <f>DAY(Tabla1[[#This Row],[Fecha]])</f>
        <v>30</v>
      </c>
      <c r="N2746" s="11">
        <f>WEEKDAY(Tabla1[[#This Row],[Fecha]],2)</f>
        <v>1</v>
      </c>
      <c r="O2746" s="11" t="str">
        <f t="shared" si="42"/>
        <v>Lunes</v>
      </c>
    </row>
    <row r="2747" spans="1:15" x14ac:dyDescent="0.25">
      <c r="A2747" s="4">
        <v>40938</v>
      </c>
      <c r="B2747">
        <v>1</v>
      </c>
      <c r="C2747">
        <v>2</v>
      </c>
      <c r="D2747" s="5" t="s">
        <v>37</v>
      </c>
      <c r="E2747" s="6">
        <v>569.05999999999995</v>
      </c>
      <c r="F2747" s="6">
        <v>1121.3599999999999</v>
      </c>
      <c r="G2747" s="6">
        <v>1690.42</v>
      </c>
      <c r="H2747" s="6" t="str">
        <f>VLOOKUP(Tabla1[[#This Row],[Caja]],Originales!$I$3:$K$6,2,FALSE)</f>
        <v>Tenerife Norte</v>
      </c>
      <c r="I2747" s="6" t="str">
        <f>VLOOKUP(Tabla1[[#This Row],[Caja]],Originales!$I$3:$K$6,3,FALSE)</f>
        <v>Tenerife</v>
      </c>
      <c r="J2747" s="9" t="str">
        <f>VLOOKUP(Tabla1[[#This Row],[CodigoEmpleado]],Originales!$M$3:$P$13,2,FALSE)</f>
        <v>Luis</v>
      </c>
      <c r="K2747" s="10">
        <f>YEAR(Tabla1[[#This Row],[Fecha]])</f>
        <v>2012</v>
      </c>
      <c r="L2747" s="11">
        <f>MONTH(Tabla1[[#This Row],[Fecha]])</f>
        <v>1</v>
      </c>
      <c r="M2747" s="11">
        <f>DAY(Tabla1[[#This Row],[Fecha]])</f>
        <v>30</v>
      </c>
      <c r="N2747" s="11">
        <f>WEEKDAY(Tabla1[[#This Row],[Fecha]],2)</f>
        <v>1</v>
      </c>
      <c r="O2747" s="11" t="str">
        <f t="shared" si="42"/>
        <v>Lunes</v>
      </c>
    </row>
    <row r="2748" spans="1:15" x14ac:dyDescent="0.25">
      <c r="A2748" s="4">
        <v>40938</v>
      </c>
      <c r="B2748">
        <v>2</v>
      </c>
      <c r="C2748">
        <v>1</v>
      </c>
      <c r="D2748" s="5" t="s">
        <v>40</v>
      </c>
      <c r="E2748" s="6">
        <v>603.24</v>
      </c>
      <c r="F2748" s="6">
        <v>1099.43</v>
      </c>
      <c r="G2748" s="6">
        <v>1702.67</v>
      </c>
      <c r="H2748" s="6" t="str">
        <f>VLOOKUP(Tabla1[[#This Row],[Caja]],Originales!$I$3:$K$6,2,FALSE)</f>
        <v>Tenerife Sur</v>
      </c>
      <c r="I2748" s="6" t="str">
        <f>VLOOKUP(Tabla1[[#This Row],[Caja]],Originales!$I$3:$K$6,3,FALSE)</f>
        <v>Tenerife</v>
      </c>
      <c r="J2748" s="9" t="str">
        <f>VLOOKUP(Tabla1[[#This Row],[CodigoEmpleado]],Originales!$M$3:$P$13,2,FALSE)</f>
        <v>Pepe</v>
      </c>
      <c r="K2748" s="10">
        <f>YEAR(Tabla1[[#This Row],[Fecha]])</f>
        <v>2012</v>
      </c>
      <c r="L2748" s="11">
        <f>MONTH(Tabla1[[#This Row],[Fecha]])</f>
        <v>1</v>
      </c>
      <c r="M2748" s="11">
        <f>DAY(Tabla1[[#This Row],[Fecha]])</f>
        <v>30</v>
      </c>
      <c r="N2748" s="11">
        <f>WEEKDAY(Tabla1[[#This Row],[Fecha]],2)</f>
        <v>1</v>
      </c>
      <c r="O2748" s="11" t="str">
        <f t="shared" si="42"/>
        <v>Lunes</v>
      </c>
    </row>
    <row r="2749" spans="1:15" x14ac:dyDescent="0.25">
      <c r="A2749" s="4">
        <v>40938</v>
      </c>
      <c r="B2749">
        <v>2</v>
      </c>
      <c r="C2749">
        <v>2</v>
      </c>
      <c r="D2749" s="5" t="s">
        <v>41</v>
      </c>
      <c r="E2749" s="6">
        <v>623.44000000000005</v>
      </c>
      <c r="F2749" s="6">
        <v>1305.29</v>
      </c>
      <c r="G2749" s="6">
        <v>1928.73</v>
      </c>
      <c r="H2749" s="6" t="str">
        <f>VLOOKUP(Tabla1[[#This Row],[Caja]],Originales!$I$3:$K$6,2,FALSE)</f>
        <v>Tenerife Sur</v>
      </c>
      <c r="I2749" s="6" t="str">
        <f>VLOOKUP(Tabla1[[#This Row],[Caja]],Originales!$I$3:$K$6,3,FALSE)</f>
        <v>Tenerife</v>
      </c>
      <c r="J2749" s="9" t="str">
        <f>VLOOKUP(Tabla1[[#This Row],[CodigoEmpleado]],Originales!$M$3:$P$13,2,FALSE)</f>
        <v>Javi</v>
      </c>
      <c r="K2749" s="10">
        <f>YEAR(Tabla1[[#This Row],[Fecha]])</f>
        <v>2012</v>
      </c>
      <c r="L2749" s="11">
        <f>MONTH(Tabla1[[#This Row],[Fecha]])</f>
        <v>1</v>
      </c>
      <c r="M2749" s="11">
        <f>DAY(Tabla1[[#This Row],[Fecha]])</f>
        <v>30</v>
      </c>
      <c r="N2749" s="11">
        <f>WEEKDAY(Tabla1[[#This Row],[Fecha]],2)</f>
        <v>1</v>
      </c>
      <c r="O2749" s="11" t="str">
        <f t="shared" si="42"/>
        <v>Lunes</v>
      </c>
    </row>
    <row r="2750" spans="1:15" x14ac:dyDescent="0.25">
      <c r="A2750" s="4">
        <v>40938</v>
      </c>
      <c r="B2750">
        <v>3</v>
      </c>
      <c r="C2750">
        <v>1</v>
      </c>
      <c r="D2750" s="5" t="s">
        <v>43</v>
      </c>
      <c r="E2750" s="6">
        <v>575.83000000000004</v>
      </c>
      <c r="F2750" s="6">
        <v>1116.8399999999999</v>
      </c>
      <c r="G2750" s="6">
        <v>1692.67</v>
      </c>
      <c r="H2750" s="6" t="str">
        <f>VLOOKUP(Tabla1[[#This Row],[Caja]],Originales!$I$3:$K$6,2,FALSE)</f>
        <v>Las Canteras</v>
      </c>
      <c r="I2750" s="6" t="str">
        <f>VLOOKUP(Tabla1[[#This Row],[Caja]],Originales!$I$3:$K$6,3,FALSE)</f>
        <v>Las Palmas</v>
      </c>
      <c r="J2750" s="9" t="str">
        <f>VLOOKUP(Tabla1[[#This Row],[CodigoEmpleado]],Originales!$M$3:$P$13,2,FALSE)</f>
        <v>Jose</v>
      </c>
      <c r="K2750" s="10">
        <f>YEAR(Tabla1[[#This Row],[Fecha]])</f>
        <v>2012</v>
      </c>
      <c r="L2750" s="11">
        <f>MONTH(Tabla1[[#This Row],[Fecha]])</f>
        <v>1</v>
      </c>
      <c r="M2750" s="11">
        <f>DAY(Tabla1[[#This Row],[Fecha]])</f>
        <v>30</v>
      </c>
      <c r="N2750" s="11">
        <f>WEEKDAY(Tabla1[[#This Row],[Fecha]],2)</f>
        <v>1</v>
      </c>
      <c r="O2750" s="11" t="str">
        <f t="shared" si="42"/>
        <v>Lunes</v>
      </c>
    </row>
    <row r="2751" spans="1:15" x14ac:dyDescent="0.25">
      <c r="A2751" s="4">
        <v>40938</v>
      </c>
      <c r="B2751">
        <v>3</v>
      </c>
      <c r="C2751">
        <v>2</v>
      </c>
      <c r="D2751" s="5" t="s">
        <v>47</v>
      </c>
      <c r="E2751" s="6">
        <v>732.06</v>
      </c>
      <c r="F2751" s="6">
        <v>1284.6500000000001</v>
      </c>
      <c r="G2751" s="6">
        <v>2016.71</v>
      </c>
      <c r="H2751" s="6" t="str">
        <f>VLOOKUP(Tabla1[[#This Row],[Caja]],Originales!$I$3:$K$6,2,FALSE)</f>
        <v>Las Canteras</v>
      </c>
      <c r="I2751" s="6" t="str">
        <f>VLOOKUP(Tabla1[[#This Row],[Caja]],Originales!$I$3:$K$6,3,FALSE)</f>
        <v>Las Palmas</v>
      </c>
      <c r="J2751" s="9" t="str">
        <f>VLOOKUP(Tabla1[[#This Row],[CodigoEmpleado]],Originales!$M$3:$P$13,2,FALSE)</f>
        <v>Toño</v>
      </c>
      <c r="K2751" s="10">
        <f>YEAR(Tabla1[[#This Row],[Fecha]])</f>
        <v>2012</v>
      </c>
      <c r="L2751" s="11">
        <f>MONTH(Tabla1[[#This Row],[Fecha]])</f>
        <v>1</v>
      </c>
      <c r="M2751" s="11">
        <f>DAY(Tabla1[[#This Row],[Fecha]])</f>
        <v>30</v>
      </c>
      <c r="N2751" s="11">
        <f>WEEKDAY(Tabla1[[#This Row],[Fecha]],2)</f>
        <v>1</v>
      </c>
      <c r="O2751" s="11" t="str">
        <f t="shared" si="42"/>
        <v>Lunes</v>
      </c>
    </row>
    <row r="2752" spans="1:15" x14ac:dyDescent="0.25">
      <c r="A2752" s="4">
        <v>40938</v>
      </c>
      <c r="B2752">
        <v>4</v>
      </c>
      <c r="C2752">
        <v>1</v>
      </c>
      <c r="D2752" s="5" t="s">
        <v>24</v>
      </c>
      <c r="E2752" s="6">
        <v>458.88</v>
      </c>
      <c r="F2752" s="6">
        <v>1082.71</v>
      </c>
      <c r="G2752" s="6">
        <v>1541.59</v>
      </c>
      <c r="H2752" s="6" t="str">
        <f>VLOOKUP(Tabla1[[#This Row],[Caja]],Originales!$I$3:$K$6,2,FALSE)</f>
        <v>Telde</v>
      </c>
      <c r="I2752" s="6" t="str">
        <f>VLOOKUP(Tabla1[[#This Row],[Caja]],Originales!$I$3:$K$6,3,FALSE)</f>
        <v>Las Palmas</v>
      </c>
      <c r="J2752" s="9" t="str">
        <f>VLOOKUP(Tabla1[[#This Row],[CodigoEmpleado]],Originales!$M$3:$P$13,2,FALSE)</f>
        <v>Ana</v>
      </c>
      <c r="K2752" s="10">
        <f>YEAR(Tabla1[[#This Row],[Fecha]])</f>
        <v>2012</v>
      </c>
      <c r="L2752" s="11">
        <f>MONTH(Tabla1[[#This Row],[Fecha]])</f>
        <v>1</v>
      </c>
      <c r="M2752" s="11">
        <f>DAY(Tabla1[[#This Row],[Fecha]])</f>
        <v>30</v>
      </c>
      <c r="N2752" s="11">
        <f>WEEKDAY(Tabla1[[#This Row],[Fecha]],2)</f>
        <v>1</v>
      </c>
      <c r="O2752" s="11" t="str">
        <f t="shared" si="42"/>
        <v>Lunes</v>
      </c>
    </row>
    <row r="2753" spans="1:15" x14ac:dyDescent="0.25">
      <c r="A2753" s="4">
        <v>40938</v>
      </c>
      <c r="B2753">
        <v>4</v>
      </c>
      <c r="C2753">
        <v>2</v>
      </c>
      <c r="D2753" s="5" t="s">
        <v>30</v>
      </c>
      <c r="E2753" s="6">
        <v>544.72</v>
      </c>
      <c r="F2753" s="6">
        <v>1214.27</v>
      </c>
      <c r="G2753" s="6">
        <v>1758.99</v>
      </c>
      <c r="H2753" s="6" t="str">
        <f>VLOOKUP(Tabla1[[#This Row],[Caja]],Originales!$I$3:$K$6,2,FALSE)</f>
        <v>Telde</v>
      </c>
      <c r="I2753" s="6" t="str">
        <f>VLOOKUP(Tabla1[[#This Row],[Caja]],Originales!$I$3:$K$6,3,FALSE)</f>
        <v>Las Palmas</v>
      </c>
      <c r="J2753" s="9" t="str">
        <f>VLOOKUP(Tabla1[[#This Row],[CodigoEmpleado]],Originales!$M$3:$P$13,2,FALSE)</f>
        <v>Juan</v>
      </c>
      <c r="K2753" s="10">
        <f>YEAR(Tabla1[[#This Row],[Fecha]])</f>
        <v>2012</v>
      </c>
      <c r="L2753" s="11">
        <f>MONTH(Tabla1[[#This Row],[Fecha]])</f>
        <v>1</v>
      </c>
      <c r="M2753" s="11">
        <f>DAY(Tabla1[[#This Row],[Fecha]])</f>
        <v>30</v>
      </c>
      <c r="N2753" s="11">
        <f>WEEKDAY(Tabla1[[#This Row],[Fecha]],2)</f>
        <v>1</v>
      </c>
      <c r="O2753" s="11" t="str">
        <f t="shared" si="42"/>
        <v>Lunes</v>
      </c>
    </row>
    <row r="2754" spans="1:15" x14ac:dyDescent="0.25">
      <c r="A2754" s="4">
        <v>40939</v>
      </c>
      <c r="B2754">
        <v>1</v>
      </c>
      <c r="C2754">
        <v>1</v>
      </c>
      <c r="D2754" s="5" t="s">
        <v>16</v>
      </c>
      <c r="E2754" s="6">
        <v>544.79999999999995</v>
      </c>
      <c r="F2754" s="6">
        <v>1206.29</v>
      </c>
      <c r="G2754" s="6">
        <v>1751.09</v>
      </c>
      <c r="H2754" s="6" t="str">
        <f>VLOOKUP(Tabla1[[#This Row],[Caja]],Originales!$I$3:$K$6,2,FALSE)</f>
        <v>Tenerife Norte</v>
      </c>
      <c r="I2754" s="6" t="str">
        <f>VLOOKUP(Tabla1[[#This Row],[Caja]],Originales!$I$3:$K$6,3,FALSE)</f>
        <v>Tenerife</v>
      </c>
      <c r="J2754" s="9" t="str">
        <f>VLOOKUP(Tabla1[[#This Row],[CodigoEmpleado]],Originales!$M$3:$P$13,2,FALSE)</f>
        <v>Jorge</v>
      </c>
      <c r="K2754" s="10">
        <f>YEAR(Tabla1[[#This Row],[Fecha]])</f>
        <v>2012</v>
      </c>
      <c r="L2754" s="11">
        <f>MONTH(Tabla1[[#This Row],[Fecha]])</f>
        <v>1</v>
      </c>
      <c r="M2754" s="11">
        <f>DAY(Tabla1[[#This Row],[Fecha]])</f>
        <v>31</v>
      </c>
      <c r="N2754" s="11">
        <f>WEEKDAY(Tabla1[[#This Row],[Fecha]],2)</f>
        <v>2</v>
      </c>
      <c r="O2754" s="11" t="str">
        <f t="shared" ref="O2754:O2817" si="43">IF(N2754=1,"Lunes",IF(N2754=2,"Martes",IF(N2754=3,"Miércoles",IF(N2754=4,"Jueves",IF(N2754=5,"Viernes",IF(N2754=6,"Sábado","Domingo"))))))</f>
        <v>Martes</v>
      </c>
    </row>
    <row r="2755" spans="1:15" x14ac:dyDescent="0.25">
      <c r="A2755" s="4">
        <v>40939</v>
      </c>
      <c r="B2755">
        <v>1</v>
      </c>
      <c r="C2755">
        <v>2</v>
      </c>
      <c r="D2755" s="5" t="s">
        <v>22</v>
      </c>
      <c r="E2755" s="6">
        <v>662.84</v>
      </c>
      <c r="F2755" s="6">
        <v>1041.02</v>
      </c>
      <c r="G2755" s="6">
        <v>1703.86</v>
      </c>
      <c r="H2755" s="6" t="str">
        <f>VLOOKUP(Tabla1[[#This Row],[Caja]],Originales!$I$3:$K$6,2,FALSE)</f>
        <v>Tenerife Norte</v>
      </c>
      <c r="I2755" s="6" t="str">
        <f>VLOOKUP(Tabla1[[#This Row],[Caja]],Originales!$I$3:$K$6,3,FALSE)</f>
        <v>Tenerife</v>
      </c>
      <c r="J2755" s="9" t="str">
        <f>VLOOKUP(Tabla1[[#This Row],[CodigoEmpleado]],Originales!$M$3:$P$13,2,FALSE)</f>
        <v>Paco</v>
      </c>
      <c r="K2755" s="10">
        <f>YEAR(Tabla1[[#This Row],[Fecha]])</f>
        <v>2012</v>
      </c>
      <c r="L2755" s="11">
        <f>MONTH(Tabla1[[#This Row],[Fecha]])</f>
        <v>1</v>
      </c>
      <c r="M2755" s="11">
        <f>DAY(Tabla1[[#This Row],[Fecha]])</f>
        <v>31</v>
      </c>
      <c r="N2755" s="11">
        <f>WEEKDAY(Tabla1[[#This Row],[Fecha]],2)</f>
        <v>2</v>
      </c>
      <c r="O2755" s="11" t="str">
        <f t="shared" si="43"/>
        <v>Martes</v>
      </c>
    </row>
    <row r="2756" spans="1:15" x14ac:dyDescent="0.25">
      <c r="A2756" s="4">
        <v>40939</v>
      </c>
      <c r="B2756">
        <v>2</v>
      </c>
      <c r="C2756">
        <v>1</v>
      </c>
      <c r="D2756" s="5" t="s">
        <v>27</v>
      </c>
      <c r="E2756" s="6">
        <v>573.1</v>
      </c>
      <c r="F2756" s="6">
        <v>1195.3</v>
      </c>
      <c r="G2756" s="6">
        <v>1768.4</v>
      </c>
      <c r="H2756" s="6" t="str">
        <f>VLOOKUP(Tabla1[[#This Row],[Caja]],Originales!$I$3:$K$6,2,FALSE)</f>
        <v>Tenerife Sur</v>
      </c>
      <c r="I2756" s="6" t="str">
        <f>VLOOKUP(Tabla1[[#This Row],[Caja]],Originales!$I$3:$K$6,3,FALSE)</f>
        <v>Tenerife</v>
      </c>
      <c r="J2756" s="9" t="str">
        <f>VLOOKUP(Tabla1[[#This Row],[CodigoEmpleado]],Originales!$M$3:$P$13,2,FALSE)</f>
        <v>Bea</v>
      </c>
      <c r="K2756" s="10">
        <f>YEAR(Tabla1[[#This Row],[Fecha]])</f>
        <v>2012</v>
      </c>
      <c r="L2756" s="11">
        <f>MONTH(Tabla1[[#This Row],[Fecha]])</f>
        <v>1</v>
      </c>
      <c r="M2756" s="11">
        <f>DAY(Tabla1[[#This Row],[Fecha]])</f>
        <v>31</v>
      </c>
      <c r="N2756" s="11">
        <f>WEEKDAY(Tabla1[[#This Row],[Fecha]],2)</f>
        <v>2</v>
      </c>
      <c r="O2756" s="11" t="str">
        <f t="shared" si="43"/>
        <v>Martes</v>
      </c>
    </row>
    <row r="2757" spans="1:15" x14ac:dyDescent="0.25">
      <c r="A2757" s="4">
        <v>40939</v>
      </c>
      <c r="B2757">
        <v>2</v>
      </c>
      <c r="C2757">
        <v>2</v>
      </c>
      <c r="D2757" s="5" t="s">
        <v>32</v>
      </c>
      <c r="E2757" s="6">
        <v>591.35</v>
      </c>
      <c r="F2757" s="6">
        <v>1079.1199999999999</v>
      </c>
      <c r="G2757" s="6">
        <v>1670.47</v>
      </c>
      <c r="H2757" s="6" t="str">
        <f>VLOOKUP(Tabla1[[#This Row],[Caja]],Originales!$I$3:$K$6,2,FALSE)</f>
        <v>Tenerife Sur</v>
      </c>
      <c r="I2757" s="6" t="str">
        <f>VLOOKUP(Tabla1[[#This Row],[Caja]],Originales!$I$3:$K$6,3,FALSE)</f>
        <v>Tenerife</v>
      </c>
      <c r="J2757" s="9" t="str">
        <f>VLOOKUP(Tabla1[[#This Row],[CodigoEmpleado]],Originales!$M$3:$P$13,2,FALSE)</f>
        <v>Ana</v>
      </c>
      <c r="K2757" s="10">
        <f>YEAR(Tabla1[[#This Row],[Fecha]])</f>
        <v>2012</v>
      </c>
      <c r="L2757" s="11">
        <f>MONTH(Tabla1[[#This Row],[Fecha]])</f>
        <v>1</v>
      </c>
      <c r="M2757" s="11">
        <f>DAY(Tabla1[[#This Row],[Fecha]])</f>
        <v>31</v>
      </c>
      <c r="N2757" s="11">
        <f>WEEKDAY(Tabla1[[#This Row],[Fecha]],2)</f>
        <v>2</v>
      </c>
      <c r="O2757" s="11" t="str">
        <f t="shared" si="43"/>
        <v>Martes</v>
      </c>
    </row>
    <row r="2758" spans="1:15" x14ac:dyDescent="0.25">
      <c r="A2758" s="4">
        <v>40939</v>
      </c>
      <c r="B2758">
        <v>3</v>
      </c>
      <c r="C2758">
        <v>1</v>
      </c>
      <c r="D2758" s="5" t="s">
        <v>37</v>
      </c>
      <c r="E2758" s="6">
        <v>648.86</v>
      </c>
      <c r="F2758" s="6">
        <v>1011.34</v>
      </c>
      <c r="G2758" s="6">
        <v>1660.2</v>
      </c>
      <c r="H2758" s="6" t="str">
        <f>VLOOKUP(Tabla1[[#This Row],[Caja]],Originales!$I$3:$K$6,2,FALSE)</f>
        <v>Las Canteras</v>
      </c>
      <c r="I2758" s="6" t="str">
        <f>VLOOKUP(Tabla1[[#This Row],[Caja]],Originales!$I$3:$K$6,3,FALSE)</f>
        <v>Las Palmas</v>
      </c>
      <c r="J2758" s="9" t="str">
        <f>VLOOKUP(Tabla1[[#This Row],[CodigoEmpleado]],Originales!$M$3:$P$13,2,FALSE)</f>
        <v>Luis</v>
      </c>
      <c r="K2758" s="10">
        <f>YEAR(Tabla1[[#This Row],[Fecha]])</f>
        <v>2012</v>
      </c>
      <c r="L2758" s="11">
        <f>MONTH(Tabla1[[#This Row],[Fecha]])</f>
        <v>1</v>
      </c>
      <c r="M2758" s="11">
        <f>DAY(Tabla1[[#This Row],[Fecha]])</f>
        <v>31</v>
      </c>
      <c r="N2758" s="11">
        <f>WEEKDAY(Tabla1[[#This Row],[Fecha]],2)</f>
        <v>2</v>
      </c>
      <c r="O2758" s="11" t="str">
        <f t="shared" si="43"/>
        <v>Martes</v>
      </c>
    </row>
    <row r="2759" spans="1:15" x14ac:dyDescent="0.25">
      <c r="A2759" s="4">
        <v>40939</v>
      </c>
      <c r="B2759">
        <v>3</v>
      </c>
      <c r="C2759">
        <v>2</v>
      </c>
      <c r="D2759" s="5" t="s">
        <v>40</v>
      </c>
      <c r="E2759" s="6">
        <v>597.36</v>
      </c>
      <c r="F2759" s="6">
        <v>924.98</v>
      </c>
      <c r="G2759" s="6">
        <v>1522.34</v>
      </c>
      <c r="H2759" s="6" t="str">
        <f>VLOOKUP(Tabla1[[#This Row],[Caja]],Originales!$I$3:$K$6,2,FALSE)</f>
        <v>Las Canteras</v>
      </c>
      <c r="I2759" s="6" t="str">
        <f>VLOOKUP(Tabla1[[#This Row],[Caja]],Originales!$I$3:$K$6,3,FALSE)</f>
        <v>Las Palmas</v>
      </c>
      <c r="J2759" s="9" t="str">
        <f>VLOOKUP(Tabla1[[#This Row],[CodigoEmpleado]],Originales!$M$3:$P$13,2,FALSE)</f>
        <v>Pepe</v>
      </c>
      <c r="K2759" s="10">
        <f>YEAR(Tabla1[[#This Row],[Fecha]])</f>
        <v>2012</v>
      </c>
      <c r="L2759" s="11">
        <f>MONTH(Tabla1[[#This Row],[Fecha]])</f>
        <v>1</v>
      </c>
      <c r="M2759" s="11">
        <f>DAY(Tabla1[[#This Row],[Fecha]])</f>
        <v>31</v>
      </c>
      <c r="N2759" s="11">
        <f>WEEKDAY(Tabla1[[#This Row],[Fecha]],2)</f>
        <v>2</v>
      </c>
      <c r="O2759" s="11" t="str">
        <f t="shared" si="43"/>
        <v>Martes</v>
      </c>
    </row>
    <row r="2760" spans="1:15" x14ac:dyDescent="0.25">
      <c r="A2760" s="4">
        <v>40939</v>
      </c>
      <c r="B2760">
        <v>4</v>
      </c>
      <c r="C2760">
        <v>1</v>
      </c>
      <c r="D2760" s="5" t="s">
        <v>41</v>
      </c>
      <c r="E2760" s="6">
        <v>526.35</v>
      </c>
      <c r="F2760" s="6">
        <v>1249.9000000000001</v>
      </c>
      <c r="G2760" s="6">
        <v>1776.25</v>
      </c>
      <c r="H2760" s="6" t="str">
        <f>VLOOKUP(Tabla1[[#This Row],[Caja]],Originales!$I$3:$K$6,2,FALSE)</f>
        <v>Telde</v>
      </c>
      <c r="I2760" s="6" t="str">
        <f>VLOOKUP(Tabla1[[#This Row],[Caja]],Originales!$I$3:$K$6,3,FALSE)</f>
        <v>Las Palmas</v>
      </c>
      <c r="J2760" s="9" t="str">
        <f>VLOOKUP(Tabla1[[#This Row],[CodigoEmpleado]],Originales!$M$3:$P$13,2,FALSE)</f>
        <v>Javi</v>
      </c>
      <c r="K2760" s="10">
        <f>YEAR(Tabla1[[#This Row],[Fecha]])</f>
        <v>2012</v>
      </c>
      <c r="L2760" s="11">
        <f>MONTH(Tabla1[[#This Row],[Fecha]])</f>
        <v>1</v>
      </c>
      <c r="M2760" s="11">
        <f>DAY(Tabla1[[#This Row],[Fecha]])</f>
        <v>31</v>
      </c>
      <c r="N2760" s="11">
        <f>WEEKDAY(Tabla1[[#This Row],[Fecha]],2)</f>
        <v>2</v>
      </c>
      <c r="O2760" s="11" t="str">
        <f t="shared" si="43"/>
        <v>Martes</v>
      </c>
    </row>
    <row r="2761" spans="1:15" x14ac:dyDescent="0.25">
      <c r="A2761" s="4">
        <v>40939</v>
      </c>
      <c r="B2761">
        <v>4</v>
      </c>
      <c r="C2761">
        <v>2</v>
      </c>
      <c r="D2761" s="5" t="s">
        <v>43</v>
      </c>
      <c r="E2761" s="6">
        <v>570.49</v>
      </c>
      <c r="F2761" s="6">
        <v>1241.1099999999999</v>
      </c>
      <c r="G2761" s="6">
        <v>1811.6</v>
      </c>
      <c r="H2761" s="6" t="str">
        <f>VLOOKUP(Tabla1[[#This Row],[Caja]],Originales!$I$3:$K$6,2,FALSE)</f>
        <v>Telde</v>
      </c>
      <c r="I2761" s="6" t="str">
        <f>VLOOKUP(Tabla1[[#This Row],[Caja]],Originales!$I$3:$K$6,3,FALSE)</f>
        <v>Las Palmas</v>
      </c>
      <c r="J2761" s="9" t="str">
        <f>VLOOKUP(Tabla1[[#This Row],[CodigoEmpleado]],Originales!$M$3:$P$13,2,FALSE)</f>
        <v>Jose</v>
      </c>
      <c r="K2761" s="10">
        <f>YEAR(Tabla1[[#This Row],[Fecha]])</f>
        <v>2012</v>
      </c>
      <c r="L2761" s="11">
        <f>MONTH(Tabla1[[#This Row],[Fecha]])</f>
        <v>1</v>
      </c>
      <c r="M2761" s="11">
        <f>DAY(Tabla1[[#This Row],[Fecha]])</f>
        <v>31</v>
      </c>
      <c r="N2761" s="11">
        <f>WEEKDAY(Tabla1[[#This Row],[Fecha]],2)</f>
        <v>2</v>
      </c>
      <c r="O2761" s="11" t="str">
        <f t="shared" si="43"/>
        <v>Martes</v>
      </c>
    </row>
    <row r="2762" spans="1:15" x14ac:dyDescent="0.25">
      <c r="A2762" s="4">
        <v>40940</v>
      </c>
      <c r="B2762">
        <v>1</v>
      </c>
      <c r="C2762">
        <v>1</v>
      </c>
      <c r="D2762" s="5" t="s">
        <v>47</v>
      </c>
      <c r="E2762" s="6">
        <v>458.65</v>
      </c>
      <c r="F2762" s="6">
        <v>1110.51</v>
      </c>
      <c r="G2762" s="6">
        <v>1569.16</v>
      </c>
      <c r="H2762" s="6" t="str">
        <f>VLOOKUP(Tabla1[[#This Row],[Caja]],Originales!$I$3:$K$6,2,FALSE)</f>
        <v>Tenerife Norte</v>
      </c>
      <c r="I2762" s="6" t="str">
        <f>VLOOKUP(Tabla1[[#This Row],[Caja]],Originales!$I$3:$K$6,3,FALSE)</f>
        <v>Tenerife</v>
      </c>
      <c r="J2762" s="9" t="str">
        <f>VLOOKUP(Tabla1[[#This Row],[CodigoEmpleado]],Originales!$M$3:$P$13,2,FALSE)</f>
        <v>Toño</v>
      </c>
      <c r="K2762" s="10">
        <f>YEAR(Tabla1[[#This Row],[Fecha]])</f>
        <v>2012</v>
      </c>
      <c r="L2762" s="11">
        <f>MONTH(Tabla1[[#This Row],[Fecha]])</f>
        <v>2</v>
      </c>
      <c r="M2762" s="11">
        <f>DAY(Tabla1[[#This Row],[Fecha]])</f>
        <v>1</v>
      </c>
      <c r="N2762" s="11">
        <f>WEEKDAY(Tabla1[[#This Row],[Fecha]],2)</f>
        <v>3</v>
      </c>
      <c r="O2762" s="11" t="str">
        <f t="shared" si="43"/>
        <v>Miércoles</v>
      </c>
    </row>
    <row r="2763" spans="1:15" x14ac:dyDescent="0.25">
      <c r="A2763" s="4">
        <v>40940</v>
      </c>
      <c r="B2763">
        <v>1</v>
      </c>
      <c r="C2763">
        <v>2</v>
      </c>
      <c r="D2763" s="5" t="s">
        <v>24</v>
      </c>
      <c r="E2763" s="6">
        <v>707.7</v>
      </c>
      <c r="F2763" s="6">
        <v>1247.08</v>
      </c>
      <c r="G2763" s="6">
        <v>1954.78</v>
      </c>
      <c r="H2763" s="6" t="str">
        <f>VLOOKUP(Tabla1[[#This Row],[Caja]],Originales!$I$3:$K$6,2,FALSE)</f>
        <v>Tenerife Norte</v>
      </c>
      <c r="I2763" s="6" t="str">
        <f>VLOOKUP(Tabla1[[#This Row],[Caja]],Originales!$I$3:$K$6,3,FALSE)</f>
        <v>Tenerife</v>
      </c>
      <c r="J2763" s="9" t="str">
        <f>VLOOKUP(Tabla1[[#This Row],[CodigoEmpleado]],Originales!$M$3:$P$13,2,FALSE)</f>
        <v>Ana</v>
      </c>
      <c r="K2763" s="10">
        <f>YEAR(Tabla1[[#This Row],[Fecha]])</f>
        <v>2012</v>
      </c>
      <c r="L2763" s="11">
        <f>MONTH(Tabla1[[#This Row],[Fecha]])</f>
        <v>2</v>
      </c>
      <c r="M2763" s="11">
        <f>DAY(Tabla1[[#This Row],[Fecha]])</f>
        <v>1</v>
      </c>
      <c r="N2763" s="11">
        <f>WEEKDAY(Tabla1[[#This Row],[Fecha]],2)</f>
        <v>3</v>
      </c>
      <c r="O2763" s="11" t="str">
        <f t="shared" si="43"/>
        <v>Miércoles</v>
      </c>
    </row>
    <row r="2764" spans="1:15" x14ac:dyDescent="0.25">
      <c r="A2764" s="4">
        <v>40940</v>
      </c>
      <c r="B2764">
        <v>2</v>
      </c>
      <c r="C2764">
        <v>1</v>
      </c>
      <c r="D2764" s="5" t="s">
        <v>30</v>
      </c>
      <c r="E2764" s="6">
        <v>539.71</v>
      </c>
      <c r="F2764" s="6">
        <v>1205.3800000000001</v>
      </c>
      <c r="G2764" s="6">
        <v>1745.09</v>
      </c>
      <c r="H2764" s="6" t="str">
        <f>VLOOKUP(Tabla1[[#This Row],[Caja]],Originales!$I$3:$K$6,2,FALSE)</f>
        <v>Tenerife Sur</v>
      </c>
      <c r="I2764" s="6" t="str">
        <f>VLOOKUP(Tabla1[[#This Row],[Caja]],Originales!$I$3:$K$6,3,FALSE)</f>
        <v>Tenerife</v>
      </c>
      <c r="J2764" s="9" t="str">
        <f>VLOOKUP(Tabla1[[#This Row],[CodigoEmpleado]],Originales!$M$3:$P$13,2,FALSE)</f>
        <v>Juan</v>
      </c>
      <c r="K2764" s="10">
        <f>YEAR(Tabla1[[#This Row],[Fecha]])</f>
        <v>2012</v>
      </c>
      <c r="L2764" s="11">
        <f>MONTH(Tabla1[[#This Row],[Fecha]])</f>
        <v>2</v>
      </c>
      <c r="M2764" s="11">
        <f>DAY(Tabla1[[#This Row],[Fecha]])</f>
        <v>1</v>
      </c>
      <c r="N2764" s="11">
        <f>WEEKDAY(Tabla1[[#This Row],[Fecha]],2)</f>
        <v>3</v>
      </c>
      <c r="O2764" s="11" t="str">
        <f t="shared" si="43"/>
        <v>Miércoles</v>
      </c>
    </row>
    <row r="2765" spans="1:15" x14ac:dyDescent="0.25">
      <c r="A2765" s="4">
        <v>40940</v>
      </c>
      <c r="B2765">
        <v>2</v>
      </c>
      <c r="C2765">
        <v>2</v>
      </c>
      <c r="D2765" s="5" t="s">
        <v>16</v>
      </c>
      <c r="E2765" s="6">
        <v>581.27</v>
      </c>
      <c r="F2765" s="6">
        <v>1048.48</v>
      </c>
      <c r="G2765" s="6">
        <v>1629.75</v>
      </c>
      <c r="H2765" s="6" t="str">
        <f>VLOOKUP(Tabla1[[#This Row],[Caja]],Originales!$I$3:$K$6,2,FALSE)</f>
        <v>Tenerife Sur</v>
      </c>
      <c r="I2765" s="6" t="str">
        <f>VLOOKUP(Tabla1[[#This Row],[Caja]],Originales!$I$3:$K$6,3,FALSE)</f>
        <v>Tenerife</v>
      </c>
      <c r="J2765" s="9" t="str">
        <f>VLOOKUP(Tabla1[[#This Row],[CodigoEmpleado]],Originales!$M$3:$P$13,2,FALSE)</f>
        <v>Jorge</v>
      </c>
      <c r="K2765" s="10">
        <f>YEAR(Tabla1[[#This Row],[Fecha]])</f>
        <v>2012</v>
      </c>
      <c r="L2765" s="11">
        <f>MONTH(Tabla1[[#This Row],[Fecha]])</f>
        <v>2</v>
      </c>
      <c r="M2765" s="11">
        <f>DAY(Tabla1[[#This Row],[Fecha]])</f>
        <v>1</v>
      </c>
      <c r="N2765" s="11">
        <f>WEEKDAY(Tabla1[[#This Row],[Fecha]],2)</f>
        <v>3</v>
      </c>
      <c r="O2765" s="11" t="str">
        <f t="shared" si="43"/>
        <v>Miércoles</v>
      </c>
    </row>
    <row r="2766" spans="1:15" x14ac:dyDescent="0.25">
      <c r="A2766" s="4">
        <v>40940</v>
      </c>
      <c r="B2766">
        <v>3</v>
      </c>
      <c r="C2766">
        <v>1</v>
      </c>
      <c r="D2766" s="5" t="s">
        <v>22</v>
      </c>
      <c r="E2766" s="6">
        <v>507.22</v>
      </c>
      <c r="F2766" s="6">
        <v>1214.99</v>
      </c>
      <c r="G2766" s="6">
        <v>1722.21</v>
      </c>
      <c r="H2766" s="6" t="str">
        <f>VLOOKUP(Tabla1[[#This Row],[Caja]],Originales!$I$3:$K$6,2,FALSE)</f>
        <v>Las Canteras</v>
      </c>
      <c r="I2766" s="6" t="str">
        <f>VLOOKUP(Tabla1[[#This Row],[Caja]],Originales!$I$3:$K$6,3,FALSE)</f>
        <v>Las Palmas</v>
      </c>
      <c r="J2766" s="9" t="str">
        <f>VLOOKUP(Tabla1[[#This Row],[CodigoEmpleado]],Originales!$M$3:$P$13,2,FALSE)</f>
        <v>Paco</v>
      </c>
      <c r="K2766" s="10">
        <f>YEAR(Tabla1[[#This Row],[Fecha]])</f>
        <v>2012</v>
      </c>
      <c r="L2766" s="11">
        <f>MONTH(Tabla1[[#This Row],[Fecha]])</f>
        <v>2</v>
      </c>
      <c r="M2766" s="11">
        <f>DAY(Tabla1[[#This Row],[Fecha]])</f>
        <v>1</v>
      </c>
      <c r="N2766" s="11">
        <f>WEEKDAY(Tabla1[[#This Row],[Fecha]],2)</f>
        <v>3</v>
      </c>
      <c r="O2766" s="11" t="str">
        <f t="shared" si="43"/>
        <v>Miércoles</v>
      </c>
    </row>
    <row r="2767" spans="1:15" x14ac:dyDescent="0.25">
      <c r="A2767" s="4">
        <v>40940</v>
      </c>
      <c r="B2767">
        <v>3</v>
      </c>
      <c r="C2767">
        <v>2</v>
      </c>
      <c r="D2767" s="5" t="s">
        <v>27</v>
      </c>
      <c r="E2767" s="6">
        <v>680.91</v>
      </c>
      <c r="F2767" s="6">
        <v>1167.99</v>
      </c>
      <c r="G2767" s="6">
        <v>1848.9</v>
      </c>
      <c r="H2767" s="6" t="str">
        <f>VLOOKUP(Tabla1[[#This Row],[Caja]],Originales!$I$3:$K$6,2,FALSE)</f>
        <v>Las Canteras</v>
      </c>
      <c r="I2767" s="6" t="str">
        <f>VLOOKUP(Tabla1[[#This Row],[Caja]],Originales!$I$3:$K$6,3,FALSE)</f>
        <v>Las Palmas</v>
      </c>
      <c r="J2767" s="9" t="str">
        <f>VLOOKUP(Tabla1[[#This Row],[CodigoEmpleado]],Originales!$M$3:$P$13,2,FALSE)</f>
        <v>Bea</v>
      </c>
      <c r="K2767" s="10">
        <f>YEAR(Tabla1[[#This Row],[Fecha]])</f>
        <v>2012</v>
      </c>
      <c r="L2767" s="11">
        <f>MONTH(Tabla1[[#This Row],[Fecha]])</f>
        <v>2</v>
      </c>
      <c r="M2767" s="11">
        <f>DAY(Tabla1[[#This Row],[Fecha]])</f>
        <v>1</v>
      </c>
      <c r="N2767" s="11">
        <f>WEEKDAY(Tabla1[[#This Row],[Fecha]],2)</f>
        <v>3</v>
      </c>
      <c r="O2767" s="11" t="str">
        <f t="shared" si="43"/>
        <v>Miércoles</v>
      </c>
    </row>
    <row r="2768" spans="1:15" x14ac:dyDescent="0.25">
      <c r="A2768" s="4">
        <v>40940</v>
      </c>
      <c r="B2768">
        <v>4</v>
      </c>
      <c r="C2768">
        <v>1</v>
      </c>
      <c r="D2768" s="5" t="s">
        <v>32</v>
      </c>
      <c r="E2768" s="6">
        <v>453.01</v>
      </c>
      <c r="F2768" s="6">
        <v>1054.46</v>
      </c>
      <c r="G2768" s="6">
        <v>1507.47</v>
      </c>
      <c r="H2768" s="6" t="str">
        <f>VLOOKUP(Tabla1[[#This Row],[Caja]],Originales!$I$3:$K$6,2,FALSE)</f>
        <v>Telde</v>
      </c>
      <c r="I2768" s="6" t="str">
        <f>VLOOKUP(Tabla1[[#This Row],[Caja]],Originales!$I$3:$K$6,3,FALSE)</f>
        <v>Las Palmas</v>
      </c>
      <c r="J2768" s="9" t="str">
        <f>VLOOKUP(Tabla1[[#This Row],[CodigoEmpleado]],Originales!$M$3:$P$13,2,FALSE)</f>
        <v>Ana</v>
      </c>
      <c r="K2768" s="10">
        <f>YEAR(Tabla1[[#This Row],[Fecha]])</f>
        <v>2012</v>
      </c>
      <c r="L2768" s="11">
        <f>MONTH(Tabla1[[#This Row],[Fecha]])</f>
        <v>2</v>
      </c>
      <c r="M2768" s="11">
        <f>DAY(Tabla1[[#This Row],[Fecha]])</f>
        <v>1</v>
      </c>
      <c r="N2768" s="11">
        <f>WEEKDAY(Tabla1[[#This Row],[Fecha]],2)</f>
        <v>3</v>
      </c>
      <c r="O2768" s="11" t="str">
        <f t="shared" si="43"/>
        <v>Miércoles</v>
      </c>
    </row>
    <row r="2769" spans="1:15" x14ac:dyDescent="0.25">
      <c r="A2769" s="4">
        <v>40940</v>
      </c>
      <c r="B2769">
        <v>4</v>
      </c>
      <c r="C2769">
        <v>2</v>
      </c>
      <c r="D2769" s="5" t="s">
        <v>37</v>
      </c>
      <c r="E2769" s="6">
        <v>798.71</v>
      </c>
      <c r="F2769" s="6">
        <v>1286.22</v>
      </c>
      <c r="G2769" s="6">
        <v>2084.9299999999998</v>
      </c>
      <c r="H2769" s="6" t="str">
        <f>VLOOKUP(Tabla1[[#This Row],[Caja]],Originales!$I$3:$K$6,2,FALSE)</f>
        <v>Telde</v>
      </c>
      <c r="I2769" s="6" t="str">
        <f>VLOOKUP(Tabla1[[#This Row],[Caja]],Originales!$I$3:$K$6,3,FALSE)</f>
        <v>Las Palmas</v>
      </c>
      <c r="J2769" s="9" t="str">
        <f>VLOOKUP(Tabla1[[#This Row],[CodigoEmpleado]],Originales!$M$3:$P$13,2,FALSE)</f>
        <v>Luis</v>
      </c>
      <c r="K2769" s="10">
        <f>YEAR(Tabla1[[#This Row],[Fecha]])</f>
        <v>2012</v>
      </c>
      <c r="L2769" s="11">
        <f>MONTH(Tabla1[[#This Row],[Fecha]])</f>
        <v>2</v>
      </c>
      <c r="M2769" s="11">
        <f>DAY(Tabla1[[#This Row],[Fecha]])</f>
        <v>1</v>
      </c>
      <c r="N2769" s="11">
        <f>WEEKDAY(Tabla1[[#This Row],[Fecha]],2)</f>
        <v>3</v>
      </c>
      <c r="O2769" s="11" t="str">
        <f t="shared" si="43"/>
        <v>Miércoles</v>
      </c>
    </row>
    <row r="2770" spans="1:15" x14ac:dyDescent="0.25">
      <c r="A2770" s="4">
        <v>40941</v>
      </c>
      <c r="B2770">
        <v>1</v>
      </c>
      <c r="C2770">
        <v>1</v>
      </c>
      <c r="D2770" s="5" t="s">
        <v>40</v>
      </c>
      <c r="E2770" s="6">
        <v>543.99</v>
      </c>
      <c r="F2770" s="6">
        <v>1209.27</v>
      </c>
      <c r="G2770" s="6">
        <v>1753.26</v>
      </c>
      <c r="H2770" s="6" t="str">
        <f>VLOOKUP(Tabla1[[#This Row],[Caja]],Originales!$I$3:$K$6,2,FALSE)</f>
        <v>Tenerife Norte</v>
      </c>
      <c r="I2770" s="6" t="str">
        <f>VLOOKUP(Tabla1[[#This Row],[Caja]],Originales!$I$3:$K$6,3,FALSE)</f>
        <v>Tenerife</v>
      </c>
      <c r="J2770" s="9" t="str">
        <f>VLOOKUP(Tabla1[[#This Row],[CodigoEmpleado]],Originales!$M$3:$P$13,2,FALSE)</f>
        <v>Pepe</v>
      </c>
      <c r="K2770" s="10">
        <f>YEAR(Tabla1[[#This Row],[Fecha]])</f>
        <v>2012</v>
      </c>
      <c r="L2770" s="11">
        <f>MONTH(Tabla1[[#This Row],[Fecha]])</f>
        <v>2</v>
      </c>
      <c r="M2770" s="11">
        <f>DAY(Tabla1[[#This Row],[Fecha]])</f>
        <v>2</v>
      </c>
      <c r="N2770" s="11">
        <f>WEEKDAY(Tabla1[[#This Row],[Fecha]],2)</f>
        <v>4</v>
      </c>
      <c r="O2770" s="11" t="str">
        <f t="shared" si="43"/>
        <v>Jueves</v>
      </c>
    </row>
    <row r="2771" spans="1:15" x14ac:dyDescent="0.25">
      <c r="A2771" s="4">
        <v>40941</v>
      </c>
      <c r="B2771">
        <v>1</v>
      </c>
      <c r="C2771">
        <v>2</v>
      </c>
      <c r="D2771" s="5" t="s">
        <v>41</v>
      </c>
      <c r="E2771" s="6">
        <v>600.53</v>
      </c>
      <c r="F2771" s="6">
        <v>981.61</v>
      </c>
      <c r="G2771" s="6">
        <v>1582.14</v>
      </c>
      <c r="H2771" s="6" t="str">
        <f>VLOOKUP(Tabla1[[#This Row],[Caja]],Originales!$I$3:$K$6,2,FALSE)</f>
        <v>Tenerife Norte</v>
      </c>
      <c r="I2771" s="6" t="str">
        <f>VLOOKUP(Tabla1[[#This Row],[Caja]],Originales!$I$3:$K$6,3,FALSE)</f>
        <v>Tenerife</v>
      </c>
      <c r="J2771" s="9" t="str">
        <f>VLOOKUP(Tabla1[[#This Row],[CodigoEmpleado]],Originales!$M$3:$P$13,2,FALSE)</f>
        <v>Javi</v>
      </c>
      <c r="K2771" s="10">
        <f>YEAR(Tabla1[[#This Row],[Fecha]])</f>
        <v>2012</v>
      </c>
      <c r="L2771" s="11">
        <f>MONTH(Tabla1[[#This Row],[Fecha]])</f>
        <v>2</v>
      </c>
      <c r="M2771" s="11">
        <f>DAY(Tabla1[[#This Row],[Fecha]])</f>
        <v>2</v>
      </c>
      <c r="N2771" s="11">
        <f>WEEKDAY(Tabla1[[#This Row],[Fecha]],2)</f>
        <v>4</v>
      </c>
      <c r="O2771" s="11" t="str">
        <f t="shared" si="43"/>
        <v>Jueves</v>
      </c>
    </row>
    <row r="2772" spans="1:15" x14ac:dyDescent="0.25">
      <c r="A2772" s="4">
        <v>40941</v>
      </c>
      <c r="B2772">
        <v>2</v>
      </c>
      <c r="C2772">
        <v>1</v>
      </c>
      <c r="D2772" s="5" t="s">
        <v>43</v>
      </c>
      <c r="E2772" s="6">
        <v>711.62</v>
      </c>
      <c r="F2772" s="6">
        <v>1087.83</v>
      </c>
      <c r="G2772" s="6">
        <v>1799.45</v>
      </c>
      <c r="H2772" s="6" t="str">
        <f>VLOOKUP(Tabla1[[#This Row],[Caja]],Originales!$I$3:$K$6,2,FALSE)</f>
        <v>Tenerife Sur</v>
      </c>
      <c r="I2772" s="6" t="str">
        <f>VLOOKUP(Tabla1[[#This Row],[Caja]],Originales!$I$3:$K$6,3,FALSE)</f>
        <v>Tenerife</v>
      </c>
      <c r="J2772" s="9" t="str">
        <f>VLOOKUP(Tabla1[[#This Row],[CodigoEmpleado]],Originales!$M$3:$P$13,2,FALSE)</f>
        <v>Jose</v>
      </c>
      <c r="K2772" s="10">
        <f>YEAR(Tabla1[[#This Row],[Fecha]])</f>
        <v>2012</v>
      </c>
      <c r="L2772" s="11">
        <f>MONTH(Tabla1[[#This Row],[Fecha]])</f>
        <v>2</v>
      </c>
      <c r="M2772" s="11">
        <f>DAY(Tabla1[[#This Row],[Fecha]])</f>
        <v>2</v>
      </c>
      <c r="N2772" s="11">
        <f>WEEKDAY(Tabla1[[#This Row],[Fecha]],2)</f>
        <v>4</v>
      </c>
      <c r="O2772" s="11" t="str">
        <f t="shared" si="43"/>
        <v>Jueves</v>
      </c>
    </row>
    <row r="2773" spans="1:15" x14ac:dyDescent="0.25">
      <c r="A2773" s="4">
        <v>40941</v>
      </c>
      <c r="B2773">
        <v>2</v>
      </c>
      <c r="C2773">
        <v>2</v>
      </c>
      <c r="D2773" s="5" t="s">
        <v>47</v>
      </c>
      <c r="E2773" s="6">
        <v>576.86</v>
      </c>
      <c r="F2773" s="6">
        <v>992.98</v>
      </c>
      <c r="G2773" s="6">
        <v>1569.84</v>
      </c>
      <c r="H2773" s="6" t="str">
        <f>VLOOKUP(Tabla1[[#This Row],[Caja]],Originales!$I$3:$K$6,2,FALSE)</f>
        <v>Tenerife Sur</v>
      </c>
      <c r="I2773" s="6" t="str">
        <f>VLOOKUP(Tabla1[[#This Row],[Caja]],Originales!$I$3:$K$6,3,FALSE)</f>
        <v>Tenerife</v>
      </c>
      <c r="J2773" s="9" t="str">
        <f>VLOOKUP(Tabla1[[#This Row],[CodigoEmpleado]],Originales!$M$3:$P$13,2,FALSE)</f>
        <v>Toño</v>
      </c>
      <c r="K2773" s="10">
        <f>YEAR(Tabla1[[#This Row],[Fecha]])</f>
        <v>2012</v>
      </c>
      <c r="L2773" s="11">
        <f>MONTH(Tabla1[[#This Row],[Fecha]])</f>
        <v>2</v>
      </c>
      <c r="M2773" s="11">
        <f>DAY(Tabla1[[#This Row],[Fecha]])</f>
        <v>2</v>
      </c>
      <c r="N2773" s="11">
        <f>WEEKDAY(Tabla1[[#This Row],[Fecha]],2)</f>
        <v>4</v>
      </c>
      <c r="O2773" s="11" t="str">
        <f t="shared" si="43"/>
        <v>Jueves</v>
      </c>
    </row>
    <row r="2774" spans="1:15" x14ac:dyDescent="0.25">
      <c r="A2774" s="4">
        <v>40941</v>
      </c>
      <c r="B2774">
        <v>3</v>
      </c>
      <c r="C2774">
        <v>1</v>
      </c>
      <c r="D2774" s="5" t="s">
        <v>24</v>
      </c>
      <c r="E2774" s="6">
        <v>527.79999999999995</v>
      </c>
      <c r="F2774" s="6">
        <v>1237.43</v>
      </c>
      <c r="G2774" s="6">
        <v>1765.23</v>
      </c>
      <c r="H2774" s="6" t="str">
        <f>VLOOKUP(Tabla1[[#This Row],[Caja]],Originales!$I$3:$K$6,2,FALSE)</f>
        <v>Las Canteras</v>
      </c>
      <c r="I2774" s="6" t="str">
        <f>VLOOKUP(Tabla1[[#This Row],[Caja]],Originales!$I$3:$K$6,3,FALSE)</f>
        <v>Las Palmas</v>
      </c>
      <c r="J2774" s="9" t="str">
        <f>VLOOKUP(Tabla1[[#This Row],[CodigoEmpleado]],Originales!$M$3:$P$13,2,FALSE)</f>
        <v>Ana</v>
      </c>
      <c r="K2774" s="10">
        <f>YEAR(Tabla1[[#This Row],[Fecha]])</f>
        <v>2012</v>
      </c>
      <c r="L2774" s="11">
        <f>MONTH(Tabla1[[#This Row],[Fecha]])</f>
        <v>2</v>
      </c>
      <c r="M2774" s="11">
        <f>DAY(Tabla1[[#This Row],[Fecha]])</f>
        <v>2</v>
      </c>
      <c r="N2774" s="11">
        <f>WEEKDAY(Tabla1[[#This Row],[Fecha]],2)</f>
        <v>4</v>
      </c>
      <c r="O2774" s="11" t="str">
        <f t="shared" si="43"/>
        <v>Jueves</v>
      </c>
    </row>
    <row r="2775" spans="1:15" x14ac:dyDescent="0.25">
      <c r="A2775" s="4">
        <v>40941</v>
      </c>
      <c r="B2775">
        <v>3</v>
      </c>
      <c r="C2775">
        <v>2</v>
      </c>
      <c r="D2775" s="5" t="s">
        <v>30</v>
      </c>
      <c r="E2775" s="6">
        <v>517.20000000000005</v>
      </c>
      <c r="F2775" s="6">
        <v>1225.21</v>
      </c>
      <c r="G2775" s="6">
        <v>1742.41</v>
      </c>
      <c r="H2775" s="6" t="str">
        <f>VLOOKUP(Tabla1[[#This Row],[Caja]],Originales!$I$3:$K$6,2,FALSE)</f>
        <v>Las Canteras</v>
      </c>
      <c r="I2775" s="6" t="str">
        <f>VLOOKUP(Tabla1[[#This Row],[Caja]],Originales!$I$3:$K$6,3,FALSE)</f>
        <v>Las Palmas</v>
      </c>
      <c r="J2775" s="9" t="str">
        <f>VLOOKUP(Tabla1[[#This Row],[CodigoEmpleado]],Originales!$M$3:$P$13,2,FALSE)</f>
        <v>Juan</v>
      </c>
      <c r="K2775" s="10">
        <f>YEAR(Tabla1[[#This Row],[Fecha]])</f>
        <v>2012</v>
      </c>
      <c r="L2775" s="11">
        <f>MONTH(Tabla1[[#This Row],[Fecha]])</f>
        <v>2</v>
      </c>
      <c r="M2775" s="11">
        <f>DAY(Tabla1[[#This Row],[Fecha]])</f>
        <v>2</v>
      </c>
      <c r="N2775" s="11">
        <f>WEEKDAY(Tabla1[[#This Row],[Fecha]],2)</f>
        <v>4</v>
      </c>
      <c r="O2775" s="11" t="str">
        <f t="shared" si="43"/>
        <v>Jueves</v>
      </c>
    </row>
    <row r="2776" spans="1:15" x14ac:dyDescent="0.25">
      <c r="A2776" s="4">
        <v>40941</v>
      </c>
      <c r="B2776">
        <v>4</v>
      </c>
      <c r="C2776">
        <v>1</v>
      </c>
      <c r="D2776" s="5" t="s">
        <v>16</v>
      </c>
      <c r="E2776" s="6">
        <v>588.02</v>
      </c>
      <c r="F2776" s="6">
        <v>1125.3599999999999</v>
      </c>
      <c r="G2776" s="6">
        <v>1713.38</v>
      </c>
      <c r="H2776" s="6" t="str">
        <f>VLOOKUP(Tabla1[[#This Row],[Caja]],Originales!$I$3:$K$6,2,FALSE)</f>
        <v>Telde</v>
      </c>
      <c r="I2776" s="6" t="str">
        <f>VLOOKUP(Tabla1[[#This Row],[Caja]],Originales!$I$3:$K$6,3,FALSE)</f>
        <v>Las Palmas</v>
      </c>
      <c r="J2776" s="9" t="str">
        <f>VLOOKUP(Tabla1[[#This Row],[CodigoEmpleado]],Originales!$M$3:$P$13,2,FALSE)</f>
        <v>Jorge</v>
      </c>
      <c r="K2776" s="10">
        <f>YEAR(Tabla1[[#This Row],[Fecha]])</f>
        <v>2012</v>
      </c>
      <c r="L2776" s="11">
        <f>MONTH(Tabla1[[#This Row],[Fecha]])</f>
        <v>2</v>
      </c>
      <c r="M2776" s="11">
        <f>DAY(Tabla1[[#This Row],[Fecha]])</f>
        <v>2</v>
      </c>
      <c r="N2776" s="11">
        <f>WEEKDAY(Tabla1[[#This Row],[Fecha]],2)</f>
        <v>4</v>
      </c>
      <c r="O2776" s="11" t="str">
        <f t="shared" si="43"/>
        <v>Jueves</v>
      </c>
    </row>
    <row r="2777" spans="1:15" x14ac:dyDescent="0.25">
      <c r="A2777" s="4">
        <v>40941</v>
      </c>
      <c r="B2777">
        <v>4</v>
      </c>
      <c r="C2777">
        <v>2</v>
      </c>
      <c r="D2777" s="5" t="s">
        <v>22</v>
      </c>
      <c r="E2777" s="6">
        <v>693.11</v>
      </c>
      <c r="F2777" s="6">
        <v>1079.29</v>
      </c>
      <c r="G2777" s="6">
        <v>1772.4</v>
      </c>
      <c r="H2777" s="6" t="str">
        <f>VLOOKUP(Tabla1[[#This Row],[Caja]],Originales!$I$3:$K$6,2,FALSE)</f>
        <v>Telde</v>
      </c>
      <c r="I2777" s="6" t="str">
        <f>VLOOKUP(Tabla1[[#This Row],[Caja]],Originales!$I$3:$K$6,3,FALSE)</f>
        <v>Las Palmas</v>
      </c>
      <c r="J2777" s="9" t="str">
        <f>VLOOKUP(Tabla1[[#This Row],[CodigoEmpleado]],Originales!$M$3:$P$13,2,FALSE)</f>
        <v>Paco</v>
      </c>
      <c r="K2777" s="10">
        <f>YEAR(Tabla1[[#This Row],[Fecha]])</f>
        <v>2012</v>
      </c>
      <c r="L2777" s="11">
        <f>MONTH(Tabla1[[#This Row],[Fecha]])</f>
        <v>2</v>
      </c>
      <c r="M2777" s="11">
        <f>DAY(Tabla1[[#This Row],[Fecha]])</f>
        <v>2</v>
      </c>
      <c r="N2777" s="11">
        <f>WEEKDAY(Tabla1[[#This Row],[Fecha]],2)</f>
        <v>4</v>
      </c>
      <c r="O2777" s="11" t="str">
        <f t="shared" si="43"/>
        <v>Jueves</v>
      </c>
    </row>
    <row r="2778" spans="1:15" x14ac:dyDescent="0.25">
      <c r="A2778" s="4">
        <v>40942</v>
      </c>
      <c r="B2778">
        <v>1</v>
      </c>
      <c r="C2778">
        <v>1</v>
      </c>
      <c r="D2778" s="5" t="s">
        <v>27</v>
      </c>
      <c r="E2778" s="6">
        <v>572.83000000000004</v>
      </c>
      <c r="F2778" s="6">
        <v>1052.24</v>
      </c>
      <c r="G2778" s="6">
        <v>1625.07</v>
      </c>
      <c r="H2778" s="6" t="str">
        <f>VLOOKUP(Tabla1[[#This Row],[Caja]],Originales!$I$3:$K$6,2,FALSE)</f>
        <v>Tenerife Norte</v>
      </c>
      <c r="I2778" s="6" t="str">
        <f>VLOOKUP(Tabla1[[#This Row],[Caja]],Originales!$I$3:$K$6,3,FALSE)</f>
        <v>Tenerife</v>
      </c>
      <c r="J2778" s="9" t="str">
        <f>VLOOKUP(Tabla1[[#This Row],[CodigoEmpleado]],Originales!$M$3:$P$13,2,FALSE)</f>
        <v>Bea</v>
      </c>
      <c r="K2778" s="10">
        <f>YEAR(Tabla1[[#This Row],[Fecha]])</f>
        <v>2012</v>
      </c>
      <c r="L2778" s="11">
        <f>MONTH(Tabla1[[#This Row],[Fecha]])</f>
        <v>2</v>
      </c>
      <c r="M2778" s="11">
        <f>DAY(Tabla1[[#This Row],[Fecha]])</f>
        <v>3</v>
      </c>
      <c r="N2778" s="11">
        <f>WEEKDAY(Tabla1[[#This Row],[Fecha]],2)</f>
        <v>5</v>
      </c>
      <c r="O2778" s="11" t="str">
        <f t="shared" si="43"/>
        <v>Viernes</v>
      </c>
    </row>
    <row r="2779" spans="1:15" x14ac:dyDescent="0.25">
      <c r="A2779" s="4">
        <v>40942</v>
      </c>
      <c r="B2779">
        <v>1</v>
      </c>
      <c r="C2779">
        <v>2</v>
      </c>
      <c r="D2779" s="5" t="s">
        <v>32</v>
      </c>
      <c r="E2779" s="6">
        <v>481.09</v>
      </c>
      <c r="F2779" s="6">
        <v>1037.79</v>
      </c>
      <c r="G2779" s="6">
        <v>1518.88</v>
      </c>
      <c r="H2779" s="6" t="str">
        <f>VLOOKUP(Tabla1[[#This Row],[Caja]],Originales!$I$3:$K$6,2,FALSE)</f>
        <v>Tenerife Norte</v>
      </c>
      <c r="I2779" s="6" t="str">
        <f>VLOOKUP(Tabla1[[#This Row],[Caja]],Originales!$I$3:$K$6,3,FALSE)</f>
        <v>Tenerife</v>
      </c>
      <c r="J2779" s="9" t="str">
        <f>VLOOKUP(Tabla1[[#This Row],[CodigoEmpleado]],Originales!$M$3:$P$13,2,FALSE)</f>
        <v>Ana</v>
      </c>
      <c r="K2779" s="10">
        <f>YEAR(Tabla1[[#This Row],[Fecha]])</f>
        <v>2012</v>
      </c>
      <c r="L2779" s="11">
        <f>MONTH(Tabla1[[#This Row],[Fecha]])</f>
        <v>2</v>
      </c>
      <c r="M2779" s="11">
        <f>DAY(Tabla1[[#This Row],[Fecha]])</f>
        <v>3</v>
      </c>
      <c r="N2779" s="11">
        <f>WEEKDAY(Tabla1[[#This Row],[Fecha]],2)</f>
        <v>5</v>
      </c>
      <c r="O2779" s="11" t="str">
        <f t="shared" si="43"/>
        <v>Viernes</v>
      </c>
    </row>
    <row r="2780" spans="1:15" x14ac:dyDescent="0.25">
      <c r="A2780" s="4">
        <v>40942</v>
      </c>
      <c r="B2780">
        <v>2</v>
      </c>
      <c r="C2780">
        <v>1</v>
      </c>
      <c r="D2780" s="5" t="s">
        <v>37</v>
      </c>
      <c r="E2780" s="6">
        <v>471.79</v>
      </c>
      <c r="F2780" s="6">
        <v>1075.0899999999999</v>
      </c>
      <c r="G2780" s="6">
        <v>1546.88</v>
      </c>
      <c r="H2780" s="6" t="str">
        <f>VLOOKUP(Tabla1[[#This Row],[Caja]],Originales!$I$3:$K$6,2,FALSE)</f>
        <v>Tenerife Sur</v>
      </c>
      <c r="I2780" s="6" t="str">
        <f>VLOOKUP(Tabla1[[#This Row],[Caja]],Originales!$I$3:$K$6,3,FALSE)</f>
        <v>Tenerife</v>
      </c>
      <c r="J2780" s="9" t="str">
        <f>VLOOKUP(Tabla1[[#This Row],[CodigoEmpleado]],Originales!$M$3:$P$13,2,FALSE)</f>
        <v>Luis</v>
      </c>
      <c r="K2780" s="10">
        <f>YEAR(Tabla1[[#This Row],[Fecha]])</f>
        <v>2012</v>
      </c>
      <c r="L2780" s="11">
        <f>MONTH(Tabla1[[#This Row],[Fecha]])</f>
        <v>2</v>
      </c>
      <c r="M2780" s="11">
        <f>DAY(Tabla1[[#This Row],[Fecha]])</f>
        <v>3</v>
      </c>
      <c r="N2780" s="11">
        <f>WEEKDAY(Tabla1[[#This Row],[Fecha]],2)</f>
        <v>5</v>
      </c>
      <c r="O2780" s="11" t="str">
        <f t="shared" si="43"/>
        <v>Viernes</v>
      </c>
    </row>
    <row r="2781" spans="1:15" x14ac:dyDescent="0.25">
      <c r="A2781" s="4">
        <v>40942</v>
      </c>
      <c r="B2781">
        <v>2</v>
      </c>
      <c r="C2781">
        <v>2</v>
      </c>
      <c r="D2781" s="5" t="s">
        <v>40</v>
      </c>
      <c r="E2781" s="6">
        <v>640.88</v>
      </c>
      <c r="F2781" s="6">
        <v>1209.81</v>
      </c>
      <c r="G2781" s="6">
        <v>1850.69</v>
      </c>
      <c r="H2781" s="6" t="str">
        <f>VLOOKUP(Tabla1[[#This Row],[Caja]],Originales!$I$3:$K$6,2,FALSE)</f>
        <v>Tenerife Sur</v>
      </c>
      <c r="I2781" s="6" t="str">
        <f>VLOOKUP(Tabla1[[#This Row],[Caja]],Originales!$I$3:$K$6,3,FALSE)</f>
        <v>Tenerife</v>
      </c>
      <c r="J2781" s="9" t="str">
        <f>VLOOKUP(Tabla1[[#This Row],[CodigoEmpleado]],Originales!$M$3:$P$13,2,FALSE)</f>
        <v>Pepe</v>
      </c>
      <c r="K2781" s="10">
        <f>YEAR(Tabla1[[#This Row],[Fecha]])</f>
        <v>2012</v>
      </c>
      <c r="L2781" s="11">
        <f>MONTH(Tabla1[[#This Row],[Fecha]])</f>
        <v>2</v>
      </c>
      <c r="M2781" s="11">
        <f>DAY(Tabla1[[#This Row],[Fecha]])</f>
        <v>3</v>
      </c>
      <c r="N2781" s="11">
        <f>WEEKDAY(Tabla1[[#This Row],[Fecha]],2)</f>
        <v>5</v>
      </c>
      <c r="O2781" s="11" t="str">
        <f t="shared" si="43"/>
        <v>Viernes</v>
      </c>
    </row>
    <row r="2782" spans="1:15" x14ac:dyDescent="0.25">
      <c r="A2782" s="4">
        <v>40942</v>
      </c>
      <c r="B2782">
        <v>3</v>
      </c>
      <c r="C2782">
        <v>1</v>
      </c>
      <c r="D2782" s="5" t="s">
        <v>41</v>
      </c>
      <c r="E2782" s="6">
        <v>496.09</v>
      </c>
      <c r="F2782" s="6">
        <v>1178.81</v>
      </c>
      <c r="G2782" s="6">
        <v>1674.9</v>
      </c>
      <c r="H2782" s="6" t="str">
        <f>VLOOKUP(Tabla1[[#This Row],[Caja]],Originales!$I$3:$K$6,2,FALSE)</f>
        <v>Las Canteras</v>
      </c>
      <c r="I2782" s="6" t="str">
        <f>VLOOKUP(Tabla1[[#This Row],[Caja]],Originales!$I$3:$K$6,3,FALSE)</f>
        <v>Las Palmas</v>
      </c>
      <c r="J2782" s="9" t="str">
        <f>VLOOKUP(Tabla1[[#This Row],[CodigoEmpleado]],Originales!$M$3:$P$13,2,FALSE)</f>
        <v>Javi</v>
      </c>
      <c r="K2782" s="10">
        <f>YEAR(Tabla1[[#This Row],[Fecha]])</f>
        <v>2012</v>
      </c>
      <c r="L2782" s="11">
        <f>MONTH(Tabla1[[#This Row],[Fecha]])</f>
        <v>2</v>
      </c>
      <c r="M2782" s="11">
        <f>DAY(Tabla1[[#This Row],[Fecha]])</f>
        <v>3</v>
      </c>
      <c r="N2782" s="11">
        <f>WEEKDAY(Tabla1[[#This Row],[Fecha]],2)</f>
        <v>5</v>
      </c>
      <c r="O2782" s="11" t="str">
        <f t="shared" si="43"/>
        <v>Viernes</v>
      </c>
    </row>
    <row r="2783" spans="1:15" x14ac:dyDescent="0.25">
      <c r="A2783" s="4">
        <v>40942</v>
      </c>
      <c r="B2783">
        <v>3</v>
      </c>
      <c r="C2783">
        <v>2</v>
      </c>
      <c r="D2783" s="5" t="s">
        <v>43</v>
      </c>
      <c r="E2783" s="6">
        <v>571</v>
      </c>
      <c r="F2783" s="6">
        <v>1312.51</v>
      </c>
      <c r="G2783" s="6">
        <v>1883.51</v>
      </c>
      <c r="H2783" s="6" t="str">
        <f>VLOOKUP(Tabla1[[#This Row],[Caja]],Originales!$I$3:$K$6,2,FALSE)</f>
        <v>Las Canteras</v>
      </c>
      <c r="I2783" s="6" t="str">
        <f>VLOOKUP(Tabla1[[#This Row],[Caja]],Originales!$I$3:$K$6,3,FALSE)</f>
        <v>Las Palmas</v>
      </c>
      <c r="J2783" s="9" t="str">
        <f>VLOOKUP(Tabla1[[#This Row],[CodigoEmpleado]],Originales!$M$3:$P$13,2,FALSE)</f>
        <v>Jose</v>
      </c>
      <c r="K2783" s="10">
        <f>YEAR(Tabla1[[#This Row],[Fecha]])</f>
        <v>2012</v>
      </c>
      <c r="L2783" s="11">
        <f>MONTH(Tabla1[[#This Row],[Fecha]])</f>
        <v>2</v>
      </c>
      <c r="M2783" s="11">
        <f>DAY(Tabla1[[#This Row],[Fecha]])</f>
        <v>3</v>
      </c>
      <c r="N2783" s="11">
        <f>WEEKDAY(Tabla1[[#This Row],[Fecha]],2)</f>
        <v>5</v>
      </c>
      <c r="O2783" s="11" t="str">
        <f t="shared" si="43"/>
        <v>Viernes</v>
      </c>
    </row>
    <row r="2784" spans="1:15" x14ac:dyDescent="0.25">
      <c r="A2784" s="4">
        <v>40942</v>
      </c>
      <c r="B2784">
        <v>4</v>
      </c>
      <c r="C2784">
        <v>1</v>
      </c>
      <c r="D2784" s="5" t="s">
        <v>47</v>
      </c>
      <c r="E2784" s="6">
        <v>537.55999999999995</v>
      </c>
      <c r="F2784" s="6">
        <v>1017.69</v>
      </c>
      <c r="G2784" s="6">
        <v>1555.25</v>
      </c>
      <c r="H2784" s="6" t="str">
        <f>VLOOKUP(Tabla1[[#This Row],[Caja]],Originales!$I$3:$K$6,2,FALSE)</f>
        <v>Telde</v>
      </c>
      <c r="I2784" s="6" t="str">
        <f>VLOOKUP(Tabla1[[#This Row],[Caja]],Originales!$I$3:$K$6,3,FALSE)</f>
        <v>Las Palmas</v>
      </c>
      <c r="J2784" s="9" t="str">
        <f>VLOOKUP(Tabla1[[#This Row],[CodigoEmpleado]],Originales!$M$3:$P$13,2,FALSE)</f>
        <v>Toño</v>
      </c>
      <c r="K2784" s="10">
        <f>YEAR(Tabla1[[#This Row],[Fecha]])</f>
        <v>2012</v>
      </c>
      <c r="L2784" s="11">
        <f>MONTH(Tabla1[[#This Row],[Fecha]])</f>
        <v>2</v>
      </c>
      <c r="M2784" s="11">
        <f>DAY(Tabla1[[#This Row],[Fecha]])</f>
        <v>3</v>
      </c>
      <c r="N2784" s="11">
        <f>WEEKDAY(Tabla1[[#This Row],[Fecha]],2)</f>
        <v>5</v>
      </c>
      <c r="O2784" s="11" t="str">
        <f t="shared" si="43"/>
        <v>Viernes</v>
      </c>
    </row>
    <row r="2785" spans="1:15" x14ac:dyDescent="0.25">
      <c r="A2785" s="4">
        <v>40942</v>
      </c>
      <c r="B2785">
        <v>4</v>
      </c>
      <c r="C2785">
        <v>2</v>
      </c>
      <c r="D2785" s="5" t="s">
        <v>24</v>
      </c>
      <c r="E2785" s="6">
        <v>415.05</v>
      </c>
      <c r="F2785" s="6">
        <v>1120.5</v>
      </c>
      <c r="G2785" s="6">
        <v>1535.55</v>
      </c>
      <c r="H2785" s="6" t="str">
        <f>VLOOKUP(Tabla1[[#This Row],[Caja]],Originales!$I$3:$K$6,2,FALSE)</f>
        <v>Telde</v>
      </c>
      <c r="I2785" s="6" t="str">
        <f>VLOOKUP(Tabla1[[#This Row],[Caja]],Originales!$I$3:$K$6,3,FALSE)</f>
        <v>Las Palmas</v>
      </c>
      <c r="J2785" s="9" t="str">
        <f>VLOOKUP(Tabla1[[#This Row],[CodigoEmpleado]],Originales!$M$3:$P$13,2,FALSE)</f>
        <v>Ana</v>
      </c>
      <c r="K2785" s="10">
        <f>YEAR(Tabla1[[#This Row],[Fecha]])</f>
        <v>2012</v>
      </c>
      <c r="L2785" s="11">
        <f>MONTH(Tabla1[[#This Row],[Fecha]])</f>
        <v>2</v>
      </c>
      <c r="M2785" s="11">
        <f>DAY(Tabla1[[#This Row],[Fecha]])</f>
        <v>3</v>
      </c>
      <c r="N2785" s="11">
        <f>WEEKDAY(Tabla1[[#This Row],[Fecha]],2)</f>
        <v>5</v>
      </c>
      <c r="O2785" s="11" t="str">
        <f t="shared" si="43"/>
        <v>Viernes</v>
      </c>
    </row>
    <row r="2786" spans="1:15" x14ac:dyDescent="0.25">
      <c r="A2786" s="4">
        <v>40943</v>
      </c>
      <c r="B2786">
        <v>1</v>
      </c>
      <c r="C2786">
        <v>1</v>
      </c>
      <c r="D2786" s="5" t="s">
        <v>30</v>
      </c>
      <c r="E2786" s="6">
        <v>516.77</v>
      </c>
      <c r="F2786" s="6">
        <v>1141.49</v>
      </c>
      <c r="G2786" s="6">
        <v>1658.26</v>
      </c>
      <c r="H2786" s="6" t="str">
        <f>VLOOKUP(Tabla1[[#This Row],[Caja]],Originales!$I$3:$K$6,2,FALSE)</f>
        <v>Tenerife Norte</v>
      </c>
      <c r="I2786" s="6" t="str">
        <f>VLOOKUP(Tabla1[[#This Row],[Caja]],Originales!$I$3:$K$6,3,FALSE)</f>
        <v>Tenerife</v>
      </c>
      <c r="J2786" s="9" t="str">
        <f>VLOOKUP(Tabla1[[#This Row],[CodigoEmpleado]],Originales!$M$3:$P$13,2,FALSE)</f>
        <v>Juan</v>
      </c>
      <c r="K2786" s="10">
        <f>YEAR(Tabla1[[#This Row],[Fecha]])</f>
        <v>2012</v>
      </c>
      <c r="L2786" s="11">
        <f>MONTH(Tabla1[[#This Row],[Fecha]])</f>
        <v>2</v>
      </c>
      <c r="M2786" s="11">
        <f>DAY(Tabla1[[#This Row],[Fecha]])</f>
        <v>4</v>
      </c>
      <c r="N2786" s="11">
        <f>WEEKDAY(Tabla1[[#This Row],[Fecha]],2)</f>
        <v>6</v>
      </c>
      <c r="O2786" s="11" t="str">
        <f t="shared" si="43"/>
        <v>Sábado</v>
      </c>
    </row>
    <row r="2787" spans="1:15" x14ac:dyDescent="0.25">
      <c r="A2787" s="4">
        <v>40943</v>
      </c>
      <c r="B2787">
        <v>1</v>
      </c>
      <c r="C2787">
        <v>2</v>
      </c>
      <c r="D2787" s="5" t="s">
        <v>16</v>
      </c>
      <c r="E2787" s="6">
        <v>605.61</v>
      </c>
      <c r="F2787" s="6">
        <v>1248.7</v>
      </c>
      <c r="G2787" s="6">
        <v>1854.31</v>
      </c>
      <c r="H2787" s="6" t="str">
        <f>VLOOKUP(Tabla1[[#This Row],[Caja]],Originales!$I$3:$K$6,2,FALSE)</f>
        <v>Tenerife Norte</v>
      </c>
      <c r="I2787" s="6" t="str">
        <f>VLOOKUP(Tabla1[[#This Row],[Caja]],Originales!$I$3:$K$6,3,FALSE)</f>
        <v>Tenerife</v>
      </c>
      <c r="J2787" s="9" t="str">
        <f>VLOOKUP(Tabla1[[#This Row],[CodigoEmpleado]],Originales!$M$3:$P$13,2,FALSE)</f>
        <v>Jorge</v>
      </c>
      <c r="K2787" s="10">
        <f>YEAR(Tabla1[[#This Row],[Fecha]])</f>
        <v>2012</v>
      </c>
      <c r="L2787" s="11">
        <f>MONTH(Tabla1[[#This Row],[Fecha]])</f>
        <v>2</v>
      </c>
      <c r="M2787" s="11">
        <f>DAY(Tabla1[[#This Row],[Fecha]])</f>
        <v>4</v>
      </c>
      <c r="N2787" s="11">
        <f>WEEKDAY(Tabla1[[#This Row],[Fecha]],2)</f>
        <v>6</v>
      </c>
      <c r="O2787" s="11" t="str">
        <f t="shared" si="43"/>
        <v>Sábado</v>
      </c>
    </row>
    <row r="2788" spans="1:15" x14ac:dyDescent="0.25">
      <c r="A2788" s="4">
        <v>40943</v>
      </c>
      <c r="B2788">
        <v>2</v>
      </c>
      <c r="C2788">
        <v>1</v>
      </c>
      <c r="D2788" s="5" t="s">
        <v>22</v>
      </c>
      <c r="E2788" s="6">
        <v>507.16</v>
      </c>
      <c r="F2788" s="6">
        <v>1157.0899999999999</v>
      </c>
      <c r="G2788" s="6">
        <v>1664.25</v>
      </c>
      <c r="H2788" s="6" t="str">
        <f>VLOOKUP(Tabla1[[#This Row],[Caja]],Originales!$I$3:$K$6,2,FALSE)</f>
        <v>Tenerife Sur</v>
      </c>
      <c r="I2788" s="6" t="str">
        <f>VLOOKUP(Tabla1[[#This Row],[Caja]],Originales!$I$3:$K$6,3,FALSE)</f>
        <v>Tenerife</v>
      </c>
      <c r="J2788" s="9" t="str">
        <f>VLOOKUP(Tabla1[[#This Row],[CodigoEmpleado]],Originales!$M$3:$P$13,2,FALSE)</f>
        <v>Paco</v>
      </c>
      <c r="K2788" s="10">
        <f>YEAR(Tabla1[[#This Row],[Fecha]])</f>
        <v>2012</v>
      </c>
      <c r="L2788" s="11">
        <f>MONTH(Tabla1[[#This Row],[Fecha]])</f>
        <v>2</v>
      </c>
      <c r="M2788" s="11">
        <f>DAY(Tabla1[[#This Row],[Fecha]])</f>
        <v>4</v>
      </c>
      <c r="N2788" s="11">
        <f>WEEKDAY(Tabla1[[#This Row],[Fecha]],2)</f>
        <v>6</v>
      </c>
      <c r="O2788" s="11" t="str">
        <f t="shared" si="43"/>
        <v>Sábado</v>
      </c>
    </row>
    <row r="2789" spans="1:15" x14ac:dyDescent="0.25">
      <c r="A2789" s="4">
        <v>40943</v>
      </c>
      <c r="B2789">
        <v>2</v>
      </c>
      <c r="C2789">
        <v>2</v>
      </c>
      <c r="D2789" s="5" t="s">
        <v>27</v>
      </c>
      <c r="E2789" s="6">
        <v>608.69000000000005</v>
      </c>
      <c r="F2789" s="6">
        <v>1153.3800000000001</v>
      </c>
      <c r="G2789" s="6">
        <v>1762.07</v>
      </c>
      <c r="H2789" s="6" t="str">
        <f>VLOOKUP(Tabla1[[#This Row],[Caja]],Originales!$I$3:$K$6,2,FALSE)</f>
        <v>Tenerife Sur</v>
      </c>
      <c r="I2789" s="6" t="str">
        <f>VLOOKUP(Tabla1[[#This Row],[Caja]],Originales!$I$3:$K$6,3,FALSE)</f>
        <v>Tenerife</v>
      </c>
      <c r="J2789" s="9" t="str">
        <f>VLOOKUP(Tabla1[[#This Row],[CodigoEmpleado]],Originales!$M$3:$P$13,2,FALSE)</f>
        <v>Bea</v>
      </c>
      <c r="K2789" s="10">
        <f>YEAR(Tabla1[[#This Row],[Fecha]])</f>
        <v>2012</v>
      </c>
      <c r="L2789" s="11">
        <f>MONTH(Tabla1[[#This Row],[Fecha]])</f>
        <v>2</v>
      </c>
      <c r="M2789" s="11">
        <f>DAY(Tabla1[[#This Row],[Fecha]])</f>
        <v>4</v>
      </c>
      <c r="N2789" s="11">
        <f>WEEKDAY(Tabla1[[#This Row],[Fecha]],2)</f>
        <v>6</v>
      </c>
      <c r="O2789" s="11" t="str">
        <f t="shared" si="43"/>
        <v>Sábado</v>
      </c>
    </row>
    <row r="2790" spans="1:15" x14ac:dyDescent="0.25">
      <c r="A2790" s="4">
        <v>40943</v>
      </c>
      <c r="B2790">
        <v>3</v>
      </c>
      <c r="C2790">
        <v>1</v>
      </c>
      <c r="D2790" s="5" t="s">
        <v>32</v>
      </c>
      <c r="E2790" s="6">
        <v>588.04999999999995</v>
      </c>
      <c r="F2790" s="6">
        <v>1161.96</v>
      </c>
      <c r="G2790" s="6">
        <v>1750.01</v>
      </c>
      <c r="H2790" s="6" t="str">
        <f>VLOOKUP(Tabla1[[#This Row],[Caja]],Originales!$I$3:$K$6,2,FALSE)</f>
        <v>Las Canteras</v>
      </c>
      <c r="I2790" s="6" t="str">
        <f>VLOOKUP(Tabla1[[#This Row],[Caja]],Originales!$I$3:$K$6,3,FALSE)</f>
        <v>Las Palmas</v>
      </c>
      <c r="J2790" s="9" t="str">
        <f>VLOOKUP(Tabla1[[#This Row],[CodigoEmpleado]],Originales!$M$3:$P$13,2,FALSE)</f>
        <v>Ana</v>
      </c>
      <c r="K2790" s="10">
        <f>YEAR(Tabla1[[#This Row],[Fecha]])</f>
        <v>2012</v>
      </c>
      <c r="L2790" s="11">
        <f>MONTH(Tabla1[[#This Row],[Fecha]])</f>
        <v>2</v>
      </c>
      <c r="M2790" s="11">
        <f>DAY(Tabla1[[#This Row],[Fecha]])</f>
        <v>4</v>
      </c>
      <c r="N2790" s="11">
        <f>WEEKDAY(Tabla1[[#This Row],[Fecha]],2)</f>
        <v>6</v>
      </c>
      <c r="O2790" s="11" t="str">
        <f t="shared" si="43"/>
        <v>Sábado</v>
      </c>
    </row>
    <row r="2791" spans="1:15" x14ac:dyDescent="0.25">
      <c r="A2791" s="4">
        <v>40943</v>
      </c>
      <c r="B2791">
        <v>3</v>
      </c>
      <c r="C2791">
        <v>2</v>
      </c>
      <c r="D2791" s="5" t="s">
        <v>37</v>
      </c>
      <c r="E2791" s="6">
        <v>697.43</v>
      </c>
      <c r="F2791" s="6">
        <v>1276.2</v>
      </c>
      <c r="G2791" s="6">
        <v>1973.63</v>
      </c>
      <c r="H2791" s="6" t="str">
        <f>VLOOKUP(Tabla1[[#This Row],[Caja]],Originales!$I$3:$K$6,2,FALSE)</f>
        <v>Las Canteras</v>
      </c>
      <c r="I2791" s="6" t="str">
        <f>VLOOKUP(Tabla1[[#This Row],[Caja]],Originales!$I$3:$K$6,3,FALSE)</f>
        <v>Las Palmas</v>
      </c>
      <c r="J2791" s="9" t="str">
        <f>VLOOKUP(Tabla1[[#This Row],[CodigoEmpleado]],Originales!$M$3:$P$13,2,FALSE)</f>
        <v>Luis</v>
      </c>
      <c r="K2791" s="10">
        <f>YEAR(Tabla1[[#This Row],[Fecha]])</f>
        <v>2012</v>
      </c>
      <c r="L2791" s="11">
        <f>MONTH(Tabla1[[#This Row],[Fecha]])</f>
        <v>2</v>
      </c>
      <c r="M2791" s="11">
        <f>DAY(Tabla1[[#This Row],[Fecha]])</f>
        <v>4</v>
      </c>
      <c r="N2791" s="11">
        <f>WEEKDAY(Tabla1[[#This Row],[Fecha]],2)</f>
        <v>6</v>
      </c>
      <c r="O2791" s="11" t="str">
        <f t="shared" si="43"/>
        <v>Sábado</v>
      </c>
    </row>
    <row r="2792" spans="1:15" x14ac:dyDescent="0.25">
      <c r="A2792" s="4">
        <v>40943</v>
      </c>
      <c r="B2792">
        <v>4</v>
      </c>
      <c r="C2792">
        <v>1</v>
      </c>
      <c r="D2792" s="5" t="s">
        <v>40</v>
      </c>
      <c r="E2792" s="6">
        <v>589.79</v>
      </c>
      <c r="F2792" s="6">
        <v>928.19</v>
      </c>
      <c r="G2792" s="6">
        <v>1517.98</v>
      </c>
      <c r="H2792" s="6" t="str">
        <f>VLOOKUP(Tabla1[[#This Row],[Caja]],Originales!$I$3:$K$6,2,FALSE)</f>
        <v>Telde</v>
      </c>
      <c r="I2792" s="6" t="str">
        <f>VLOOKUP(Tabla1[[#This Row],[Caja]],Originales!$I$3:$K$6,3,FALSE)</f>
        <v>Las Palmas</v>
      </c>
      <c r="J2792" s="9" t="str">
        <f>VLOOKUP(Tabla1[[#This Row],[CodigoEmpleado]],Originales!$M$3:$P$13,2,FALSE)</f>
        <v>Pepe</v>
      </c>
      <c r="K2792" s="10">
        <f>YEAR(Tabla1[[#This Row],[Fecha]])</f>
        <v>2012</v>
      </c>
      <c r="L2792" s="11">
        <f>MONTH(Tabla1[[#This Row],[Fecha]])</f>
        <v>2</v>
      </c>
      <c r="M2792" s="11">
        <f>DAY(Tabla1[[#This Row],[Fecha]])</f>
        <v>4</v>
      </c>
      <c r="N2792" s="11">
        <f>WEEKDAY(Tabla1[[#This Row],[Fecha]],2)</f>
        <v>6</v>
      </c>
      <c r="O2792" s="11" t="str">
        <f t="shared" si="43"/>
        <v>Sábado</v>
      </c>
    </row>
    <row r="2793" spans="1:15" x14ac:dyDescent="0.25">
      <c r="A2793" s="4">
        <v>40943</v>
      </c>
      <c r="B2793">
        <v>4</v>
      </c>
      <c r="C2793">
        <v>2</v>
      </c>
      <c r="D2793" s="5" t="s">
        <v>41</v>
      </c>
      <c r="E2793" s="6">
        <v>745.92</v>
      </c>
      <c r="F2793" s="6">
        <v>1354.33</v>
      </c>
      <c r="G2793" s="6">
        <v>2100.25</v>
      </c>
      <c r="H2793" s="6" t="str">
        <f>VLOOKUP(Tabla1[[#This Row],[Caja]],Originales!$I$3:$K$6,2,FALSE)</f>
        <v>Telde</v>
      </c>
      <c r="I2793" s="6" t="str">
        <f>VLOOKUP(Tabla1[[#This Row],[Caja]],Originales!$I$3:$K$6,3,FALSE)</f>
        <v>Las Palmas</v>
      </c>
      <c r="J2793" s="9" t="str">
        <f>VLOOKUP(Tabla1[[#This Row],[CodigoEmpleado]],Originales!$M$3:$P$13,2,FALSE)</f>
        <v>Javi</v>
      </c>
      <c r="K2793" s="10">
        <f>YEAR(Tabla1[[#This Row],[Fecha]])</f>
        <v>2012</v>
      </c>
      <c r="L2793" s="11">
        <f>MONTH(Tabla1[[#This Row],[Fecha]])</f>
        <v>2</v>
      </c>
      <c r="M2793" s="11">
        <f>DAY(Tabla1[[#This Row],[Fecha]])</f>
        <v>4</v>
      </c>
      <c r="N2793" s="11">
        <f>WEEKDAY(Tabla1[[#This Row],[Fecha]],2)</f>
        <v>6</v>
      </c>
      <c r="O2793" s="11" t="str">
        <f t="shared" si="43"/>
        <v>Sábado</v>
      </c>
    </row>
    <row r="2794" spans="1:15" x14ac:dyDescent="0.25">
      <c r="A2794" s="4">
        <v>40944</v>
      </c>
      <c r="B2794">
        <v>1</v>
      </c>
      <c r="C2794">
        <v>1</v>
      </c>
      <c r="D2794" s="5" t="s">
        <v>43</v>
      </c>
      <c r="E2794" s="6">
        <v>619.65</v>
      </c>
      <c r="F2794" s="6">
        <v>945.35</v>
      </c>
      <c r="G2794" s="6">
        <v>1565</v>
      </c>
      <c r="H2794" s="6" t="str">
        <f>VLOOKUP(Tabla1[[#This Row],[Caja]],Originales!$I$3:$K$6,2,FALSE)</f>
        <v>Tenerife Norte</v>
      </c>
      <c r="I2794" s="6" t="str">
        <f>VLOOKUP(Tabla1[[#This Row],[Caja]],Originales!$I$3:$K$6,3,FALSE)</f>
        <v>Tenerife</v>
      </c>
      <c r="J2794" s="9" t="str">
        <f>VLOOKUP(Tabla1[[#This Row],[CodigoEmpleado]],Originales!$M$3:$P$13,2,FALSE)</f>
        <v>Jose</v>
      </c>
      <c r="K2794" s="10">
        <f>YEAR(Tabla1[[#This Row],[Fecha]])</f>
        <v>2012</v>
      </c>
      <c r="L2794" s="11">
        <f>MONTH(Tabla1[[#This Row],[Fecha]])</f>
        <v>2</v>
      </c>
      <c r="M2794" s="11">
        <f>DAY(Tabla1[[#This Row],[Fecha]])</f>
        <v>5</v>
      </c>
      <c r="N2794" s="11">
        <f>WEEKDAY(Tabla1[[#This Row],[Fecha]],2)</f>
        <v>7</v>
      </c>
      <c r="O2794" s="11" t="str">
        <f t="shared" si="43"/>
        <v>Domingo</v>
      </c>
    </row>
    <row r="2795" spans="1:15" x14ac:dyDescent="0.25">
      <c r="A2795" s="4">
        <v>40944</v>
      </c>
      <c r="B2795">
        <v>1</v>
      </c>
      <c r="C2795">
        <v>2</v>
      </c>
      <c r="D2795" s="5" t="s">
        <v>47</v>
      </c>
      <c r="E2795" s="6">
        <v>576.65</v>
      </c>
      <c r="F2795" s="6">
        <v>1028.45</v>
      </c>
      <c r="G2795" s="6">
        <v>1605.1</v>
      </c>
      <c r="H2795" s="6" t="str">
        <f>VLOOKUP(Tabla1[[#This Row],[Caja]],Originales!$I$3:$K$6,2,FALSE)</f>
        <v>Tenerife Norte</v>
      </c>
      <c r="I2795" s="6" t="str">
        <f>VLOOKUP(Tabla1[[#This Row],[Caja]],Originales!$I$3:$K$6,3,FALSE)</f>
        <v>Tenerife</v>
      </c>
      <c r="J2795" s="9" t="str">
        <f>VLOOKUP(Tabla1[[#This Row],[CodigoEmpleado]],Originales!$M$3:$P$13,2,FALSE)</f>
        <v>Toño</v>
      </c>
      <c r="K2795" s="10">
        <f>YEAR(Tabla1[[#This Row],[Fecha]])</f>
        <v>2012</v>
      </c>
      <c r="L2795" s="11">
        <f>MONTH(Tabla1[[#This Row],[Fecha]])</f>
        <v>2</v>
      </c>
      <c r="M2795" s="11">
        <f>DAY(Tabla1[[#This Row],[Fecha]])</f>
        <v>5</v>
      </c>
      <c r="N2795" s="11">
        <f>WEEKDAY(Tabla1[[#This Row],[Fecha]],2)</f>
        <v>7</v>
      </c>
      <c r="O2795" s="11" t="str">
        <f t="shared" si="43"/>
        <v>Domingo</v>
      </c>
    </row>
    <row r="2796" spans="1:15" x14ac:dyDescent="0.25">
      <c r="A2796" s="4">
        <v>40944</v>
      </c>
      <c r="B2796">
        <v>2</v>
      </c>
      <c r="C2796">
        <v>1</v>
      </c>
      <c r="D2796" s="5" t="s">
        <v>24</v>
      </c>
      <c r="E2796" s="6">
        <v>596.89</v>
      </c>
      <c r="F2796" s="6">
        <v>986.29</v>
      </c>
      <c r="G2796" s="6">
        <v>1583.18</v>
      </c>
      <c r="H2796" s="6" t="str">
        <f>VLOOKUP(Tabla1[[#This Row],[Caja]],Originales!$I$3:$K$6,2,FALSE)</f>
        <v>Tenerife Sur</v>
      </c>
      <c r="I2796" s="6" t="str">
        <f>VLOOKUP(Tabla1[[#This Row],[Caja]],Originales!$I$3:$K$6,3,FALSE)</f>
        <v>Tenerife</v>
      </c>
      <c r="J2796" s="9" t="str">
        <f>VLOOKUP(Tabla1[[#This Row],[CodigoEmpleado]],Originales!$M$3:$P$13,2,FALSE)</f>
        <v>Ana</v>
      </c>
      <c r="K2796" s="10">
        <f>YEAR(Tabla1[[#This Row],[Fecha]])</f>
        <v>2012</v>
      </c>
      <c r="L2796" s="11">
        <f>MONTH(Tabla1[[#This Row],[Fecha]])</f>
        <v>2</v>
      </c>
      <c r="M2796" s="11">
        <f>DAY(Tabla1[[#This Row],[Fecha]])</f>
        <v>5</v>
      </c>
      <c r="N2796" s="11">
        <f>WEEKDAY(Tabla1[[#This Row],[Fecha]],2)</f>
        <v>7</v>
      </c>
      <c r="O2796" s="11" t="str">
        <f t="shared" si="43"/>
        <v>Domingo</v>
      </c>
    </row>
    <row r="2797" spans="1:15" x14ac:dyDescent="0.25">
      <c r="A2797" s="4">
        <v>40944</v>
      </c>
      <c r="B2797">
        <v>2</v>
      </c>
      <c r="C2797">
        <v>2</v>
      </c>
      <c r="D2797" s="5" t="s">
        <v>30</v>
      </c>
      <c r="E2797" s="6">
        <v>701.35</v>
      </c>
      <c r="F2797" s="6">
        <v>1243.45</v>
      </c>
      <c r="G2797" s="6">
        <v>1944.8</v>
      </c>
      <c r="H2797" s="6" t="str">
        <f>VLOOKUP(Tabla1[[#This Row],[Caja]],Originales!$I$3:$K$6,2,FALSE)</f>
        <v>Tenerife Sur</v>
      </c>
      <c r="I2797" s="6" t="str">
        <f>VLOOKUP(Tabla1[[#This Row],[Caja]],Originales!$I$3:$K$6,3,FALSE)</f>
        <v>Tenerife</v>
      </c>
      <c r="J2797" s="9" t="str">
        <f>VLOOKUP(Tabla1[[#This Row],[CodigoEmpleado]],Originales!$M$3:$P$13,2,FALSE)</f>
        <v>Juan</v>
      </c>
      <c r="K2797" s="10">
        <f>YEAR(Tabla1[[#This Row],[Fecha]])</f>
        <v>2012</v>
      </c>
      <c r="L2797" s="11">
        <f>MONTH(Tabla1[[#This Row],[Fecha]])</f>
        <v>2</v>
      </c>
      <c r="M2797" s="11">
        <f>DAY(Tabla1[[#This Row],[Fecha]])</f>
        <v>5</v>
      </c>
      <c r="N2797" s="11">
        <f>WEEKDAY(Tabla1[[#This Row],[Fecha]],2)</f>
        <v>7</v>
      </c>
      <c r="O2797" s="11" t="str">
        <f t="shared" si="43"/>
        <v>Domingo</v>
      </c>
    </row>
    <row r="2798" spans="1:15" x14ac:dyDescent="0.25">
      <c r="A2798" s="4">
        <v>40944</v>
      </c>
      <c r="B2798">
        <v>3</v>
      </c>
      <c r="C2798">
        <v>1</v>
      </c>
      <c r="D2798" s="5" t="s">
        <v>16</v>
      </c>
      <c r="E2798" s="6">
        <v>582.62</v>
      </c>
      <c r="F2798" s="6">
        <v>1141.2</v>
      </c>
      <c r="G2798" s="6">
        <v>1723.82</v>
      </c>
      <c r="H2798" s="6" t="str">
        <f>VLOOKUP(Tabla1[[#This Row],[Caja]],Originales!$I$3:$K$6,2,FALSE)</f>
        <v>Las Canteras</v>
      </c>
      <c r="I2798" s="6" t="str">
        <f>VLOOKUP(Tabla1[[#This Row],[Caja]],Originales!$I$3:$K$6,3,FALSE)</f>
        <v>Las Palmas</v>
      </c>
      <c r="J2798" s="9" t="str">
        <f>VLOOKUP(Tabla1[[#This Row],[CodigoEmpleado]],Originales!$M$3:$P$13,2,FALSE)</f>
        <v>Jorge</v>
      </c>
      <c r="K2798" s="10">
        <f>YEAR(Tabla1[[#This Row],[Fecha]])</f>
        <v>2012</v>
      </c>
      <c r="L2798" s="11">
        <f>MONTH(Tabla1[[#This Row],[Fecha]])</f>
        <v>2</v>
      </c>
      <c r="M2798" s="11">
        <f>DAY(Tabla1[[#This Row],[Fecha]])</f>
        <v>5</v>
      </c>
      <c r="N2798" s="11">
        <f>WEEKDAY(Tabla1[[#This Row],[Fecha]],2)</f>
        <v>7</v>
      </c>
      <c r="O2798" s="11" t="str">
        <f t="shared" si="43"/>
        <v>Domingo</v>
      </c>
    </row>
    <row r="2799" spans="1:15" x14ac:dyDescent="0.25">
      <c r="A2799" s="4">
        <v>40944</v>
      </c>
      <c r="B2799">
        <v>3</v>
      </c>
      <c r="C2799">
        <v>2</v>
      </c>
      <c r="D2799" s="5" t="s">
        <v>22</v>
      </c>
      <c r="E2799" s="6">
        <v>599.62</v>
      </c>
      <c r="F2799" s="6">
        <v>1285.53</v>
      </c>
      <c r="G2799" s="6">
        <v>1885.15</v>
      </c>
      <c r="H2799" s="6" t="str">
        <f>VLOOKUP(Tabla1[[#This Row],[Caja]],Originales!$I$3:$K$6,2,FALSE)</f>
        <v>Las Canteras</v>
      </c>
      <c r="I2799" s="6" t="str">
        <f>VLOOKUP(Tabla1[[#This Row],[Caja]],Originales!$I$3:$K$6,3,FALSE)</f>
        <v>Las Palmas</v>
      </c>
      <c r="J2799" s="9" t="str">
        <f>VLOOKUP(Tabla1[[#This Row],[CodigoEmpleado]],Originales!$M$3:$P$13,2,FALSE)</f>
        <v>Paco</v>
      </c>
      <c r="K2799" s="10">
        <f>YEAR(Tabla1[[#This Row],[Fecha]])</f>
        <v>2012</v>
      </c>
      <c r="L2799" s="11">
        <f>MONTH(Tabla1[[#This Row],[Fecha]])</f>
        <v>2</v>
      </c>
      <c r="M2799" s="11">
        <f>DAY(Tabla1[[#This Row],[Fecha]])</f>
        <v>5</v>
      </c>
      <c r="N2799" s="11">
        <f>WEEKDAY(Tabla1[[#This Row],[Fecha]],2)</f>
        <v>7</v>
      </c>
      <c r="O2799" s="11" t="str">
        <f t="shared" si="43"/>
        <v>Domingo</v>
      </c>
    </row>
    <row r="2800" spans="1:15" x14ac:dyDescent="0.25">
      <c r="A2800" s="4">
        <v>40944</v>
      </c>
      <c r="B2800">
        <v>4</v>
      </c>
      <c r="C2800">
        <v>1</v>
      </c>
      <c r="D2800" s="5" t="s">
        <v>27</v>
      </c>
      <c r="E2800" s="6">
        <v>576.07000000000005</v>
      </c>
      <c r="F2800" s="6">
        <v>992.76</v>
      </c>
      <c r="G2800" s="6">
        <v>1568.83</v>
      </c>
      <c r="H2800" s="6" t="str">
        <f>VLOOKUP(Tabla1[[#This Row],[Caja]],Originales!$I$3:$K$6,2,FALSE)</f>
        <v>Telde</v>
      </c>
      <c r="I2800" s="6" t="str">
        <f>VLOOKUP(Tabla1[[#This Row],[Caja]],Originales!$I$3:$K$6,3,FALSE)</f>
        <v>Las Palmas</v>
      </c>
      <c r="J2800" s="9" t="str">
        <f>VLOOKUP(Tabla1[[#This Row],[CodigoEmpleado]],Originales!$M$3:$P$13,2,FALSE)</f>
        <v>Bea</v>
      </c>
      <c r="K2800" s="10">
        <f>YEAR(Tabla1[[#This Row],[Fecha]])</f>
        <v>2012</v>
      </c>
      <c r="L2800" s="11">
        <f>MONTH(Tabla1[[#This Row],[Fecha]])</f>
        <v>2</v>
      </c>
      <c r="M2800" s="11">
        <f>DAY(Tabla1[[#This Row],[Fecha]])</f>
        <v>5</v>
      </c>
      <c r="N2800" s="11">
        <f>WEEKDAY(Tabla1[[#This Row],[Fecha]],2)</f>
        <v>7</v>
      </c>
      <c r="O2800" s="11" t="str">
        <f t="shared" si="43"/>
        <v>Domingo</v>
      </c>
    </row>
    <row r="2801" spans="1:15" x14ac:dyDescent="0.25">
      <c r="A2801" s="4">
        <v>40944</v>
      </c>
      <c r="B2801">
        <v>4</v>
      </c>
      <c r="C2801">
        <v>2</v>
      </c>
      <c r="D2801" s="5" t="s">
        <v>32</v>
      </c>
      <c r="E2801" s="6">
        <v>565.38</v>
      </c>
      <c r="F2801" s="6">
        <v>1349.78</v>
      </c>
      <c r="G2801" s="6">
        <v>1915.16</v>
      </c>
      <c r="H2801" s="6" t="str">
        <f>VLOOKUP(Tabla1[[#This Row],[Caja]],Originales!$I$3:$K$6,2,FALSE)</f>
        <v>Telde</v>
      </c>
      <c r="I2801" s="6" t="str">
        <f>VLOOKUP(Tabla1[[#This Row],[Caja]],Originales!$I$3:$K$6,3,FALSE)</f>
        <v>Las Palmas</v>
      </c>
      <c r="J2801" s="9" t="str">
        <f>VLOOKUP(Tabla1[[#This Row],[CodigoEmpleado]],Originales!$M$3:$P$13,2,FALSE)</f>
        <v>Ana</v>
      </c>
      <c r="K2801" s="10">
        <f>YEAR(Tabla1[[#This Row],[Fecha]])</f>
        <v>2012</v>
      </c>
      <c r="L2801" s="11">
        <f>MONTH(Tabla1[[#This Row],[Fecha]])</f>
        <v>2</v>
      </c>
      <c r="M2801" s="11">
        <f>DAY(Tabla1[[#This Row],[Fecha]])</f>
        <v>5</v>
      </c>
      <c r="N2801" s="11">
        <f>WEEKDAY(Tabla1[[#This Row],[Fecha]],2)</f>
        <v>7</v>
      </c>
      <c r="O2801" s="11" t="str">
        <f t="shared" si="43"/>
        <v>Domingo</v>
      </c>
    </row>
    <row r="2802" spans="1:15" x14ac:dyDescent="0.25">
      <c r="A2802" s="4">
        <v>40945</v>
      </c>
      <c r="B2802">
        <v>1</v>
      </c>
      <c r="C2802">
        <v>1</v>
      </c>
      <c r="D2802" s="5" t="s">
        <v>37</v>
      </c>
      <c r="E2802" s="6">
        <v>595.73</v>
      </c>
      <c r="F2802" s="6">
        <v>954</v>
      </c>
      <c r="G2802" s="6">
        <v>1549.73</v>
      </c>
      <c r="H2802" s="6" t="str">
        <f>VLOOKUP(Tabla1[[#This Row],[Caja]],Originales!$I$3:$K$6,2,FALSE)</f>
        <v>Tenerife Norte</v>
      </c>
      <c r="I2802" s="6" t="str">
        <f>VLOOKUP(Tabla1[[#This Row],[Caja]],Originales!$I$3:$K$6,3,FALSE)</f>
        <v>Tenerife</v>
      </c>
      <c r="J2802" s="9" t="str">
        <f>VLOOKUP(Tabla1[[#This Row],[CodigoEmpleado]],Originales!$M$3:$P$13,2,FALSE)</f>
        <v>Luis</v>
      </c>
      <c r="K2802" s="10">
        <f>YEAR(Tabla1[[#This Row],[Fecha]])</f>
        <v>2012</v>
      </c>
      <c r="L2802" s="11">
        <f>MONTH(Tabla1[[#This Row],[Fecha]])</f>
        <v>2</v>
      </c>
      <c r="M2802" s="11">
        <f>DAY(Tabla1[[#This Row],[Fecha]])</f>
        <v>6</v>
      </c>
      <c r="N2802" s="11">
        <f>WEEKDAY(Tabla1[[#This Row],[Fecha]],2)</f>
        <v>1</v>
      </c>
      <c r="O2802" s="11" t="str">
        <f t="shared" si="43"/>
        <v>Lunes</v>
      </c>
    </row>
    <row r="2803" spans="1:15" x14ac:dyDescent="0.25">
      <c r="A2803" s="4">
        <v>40945</v>
      </c>
      <c r="B2803">
        <v>1</v>
      </c>
      <c r="C2803">
        <v>2</v>
      </c>
      <c r="D2803" s="5" t="s">
        <v>40</v>
      </c>
      <c r="E2803" s="6">
        <v>600.6</v>
      </c>
      <c r="F2803" s="6">
        <v>1173.78</v>
      </c>
      <c r="G2803" s="6">
        <v>1774.38</v>
      </c>
      <c r="H2803" s="6" t="str">
        <f>VLOOKUP(Tabla1[[#This Row],[Caja]],Originales!$I$3:$K$6,2,FALSE)</f>
        <v>Tenerife Norte</v>
      </c>
      <c r="I2803" s="6" t="str">
        <f>VLOOKUP(Tabla1[[#This Row],[Caja]],Originales!$I$3:$K$6,3,FALSE)</f>
        <v>Tenerife</v>
      </c>
      <c r="J2803" s="9" t="str">
        <f>VLOOKUP(Tabla1[[#This Row],[CodigoEmpleado]],Originales!$M$3:$P$13,2,FALSE)</f>
        <v>Pepe</v>
      </c>
      <c r="K2803" s="10">
        <f>YEAR(Tabla1[[#This Row],[Fecha]])</f>
        <v>2012</v>
      </c>
      <c r="L2803" s="11">
        <f>MONTH(Tabla1[[#This Row],[Fecha]])</f>
        <v>2</v>
      </c>
      <c r="M2803" s="11">
        <f>DAY(Tabla1[[#This Row],[Fecha]])</f>
        <v>6</v>
      </c>
      <c r="N2803" s="11">
        <f>WEEKDAY(Tabla1[[#This Row],[Fecha]],2)</f>
        <v>1</v>
      </c>
      <c r="O2803" s="11" t="str">
        <f t="shared" si="43"/>
        <v>Lunes</v>
      </c>
    </row>
    <row r="2804" spans="1:15" x14ac:dyDescent="0.25">
      <c r="A2804" s="4">
        <v>40945</v>
      </c>
      <c r="B2804">
        <v>2</v>
      </c>
      <c r="C2804">
        <v>1</v>
      </c>
      <c r="D2804" s="5" t="s">
        <v>41</v>
      </c>
      <c r="E2804" s="6">
        <v>441.8</v>
      </c>
      <c r="F2804" s="6">
        <v>1069.18</v>
      </c>
      <c r="G2804" s="6">
        <v>1510.98</v>
      </c>
      <c r="H2804" s="6" t="str">
        <f>VLOOKUP(Tabla1[[#This Row],[Caja]],Originales!$I$3:$K$6,2,FALSE)</f>
        <v>Tenerife Sur</v>
      </c>
      <c r="I2804" s="6" t="str">
        <f>VLOOKUP(Tabla1[[#This Row],[Caja]],Originales!$I$3:$K$6,3,FALSE)</f>
        <v>Tenerife</v>
      </c>
      <c r="J2804" s="9" t="str">
        <f>VLOOKUP(Tabla1[[#This Row],[CodigoEmpleado]],Originales!$M$3:$P$13,2,FALSE)</f>
        <v>Javi</v>
      </c>
      <c r="K2804" s="10">
        <f>YEAR(Tabla1[[#This Row],[Fecha]])</f>
        <v>2012</v>
      </c>
      <c r="L2804" s="11">
        <f>MONTH(Tabla1[[#This Row],[Fecha]])</f>
        <v>2</v>
      </c>
      <c r="M2804" s="11">
        <f>DAY(Tabla1[[#This Row],[Fecha]])</f>
        <v>6</v>
      </c>
      <c r="N2804" s="11">
        <f>WEEKDAY(Tabla1[[#This Row],[Fecha]],2)</f>
        <v>1</v>
      </c>
      <c r="O2804" s="11" t="str">
        <f t="shared" si="43"/>
        <v>Lunes</v>
      </c>
    </row>
    <row r="2805" spans="1:15" x14ac:dyDescent="0.25">
      <c r="A2805" s="4">
        <v>40945</v>
      </c>
      <c r="B2805">
        <v>2</v>
      </c>
      <c r="C2805">
        <v>2</v>
      </c>
      <c r="D2805" s="5" t="s">
        <v>43</v>
      </c>
      <c r="E2805" s="6">
        <v>493.47</v>
      </c>
      <c r="F2805" s="6">
        <v>1254.81</v>
      </c>
      <c r="G2805" s="6">
        <v>1748.28</v>
      </c>
      <c r="H2805" s="6" t="str">
        <f>VLOOKUP(Tabla1[[#This Row],[Caja]],Originales!$I$3:$K$6,2,FALSE)</f>
        <v>Tenerife Sur</v>
      </c>
      <c r="I2805" s="6" t="str">
        <f>VLOOKUP(Tabla1[[#This Row],[Caja]],Originales!$I$3:$K$6,3,FALSE)</f>
        <v>Tenerife</v>
      </c>
      <c r="J2805" s="9" t="str">
        <f>VLOOKUP(Tabla1[[#This Row],[CodigoEmpleado]],Originales!$M$3:$P$13,2,FALSE)</f>
        <v>Jose</v>
      </c>
      <c r="K2805" s="10">
        <f>YEAR(Tabla1[[#This Row],[Fecha]])</f>
        <v>2012</v>
      </c>
      <c r="L2805" s="11">
        <f>MONTH(Tabla1[[#This Row],[Fecha]])</f>
        <v>2</v>
      </c>
      <c r="M2805" s="11">
        <f>DAY(Tabla1[[#This Row],[Fecha]])</f>
        <v>6</v>
      </c>
      <c r="N2805" s="11">
        <f>WEEKDAY(Tabla1[[#This Row],[Fecha]],2)</f>
        <v>1</v>
      </c>
      <c r="O2805" s="11" t="str">
        <f t="shared" si="43"/>
        <v>Lunes</v>
      </c>
    </row>
    <row r="2806" spans="1:15" x14ac:dyDescent="0.25">
      <c r="A2806" s="4">
        <v>40945</v>
      </c>
      <c r="B2806">
        <v>3</v>
      </c>
      <c r="C2806">
        <v>1</v>
      </c>
      <c r="D2806" s="5" t="s">
        <v>47</v>
      </c>
      <c r="E2806" s="6">
        <v>481.91</v>
      </c>
      <c r="F2806" s="6">
        <v>1063.3800000000001</v>
      </c>
      <c r="G2806" s="6">
        <v>1545.29</v>
      </c>
      <c r="H2806" s="6" t="str">
        <f>VLOOKUP(Tabla1[[#This Row],[Caja]],Originales!$I$3:$K$6,2,FALSE)</f>
        <v>Las Canteras</v>
      </c>
      <c r="I2806" s="6" t="str">
        <f>VLOOKUP(Tabla1[[#This Row],[Caja]],Originales!$I$3:$K$6,3,FALSE)</f>
        <v>Las Palmas</v>
      </c>
      <c r="J2806" s="9" t="str">
        <f>VLOOKUP(Tabla1[[#This Row],[CodigoEmpleado]],Originales!$M$3:$P$13,2,FALSE)</f>
        <v>Toño</v>
      </c>
      <c r="K2806" s="10">
        <f>YEAR(Tabla1[[#This Row],[Fecha]])</f>
        <v>2012</v>
      </c>
      <c r="L2806" s="11">
        <f>MONTH(Tabla1[[#This Row],[Fecha]])</f>
        <v>2</v>
      </c>
      <c r="M2806" s="11">
        <f>DAY(Tabla1[[#This Row],[Fecha]])</f>
        <v>6</v>
      </c>
      <c r="N2806" s="11">
        <f>WEEKDAY(Tabla1[[#This Row],[Fecha]],2)</f>
        <v>1</v>
      </c>
      <c r="O2806" s="11" t="str">
        <f t="shared" si="43"/>
        <v>Lunes</v>
      </c>
    </row>
    <row r="2807" spans="1:15" x14ac:dyDescent="0.25">
      <c r="A2807" s="4">
        <v>40945</v>
      </c>
      <c r="B2807">
        <v>3</v>
      </c>
      <c r="C2807">
        <v>2</v>
      </c>
      <c r="D2807" s="5" t="s">
        <v>24</v>
      </c>
      <c r="E2807" s="6">
        <v>496.17</v>
      </c>
      <c r="F2807" s="6">
        <v>1197.94</v>
      </c>
      <c r="G2807" s="6">
        <v>1694.11</v>
      </c>
      <c r="H2807" s="6" t="str">
        <f>VLOOKUP(Tabla1[[#This Row],[Caja]],Originales!$I$3:$K$6,2,FALSE)</f>
        <v>Las Canteras</v>
      </c>
      <c r="I2807" s="6" t="str">
        <f>VLOOKUP(Tabla1[[#This Row],[Caja]],Originales!$I$3:$K$6,3,FALSE)</f>
        <v>Las Palmas</v>
      </c>
      <c r="J2807" s="9" t="str">
        <f>VLOOKUP(Tabla1[[#This Row],[CodigoEmpleado]],Originales!$M$3:$P$13,2,FALSE)</f>
        <v>Ana</v>
      </c>
      <c r="K2807" s="10">
        <f>YEAR(Tabla1[[#This Row],[Fecha]])</f>
        <v>2012</v>
      </c>
      <c r="L2807" s="11">
        <f>MONTH(Tabla1[[#This Row],[Fecha]])</f>
        <v>2</v>
      </c>
      <c r="M2807" s="11">
        <f>DAY(Tabla1[[#This Row],[Fecha]])</f>
        <v>6</v>
      </c>
      <c r="N2807" s="11">
        <f>WEEKDAY(Tabla1[[#This Row],[Fecha]],2)</f>
        <v>1</v>
      </c>
      <c r="O2807" s="11" t="str">
        <f t="shared" si="43"/>
        <v>Lunes</v>
      </c>
    </row>
    <row r="2808" spans="1:15" x14ac:dyDescent="0.25">
      <c r="A2808" s="4">
        <v>40945</v>
      </c>
      <c r="B2808">
        <v>4</v>
      </c>
      <c r="C2808">
        <v>1</v>
      </c>
      <c r="D2808" s="5" t="s">
        <v>30</v>
      </c>
      <c r="E2808" s="6">
        <v>432.44</v>
      </c>
      <c r="F2808" s="6">
        <v>1181.08</v>
      </c>
      <c r="G2808" s="6">
        <v>1613.52</v>
      </c>
      <c r="H2808" s="6" t="str">
        <f>VLOOKUP(Tabla1[[#This Row],[Caja]],Originales!$I$3:$K$6,2,FALSE)</f>
        <v>Telde</v>
      </c>
      <c r="I2808" s="6" t="str">
        <f>VLOOKUP(Tabla1[[#This Row],[Caja]],Originales!$I$3:$K$6,3,FALSE)</f>
        <v>Las Palmas</v>
      </c>
      <c r="J2808" s="9" t="str">
        <f>VLOOKUP(Tabla1[[#This Row],[CodigoEmpleado]],Originales!$M$3:$P$13,2,FALSE)</f>
        <v>Juan</v>
      </c>
      <c r="K2808" s="10">
        <f>YEAR(Tabla1[[#This Row],[Fecha]])</f>
        <v>2012</v>
      </c>
      <c r="L2808" s="11">
        <f>MONTH(Tabla1[[#This Row],[Fecha]])</f>
        <v>2</v>
      </c>
      <c r="M2808" s="11">
        <f>DAY(Tabla1[[#This Row],[Fecha]])</f>
        <v>6</v>
      </c>
      <c r="N2808" s="11">
        <f>WEEKDAY(Tabla1[[#This Row],[Fecha]],2)</f>
        <v>1</v>
      </c>
      <c r="O2808" s="11" t="str">
        <f t="shared" si="43"/>
        <v>Lunes</v>
      </c>
    </row>
    <row r="2809" spans="1:15" x14ac:dyDescent="0.25">
      <c r="A2809" s="4">
        <v>40945</v>
      </c>
      <c r="B2809">
        <v>4</v>
      </c>
      <c r="C2809">
        <v>2</v>
      </c>
      <c r="D2809" s="5" t="s">
        <v>16</v>
      </c>
      <c r="E2809" s="6">
        <v>695</v>
      </c>
      <c r="F2809" s="6">
        <v>1045.2</v>
      </c>
      <c r="G2809" s="6">
        <v>1740.2</v>
      </c>
      <c r="H2809" s="6" t="str">
        <f>VLOOKUP(Tabla1[[#This Row],[Caja]],Originales!$I$3:$K$6,2,FALSE)</f>
        <v>Telde</v>
      </c>
      <c r="I2809" s="6" t="str">
        <f>VLOOKUP(Tabla1[[#This Row],[Caja]],Originales!$I$3:$K$6,3,FALSE)</f>
        <v>Las Palmas</v>
      </c>
      <c r="J2809" s="9" t="str">
        <f>VLOOKUP(Tabla1[[#This Row],[CodigoEmpleado]],Originales!$M$3:$P$13,2,FALSE)</f>
        <v>Jorge</v>
      </c>
      <c r="K2809" s="10">
        <f>YEAR(Tabla1[[#This Row],[Fecha]])</f>
        <v>2012</v>
      </c>
      <c r="L2809" s="11">
        <f>MONTH(Tabla1[[#This Row],[Fecha]])</f>
        <v>2</v>
      </c>
      <c r="M2809" s="11">
        <f>DAY(Tabla1[[#This Row],[Fecha]])</f>
        <v>6</v>
      </c>
      <c r="N2809" s="11">
        <f>WEEKDAY(Tabla1[[#This Row],[Fecha]],2)</f>
        <v>1</v>
      </c>
      <c r="O2809" s="11" t="str">
        <f t="shared" si="43"/>
        <v>Lunes</v>
      </c>
    </row>
    <row r="2810" spans="1:15" x14ac:dyDescent="0.25">
      <c r="A2810" s="4">
        <v>40946</v>
      </c>
      <c r="B2810">
        <v>1</v>
      </c>
      <c r="C2810">
        <v>1</v>
      </c>
      <c r="D2810" s="5" t="s">
        <v>22</v>
      </c>
      <c r="E2810" s="6">
        <v>481.28</v>
      </c>
      <c r="F2810" s="6">
        <v>1300.2</v>
      </c>
      <c r="G2810" s="6">
        <v>1781.48</v>
      </c>
      <c r="H2810" s="6" t="str">
        <f>VLOOKUP(Tabla1[[#This Row],[Caja]],Originales!$I$3:$K$6,2,FALSE)</f>
        <v>Tenerife Norte</v>
      </c>
      <c r="I2810" s="6" t="str">
        <f>VLOOKUP(Tabla1[[#This Row],[Caja]],Originales!$I$3:$K$6,3,FALSE)</f>
        <v>Tenerife</v>
      </c>
      <c r="J2810" s="9" t="str">
        <f>VLOOKUP(Tabla1[[#This Row],[CodigoEmpleado]],Originales!$M$3:$P$13,2,FALSE)</f>
        <v>Paco</v>
      </c>
      <c r="K2810" s="10">
        <f>YEAR(Tabla1[[#This Row],[Fecha]])</f>
        <v>2012</v>
      </c>
      <c r="L2810" s="11">
        <f>MONTH(Tabla1[[#This Row],[Fecha]])</f>
        <v>2</v>
      </c>
      <c r="M2810" s="11">
        <f>DAY(Tabla1[[#This Row],[Fecha]])</f>
        <v>7</v>
      </c>
      <c r="N2810" s="11">
        <f>WEEKDAY(Tabla1[[#This Row],[Fecha]],2)</f>
        <v>2</v>
      </c>
      <c r="O2810" s="11" t="str">
        <f t="shared" si="43"/>
        <v>Martes</v>
      </c>
    </row>
    <row r="2811" spans="1:15" x14ac:dyDescent="0.25">
      <c r="A2811" s="4">
        <v>40946</v>
      </c>
      <c r="B2811">
        <v>1</v>
      </c>
      <c r="C2811">
        <v>2</v>
      </c>
      <c r="D2811" s="5" t="s">
        <v>27</v>
      </c>
      <c r="E2811" s="6">
        <v>632.77</v>
      </c>
      <c r="F2811" s="6">
        <v>1329.37</v>
      </c>
      <c r="G2811" s="6">
        <v>1962.14</v>
      </c>
      <c r="H2811" s="6" t="str">
        <f>VLOOKUP(Tabla1[[#This Row],[Caja]],Originales!$I$3:$K$6,2,FALSE)</f>
        <v>Tenerife Norte</v>
      </c>
      <c r="I2811" s="6" t="str">
        <f>VLOOKUP(Tabla1[[#This Row],[Caja]],Originales!$I$3:$K$6,3,FALSE)</f>
        <v>Tenerife</v>
      </c>
      <c r="J2811" s="9" t="str">
        <f>VLOOKUP(Tabla1[[#This Row],[CodigoEmpleado]],Originales!$M$3:$P$13,2,FALSE)</f>
        <v>Bea</v>
      </c>
      <c r="K2811" s="10">
        <f>YEAR(Tabla1[[#This Row],[Fecha]])</f>
        <v>2012</v>
      </c>
      <c r="L2811" s="11">
        <f>MONTH(Tabla1[[#This Row],[Fecha]])</f>
        <v>2</v>
      </c>
      <c r="M2811" s="11">
        <f>DAY(Tabla1[[#This Row],[Fecha]])</f>
        <v>7</v>
      </c>
      <c r="N2811" s="11">
        <f>WEEKDAY(Tabla1[[#This Row],[Fecha]],2)</f>
        <v>2</v>
      </c>
      <c r="O2811" s="11" t="str">
        <f t="shared" si="43"/>
        <v>Martes</v>
      </c>
    </row>
    <row r="2812" spans="1:15" x14ac:dyDescent="0.25">
      <c r="A2812" s="4">
        <v>40946</v>
      </c>
      <c r="B2812">
        <v>2</v>
      </c>
      <c r="C2812">
        <v>1</v>
      </c>
      <c r="D2812" s="5" t="s">
        <v>32</v>
      </c>
      <c r="E2812" s="6">
        <v>544.29</v>
      </c>
      <c r="F2812" s="6">
        <v>1010.31</v>
      </c>
      <c r="G2812" s="6">
        <v>1554.6</v>
      </c>
      <c r="H2812" s="6" t="str">
        <f>VLOOKUP(Tabla1[[#This Row],[Caja]],Originales!$I$3:$K$6,2,FALSE)</f>
        <v>Tenerife Sur</v>
      </c>
      <c r="I2812" s="6" t="str">
        <f>VLOOKUP(Tabla1[[#This Row],[Caja]],Originales!$I$3:$K$6,3,FALSE)</f>
        <v>Tenerife</v>
      </c>
      <c r="J2812" s="9" t="str">
        <f>VLOOKUP(Tabla1[[#This Row],[CodigoEmpleado]],Originales!$M$3:$P$13,2,FALSE)</f>
        <v>Ana</v>
      </c>
      <c r="K2812" s="10">
        <f>YEAR(Tabla1[[#This Row],[Fecha]])</f>
        <v>2012</v>
      </c>
      <c r="L2812" s="11">
        <f>MONTH(Tabla1[[#This Row],[Fecha]])</f>
        <v>2</v>
      </c>
      <c r="M2812" s="11">
        <f>DAY(Tabla1[[#This Row],[Fecha]])</f>
        <v>7</v>
      </c>
      <c r="N2812" s="11">
        <f>WEEKDAY(Tabla1[[#This Row],[Fecha]],2)</f>
        <v>2</v>
      </c>
      <c r="O2812" s="11" t="str">
        <f t="shared" si="43"/>
        <v>Martes</v>
      </c>
    </row>
    <row r="2813" spans="1:15" x14ac:dyDescent="0.25">
      <c r="A2813" s="4">
        <v>40946</v>
      </c>
      <c r="B2813">
        <v>2</v>
      </c>
      <c r="C2813">
        <v>2</v>
      </c>
      <c r="D2813" s="5" t="s">
        <v>37</v>
      </c>
      <c r="E2813" s="6">
        <v>581.02</v>
      </c>
      <c r="F2813" s="6">
        <v>1069.3</v>
      </c>
      <c r="G2813" s="6">
        <v>1650.32</v>
      </c>
      <c r="H2813" s="6" t="str">
        <f>VLOOKUP(Tabla1[[#This Row],[Caja]],Originales!$I$3:$K$6,2,FALSE)</f>
        <v>Tenerife Sur</v>
      </c>
      <c r="I2813" s="6" t="str">
        <f>VLOOKUP(Tabla1[[#This Row],[Caja]],Originales!$I$3:$K$6,3,FALSE)</f>
        <v>Tenerife</v>
      </c>
      <c r="J2813" s="9" t="str">
        <f>VLOOKUP(Tabla1[[#This Row],[CodigoEmpleado]],Originales!$M$3:$P$13,2,FALSE)</f>
        <v>Luis</v>
      </c>
      <c r="K2813" s="10">
        <f>YEAR(Tabla1[[#This Row],[Fecha]])</f>
        <v>2012</v>
      </c>
      <c r="L2813" s="11">
        <f>MONTH(Tabla1[[#This Row],[Fecha]])</f>
        <v>2</v>
      </c>
      <c r="M2813" s="11">
        <f>DAY(Tabla1[[#This Row],[Fecha]])</f>
        <v>7</v>
      </c>
      <c r="N2813" s="11">
        <f>WEEKDAY(Tabla1[[#This Row],[Fecha]],2)</f>
        <v>2</v>
      </c>
      <c r="O2813" s="11" t="str">
        <f t="shared" si="43"/>
        <v>Martes</v>
      </c>
    </row>
    <row r="2814" spans="1:15" x14ac:dyDescent="0.25">
      <c r="A2814" s="4">
        <v>40946</v>
      </c>
      <c r="B2814">
        <v>3</v>
      </c>
      <c r="C2814">
        <v>1</v>
      </c>
      <c r="D2814" s="5" t="s">
        <v>40</v>
      </c>
      <c r="E2814" s="6">
        <v>701.52</v>
      </c>
      <c r="F2814" s="6">
        <v>1089.1400000000001</v>
      </c>
      <c r="G2814" s="6">
        <v>1790.66</v>
      </c>
      <c r="H2814" s="6" t="str">
        <f>VLOOKUP(Tabla1[[#This Row],[Caja]],Originales!$I$3:$K$6,2,FALSE)</f>
        <v>Las Canteras</v>
      </c>
      <c r="I2814" s="6" t="str">
        <f>VLOOKUP(Tabla1[[#This Row],[Caja]],Originales!$I$3:$K$6,3,FALSE)</f>
        <v>Las Palmas</v>
      </c>
      <c r="J2814" s="9" t="str">
        <f>VLOOKUP(Tabla1[[#This Row],[CodigoEmpleado]],Originales!$M$3:$P$13,2,FALSE)</f>
        <v>Pepe</v>
      </c>
      <c r="K2814" s="10">
        <f>YEAR(Tabla1[[#This Row],[Fecha]])</f>
        <v>2012</v>
      </c>
      <c r="L2814" s="11">
        <f>MONTH(Tabla1[[#This Row],[Fecha]])</f>
        <v>2</v>
      </c>
      <c r="M2814" s="11">
        <f>DAY(Tabla1[[#This Row],[Fecha]])</f>
        <v>7</v>
      </c>
      <c r="N2814" s="11">
        <f>WEEKDAY(Tabla1[[#This Row],[Fecha]],2)</f>
        <v>2</v>
      </c>
      <c r="O2814" s="11" t="str">
        <f t="shared" si="43"/>
        <v>Martes</v>
      </c>
    </row>
    <row r="2815" spans="1:15" x14ac:dyDescent="0.25">
      <c r="A2815" s="4">
        <v>40946</v>
      </c>
      <c r="B2815">
        <v>3</v>
      </c>
      <c r="C2815">
        <v>2</v>
      </c>
      <c r="D2815" s="5" t="s">
        <v>41</v>
      </c>
      <c r="E2815" s="6">
        <v>595.01</v>
      </c>
      <c r="F2815" s="6">
        <v>1213.82</v>
      </c>
      <c r="G2815" s="6">
        <v>1808.83</v>
      </c>
      <c r="H2815" s="6" t="str">
        <f>VLOOKUP(Tabla1[[#This Row],[Caja]],Originales!$I$3:$K$6,2,FALSE)</f>
        <v>Las Canteras</v>
      </c>
      <c r="I2815" s="6" t="str">
        <f>VLOOKUP(Tabla1[[#This Row],[Caja]],Originales!$I$3:$K$6,3,FALSE)</f>
        <v>Las Palmas</v>
      </c>
      <c r="J2815" s="9" t="str">
        <f>VLOOKUP(Tabla1[[#This Row],[CodigoEmpleado]],Originales!$M$3:$P$13,2,FALSE)</f>
        <v>Javi</v>
      </c>
      <c r="K2815" s="10">
        <f>YEAR(Tabla1[[#This Row],[Fecha]])</f>
        <v>2012</v>
      </c>
      <c r="L2815" s="11">
        <f>MONTH(Tabla1[[#This Row],[Fecha]])</f>
        <v>2</v>
      </c>
      <c r="M2815" s="11">
        <f>DAY(Tabla1[[#This Row],[Fecha]])</f>
        <v>7</v>
      </c>
      <c r="N2815" s="11">
        <f>WEEKDAY(Tabla1[[#This Row],[Fecha]],2)</f>
        <v>2</v>
      </c>
      <c r="O2815" s="11" t="str">
        <f t="shared" si="43"/>
        <v>Martes</v>
      </c>
    </row>
    <row r="2816" spans="1:15" x14ac:dyDescent="0.25">
      <c r="A2816" s="4">
        <v>40946</v>
      </c>
      <c r="B2816">
        <v>4</v>
      </c>
      <c r="C2816">
        <v>1</v>
      </c>
      <c r="D2816" s="5" t="s">
        <v>43</v>
      </c>
      <c r="E2816" s="6">
        <v>652.96</v>
      </c>
      <c r="F2816" s="6">
        <v>1002.24</v>
      </c>
      <c r="G2816" s="6">
        <v>1655.2</v>
      </c>
      <c r="H2816" s="6" t="str">
        <f>VLOOKUP(Tabla1[[#This Row],[Caja]],Originales!$I$3:$K$6,2,FALSE)</f>
        <v>Telde</v>
      </c>
      <c r="I2816" s="6" t="str">
        <f>VLOOKUP(Tabla1[[#This Row],[Caja]],Originales!$I$3:$K$6,3,FALSE)</f>
        <v>Las Palmas</v>
      </c>
      <c r="J2816" s="9" t="str">
        <f>VLOOKUP(Tabla1[[#This Row],[CodigoEmpleado]],Originales!$M$3:$P$13,2,FALSE)</f>
        <v>Jose</v>
      </c>
      <c r="K2816" s="10">
        <f>YEAR(Tabla1[[#This Row],[Fecha]])</f>
        <v>2012</v>
      </c>
      <c r="L2816" s="11">
        <f>MONTH(Tabla1[[#This Row],[Fecha]])</f>
        <v>2</v>
      </c>
      <c r="M2816" s="11">
        <f>DAY(Tabla1[[#This Row],[Fecha]])</f>
        <v>7</v>
      </c>
      <c r="N2816" s="11">
        <f>WEEKDAY(Tabla1[[#This Row],[Fecha]],2)</f>
        <v>2</v>
      </c>
      <c r="O2816" s="11" t="str">
        <f t="shared" si="43"/>
        <v>Martes</v>
      </c>
    </row>
    <row r="2817" spans="1:15" x14ac:dyDescent="0.25">
      <c r="A2817" s="4">
        <v>40946</v>
      </c>
      <c r="B2817">
        <v>4</v>
      </c>
      <c r="C2817">
        <v>2</v>
      </c>
      <c r="D2817" s="5" t="s">
        <v>47</v>
      </c>
      <c r="E2817" s="6">
        <v>634.04</v>
      </c>
      <c r="F2817" s="6">
        <v>1260.53</v>
      </c>
      <c r="G2817" s="6">
        <v>1894.57</v>
      </c>
      <c r="H2817" s="6" t="str">
        <f>VLOOKUP(Tabla1[[#This Row],[Caja]],Originales!$I$3:$K$6,2,FALSE)</f>
        <v>Telde</v>
      </c>
      <c r="I2817" s="6" t="str">
        <f>VLOOKUP(Tabla1[[#This Row],[Caja]],Originales!$I$3:$K$6,3,FALSE)</f>
        <v>Las Palmas</v>
      </c>
      <c r="J2817" s="9" t="str">
        <f>VLOOKUP(Tabla1[[#This Row],[CodigoEmpleado]],Originales!$M$3:$P$13,2,FALSE)</f>
        <v>Toño</v>
      </c>
      <c r="K2817" s="10">
        <f>YEAR(Tabla1[[#This Row],[Fecha]])</f>
        <v>2012</v>
      </c>
      <c r="L2817" s="11">
        <f>MONTH(Tabla1[[#This Row],[Fecha]])</f>
        <v>2</v>
      </c>
      <c r="M2817" s="11">
        <f>DAY(Tabla1[[#This Row],[Fecha]])</f>
        <v>7</v>
      </c>
      <c r="N2817" s="11">
        <f>WEEKDAY(Tabla1[[#This Row],[Fecha]],2)</f>
        <v>2</v>
      </c>
      <c r="O2817" s="11" t="str">
        <f t="shared" si="43"/>
        <v>Martes</v>
      </c>
    </row>
    <row r="2818" spans="1:15" x14ac:dyDescent="0.25">
      <c r="A2818" s="4">
        <v>40947</v>
      </c>
      <c r="B2818">
        <v>1</v>
      </c>
      <c r="C2818">
        <v>1</v>
      </c>
      <c r="D2818" s="5" t="s">
        <v>24</v>
      </c>
      <c r="E2818" s="6">
        <v>671.89</v>
      </c>
      <c r="F2818" s="6">
        <v>1130.31</v>
      </c>
      <c r="G2818" s="6">
        <v>1802.2</v>
      </c>
      <c r="H2818" s="6" t="str">
        <f>VLOOKUP(Tabla1[[#This Row],[Caja]],Originales!$I$3:$K$6,2,FALSE)</f>
        <v>Tenerife Norte</v>
      </c>
      <c r="I2818" s="6" t="str">
        <f>VLOOKUP(Tabla1[[#This Row],[Caja]],Originales!$I$3:$K$6,3,FALSE)</f>
        <v>Tenerife</v>
      </c>
      <c r="J2818" s="9" t="str">
        <f>VLOOKUP(Tabla1[[#This Row],[CodigoEmpleado]],Originales!$M$3:$P$13,2,FALSE)</f>
        <v>Ana</v>
      </c>
      <c r="K2818" s="10">
        <f>YEAR(Tabla1[[#This Row],[Fecha]])</f>
        <v>2012</v>
      </c>
      <c r="L2818" s="11">
        <f>MONTH(Tabla1[[#This Row],[Fecha]])</f>
        <v>2</v>
      </c>
      <c r="M2818" s="11">
        <f>DAY(Tabla1[[#This Row],[Fecha]])</f>
        <v>8</v>
      </c>
      <c r="N2818" s="11">
        <f>WEEKDAY(Tabla1[[#This Row],[Fecha]],2)</f>
        <v>3</v>
      </c>
      <c r="O2818" s="11" t="str">
        <f t="shared" ref="O2818:O2881" si="44">IF(N2818=1,"Lunes",IF(N2818=2,"Martes",IF(N2818=3,"Miércoles",IF(N2818=4,"Jueves",IF(N2818=5,"Viernes",IF(N2818=6,"Sábado","Domingo"))))))</f>
        <v>Miércoles</v>
      </c>
    </row>
    <row r="2819" spans="1:15" x14ac:dyDescent="0.25">
      <c r="A2819" s="4">
        <v>40947</v>
      </c>
      <c r="B2819">
        <v>1</v>
      </c>
      <c r="C2819">
        <v>2</v>
      </c>
      <c r="D2819" s="5" t="s">
        <v>30</v>
      </c>
      <c r="E2819" s="6">
        <v>780.45</v>
      </c>
      <c r="F2819" s="6">
        <v>1315.07</v>
      </c>
      <c r="G2819" s="6">
        <v>2095.52</v>
      </c>
      <c r="H2819" s="6" t="str">
        <f>VLOOKUP(Tabla1[[#This Row],[Caja]],Originales!$I$3:$K$6,2,FALSE)</f>
        <v>Tenerife Norte</v>
      </c>
      <c r="I2819" s="6" t="str">
        <f>VLOOKUP(Tabla1[[#This Row],[Caja]],Originales!$I$3:$K$6,3,FALSE)</f>
        <v>Tenerife</v>
      </c>
      <c r="J2819" s="9" t="str">
        <f>VLOOKUP(Tabla1[[#This Row],[CodigoEmpleado]],Originales!$M$3:$P$13,2,FALSE)</f>
        <v>Juan</v>
      </c>
      <c r="K2819" s="10">
        <f>YEAR(Tabla1[[#This Row],[Fecha]])</f>
        <v>2012</v>
      </c>
      <c r="L2819" s="11">
        <f>MONTH(Tabla1[[#This Row],[Fecha]])</f>
        <v>2</v>
      </c>
      <c r="M2819" s="11">
        <f>DAY(Tabla1[[#This Row],[Fecha]])</f>
        <v>8</v>
      </c>
      <c r="N2819" s="11">
        <f>WEEKDAY(Tabla1[[#This Row],[Fecha]],2)</f>
        <v>3</v>
      </c>
      <c r="O2819" s="11" t="str">
        <f t="shared" si="44"/>
        <v>Miércoles</v>
      </c>
    </row>
    <row r="2820" spans="1:15" x14ac:dyDescent="0.25">
      <c r="A2820" s="4">
        <v>40947</v>
      </c>
      <c r="B2820">
        <v>2</v>
      </c>
      <c r="C2820">
        <v>1</v>
      </c>
      <c r="D2820" s="5" t="s">
        <v>16</v>
      </c>
      <c r="E2820" s="6">
        <v>548.07000000000005</v>
      </c>
      <c r="F2820" s="6">
        <v>1115.81</v>
      </c>
      <c r="G2820" s="6">
        <v>1663.88</v>
      </c>
      <c r="H2820" s="6" t="str">
        <f>VLOOKUP(Tabla1[[#This Row],[Caja]],Originales!$I$3:$K$6,2,FALSE)</f>
        <v>Tenerife Sur</v>
      </c>
      <c r="I2820" s="6" t="str">
        <f>VLOOKUP(Tabla1[[#This Row],[Caja]],Originales!$I$3:$K$6,3,FALSE)</f>
        <v>Tenerife</v>
      </c>
      <c r="J2820" s="9" t="str">
        <f>VLOOKUP(Tabla1[[#This Row],[CodigoEmpleado]],Originales!$M$3:$P$13,2,FALSE)</f>
        <v>Jorge</v>
      </c>
      <c r="K2820" s="10">
        <f>YEAR(Tabla1[[#This Row],[Fecha]])</f>
        <v>2012</v>
      </c>
      <c r="L2820" s="11">
        <f>MONTH(Tabla1[[#This Row],[Fecha]])</f>
        <v>2</v>
      </c>
      <c r="M2820" s="11">
        <f>DAY(Tabla1[[#This Row],[Fecha]])</f>
        <v>8</v>
      </c>
      <c r="N2820" s="11">
        <f>WEEKDAY(Tabla1[[#This Row],[Fecha]],2)</f>
        <v>3</v>
      </c>
      <c r="O2820" s="11" t="str">
        <f t="shared" si="44"/>
        <v>Miércoles</v>
      </c>
    </row>
    <row r="2821" spans="1:15" x14ac:dyDescent="0.25">
      <c r="A2821" s="4">
        <v>40947</v>
      </c>
      <c r="B2821">
        <v>2</v>
      </c>
      <c r="C2821">
        <v>2</v>
      </c>
      <c r="D2821" s="5" t="s">
        <v>22</v>
      </c>
      <c r="E2821" s="6">
        <v>703.11</v>
      </c>
      <c r="F2821" s="6">
        <v>1190.04</v>
      </c>
      <c r="G2821" s="6">
        <v>1893.15</v>
      </c>
      <c r="H2821" s="6" t="str">
        <f>VLOOKUP(Tabla1[[#This Row],[Caja]],Originales!$I$3:$K$6,2,FALSE)</f>
        <v>Tenerife Sur</v>
      </c>
      <c r="I2821" s="6" t="str">
        <f>VLOOKUP(Tabla1[[#This Row],[Caja]],Originales!$I$3:$K$6,3,FALSE)</f>
        <v>Tenerife</v>
      </c>
      <c r="J2821" s="9" t="str">
        <f>VLOOKUP(Tabla1[[#This Row],[CodigoEmpleado]],Originales!$M$3:$P$13,2,FALSE)</f>
        <v>Paco</v>
      </c>
      <c r="K2821" s="10">
        <f>YEAR(Tabla1[[#This Row],[Fecha]])</f>
        <v>2012</v>
      </c>
      <c r="L2821" s="11">
        <f>MONTH(Tabla1[[#This Row],[Fecha]])</f>
        <v>2</v>
      </c>
      <c r="M2821" s="11">
        <f>DAY(Tabla1[[#This Row],[Fecha]])</f>
        <v>8</v>
      </c>
      <c r="N2821" s="11">
        <f>WEEKDAY(Tabla1[[#This Row],[Fecha]],2)</f>
        <v>3</v>
      </c>
      <c r="O2821" s="11" t="str">
        <f t="shared" si="44"/>
        <v>Miércoles</v>
      </c>
    </row>
    <row r="2822" spans="1:15" x14ac:dyDescent="0.25">
      <c r="A2822" s="4">
        <v>40947</v>
      </c>
      <c r="B2822">
        <v>3</v>
      </c>
      <c r="C2822">
        <v>1</v>
      </c>
      <c r="D2822" s="5" t="s">
        <v>27</v>
      </c>
      <c r="E2822" s="6">
        <v>588.48</v>
      </c>
      <c r="F2822" s="6">
        <v>937.3</v>
      </c>
      <c r="G2822" s="6">
        <v>1525.78</v>
      </c>
      <c r="H2822" s="6" t="str">
        <f>VLOOKUP(Tabla1[[#This Row],[Caja]],Originales!$I$3:$K$6,2,FALSE)</f>
        <v>Las Canteras</v>
      </c>
      <c r="I2822" s="6" t="str">
        <f>VLOOKUP(Tabla1[[#This Row],[Caja]],Originales!$I$3:$K$6,3,FALSE)</f>
        <v>Las Palmas</v>
      </c>
      <c r="J2822" s="9" t="str">
        <f>VLOOKUP(Tabla1[[#This Row],[CodigoEmpleado]],Originales!$M$3:$P$13,2,FALSE)</f>
        <v>Bea</v>
      </c>
      <c r="K2822" s="10">
        <f>YEAR(Tabla1[[#This Row],[Fecha]])</f>
        <v>2012</v>
      </c>
      <c r="L2822" s="11">
        <f>MONTH(Tabla1[[#This Row],[Fecha]])</f>
        <v>2</v>
      </c>
      <c r="M2822" s="11">
        <f>DAY(Tabla1[[#This Row],[Fecha]])</f>
        <v>8</v>
      </c>
      <c r="N2822" s="11">
        <f>WEEKDAY(Tabla1[[#This Row],[Fecha]],2)</f>
        <v>3</v>
      </c>
      <c r="O2822" s="11" t="str">
        <f t="shared" si="44"/>
        <v>Miércoles</v>
      </c>
    </row>
    <row r="2823" spans="1:15" x14ac:dyDescent="0.25">
      <c r="A2823" s="4">
        <v>40947</v>
      </c>
      <c r="B2823">
        <v>3</v>
      </c>
      <c r="C2823">
        <v>2</v>
      </c>
      <c r="D2823" s="5" t="s">
        <v>32</v>
      </c>
      <c r="E2823" s="6">
        <v>512.16</v>
      </c>
      <c r="F2823" s="6">
        <v>1226.8599999999999</v>
      </c>
      <c r="G2823" s="6">
        <v>1739.02</v>
      </c>
      <c r="H2823" s="6" t="str">
        <f>VLOOKUP(Tabla1[[#This Row],[Caja]],Originales!$I$3:$K$6,2,FALSE)</f>
        <v>Las Canteras</v>
      </c>
      <c r="I2823" s="6" t="str">
        <f>VLOOKUP(Tabla1[[#This Row],[Caja]],Originales!$I$3:$K$6,3,FALSE)</f>
        <v>Las Palmas</v>
      </c>
      <c r="J2823" s="9" t="str">
        <f>VLOOKUP(Tabla1[[#This Row],[CodigoEmpleado]],Originales!$M$3:$P$13,2,FALSE)</f>
        <v>Ana</v>
      </c>
      <c r="K2823" s="10">
        <f>YEAR(Tabla1[[#This Row],[Fecha]])</f>
        <v>2012</v>
      </c>
      <c r="L2823" s="11">
        <f>MONTH(Tabla1[[#This Row],[Fecha]])</f>
        <v>2</v>
      </c>
      <c r="M2823" s="11">
        <f>DAY(Tabla1[[#This Row],[Fecha]])</f>
        <v>8</v>
      </c>
      <c r="N2823" s="11">
        <f>WEEKDAY(Tabla1[[#This Row],[Fecha]],2)</f>
        <v>3</v>
      </c>
      <c r="O2823" s="11" t="str">
        <f t="shared" si="44"/>
        <v>Miércoles</v>
      </c>
    </row>
    <row r="2824" spans="1:15" x14ac:dyDescent="0.25">
      <c r="A2824" s="4">
        <v>40947</v>
      </c>
      <c r="B2824">
        <v>4</v>
      </c>
      <c r="C2824">
        <v>1</v>
      </c>
      <c r="D2824" s="5" t="s">
        <v>37</v>
      </c>
      <c r="E2824" s="6">
        <v>550.11</v>
      </c>
      <c r="F2824" s="6">
        <v>1183.45</v>
      </c>
      <c r="G2824" s="6">
        <v>1733.56</v>
      </c>
      <c r="H2824" s="6" t="str">
        <f>VLOOKUP(Tabla1[[#This Row],[Caja]],Originales!$I$3:$K$6,2,FALSE)</f>
        <v>Telde</v>
      </c>
      <c r="I2824" s="6" t="str">
        <f>VLOOKUP(Tabla1[[#This Row],[Caja]],Originales!$I$3:$K$6,3,FALSE)</f>
        <v>Las Palmas</v>
      </c>
      <c r="J2824" s="9" t="str">
        <f>VLOOKUP(Tabla1[[#This Row],[CodigoEmpleado]],Originales!$M$3:$P$13,2,FALSE)</f>
        <v>Luis</v>
      </c>
      <c r="K2824" s="10">
        <f>YEAR(Tabla1[[#This Row],[Fecha]])</f>
        <v>2012</v>
      </c>
      <c r="L2824" s="11">
        <f>MONTH(Tabla1[[#This Row],[Fecha]])</f>
        <v>2</v>
      </c>
      <c r="M2824" s="11">
        <f>DAY(Tabla1[[#This Row],[Fecha]])</f>
        <v>8</v>
      </c>
      <c r="N2824" s="11">
        <f>WEEKDAY(Tabla1[[#This Row],[Fecha]],2)</f>
        <v>3</v>
      </c>
      <c r="O2824" s="11" t="str">
        <f t="shared" si="44"/>
        <v>Miércoles</v>
      </c>
    </row>
    <row r="2825" spans="1:15" x14ac:dyDescent="0.25">
      <c r="A2825" s="4">
        <v>40947</v>
      </c>
      <c r="B2825">
        <v>4</v>
      </c>
      <c r="C2825">
        <v>2</v>
      </c>
      <c r="D2825" s="5" t="s">
        <v>40</v>
      </c>
      <c r="E2825" s="6">
        <v>378.34</v>
      </c>
      <c r="F2825" s="6">
        <v>1179.79</v>
      </c>
      <c r="G2825" s="6">
        <v>1558.13</v>
      </c>
      <c r="H2825" s="6" t="str">
        <f>VLOOKUP(Tabla1[[#This Row],[Caja]],Originales!$I$3:$K$6,2,FALSE)</f>
        <v>Telde</v>
      </c>
      <c r="I2825" s="6" t="str">
        <f>VLOOKUP(Tabla1[[#This Row],[Caja]],Originales!$I$3:$K$6,3,FALSE)</f>
        <v>Las Palmas</v>
      </c>
      <c r="J2825" s="9" t="str">
        <f>VLOOKUP(Tabla1[[#This Row],[CodigoEmpleado]],Originales!$M$3:$P$13,2,FALSE)</f>
        <v>Pepe</v>
      </c>
      <c r="K2825" s="10">
        <f>YEAR(Tabla1[[#This Row],[Fecha]])</f>
        <v>2012</v>
      </c>
      <c r="L2825" s="11">
        <f>MONTH(Tabla1[[#This Row],[Fecha]])</f>
        <v>2</v>
      </c>
      <c r="M2825" s="11">
        <f>DAY(Tabla1[[#This Row],[Fecha]])</f>
        <v>8</v>
      </c>
      <c r="N2825" s="11">
        <f>WEEKDAY(Tabla1[[#This Row],[Fecha]],2)</f>
        <v>3</v>
      </c>
      <c r="O2825" s="11" t="str">
        <f t="shared" si="44"/>
        <v>Miércoles</v>
      </c>
    </row>
    <row r="2826" spans="1:15" x14ac:dyDescent="0.25">
      <c r="A2826" s="4">
        <v>40948</v>
      </c>
      <c r="B2826">
        <v>1</v>
      </c>
      <c r="C2826">
        <v>1</v>
      </c>
      <c r="D2826" s="5" t="s">
        <v>41</v>
      </c>
      <c r="E2826" s="6">
        <v>656.35</v>
      </c>
      <c r="F2826" s="6">
        <v>994.43</v>
      </c>
      <c r="G2826" s="6">
        <v>1650.78</v>
      </c>
      <c r="H2826" s="6" t="str">
        <f>VLOOKUP(Tabla1[[#This Row],[Caja]],Originales!$I$3:$K$6,2,FALSE)</f>
        <v>Tenerife Norte</v>
      </c>
      <c r="I2826" s="6" t="str">
        <f>VLOOKUP(Tabla1[[#This Row],[Caja]],Originales!$I$3:$K$6,3,FALSE)</f>
        <v>Tenerife</v>
      </c>
      <c r="J2826" s="9" t="str">
        <f>VLOOKUP(Tabla1[[#This Row],[CodigoEmpleado]],Originales!$M$3:$P$13,2,FALSE)</f>
        <v>Javi</v>
      </c>
      <c r="K2826" s="10">
        <f>YEAR(Tabla1[[#This Row],[Fecha]])</f>
        <v>2012</v>
      </c>
      <c r="L2826" s="11">
        <f>MONTH(Tabla1[[#This Row],[Fecha]])</f>
        <v>2</v>
      </c>
      <c r="M2826" s="11">
        <f>DAY(Tabla1[[#This Row],[Fecha]])</f>
        <v>9</v>
      </c>
      <c r="N2826" s="11">
        <f>WEEKDAY(Tabla1[[#This Row],[Fecha]],2)</f>
        <v>4</v>
      </c>
      <c r="O2826" s="11" t="str">
        <f t="shared" si="44"/>
        <v>Jueves</v>
      </c>
    </row>
    <row r="2827" spans="1:15" x14ac:dyDescent="0.25">
      <c r="A2827" s="4">
        <v>40948</v>
      </c>
      <c r="B2827">
        <v>1</v>
      </c>
      <c r="C2827">
        <v>2</v>
      </c>
      <c r="D2827" s="5" t="s">
        <v>43</v>
      </c>
      <c r="E2827" s="6">
        <v>720.48</v>
      </c>
      <c r="F2827" s="6">
        <v>1100.44</v>
      </c>
      <c r="G2827" s="6">
        <v>1820.92</v>
      </c>
      <c r="H2827" s="6" t="str">
        <f>VLOOKUP(Tabla1[[#This Row],[Caja]],Originales!$I$3:$K$6,2,FALSE)</f>
        <v>Tenerife Norte</v>
      </c>
      <c r="I2827" s="6" t="str">
        <f>VLOOKUP(Tabla1[[#This Row],[Caja]],Originales!$I$3:$K$6,3,FALSE)</f>
        <v>Tenerife</v>
      </c>
      <c r="J2827" s="9" t="str">
        <f>VLOOKUP(Tabla1[[#This Row],[CodigoEmpleado]],Originales!$M$3:$P$13,2,FALSE)</f>
        <v>Jose</v>
      </c>
      <c r="K2827" s="10">
        <f>YEAR(Tabla1[[#This Row],[Fecha]])</f>
        <v>2012</v>
      </c>
      <c r="L2827" s="11">
        <f>MONTH(Tabla1[[#This Row],[Fecha]])</f>
        <v>2</v>
      </c>
      <c r="M2827" s="11">
        <f>DAY(Tabla1[[#This Row],[Fecha]])</f>
        <v>9</v>
      </c>
      <c r="N2827" s="11">
        <f>WEEKDAY(Tabla1[[#This Row],[Fecha]],2)</f>
        <v>4</v>
      </c>
      <c r="O2827" s="11" t="str">
        <f t="shared" si="44"/>
        <v>Jueves</v>
      </c>
    </row>
    <row r="2828" spans="1:15" x14ac:dyDescent="0.25">
      <c r="A2828" s="4">
        <v>40948</v>
      </c>
      <c r="B2828">
        <v>2</v>
      </c>
      <c r="C2828">
        <v>1</v>
      </c>
      <c r="D2828" s="5" t="s">
        <v>47</v>
      </c>
      <c r="E2828" s="6">
        <v>709.01</v>
      </c>
      <c r="F2828" s="6">
        <v>1074.81</v>
      </c>
      <c r="G2828" s="6">
        <v>1783.82</v>
      </c>
      <c r="H2828" s="6" t="str">
        <f>VLOOKUP(Tabla1[[#This Row],[Caja]],Originales!$I$3:$K$6,2,FALSE)</f>
        <v>Tenerife Sur</v>
      </c>
      <c r="I2828" s="6" t="str">
        <f>VLOOKUP(Tabla1[[#This Row],[Caja]],Originales!$I$3:$K$6,3,FALSE)</f>
        <v>Tenerife</v>
      </c>
      <c r="J2828" s="9" t="str">
        <f>VLOOKUP(Tabla1[[#This Row],[CodigoEmpleado]],Originales!$M$3:$P$13,2,FALSE)</f>
        <v>Toño</v>
      </c>
      <c r="K2828" s="10">
        <f>YEAR(Tabla1[[#This Row],[Fecha]])</f>
        <v>2012</v>
      </c>
      <c r="L2828" s="11">
        <f>MONTH(Tabla1[[#This Row],[Fecha]])</f>
        <v>2</v>
      </c>
      <c r="M2828" s="11">
        <f>DAY(Tabla1[[#This Row],[Fecha]])</f>
        <v>9</v>
      </c>
      <c r="N2828" s="11">
        <f>WEEKDAY(Tabla1[[#This Row],[Fecha]],2)</f>
        <v>4</v>
      </c>
      <c r="O2828" s="11" t="str">
        <f t="shared" si="44"/>
        <v>Jueves</v>
      </c>
    </row>
    <row r="2829" spans="1:15" x14ac:dyDescent="0.25">
      <c r="A2829" s="4">
        <v>40948</v>
      </c>
      <c r="B2829">
        <v>2</v>
      </c>
      <c r="C2829">
        <v>2</v>
      </c>
      <c r="D2829" s="5" t="s">
        <v>24</v>
      </c>
      <c r="E2829" s="6">
        <v>681.82</v>
      </c>
      <c r="F2829" s="6">
        <v>1036.7</v>
      </c>
      <c r="G2829" s="6">
        <v>1718.52</v>
      </c>
      <c r="H2829" s="6" t="str">
        <f>VLOOKUP(Tabla1[[#This Row],[Caja]],Originales!$I$3:$K$6,2,FALSE)</f>
        <v>Tenerife Sur</v>
      </c>
      <c r="I2829" s="6" t="str">
        <f>VLOOKUP(Tabla1[[#This Row],[Caja]],Originales!$I$3:$K$6,3,FALSE)</f>
        <v>Tenerife</v>
      </c>
      <c r="J2829" s="9" t="str">
        <f>VLOOKUP(Tabla1[[#This Row],[CodigoEmpleado]],Originales!$M$3:$P$13,2,FALSE)</f>
        <v>Ana</v>
      </c>
      <c r="K2829" s="10">
        <f>YEAR(Tabla1[[#This Row],[Fecha]])</f>
        <v>2012</v>
      </c>
      <c r="L2829" s="11">
        <f>MONTH(Tabla1[[#This Row],[Fecha]])</f>
        <v>2</v>
      </c>
      <c r="M2829" s="11">
        <f>DAY(Tabla1[[#This Row],[Fecha]])</f>
        <v>9</v>
      </c>
      <c r="N2829" s="11">
        <f>WEEKDAY(Tabla1[[#This Row],[Fecha]],2)</f>
        <v>4</v>
      </c>
      <c r="O2829" s="11" t="str">
        <f t="shared" si="44"/>
        <v>Jueves</v>
      </c>
    </row>
    <row r="2830" spans="1:15" x14ac:dyDescent="0.25">
      <c r="A2830" s="4">
        <v>40948</v>
      </c>
      <c r="B2830">
        <v>3</v>
      </c>
      <c r="C2830">
        <v>1</v>
      </c>
      <c r="D2830" s="5" t="s">
        <v>30</v>
      </c>
      <c r="E2830" s="6">
        <v>644.95000000000005</v>
      </c>
      <c r="F2830" s="6">
        <v>978.78</v>
      </c>
      <c r="G2830" s="6">
        <v>1623.73</v>
      </c>
      <c r="H2830" s="6" t="str">
        <f>VLOOKUP(Tabla1[[#This Row],[Caja]],Originales!$I$3:$K$6,2,FALSE)</f>
        <v>Las Canteras</v>
      </c>
      <c r="I2830" s="6" t="str">
        <f>VLOOKUP(Tabla1[[#This Row],[Caja]],Originales!$I$3:$K$6,3,FALSE)</f>
        <v>Las Palmas</v>
      </c>
      <c r="J2830" s="9" t="str">
        <f>VLOOKUP(Tabla1[[#This Row],[CodigoEmpleado]],Originales!$M$3:$P$13,2,FALSE)</f>
        <v>Juan</v>
      </c>
      <c r="K2830" s="10">
        <f>YEAR(Tabla1[[#This Row],[Fecha]])</f>
        <v>2012</v>
      </c>
      <c r="L2830" s="11">
        <f>MONTH(Tabla1[[#This Row],[Fecha]])</f>
        <v>2</v>
      </c>
      <c r="M2830" s="11">
        <f>DAY(Tabla1[[#This Row],[Fecha]])</f>
        <v>9</v>
      </c>
      <c r="N2830" s="11">
        <f>WEEKDAY(Tabla1[[#This Row],[Fecha]],2)</f>
        <v>4</v>
      </c>
      <c r="O2830" s="11" t="str">
        <f t="shared" si="44"/>
        <v>Jueves</v>
      </c>
    </row>
    <row r="2831" spans="1:15" x14ac:dyDescent="0.25">
      <c r="A2831" s="4">
        <v>40948</v>
      </c>
      <c r="B2831">
        <v>3</v>
      </c>
      <c r="C2831">
        <v>2</v>
      </c>
      <c r="D2831" s="5" t="s">
        <v>16</v>
      </c>
      <c r="E2831" s="6">
        <v>743.24</v>
      </c>
      <c r="F2831" s="6">
        <v>1127.04</v>
      </c>
      <c r="G2831" s="6">
        <v>1870.28</v>
      </c>
      <c r="H2831" s="6" t="str">
        <f>VLOOKUP(Tabla1[[#This Row],[Caja]],Originales!$I$3:$K$6,2,FALSE)</f>
        <v>Las Canteras</v>
      </c>
      <c r="I2831" s="6" t="str">
        <f>VLOOKUP(Tabla1[[#This Row],[Caja]],Originales!$I$3:$K$6,3,FALSE)</f>
        <v>Las Palmas</v>
      </c>
      <c r="J2831" s="9" t="str">
        <f>VLOOKUP(Tabla1[[#This Row],[CodigoEmpleado]],Originales!$M$3:$P$13,2,FALSE)</f>
        <v>Jorge</v>
      </c>
      <c r="K2831" s="10">
        <f>YEAR(Tabla1[[#This Row],[Fecha]])</f>
        <v>2012</v>
      </c>
      <c r="L2831" s="11">
        <f>MONTH(Tabla1[[#This Row],[Fecha]])</f>
        <v>2</v>
      </c>
      <c r="M2831" s="11">
        <f>DAY(Tabla1[[#This Row],[Fecha]])</f>
        <v>9</v>
      </c>
      <c r="N2831" s="11">
        <f>WEEKDAY(Tabla1[[#This Row],[Fecha]],2)</f>
        <v>4</v>
      </c>
      <c r="O2831" s="11" t="str">
        <f t="shared" si="44"/>
        <v>Jueves</v>
      </c>
    </row>
    <row r="2832" spans="1:15" x14ac:dyDescent="0.25">
      <c r="A2832" s="4">
        <v>40948</v>
      </c>
      <c r="B2832">
        <v>4</v>
      </c>
      <c r="C2832">
        <v>1</v>
      </c>
      <c r="D2832" s="5" t="s">
        <v>22</v>
      </c>
      <c r="E2832" s="6">
        <v>676.05</v>
      </c>
      <c r="F2832" s="6">
        <v>1021.79</v>
      </c>
      <c r="G2832" s="6">
        <v>1697.84</v>
      </c>
      <c r="H2832" s="6" t="str">
        <f>VLOOKUP(Tabla1[[#This Row],[Caja]],Originales!$I$3:$K$6,2,FALSE)</f>
        <v>Telde</v>
      </c>
      <c r="I2832" s="6" t="str">
        <f>VLOOKUP(Tabla1[[#This Row],[Caja]],Originales!$I$3:$K$6,3,FALSE)</f>
        <v>Las Palmas</v>
      </c>
      <c r="J2832" s="9" t="str">
        <f>VLOOKUP(Tabla1[[#This Row],[CodigoEmpleado]],Originales!$M$3:$P$13,2,FALSE)</f>
        <v>Paco</v>
      </c>
      <c r="K2832" s="10">
        <f>YEAR(Tabla1[[#This Row],[Fecha]])</f>
        <v>2012</v>
      </c>
      <c r="L2832" s="11">
        <f>MONTH(Tabla1[[#This Row],[Fecha]])</f>
        <v>2</v>
      </c>
      <c r="M2832" s="11">
        <f>DAY(Tabla1[[#This Row],[Fecha]])</f>
        <v>9</v>
      </c>
      <c r="N2832" s="11">
        <f>WEEKDAY(Tabla1[[#This Row],[Fecha]],2)</f>
        <v>4</v>
      </c>
      <c r="O2832" s="11" t="str">
        <f t="shared" si="44"/>
        <v>Jueves</v>
      </c>
    </row>
    <row r="2833" spans="1:15" x14ac:dyDescent="0.25">
      <c r="A2833" s="4">
        <v>40948</v>
      </c>
      <c r="B2833">
        <v>4</v>
      </c>
      <c r="C2833">
        <v>2</v>
      </c>
      <c r="D2833" s="5" t="s">
        <v>27</v>
      </c>
      <c r="E2833" s="6">
        <v>614.92999999999995</v>
      </c>
      <c r="F2833" s="6">
        <v>935.48</v>
      </c>
      <c r="G2833" s="6">
        <v>1550.41</v>
      </c>
      <c r="H2833" s="6" t="str">
        <f>VLOOKUP(Tabla1[[#This Row],[Caja]],Originales!$I$3:$K$6,2,FALSE)</f>
        <v>Telde</v>
      </c>
      <c r="I2833" s="6" t="str">
        <f>VLOOKUP(Tabla1[[#This Row],[Caja]],Originales!$I$3:$K$6,3,FALSE)</f>
        <v>Las Palmas</v>
      </c>
      <c r="J2833" s="9" t="str">
        <f>VLOOKUP(Tabla1[[#This Row],[CodigoEmpleado]],Originales!$M$3:$P$13,2,FALSE)</f>
        <v>Bea</v>
      </c>
      <c r="K2833" s="10">
        <f>YEAR(Tabla1[[#This Row],[Fecha]])</f>
        <v>2012</v>
      </c>
      <c r="L2833" s="11">
        <f>MONTH(Tabla1[[#This Row],[Fecha]])</f>
        <v>2</v>
      </c>
      <c r="M2833" s="11">
        <f>DAY(Tabla1[[#This Row],[Fecha]])</f>
        <v>9</v>
      </c>
      <c r="N2833" s="11">
        <f>WEEKDAY(Tabla1[[#This Row],[Fecha]],2)</f>
        <v>4</v>
      </c>
      <c r="O2833" s="11" t="str">
        <f t="shared" si="44"/>
        <v>Jueves</v>
      </c>
    </row>
    <row r="2834" spans="1:15" x14ac:dyDescent="0.25">
      <c r="A2834" s="4">
        <v>40949</v>
      </c>
      <c r="B2834">
        <v>1</v>
      </c>
      <c r="C2834">
        <v>1</v>
      </c>
      <c r="D2834" s="5" t="s">
        <v>32</v>
      </c>
      <c r="E2834" s="6">
        <v>607.65</v>
      </c>
      <c r="F2834" s="6">
        <v>930.8</v>
      </c>
      <c r="G2834" s="6">
        <v>1538.45</v>
      </c>
      <c r="H2834" s="6" t="str">
        <f>VLOOKUP(Tabla1[[#This Row],[Caja]],Originales!$I$3:$K$6,2,FALSE)</f>
        <v>Tenerife Norte</v>
      </c>
      <c r="I2834" s="6" t="str">
        <f>VLOOKUP(Tabla1[[#This Row],[Caja]],Originales!$I$3:$K$6,3,FALSE)</f>
        <v>Tenerife</v>
      </c>
      <c r="J2834" s="9" t="str">
        <f>VLOOKUP(Tabla1[[#This Row],[CodigoEmpleado]],Originales!$M$3:$P$13,2,FALSE)</f>
        <v>Ana</v>
      </c>
      <c r="K2834" s="10">
        <f>YEAR(Tabla1[[#This Row],[Fecha]])</f>
        <v>2012</v>
      </c>
      <c r="L2834" s="11">
        <f>MONTH(Tabla1[[#This Row],[Fecha]])</f>
        <v>2</v>
      </c>
      <c r="M2834" s="11">
        <f>DAY(Tabla1[[#This Row],[Fecha]])</f>
        <v>10</v>
      </c>
      <c r="N2834" s="11">
        <f>WEEKDAY(Tabla1[[#This Row],[Fecha]],2)</f>
        <v>5</v>
      </c>
      <c r="O2834" s="11" t="str">
        <f t="shared" si="44"/>
        <v>Viernes</v>
      </c>
    </row>
    <row r="2835" spans="1:15" x14ac:dyDescent="0.25">
      <c r="A2835" s="4">
        <v>40949</v>
      </c>
      <c r="B2835">
        <v>1</v>
      </c>
      <c r="C2835">
        <v>2</v>
      </c>
      <c r="D2835" s="5" t="s">
        <v>37</v>
      </c>
      <c r="E2835" s="6">
        <v>679.8</v>
      </c>
      <c r="F2835" s="6">
        <v>1045.7</v>
      </c>
      <c r="G2835" s="6">
        <v>1725.5</v>
      </c>
      <c r="H2835" s="6" t="str">
        <f>VLOOKUP(Tabla1[[#This Row],[Caja]],Originales!$I$3:$K$6,2,FALSE)</f>
        <v>Tenerife Norte</v>
      </c>
      <c r="I2835" s="6" t="str">
        <f>VLOOKUP(Tabla1[[#This Row],[Caja]],Originales!$I$3:$K$6,3,FALSE)</f>
        <v>Tenerife</v>
      </c>
      <c r="J2835" s="9" t="str">
        <f>VLOOKUP(Tabla1[[#This Row],[CodigoEmpleado]],Originales!$M$3:$P$13,2,FALSE)</f>
        <v>Luis</v>
      </c>
      <c r="K2835" s="10">
        <f>YEAR(Tabla1[[#This Row],[Fecha]])</f>
        <v>2012</v>
      </c>
      <c r="L2835" s="11">
        <f>MONTH(Tabla1[[#This Row],[Fecha]])</f>
        <v>2</v>
      </c>
      <c r="M2835" s="11">
        <f>DAY(Tabla1[[#This Row],[Fecha]])</f>
        <v>10</v>
      </c>
      <c r="N2835" s="11">
        <f>WEEKDAY(Tabla1[[#This Row],[Fecha]],2)</f>
        <v>5</v>
      </c>
      <c r="O2835" s="11" t="str">
        <f t="shared" si="44"/>
        <v>Viernes</v>
      </c>
    </row>
    <row r="2836" spans="1:15" x14ac:dyDescent="0.25">
      <c r="A2836" s="4">
        <v>40949</v>
      </c>
      <c r="B2836">
        <v>2</v>
      </c>
      <c r="C2836">
        <v>1</v>
      </c>
      <c r="D2836" s="5" t="s">
        <v>40</v>
      </c>
      <c r="E2836" s="6">
        <v>598.57000000000005</v>
      </c>
      <c r="F2836" s="6">
        <v>935.37</v>
      </c>
      <c r="G2836" s="6">
        <v>1533.94</v>
      </c>
      <c r="H2836" s="6" t="str">
        <f>VLOOKUP(Tabla1[[#This Row],[Caja]],Originales!$I$3:$K$6,2,FALSE)</f>
        <v>Tenerife Sur</v>
      </c>
      <c r="I2836" s="6" t="str">
        <f>VLOOKUP(Tabla1[[#This Row],[Caja]],Originales!$I$3:$K$6,3,FALSE)</f>
        <v>Tenerife</v>
      </c>
      <c r="J2836" s="9" t="str">
        <f>VLOOKUP(Tabla1[[#This Row],[CodigoEmpleado]],Originales!$M$3:$P$13,2,FALSE)</f>
        <v>Pepe</v>
      </c>
      <c r="K2836" s="10">
        <f>YEAR(Tabla1[[#This Row],[Fecha]])</f>
        <v>2012</v>
      </c>
      <c r="L2836" s="11">
        <f>MONTH(Tabla1[[#This Row],[Fecha]])</f>
        <v>2</v>
      </c>
      <c r="M2836" s="11">
        <f>DAY(Tabla1[[#This Row],[Fecha]])</f>
        <v>10</v>
      </c>
      <c r="N2836" s="11">
        <f>WEEKDAY(Tabla1[[#This Row],[Fecha]],2)</f>
        <v>5</v>
      </c>
      <c r="O2836" s="11" t="str">
        <f t="shared" si="44"/>
        <v>Viernes</v>
      </c>
    </row>
    <row r="2837" spans="1:15" x14ac:dyDescent="0.25">
      <c r="A2837" s="4">
        <v>40949</v>
      </c>
      <c r="B2837">
        <v>2</v>
      </c>
      <c r="C2837">
        <v>2</v>
      </c>
      <c r="D2837" s="5" t="s">
        <v>41</v>
      </c>
      <c r="E2837" s="6">
        <v>632.04</v>
      </c>
      <c r="F2837" s="6">
        <v>952.42</v>
      </c>
      <c r="G2837" s="6">
        <v>1584.46</v>
      </c>
      <c r="H2837" s="6" t="str">
        <f>VLOOKUP(Tabla1[[#This Row],[Caja]],Originales!$I$3:$K$6,2,FALSE)</f>
        <v>Tenerife Sur</v>
      </c>
      <c r="I2837" s="6" t="str">
        <f>VLOOKUP(Tabla1[[#This Row],[Caja]],Originales!$I$3:$K$6,3,FALSE)</f>
        <v>Tenerife</v>
      </c>
      <c r="J2837" s="9" t="str">
        <f>VLOOKUP(Tabla1[[#This Row],[CodigoEmpleado]],Originales!$M$3:$P$13,2,FALSE)</f>
        <v>Javi</v>
      </c>
      <c r="K2837" s="10">
        <f>YEAR(Tabla1[[#This Row],[Fecha]])</f>
        <v>2012</v>
      </c>
      <c r="L2837" s="11">
        <f>MONTH(Tabla1[[#This Row],[Fecha]])</f>
        <v>2</v>
      </c>
      <c r="M2837" s="11">
        <f>DAY(Tabla1[[#This Row],[Fecha]])</f>
        <v>10</v>
      </c>
      <c r="N2837" s="11">
        <f>WEEKDAY(Tabla1[[#This Row],[Fecha]],2)</f>
        <v>5</v>
      </c>
      <c r="O2837" s="11" t="str">
        <f t="shared" si="44"/>
        <v>Viernes</v>
      </c>
    </row>
    <row r="2838" spans="1:15" x14ac:dyDescent="0.25">
      <c r="A2838" s="4">
        <v>40949</v>
      </c>
      <c r="B2838">
        <v>3</v>
      </c>
      <c r="C2838">
        <v>1</v>
      </c>
      <c r="D2838" s="5" t="s">
        <v>43</v>
      </c>
      <c r="E2838" s="6">
        <v>639.54999999999995</v>
      </c>
      <c r="F2838" s="6">
        <v>998.43</v>
      </c>
      <c r="G2838" s="6">
        <v>1637.98</v>
      </c>
      <c r="H2838" s="6" t="str">
        <f>VLOOKUP(Tabla1[[#This Row],[Caja]],Originales!$I$3:$K$6,2,FALSE)</f>
        <v>Las Canteras</v>
      </c>
      <c r="I2838" s="6" t="str">
        <f>VLOOKUP(Tabla1[[#This Row],[Caja]],Originales!$I$3:$K$6,3,FALSE)</f>
        <v>Las Palmas</v>
      </c>
      <c r="J2838" s="9" t="str">
        <f>VLOOKUP(Tabla1[[#This Row],[CodigoEmpleado]],Originales!$M$3:$P$13,2,FALSE)</f>
        <v>Jose</v>
      </c>
      <c r="K2838" s="10">
        <f>YEAR(Tabla1[[#This Row],[Fecha]])</f>
        <v>2012</v>
      </c>
      <c r="L2838" s="11">
        <f>MONTH(Tabla1[[#This Row],[Fecha]])</f>
        <v>2</v>
      </c>
      <c r="M2838" s="11">
        <f>DAY(Tabla1[[#This Row],[Fecha]])</f>
        <v>10</v>
      </c>
      <c r="N2838" s="11">
        <f>WEEKDAY(Tabla1[[#This Row],[Fecha]],2)</f>
        <v>5</v>
      </c>
      <c r="O2838" s="11" t="str">
        <f t="shared" si="44"/>
        <v>Viernes</v>
      </c>
    </row>
    <row r="2839" spans="1:15" x14ac:dyDescent="0.25">
      <c r="A2839" s="4">
        <v>40949</v>
      </c>
      <c r="B2839">
        <v>3</v>
      </c>
      <c r="C2839">
        <v>2</v>
      </c>
      <c r="D2839" s="5" t="s">
        <v>47</v>
      </c>
      <c r="E2839" s="6">
        <v>729.46</v>
      </c>
      <c r="F2839" s="6">
        <v>1130.06</v>
      </c>
      <c r="G2839" s="6">
        <v>1859.52</v>
      </c>
      <c r="H2839" s="6" t="str">
        <f>VLOOKUP(Tabla1[[#This Row],[Caja]],Originales!$I$3:$K$6,2,FALSE)</f>
        <v>Las Canteras</v>
      </c>
      <c r="I2839" s="6" t="str">
        <f>VLOOKUP(Tabla1[[#This Row],[Caja]],Originales!$I$3:$K$6,3,FALSE)</f>
        <v>Las Palmas</v>
      </c>
      <c r="J2839" s="9" t="str">
        <f>VLOOKUP(Tabla1[[#This Row],[CodigoEmpleado]],Originales!$M$3:$P$13,2,FALSE)</f>
        <v>Toño</v>
      </c>
      <c r="K2839" s="10">
        <f>YEAR(Tabla1[[#This Row],[Fecha]])</f>
        <v>2012</v>
      </c>
      <c r="L2839" s="11">
        <f>MONTH(Tabla1[[#This Row],[Fecha]])</f>
        <v>2</v>
      </c>
      <c r="M2839" s="11">
        <f>DAY(Tabla1[[#This Row],[Fecha]])</f>
        <v>10</v>
      </c>
      <c r="N2839" s="11">
        <f>WEEKDAY(Tabla1[[#This Row],[Fecha]],2)</f>
        <v>5</v>
      </c>
      <c r="O2839" s="11" t="str">
        <f t="shared" si="44"/>
        <v>Viernes</v>
      </c>
    </row>
    <row r="2840" spans="1:15" x14ac:dyDescent="0.25">
      <c r="A2840" s="4">
        <v>40949</v>
      </c>
      <c r="B2840">
        <v>4</v>
      </c>
      <c r="C2840">
        <v>1</v>
      </c>
      <c r="D2840" s="5" t="s">
        <v>24</v>
      </c>
      <c r="E2840" s="6">
        <v>602.82000000000005</v>
      </c>
      <c r="F2840" s="6">
        <v>944.2</v>
      </c>
      <c r="G2840" s="6">
        <v>1547.02</v>
      </c>
      <c r="H2840" s="6" t="str">
        <f>VLOOKUP(Tabla1[[#This Row],[Caja]],Originales!$I$3:$K$6,2,FALSE)</f>
        <v>Telde</v>
      </c>
      <c r="I2840" s="6" t="str">
        <f>VLOOKUP(Tabla1[[#This Row],[Caja]],Originales!$I$3:$K$6,3,FALSE)</f>
        <v>Las Palmas</v>
      </c>
      <c r="J2840" s="9" t="str">
        <f>VLOOKUP(Tabla1[[#This Row],[CodigoEmpleado]],Originales!$M$3:$P$13,2,FALSE)</f>
        <v>Ana</v>
      </c>
      <c r="K2840" s="10">
        <f>YEAR(Tabla1[[#This Row],[Fecha]])</f>
        <v>2012</v>
      </c>
      <c r="L2840" s="11">
        <f>MONTH(Tabla1[[#This Row],[Fecha]])</f>
        <v>2</v>
      </c>
      <c r="M2840" s="11">
        <f>DAY(Tabla1[[#This Row],[Fecha]])</f>
        <v>10</v>
      </c>
      <c r="N2840" s="11">
        <f>WEEKDAY(Tabla1[[#This Row],[Fecha]],2)</f>
        <v>5</v>
      </c>
      <c r="O2840" s="11" t="str">
        <f t="shared" si="44"/>
        <v>Viernes</v>
      </c>
    </row>
    <row r="2841" spans="1:15" x14ac:dyDescent="0.25">
      <c r="A2841" s="4">
        <v>40949</v>
      </c>
      <c r="B2841">
        <v>4</v>
      </c>
      <c r="C2841">
        <v>2</v>
      </c>
      <c r="D2841" s="5" t="s">
        <v>30</v>
      </c>
      <c r="E2841" s="6">
        <v>710.9</v>
      </c>
      <c r="F2841" s="6">
        <v>1066.8699999999999</v>
      </c>
      <c r="G2841" s="6">
        <v>1777.77</v>
      </c>
      <c r="H2841" s="6" t="str">
        <f>VLOOKUP(Tabla1[[#This Row],[Caja]],Originales!$I$3:$K$6,2,FALSE)</f>
        <v>Telde</v>
      </c>
      <c r="I2841" s="6" t="str">
        <f>VLOOKUP(Tabla1[[#This Row],[Caja]],Originales!$I$3:$K$6,3,FALSE)</f>
        <v>Las Palmas</v>
      </c>
      <c r="J2841" s="9" t="str">
        <f>VLOOKUP(Tabla1[[#This Row],[CodigoEmpleado]],Originales!$M$3:$P$13,2,FALSE)</f>
        <v>Juan</v>
      </c>
      <c r="K2841" s="10">
        <f>YEAR(Tabla1[[#This Row],[Fecha]])</f>
        <v>2012</v>
      </c>
      <c r="L2841" s="11">
        <f>MONTH(Tabla1[[#This Row],[Fecha]])</f>
        <v>2</v>
      </c>
      <c r="M2841" s="11">
        <f>DAY(Tabla1[[#This Row],[Fecha]])</f>
        <v>10</v>
      </c>
      <c r="N2841" s="11">
        <f>WEEKDAY(Tabla1[[#This Row],[Fecha]],2)</f>
        <v>5</v>
      </c>
      <c r="O2841" s="11" t="str">
        <f t="shared" si="44"/>
        <v>Viernes</v>
      </c>
    </row>
    <row r="2842" spans="1:15" x14ac:dyDescent="0.25">
      <c r="A2842" s="4">
        <v>40950</v>
      </c>
      <c r="B2842">
        <v>1</v>
      </c>
      <c r="C2842">
        <v>1</v>
      </c>
      <c r="D2842" s="5" t="s">
        <v>16</v>
      </c>
      <c r="E2842" s="6">
        <v>680.24</v>
      </c>
      <c r="F2842" s="6">
        <v>1070.1099999999999</v>
      </c>
      <c r="G2842" s="6">
        <v>1750.35</v>
      </c>
      <c r="H2842" s="6" t="str">
        <f>VLOOKUP(Tabla1[[#This Row],[Caja]],Originales!$I$3:$K$6,2,FALSE)</f>
        <v>Tenerife Norte</v>
      </c>
      <c r="I2842" s="6" t="str">
        <f>VLOOKUP(Tabla1[[#This Row],[Caja]],Originales!$I$3:$K$6,3,FALSE)</f>
        <v>Tenerife</v>
      </c>
      <c r="J2842" s="9" t="str">
        <f>VLOOKUP(Tabla1[[#This Row],[CodigoEmpleado]],Originales!$M$3:$P$13,2,FALSE)</f>
        <v>Jorge</v>
      </c>
      <c r="K2842" s="10">
        <f>YEAR(Tabla1[[#This Row],[Fecha]])</f>
        <v>2012</v>
      </c>
      <c r="L2842" s="11">
        <f>MONTH(Tabla1[[#This Row],[Fecha]])</f>
        <v>2</v>
      </c>
      <c r="M2842" s="11">
        <f>DAY(Tabla1[[#This Row],[Fecha]])</f>
        <v>11</v>
      </c>
      <c r="N2842" s="11">
        <f>WEEKDAY(Tabla1[[#This Row],[Fecha]],2)</f>
        <v>6</v>
      </c>
      <c r="O2842" s="11" t="str">
        <f t="shared" si="44"/>
        <v>Sábado</v>
      </c>
    </row>
    <row r="2843" spans="1:15" x14ac:dyDescent="0.25">
      <c r="A2843" s="4">
        <v>40950</v>
      </c>
      <c r="B2843">
        <v>1</v>
      </c>
      <c r="C2843">
        <v>2</v>
      </c>
      <c r="D2843" s="5" t="s">
        <v>22</v>
      </c>
      <c r="E2843" s="6">
        <v>769.02</v>
      </c>
      <c r="F2843" s="6">
        <v>1208.98</v>
      </c>
      <c r="G2843" s="6">
        <v>1978</v>
      </c>
      <c r="H2843" s="6" t="str">
        <f>VLOOKUP(Tabla1[[#This Row],[Caja]],Originales!$I$3:$K$6,2,FALSE)</f>
        <v>Tenerife Norte</v>
      </c>
      <c r="I2843" s="6" t="str">
        <f>VLOOKUP(Tabla1[[#This Row],[Caja]],Originales!$I$3:$K$6,3,FALSE)</f>
        <v>Tenerife</v>
      </c>
      <c r="J2843" s="9" t="str">
        <f>VLOOKUP(Tabla1[[#This Row],[CodigoEmpleado]],Originales!$M$3:$P$13,2,FALSE)</f>
        <v>Paco</v>
      </c>
      <c r="K2843" s="10">
        <f>YEAR(Tabla1[[#This Row],[Fecha]])</f>
        <v>2012</v>
      </c>
      <c r="L2843" s="11">
        <f>MONTH(Tabla1[[#This Row],[Fecha]])</f>
        <v>2</v>
      </c>
      <c r="M2843" s="11">
        <f>DAY(Tabla1[[#This Row],[Fecha]])</f>
        <v>11</v>
      </c>
      <c r="N2843" s="11">
        <f>WEEKDAY(Tabla1[[#This Row],[Fecha]],2)</f>
        <v>6</v>
      </c>
      <c r="O2843" s="11" t="str">
        <f t="shared" si="44"/>
        <v>Sábado</v>
      </c>
    </row>
    <row r="2844" spans="1:15" x14ac:dyDescent="0.25">
      <c r="A2844" s="4">
        <v>40950</v>
      </c>
      <c r="B2844">
        <v>2</v>
      </c>
      <c r="C2844">
        <v>1</v>
      </c>
      <c r="D2844" s="5" t="s">
        <v>27</v>
      </c>
      <c r="E2844" s="6">
        <v>669.48</v>
      </c>
      <c r="F2844" s="6">
        <v>1011.34</v>
      </c>
      <c r="G2844" s="6">
        <v>1680.82</v>
      </c>
      <c r="H2844" s="6" t="str">
        <f>VLOOKUP(Tabla1[[#This Row],[Caja]],Originales!$I$3:$K$6,2,FALSE)</f>
        <v>Tenerife Sur</v>
      </c>
      <c r="I2844" s="6" t="str">
        <f>VLOOKUP(Tabla1[[#This Row],[Caja]],Originales!$I$3:$K$6,3,FALSE)</f>
        <v>Tenerife</v>
      </c>
      <c r="J2844" s="9" t="str">
        <f>VLOOKUP(Tabla1[[#This Row],[CodigoEmpleado]],Originales!$M$3:$P$13,2,FALSE)</f>
        <v>Bea</v>
      </c>
      <c r="K2844" s="10">
        <f>YEAR(Tabla1[[#This Row],[Fecha]])</f>
        <v>2012</v>
      </c>
      <c r="L2844" s="11">
        <f>MONTH(Tabla1[[#This Row],[Fecha]])</f>
        <v>2</v>
      </c>
      <c r="M2844" s="11">
        <f>DAY(Tabla1[[#This Row],[Fecha]])</f>
        <v>11</v>
      </c>
      <c r="N2844" s="11">
        <f>WEEKDAY(Tabla1[[#This Row],[Fecha]],2)</f>
        <v>6</v>
      </c>
      <c r="O2844" s="11" t="str">
        <f t="shared" si="44"/>
        <v>Sábado</v>
      </c>
    </row>
    <row r="2845" spans="1:15" x14ac:dyDescent="0.25">
      <c r="A2845" s="4">
        <v>40950</v>
      </c>
      <c r="B2845">
        <v>2</v>
      </c>
      <c r="C2845">
        <v>2</v>
      </c>
      <c r="D2845" s="5" t="s">
        <v>32</v>
      </c>
      <c r="E2845" s="6">
        <v>677.7</v>
      </c>
      <c r="F2845" s="6">
        <v>1028.92</v>
      </c>
      <c r="G2845" s="6">
        <v>1706.62</v>
      </c>
      <c r="H2845" s="6" t="str">
        <f>VLOOKUP(Tabla1[[#This Row],[Caja]],Originales!$I$3:$K$6,2,FALSE)</f>
        <v>Tenerife Sur</v>
      </c>
      <c r="I2845" s="6" t="str">
        <f>VLOOKUP(Tabla1[[#This Row],[Caja]],Originales!$I$3:$K$6,3,FALSE)</f>
        <v>Tenerife</v>
      </c>
      <c r="J2845" s="9" t="str">
        <f>VLOOKUP(Tabla1[[#This Row],[CodigoEmpleado]],Originales!$M$3:$P$13,2,FALSE)</f>
        <v>Ana</v>
      </c>
      <c r="K2845" s="10">
        <f>YEAR(Tabla1[[#This Row],[Fecha]])</f>
        <v>2012</v>
      </c>
      <c r="L2845" s="11">
        <f>MONTH(Tabla1[[#This Row],[Fecha]])</f>
        <v>2</v>
      </c>
      <c r="M2845" s="11">
        <f>DAY(Tabla1[[#This Row],[Fecha]])</f>
        <v>11</v>
      </c>
      <c r="N2845" s="11">
        <f>WEEKDAY(Tabla1[[#This Row],[Fecha]],2)</f>
        <v>6</v>
      </c>
      <c r="O2845" s="11" t="str">
        <f t="shared" si="44"/>
        <v>Sábado</v>
      </c>
    </row>
    <row r="2846" spans="1:15" x14ac:dyDescent="0.25">
      <c r="A2846" s="4">
        <v>40950</v>
      </c>
      <c r="B2846">
        <v>3</v>
      </c>
      <c r="C2846">
        <v>1</v>
      </c>
      <c r="D2846" s="5" t="s">
        <v>37</v>
      </c>
      <c r="E2846" s="6">
        <v>623.79999999999995</v>
      </c>
      <c r="F2846" s="6">
        <v>937.8</v>
      </c>
      <c r="G2846" s="6">
        <v>1561.6</v>
      </c>
      <c r="H2846" s="6" t="str">
        <f>VLOOKUP(Tabla1[[#This Row],[Caja]],Originales!$I$3:$K$6,2,FALSE)</f>
        <v>Las Canteras</v>
      </c>
      <c r="I2846" s="6" t="str">
        <f>VLOOKUP(Tabla1[[#This Row],[Caja]],Originales!$I$3:$K$6,3,FALSE)</f>
        <v>Las Palmas</v>
      </c>
      <c r="J2846" s="9" t="str">
        <f>VLOOKUP(Tabla1[[#This Row],[CodigoEmpleado]],Originales!$M$3:$P$13,2,FALSE)</f>
        <v>Luis</v>
      </c>
      <c r="K2846" s="10">
        <f>YEAR(Tabla1[[#This Row],[Fecha]])</f>
        <v>2012</v>
      </c>
      <c r="L2846" s="11">
        <f>MONTH(Tabla1[[#This Row],[Fecha]])</f>
        <v>2</v>
      </c>
      <c r="M2846" s="11">
        <f>DAY(Tabla1[[#This Row],[Fecha]])</f>
        <v>11</v>
      </c>
      <c r="N2846" s="11">
        <f>WEEKDAY(Tabla1[[#This Row],[Fecha]],2)</f>
        <v>6</v>
      </c>
      <c r="O2846" s="11" t="str">
        <f t="shared" si="44"/>
        <v>Sábado</v>
      </c>
    </row>
    <row r="2847" spans="1:15" x14ac:dyDescent="0.25">
      <c r="A2847" s="4">
        <v>40950</v>
      </c>
      <c r="B2847">
        <v>3</v>
      </c>
      <c r="C2847">
        <v>2</v>
      </c>
      <c r="D2847" s="5" t="s">
        <v>40</v>
      </c>
      <c r="E2847" s="6">
        <v>623.53</v>
      </c>
      <c r="F2847" s="6">
        <v>982.94</v>
      </c>
      <c r="G2847" s="6">
        <v>1606.47</v>
      </c>
      <c r="H2847" s="6" t="str">
        <f>VLOOKUP(Tabla1[[#This Row],[Caja]],Originales!$I$3:$K$6,2,FALSE)</f>
        <v>Las Canteras</v>
      </c>
      <c r="I2847" s="6" t="str">
        <f>VLOOKUP(Tabla1[[#This Row],[Caja]],Originales!$I$3:$K$6,3,FALSE)</f>
        <v>Las Palmas</v>
      </c>
      <c r="J2847" s="9" t="str">
        <f>VLOOKUP(Tabla1[[#This Row],[CodigoEmpleado]],Originales!$M$3:$P$13,2,FALSE)</f>
        <v>Pepe</v>
      </c>
      <c r="K2847" s="10">
        <f>YEAR(Tabla1[[#This Row],[Fecha]])</f>
        <v>2012</v>
      </c>
      <c r="L2847" s="11">
        <f>MONTH(Tabla1[[#This Row],[Fecha]])</f>
        <v>2</v>
      </c>
      <c r="M2847" s="11">
        <f>DAY(Tabla1[[#This Row],[Fecha]])</f>
        <v>11</v>
      </c>
      <c r="N2847" s="11">
        <f>WEEKDAY(Tabla1[[#This Row],[Fecha]],2)</f>
        <v>6</v>
      </c>
      <c r="O2847" s="11" t="str">
        <f t="shared" si="44"/>
        <v>Sábado</v>
      </c>
    </row>
    <row r="2848" spans="1:15" x14ac:dyDescent="0.25">
      <c r="A2848" s="4">
        <v>40950</v>
      </c>
      <c r="B2848">
        <v>4</v>
      </c>
      <c r="C2848">
        <v>1</v>
      </c>
      <c r="D2848" s="5" t="s">
        <v>41</v>
      </c>
      <c r="E2848" s="6">
        <v>680.03</v>
      </c>
      <c r="F2848" s="6">
        <v>1032.5899999999999</v>
      </c>
      <c r="G2848" s="6">
        <v>1712.62</v>
      </c>
      <c r="H2848" s="6" t="str">
        <f>VLOOKUP(Tabla1[[#This Row],[Caja]],Originales!$I$3:$K$6,2,FALSE)</f>
        <v>Telde</v>
      </c>
      <c r="I2848" s="6" t="str">
        <f>VLOOKUP(Tabla1[[#This Row],[Caja]],Originales!$I$3:$K$6,3,FALSE)</f>
        <v>Las Palmas</v>
      </c>
      <c r="J2848" s="9" t="str">
        <f>VLOOKUP(Tabla1[[#This Row],[CodigoEmpleado]],Originales!$M$3:$P$13,2,FALSE)</f>
        <v>Javi</v>
      </c>
      <c r="K2848" s="10">
        <f>YEAR(Tabla1[[#This Row],[Fecha]])</f>
        <v>2012</v>
      </c>
      <c r="L2848" s="11">
        <f>MONTH(Tabla1[[#This Row],[Fecha]])</f>
        <v>2</v>
      </c>
      <c r="M2848" s="11">
        <f>DAY(Tabla1[[#This Row],[Fecha]])</f>
        <v>11</v>
      </c>
      <c r="N2848" s="11">
        <f>WEEKDAY(Tabla1[[#This Row],[Fecha]],2)</f>
        <v>6</v>
      </c>
      <c r="O2848" s="11" t="str">
        <f t="shared" si="44"/>
        <v>Sábado</v>
      </c>
    </row>
    <row r="2849" spans="1:15" x14ac:dyDescent="0.25">
      <c r="A2849" s="4">
        <v>40950</v>
      </c>
      <c r="B2849">
        <v>4</v>
      </c>
      <c r="C2849">
        <v>2</v>
      </c>
      <c r="D2849" s="5" t="s">
        <v>43</v>
      </c>
      <c r="E2849" s="6">
        <v>730.2</v>
      </c>
      <c r="F2849" s="6">
        <v>1108.97</v>
      </c>
      <c r="G2849" s="6">
        <v>1839.17</v>
      </c>
      <c r="H2849" s="6" t="str">
        <f>VLOOKUP(Tabla1[[#This Row],[Caja]],Originales!$I$3:$K$6,2,FALSE)</f>
        <v>Telde</v>
      </c>
      <c r="I2849" s="6" t="str">
        <f>VLOOKUP(Tabla1[[#This Row],[Caja]],Originales!$I$3:$K$6,3,FALSE)</f>
        <v>Las Palmas</v>
      </c>
      <c r="J2849" s="9" t="str">
        <f>VLOOKUP(Tabla1[[#This Row],[CodigoEmpleado]],Originales!$M$3:$P$13,2,FALSE)</f>
        <v>Jose</v>
      </c>
      <c r="K2849" s="10">
        <f>YEAR(Tabla1[[#This Row],[Fecha]])</f>
        <v>2012</v>
      </c>
      <c r="L2849" s="11">
        <f>MONTH(Tabla1[[#This Row],[Fecha]])</f>
        <v>2</v>
      </c>
      <c r="M2849" s="11">
        <f>DAY(Tabla1[[#This Row],[Fecha]])</f>
        <v>11</v>
      </c>
      <c r="N2849" s="11">
        <f>WEEKDAY(Tabla1[[#This Row],[Fecha]],2)</f>
        <v>6</v>
      </c>
      <c r="O2849" s="11" t="str">
        <f t="shared" si="44"/>
        <v>Sábado</v>
      </c>
    </row>
    <row r="2850" spans="1:15" x14ac:dyDescent="0.25">
      <c r="A2850" s="4">
        <v>40951</v>
      </c>
      <c r="B2850">
        <v>1</v>
      </c>
      <c r="C2850">
        <v>1</v>
      </c>
      <c r="D2850" s="5" t="s">
        <v>47</v>
      </c>
      <c r="E2850" s="6">
        <v>618.42999999999995</v>
      </c>
      <c r="F2850" s="6">
        <v>940.43</v>
      </c>
      <c r="G2850" s="6">
        <v>1558.86</v>
      </c>
      <c r="H2850" s="6" t="str">
        <f>VLOOKUP(Tabla1[[#This Row],[Caja]],Originales!$I$3:$K$6,2,FALSE)</f>
        <v>Tenerife Norte</v>
      </c>
      <c r="I2850" s="6" t="str">
        <f>VLOOKUP(Tabla1[[#This Row],[Caja]],Originales!$I$3:$K$6,3,FALSE)</f>
        <v>Tenerife</v>
      </c>
      <c r="J2850" s="9" t="str">
        <f>VLOOKUP(Tabla1[[#This Row],[CodigoEmpleado]],Originales!$M$3:$P$13,2,FALSE)</f>
        <v>Toño</v>
      </c>
      <c r="K2850" s="10">
        <f>YEAR(Tabla1[[#This Row],[Fecha]])</f>
        <v>2012</v>
      </c>
      <c r="L2850" s="11">
        <f>MONTH(Tabla1[[#This Row],[Fecha]])</f>
        <v>2</v>
      </c>
      <c r="M2850" s="11">
        <f>DAY(Tabla1[[#This Row],[Fecha]])</f>
        <v>12</v>
      </c>
      <c r="N2850" s="11">
        <f>WEEKDAY(Tabla1[[#This Row],[Fecha]],2)</f>
        <v>7</v>
      </c>
      <c r="O2850" s="11" t="str">
        <f t="shared" si="44"/>
        <v>Domingo</v>
      </c>
    </row>
    <row r="2851" spans="1:15" x14ac:dyDescent="0.25">
      <c r="A2851" s="4">
        <v>40951</v>
      </c>
      <c r="B2851">
        <v>1</v>
      </c>
      <c r="C2851">
        <v>2</v>
      </c>
      <c r="D2851" s="5" t="s">
        <v>24</v>
      </c>
      <c r="E2851" s="6">
        <v>732.28</v>
      </c>
      <c r="F2851" s="6">
        <v>1150.6099999999999</v>
      </c>
      <c r="G2851" s="6">
        <v>1882.89</v>
      </c>
      <c r="H2851" s="6" t="str">
        <f>VLOOKUP(Tabla1[[#This Row],[Caja]],Originales!$I$3:$K$6,2,FALSE)</f>
        <v>Tenerife Norte</v>
      </c>
      <c r="I2851" s="6" t="str">
        <f>VLOOKUP(Tabla1[[#This Row],[Caja]],Originales!$I$3:$K$6,3,FALSE)</f>
        <v>Tenerife</v>
      </c>
      <c r="J2851" s="9" t="str">
        <f>VLOOKUP(Tabla1[[#This Row],[CodigoEmpleado]],Originales!$M$3:$P$13,2,FALSE)</f>
        <v>Ana</v>
      </c>
      <c r="K2851" s="10">
        <f>YEAR(Tabla1[[#This Row],[Fecha]])</f>
        <v>2012</v>
      </c>
      <c r="L2851" s="11">
        <f>MONTH(Tabla1[[#This Row],[Fecha]])</f>
        <v>2</v>
      </c>
      <c r="M2851" s="11">
        <f>DAY(Tabla1[[#This Row],[Fecha]])</f>
        <v>12</v>
      </c>
      <c r="N2851" s="11">
        <f>WEEKDAY(Tabla1[[#This Row],[Fecha]],2)</f>
        <v>7</v>
      </c>
      <c r="O2851" s="11" t="str">
        <f t="shared" si="44"/>
        <v>Domingo</v>
      </c>
    </row>
    <row r="2852" spans="1:15" x14ac:dyDescent="0.25">
      <c r="A2852" s="4">
        <v>40951</v>
      </c>
      <c r="B2852">
        <v>2</v>
      </c>
      <c r="C2852">
        <v>1</v>
      </c>
      <c r="D2852" s="5" t="s">
        <v>30</v>
      </c>
      <c r="E2852" s="6">
        <v>629.54</v>
      </c>
      <c r="F2852" s="6">
        <v>995.95</v>
      </c>
      <c r="G2852" s="6">
        <v>1625.49</v>
      </c>
      <c r="H2852" s="6" t="str">
        <f>VLOOKUP(Tabla1[[#This Row],[Caja]],Originales!$I$3:$K$6,2,FALSE)</f>
        <v>Tenerife Sur</v>
      </c>
      <c r="I2852" s="6" t="str">
        <f>VLOOKUP(Tabla1[[#This Row],[Caja]],Originales!$I$3:$K$6,3,FALSE)</f>
        <v>Tenerife</v>
      </c>
      <c r="J2852" s="9" t="str">
        <f>VLOOKUP(Tabla1[[#This Row],[CodigoEmpleado]],Originales!$M$3:$P$13,2,FALSE)</f>
        <v>Juan</v>
      </c>
      <c r="K2852" s="10">
        <f>YEAR(Tabla1[[#This Row],[Fecha]])</f>
        <v>2012</v>
      </c>
      <c r="L2852" s="11">
        <f>MONTH(Tabla1[[#This Row],[Fecha]])</f>
        <v>2</v>
      </c>
      <c r="M2852" s="11">
        <f>DAY(Tabla1[[#This Row],[Fecha]])</f>
        <v>12</v>
      </c>
      <c r="N2852" s="11">
        <f>WEEKDAY(Tabla1[[#This Row],[Fecha]],2)</f>
        <v>7</v>
      </c>
      <c r="O2852" s="11" t="str">
        <f t="shared" si="44"/>
        <v>Domingo</v>
      </c>
    </row>
    <row r="2853" spans="1:15" x14ac:dyDescent="0.25">
      <c r="A2853" s="4">
        <v>40951</v>
      </c>
      <c r="B2853">
        <v>2</v>
      </c>
      <c r="C2853">
        <v>2</v>
      </c>
      <c r="D2853" s="5" t="s">
        <v>16</v>
      </c>
      <c r="E2853" s="6">
        <v>677.12</v>
      </c>
      <c r="F2853" s="6">
        <v>1063.67</v>
      </c>
      <c r="G2853" s="6">
        <v>1740.79</v>
      </c>
      <c r="H2853" s="6" t="str">
        <f>VLOOKUP(Tabla1[[#This Row],[Caja]],Originales!$I$3:$K$6,2,FALSE)</f>
        <v>Tenerife Sur</v>
      </c>
      <c r="I2853" s="6" t="str">
        <f>VLOOKUP(Tabla1[[#This Row],[Caja]],Originales!$I$3:$K$6,3,FALSE)</f>
        <v>Tenerife</v>
      </c>
      <c r="J2853" s="9" t="str">
        <f>VLOOKUP(Tabla1[[#This Row],[CodigoEmpleado]],Originales!$M$3:$P$13,2,FALSE)</f>
        <v>Jorge</v>
      </c>
      <c r="K2853" s="10">
        <f>YEAR(Tabla1[[#This Row],[Fecha]])</f>
        <v>2012</v>
      </c>
      <c r="L2853" s="11">
        <f>MONTH(Tabla1[[#This Row],[Fecha]])</f>
        <v>2</v>
      </c>
      <c r="M2853" s="11">
        <f>DAY(Tabla1[[#This Row],[Fecha]])</f>
        <v>12</v>
      </c>
      <c r="N2853" s="11">
        <f>WEEKDAY(Tabla1[[#This Row],[Fecha]],2)</f>
        <v>7</v>
      </c>
      <c r="O2853" s="11" t="str">
        <f t="shared" si="44"/>
        <v>Domingo</v>
      </c>
    </row>
    <row r="2854" spans="1:15" x14ac:dyDescent="0.25">
      <c r="A2854" s="4">
        <v>40951</v>
      </c>
      <c r="B2854">
        <v>3</v>
      </c>
      <c r="C2854">
        <v>1</v>
      </c>
      <c r="D2854" s="5" t="s">
        <v>22</v>
      </c>
      <c r="E2854" s="6">
        <v>606.42999999999995</v>
      </c>
      <c r="F2854" s="6">
        <v>964.5</v>
      </c>
      <c r="G2854" s="6">
        <v>1570.93</v>
      </c>
      <c r="H2854" s="6" t="str">
        <f>VLOOKUP(Tabla1[[#This Row],[Caja]],Originales!$I$3:$K$6,2,FALSE)</f>
        <v>Las Canteras</v>
      </c>
      <c r="I2854" s="6" t="str">
        <f>VLOOKUP(Tabla1[[#This Row],[Caja]],Originales!$I$3:$K$6,3,FALSE)</f>
        <v>Las Palmas</v>
      </c>
      <c r="J2854" s="9" t="str">
        <f>VLOOKUP(Tabla1[[#This Row],[CodigoEmpleado]],Originales!$M$3:$P$13,2,FALSE)</f>
        <v>Paco</v>
      </c>
      <c r="K2854" s="10">
        <f>YEAR(Tabla1[[#This Row],[Fecha]])</f>
        <v>2012</v>
      </c>
      <c r="L2854" s="11">
        <f>MONTH(Tabla1[[#This Row],[Fecha]])</f>
        <v>2</v>
      </c>
      <c r="M2854" s="11">
        <f>DAY(Tabla1[[#This Row],[Fecha]])</f>
        <v>12</v>
      </c>
      <c r="N2854" s="11">
        <f>WEEKDAY(Tabla1[[#This Row],[Fecha]],2)</f>
        <v>7</v>
      </c>
      <c r="O2854" s="11" t="str">
        <f t="shared" si="44"/>
        <v>Domingo</v>
      </c>
    </row>
    <row r="2855" spans="1:15" x14ac:dyDescent="0.25">
      <c r="A2855" s="4">
        <v>40951</v>
      </c>
      <c r="B2855">
        <v>3</v>
      </c>
      <c r="C2855">
        <v>2</v>
      </c>
      <c r="D2855" s="5" t="s">
        <v>27</v>
      </c>
      <c r="E2855" s="6">
        <v>808.58</v>
      </c>
      <c r="F2855" s="6">
        <v>1259.73</v>
      </c>
      <c r="G2855" s="6">
        <v>2068.31</v>
      </c>
      <c r="H2855" s="6" t="str">
        <f>VLOOKUP(Tabla1[[#This Row],[Caja]],Originales!$I$3:$K$6,2,FALSE)</f>
        <v>Las Canteras</v>
      </c>
      <c r="I2855" s="6" t="str">
        <f>VLOOKUP(Tabla1[[#This Row],[Caja]],Originales!$I$3:$K$6,3,FALSE)</f>
        <v>Las Palmas</v>
      </c>
      <c r="J2855" s="9" t="str">
        <f>VLOOKUP(Tabla1[[#This Row],[CodigoEmpleado]],Originales!$M$3:$P$13,2,FALSE)</f>
        <v>Bea</v>
      </c>
      <c r="K2855" s="10">
        <f>YEAR(Tabla1[[#This Row],[Fecha]])</f>
        <v>2012</v>
      </c>
      <c r="L2855" s="11">
        <f>MONTH(Tabla1[[#This Row],[Fecha]])</f>
        <v>2</v>
      </c>
      <c r="M2855" s="11">
        <f>DAY(Tabla1[[#This Row],[Fecha]])</f>
        <v>12</v>
      </c>
      <c r="N2855" s="11">
        <f>WEEKDAY(Tabla1[[#This Row],[Fecha]],2)</f>
        <v>7</v>
      </c>
      <c r="O2855" s="11" t="str">
        <f t="shared" si="44"/>
        <v>Domingo</v>
      </c>
    </row>
    <row r="2856" spans="1:15" x14ac:dyDescent="0.25">
      <c r="A2856" s="4">
        <v>40951</v>
      </c>
      <c r="B2856">
        <v>4</v>
      </c>
      <c r="C2856">
        <v>1</v>
      </c>
      <c r="D2856" s="5" t="s">
        <v>32</v>
      </c>
      <c r="E2856" s="6">
        <v>605.21</v>
      </c>
      <c r="F2856" s="6">
        <v>966.39</v>
      </c>
      <c r="G2856" s="6">
        <v>1571.6</v>
      </c>
      <c r="H2856" s="6" t="str">
        <f>VLOOKUP(Tabla1[[#This Row],[Caja]],Originales!$I$3:$K$6,2,FALSE)</f>
        <v>Telde</v>
      </c>
      <c r="I2856" s="6" t="str">
        <f>VLOOKUP(Tabla1[[#This Row],[Caja]],Originales!$I$3:$K$6,3,FALSE)</f>
        <v>Las Palmas</v>
      </c>
      <c r="J2856" s="9" t="str">
        <f>VLOOKUP(Tabla1[[#This Row],[CodigoEmpleado]],Originales!$M$3:$P$13,2,FALSE)</f>
        <v>Ana</v>
      </c>
      <c r="K2856" s="10">
        <f>YEAR(Tabla1[[#This Row],[Fecha]])</f>
        <v>2012</v>
      </c>
      <c r="L2856" s="11">
        <f>MONTH(Tabla1[[#This Row],[Fecha]])</f>
        <v>2</v>
      </c>
      <c r="M2856" s="11">
        <f>DAY(Tabla1[[#This Row],[Fecha]])</f>
        <v>12</v>
      </c>
      <c r="N2856" s="11">
        <f>WEEKDAY(Tabla1[[#This Row],[Fecha]],2)</f>
        <v>7</v>
      </c>
      <c r="O2856" s="11" t="str">
        <f t="shared" si="44"/>
        <v>Domingo</v>
      </c>
    </row>
    <row r="2857" spans="1:15" x14ac:dyDescent="0.25">
      <c r="A2857" s="4">
        <v>40951</v>
      </c>
      <c r="B2857">
        <v>4</v>
      </c>
      <c r="C2857">
        <v>2</v>
      </c>
      <c r="D2857" s="5" t="s">
        <v>37</v>
      </c>
      <c r="E2857" s="6">
        <v>710.35</v>
      </c>
      <c r="F2857" s="6">
        <v>1135.53</v>
      </c>
      <c r="G2857" s="6">
        <v>1845.88</v>
      </c>
      <c r="H2857" s="6" t="str">
        <f>VLOOKUP(Tabla1[[#This Row],[Caja]],Originales!$I$3:$K$6,2,FALSE)</f>
        <v>Telde</v>
      </c>
      <c r="I2857" s="6" t="str">
        <f>VLOOKUP(Tabla1[[#This Row],[Caja]],Originales!$I$3:$K$6,3,FALSE)</f>
        <v>Las Palmas</v>
      </c>
      <c r="J2857" s="9" t="str">
        <f>VLOOKUP(Tabla1[[#This Row],[CodigoEmpleado]],Originales!$M$3:$P$13,2,FALSE)</f>
        <v>Luis</v>
      </c>
      <c r="K2857" s="10">
        <f>YEAR(Tabla1[[#This Row],[Fecha]])</f>
        <v>2012</v>
      </c>
      <c r="L2857" s="11">
        <f>MONTH(Tabla1[[#This Row],[Fecha]])</f>
        <v>2</v>
      </c>
      <c r="M2857" s="11">
        <f>DAY(Tabla1[[#This Row],[Fecha]])</f>
        <v>12</v>
      </c>
      <c r="N2857" s="11">
        <f>WEEKDAY(Tabla1[[#This Row],[Fecha]],2)</f>
        <v>7</v>
      </c>
      <c r="O2857" s="11" t="str">
        <f t="shared" si="44"/>
        <v>Domingo</v>
      </c>
    </row>
    <row r="2858" spans="1:15" x14ac:dyDescent="0.25">
      <c r="A2858" s="4">
        <v>40952</v>
      </c>
      <c r="B2858">
        <v>1</v>
      </c>
      <c r="C2858">
        <v>1</v>
      </c>
      <c r="D2858" s="5" t="s">
        <v>40</v>
      </c>
      <c r="E2858" s="6">
        <v>581.42999999999995</v>
      </c>
      <c r="F2858" s="6">
        <v>933.69</v>
      </c>
      <c r="G2858" s="6">
        <v>1515.12</v>
      </c>
      <c r="H2858" s="6" t="str">
        <f>VLOOKUP(Tabla1[[#This Row],[Caja]],Originales!$I$3:$K$6,2,FALSE)</f>
        <v>Tenerife Norte</v>
      </c>
      <c r="I2858" s="6" t="str">
        <f>VLOOKUP(Tabla1[[#This Row],[Caja]],Originales!$I$3:$K$6,3,FALSE)</f>
        <v>Tenerife</v>
      </c>
      <c r="J2858" s="9" t="str">
        <f>VLOOKUP(Tabla1[[#This Row],[CodigoEmpleado]],Originales!$M$3:$P$13,2,FALSE)</f>
        <v>Pepe</v>
      </c>
      <c r="K2858" s="10">
        <f>YEAR(Tabla1[[#This Row],[Fecha]])</f>
        <v>2012</v>
      </c>
      <c r="L2858" s="11">
        <f>MONTH(Tabla1[[#This Row],[Fecha]])</f>
        <v>2</v>
      </c>
      <c r="M2858" s="11">
        <f>DAY(Tabla1[[#This Row],[Fecha]])</f>
        <v>13</v>
      </c>
      <c r="N2858" s="11">
        <f>WEEKDAY(Tabla1[[#This Row],[Fecha]],2)</f>
        <v>1</v>
      </c>
      <c r="O2858" s="11" t="str">
        <f t="shared" si="44"/>
        <v>Lunes</v>
      </c>
    </row>
    <row r="2859" spans="1:15" x14ac:dyDescent="0.25">
      <c r="A2859" s="4">
        <v>40952</v>
      </c>
      <c r="B2859">
        <v>1</v>
      </c>
      <c r="C2859">
        <v>2</v>
      </c>
      <c r="D2859" s="5" t="s">
        <v>41</v>
      </c>
      <c r="E2859" s="6">
        <v>654.79</v>
      </c>
      <c r="F2859" s="6">
        <v>1071.51</v>
      </c>
      <c r="G2859" s="6">
        <v>1726.3</v>
      </c>
      <c r="H2859" s="6" t="str">
        <f>VLOOKUP(Tabla1[[#This Row],[Caja]],Originales!$I$3:$K$6,2,FALSE)</f>
        <v>Tenerife Norte</v>
      </c>
      <c r="I2859" s="6" t="str">
        <f>VLOOKUP(Tabla1[[#This Row],[Caja]],Originales!$I$3:$K$6,3,FALSE)</f>
        <v>Tenerife</v>
      </c>
      <c r="J2859" s="9" t="str">
        <f>VLOOKUP(Tabla1[[#This Row],[CodigoEmpleado]],Originales!$M$3:$P$13,2,FALSE)</f>
        <v>Javi</v>
      </c>
      <c r="K2859" s="10">
        <f>YEAR(Tabla1[[#This Row],[Fecha]])</f>
        <v>2012</v>
      </c>
      <c r="L2859" s="11">
        <f>MONTH(Tabla1[[#This Row],[Fecha]])</f>
        <v>2</v>
      </c>
      <c r="M2859" s="11">
        <f>DAY(Tabla1[[#This Row],[Fecha]])</f>
        <v>13</v>
      </c>
      <c r="N2859" s="11">
        <f>WEEKDAY(Tabla1[[#This Row],[Fecha]],2)</f>
        <v>1</v>
      </c>
      <c r="O2859" s="11" t="str">
        <f t="shared" si="44"/>
        <v>Lunes</v>
      </c>
    </row>
    <row r="2860" spans="1:15" x14ac:dyDescent="0.25">
      <c r="A2860" s="4">
        <v>40952</v>
      </c>
      <c r="B2860">
        <v>2</v>
      </c>
      <c r="C2860">
        <v>1</v>
      </c>
      <c r="D2860" s="5" t="s">
        <v>43</v>
      </c>
      <c r="E2860" s="6">
        <v>599.53</v>
      </c>
      <c r="F2860" s="6">
        <v>964.7</v>
      </c>
      <c r="G2860" s="6">
        <v>1564.23</v>
      </c>
      <c r="H2860" s="6" t="str">
        <f>VLOOKUP(Tabla1[[#This Row],[Caja]],Originales!$I$3:$K$6,2,FALSE)</f>
        <v>Tenerife Sur</v>
      </c>
      <c r="I2860" s="6" t="str">
        <f>VLOOKUP(Tabla1[[#This Row],[Caja]],Originales!$I$3:$K$6,3,FALSE)</f>
        <v>Tenerife</v>
      </c>
      <c r="J2860" s="9" t="str">
        <f>VLOOKUP(Tabla1[[#This Row],[CodigoEmpleado]],Originales!$M$3:$P$13,2,FALSE)</f>
        <v>Jose</v>
      </c>
      <c r="K2860" s="10">
        <f>YEAR(Tabla1[[#This Row],[Fecha]])</f>
        <v>2012</v>
      </c>
      <c r="L2860" s="11">
        <f>MONTH(Tabla1[[#This Row],[Fecha]])</f>
        <v>2</v>
      </c>
      <c r="M2860" s="11">
        <f>DAY(Tabla1[[#This Row],[Fecha]])</f>
        <v>13</v>
      </c>
      <c r="N2860" s="11">
        <f>WEEKDAY(Tabla1[[#This Row],[Fecha]],2)</f>
        <v>1</v>
      </c>
      <c r="O2860" s="11" t="str">
        <f t="shared" si="44"/>
        <v>Lunes</v>
      </c>
    </row>
    <row r="2861" spans="1:15" x14ac:dyDescent="0.25">
      <c r="A2861" s="4">
        <v>40952</v>
      </c>
      <c r="B2861">
        <v>2</v>
      </c>
      <c r="C2861">
        <v>2</v>
      </c>
      <c r="D2861" s="5" t="s">
        <v>47</v>
      </c>
      <c r="E2861" s="6">
        <v>629.99</v>
      </c>
      <c r="F2861" s="6">
        <v>1006.03</v>
      </c>
      <c r="G2861" s="6">
        <v>1636.02</v>
      </c>
      <c r="H2861" s="6" t="str">
        <f>VLOOKUP(Tabla1[[#This Row],[Caja]],Originales!$I$3:$K$6,2,FALSE)</f>
        <v>Tenerife Sur</v>
      </c>
      <c r="I2861" s="6" t="str">
        <f>VLOOKUP(Tabla1[[#This Row],[Caja]],Originales!$I$3:$K$6,3,FALSE)</f>
        <v>Tenerife</v>
      </c>
      <c r="J2861" s="9" t="str">
        <f>VLOOKUP(Tabla1[[#This Row],[CodigoEmpleado]],Originales!$M$3:$P$13,2,FALSE)</f>
        <v>Toño</v>
      </c>
      <c r="K2861" s="10">
        <f>YEAR(Tabla1[[#This Row],[Fecha]])</f>
        <v>2012</v>
      </c>
      <c r="L2861" s="11">
        <f>MONTH(Tabla1[[#This Row],[Fecha]])</f>
        <v>2</v>
      </c>
      <c r="M2861" s="11">
        <f>DAY(Tabla1[[#This Row],[Fecha]])</f>
        <v>13</v>
      </c>
      <c r="N2861" s="11">
        <f>WEEKDAY(Tabla1[[#This Row],[Fecha]],2)</f>
        <v>1</v>
      </c>
      <c r="O2861" s="11" t="str">
        <f t="shared" si="44"/>
        <v>Lunes</v>
      </c>
    </row>
    <row r="2862" spans="1:15" x14ac:dyDescent="0.25">
      <c r="A2862" s="4">
        <v>40952</v>
      </c>
      <c r="B2862">
        <v>3</v>
      </c>
      <c r="C2862">
        <v>1</v>
      </c>
      <c r="D2862" s="5" t="s">
        <v>24</v>
      </c>
      <c r="E2862" s="6">
        <v>628.34</v>
      </c>
      <c r="F2862" s="6">
        <v>968.61</v>
      </c>
      <c r="G2862" s="6">
        <v>1596.95</v>
      </c>
      <c r="H2862" s="6" t="str">
        <f>VLOOKUP(Tabla1[[#This Row],[Caja]],Originales!$I$3:$K$6,2,FALSE)</f>
        <v>Las Canteras</v>
      </c>
      <c r="I2862" s="6" t="str">
        <f>VLOOKUP(Tabla1[[#This Row],[Caja]],Originales!$I$3:$K$6,3,FALSE)</f>
        <v>Las Palmas</v>
      </c>
      <c r="J2862" s="9" t="str">
        <f>VLOOKUP(Tabla1[[#This Row],[CodigoEmpleado]],Originales!$M$3:$P$13,2,FALSE)</f>
        <v>Ana</v>
      </c>
      <c r="K2862" s="10">
        <f>YEAR(Tabla1[[#This Row],[Fecha]])</f>
        <v>2012</v>
      </c>
      <c r="L2862" s="11">
        <f>MONTH(Tabla1[[#This Row],[Fecha]])</f>
        <v>2</v>
      </c>
      <c r="M2862" s="11">
        <f>DAY(Tabla1[[#This Row],[Fecha]])</f>
        <v>13</v>
      </c>
      <c r="N2862" s="11">
        <f>WEEKDAY(Tabla1[[#This Row],[Fecha]],2)</f>
        <v>1</v>
      </c>
      <c r="O2862" s="11" t="str">
        <f t="shared" si="44"/>
        <v>Lunes</v>
      </c>
    </row>
    <row r="2863" spans="1:15" x14ac:dyDescent="0.25">
      <c r="A2863" s="4">
        <v>40952</v>
      </c>
      <c r="B2863">
        <v>3</v>
      </c>
      <c r="C2863">
        <v>2</v>
      </c>
      <c r="D2863" s="5" t="s">
        <v>30</v>
      </c>
      <c r="E2863" s="6">
        <v>710.59</v>
      </c>
      <c r="F2863" s="6">
        <v>1076.56</v>
      </c>
      <c r="G2863" s="6">
        <v>1787.15</v>
      </c>
      <c r="H2863" s="6" t="str">
        <f>VLOOKUP(Tabla1[[#This Row],[Caja]],Originales!$I$3:$K$6,2,FALSE)</f>
        <v>Las Canteras</v>
      </c>
      <c r="I2863" s="6" t="str">
        <f>VLOOKUP(Tabla1[[#This Row],[Caja]],Originales!$I$3:$K$6,3,FALSE)</f>
        <v>Las Palmas</v>
      </c>
      <c r="J2863" s="9" t="str">
        <f>VLOOKUP(Tabla1[[#This Row],[CodigoEmpleado]],Originales!$M$3:$P$13,2,FALSE)</f>
        <v>Juan</v>
      </c>
      <c r="K2863" s="10">
        <f>YEAR(Tabla1[[#This Row],[Fecha]])</f>
        <v>2012</v>
      </c>
      <c r="L2863" s="11">
        <f>MONTH(Tabla1[[#This Row],[Fecha]])</f>
        <v>2</v>
      </c>
      <c r="M2863" s="11">
        <f>DAY(Tabla1[[#This Row],[Fecha]])</f>
        <v>13</v>
      </c>
      <c r="N2863" s="11">
        <f>WEEKDAY(Tabla1[[#This Row],[Fecha]],2)</f>
        <v>1</v>
      </c>
      <c r="O2863" s="11" t="str">
        <f t="shared" si="44"/>
        <v>Lunes</v>
      </c>
    </row>
    <row r="2864" spans="1:15" x14ac:dyDescent="0.25">
      <c r="A2864" s="4">
        <v>40952</v>
      </c>
      <c r="B2864">
        <v>4</v>
      </c>
      <c r="C2864">
        <v>1</v>
      </c>
      <c r="D2864" s="5" t="s">
        <v>16</v>
      </c>
      <c r="E2864" s="6">
        <v>598.28</v>
      </c>
      <c r="F2864" s="6">
        <v>970.65</v>
      </c>
      <c r="G2864" s="6">
        <v>1568.93</v>
      </c>
      <c r="H2864" s="6" t="str">
        <f>VLOOKUP(Tabla1[[#This Row],[Caja]],Originales!$I$3:$K$6,2,FALSE)</f>
        <v>Telde</v>
      </c>
      <c r="I2864" s="6" t="str">
        <f>VLOOKUP(Tabla1[[#This Row],[Caja]],Originales!$I$3:$K$6,3,FALSE)</f>
        <v>Las Palmas</v>
      </c>
      <c r="J2864" s="9" t="str">
        <f>VLOOKUP(Tabla1[[#This Row],[CodigoEmpleado]],Originales!$M$3:$P$13,2,FALSE)</f>
        <v>Jorge</v>
      </c>
      <c r="K2864" s="10">
        <f>YEAR(Tabla1[[#This Row],[Fecha]])</f>
        <v>2012</v>
      </c>
      <c r="L2864" s="11">
        <f>MONTH(Tabla1[[#This Row],[Fecha]])</f>
        <v>2</v>
      </c>
      <c r="M2864" s="11">
        <f>DAY(Tabla1[[#This Row],[Fecha]])</f>
        <v>13</v>
      </c>
      <c r="N2864" s="11">
        <f>WEEKDAY(Tabla1[[#This Row],[Fecha]],2)</f>
        <v>1</v>
      </c>
      <c r="O2864" s="11" t="str">
        <f t="shared" si="44"/>
        <v>Lunes</v>
      </c>
    </row>
    <row r="2865" spans="1:15" x14ac:dyDescent="0.25">
      <c r="A2865" s="4">
        <v>40952</v>
      </c>
      <c r="B2865">
        <v>4</v>
      </c>
      <c r="C2865">
        <v>2</v>
      </c>
      <c r="D2865" s="5" t="s">
        <v>22</v>
      </c>
      <c r="E2865" s="6">
        <v>792.87</v>
      </c>
      <c r="F2865" s="6">
        <v>1239.94</v>
      </c>
      <c r="G2865" s="6">
        <v>2032.81</v>
      </c>
      <c r="H2865" s="6" t="str">
        <f>VLOOKUP(Tabla1[[#This Row],[Caja]],Originales!$I$3:$K$6,2,FALSE)</f>
        <v>Telde</v>
      </c>
      <c r="I2865" s="6" t="str">
        <f>VLOOKUP(Tabla1[[#This Row],[Caja]],Originales!$I$3:$K$6,3,FALSE)</f>
        <v>Las Palmas</v>
      </c>
      <c r="J2865" s="9" t="str">
        <f>VLOOKUP(Tabla1[[#This Row],[CodigoEmpleado]],Originales!$M$3:$P$13,2,FALSE)</f>
        <v>Paco</v>
      </c>
      <c r="K2865" s="10">
        <f>YEAR(Tabla1[[#This Row],[Fecha]])</f>
        <v>2012</v>
      </c>
      <c r="L2865" s="11">
        <f>MONTH(Tabla1[[#This Row],[Fecha]])</f>
        <v>2</v>
      </c>
      <c r="M2865" s="11">
        <f>DAY(Tabla1[[#This Row],[Fecha]])</f>
        <v>13</v>
      </c>
      <c r="N2865" s="11">
        <f>WEEKDAY(Tabla1[[#This Row],[Fecha]],2)</f>
        <v>1</v>
      </c>
      <c r="O2865" s="11" t="str">
        <f t="shared" si="44"/>
        <v>Lunes</v>
      </c>
    </row>
    <row r="2866" spans="1:15" x14ac:dyDescent="0.25">
      <c r="A2866" s="4">
        <v>40953</v>
      </c>
      <c r="B2866">
        <v>1</v>
      </c>
      <c r="C2866">
        <v>1</v>
      </c>
      <c r="D2866" s="5" t="s">
        <v>27</v>
      </c>
      <c r="E2866" s="6">
        <v>656.64</v>
      </c>
      <c r="F2866" s="6">
        <v>1040.78</v>
      </c>
      <c r="G2866" s="6">
        <v>1697.42</v>
      </c>
      <c r="H2866" s="6" t="str">
        <f>VLOOKUP(Tabla1[[#This Row],[Caja]],Originales!$I$3:$K$6,2,FALSE)</f>
        <v>Tenerife Norte</v>
      </c>
      <c r="I2866" s="6" t="str">
        <f>VLOOKUP(Tabla1[[#This Row],[Caja]],Originales!$I$3:$K$6,3,FALSE)</f>
        <v>Tenerife</v>
      </c>
      <c r="J2866" s="9" t="str">
        <f>VLOOKUP(Tabla1[[#This Row],[CodigoEmpleado]],Originales!$M$3:$P$13,2,FALSE)</f>
        <v>Bea</v>
      </c>
      <c r="K2866" s="10">
        <f>YEAR(Tabla1[[#This Row],[Fecha]])</f>
        <v>2012</v>
      </c>
      <c r="L2866" s="11">
        <f>MONTH(Tabla1[[#This Row],[Fecha]])</f>
        <v>2</v>
      </c>
      <c r="M2866" s="11">
        <f>DAY(Tabla1[[#This Row],[Fecha]])</f>
        <v>14</v>
      </c>
      <c r="N2866" s="11">
        <f>WEEKDAY(Tabla1[[#This Row],[Fecha]],2)</f>
        <v>2</v>
      </c>
      <c r="O2866" s="11" t="str">
        <f t="shared" si="44"/>
        <v>Martes</v>
      </c>
    </row>
    <row r="2867" spans="1:15" x14ac:dyDescent="0.25">
      <c r="A2867" s="4">
        <v>40953</v>
      </c>
      <c r="B2867">
        <v>1</v>
      </c>
      <c r="C2867">
        <v>2</v>
      </c>
      <c r="D2867" s="5" t="s">
        <v>32</v>
      </c>
      <c r="E2867" s="6">
        <v>584.83000000000004</v>
      </c>
      <c r="F2867" s="6">
        <v>968.65</v>
      </c>
      <c r="G2867" s="6">
        <v>1553.48</v>
      </c>
      <c r="H2867" s="6" t="str">
        <f>VLOOKUP(Tabla1[[#This Row],[Caja]],Originales!$I$3:$K$6,2,FALSE)</f>
        <v>Tenerife Norte</v>
      </c>
      <c r="I2867" s="6" t="str">
        <f>VLOOKUP(Tabla1[[#This Row],[Caja]],Originales!$I$3:$K$6,3,FALSE)</f>
        <v>Tenerife</v>
      </c>
      <c r="J2867" s="9" t="str">
        <f>VLOOKUP(Tabla1[[#This Row],[CodigoEmpleado]],Originales!$M$3:$P$13,2,FALSE)</f>
        <v>Ana</v>
      </c>
      <c r="K2867" s="10">
        <f>YEAR(Tabla1[[#This Row],[Fecha]])</f>
        <v>2012</v>
      </c>
      <c r="L2867" s="11">
        <f>MONTH(Tabla1[[#This Row],[Fecha]])</f>
        <v>2</v>
      </c>
      <c r="M2867" s="11">
        <f>DAY(Tabla1[[#This Row],[Fecha]])</f>
        <v>14</v>
      </c>
      <c r="N2867" s="11">
        <f>WEEKDAY(Tabla1[[#This Row],[Fecha]],2)</f>
        <v>2</v>
      </c>
      <c r="O2867" s="11" t="str">
        <f t="shared" si="44"/>
        <v>Martes</v>
      </c>
    </row>
    <row r="2868" spans="1:15" x14ac:dyDescent="0.25">
      <c r="A2868" s="4">
        <v>40953</v>
      </c>
      <c r="B2868">
        <v>2</v>
      </c>
      <c r="C2868">
        <v>1</v>
      </c>
      <c r="D2868" s="5" t="s">
        <v>37</v>
      </c>
      <c r="E2868" s="6">
        <v>592.45000000000005</v>
      </c>
      <c r="F2868" s="6">
        <v>972.02</v>
      </c>
      <c r="G2868" s="6">
        <v>1564.47</v>
      </c>
      <c r="H2868" s="6" t="str">
        <f>VLOOKUP(Tabla1[[#This Row],[Caja]],Originales!$I$3:$K$6,2,FALSE)</f>
        <v>Tenerife Sur</v>
      </c>
      <c r="I2868" s="6" t="str">
        <f>VLOOKUP(Tabla1[[#This Row],[Caja]],Originales!$I$3:$K$6,3,FALSE)</f>
        <v>Tenerife</v>
      </c>
      <c r="J2868" s="9" t="str">
        <f>VLOOKUP(Tabla1[[#This Row],[CodigoEmpleado]],Originales!$M$3:$P$13,2,FALSE)</f>
        <v>Luis</v>
      </c>
      <c r="K2868" s="10">
        <f>YEAR(Tabla1[[#This Row],[Fecha]])</f>
        <v>2012</v>
      </c>
      <c r="L2868" s="11">
        <f>MONTH(Tabla1[[#This Row],[Fecha]])</f>
        <v>2</v>
      </c>
      <c r="M2868" s="11">
        <f>DAY(Tabla1[[#This Row],[Fecha]])</f>
        <v>14</v>
      </c>
      <c r="N2868" s="11">
        <f>WEEKDAY(Tabla1[[#This Row],[Fecha]],2)</f>
        <v>2</v>
      </c>
      <c r="O2868" s="11" t="str">
        <f t="shared" si="44"/>
        <v>Martes</v>
      </c>
    </row>
    <row r="2869" spans="1:15" x14ac:dyDescent="0.25">
      <c r="A2869" s="4">
        <v>40953</v>
      </c>
      <c r="B2869">
        <v>2</v>
      </c>
      <c r="C2869">
        <v>2</v>
      </c>
      <c r="D2869" s="5" t="s">
        <v>40</v>
      </c>
      <c r="E2869" s="6">
        <v>836.08</v>
      </c>
      <c r="F2869" s="6">
        <v>1255.75</v>
      </c>
      <c r="G2869" s="6">
        <v>2091.83</v>
      </c>
      <c r="H2869" s="6" t="str">
        <f>VLOOKUP(Tabla1[[#This Row],[Caja]],Originales!$I$3:$K$6,2,FALSE)</f>
        <v>Tenerife Sur</v>
      </c>
      <c r="I2869" s="6" t="str">
        <f>VLOOKUP(Tabla1[[#This Row],[Caja]],Originales!$I$3:$K$6,3,FALSE)</f>
        <v>Tenerife</v>
      </c>
      <c r="J2869" s="9" t="str">
        <f>VLOOKUP(Tabla1[[#This Row],[CodigoEmpleado]],Originales!$M$3:$P$13,2,FALSE)</f>
        <v>Pepe</v>
      </c>
      <c r="K2869" s="10">
        <f>YEAR(Tabla1[[#This Row],[Fecha]])</f>
        <v>2012</v>
      </c>
      <c r="L2869" s="11">
        <f>MONTH(Tabla1[[#This Row],[Fecha]])</f>
        <v>2</v>
      </c>
      <c r="M2869" s="11">
        <f>DAY(Tabla1[[#This Row],[Fecha]])</f>
        <v>14</v>
      </c>
      <c r="N2869" s="11">
        <f>WEEKDAY(Tabla1[[#This Row],[Fecha]],2)</f>
        <v>2</v>
      </c>
      <c r="O2869" s="11" t="str">
        <f t="shared" si="44"/>
        <v>Martes</v>
      </c>
    </row>
    <row r="2870" spans="1:15" x14ac:dyDescent="0.25">
      <c r="A2870" s="4">
        <v>40953</v>
      </c>
      <c r="B2870">
        <v>3</v>
      </c>
      <c r="C2870">
        <v>1</v>
      </c>
      <c r="D2870" s="5" t="s">
        <v>41</v>
      </c>
      <c r="E2870" s="6">
        <v>619.22</v>
      </c>
      <c r="F2870" s="6">
        <v>950.07</v>
      </c>
      <c r="G2870" s="6">
        <v>1569.29</v>
      </c>
      <c r="H2870" s="6" t="str">
        <f>VLOOKUP(Tabla1[[#This Row],[Caja]],Originales!$I$3:$K$6,2,FALSE)</f>
        <v>Las Canteras</v>
      </c>
      <c r="I2870" s="6" t="str">
        <f>VLOOKUP(Tabla1[[#This Row],[Caja]],Originales!$I$3:$K$6,3,FALSE)</f>
        <v>Las Palmas</v>
      </c>
      <c r="J2870" s="9" t="str">
        <f>VLOOKUP(Tabla1[[#This Row],[CodigoEmpleado]],Originales!$M$3:$P$13,2,FALSE)</f>
        <v>Javi</v>
      </c>
      <c r="K2870" s="10">
        <f>YEAR(Tabla1[[#This Row],[Fecha]])</f>
        <v>2012</v>
      </c>
      <c r="L2870" s="11">
        <f>MONTH(Tabla1[[#This Row],[Fecha]])</f>
        <v>2</v>
      </c>
      <c r="M2870" s="11">
        <f>DAY(Tabla1[[#This Row],[Fecha]])</f>
        <v>14</v>
      </c>
      <c r="N2870" s="11">
        <f>WEEKDAY(Tabla1[[#This Row],[Fecha]],2)</f>
        <v>2</v>
      </c>
      <c r="O2870" s="11" t="str">
        <f t="shared" si="44"/>
        <v>Martes</v>
      </c>
    </row>
    <row r="2871" spans="1:15" x14ac:dyDescent="0.25">
      <c r="A2871" s="4">
        <v>40953</v>
      </c>
      <c r="B2871">
        <v>3</v>
      </c>
      <c r="C2871">
        <v>2</v>
      </c>
      <c r="D2871" s="5" t="s">
        <v>43</v>
      </c>
      <c r="E2871" s="6">
        <v>682.59</v>
      </c>
      <c r="F2871" s="6">
        <v>1082.9100000000001</v>
      </c>
      <c r="G2871" s="6">
        <v>1765.5</v>
      </c>
      <c r="H2871" s="6" t="str">
        <f>VLOOKUP(Tabla1[[#This Row],[Caja]],Originales!$I$3:$K$6,2,FALSE)</f>
        <v>Las Canteras</v>
      </c>
      <c r="I2871" s="6" t="str">
        <f>VLOOKUP(Tabla1[[#This Row],[Caja]],Originales!$I$3:$K$6,3,FALSE)</f>
        <v>Las Palmas</v>
      </c>
      <c r="J2871" s="9" t="str">
        <f>VLOOKUP(Tabla1[[#This Row],[CodigoEmpleado]],Originales!$M$3:$P$13,2,FALSE)</f>
        <v>Jose</v>
      </c>
      <c r="K2871" s="10">
        <f>YEAR(Tabla1[[#This Row],[Fecha]])</f>
        <v>2012</v>
      </c>
      <c r="L2871" s="11">
        <f>MONTH(Tabla1[[#This Row],[Fecha]])</f>
        <v>2</v>
      </c>
      <c r="M2871" s="11">
        <f>DAY(Tabla1[[#This Row],[Fecha]])</f>
        <v>14</v>
      </c>
      <c r="N2871" s="11">
        <f>WEEKDAY(Tabla1[[#This Row],[Fecha]],2)</f>
        <v>2</v>
      </c>
      <c r="O2871" s="11" t="str">
        <f t="shared" si="44"/>
        <v>Martes</v>
      </c>
    </row>
    <row r="2872" spans="1:15" x14ac:dyDescent="0.25">
      <c r="A2872" s="4">
        <v>40953</v>
      </c>
      <c r="B2872">
        <v>4</v>
      </c>
      <c r="C2872">
        <v>1</v>
      </c>
      <c r="D2872" s="5" t="s">
        <v>47</v>
      </c>
      <c r="E2872" s="6">
        <v>624.99</v>
      </c>
      <c r="F2872" s="6">
        <v>1031.19</v>
      </c>
      <c r="G2872" s="6">
        <v>1656.18</v>
      </c>
      <c r="H2872" s="6" t="str">
        <f>VLOOKUP(Tabla1[[#This Row],[Caja]],Originales!$I$3:$K$6,2,FALSE)</f>
        <v>Telde</v>
      </c>
      <c r="I2872" s="6" t="str">
        <f>VLOOKUP(Tabla1[[#This Row],[Caja]],Originales!$I$3:$K$6,3,FALSE)</f>
        <v>Las Palmas</v>
      </c>
      <c r="J2872" s="9" t="str">
        <f>VLOOKUP(Tabla1[[#This Row],[CodigoEmpleado]],Originales!$M$3:$P$13,2,FALSE)</f>
        <v>Toño</v>
      </c>
      <c r="K2872" s="10">
        <f>YEAR(Tabla1[[#This Row],[Fecha]])</f>
        <v>2012</v>
      </c>
      <c r="L2872" s="11">
        <f>MONTH(Tabla1[[#This Row],[Fecha]])</f>
        <v>2</v>
      </c>
      <c r="M2872" s="11">
        <f>DAY(Tabla1[[#This Row],[Fecha]])</f>
        <v>14</v>
      </c>
      <c r="N2872" s="11">
        <f>WEEKDAY(Tabla1[[#This Row],[Fecha]],2)</f>
        <v>2</v>
      </c>
      <c r="O2872" s="11" t="str">
        <f t="shared" si="44"/>
        <v>Martes</v>
      </c>
    </row>
    <row r="2873" spans="1:15" x14ac:dyDescent="0.25">
      <c r="A2873" s="4">
        <v>40953</v>
      </c>
      <c r="B2873">
        <v>4</v>
      </c>
      <c r="C2873">
        <v>2</v>
      </c>
      <c r="D2873" s="5" t="s">
        <v>24</v>
      </c>
      <c r="E2873" s="6">
        <v>727.53</v>
      </c>
      <c r="F2873" s="6">
        <v>1094.55</v>
      </c>
      <c r="G2873" s="6">
        <v>1822.08</v>
      </c>
      <c r="H2873" s="6" t="str">
        <f>VLOOKUP(Tabla1[[#This Row],[Caja]],Originales!$I$3:$K$6,2,FALSE)</f>
        <v>Telde</v>
      </c>
      <c r="I2873" s="6" t="str">
        <f>VLOOKUP(Tabla1[[#This Row],[Caja]],Originales!$I$3:$K$6,3,FALSE)</f>
        <v>Las Palmas</v>
      </c>
      <c r="J2873" s="9" t="str">
        <f>VLOOKUP(Tabla1[[#This Row],[CodigoEmpleado]],Originales!$M$3:$P$13,2,FALSE)</f>
        <v>Ana</v>
      </c>
      <c r="K2873" s="10">
        <f>YEAR(Tabla1[[#This Row],[Fecha]])</f>
        <v>2012</v>
      </c>
      <c r="L2873" s="11">
        <f>MONTH(Tabla1[[#This Row],[Fecha]])</f>
        <v>2</v>
      </c>
      <c r="M2873" s="11">
        <f>DAY(Tabla1[[#This Row],[Fecha]])</f>
        <v>14</v>
      </c>
      <c r="N2873" s="11">
        <f>WEEKDAY(Tabla1[[#This Row],[Fecha]],2)</f>
        <v>2</v>
      </c>
      <c r="O2873" s="11" t="str">
        <f t="shared" si="44"/>
        <v>Martes</v>
      </c>
    </row>
    <row r="2874" spans="1:15" x14ac:dyDescent="0.25">
      <c r="A2874" s="4">
        <v>40954</v>
      </c>
      <c r="B2874">
        <v>1</v>
      </c>
      <c r="C2874">
        <v>1</v>
      </c>
      <c r="D2874" s="5" t="s">
        <v>30</v>
      </c>
      <c r="E2874" s="6">
        <v>628.89</v>
      </c>
      <c r="F2874" s="6">
        <v>1069.72</v>
      </c>
      <c r="G2874" s="6">
        <v>1698.61</v>
      </c>
      <c r="H2874" s="6" t="str">
        <f>VLOOKUP(Tabla1[[#This Row],[Caja]],Originales!$I$3:$K$6,2,FALSE)</f>
        <v>Tenerife Norte</v>
      </c>
      <c r="I2874" s="6" t="str">
        <f>VLOOKUP(Tabla1[[#This Row],[Caja]],Originales!$I$3:$K$6,3,FALSE)</f>
        <v>Tenerife</v>
      </c>
      <c r="J2874" s="9" t="str">
        <f>VLOOKUP(Tabla1[[#This Row],[CodigoEmpleado]],Originales!$M$3:$P$13,2,FALSE)</f>
        <v>Juan</v>
      </c>
      <c r="K2874" s="10">
        <f>YEAR(Tabla1[[#This Row],[Fecha]])</f>
        <v>2012</v>
      </c>
      <c r="L2874" s="11">
        <f>MONTH(Tabla1[[#This Row],[Fecha]])</f>
        <v>2</v>
      </c>
      <c r="M2874" s="11">
        <f>DAY(Tabla1[[#This Row],[Fecha]])</f>
        <v>15</v>
      </c>
      <c r="N2874" s="11">
        <f>WEEKDAY(Tabla1[[#This Row],[Fecha]],2)</f>
        <v>3</v>
      </c>
      <c r="O2874" s="11" t="str">
        <f t="shared" si="44"/>
        <v>Miércoles</v>
      </c>
    </row>
    <row r="2875" spans="1:15" x14ac:dyDescent="0.25">
      <c r="A2875" s="4">
        <v>40954</v>
      </c>
      <c r="B2875">
        <v>1</v>
      </c>
      <c r="C2875">
        <v>2</v>
      </c>
      <c r="D2875" s="5" t="s">
        <v>16</v>
      </c>
      <c r="E2875" s="6">
        <v>601.79</v>
      </c>
      <c r="F2875" s="6">
        <v>948.96</v>
      </c>
      <c r="G2875" s="6">
        <v>1550.75</v>
      </c>
      <c r="H2875" s="6" t="str">
        <f>VLOOKUP(Tabla1[[#This Row],[Caja]],Originales!$I$3:$K$6,2,FALSE)</f>
        <v>Tenerife Norte</v>
      </c>
      <c r="I2875" s="6" t="str">
        <f>VLOOKUP(Tabla1[[#This Row],[Caja]],Originales!$I$3:$K$6,3,FALSE)</f>
        <v>Tenerife</v>
      </c>
      <c r="J2875" s="9" t="str">
        <f>VLOOKUP(Tabla1[[#This Row],[CodigoEmpleado]],Originales!$M$3:$P$13,2,FALSE)</f>
        <v>Jorge</v>
      </c>
      <c r="K2875" s="10">
        <f>YEAR(Tabla1[[#This Row],[Fecha]])</f>
        <v>2012</v>
      </c>
      <c r="L2875" s="11">
        <f>MONTH(Tabla1[[#This Row],[Fecha]])</f>
        <v>2</v>
      </c>
      <c r="M2875" s="11">
        <f>DAY(Tabla1[[#This Row],[Fecha]])</f>
        <v>15</v>
      </c>
      <c r="N2875" s="11">
        <f>WEEKDAY(Tabla1[[#This Row],[Fecha]],2)</f>
        <v>3</v>
      </c>
      <c r="O2875" s="11" t="str">
        <f t="shared" si="44"/>
        <v>Miércoles</v>
      </c>
    </row>
    <row r="2876" spans="1:15" x14ac:dyDescent="0.25">
      <c r="A2876" s="4">
        <v>40954</v>
      </c>
      <c r="B2876">
        <v>2</v>
      </c>
      <c r="C2876">
        <v>1</v>
      </c>
      <c r="D2876" s="5" t="s">
        <v>22</v>
      </c>
      <c r="E2876" s="6">
        <v>583.33000000000004</v>
      </c>
      <c r="F2876" s="6">
        <v>991.58</v>
      </c>
      <c r="G2876" s="6">
        <v>1574.91</v>
      </c>
      <c r="H2876" s="6" t="str">
        <f>VLOOKUP(Tabla1[[#This Row],[Caja]],Originales!$I$3:$K$6,2,FALSE)</f>
        <v>Tenerife Sur</v>
      </c>
      <c r="I2876" s="6" t="str">
        <f>VLOOKUP(Tabla1[[#This Row],[Caja]],Originales!$I$3:$K$6,3,FALSE)</f>
        <v>Tenerife</v>
      </c>
      <c r="J2876" s="9" t="str">
        <f>VLOOKUP(Tabla1[[#This Row],[CodigoEmpleado]],Originales!$M$3:$P$13,2,FALSE)</f>
        <v>Paco</v>
      </c>
      <c r="K2876" s="10">
        <f>YEAR(Tabla1[[#This Row],[Fecha]])</f>
        <v>2012</v>
      </c>
      <c r="L2876" s="11">
        <f>MONTH(Tabla1[[#This Row],[Fecha]])</f>
        <v>2</v>
      </c>
      <c r="M2876" s="11">
        <f>DAY(Tabla1[[#This Row],[Fecha]])</f>
        <v>15</v>
      </c>
      <c r="N2876" s="11">
        <f>WEEKDAY(Tabla1[[#This Row],[Fecha]],2)</f>
        <v>3</v>
      </c>
      <c r="O2876" s="11" t="str">
        <f t="shared" si="44"/>
        <v>Miércoles</v>
      </c>
    </row>
    <row r="2877" spans="1:15" x14ac:dyDescent="0.25">
      <c r="A2877" s="4">
        <v>40954</v>
      </c>
      <c r="B2877">
        <v>2</v>
      </c>
      <c r="C2877">
        <v>2</v>
      </c>
      <c r="D2877" s="5" t="s">
        <v>27</v>
      </c>
      <c r="E2877" s="6">
        <v>701.22</v>
      </c>
      <c r="F2877" s="6">
        <v>1131.72</v>
      </c>
      <c r="G2877" s="6">
        <v>1832.94</v>
      </c>
      <c r="H2877" s="6" t="str">
        <f>VLOOKUP(Tabla1[[#This Row],[Caja]],Originales!$I$3:$K$6,2,FALSE)</f>
        <v>Tenerife Sur</v>
      </c>
      <c r="I2877" s="6" t="str">
        <f>VLOOKUP(Tabla1[[#This Row],[Caja]],Originales!$I$3:$K$6,3,FALSE)</f>
        <v>Tenerife</v>
      </c>
      <c r="J2877" s="9" t="str">
        <f>VLOOKUP(Tabla1[[#This Row],[CodigoEmpleado]],Originales!$M$3:$P$13,2,FALSE)</f>
        <v>Bea</v>
      </c>
      <c r="K2877" s="10">
        <f>YEAR(Tabla1[[#This Row],[Fecha]])</f>
        <v>2012</v>
      </c>
      <c r="L2877" s="11">
        <f>MONTH(Tabla1[[#This Row],[Fecha]])</f>
        <v>2</v>
      </c>
      <c r="M2877" s="11">
        <f>DAY(Tabla1[[#This Row],[Fecha]])</f>
        <v>15</v>
      </c>
      <c r="N2877" s="11">
        <f>WEEKDAY(Tabla1[[#This Row],[Fecha]],2)</f>
        <v>3</v>
      </c>
      <c r="O2877" s="11" t="str">
        <f t="shared" si="44"/>
        <v>Miércoles</v>
      </c>
    </row>
    <row r="2878" spans="1:15" x14ac:dyDescent="0.25">
      <c r="A2878" s="4">
        <v>40954</v>
      </c>
      <c r="B2878">
        <v>3</v>
      </c>
      <c r="C2878">
        <v>1</v>
      </c>
      <c r="D2878" s="5" t="s">
        <v>32</v>
      </c>
      <c r="E2878" s="6">
        <v>592.41</v>
      </c>
      <c r="F2878" s="6">
        <v>1009</v>
      </c>
      <c r="G2878" s="6">
        <v>1601.41</v>
      </c>
      <c r="H2878" s="6" t="str">
        <f>VLOOKUP(Tabla1[[#This Row],[Caja]],Originales!$I$3:$K$6,2,FALSE)</f>
        <v>Las Canteras</v>
      </c>
      <c r="I2878" s="6" t="str">
        <f>VLOOKUP(Tabla1[[#This Row],[Caja]],Originales!$I$3:$K$6,3,FALSE)</f>
        <v>Las Palmas</v>
      </c>
      <c r="J2878" s="9" t="str">
        <f>VLOOKUP(Tabla1[[#This Row],[CodigoEmpleado]],Originales!$M$3:$P$13,2,FALSE)</f>
        <v>Ana</v>
      </c>
      <c r="K2878" s="10">
        <f>YEAR(Tabla1[[#This Row],[Fecha]])</f>
        <v>2012</v>
      </c>
      <c r="L2878" s="11">
        <f>MONTH(Tabla1[[#This Row],[Fecha]])</f>
        <v>2</v>
      </c>
      <c r="M2878" s="11">
        <f>DAY(Tabla1[[#This Row],[Fecha]])</f>
        <v>15</v>
      </c>
      <c r="N2878" s="11">
        <f>WEEKDAY(Tabla1[[#This Row],[Fecha]],2)</f>
        <v>3</v>
      </c>
      <c r="O2878" s="11" t="str">
        <f t="shared" si="44"/>
        <v>Miércoles</v>
      </c>
    </row>
    <row r="2879" spans="1:15" x14ac:dyDescent="0.25">
      <c r="A2879" s="4">
        <v>40954</v>
      </c>
      <c r="B2879">
        <v>3</v>
      </c>
      <c r="C2879">
        <v>2</v>
      </c>
      <c r="D2879" s="5" t="s">
        <v>37</v>
      </c>
      <c r="E2879" s="6">
        <v>637.15</v>
      </c>
      <c r="F2879" s="6">
        <v>1041.03</v>
      </c>
      <c r="G2879" s="6">
        <v>1678.18</v>
      </c>
      <c r="H2879" s="6" t="str">
        <f>VLOOKUP(Tabla1[[#This Row],[Caja]],Originales!$I$3:$K$6,2,FALSE)</f>
        <v>Las Canteras</v>
      </c>
      <c r="I2879" s="6" t="str">
        <f>VLOOKUP(Tabla1[[#This Row],[Caja]],Originales!$I$3:$K$6,3,FALSE)</f>
        <v>Las Palmas</v>
      </c>
      <c r="J2879" s="9" t="str">
        <f>VLOOKUP(Tabla1[[#This Row],[CodigoEmpleado]],Originales!$M$3:$P$13,2,FALSE)</f>
        <v>Luis</v>
      </c>
      <c r="K2879" s="10">
        <f>YEAR(Tabla1[[#This Row],[Fecha]])</f>
        <v>2012</v>
      </c>
      <c r="L2879" s="11">
        <f>MONTH(Tabla1[[#This Row],[Fecha]])</f>
        <v>2</v>
      </c>
      <c r="M2879" s="11">
        <f>DAY(Tabla1[[#This Row],[Fecha]])</f>
        <v>15</v>
      </c>
      <c r="N2879" s="11">
        <f>WEEKDAY(Tabla1[[#This Row],[Fecha]],2)</f>
        <v>3</v>
      </c>
      <c r="O2879" s="11" t="str">
        <f t="shared" si="44"/>
        <v>Miércoles</v>
      </c>
    </row>
    <row r="2880" spans="1:15" x14ac:dyDescent="0.25">
      <c r="A2880" s="4">
        <v>40954</v>
      </c>
      <c r="B2880">
        <v>4</v>
      </c>
      <c r="C2880">
        <v>1</v>
      </c>
      <c r="D2880" s="5" t="s">
        <v>40</v>
      </c>
      <c r="E2880" s="6">
        <v>578.01</v>
      </c>
      <c r="F2880" s="6">
        <v>942.8</v>
      </c>
      <c r="G2880" s="6">
        <v>1520.81</v>
      </c>
      <c r="H2880" s="6" t="str">
        <f>VLOOKUP(Tabla1[[#This Row],[Caja]],Originales!$I$3:$K$6,2,FALSE)</f>
        <v>Telde</v>
      </c>
      <c r="I2880" s="6" t="str">
        <f>VLOOKUP(Tabla1[[#This Row],[Caja]],Originales!$I$3:$K$6,3,FALSE)</f>
        <v>Las Palmas</v>
      </c>
      <c r="J2880" s="9" t="str">
        <f>VLOOKUP(Tabla1[[#This Row],[CodigoEmpleado]],Originales!$M$3:$P$13,2,FALSE)</f>
        <v>Pepe</v>
      </c>
      <c r="K2880" s="10">
        <f>YEAR(Tabla1[[#This Row],[Fecha]])</f>
        <v>2012</v>
      </c>
      <c r="L2880" s="11">
        <f>MONTH(Tabla1[[#This Row],[Fecha]])</f>
        <v>2</v>
      </c>
      <c r="M2880" s="11">
        <f>DAY(Tabla1[[#This Row],[Fecha]])</f>
        <v>15</v>
      </c>
      <c r="N2880" s="11">
        <f>WEEKDAY(Tabla1[[#This Row],[Fecha]],2)</f>
        <v>3</v>
      </c>
      <c r="O2880" s="11" t="str">
        <f t="shared" si="44"/>
        <v>Miércoles</v>
      </c>
    </row>
    <row r="2881" spans="1:15" x14ac:dyDescent="0.25">
      <c r="A2881" s="4">
        <v>40954</v>
      </c>
      <c r="B2881">
        <v>4</v>
      </c>
      <c r="C2881">
        <v>2</v>
      </c>
      <c r="D2881" s="5" t="s">
        <v>41</v>
      </c>
      <c r="E2881" s="6">
        <v>616.66999999999996</v>
      </c>
      <c r="F2881" s="6">
        <v>990.33</v>
      </c>
      <c r="G2881" s="6">
        <v>1607</v>
      </c>
      <c r="H2881" s="6" t="str">
        <f>VLOOKUP(Tabla1[[#This Row],[Caja]],Originales!$I$3:$K$6,2,FALSE)</f>
        <v>Telde</v>
      </c>
      <c r="I2881" s="6" t="str">
        <f>VLOOKUP(Tabla1[[#This Row],[Caja]],Originales!$I$3:$K$6,3,FALSE)</f>
        <v>Las Palmas</v>
      </c>
      <c r="J2881" s="9" t="str">
        <f>VLOOKUP(Tabla1[[#This Row],[CodigoEmpleado]],Originales!$M$3:$P$13,2,FALSE)</f>
        <v>Javi</v>
      </c>
      <c r="K2881" s="10">
        <f>YEAR(Tabla1[[#This Row],[Fecha]])</f>
        <v>2012</v>
      </c>
      <c r="L2881" s="11">
        <f>MONTH(Tabla1[[#This Row],[Fecha]])</f>
        <v>2</v>
      </c>
      <c r="M2881" s="11">
        <f>DAY(Tabla1[[#This Row],[Fecha]])</f>
        <v>15</v>
      </c>
      <c r="N2881" s="11">
        <f>WEEKDAY(Tabla1[[#This Row],[Fecha]],2)</f>
        <v>3</v>
      </c>
      <c r="O2881" s="11" t="str">
        <f t="shared" si="44"/>
        <v>Miércoles</v>
      </c>
    </row>
    <row r="2882" spans="1:15" x14ac:dyDescent="0.25">
      <c r="A2882" s="4">
        <v>40955</v>
      </c>
      <c r="B2882">
        <v>1</v>
      </c>
      <c r="C2882">
        <v>1</v>
      </c>
      <c r="D2882" s="5" t="s">
        <v>43</v>
      </c>
      <c r="E2882" s="6">
        <v>602.41999999999996</v>
      </c>
      <c r="F2882" s="6">
        <v>1061.26</v>
      </c>
      <c r="G2882" s="6">
        <v>1663.68</v>
      </c>
      <c r="H2882" s="6" t="str">
        <f>VLOOKUP(Tabla1[[#This Row],[Caja]],Originales!$I$3:$K$6,2,FALSE)</f>
        <v>Tenerife Norte</v>
      </c>
      <c r="I2882" s="6" t="str">
        <f>VLOOKUP(Tabla1[[#This Row],[Caja]],Originales!$I$3:$K$6,3,FALSE)</f>
        <v>Tenerife</v>
      </c>
      <c r="J2882" s="9" t="str">
        <f>VLOOKUP(Tabla1[[#This Row],[CodigoEmpleado]],Originales!$M$3:$P$13,2,FALSE)</f>
        <v>Jose</v>
      </c>
      <c r="K2882" s="10">
        <f>YEAR(Tabla1[[#This Row],[Fecha]])</f>
        <v>2012</v>
      </c>
      <c r="L2882" s="11">
        <f>MONTH(Tabla1[[#This Row],[Fecha]])</f>
        <v>2</v>
      </c>
      <c r="M2882" s="11">
        <f>DAY(Tabla1[[#This Row],[Fecha]])</f>
        <v>16</v>
      </c>
      <c r="N2882" s="11">
        <f>WEEKDAY(Tabla1[[#This Row],[Fecha]],2)</f>
        <v>4</v>
      </c>
      <c r="O2882" s="11" t="str">
        <f t="shared" ref="O2882:O2945" si="45">IF(N2882=1,"Lunes",IF(N2882=2,"Martes",IF(N2882=3,"Miércoles",IF(N2882=4,"Jueves",IF(N2882=5,"Viernes",IF(N2882=6,"Sábado","Domingo"))))))</f>
        <v>Jueves</v>
      </c>
    </row>
    <row r="2883" spans="1:15" x14ac:dyDescent="0.25">
      <c r="A2883" s="4">
        <v>40955</v>
      </c>
      <c r="B2883">
        <v>1</v>
      </c>
      <c r="C2883">
        <v>2</v>
      </c>
      <c r="D2883" s="5" t="s">
        <v>47</v>
      </c>
      <c r="E2883" s="6">
        <v>646.25</v>
      </c>
      <c r="F2883" s="6">
        <v>1051.51</v>
      </c>
      <c r="G2883" s="6">
        <v>1697.76</v>
      </c>
      <c r="H2883" s="6" t="str">
        <f>VLOOKUP(Tabla1[[#This Row],[Caja]],Originales!$I$3:$K$6,2,FALSE)</f>
        <v>Tenerife Norte</v>
      </c>
      <c r="I2883" s="6" t="str">
        <f>VLOOKUP(Tabla1[[#This Row],[Caja]],Originales!$I$3:$K$6,3,FALSE)</f>
        <v>Tenerife</v>
      </c>
      <c r="J2883" s="9" t="str">
        <f>VLOOKUP(Tabla1[[#This Row],[CodigoEmpleado]],Originales!$M$3:$P$13,2,FALSE)</f>
        <v>Toño</v>
      </c>
      <c r="K2883" s="10">
        <f>YEAR(Tabla1[[#This Row],[Fecha]])</f>
        <v>2012</v>
      </c>
      <c r="L2883" s="11">
        <f>MONTH(Tabla1[[#This Row],[Fecha]])</f>
        <v>2</v>
      </c>
      <c r="M2883" s="11">
        <f>DAY(Tabla1[[#This Row],[Fecha]])</f>
        <v>16</v>
      </c>
      <c r="N2883" s="11">
        <f>WEEKDAY(Tabla1[[#This Row],[Fecha]],2)</f>
        <v>4</v>
      </c>
      <c r="O2883" s="11" t="str">
        <f t="shared" si="45"/>
        <v>Jueves</v>
      </c>
    </row>
    <row r="2884" spans="1:15" x14ac:dyDescent="0.25">
      <c r="A2884" s="4">
        <v>40955</v>
      </c>
      <c r="B2884">
        <v>2</v>
      </c>
      <c r="C2884">
        <v>1</v>
      </c>
      <c r="D2884" s="5" t="s">
        <v>24</v>
      </c>
      <c r="E2884" s="6">
        <v>597.91999999999996</v>
      </c>
      <c r="F2884" s="6">
        <v>1001.89</v>
      </c>
      <c r="G2884" s="6">
        <v>1599.81</v>
      </c>
      <c r="H2884" s="6" t="str">
        <f>VLOOKUP(Tabla1[[#This Row],[Caja]],Originales!$I$3:$K$6,2,FALSE)</f>
        <v>Tenerife Sur</v>
      </c>
      <c r="I2884" s="6" t="str">
        <f>VLOOKUP(Tabla1[[#This Row],[Caja]],Originales!$I$3:$K$6,3,FALSE)</f>
        <v>Tenerife</v>
      </c>
      <c r="J2884" s="9" t="str">
        <f>VLOOKUP(Tabla1[[#This Row],[CodigoEmpleado]],Originales!$M$3:$P$13,2,FALSE)</f>
        <v>Ana</v>
      </c>
      <c r="K2884" s="10">
        <f>YEAR(Tabla1[[#This Row],[Fecha]])</f>
        <v>2012</v>
      </c>
      <c r="L2884" s="11">
        <f>MONTH(Tabla1[[#This Row],[Fecha]])</f>
        <v>2</v>
      </c>
      <c r="M2884" s="11">
        <f>DAY(Tabla1[[#This Row],[Fecha]])</f>
        <v>16</v>
      </c>
      <c r="N2884" s="11">
        <f>WEEKDAY(Tabla1[[#This Row],[Fecha]],2)</f>
        <v>4</v>
      </c>
      <c r="O2884" s="11" t="str">
        <f t="shared" si="45"/>
        <v>Jueves</v>
      </c>
    </row>
    <row r="2885" spans="1:15" x14ac:dyDescent="0.25">
      <c r="A2885" s="4">
        <v>40955</v>
      </c>
      <c r="B2885">
        <v>2</v>
      </c>
      <c r="C2885">
        <v>2</v>
      </c>
      <c r="D2885" s="5" t="s">
        <v>30</v>
      </c>
      <c r="E2885" s="6">
        <v>558.9</v>
      </c>
      <c r="F2885" s="6">
        <v>967.53</v>
      </c>
      <c r="G2885" s="6">
        <v>1526.43</v>
      </c>
      <c r="H2885" s="6" t="str">
        <f>VLOOKUP(Tabla1[[#This Row],[Caja]],Originales!$I$3:$K$6,2,FALSE)</f>
        <v>Tenerife Sur</v>
      </c>
      <c r="I2885" s="6" t="str">
        <f>VLOOKUP(Tabla1[[#This Row],[Caja]],Originales!$I$3:$K$6,3,FALSE)</f>
        <v>Tenerife</v>
      </c>
      <c r="J2885" s="9" t="str">
        <f>VLOOKUP(Tabla1[[#This Row],[CodigoEmpleado]],Originales!$M$3:$P$13,2,FALSE)</f>
        <v>Juan</v>
      </c>
      <c r="K2885" s="10">
        <f>YEAR(Tabla1[[#This Row],[Fecha]])</f>
        <v>2012</v>
      </c>
      <c r="L2885" s="11">
        <f>MONTH(Tabla1[[#This Row],[Fecha]])</f>
        <v>2</v>
      </c>
      <c r="M2885" s="11">
        <f>DAY(Tabla1[[#This Row],[Fecha]])</f>
        <v>16</v>
      </c>
      <c r="N2885" s="11">
        <f>WEEKDAY(Tabla1[[#This Row],[Fecha]],2)</f>
        <v>4</v>
      </c>
      <c r="O2885" s="11" t="str">
        <f t="shared" si="45"/>
        <v>Jueves</v>
      </c>
    </row>
    <row r="2886" spans="1:15" x14ac:dyDescent="0.25">
      <c r="A2886" s="4">
        <v>40955</v>
      </c>
      <c r="B2886">
        <v>3</v>
      </c>
      <c r="C2886">
        <v>1</v>
      </c>
      <c r="D2886" s="5" t="s">
        <v>16</v>
      </c>
      <c r="E2886" s="6">
        <v>573.36</v>
      </c>
      <c r="F2886" s="6">
        <v>937.71</v>
      </c>
      <c r="G2886" s="6">
        <v>1511.07</v>
      </c>
      <c r="H2886" s="6" t="str">
        <f>VLOOKUP(Tabla1[[#This Row],[Caja]],Originales!$I$3:$K$6,2,FALSE)</f>
        <v>Las Canteras</v>
      </c>
      <c r="I2886" s="6" t="str">
        <f>VLOOKUP(Tabla1[[#This Row],[Caja]],Originales!$I$3:$K$6,3,FALSE)</f>
        <v>Las Palmas</v>
      </c>
      <c r="J2886" s="9" t="str">
        <f>VLOOKUP(Tabla1[[#This Row],[CodigoEmpleado]],Originales!$M$3:$P$13,2,FALSE)</f>
        <v>Jorge</v>
      </c>
      <c r="K2886" s="10">
        <f>YEAR(Tabla1[[#This Row],[Fecha]])</f>
        <v>2012</v>
      </c>
      <c r="L2886" s="11">
        <f>MONTH(Tabla1[[#This Row],[Fecha]])</f>
        <v>2</v>
      </c>
      <c r="M2886" s="11">
        <f>DAY(Tabla1[[#This Row],[Fecha]])</f>
        <v>16</v>
      </c>
      <c r="N2886" s="11">
        <f>WEEKDAY(Tabla1[[#This Row],[Fecha]],2)</f>
        <v>4</v>
      </c>
      <c r="O2886" s="11" t="str">
        <f t="shared" si="45"/>
        <v>Jueves</v>
      </c>
    </row>
    <row r="2887" spans="1:15" x14ac:dyDescent="0.25">
      <c r="A2887" s="4">
        <v>40955</v>
      </c>
      <c r="B2887">
        <v>3</v>
      </c>
      <c r="C2887">
        <v>2</v>
      </c>
      <c r="D2887" s="5" t="s">
        <v>22</v>
      </c>
      <c r="E2887" s="6">
        <v>570.67999999999995</v>
      </c>
      <c r="F2887" s="6">
        <v>961.67</v>
      </c>
      <c r="G2887" s="6">
        <v>1532.35</v>
      </c>
      <c r="H2887" s="6" t="str">
        <f>VLOOKUP(Tabla1[[#This Row],[Caja]],Originales!$I$3:$K$6,2,FALSE)</f>
        <v>Las Canteras</v>
      </c>
      <c r="I2887" s="6" t="str">
        <f>VLOOKUP(Tabla1[[#This Row],[Caja]],Originales!$I$3:$K$6,3,FALSE)</f>
        <v>Las Palmas</v>
      </c>
      <c r="J2887" s="9" t="str">
        <f>VLOOKUP(Tabla1[[#This Row],[CodigoEmpleado]],Originales!$M$3:$P$13,2,FALSE)</f>
        <v>Paco</v>
      </c>
      <c r="K2887" s="10">
        <f>YEAR(Tabla1[[#This Row],[Fecha]])</f>
        <v>2012</v>
      </c>
      <c r="L2887" s="11">
        <f>MONTH(Tabla1[[#This Row],[Fecha]])</f>
        <v>2</v>
      </c>
      <c r="M2887" s="11">
        <f>DAY(Tabla1[[#This Row],[Fecha]])</f>
        <v>16</v>
      </c>
      <c r="N2887" s="11">
        <f>WEEKDAY(Tabla1[[#This Row],[Fecha]],2)</f>
        <v>4</v>
      </c>
      <c r="O2887" s="11" t="str">
        <f t="shared" si="45"/>
        <v>Jueves</v>
      </c>
    </row>
    <row r="2888" spans="1:15" x14ac:dyDescent="0.25">
      <c r="A2888" s="4">
        <v>40955</v>
      </c>
      <c r="B2888">
        <v>4</v>
      </c>
      <c r="C2888">
        <v>1</v>
      </c>
      <c r="D2888" s="5" t="s">
        <v>27</v>
      </c>
      <c r="E2888" s="6">
        <v>660.29</v>
      </c>
      <c r="F2888" s="6">
        <v>1111.6400000000001</v>
      </c>
      <c r="G2888" s="6">
        <v>1771.93</v>
      </c>
      <c r="H2888" s="6" t="str">
        <f>VLOOKUP(Tabla1[[#This Row],[Caja]],Originales!$I$3:$K$6,2,FALSE)</f>
        <v>Telde</v>
      </c>
      <c r="I2888" s="6" t="str">
        <f>VLOOKUP(Tabla1[[#This Row],[Caja]],Originales!$I$3:$K$6,3,FALSE)</f>
        <v>Las Palmas</v>
      </c>
      <c r="J2888" s="9" t="str">
        <f>VLOOKUP(Tabla1[[#This Row],[CodigoEmpleado]],Originales!$M$3:$P$13,2,FALSE)</f>
        <v>Bea</v>
      </c>
      <c r="K2888" s="10">
        <f>YEAR(Tabla1[[#This Row],[Fecha]])</f>
        <v>2012</v>
      </c>
      <c r="L2888" s="11">
        <f>MONTH(Tabla1[[#This Row],[Fecha]])</f>
        <v>2</v>
      </c>
      <c r="M2888" s="11">
        <f>DAY(Tabla1[[#This Row],[Fecha]])</f>
        <v>16</v>
      </c>
      <c r="N2888" s="11">
        <f>WEEKDAY(Tabla1[[#This Row],[Fecha]],2)</f>
        <v>4</v>
      </c>
      <c r="O2888" s="11" t="str">
        <f t="shared" si="45"/>
        <v>Jueves</v>
      </c>
    </row>
    <row r="2889" spans="1:15" x14ac:dyDescent="0.25">
      <c r="A2889" s="4">
        <v>40955</v>
      </c>
      <c r="B2889">
        <v>4</v>
      </c>
      <c r="C2889">
        <v>2</v>
      </c>
      <c r="D2889" s="5" t="s">
        <v>32</v>
      </c>
      <c r="E2889" s="6">
        <v>760.62</v>
      </c>
      <c r="F2889" s="6">
        <v>1291.3</v>
      </c>
      <c r="G2889" s="6">
        <v>2051.92</v>
      </c>
      <c r="H2889" s="6" t="str">
        <f>VLOOKUP(Tabla1[[#This Row],[Caja]],Originales!$I$3:$K$6,2,FALSE)</f>
        <v>Telde</v>
      </c>
      <c r="I2889" s="6" t="str">
        <f>VLOOKUP(Tabla1[[#This Row],[Caja]],Originales!$I$3:$K$6,3,FALSE)</f>
        <v>Las Palmas</v>
      </c>
      <c r="J2889" s="9" t="str">
        <f>VLOOKUP(Tabla1[[#This Row],[CodigoEmpleado]],Originales!$M$3:$P$13,2,FALSE)</f>
        <v>Ana</v>
      </c>
      <c r="K2889" s="10">
        <f>YEAR(Tabla1[[#This Row],[Fecha]])</f>
        <v>2012</v>
      </c>
      <c r="L2889" s="11">
        <f>MONTH(Tabla1[[#This Row],[Fecha]])</f>
        <v>2</v>
      </c>
      <c r="M2889" s="11">
        <f>DAY(Tabla1[[#This Row],[Fecha]])</f>
        <v>16</v>
      </c>
      <c r="N2889" s="11">
        <f>WEEKDAY(Tabla1[[#This Row],[Fecha]],2)</f>
        <v>4</v>
      </c>
      <c r="O2889" s="11" t="str">
        <f t="shared" si="45"/>
        <v>Jueves</v>
      </c>
    </row>
    <row r="2890" spans="1:15" x14ac:dyDescent="0.25">
      <c r="A2890" s="4">
        <v>40956</v>
      </c>
      <c r="B2890">
        <v>1</v>
      </c>
      <c r="C2890">
        <v>1</v>
      </c>
      <c r="D2890" s="5" t="s">
        <v>37</v>
      </c>
      <c r="E2890" s="6">
        <v>623.64</v>
      </c>
      <c r="F2890" s="6">
        <v>1066.19</v>
      </c>
      <c r="G2890" s="6">
        <v>1689.83</v>
      </c>
      <c r="H2890" s="6" t="str">
        <f>VLOOKUP(Tabla1[[#This Row],[Caja]],Originales!$I$3:$K$6,2,FALSE)</f>
        <v>Tenerife Norte</v>
      </c>
      <c r="I2890" s="6" t="str">
        <f>VLOOKUP(Tabla1[[#This Row],[Caja]],Originales!$I$3:$K$6,3,FALSE)</f>
        <v>Tenerife</v>
      </c>
      <c r="J2890" s="9" t="str">
        <f>VLOOKUP(Tabla1[[#This Row],[CodigoEmpleado]],Originales!$M$3:$P$13,2,FALSE)</f>
        <v>Luis</v>
      </c>
      <c r="K2890" s="10">
        <f>YEAR(Tabla1[[#This Row],[Fecha]])</f>
        <v>2012</v>
      </c>
      <c r="L2890" s="11">
        <f>MONTH(Tabla1[[#This Row],[Fecha]])</f>
        <v>2</v>
      </c>
      <c r="M2890" s="11">
        <f>DAY(Tabla1[[#This Row],[Fecha]])</f>
        <v>17</v>
      </c>
      <c r="N2890" s="11">
        <f>WEEKDAY(Tabla1[[#This Row],[Fecha]],2)</f>
        <v>5</v>
      </c>
      <c r="O2890" s="11" t="str">
        <f t="shared" si="45"/>
        <v>Viernes</v>
      </c>
    </row>
    <row r="2891" spans="1:15" x14ac:dyDescent="0.25">
      <c r="A2891" s="4">
        <v>40956</v>
      </c>
      <c r="B2891">
        <v>1</v>
      </c>
      <c r="C2891">
        <v>2</v>
      </c>
      <c r="D2891" s="5" t="s">
        <v>40</v>
      </c>
      <c r="E2891" s="6">
        <v>767.21</v>
      </c>
      <c r="F2891" s="6">
        <v>1258.57</v>
      </c>
      <c r="G2891" s="6">
        <v>2025.78</v>
      </c>
      <c r="H2891" s="6" t="str">
        <f>VLOOKUP(Tabla1[[#This Row],[Caja]],Originales!$I$3:$K$6,2,FALSE)</f>
        <v>Tenerife Norte</v>
      </c>
      <c r="I2891" s="6" t="str">
        <f>VLOOKUP(Tabla1[[#This Row],[Caja]],Originales!$I$3:$K$6,3,FALSE)</f>
        <v>Tenerife</v>
      </c>
      <c r="J2891" s="9" t="str">
        <f>VLOOKUP(Tabla1[[#This Row],[CodigoEmpleado]],Originales!$M$3:$P$13,2,FALSE)</f>
        <v>Pepe</v>
      </c>
      <c r="K2891" s="10">
        <f>YEAR(Tabla1[[#This Row],[Fecha]])</f>
        <v>2012</v>
      </c>
      <c r="L2891" s="11">
        <f>MONTH(Tabla1[[#This Row],[Fecha]])</f>
        <v>2</v>
      </c>
      <c r="M2891" s="11">
        <f>DAY(Tabla1[[#This Row],[Fecha]])</f>
        <v>17</v>
      </c>
      <c r="N2891" s="11">
        <f>WEEKDAY(Tabla1[[#This Row],[Fecha]],2)</f>
        <v>5</v>
      </c>
      <c r="O2891" s="11" t="str">
        <f t="shared" si="45"/>
        <v>Viernes</v>
      </c>
    </row>
    <row r="2892" spans="1:15" x14ac:dyDescent="0.25">
      <c r="A2892" s="4">
        <v>40956</v>
      </c>
      <c r="B2892">
        <v>2</v>
      </c>
      <c r="C2892">
        <v>1</v>
      </c>
      <c r="D2892" s="5" t="s">
        <v>41</v>
      </c>
      <c r="E2892" s="6">
        <v>594.79999999999995</v>
      </c>
      <c r="F2892" s="6">
        <v>989.68</v>
      </c>
      <c r="G2892" s="6">
        <v>1584.48</v>
      </c>
      <c r="H2892" s="6" t="str">
        <f>VLOOKUP(Tabla1[[#This Row],[Caja]],Originales!$I$3:$K$6,2,FALSE)</f>
        <v>Tenerife Sur</v>
      </c>
      <c r="I2892" s="6" t="str">
        <f>VLOOKUP(Tabla1[[#This Row],[Caja]],Originales!$I$3:$K$6,3,FALSE)</f>
        <v>Tenerife</v>
      </c>
      <c r="J2892" s="9" t="str">
        <f>VLOOKUP(Tabla1[[#This Row],[CodigoEmpleado]],Originales!$M$3:$P$13,2,FALSE)</f>
        <v>Javi</v>
      </c>
      <c r="K2892" s="10">
        <f>YEAR(Tabla1[[#This Row],[Fecha]])</f>
        <v>2012</v>
      </c>
      <c r="L2892" s="11">
        <f>MONTH(Tabla1[[#This Row],[Fecha]])</f>
        <v>2</v>
      </c>
      <c r="M2892" s="11">
        <f>DAY(Tabla1[[#This Row],[Fecha]])</f>
        <v>17</v>
      </c>
      <c r="N2892" s="11">
        <f>WEEKDAY(Tabla1[[#This Row],[Fecha]],2)</f>
        <v>5</v>
      </c>
      <c r="O2892" s="11" t="str">
        <f t="shared" si="45"/>
        <v>Viernes</v>
      </c>
    </row>
    <row r="2893" spans="1:15" x14ac:dyDescent="0.25">
      <c r="A2893" s="4">
        <v>40956</v>
      </c>
      <c r="B2893">
        <v>2</v>
      </c>
      <c r="C2893">
        <v>2</v>
      </c>
      <c r="D2893" s="5" t="s">
        <v>43</v>
      </c>
      <c r="E2893" s="6">
        <v>568.11</v>
      </c>
      <c r="F2893" s="6">
        <v>948.21</v>
      </c>
      <c r="G2893" s="6">
        <v>1516.32</v>
      </c>
      <c r="H2893" s="6" t="str">
        <f>VLOOKUP(Tabla1[[#This Row],[Caja]],Originales!$I$3:$K$6,2,FALSE)</f>
        <v>Tenerife Sur</v>
      </c>
      <c r="I2893" s="6" t="str">
        <f>VLOOKUP(Tabla1[[#This Row],[Caja]],Originales!$I$3:$K$6,3,FALSE)</f>
        <v>Tenerife</v>
      </c>
      <c r="J2893" s="9" t="str">
        <f>VLOOKUP(Tabla1[[#This Row],[CodigoEmpleado]],Originales!$M$3:$P$13,2,FALSE)</f>
        <v>Jose</v>
      </c>
      <c r="K2893" s="10">
        <f>YEAR(Tabla1[[#This Row],[Fecha]])</f>
        <v>2012</v>
      </c>
      <c r="L2893" s="11">
        <f>MONTH(Tabla1[[#This Row],[Fecha]])</f>
        <v>2</v>
      </c>
      <c r="M2893" s="11">
        <f>DAY(Tabla1[[#This Row],[Fecha]])</f>
        <v>17</v>
      </c>
      <c r="N2893" s="11">
        <f>WEEKDAY(Tabla1[[#This Row],[Fecha]],2)</f>
        <v>5</v>
      </c>
      <c r="O2893" s="11" t="str">
        <f t="shared" si="45"/>
        <v>Viernes</v>
      </c>
    </row>
    <row r="2894" spans="1:15" x14ac:dyDescent="0.25">
      <c r="A2894" s="4">
        <v>40956</v>
      </c>
      <c r="B2894">
        <v>3</v>
      </c>
      <c r="C2894">
        <v>1</v>
      </c>
      <c r="D2894" s="5" t="s">
        <v>47</v>
      </c>
      <c r="E2894" s="6">
        <v>552.77</v>
      </c>
      <c r="F2894" s="6">
        <v>983.8</v>
      </c>
      <c r="G2894" s="6">
        <v>1536.57</v>
      </c>
      <c r="H2894" s="6" t="str">
        <f>VLOOKUP(Tabla1[[#This Row],[Caja]],Originales!$I$3:$K$6,2,FALSE)</f>
        <v>Las Canteras</v>
      </c>
      <c r="I2894" s="6" t="str">
        <f>VLOOKUP(Tabla1[[#This Row],[Caja]],Originales!$I$3:$K$6,3,FALSE)</f>
        <v>Las Palmas</v>
      </c>
      <c r="J2894" s="9" t="str">
        <f>VLOOKUP(Tabla1[[#This Row],[CodigoEmpleado]],Originales!$M$3:$P$13,2,FALSE)</f>
        <v>Toño</v>
      </c>
      <c r="K2894" s="10">
        <f>YEAR(Tabla1[[#This Row],[Fecha]])</f>
        <v>2012</v>
      </c>
      <c r="L2894" s="11">
        <f>MONTH(Tabla1[[#This Row],[Fecha]])</f>
        <v>2</v>
      </c>
      <c r="M2894" s="11">
        <f>DAY(Tabla1[[#This Row],[Fecha]])</f>
        <v>17</v>
      </c>
      <c r="N2894" s="11">
        <f>WEEKDAY(Tabla1[[#This Row],[Fecha]],2)</f>
        <v>5</v>
      </c>
      <c r="O2894" s="11" t="str">
        <f t="shared" si="45"/>
        <v>Viernes</v>
      </c>
    </row>
    <row r="2895" spans="1:15" x14ac:dyDescent="0.25">
      <c r="A2895" s="4">
        <v>40956</v>
      </c>
      <c r="B2895">
        <v>3</v>
      </c>
      <c r="C2895">
        <v>2</v>
      </c>
      <c r="D2895" s="5" t="s">
        <v>24</v>
      </c>
      <c r="E2895" s="6">
        <v>774.4</v>
      </c>
      <c r="F2895" s="6">
        <v>1199.33</v>
      </c>
      <c r="G2895" s="6">
        <v>1973.73</v>
      </c>
      <c r="H2895" s="6" t="str">
        <f>VLOOKUP(Tabla1[[#This Row],[Caja]],Originales!$I$3:$K$6,2,FALSE)</f>
        <v>Las Canteras</v>
      </c>
      <c r="I2895" s="6" t="str">
        <f>VLOOKUP(Tabla1[[#This Row],[Caja]],Originales!$I$3:$K$6,3,FALSE)</f>
        <v>Las Palmas</v>
      </c>
      <c r="J2895" s="9" t="str">
        <f>VLOOKUP(Tabla1[[#This Row],[CodigoEmpleado]],Originales!$M$3:$P$13,2,FALSE)</f>
        <v>Ana</v>
      </c>
      <c r="K2895" s="10">
        <f>YEAR(Tabla1[[#This Row],[Fecha]])</f>
        <v>2012</v>
      </c>
      <c r="L2895" s="11">
        <f>MONTH(Tabla1[[#This Row],[Fecha]])</f>
        <v>2</v>
      </c>
      <c r="M2895" s="11">
        <f>DAY(Tabla1[[#This Row],[Fecha]])</f>
        <v>17</v>
      </c>
      <c r="N2895" s="11">
        <f>WEEKDAY(Tabla1[[#This Row],[Fecha]],2)</f>
        <v>5</v>
      </c>
      <c r="O2895" s="11" t="str">
        <f t="shared" si="45"/>
        <v>Viernes</v>
      </c>
    </row>
    <row r="2896" spans="1:15" x14ac:dyDescent="0.25">
      <c r="A2896" s="4">
        <v>40956</v>
      </c>
      <c r="B2896">
        <v>4</v>
      </c>
      <c r="C2896">
        <v>1</v>
      </c>
      <c r="D2896" s="5" t="s">
        <v>30</v>
      </c>
      <c r="E2896" s="6">
        <v>604.4</v>
      </c>
      <c r="F2896" s="6">
        <v>960.58</v>
      </c>
      <c r="G2896" s="6">
        <v>1564.98</v>
      </c>
      <c r="H2896" s="6" t="str">
        <f>VLOOKUP(Tabla1[[#This Row],[Caja]],Originales!$I$3:$K$6,2,FALSE)</f>
        <v>Telde</v>
      </c>
      <c r="I2896" s="6" t="str">
        <f>VLOOKUP(Tabla1[[#This Row],[Caja]],Originales!$I$3:$K$6,3,FALSE)</f>
        <v>Las Palmas</v>
      </c>
      <c r="J2896" s="9" t="str">
        <f>VLOOKUP(Tabla1[[#This Row],[CodigoEmpleado]],Originales!$M$3:$P$13,2,FALSE)</f>
        <v>Juan</v>
      </c>
      <c r="K2896" s="10">
        <f>YEAR(Tabla1[[#This Row],[Fecha]])</f>
        <v>2012</v>
      </c>
      <c r="L2896" s="11">
        <f>MONTH(Tabla1[[#This Row],[Fecha]])</f>
        <v>2</v>
      </c>
      <c r="M2896" s="11">
        <f>DAY(Tabla1[[#This Row],[Fecha]])</f>
        <v>17</v>
      </c>
      <c r="N2896" s="11">
        <f>WEEKDAY(Tabla1[[#This Row],[Fecha]],2)</f>
        <v>5</v>
      </c>
      <c r="O2896" s="11" t="str">
        <f t="shared" si="45"/>
        <v>Viernes</v>
      </c>
    </row>
    <row r="2897" spans="1:15" x14ac:dyDescent="0.25">
      <c r="A2897" s="4">
        <v>40956</v>
      </c>
      <c r="B2897">
        <v>4</v>
      </c>
      <c r="C2897">
        <v>2</v>
      </c>
      <c r="D2897" s="5" t="s">
        <v>16</v>
      </c>
      <c r="E2897" s="6">
        <v>605.69000000000005</v>
      </c>
      <c r="F2897" s="6">
        <v>1073</v>
      </c>
      <c r="G2897" s="6">
        <v>1678.69</v>
      </c>
      <c r="H2897" s="6" t="str">
        <f>VLOOKUP(Tabla1[[#This Row],[Caja]],Originales!$I$3:$K$6,2,FALSE)</f>
        <v>Telde</v>
      </c>
      <c r="I2897" s="6" t="str">
        <f>VLOOKUP(Tabla1[[#This Row],[Caja]],Originales!$I$3:$K$6,3,FALSE)</f>
        <v>Las Palmas</v>
      </c>
      <c r="J2897" s="9" t="str">
        <f>VLOOKUP(Tabla1[[#This Row],[CodigoEmpleado]],Originales!$M$3:$P$13,2,FALSE)</f>
        <v>Jorge</v>
      </c>
      <c r="K2897" s="10">
        <f>YEAR(Tabla1[[#This Row],[Fecha]])</f>
        <v>2012</v>
      </c>
      <c r="L2897" s="11">
        <f>MONTH(Tabla1[[#This Row],[Fecha]])</f>
        <v>2</v>
      </c>
      <c r="M2897" s="11">
        <f>DAY(Tabla1[[#This Row],[Fecha]])</f>
        <v>17</v>
      </c>
      <c r="N2897" s="11">
        <f>WEEKDAY(Tabla1[[#This Row],[Fecha]],2)</f>
        <v>5</v>
      </c>
      <c r="O2897" s="11" t="str">
        <f t="shared" si="45"/>
        <v>Viernes</v>
      </c>
    </row>
    <row r="2898" spans="1:15" x14ac:dyDescent="0.25">
      <c r="A2898" s="4">
        <v>40957</v>
      </c>
      <c r="B2898">
        <v>1</v>
      </c>
      <c r="C2898">
        <v>1</v>
      </c>
      <c r="D2898" s="5" t="s">
        <v>22</v>
      </c>
      <c r="E2898" s="6">
        <v>632.28</v>
      </c>
      <c r="F2898" s="6">
        <v>959.13</v>
      </c>
      <c r="G2898" s="6">
        <v>1591.41</v>
      </c>
      <c r="H2898" s="6" t="str">
        <f>VLOOKUP(Tabla1[[#This Row],[Caja]],Originales!$I$3:$K$6,2,FALSE)</f>
        <v>Tenerife Norte</v>
      </c>
      <c r="I2898" s="6" t="str">
        <f>VLOOKUP(Tabla1[[#This Row],[Caja]],Originales!$I$3:$K$6,3,FALSE)</f>
        <v>Tenerife</v>
      </c>
      <c r="J2898" s="9" t="str">
        <f>VLOOKUP(Tabla1[[#This Row],[CodigoEmpleado]],Originales!$M$3:$P$13,2,FALSE)</f>
        <v>Paco</v>
      </c>
      <c r="K2898" s="10">
        <f>YEAR(Tabla1[[#This Row],[Fecha]])</f>
        <v>2012</v>
      </c>
      <c r="L2898" s="11">
        <f>MONTH(Tabla1[[#This Row],[Fecha]])</f>
        <v>2</v>
      </c>
      <c r="M2898" s="11">
        <f>DAY(Tabla1[[#This Row],[Fecha]])</f>
        <v>18</v>
      </c>
      <c r="N2898" s="11">
        <f>WEEKDAY(Tabla1[[#This Row],[Fecha]],2)</f>
        <v>6</v>
      </c>
      <c r="O2898" s="11" t="str">
        <f t="shared" si="45"/>
        <v>Sábado</v>
      </c>
    </row>
    <row r="2899" spans="1:15" x14ac:dyDescent="0.25">
      <c r="A2899" s="4">
        <v>40957</v>
      </c>
      <c r="B2899">
        <v>1</v>
      </c>
      <c r="C2899">
        <v>2</v>
      </c>
      <c r="D2899" s="5" t="s">
        <v>27</v>
      </c>
      <c r="E2899" s="6">
        <v>646.88</v>
      </c>
      <c r="F2899" s="6">
        <v>1088.8800000000001</v>
      </c>
      <c r="G2899" s="6">
        <v>1735.76</v>
      </c>
      <c r="H2899" s="6" t="str">
        <f>VLOOKUP(Tabla1[[#This Row],[Caja]],Originales!$I$3:$K$6,2,FALSE)</f>
        <v>Tenerife Norte</v>
      </c>
      <c r="I2899" s="6" t="str">
        <f>VLOOKUP(Tabla1[[#This Row],[Caja]],Originales!$I$3:$K$6,3,FALSE)</f>
        <v>Tenerife</v>
      </c>
      <c r="J2899" s="9" t="str">
        <f>VLOOKUP(Tabla1[[#This Row],[CodigoEmpleado]],Originales!$M$3:$P$13,2,FALSE)</f>
        <v>Bea</v>
      </c>
      <c r="K2899" s="10">
        <f>YEAR(Tabla1[[#This Row],[Fecha]])</f>
        <v>2012</v>
      </c>
      <c r="L2899" s="11">
        <f>MONTH(Tabla1[[#This Row],[Fecha]])</f>
        <v>2</v>
      </c>
      <c r="M2899" s="11">
        <f>DAY(Tabla1[[#This Row],[Fecha]])</f>
        <v>18</v>
      </c>
      <c r="N2899" s="11">
        <f>WEEKDAY(Tabla1[[#This Row],[Fecha]],2)</f>
        <v>6</v>
      </c>
      <c r="O2899" s="11" t="str">
        <f t="shared" si="45"/>
        <v>Sábado</v>
      </c>
    </row>
    <row r="2900" spans="1:15" x14ac:dyDescent="0.25">
      <c r="A2900" s="4">
        <v>40957</v>
      </c>
      <c r="B2900">
        <v>2</v>
      </c>
      <c r="C2900">
        <v>1</v>
      </c>
      <c r="D2900" s="5" t="s">
        <v>32</v>
      </c>
      <c r="E2900" s="6">
        <v>601.85</v>
      </c>
      <c r="F2900" s="6">
        <v>932.34</v>
      </c>
      <c r="G2900" s="6">
        <v>1534.19</v>
      </c>
      <c r="H2900" s="6" t="str">
        <f>VLOOKUP(Tabla1[[#This Row],[Caja]],Originales!$I$3:$K$6,2,FALSE)</f>
        <v>Tenerife Sur</v>
      </c>
      <c r="I2900" s="6" t="str">
        <f>VLOOKUP(Tabla1[[#This Row],[Caja]],Originales!$I$3:$K$6,3,FALSE)</f>
        <v>Tenerife</v>
      </c>
      <c r="J2900" s="9" t="str">
        <f>VLOOKUP(Tabla1[[#This Row],[CodigoEmpleado]],Originales!$M$3:$P$13,2,FALSE)</f>
        <v>Ana</v>
      </c>
      <c r="K2900" s="10">
        <f>YEAR(Tabla1[[#This Row],[Fecha]])</f>
        <v>2012</v>
      </c>
      <c r="L2900" s="11">
        <f>MONTH(Tabla1[[#This Row],[Fecha]])</f>
        <v>2</v>
      </c>
      <c r="M2900" s="11">
        <f>DAY(Tabla1[[#This Row],[Fecha]])</f>
        <v>18</v>
      </c>
      <c r="N2900" s="11">
        <f>WEEKDAY(Tabla1[[#This Row],[Fecha]],2)</f>
        <v>6</v>
      </c>
      <c r="O2900" s="11" t="str">
        <f t="shared" si="45"/>
        <v>Sábado</v>
      </c>
    </row>
    <row r="2901" spans="1:15" x14ac:dyDescent="0.25">
      <c r="A2901" s="4">
        <v>40957</v>
      </c>
      <c r="B2901">
        <v>2</v>
      </c>
      <c r="C2901">
        <v>2</v>
      </c>
      <c r="D2901" s="5" t="s">
        <v>37</v>
      </c>
      <c r="E2901" s="6">
        <v>798.76</v>
      </c>
      <c r="F2901" s="6">
        <v>1245.48</v>
      </c>
      <c r="G2901" s="6">
        <v>2044.24</v>
      </c>
      <c r="H2901" s="6" t="str">
        <f>VLOOKUP(Tabla1[[#This Row],[Caja]],Originales!$I$3:$K$6,2,FALSE)</f>
        <v>Tenerife Sur</v>
      </c>
      <c r="I2901" s="6" t="str">
        <f>VLOOKUP(Tabla1[[#This Row],[Caja]],Originales!$I$3:$K$6,3,FALSE)</f>
        <v>Tenerife</v>
      </c>
      <c r="J2901" s="9" t="str">
        <f>VLOOKUP(Tabla1[[#This Row],[CodigoEmpleado]],Originales!$M$3:$P$13,2,FALSE)</f>
        <v>Luis</v>
      </c>
      <c r="K2901" s="10">
        <f>YEAR(Tabla1[[#This Row],[Fecha]])</f>
        <v>2012</v>
      </c>
      <c r="L2901" s="11">
        <f>MONTH(Tabla1[[#This Row],[Fecha]])</f>
        <v>2</v>
      </c>
      <c r="M2901" s="11">
        <f>DAY(Tabla1[[#This Row],[Fecha]])</f>
        <v>18</v>
      </c>
      <c r="N2901" s="11">
        <f>WEEKDAY(Tabla1[[#This Row],[Fecha]],2)</f>
        <v>6</v>
      </c>
      <c r="O2901" s="11" t="str">
        <f t="shared" si="45"/>
        <v>Sábado</v>
      </c>
    </row>
    <row r="2902" spans="1:15" x14ac:dyDescent="0.25">
      <c r="A2902" s="4">
        <v>40957</v>
      </c>
      <c r="B2902">
        <v>3</v>
      </c>
      <c r="C2902">
        <v>1</v>
      </c>
      <c r="D2902" s="5" t="s">
        <v>40</v>
      </c>
      <c r="E2902" s="6">
        <v>710.98</v>
      </c>
      <c r="F2902" s="6">
        <v>1068.43</v>
      </c>
      <c r="G2902" s="6">
        <v>1779.41</v>
      </c>
      <c r="H2902" s="6" t="str">
        <f>VLOOKUP(Tabla1[[#This Row],[Caja]],Originales!$I$3:$K$6,2,FALSE)</f>
        <v>Las Canteras</v>
      </c>
      <c r="I2902" s="6" t="str">
        <f>VLOOKUP(Tabla1[[#This Row],[Caja]],Originales!$I$3:$K$6,3,FALSE)</f>
        <v>Las Palmas</v>
      </c>
      <c r="J2902" s="9" t="str">
        <f>VLOOKUP(Tabla1[[#This Row],[CodigoEmpleado]],Originales!$M$3:$P$13,2,FALSE)</f>
        <v>Pepe</v>
      </c>
      <c r="K2902" s="10">
        <f>YEAR(Tabla1[[#This Row],[Fecha]])</f>
        <v>2012</v>
      </c>
      <c r="L2902" s="11">
        <f>MONTH(Tabla1[[#This Row],[Fecha]])</f>
        <v>2</v>
      </c>
      <c r="M2902" s="11">
        <f>DAY(Tabla1[[#This Row],[Fecha]])</f>
        <v>18</v>
      </c>
      <c r="N2902" s="11">
        <f>WEEKDAY(Tabla1[[#This Row],[Fecha]],2)</f>
        <v>6</v>
      </c>
      <c r="O2902" s="11" t="str">
        <f t="shared" si="45"/>
        <v>Sábado</v>
      </c>
    </row>
    <row r="2903" spans="1:15" x14ac:dyDescent="0.25">
      <c r="A2903" s="4">
        <v>40957</v>
      </c>
      <c r="B2903">
        <v>3</v>
      </c>
      <c r="C2903">
        <v>2</v>
      </c>
      <c r="D2903" s="5" t="s">
        <v>41</v>
      </c>
      <c r="E2903" s="6">
        <v>793.79</v>
      </c>
      <c r="F2903" s="6">
        <v>1297.1600000000001</v>
      </c>
      <c r="G2903" s="6">
        <v>2090.9499999999998</v>
      </c>
      <c r="H2903" s="6" t="str">
        <f>VLOOKUP(Tabla1[[#This Row],[Caja]],Originales!$I$3:$K$6,2,FALSE)</f>
        <v>Las Canteras</v>
      </c>
      <c r="I2903" s="6" t="str">
        <f>VLOOKUP(Tabla1[[#This Row],[Caja]],Originales!$I$3:$K$6,3,FALSE)</f>
        <v>Las Palmas</v>
      </c>
      <c r="J2903" s="9" t="str">
        <f>VLOOKUP(Tabla1[[#This Row],[CodigoEmpleado]],Originales!$M$3:$P$13,2,FALSE)</f>
        <v>Javi</v>
      </c>
      <c r="K2903" s="10">
        <f>YEAR(Tabla1[[#This Row],[Fecha]])</f>
        <v>2012</v>
      </c>
      <c r="L2903" s="11">
        <f>MONTH(Tabla1[[#This Row],[Fecha]])</f>
        <v>2</v>
      </c>
      <c r="M2903" s="11">
        <f>DAY(Tabla1[[#This Row],[Fecha]])</f>
        <v>18</v>
      </c>
      <c r="N2903" s="11">
        <f>WEEKDAY(Tabla1[[#This Row],[Fecha]],2)</f>
        <v>6</v>
      </c>
      <c r="O2903" s="11" t="str">
        <f t="shared" si="45"/>
        <v>Sábado</v>
      </c>
    </row>
    <row r="2904" spans="1:15" x14ac:dyDescent="0.25">
      <c r="A2904" s="4">
        <v>40957</v>
      </c>
      <c r="B2904">
        <v>4</v>
      </c>
      <c r="C2904">
        <v>1</v>
      </c>
      <c r="D2904" s="5" t="s">
        <v>43</v>
      </c>
      <c r="E2904" s="6">
        <v>669.95</v>
      </c>
      <c r="F2904" s="6">
        <v>1130.19</v>
      </c>
      <c r="G2904" s="6">
        <v>1800.14</v>
      </c>
      <c r="H2904" s="6" t="str">
        <f>VLOOKUP(Tabla1[[#This Row],[Caja]],Originales!$I$3:$K$6,2,FALSE)</f>
        <v>Telde</v>
      </c>
      <c r="I2904" s="6" t="str">
        <f>VLOOKUP(Tabla1[[#This Row],[Caja]],Originales!$I$3:$K$6,3,FALSE)</f>
        <v>Las Palmas</v>
      </c>
      <c r="J2904" s="9" t="str">
        <f>VLOOKUP(Tabla1[[#This Row],[CodigoEmpleado]],Originales!$M$3:$P$13,2,FALSE)</f>
        <v>Jose</v>
      </c>
      <c r="K2904" s="10">
        <f>YEAR(Tabla1[[#This Row],[Fecha]])</f>
        <v>2012</v>
      </c>
      <c r="L2904" s="11">
        <f>MONTH(Tabla1[[#This Row],[Fecha]])</f>
        <v>2</v>
      </c>
      <c r="M2904" s="11">
        <f>DAY(Tabla1[[#This Row],[Fecha]])</f>
        <v>18</v>
      </c>
      <c r="N2904" s="11">
        <f>WEEKDAY(Tabla1[[#This Row],[Fecha]],2)</f>
        <v>6</v>
      </c>
      <c r="O2904" s="11" t="str">
        <f t="shared" si="45"/>
        <v>Sábado</v>
      </c>
    </row>
    <row r="2905" spans="1:15" x14ac:dyDescent="0.25">
      <c r="A2905" s="4">
        <v>40957</v>
      </c>
      <c r="B2905">
        <v>4</v>
      </c>
      <c r="C2905">
        <v>2</v>
      </c>
      <c r="D2905" s="5" t="s">
        <v>47</v>
      </c>
      <c r="E2905" s="6">
        <v>593.79999999999995</v>
      </c>
      <c r="F2905" s="6">
        <v>1004.58</v>
      </c>
      <c r="G2905" s="6">
        <v>1598.38</v>
      </c>
      <c r="H2905" s="6" t="str">
        <f>VLOOKUP(Tabla1[[#This Row],[Caja]],Originales!$I$3:$K$6,2,FALSE)</f>
        <v>Telde</v>
      </c>
      <c r="I2905" s="6" t="str">
        <f>VLOOKUP(Tabla1[[#This Row],[Caja]],Originales!$I$3:$K$6,3,FALSE)</f>
        <v>Las Palmas</v>
      </c>
      <c r="J2905" s="9" t="str">
        <f>VLOOKUP(Tabla1[[#This Row],[CodigoEmpleado]],Originales!$M$3:$P$13,2,FALSE)</f>
        <v>Toño</v>
      </c>
      <c r="K2905" s="10">
        <f>YEAR(Tabla1[[#This Row],[Fecha]])</f>
        <v>2012</v>
      </c>
      <c r="L2905" s="11">
        <f>MONTH(Tabla1[[#This Row],[Fecha]])</f>
        <v>2</v>
      </c>
      <c r="M2905" s="11">
        <f>DAY(Tabla1[[#This Row],[Fecha]])</f>
        <v>18</v>
      </c>
      <c r="N2905" s="11">
        <f>WEEKDAY(Tabla1[[#This Row],[Fecha]],2)</f>
        <v>6</v>
      </c>
      <c r="O2905" s="11" t="str">
        <f t="shared" si="45"/>
        <v>Sábado</v>
      </c>
    </row>
    <row r="2906" spans="1:15" x14ac:dyDescent="0.25">
      <c r="A2906" s="4">
        <v>40958</v>
      </c>
      <c r="B2906">
        <v>1</v>
      </c>
      <c r="C2906">
        <v>1</v>
      </c>
      <c r="D2906" s="5" t="s">
        <v>24</v>
      </c>
      <c r="E2906" s="6">
        <v>546.17999999999995</v>
      </c>
      <c r="F2906" s="6">
        <v>969.91</v>
      </c>
      <c r="G2906" s="6">
        <v>1516.09</v>
      </c>
      <c r="H2906" s="6" t="str">
        <f>VLOOKUP(Tabla1[[#This Row],[Caja]],Originales!$I$3:$K$6,2,FALSE)</f>
        <v>Tenerife Norte</v>
      </c>
      <c r="I2906" s="6" t="str">
        <f>VLOOKUP(Tabla1[[#This Row],[Caja]],Originales!$I$3:$K$6,3,FALSE)</f>
        <v>Tenerife</v>
      </c>
      <c r="J2906" s="9" t="str">
        <f>VLOOKUP(Tabla1[[#This Row],[CodigoEmpleado]],Originales!$M$3:$P$13,2,FALSE)</f>
        <v>Ana</v>
      </c>
      <c r="K2906" s="10">
        <f>YEAR(Tabla1[[#This Row],[Fecha]])</f>
        <v>2012</v>
      </c>
      <c r="L2906" s="11">
        <f>MONTH(Tabla1[[#This Row],[Fecha]])</f>
        <v>2</v>
      </c>
      <c r="M2906" s="11">
        <f>DAY(Tabla1[[#This Row],[Fecha]])</f>
        <v>19</v>
      </c>
      <c r="N2906" s="11">
        <f>WEEKDAY(Tabla1[[#This Row],[Fecha]],2)</f>
        <v>7</v>
      </c>
      <c r="O2906" s="11" t="str">
        <f t="shared" si="45"/>
        <v>Domingo</v>
      </c>
    </row>
    <row r="2907" spans="1:15" x14ac:dyDescent="0.25">
      <c r="A2907" s="4">
        <v>40958</v>
      </c>
      <c r="B2907">
        <v>1</v>
      </c>
      <c r="C2907">
        <v>2</v>
      </c>
      <c r="D2907" s="5" t="s">
        <v>30</v>
      </c>
      <c r="E2907" s="6">
        <v>727.25</v>
      </c>
      <c r="F2907" s="6">
        <v>1277.73</v>
      </c>
      <c r="G2907" s="6">
        <v>2004.98</v>
      </c>
      <c r="H2907" s="6" t="str">
        <f>VLOOKUP(Tabla1[[#This Row],[Caja]],Originales!$I$3:$K$6,2,FALSE)</f>
        <v>Tenerife Norte</v>
      </c>
      <c r="I2907" s="6" t="str">
        <f>VLOOKUP(Tabla1[[#This Row],[Caja]],Originales!$I$3:$K$6,3,FALSE)</f>
        <v>Tenerife</v>
      </c>
      <c r="J2907" s="9" t="str">
        <f>VLOOKUP(Tabla1[[#This Row],[CodigoEmpleado]],Originales!$M$3:$P$13,2,FALSE)</f>
        <v>Juan</v>
      </c>
      <c r="K2907" s="10">
        <f>YEAR(Tabla1[[#This Row],[Fecha]])</f>
        <v>2012</v>
      </c>
      <c r="L2907" s="11">
        <f>MONTH(Tabla1[[#This Row],[Fecha]])</f>
        <v>2</v>
      </c>
      <c r="M2907" s="11">
        <f>DAY(Tabla1[[#This Row],[Fecha]])</f>
        <v>19</v>
      </c>
      <c r="N2907" s="11">
        <f>WEEKDAY(Tabla1[[#This Row],[Fecha]],2)</f>
        <v>7</v>
      </c>
      <c r="O2907" s="11" t="str">
        <f t="shared" si="45"/>
        <v>Domingo</v>
      </c>
    </row>
    <row r="2908" spans="1:15" x14ac:dyDescent="0.25">
      <c r="A2908" s="4">
        <v>40958</v>
      </c>
      <c r="B2908">
        <v>2</v>
      </c>
      <c r="C2908">
        <v>1</v>
      </c>
      <c r="D2908" s="5" t="s">
        <v>16</v>
      </c>
      <c r="E2908" s="6">
        <v>590.16</v>
      </c>
      <c r="F2908" s="6">
        <v>977.34</v>
      </c>
      <c r="G2908" s="6">
        <v>1567.5</v>
      </c>
      <c r="H2908" s="6" t="str">
        <f>VLOOKUP(Tabla1[[#This Row],[Caja]],Originales!$I$3:$K$6,2,FALSE)</f>
        <v>Tenerife Sur</v>
      </c>
      <c r="I2908" s="6" t="str">
        <f>VLOOKUP(Tabla1[[#This Row],[Caja]],Originales!$I$3:$K$6,3,FALSE)</f>
        <v>Tenerife</v>
      </c>
      <c r="J2908" s="9" t="str">
        <f>VLOOKUP(Tabla1[[#This Row],[CodigoEmpleado]],Originales!$M$3:$P$13,2,FALSE)</f>
        <v>Jorge</v>
      </c>
      <c r="K2908" s="10">
        <f>YEAR(Tabla1[[#This Row],[Fecha]])</f>
        <v>2012</v>
      </c>
      <c r="L2908" s="11">
        <f>MONTH(Tabla1[[#This Row],[Fecha]])</f>
        <v>2</v>
      </c>
      <c r="M2908" s="11">
        <f>DAY(Tabla1[[#This Row],[Fecha]])</f>
        <v>19</v>
      </c>
      <c r="N2908" s="11">
        <f>WEEKDAY(Tabla1[[#This Row],[Fecha]],2)</f>
        <v>7</v>
      </c>
      <c r="O2908" s="11" t="str">
        <f t="shared" si="45"/>
        <v>Domingo</v>
      </c>
    </row>
    <row r="2909" spans="1:15" x14ac:dyDescent="0.25">
      <c r="A2909" s="4">
        <v>40958</v>
      </c>
      <c r="B2909">
        <v>2</v>
      </c>
      <c r="C2909">
        <v>2</v>
      </c>
      <c r="D2909" s="5" t="s">
        <v>22</v>
      </c>
      <c r="E2909" s="6">
        <v>675.99</v>
      </c>
      <c r="F2909" s="6">
        <v>1233.29</v>
      </c>
      <c r="G2909" s="6">
        <v>1909.28</v>
      </c>
      <c r="H2909" s="6" t="str">
        <f>VLOOKUP(Tabla1[[#This Row],[Caja]],Originales!$I$3:$K$6,2,FALSE)</f>
        <v>Tenerife Sur</v>
      </c>
      <c r="I2909" s="6" t="str">
        <f>VLOOKUP(Tabla1[[#This Row],[Caja]],Originales!$I$3:$K$6,3,FALSE)</f>
        <v>Tenerife</v>
      </c>
      <c r="J2909" s="9" t="str">
        <f>VLOOKUP(Tabla1[[#This Row],[CodigoEmpleado]],Originales!$M$3:$P$13,2,FALSE)</f>
        <v>Paco</v>
      </c>
      <c r="K2909" s="10">
        <f>YEAR(Tabla1[[#This Row],[Fecha]])</f>
        <v>2012</v>
      </c>
      <c r="L2909" s="11">
        <f>MONTH(Tabla1[[#This Row],[Fecha]])</f>
        <v>2</v>
      </c>
      <c r="M2909" s="11">
        <f>DAY(Tabla1[[#This Row],[Fecha]])</f>
        <v>19</v>
      </c>
      <c r="N2909" s="11">
        <f>WEEKDAY(Tabla1[[#This Row],[Fecha]],2)</f>
        <v>7</v>
      </c>
      <c r="O2909" s="11" t="str">
        <f t="shared" si="45"/>
        <v>Domingo</v>
      </c>
    </row>
    <row r="2910" spans="1:15" x14ac:dyDescent="0.25">
      <c r="A2910" s="4">
        <v>40958</v>
      </c>
      <c r="B2910">
        <v>3</v>
      </c>
      <c r="C2910">
        <v>1</v>
      </c>
      <c r="D2910" s="5" t="s">
        <v>27</v>
      </c>
      <c r="E2910" s="6">
        <v>595.74</v>
      </c>
      <c r="F2910" s="6">
        <v>1046.3599999999999</v>
      </c>
      <c r="G2910" s="6">
        <v>1642.1</v>
      </c>
      <c r="H2910" s="6" t="str">
        <f>VLOOKUP(Tabla1[[#This Row],[Caja]],Originales!$I$3:$K$6,2,FALSE)</f>
        <v>Las Canteras</v>
      </c>
      <c r="I2910" s="6" t="str">
        <f>VLOOKUP(Tabla1[[#This Row],[Caja]],Originales!$I$3:$K$6,3,FALSE)</f>
        <v>Las Palmas</v>
      </c>
      <c r="J2910" s="9" t="str">
        <f>VLOOKUP(Tabla1[[#This Row],[CodigoEmpleado]],Originales!$M$3:$P$13,2,FALSE)</f>
        <v>Bea</v>
      </c>
      <c r="K2910" s="10">
        <f>YEAR(Tabla1[[#This Row],[Fecha]])</f>
        <v>2012</v>
      </c>
      <c r="L2910" s="11">
        <f>MONTH(Tabla1[[#This Row],[Fecha]])</f>
        <v>2</v>
      </c>
      <c r="M2910" s="11">
        <f>DAY(Tabla1[[#This Row],[Fecha]])</f>
        <v>19</v>
      </c>
      <c r="N2910" s="11">
        <f>WEEKDAY(Tabla1[[#This Row],[Fecha]],2)</f>
        <v>7</v>
      </c>
      <c r="O2910" s="11" t="str">
        <f t="shared" si="45"/>
        <v>Domingo</v>
      </c>
    </row>
    <row r="2911" spans="1:15" x14ac:dyDescent="0.25">
      <c r="A2911" s="4">
        <v>40958</v>
      </c>
      <c r="B2911">
        <v>3</v>
      </c>
      <c r="C2911">
        <v>2</v>
      </c>
      <c r="D2911" s="5" t="s">
        <v>32</v>
      </c>
      <c r="E2911" s="6">
        <v>542.16999999999996</v>
      </c>
      <c r="F2911" s="6">
        <v>1005.13</v>
      </c>
      <c r="G2911" s="6">
        <v>1547.3</v>
      </c>
      <c r="H2911" s="6" t="str">
        <f>VLOOKUP(Tabla1[[#This Row],[Caja]],Originales!$I$3:$K$6,2,FALSE)</f>
        <v>Las Canteras</v>
      </c>
      <c r="I2911" s="6" t="str">
        <f>VLOOKUP(Tabla1[[#This Row],[Caja]],Originales!$I$3:$K$6,3,FALSE)</f>
        <v>Las Palmas</v>
      </c>
      <c r="J2911" s="9" t="str">
        <f>VLOOKUP(Tabla1[[#This Row],[CodigoEmpleado]],Originales!$M$3:$P$13,2,FALSE)</f>
        <v>Ana</v>
      </c>
      <c r="K2911" s="10">
        <f>YEAR(Tabla1[[#This Row],[Fecha]])</f>
        <v>2012</v>
      </c>
      <c r="L2911" s="11">
        <f>MONTH(Tabla1[[#This Row],[Fecha]])</f>
        <v>2</v>
      </c>
      <c r="M2911" s="11">
        <f>DAY(Tabla1[[#This Row],[Fecha]])</f>
        <v>19</v>
      </c>
      <c r="N2911" s="11">
        <f>WEEKDAY(Tabla1[[#This Row],[Fecha]],2)</f>
        <v>7</v>
      </c>
      <c r="O2911" s="11" t="str">
        <f t="shared" si="45"/>
        <v>Domingo</v>
      </c>
    </row>
    <row r="2912" spans="1:15" x14ac:dyDescent="0.25">
      <c r="A2912" s="4">
        <v>40958</v>
      </c>
      <c r="B2912">
        <v>4</v>
      </c>
      <c r="C2912">
        <v>1</v>
      </c>
      <c r="D2912" s="5" t="s">
        <v>37</v>
      </c>
      <c r="E2912" s="6">
        <v>691.98</v>
      </c>
      <c r="F2912" s="6">
        <v>1062.94</v>
      </c>
      <c r="G2912" s="6">
        <v>1754.92</v>
      </c>
      <c r="H2912" s="6" t="str">
        <f>VLOOKUP(Tabla1[[#This Row],[Caja]],Originales!$I$3:$K$6,2,FALSE)</f>
        <v>Telde</v>
      </c>
      <c r="I2912" s="6" t="str">
        <f>VLOOKUP(Tabla1[[#This Row],[Caja]],Originales!$I$3:$K$6,3,FALSE)</f>
        <v>Las Palmas</v>
      </c>
      <c r="J2912" s="9" t="str">
        <f>VLOOKUP(Tabla1[[#This Row],[CodigoEmpleado]],Originales!$M$3:$P$13,2,FALSE)</f>
        <v>Luis</v>
      </c>
      <c r="K2912" s="10">
        <f>YEAR(Tabla1[[#This Row],[Fecha]])</f>
        <v>2012</v>
      </c>
      <c r="L2912" s="11">
        <f>MONTH(Tabla1[[#This Row],[Fecha]])</f>
        <v>2</v>
      </c>
      <c r="M2912" s="11">
        <f>DAY(Tabla1[[#This Row],[Fecha]])</f>
        <v>19</v>
      </c>
      <c r="N2912" s="11">
        <f>WEEKDAY(Tabla1[[#This Row],[Fecha]],2)</f>
        <v>7</v>
      </c>
      <c r="O2912" s="11" t="str">
        <f t="shared" si="45"/>
        <v>Domingo</v>
      </c>
    </row>
    <row r="2913" spans="1:15" x14ac:dyDescent="0.25">
      <c r="A2913" s="4">
        <v>40958</v>
      </c>
      <c r="B2913">
        <v>4</v>
      </c>
      <c r="C2913">
        <v>2</v>
      </c>
      <c r="D2913" s="5" t="s">
        <v>40</v>
      </c>
      <c r="E2913" s="6">
        <v>800.25</v>
      </c>
      <c r="F2913" s="6">
        <v>1232.8399999999999</v>
      </c>
      <c r="G2913" s="6">
        <v>2033.09</v>
      </c>
      <c r="H2913" s="6" t="str">
        <f>VLOOKUP(Tabla1[[#This Row],[Caja]],Originales!$I$3:$K$6,2,FALSE)</f>
        <v>Telde</v>
      </c>
      <c r="I2913" s="6" t="str">
        <f>VLOOKUP(Tabla1[[#This Row],[Caja]],Originales!$I$3:$K$6,3,FALSE)</f>
        <v>Las Palmas</v>
      </c>
      <c r="J2913" s="9" t="str">
        <f>VLOOKUP(Tabla1[[#This Row],[CodigoEmpleado]],Originales!$M$3:$P$13,2,FALSE)</f>
        <v>Pepe</v>
      </c>
      <c r="K2913" s="10">
        <f>YEAR(Tabla1[[#This Row],[Fecha]])</f>
        <v>2012</v>
      </c>
      <c r="L2913" s="11">
        <f>MONTH(Tabla1[[#This Row],[Fecha]])</f>
        <v>2</v>
      </c>
      <c r="M2913" s="11">
        <f>DAY(Tabla1[[#This Row],[Fecha]])</f>
        <v>19</v>
      </c>
      <c r="N2913" s="11">
        <f>WEEKDAY(Tabla1[[#This Row],[Fecha]],2)</f>
        <v>7</v>
      </c>
      <c r="O2913" s="11" t="str">
        <f t="shared" si="45"/>
        <v>Domingo</v>
      </c>
    </row>
    <row r="2914" spans="1:15" x14ac:dyDescent="0.25">
      <c r="A2914" s="4">
        <v>40959</v>
      </c>
      <c r="B2914">
        <v>1</v>
      </c>
      <c r="C2914">
        <v>1</v>
      </c>
      <c r="D2914" s="5" t="s">
        <v>41</v>
      </c>
      <c r="E2914" s="6">
        <v>653.52</v>
      </c>
      <c r="F2914" s="6">
        <v>1139.45</v>
      </c>
      <c r="G2914" s="6">
        <v>1792.97</v>
      </c>
      <c r="H2914" s="6" t="str">
        <f>VLOOKUP(Tabla1[[#This Row],[Caja]],Originales!$I$3:$K$6,2,FALSE)</f>
        <v>Tenerife Norte</v>
      </c>
      <c r="I2914" s="6" t="str">
        <f>VLOOKUP(Tabla1[[#This Row],[Caja]],Originales!$I$3:$K$6,3,FALSE)</f>
        <v>Tenerife</v>
      </c>
      <c r="J2914" s="9" t="str">
        <f>VLOOKUP(Tabla1[[#This Row],[CodigoEmpleado]],Originales!$M$3:$P$13,2,FALSE)</f>
        <v>Javi</v>
      </c>
      <c r="K2914" s="10">
        <f>YEAR(Tabla1[[#This Row],[Fecha]])</f>
        <v>2012</v>
      </c>
      <c r="L2914" s="11">
        <f>MONTH(Tabla1[[#This Row],[Fecha]])</f>
        <v>2</v>
      </c>
      <c r="M2914" s="11">
        <f>DAY(Tabla1[[#This Row],[Fecha]])</f>
        <v>20</v>
      </c>
      <c r="N2914" s="11">
        <f>WEEKDAY(Tabla1[[#This Row],[Fecha]],2)</f>
        <v>1</v>
      </c>
      <c r="O2914" s="11" t="str">
        <f t="shared" si="45"/>
        <v>Lunes</v>
      </c>
    </row>
    <row r="2915" spans="1:15" x14ac:dyDescent="0.25">
      <c r="A2915" s="4">
        <v>40959</v>
      </c>
      <c r="B2915">
        <v>1</v>
      </c>
      <c r="C2915">
        <v>2</v>
      </c>
      <c r="D2915" s="5" t="s">
        <v>43</v>
      </c>
      <c r="E2915" s="6">
        <v>685.36</v>
      </c>
      <c r="F2915" s="6">
        <v>1237.75</v>
      </c>
      <c r="G2915" s="6">
        <v>1923.11</v>
      </c>
      <c r="H2915" s="6" t="str">
        <f>VLOOKUP(Tabla1[[#This Row],[Caja]],Originales!$I$3:$K$6,2,FALSE)</f>
        <v>Tenerife Norte</v>
      </c>
      <c r="I2915" s="6" t="str">
        <f>VLOOKUP(Tabla1[[#This Row],[Caja]],Originales!$I$3:$K$6,3,FALSE)</f>
        <v>Tenerife</v>
      </c>
      <c r="J2915" s="9" t="str">
        <f>VLOOKUP(Tabla1[[#This Row],[CodigoEmpleado]],Originales!$M$3:$P$13,2,FALSE)</f>
        <v>Jose</v>
      </c>
      <c r="K2915" s="10">
        <f>YEAR(Tabla1[[#This Row],[Fecha]])</f>
        <v>2012</v>
      </c>
      <c r="L2915" s="11">
        <f>MONTH(Tabla1[[#This Row],[Fecha]])</f>
        <v>2</v>
      </c>
      <c r="M2915" s="11">
        <f>DAY(Tabla1[[#This Row],[Fecha]])</f>
        <v>20</v>
      </c>
      <c r="N2915" s="11">
        <f>WEEKDAY(Tabla1[[#This Row],[Fecha]],2)</f>
        <v>1</v>
      </c>
      <c r="O2915" s="11" t="str">
        <f t="shared" si="45"/>
        <v>Lunes</v>
      </c>
    </row>
    <row r="2916" spans="1:15" x14ac:dyDescent="0.25">
      <c r="A2916" s="4">
        <v>40959</v>
      </c>
      <c r="B2916">
        <v>2</v>
      </c>
      <c r="C2916">
        <v>1</v>
      </c>
      <c r="D2916" s="5" t="s">
        <v>47</v>
      </c>
      <c r="E2916" s="6">
        <v>572.75</v>
      </c>
      <c r="F2916" s="6">
        <v>1088.17</v>
      </c>
      <c r="G2916" s="6">
        <v>1660.92</v>
      </c>
      <c r="H2916" s="6" t="str">
        <f>VLOOKUP(Tabla1[[#This Row],[Caja]],Originales!$I$3:$K$6,2,FALSE)</f>
        <v>Tenerife Sur</v>
      </c>
      <c r="I2916" s="6" t="str">
        <f>VLOOKUP(Tabla1[[#This Row],[Caja]],Originales!$I$3:$K$6,3,FALSE)</f>
        <v>Tenerife</v>
      </c>
      <c r="J2916" s="9" t="str">
        <f>VLOOKUP(Tabla1[[#This Row],[CodigoEmpleado]],Originales!$M$3:$P$13,2,FALSE)</f>
        <v>Toño</v>
      </c>
      <c r="K2916" s="10">
        <f>YEAR(Tabla1[[#This Row],[Fecha]])</f>
        <v>2012</v>
      </c>
      <c r="L2916" s="11">
        <f>MONTH(Tabla1[[#This Row],[Fecha]])</f>
        <v>2</v>
      </c>
      <c r="M2916" s="11">
        <f>DAY(Tabla1[[#This Row],[Fecha]])</f>
        <v>20</v>
      </c>
      <c r="N2916" s="11">
        <f>WEEKDAY(Tabla1[[#This Row],[Fecha]],2)</f>
        <v>1</v>
      </c>
      <c r="O2916" s="11" t="str">
        <f t="shared" si="45"/>
        <v>Lunes</v>
      </c>
    </row>
    <row r="2917" spans="1:15" x14ac:dyDescent="0.25">
      <c r="A2917" s="4">
        <v>40959</v>
      </c>
      <c r="B2917">
        <v>2</v>
      </c>
      <c r="C2917">
        <v>2</v>
      </c>
      <c r="D2917" s="5" t="s">
        <v>24</v>
      </c>
      <c r="E2917" s="6">
        <v>740.36</v>
      </c>
      <c r="F2917" s="6">
        <v>1255.98</v>
      </c>
      <c r="G2917" s="6">
        <v>1996.34</v>
      </c>
      <c r="H2917" s="6" t="str">
        <f>VLOOKUP(Tabla1[[#This Row],[Caja]],Originales!$I$3:$K$6,2,FALSE)</f>
        <v>Tenerife Sur</v>
      </c>
      <c r="I2917" s="6" t="str">
        <f>VLOOKUP(Tabla1[[#This Row],[Caja]],Originales!$I$3:$K$6,3,FALSE)</f>
        <v>Tenerife</v>
      </c>
      <c r="J2917" s="9" t="str">
        <f>VLOOKUP(Tabla1[[#This Row],[CodigoEmpleado]],Originales!$M$3:$P$13,2,FALSE)</f>
        <v>Ana</v>
      </c>
      <c r="K2917" s="10">
        <f>YEAR(Tabla1[[#This Row],[Fecha]])</f>
        <v>2012</v>
      </c>
      <c r="L2917" s="11">
        <f>MONTH(Tabla1[[#This Row],[Fecha]])</f>
        <v>2</v>
      </c>
      <c r="M2917" s="11">
        <f>DAY(Tabla1[[#This Row],[Fecha]])</f>
        <v>20</v>
      </c>
      <c r="N2917" s="11">
        <f>WEEKDAY(Tabla1[[#This Row],[Fecha]],2)</f>
        <v>1</v>
      </c>
      <c r="O2917" s="11" t="str">
        <f t="shared" si="45"/>
        <v>Lunes</v>
      </c>
    </row>
    <row r="2918" spans="1:15" x14ac:dyDescent="0.25">
      <c r="A2918" s="4">
        <v>40959</v>
      </c>
      <c r="B2918">
        <v>3</v>
      </c>
      <c r="C2918">
        <v>1</v>
      </c>
      <c r="D2918" s="5" t="s">
        <v>30</v>
      </c>
      <c r="E2918" s="6">
        <v>643.49</v>
      </c>
      <c r="F2918" s="6">
        <v>1025.68</v>
      </c>
      <c r="G2918" s="6">
        <v>1669.17</v>
      </c>
      <c r="H2918" s="6" t="str">
        <f>VLOOKUP(Tabla1[[#This Row],[Caja]],Originales!$I$3:$K$6,2,FALSE)</f>
        <v>Las Canteras</v>
      </c>
      <c r="I2918" s="6" t="str">
        <f>VLOOKUP(Tabla1[[#This Row],[Caja]],Originales!$I$3:$K$6,3,FALSE)</f>
        <v>Las Palmas</v>
      </c>
      <c r="J2918" s="9" t="str">
        <f>VLOOKUP(Tabla1[[#This Row],[CodigoEmpleado]],Originales!$M$3:$P$13,2,FALSE)</f>
        <v>Juan</v>
      </c>
      <c r="K2918" s="10">
        <f>YEAR(Tabla1[[#This Row],[Fecha]])</f>
        <v>2012</v>
      </c>
      <c r="L2918" s="11">
        <f>MONTH(Tabla1[[#This Row],[Fecha]])</f>
        <v>2</v>
      </c>
      <c r="M2918" s="11">
        <f>DAY(Tabla1[[#This Row],[Fecha]])</f>
        <v>20</v>
      </c>
      <c r="N2918" s="11">
        <f>WEEKDAY(Tabla1[[#This Row],[Fecha]],2)</f>
        <v>1</v>
      </c>
      <c r="O2918" s="11" t="str">
        <f t="shared" si="45"/>
        <v>Lunes</v>
      </c>
    </row>
    <row r="2919" spans="1:15" x14ac:dyDescent="0.25">
      <c r="A2919" s="4">
        <v>40959</v>
      </c>
      <c r="B2919">
        <v>3</v>
      </c>
      <c r="C2919">
        <v>2</v>
      </c>
      <c r="D2919" s="5" t="s">
        <v>16</v>
      </c>
      <c r="E2919" s="6">
        <v>725.22</v>
      </c>
      <c r="F2919" s="6">
        <v>1265.08</v>
      </c>
      <c r="G2919" s="6">
        <v>1990.3</v>
      </c>
      <c r="H2919" s="6" t="str">
        <f>VLOOKUP(Tabla1[[#This Row],[Caja]],Originales!$I$3:$K$6,2,FALSE)</f>
        <v>Las Canteras</v>
      </c>
      <c r="I2919" s="6" t="str">
        <f>VLOOKUP(Tabla1[[#This Row],[Caja]],Originales!$I$3:$K$6,3,FALSE)</f>
        <v>Las Palmas</v>
      </c>
      <c r="J2919" s="9" t="str">
        <f>VLOOKUP(Tabla1[[#This Row],[CodigoEmpleado]],Originales!$M$3:$P$13,2,FALSE)</f>
        <v>Jorge</v>
      </c>
      <c r="K2919" s="10">
        <f>YEAR(Tabla1[[#This Row],[Fecha]])</f>
        <v>2012</v>
      </c>
      <c r="L2919" s="11">
        <f>MONTH(Tabla1[[#This Row],[Fecha]])</f>
        <v>2</v>
      </c>
      <c r="M2919" s="11">
        <f>DAY(Tabla1[[#This Row],[Fecha]])</f>
        <v>20</v>
      </c>
      <c r="N2919" s="11">
        <f>WEEKDAY(Tabla1[[#This Row],[Fecha]],2)</f>
        <v>1</v>
      </c>
      <c r="O2919" s="11" t="str">
        <f t="shared" si="45"/>
        <v>Lunes</v>
      </c>
    </row>
    <row r="2920" spans="1:15" x14ac:dyDescent="0.25">
      <c r="A2920" s="4">
        <v>40959</v>
      </c>
      <c r="B2920">
        <v>4</v>
      </c>
      <c r="C2920">
        <v>1</v>
      </c>
      <c r="D2920" s="5" t="s">
        <v>22</v>
      </c>
      <c r="E2920" s="6">
        <v>569.09</v>
      </c>
      <c r="F2920" s="6">
        <v>975.27</v>
      </c>
      <c r="G2920" s="6">
        <v>1544.36</v>
      </c>
      <c r="H2920" s="6" t="str">
        <f>VLOOKUP(Tabla1[[#This Row],[Caja]],Originales!$I$3:$K$6,2,FALSE)</f>
        <v>Telde</v>
      </c>
      <c r="I2920" s="6" t="str">
        <f>VLOOKUP(Tabla1[[#This Row],[Caja]],Originales!$I$3:$K$6,3,FALSE)</f>
        <v>Las Palmas</v>
      </c>
      <c r="J2920" s="9" t="str">
        <f>VLOOKUP(Tabla1[[#This Row],[CodigoEmpleado]],Originales!$M$3:$P$13,2,FALSE)</f>
        <v>Paco</v>
      </c>
      <c r="K2920" s="10">
        <f>YEAR(Tabla1[[#This Row],[Fecha]])</f>
        <v>2012</v>
      </c>
      <c r="L2920" s="11">
        <f>MONTH(Tabla1[[#This Row],[Fecha]])</f>
        <v>2</v>
      </c>
      <c r="M2920" s="11">
        <f>DAY(Tabla1[[#This Row],[Fecha]])</f>
        <v>20</v>
      </c>
      <c r="N2920" s="11">
        <f>WEEKDAY(Tabla1[[#This Row],[Fecha]],2)</f>
        <v>1</v>
      </c>
      <c r="O2920" s="11" t="str">
        <f t="shared" si="45"/>
        <v>Lunes</v>
      </c>
    </row>
    <row r="2921" spans="1:15" x14ac:dyDescent="0.25">
      <c r="A2921" s="4">
        <v>40959</v>
      </c>
      <c r="B2921">
        <v>4</v>
      </c>
      <c r="C2921">
        <v>2</v>
      </c>
      <c r="D2921" s="5" t="s">
        <v>27</v>
      </c>
      <c r="E2921" s="6">
        <v>582.11</v>
      </c>
      <c r="F2921" s="6">
        <v>923.35</v>
      </c>
      <c r="G2921" s="6">
        <v>1505.46</v>
      </c>
      <c r="H2921" s="6" t="str">
        <f>VLOOKUP(Tabla1[[#This Row],[Caja]],Originales!$I$3:$K$6,2,FALSE)</f>
        <v>Telde</v>
      </c>
      <c r="I2921" s="6" t="str">
        <f>VLOOKUP(Tabla1[[#This Row],[Caja]],Originales!$I$3:$K$6,3,FALSE)</f>
        <v>Las Palmas</v>
      </c>
      <c r="J2921" s="9" t="str">
        <f>VLOOKUP(Tabla1[[#This Row],[CodigoEmpleado]],Originales!$M$3:$P$13,2,FALSE)</f>
        <v>Bea</v>
      </c>
      <c r="K2921" s="10">
        <f>YEAR(Tabla1[[#This Row],[Fecha]])</f>
        <v>2012</v>
      </c>
      <c r="L2921" s="11">
        <f>MONTH(Tabla1[[#This Row],[Fecha]])</f>
        <v>2</v>
      </c>
      <c r="M2921" s="11">
        <f>DAY(Tabla1[[#This Row],[Fecha]])</f>
        <v>20</v>
      </c>
      <c r="N2921" s="11">
        <f>WEEKDAY(Tabla1[[#This Row],[Fecha]],2)</f>
        <v>1</v>
      </c>
      <c r="O2921" s="11" t="str">
        <f t="shared" si="45"/>
        <v>Lunes</v>
      </c>
    </row>
    <row r="2922" spans="1:15" x14ac:dyDescent="0.25">
      <c r="A2922" s="4">
        <v>40960</v>
      </c>
      <c r="B2922">
        <v>1</v>
      </c>
      <c r="C2922">
        <v>1</v>
      </c>
      <c r="D2922" s="5" t="s">
        <v>32</v>
      </c>
      <c r="E2922" s="6">
        <v>562.16</v>
      </c>
      <c r="F2922" s="6">
        <v>1066.67</v>
      </c>
      <c r="G2922" s="6">
        <v>1628.83</v>
      </c>
      <c r="H2922" s="6" t="str">
        <f>VLOOKUP(Tabla1[[#This Row],[Caja]],Originales!$I$3:$K$6,2,FALSE)</f>
        <v>Tenerife Norte</v>
      </c>
      <c r="I2922" s="6" t="str">
        <f>VLOOKUP(Tabla1[[#This Row],[Caja]],Originales!$I$3:$K$6,3,FALSE)</f>
        <v>Tenerife</v>
      </c>
      <c r="J2922" s="9" t="str">
        <f>VLOOKUP(Tabla1[[#This Row],[CodigoEmpleado]],Originales!$M$3:$P$13,2,FALSE)</f>
        <v>Ana</v>
      </c>
      <c r="K2922" s="10">
        <f>YEAR(Tabla1[[#This Row],[Fecha]])</f>
        <v>2012</v>
      </c>
      <c r="L2922" s="11">
        <f>MONTH(Tabla1[[#This Row],[Fecha]])</f>
        <v>2</v>
      </c>
      <c r="M2922" s="11">
        <f>DAY(Tabla1[[#This Row],[Fecha]])</f>
        <v>21</v>
      </c>
      <c r="N2922" s="11">
        <f>WEEKDAY(Tabla1[[#This Row],[Fecha]],2)</f>
        <v>2</v>
      </c>
      <c r="O2922" s="11" t="str">
        <f t="shared" si="45"/>
        <v>Martes</v>
      </c>
    </row>
    <row r="2923" spans="1:15" x14ac:dyDescent="0.25">
      <c r="A2923" s="4">
        <v>40960</v>
      </c>
      <c r="B2923">
        <v>1</v>
      </c>
      <c r="C2923">
        <v>2</v>
      </c>
      <c r="D2923" s="5" t="s">
        <v>37</v>
      </c>
      <c r="E2923" s="6">
        <v>724.58</v>
      </c>
      <c r="F2923" s="6">
        <v>1204.25</v>
      </c>
      <c r="G2923" s="6">
        <v>1928.83</v>
      </c>
      <c r="H2923" s="6" t="str">
        <f>VLOOKUP(Tabla1[[#This Row],[Caja]],Originales!$I$3:$K$6,2,FALSE)</f>
        <v>Tenerife Norte</v>
      </c>
      <c r="I2923" s="6" t="str">
        <f>VLOOKUP(Tabla1[[#This Row],[Caja]],Originales!$I$3:$K$6,3,FALSE)</f>
        <v>Tenerife</v>
      </c>
      <c r="J2923" s="9" t="str">
        <f>VLOOKUP(Tabla1[[#This Row],[CodigoEmpleado]],Originales!$M$3:$P$13,2,FALSE)</f>
        <v>Luis</v>
      </c>
      <c r="K2923" s="10">
        <f>YEAR(Tabla1[[#This Row],[Fecha]])</f>
        <v>2012</v>
      </c>
      <c r="L2923" s="11">
        <f>MONTH(Tabla1[[#This Row],[Fecha]])</f>
        <v>2</v>
      </c>
      <c r="M2923" s="11">
        <f>DAY(Tabla1[[#This Row],[Fecha]])</f>
        <v>21</v>
      </c>
      <c r="N2923" s="11">
        <f>WEEKDAY(Tabla1[[#This Row],[Fecha]],2)</f>
        <v>2</v>
      </c>
      <c r="O2923" s="11" t="str">
        <f t="shared" si="45"/>
        <v>Martes</v>
      </c>
    </row>
    <row r="2924" spans="1:15" x14ac:dyDescent="0.25">
      <c r="A2924" s="4">
        <v>40960</v>
      </c>
      <c r="B2924">
        <v>2</v>
      </c>
      <c r="C2924">
        <v>1</v>
      </c>
      <c r="D2924" s="5" t="s">
        <v>40</v>
      </c>
      <c r="E2924" s="6">
        <v>595.80999999999995</v>
      </c>
      <c r="F2924" s="6">
        <v>1017.53</v>
      </c>
      <c r="G2924" s="6">
        <v>1613.34</v>
      </c>
      <c r="H2924" s="6" t="str">
        <f>VLOOKUP(Tabla1[[#This Row],[Caja]],Originales!$I$3:$K$6,2,FALSE)</f>
        <v>Tenerife Sur</v>
      </c>
      <c r="I2924" s="6" t="str">
        <f>VLOOKUP(Tabla1[[#This Row],[Caja]],Originales!$I$3:$K$6,3,FALSE)</f>
        <v>Tenerife</v>
      </c>
      <c r="J2924" s="9" t="str">
        <f>VLOOKUP(Tabla1[[#This Row],[CodigoEmpleado]],Originales!$M$3:$P$13,2,FALSE)</f>
        <v>Pepe</v>
      </c>
      <c r="K2924" s="10">
        <f>YEAR(Tabla1[[#This Row],[Fecha]])</f>
        <v>2012</v>
      </c>
      <c r="L2924" s="11">
        <f>MONTH(Tabla1[[#This Row],[Fecha]])</f>
        <v>2</v>
      </c>
      <c r="M2924" s="11">
        <f>DAY(Tabla1[[#This Row],[Fecha]])</f>
        <v>21</v>
      </c>
      <c r="N2924" s="11">
        <f>WEEKDAY(Tabla1[[#This Row],[Fecha]],2)</f>
        <v>2</v>
      </c>
      <c r="O2924" s="11" t="str">
        <f t="shared" si="45"/>
        <v>Martes</v>
      </c>
    </row>
    <row r="2925" spans="1:15" x14ac:dyDescent="0.25">
      <c r="A2925" s="4">
        <v>40960</v>
      </c>
      <c r="B2925">
        <v>2</v>
      </c>
      <c r="C2925">
        <v>2</v>
      </c>
      <c r="D2925" s="5" t="s">
        <v>41</v>
      </c>
      <c r="E2925" s="6">
        <v>623.33000000000004</v>
      </c>
      <c r="F2925" s="6">
        <v>1034.3399999999999</v>
      </c>
      <c r="G2925" s="6">
        <v>1657.67</v>
      </c>
      <c r="H2925" s="6" t="str">
        <f>VLOOKUP(Tabla1[[#This Row],[Caja]],Originales!$I$3:$K$6,2,FALSE)</f>
        <v>Tenerife Sur</v>
      </c>
      <c r="I2925" s="6" t="str">
        <f>VLOOKUP(Tabla1[[#This Row],[Caja]],Originales!$I$3:$K$6,3,FALSE)</f>
        <v>Tenerife</v>
      </c>
      <c r="J2925" s="9" t="str">
        <f>VLOOKUP(Tabla1[[#This Row],[CodigoEmpleado]],Originales!$M$3:$P$13,2,FALSE)</f>
        <v>Javi</v>
      </c>
      <c r="K2925" s="10">
        <f>YEAR(Tabla1[[#This Row],[Fecha]])</f>
        <v>2012</v>
      </c>
      <c r="L2925" s="11">
        <f>MONTH(Tabla1[[#This Row],[Fecha]])</f>
        <v>2</v>
      </c>
      <c r="M2925" s="11">
        <f>DAY(Tabla1[[#This Row],[Fecha]])</f>
        <v>21</v>
      </c>
      <c r="N2925" s="11">
        <f>WEEKDAY(Tabla1[[#This Row],[Fecha]],2)</f>
        <v>2</v>
      </c>
      <c r="O2925" s="11" t="str">
        <f t="shared" si="45"/>
        <v>Martes</v>
      </c>
    </row>
    <row r="2926" spans="1:15" x14ac:dyDescent="0.25">
      <c r="A2926" s="4">
        <v>40960</v>
      </c>
      <c r="B2926">
        <v>3</v>
      </c>
      <c r="C2926">
        <v>1</v>
      </c>
      <c r="D2926" s="5" t="s">
        <v>43</v>
      </c>
      <c r="E2926" s="6">
        <v>566.04999999999995</v>
      </c>
      <c r="F2926" s="6">
        <v>946.97</v>
      </c>
      <c r="G2926" s="6">
        <v>1513.02</v>
      </c>
      <c r="H2926" s="6" t="str">
        <f>VLOOKUP(Tabla1[[#This Row],[Caja]],Originales!$I$3:$K$6,2,FALSE)</f>
        <v>Las Canteras</v>
      </c>
      <c r="I2926" s="6" t="str">
        <f>VLOOKUP(Tabla1[[#This Row],[Caja]],Originales!$I$3:$K$6,3,FALSE)</f>
        <v>Las Palmas</v>
      </c>
      <c r="J2926" s="9" t="str">
        <f>VLOOKUP(Tabla1[[#This Row],[CodigoEmpleado]],Originales!$M$3:$P$13,2,FALSE)</f>
        <v>Jose</v>
      </c>
      <c r="K2926" s="10">
        <f>YEAR(Tabla1[[#This Row],[Fecha]])</f>
        <v>2012</v>
      </c>
      <c r="L2926" s="11">
        <f>MONTH(Tabla1[[#This Row],[Fecha]])</f>
        <v>2</v>
      </c>
      <c r="M2926" s="11">
        <f>DAY(Tabla1[[#This Row],[Fecha]])</f>
        <v>21</v>
      </c>
      <c r="N2926" s="11">
        <f>WEEKDAY(Tabla1[[#This Row],[Fecha]],2)</f>
        <v>2</v>
      </c>
      <c r="O2926" s="11" t="str">
        <f t="shared" si="45"/>
        <v>Martes</v>
      </c>
    </row>
    <row r="2927" spans="1:15" x14ac:dyDescent="0.25">
      <c r="A2927" s="4">
        <v>40960</v>
      </c>
      <c r="B2927">
        <v>3</v>
      </c>
      <c r="C2927">
        <v>2</v>
      </c>
      <c r="D2927" s="5" t="s">
        <v>47</v>
      </c>
      <c r="E2927" s="6">
        <v>768.6</v>
      </c>
      <c r="F2927" s="6">
        <v>1159.0999999999999</v>
      </c>
      <c r="G2927" s="6">
        <v>1927.7</v>
      </c>
      <c r="H2927" s="6" t="str">
        <f>VLOOKUP(Tabla1[[#This Row],[Caja]],Originales!$I$3:$K$6,2,FALSE)</f>
        <v>Las Canteras</v>
      </c>
      <c r="I2927" s="6" t="str">
        <f>VLOOKUP(Tabla1[[#This Row],[Caja]],Originales!$I$3:$K$6,3,FALSE)</f>
        <v>Las Palmas</v>
      </c>
      <c r="J2927" s="9" t="str">
        <f>VLOOKUP(Tabla1[[#This Row],[CodigoEmpleado]],Originales!$M$3:$P$13,2,FALSE)</f>
        <v>Toño</v>
      </c>
      <c r="K2927" s="10">
        <f>YEAR(Tabla1[[#This Row],[Fecha]])</f>
        <v>2012</v>
      </c>
      <c r="L2927" s="11">
        <f>MONTH(Tabla1[[#This Row],[Fecha]])</f>
        <v>2</v>
      </c>
      <c r="M2927" s="11">
        <f>DAY(Tabla1[[#This Row],[Fecha]])</f>
        <v>21</v>
      </c>
      <c r="N2927" s="11">
        <f>WEEKDAY(Tabla1[[#This Row],[Fecha]],2)</f>
        <v>2</v>
      </c>
      <c r="O2927" s="11" t="str">
        <f t="shared" si="45"/>
        <v>Martes</v>
      </c>
    </row>
    <row r="2928" spans="1:15" x14ac:dyDescent="0.25">
      <c r="A2928" s="4">
        <v>40960</v>
      </c>
      <c r="B2928">
        <v>4</v>
      </c>
      <c r="C2928">
        <v>1</v>
      </c>
      <c r="D2928" s="5" t="s">
        <v>24</v>
      </c>
      <c r="E2928" s="6">
        <v>601.66</v>
      </c>
      <c r="F2928" s="6">
        <v>1058.48</v>
      </c>
      <c r="G2928" s="6">
        <v>1660.14</v>
      </c>
      <c r="H2928" s="6" t="str">
        <f>VLOOKUP(Tabla1[[#This Row],[Caja]],Originales!$I$3:$K$6,2,FALSE)</f>
        <v>Telde</v>
      </c>
      <c r="I2928" s="6" t="str">
        <f>VLOOKUP(Tabla1[[#This Row],[Caja]],Originales!$I$3:$K$6,3,FALSE)</f>
        <v>Las Palmas</v>
      </c>
      <c r="J2928" s="9" t="str">
        <f>VLOOKUP(Tabla1[[#This Row],[CodigoEmpleado]],Originales!$M$3:$P$13,2,FALSE)</f>
        <v>Ana</v>
      </c>
      <c r="K2928" s="10">
        <f>YEAR(Tabla1[[#This Row],[Fecha]])</f>
        <v>2012</v>
      </c>
      <c r="L2928" s="11">
        <f>MONTH(Tabla1[[#This Row],[Fecha]])</f>
        <v>2</v>
      </c>
      <c r="M2928" s="11">
        <f>DAY(Tabla1[[#This Row],[Fecha]])</f>
        <v>21</v>
      </c>
      <c r="N2928" s="11">
        <f>WEEKDAY(Tabla1[[#This Row],[Fecha]],2)</f>
        <v>2</v>
      </c>
      <c r="O2928" s="11" t="str">
        <f t="shared" si="45"/>
        <v>Martes</v>
      </c>
    </row>
    <row r="2929" spans="1:15" x14ac:dyDescent="0.25">
      <c r="A2929" s="4">
        <v>40960</v>
      </c>
      <c r="B2929">
        <v>4</v>
      </c>
      <c r="C2929">
        <v>2</v>
      </c>
      <c r="D2929" s="5" t="s">
        <v>30</v>
      </c>
      <c r="E2929" s="6">
        <v>654</v>
      </c>
      <c r="F2929" s="6">
        <v>1231.53</v>
      </c>
      <c r="G2929" s="6">
        <v>1885.53</v>
      </c>
      <c r="H2929" s="6" t="str">
        <f>VLOOKUP(Tabla1[[#This Row],[Caja]],Originales!$I$3:$K$6,2,FALSE)</f>
        <v>Telde</v>
      </c>
      <c r="I2929" s="6" t="str">
        <f>VLOOKUP(Tabla1[[#This Row],[Caja]],Originales!$I$3:$K$6,3,FALSE)</f>
        <v>Las Palmas</v>
      </c>
      <c r="J2929" s="9" t="str">
        <f>VLOOKUP(Tabla1[[#This Row],[CodigoEmpleado]],Originales!$M$3:$P$13,2,FALSE)</f>
        <v>Juan</v>
      </c>
      <c r="K2929" s="10">
        <f>YEAR(Tabla1[[#This Row],[Fecha]])</f>
        <v>2012</v>
      </c>
      <c r="L2929" s="11">
        <f>MONTH(Tabla1[[#This Row],[Fecha]])</f>
        <v>2</v>
      </c>
      <c r="M2929" s="11">
        <f>DAY(Tabla1[[#This Row],[Fecha]])</f>
        <v>21</v>
      </c>
      <c r="N2929" s="11">
        <f>WEEKDAY(Tabla1[[#This Row],[Fecha]],2)</f>
        <v>2</v>
      </c>
      <c r="O2929" s="11" t="str">
        <f t="shared" si="45"/>
        <v>Martes</v>
      </c>
    </row>
    <row r="2930" spans="1:15" x14ac:dyDescent="0.25">
      <c r="A2930" s="4">
        <v>40961</v>
      </c>
      <c r="B2930">
        <v>1</v>
      </c>
      <c r="C2930">
        <v>1</v>
      </c>
      <c r="D2930" s="5" t="s">
        <v>16</v>
      </c>
      <c r="E2930" s="6">
        <v>624.46</v>
      </c>
      <c r="F2930" s="6">
        <v>964.22</v>
      </c>
      <c r="G2930" s="6">
        <v>1588.68</v>
      </c>
      <c r="H2930" s="6" t="str">
        <f>VLOOKUP(Tabla1[[#This Row],[Caja]],Originales!$I$3:$K$6,2,FALSE)</f>
        <v>Tenerife Norte</v>
      </c>
      <c r="I2930" s="6" t="str">
        <f>VLOOKUP(Tabla1[[#This Row],[Caja]],Originales!$I$3:$K$6,3,FALSE)</f>
        <v>Tenerife</v>
      </c>
      <c r="J2930" s="9" t="str">
        <f>VLOOKUP(Tabla1[[#This Row],[CodigoEmpleado]],Originales!$M$3:$P$13,2,FALSE)</f>
        <v>Jorge</v>
      </c>
      <c r="K2930" s="10">
        <f>YEAR(Tabla1[[#This Row],[Fecha]])</f>
        <v>2012</v>
      </c>
      <c r="L2930" s="11">
        <f>MONTH(Tabla1[[#This Row],[Fecha]])</f>
        <v>2</v>
      </c>
      <c r="M2930" s="11">
        <f>DAY(Tabla1[[#This Row],[Fecha]])</f>
        <v>22</v>
      </c>
      <c r="N2930" s="11">
        <f>WEEKDAY(Tabla1[[#This Row],[Fecha]],2)</f>
        <v>3</v>
      </c>
      <c r="O2930" s="11" t="str">
        <f t="shared" si="45"/>
        <v>Miércoles</v>
      </c>
    </row>
    <row r="2931" spans="1:15" x14ac:dyDescent="0.25">
      <c r="A2931" s="4">
        <v>40961</v>
      </c>
      <c r="B2931">
        <v>1</v>
      </c>
      <c r="C2931">
        <v>2</v>
      </c>
      <c r="D2931" s="5" t="s">
        <v>22</v>
      </c>
      <c r="E2931" s="6">
        <v>587.01</v>
      </c>
      <c r="F2931" s="6">
        <v>937.98</v>
      </c>
      <c r="G2931" s="6">
        <v>1524.99</v>
      </c>
      <c r="H2931" s="6" t="str">
        <f>VLOOKUP(Tabla1[[#This Row],[Caja]],Originales!$I$3:$K$6,2,FALSE)</f>
        <v>Tenerife Norte</v>
      </c>
      <c r="I2931" s="6" t="str">
        <f>VLOOKUP(Tabla1[[#This Row],[Caja]],Originales!$I$3:$K$6,3,FALSE)</f>
        <v>Tenerife</v>
      </c>
      <c r="J2931" s="9" t="str">
        <f>VLOOKUP(Tabla1[[#This Row],[CodigoEmpleado]],Originales!$M$3:$P$13,2,FALSE)</f>
        <v>Paco</v>
      </c>
      <c r="K2931" s="10">
        <f>YEAR(Tabla1[[#This Row],[Fecha]])</f>
        <v>2012</v>
      </c>
      <c r="L2931" s="11">
        <f>MONTH(Tabla1[[#This Row],[Fecha]])</f>
        <v>2</v>
      </c>
      <c r="M2931" s="11">
        <f>DAY(Tabla1[[#This Row],[Fecha]])</f>
        <v>22</v>
      </c>
      <c r="N2931" s="11">
        <f>WEEKDAY(Tabla1[[#This Row],[Fecha]],2)</f>
        <v>3</v>
      </c>
      <c r="O2931" s="11" t="str">
        <f t="shared" si="45"/>
        <v>Miércoles</v>
      </c>
    </row>
    <row r="2932" spans="1:15" x14ac:dyDescent="0.25">
      <c r="A2932" s="4">
        <v>40961</v>
      </c>
      <c r="B2932">
        <v>2</v>
      </c>
      <c r="C2932">
        <v>1</v>
      </c>
      <c r="D2932" s="5" t="s">
        <v>27</v>
      </c>
      <c r="E2932" s="6">
        <v>527.25</v>
      </c>
      <c r="F2932" s="6">
        <v>1048.76</v>
      </c>
      <c r="G2932" s="6">
        <v>1576.01</v>
      </c>
      <c r="H2932" s="6" t="str">
        <f>VLOOKUP(Tabla1[[#This Row],[Caja]],Originales!$I$3:$K$6,2,FALSE)</f>
        <v>Tenerife Sur</v>
      </c>
      <c r="I2932" s="6" t="str">
        <f>VLOOKUP(Tabla1[[#This Row],[Caja]],Originales!$I$3:$K$6,3,FALSE)</f>
        <v>Tenerife</v>
      </c>
      <c r="J2932" s="9" t="str">
        <f>VLOOKUP(Tabla1[[#This Row],[CodigoEmpleado]],Originales!$M$3:$P$13,2,FALSE)</f>
        <v>Bea</v>
      </c>
      <c r="K2932" s="10">
        <f>YEAR(Tabla1[[#This Row],[Fecha]])</f>
        <v>2012</v>
      </c>
      <c r="L2932" s="11">
        <f>MONTH(Tabla1[[#This Row],[Fecha]])</f>
        <v>2</v>
      </c>
      <c r="M2932" s="11">
        <f>DAY(Tabla1[[#This Row],[Fecha]])</f>
        <v>22</v>
      </c>
      <c r="N2932" s="11">
        <f>WEEKDAY(Tabla1[[#This Row],[Fecha]],2)</f>
        <v>3</v>
      </c>
      <c r="O2932" s="11" t="str">
        <f t="shared" si="45"/>
        <v>Miércoles</v>
      </c>
    </row>
    <row r="2933" spans="1:15" x14ac:dyDescent="0.25">
      <c r="A2933" s="4">
        <v>40961</v>
      </c>
      <c r="B2933">
        <v>2</v>
      </c>
      <c r="C2933">
        <v>2</v>
      </c>
      <c r="D2933" s="5" t="s">
        <v>32</v>
      </c>
      <c r="E2933" s="6">
        <v>546.12</v>
      </c>
      <c r="F2933" s="6">
        <v>1015.01</v>
      </c>
      <c r="G2933" s="6">
        <v>1561.13</v>
      </c>
      <c r="H2933" s="6" t="str">
        <f>VLOOKUP(Tabla1[[#This Row],[Caja]],Originales!$I$3:$K$6,2,FALSE)</f>
        <v>Tenerife Sur</v>
      </c>
      <c r="I2933" s="6" t="str">
        <f>VLOOKUP(Tabla1[[#This Row],[Caja]],Originales!$I$3:$K$6,3,FALSE)</f>
        <v>Tenerife</v>
      </c>
      <c r="J2933" s="9" t="str">
        <f>VLOOKUP(Tabla1[[#This Row],[CodigoEmpleado]],Originales!$M$3:$P$13,2,FALSE)</f>
        <v>Ana</v>
      </c>
      <c r="K2933" s="10">
        <f>YEAR(Tabla1[[#This Row],[Fecha]])</f>
        <v>2012</v>
      </c>
      <c r="L2933" s="11">
        <f>MONTH(Tabla1[[#This Row],[Fecha]])</f>
        <v>2</v>
      </c>
      <c r="M2933" s="11">
        <f>DAY(Tabla1[[#This Row],[Fecha]])</f>
        <v>22</v>
      </c>
      <c r="N2933" s="11">
        <f>WEEKDAY(Tabla1[[#This Row],[Fecha]],2)</f>
        <v>3</v>
      </c>
      <c r="O2933" s="11" t="str">
        <f t="shared" si="45"/>
        <v>Miércoles</v>
      </c>
    </row>
    <row r="2934" spans="1:15" x14ac:dyDescent="0.25">
      <c r="A2934" s="4">
        <v>40961</v>
      </c>
      <c r="B2934">
        <v>3</v>
      </c>
      <c r="C2934">
        <v>1</v>
      </c>
      <c r="D2934" s="5" t="s">
        <v>37</v>
      </c>
      <c r="E2934" s="6">
        <v>566.11</v>
      </c>
      <c r="F2934" s="6">
        <v>1087.3800000000001</v>
      </c>
      <c r="G2934" s="6">
        <v>1653.49</v>
      </c>
      <c r="H2934" s="6" t="str">
        <f>VLOOKUP(Tabla1[[#This Row],[Caja]],Originales!$I$3:$K$6,2,FALSE)</f>
        <v>Las Canteras</v>
      </c>
      <c r="I2934" s="6" t="str">
        <f>VLOOKUP(Tabla1[[#This Row],[Caja]],Originales!$I$3:$K$6,3,FALSE)</f>
        <v>Las Palmas</v>
      </c>
      <c r="J2934" s="9" t="str">
        <f>VLOOKUP(Tabla1[[#This Row],[CodigoEmpleado]],Originales!$M$3:$P$13,2,FALSE)</f>
        <v>Luis</v>
      </c>
      <c r="K2934" s="10">
        <f>YEAR(Tabla1[[#This Row],[Fecha]])</f>
        <v>2012</v>
      </c>
      <c r="L2934" s="11">
        <f>MONTH(Tabla1[[#This Row],[Fecha]])</f>
        <v>2</v>
      </c>
      <c r="M2934" s="11">
        <f>DAY(Tabla1[[#This Row],[Fecha]])</f>
        <v>22</v>
      </c>
      <c r="N2934" s="11">
        <f>WEEKDAY(Tabla1[[#This Row],[Fecha]],2)</f>
        <v>3</v>
      </c>
      <c r="O2934" s="11" t="str">
        <f t="shared" si="45"/>
        <v>Miércoles</v>
      </c>
    </row>
    <row r="2935" spans="1:15" x14ac:dyDescent="0.25">
      <c r="A2935" s="4">
        <v>40961</v>
      </c>
      <c r="B2935">
        <v>3</v>
      </c>
      <c r="C2935">
        <v>2</v>
      </c>
      <c r="D2935" s="5" t="s">
        <v>40</v>
      </c>
      <c r="E2935" s="6">
        <v>750.89</v>
      </c>
      <c r="F2935" s="6">
        <v>1195.93</v>
      </c>
      <c r="G2935" s="6">
        <v>1946.82</v>
      </c>
      <c r="H2935" s="6" t="str">
        <f>VLOOKUP(Tabla1[[#This Row],[Caja]],Originales!$I$3:$K$6,2,FALSE)</f>
        <v>Las Canteras</v>
      </c>
      <c r="I2935" s="6" t="str">
        <f>VLOOKUP(Tabla1[[#This Row],[Caja]],Originales!$I$3:$K$6,3,FALSE)</f>
        <v>Las Palmas</v>
      </c>
      <c r="J2935" s="9" t="str">
        <f>VLOOKUP(Tabla1[[#This Row],[CodigoEmpleado]],Originales!$M$3:$P$13,2,FALSE)</f>
        <v>Pepe</v>
      </c>
      <c r="K2935" s="10">
        <f>YEAR(Tabla1[[#This Row],[Fecha]])</f>
        <v>2012</v>
      </c>
      <c r="L2935" s="11">
        <f>MONTH(Tabla1[[#This Row],[Fecha]])</f>
        <v>2</v>
      </c>
      <c r="M2935" s="11">
        <f>DAY(Tabla1[[#This Row],[Fecha]])</f>
        <v>22</v>
      </c>
      <c r="N2935" s="11">
        <f>WEEKDAY(Tabla1[[#This Row],[Fecha]],2)</f>
        <v>3</v>
      </c>
      <c r="O2935" s="11" t="str">
        <f t="shared" si="45"/>
        <v>Miércoles</v>
      </c>
    </row>
    <row r="2936" spans="1:15" x14ac:dyDescent="0.25">
      <c r="A2936" s="4">
        <v>40961</v>
      </c>
      <c r="B2936">
        <v>4</v>
      </c>
      <c r="C2936">
        <v>1</v>
      </c>
      <c r="D2936" s="5" t="s">
        <v>41</v>
      </c>
      <c r="E2936" s="6">
        <v>543.27</v>
      </c>
      <c r="F2936" s="6">
        <v>1092.6600000000001</v>
      </c>
      <c r="G2936" s="6">
        <v>1635.93</v>
      </c>
      <c r="H2936" s="6" t="str">
        <f>VLOOKUP(Tabla1[[#This Row],[Caja]],Originales!$I$3:$K$6,2,FALSE)</f>
        <v>Telde</v>
      </c>
      <c r="I2936" s="6" t="str">
        <f>VLOOKUP(Tabla1[[#This Row],[Caja]],Originales!$I$3:$K$6,3,FALSE)</f>
        <v>Las Palmas</v>
      </c>
      <c r="J2936" s="9" t="str">
        <f>VLOOKUP(Tabla1[[#This Row],[CodigoEmpleado]],Originales!$M$3:$P$13,2,FALSE)</f>
        <v>Javi</v>
      </c>
      <c r="K2936" s="10">
        <f>YEAR(Tabla1[[#This Row],[Fecha]])</f>
        <v>2012</v>
      </c>
      <c r="L2936" s="11">
        <f>MONTH(Tabla1[[#This Row],[Fecha]])</f>
        <v>2</v>
      </c>
      <c r="M2936" s="11">
        <f>DAY(Tabla1[[#This Row],[Fecha]])</f>
        <v>22</v>
      </c>
      <c r="N2936" s="11">
        <f>WEEKDAY(Tabla1[[#This Row],[Fecha]],2)</f>
        <v>3</v>
      </c>
      <c r="O2936" s="11" t="str">
        <f t="shared" si="45"/>
        <v>Miércoles</v>
      </c>
    </row>
    <row r="2937" spans="1:15" x14ac:dyDescent="0.25">
      <c r="A2937" s="4">
        <v>40961</v>
      </c>
      <c r="B2937">
        <v>4</v>
      </c>
      <c r="C2937">
        <v>2</v>
      </c>
      <c r="D2937" s="5" t="s">
        <v>43</v>
      </c>
      <c r="E2937" s="6">
        <v>831.53</v>
      </c>
      <c r="F2937" s="6">
        <v>1250.45</v>
      </c>
      <c r="G2937" s="6">
        <v>2081.98</v>
      </c>
      <c r="H2937" s="6" t="str">
        <f>VLOOKUP(Tabla1[[#This Row],[Caja]],Originales!$I$3:$K$6,2,FALSE)</f>
        <v>Telde</v>
      </c>
      <c r="I2937" s="6" t="str">
        <f>VLOOKUP(Tabla1[[#This Row],[Caja]],Originales!$I$3:$K$6,3,FALSE)</f>
        <v>Las Palmas</v>
      </c>
      <c r="J2937" s="9" t="str">
        <f>VLOOKUP(Tabla1[[#This Row],[CodigoEmpleado]],Originales!$M$3:$P$13,2,FALSE)</f>
        <v>Jose</v>
      </c>
      <c r="K2937" s="10">
        <f>YEAR(Tabla1[[#This Row],[Fecha]])</f>
        <v>2012</v>
      </c>
      <c r="L2937" s="11">
        <f>MONTH(Tabla1[[#This Row],[Fecha]])</f>
        <v>2</v>
      </c>
      <c r="M2937" s="11">
        <f>DAY(Tabla1[[#This Row],[Fecha]])</f>
        <v>22</v>
      </c>
      <c r="N2937" s="11">
        <f>WEEKDAY(Tabla1[[#This Row],[Fecha]],2)</f>
        <v>3</v>
      </c>
      <c r="O2937" s="11" t="str">
        <f t="shared" si="45"/>
        <v>Miércoles</v>
      </c>
    </row>
    <row r="2938" spans="1:15" x14ac:dyDescent="0.25">
      <c r="A2938" s="4">
        <v>40962</v>
      </c>
      <c r="B2938">
        <v>1</v>
      </c>
      <c r="C2938">
        <v>1</v>
      </c>
      <c r="D2938" s="5" t="s">
        <v>47</v>
      </c>
      <c r="E2938" s="6">
        <v>619.05999999999995</v>
      </c>
      <c r="F2938" s="6">
        <v>1095.3699999999999</v>
      </c>
      <c r="G2938" s="6">
        <v>1714.43</v>
      </c>
      <c r="H2938" s="6" t="str">
        <f>VLOOKUP(Tabla1[[#This Row],[Caja]],Originales!$I$3:$K$6,2,FALSE)</f>
        <v>Tenerife Norte</v>
      </c>
      <c r="I2938" s="6" t="str">
        <f>VLOOKUP(Tabla1[[#This Row],[Caja]],Originales!$I$3:$K$6,3,FALSE)</f>
        <v>Tenerife</v>
      </c>
      <c r="J2938" s="9" t="str">
        <f>VLOOKUP(Tabla1[[#This Row],[CodigoEmpleado]],Originales!$M$3:$P$13,2,FALSE)</f>
        <v>Toño</v>
      </c>
      <c r="K2938" s="10">
        <f>YEAR(Tabla1[[#This Row],[Fecha]])</f>
        <v>2012</v>
      </c>
      <c r="L2938" s="11">
        <f>MONTH(Tabla1[[#This Row],[Fecha]])</f>
        <v>2</v>
      </c>
      <c r="M2938" s="11">
        <f>DAY(Tabla1[[#This Row],[Fecha]])</f>
        <v>23</v>
      </c>
      <c r="N2938" s="11">
        <f>WEEKDAY(Tabla1[[#This Row],[Fecha]],2)</f>
        <v>4</v>
      </c>
      <c r="O2938" s="11" t="str">
        <f t="shared" si="45"/>
        <v>Jueves</v>
      </c>
    </row>
    <row r="2939" spans="1:15" x14ac:dyDescent="0.25">
      <c r="A2939" s="4">
        <v>40962</v>
      </c>
      <c r="B2939">
        <v>1</v>
      </c>
      <c r="C2939">
        <v>2</v>
      </c>
      <c r="D2939" s="5" t="s">
        <v>24</v>
      </c>
      <c r="E2939" s="6">
        <v>727.57</v>
      </c>
      <c r="F2939" s="6">
        <v>1218.82</v>
      </c>
      <c r="G2939" s="6">
        <v>1946.39</v>
      </c>
      <c r="H2939" s="6" t="str">
        <f>VLOOKUP(Tabla1[[#This Row],[Caja]],Originales!$I$3:$K$6,2,FALSE)</f>
        <v>Tenerife Norte</v>
      </c>
      <c r="I2939" s="6" t="str">
        <f>VLOOKUP(Tabla1[[#This Row],[Caja]],Originales!$I$3:$K$6,3,FALSE)</f>
        <v>Tenerife</v>
      </c>
      <c r="J2939" s="9" t="str">
        <f>VLOOKUP(Tabla1[[#This Row],[CodigoEmpleado]],Originales!$M$3:$P$13,2,FALSE)</f>
        <v>Ana</v>
      </c>
      <c r="K2939" s="10">
        <f>YEAR(Tabla1[[#This Row],[Fecha]])</f>
        <v>2012</v>
      </c>
      <c r="L2939" s="11">
        <f>MONTH(Tabla1[[#This Row],[Fecha]])</f>
        <v>2</v>
      </c>
      <c r="M2939" s="11">
        <f>DAY(Tabla1[[#This Row],[Fecha]])</f>
        <v>23</v>
      </c>
      <c r="N2939" s="11">
        <f>WEEKDAY(Tabla1[[#This Row],[Fecha]],2)</f>
        <v>4</v>
      </c>
      <c r="O2939" s="11" t="str">
        <f t="shared" si="45"/>
        <v>Jueves</v>
      </c>
    </row>
    <row r="2940" spans="1:15" x14ac:dyDescent="0.25">
      <c r="A2940" s="4">
        <v>40962</v>
      </c>
      <c r="B2940">
        <v>2</v>
      </c>
      <c r="C2940">
        <v>1</v>
      </c>
      <c r="D2940" s="5" t="s">
        <v>30</v>
      </c>
      <c r="E2940" s="6">
        <v>598.07000000000005</v>
      </c>
      <c r="F2940" s="6">
        <v>1134.9100000000001</v>
      </c>
      <c r="G2940" s="6">
        <v>1732.98</v>
      </c>
      <c r="H2940" s="6" t="str">
        <f>VLOOKUP(Tabla1[[#This Row],[Caja]],Originales!$I$3:$K$6,2,FALSE)</f>
        <v>Tenerife Sur</v>
      </c>
      <c r="I2940" s="6" t="str">
        <f>VLOOKUP(Tabla1[[#This Row],[Caja]],Originales!$I$3:$K$6,3,FALSE)</f>
        <v>Tenerife</v>
      </c>
      <c r="J2940" s="9" t="str">
        <f>VLOOKUP(Tabla1[[#This Row],[CodigoEmpleado]],Originales!$M$3:$P$13,2,FALSE)</f>
        <v>Juan</v>
      </c>
      <c r="K2940" s="10">
        <f>YEAR(Tabla1[[#This Row],[Fecha]])</f>
        <v>2012</v>
      </c>
      <c r="L2940" s="11">
        <f>MONTH(Tabla1[[#This Row],[Fecha]])</f>
        <v>2</v>
      </c>
      <c r="M2940" s="11">
        <f>DAY(Tabla1[[#This Row],[Fecha]])</f>
        <v>23</v>
      </c>
      <c r="N2940" s="11">
        <f>WEEKDAY(Tabla1[[#This Row],[Fecha]],2)</f>
        <v>4</v>
      </c>
      <c r="O2940" s="11" t="str">
        <f t="shared" si="45"/>
        <v>Jueves</v>
      </c>
    </row>
    <row r="2941" spans="1:15" x14ac:dyDescent="0.25">
      <c r="A2941" s="4">
        <v>40962</v>
      </c>
      <c r="B2941">
        <v>2</v>
      </c>
      <c r="C2941">
        <v>2</v>
      </c>
      <c r="D2941" s="5" t="s">
        <v>16</v>
      </c>
      <c r="E2941" s="6">
        <v>772.76</v>
      </c>
      <c r="F2941" s="6">
        <v>1213.0899999999999</v>
      </c>
      <c r="G2941" s="6">
        <v>1985.85</v>
      </c>
      <c r="H2941" s="6" t="str">
        <f>VLOOKUP(Tabla1[[#This Row],[Caja]],Originales!$I$3:$K$6,2,FALSE)</f>
        <v>Tenerife Sur</v>
      </c>
      <c r="I2941" s="6" t="str">
        <f>VLOOKUP(Tabla1[[#This Row],[Caja]],Originales!$I$3:$K$6,3,FALSE)</f>
        <v>Tenerife</v>
      </c>
      <c r="J2941" s="9" t="str">
        <f>VLOOKUP(Tabla1[[#This Row],[CodigoEmpleado]],Originales!$M$3:$P$13,2,FALSE)</f>
        <v>Jorge</v>
      </c>
      <c r="K2941" s="10">
        <f>YEAR(Tabla1[[#This Row],[Fecha]])</f>
        <v>2012</v>
      </c>
      <c r="L2941" s="11">
        <f>MONTH(Tabla1[[#This Row],[Fecha]])</f>
        <v>2</v>
      </c>
      <c r="M2941" s="11">
        <f>DAY(Tabla1[[#This Row],[Fecha]])</f>
        <v>23</v>
      </c>
      <c r="N2941" s="11">
        <f>WEEKDAY(Tabla1[[#This Row],[Fecha]],2)</f>
        <v>4</v>
      </c>
      <c r="O2941" s="11" t="str">
        <f t="shared" si="45"/>
        <v>Jueves</v>
      </c>
    </row>
    <row r="2942" spans="1:15" x14ac:dyDescent="0.25">
      <c r="A2942" s="4">
        <v>40962</v>
      </c>
      <c r="B2942">
        <v>3</v>
      </c>
      <c r="C2942">
        <v>1</v>
      </c>
      <c r="D2942" s="5" t="s">
        <v>22</v>
      </c>
      <c r="E2942" s="6">
        <v>522.48</v>
      </c>
      <c r="F2942" s="6">
        <v>1050.6500000000001</v>
      </c>
      <c r="G2942" s="6">
        <v>1573.13</v>
      </c>
      <c r="H2942" s="6" t="str">
        <f>VLOOKUP(Tabla1[[#This Row],[Caja]],Originales!$I$3:$K$6,2,FALSE)</f>
        <v>Las Canteras</v>
      </c>
      <c r="I2942" s="6" t="str">
        <f>VLOOKUP(Tabla1[[#This Row],[Caja]],Originales!$I$3:$K$6,3,FALSE)</f>
        <v>Las Palmas</v>
      </c>
      <c r="J2942" s="9" t="str">
        <f>VLOOKUP(Tabla1[[#This Row],[CodigoEmpleado]],Originales!$M$3:$P$13,2,FALSE)</f>
        <v>Paco</v>
      </c>
      <c r="K2942" s="10">
        <f>YEAR(Tabla1[[#This Row],[Fecha]])</f>
        <v>2012</v>
      </c>
      <c r="L2942" s="11">
        <f>MONTH(Tabla1[[#This Row],[Fecha]])</f>
        <v>2</v>
      </c>
      <c r="M2942" s="11">
        <f>DAY(Tabla1[[#This Row],[Fecha]])</f>
        <v>23</v>
      </c>
      <c r="N2942" s="11">
        <f>WEEKDAY(Tabla1[[#This Row],[Fecha]],2)</f>
        <v>4</v>
      </c>
      <c r="O2942" s="11" t="str">
        <f t="shared" si="45"/>
        <v>Jueves</v>
      </c>
    </row>
    <row r="2943" spans="1:15" x14ac:dyDescent="0.25">
      <c r="A2943" s="4">
        <v>40962</v>
      </c>
      <c r="B2943">
        <v>3</v>
      </c>
      <c r="C2943">
        <v>2</v>
      </c>
      <c r="D2943" s="5" t="s">
        <v>27</v>
      </c>
      <c r="E2943" s="6">
        <v>767.49</v>
      </c>
      <c r="F2943" s="6">
        <v>1310.6199999999999</v>
      </c>
      <c r="G2943" s="6">
        <v>2078.11</v>
      </c>
      <c r="H2943" s="6" t="str">
        <f>VLOOKUP(Tabla1[[#This Row],[Caja]],Originales!$I$3:$K$6,2,FALSE)</f>
        <v>Las Canteras</v>
      </c>
      <c r="I2943" s="6" t="str">
        <f>VLOOKUP(Tabla1[[#This Row],[Caja]],Originales!$I$3:$K$6,3,FALSE)</f>
        <v>Las Palmas</v>
      </c>
      <c r="J2943" s="9" t="str">
        <f>VLOOKUP(Tabla1[[#This Row],[CodigoEmpleado]],Originales!$M$3:$P$13,2,FALSE)</f>
        <v>Bea</v>
      </c>
      <c r="K2943" s="10">
        <f>YEAR(Tabla1[[#This Row],[Fecha]])</f>
        <v>2012</v>
      </c>
      <c r="L2943" s="11">
        <f>MONTH(Tabla1[[#This Row],[Fecha]])</f>
        <v>2</v>
      </c>
      <c r="M2943" s="11">
        <f>DAY(Tabla1[[#This Row],[Fecha]])</f>
        <v>23</v>
      </c>
      <c r="N2943" s="11">
        <f>WEEKDAY(Tabla1[[#This Row],[Fecha]],2)</f>
        <v>4</v>
      </c>
      <c r="O2943" s="11" t="str">
        <f t="shared" si="45"/>
        <v>Jueves</v>
      </c>
    </row>
    <row r="2944" spans="1:15" x14ac:dyDescent="0.25">
      <c r="A2944" s="4">
        <v>40962</v>
      </c>
      <c r="B2944">
        <v>4</v>
      </c>
      <c r="C2944">
        <v>1</v>
      </c>
      <c r="D2944" s="5" t="s">
        <v>32</v>
      </c>
      <c r="E2944" s="6">
        <v>587.84</v>
      </c>
      <c r="F2944" s="6">
        <v>957.12</v>
      </c>
      <c r="G2944" s="6">
        <v>1544.96</v>
      </c>
      <c r="H2944" s="6" t="str">
        <f>VLOOKUP(Tabla1[[#This Row],[Caja]],Originales!$I$3:$K$6,2,FALSE)</f>
        <v>Telde</v>
      </c>
      <c r="I2944" s="6" t="str">
        <f>VLOOKUP(Tabla1[[#This Row],[Caja]],Originales!$I$3:$K$6,3,FALSE)</f>
        <v>Las Palmas</v>
      </c>
      <c r="J2944" s="9" t="str">
        <f>VLOOKUP(Tabla1[[#This Row],[CodigoEmpleado]],Originales!$M$3:$P$13,2,FALSE)</f>
        <v>Ana</v>
      </c>
      <c r="K2944" s="10">
        <f>YEAR(Tabla1[[#This Row],[Fecha]])</f>
        <v>2012</v>
      </c>
      <c r="L2944" s="11">
        <f>MONTH(Tabla1[[#This Row],[Fecha]])</f>
        <v>2</v>
      </c>
      <c r="M2944" s="11">
        <f>DAY(Tabla1[[#This Row],[Fecha]])</f>
        <v>23</v>
      </c>
      <c r="N2944" s="11">
        <f>WEEKDAY(Tabla1[[#This Row],[Fecha]],2)</f>
        <v>4</v>
      </c>
      <c r="O2944" s="11" t="str">
        <f t="shared" si="45"/>
        <v>Jueves</v>
      </c>
    </row>
    <row r="2945" spans="1:15" x14ac:dyDescent="0.25">
      <c r="A2945" s="4">
        <v>40962</v>
      </c>
      <c r="B2945">
        <v>4</v>
      </c>
      <c r="C2945">
        <v>2</v>
      </c>
      <c r="D2945" s="5" t="s">
        <v>37</v>
      </c>
      <c r="E2945" s="6">
        <v>612.42999999999995</v>
      </c>
      <c r="F2945" s="6">
        <v>919.76</v>
      </c>
      <c r="G2945" s="6">
        <v>1532.19</v>
      </c>
      <c r="H2945" s="6" t="str">
        <f>VLOOKUP(Tabla1[[#This Row],[Caja]],Originales!$I$3:$K$6,2,FALSE)</f>
        <v>Telde</v>
      </c>
      <c r="I2945" s="6" t="str">
        <f>VLOOKUP(Tabla1[[#This Row],[Caja]],Originales!$I$3:$K$6,3,FALSE)</f>
        <v>Las Palmas</v>
      </c>
      <c r="J2945" s="9" t="str">
        <f>VLOOKUP(Tabla1[[#This Row],[CodigoEmpleado]],Originales!$M$3:$P$13,2,FALSE)</f>
        <v>Luis</v>
      </c>
      <c r="K2945" s="10">
        <f>YEAR(Tabla1[[#This Row],[Fecha]])</f>
        <v>2012</v>
      </c>
      <c r="L2945" s="11">
        <f>MONTH(Tabla1[[#This Row],[Fecha]])</f>
        <v>2</v>
      </c>
      <c r="M2945" s="11">
        <f>DAY(Tabla1[[#This Row],[Fecha]])</f>
        <v>23</v>
      </c>
      <c r="N2945" s="11">
        <f>WEEKDAY(Tabla1[[#This Row],[Fecha]],2)</f>
        <v>4</v>
      </c>
      <c r="O2945" s="11" t="str">
        <f t="shared" si="45"/>
        <v>Jueves</v>
      </c>
    </row>
    <row r="2946" spans="1:15" x14ac:dyDescent="0.25">
      <c r="A2946" s="4">
        <v>40963</v>
      </c>
      <c r="B2946">
        <v>1</v>
      </c>
      <c r="C2946">
        <v>1</v>
      </c>
      <c r="D2946" s="5" t="s">
        <v>40</v>
      </c>
      <c r="E2946" s="6">
        <v>623.53</v>
      </c>
      <c r="F2946" s="6">
        <v>1096.49</v>
      </c>
      <c r="G2946" s="6">
        <v>1720.02</v>
      </c>
      <c r="H2946" s="6" t="str">
        <f>VLOOKUP(Tabla1[[#This Row],[Caja]],Originales!$I$3:$K$6,2,FALSE)</f>
        <v>Tenerife Norte</v>
      </c>
      <c r="I2946" s="6" t="str">
        <f>VLOOKUP(Tabla1[[#This Row],[Caja]],Originales!$I$3:$K$6,3,FALSE)</f>
        <v>Tenerife</v>
      </c>
      <c r="J2946" s="9" t="str">
        <f>VLOOKUP(Tabla1[[#This Row],[CodigoEmpleado]],Originales!$M$3:$P$13,2,FALSE)</f>
        <v>Pepe</v>
      </c>
      <c r="K2946" s="10">
        <f>YEAR(Tabla1[[#This Row],[Fecha]])</f>
        <v>2012</v>
      </c>
      <c r="L2946" s="11">
        <f>MONTH(Tabla1[[#This Row],[Fecha]])</f>
        <v>2</v>
      </c>
      <c r="M2946" s="11">
        <f>DAY(Tabla1[[#This Row],[Fecha]])</f>
        <v>24</v>
      </c>
      <c r="N2946" s="11">
        <f>WEEKDAY(Tabla1[[#This Row],[Fecha]],2)</f>
        <v>5</v>
      </c>
      <c r="O2946" s="11" t="str">
        <f t="shared" ref="O2946:O3009" si="46">IF(N2946=1,"Lunes",IF(N2946=2,"Martes",IF(N2946=3,"Miércoles",IF(N2946=4,"Jueves",IF(N2946=5,"Viernes",IF(N2946=6,"Sábado","Domingo"))))))</f>
        <v>Viernes</v>
      </c>
    </row>
    <row r="2947" spans="1:15" x14ac:dyDescent="0.25">
      <c r="A2947" s="4">
        <v>40963</v>
      </c>
      <c r="B2947">
        <v>1</v>
      </c>
      <c r="C2947">
        <v>2</v>
      </c>
      <c r="D2947" s="5" t="s">
        <v>41</v>
      </c>
      <c r="E2947" s="6">
        <v>541.19000000000005</v>
      </c>
      <c r="F2947" s="6">
        <v>989.08</v>
      </c>
      <c r="G2947" s="6">
        <v>1530.27</v>
      </c>
      <c r="H2947" s="6" t="str">
        <f>VLOOKUP(Tabla1[[#This Row],[Caja]],Originales!$I$3:$K$6,2,FALSE)</f>
        <v>Tenerife Norte</v>
      </c>
      <c r="I2947" s="6" t="str">
        <f>VLOOKUP(Tabla1[[#This Row],[Caja]],Originales!$I$3:$K$6,3,FALSE)</f>
        <v>Tenerife</v>
      </c>
      <c r="J2947" s="9" t="str">
        <f>VLOOKUP(Tabla1[[#This Row],[CodigoEmpleado]],Originales!$M$3:$P$13,2,FALSE)</f>
        <v>Javi</v>
      </c>
      <c r="K2947" s="10">
        <f>YEAR(Tabla1[[#This Row],[Fecha]])</f>
        <v>2012</v>
      </c>
      <c r="L2947" s="11">
        <f>MONTH(Tabla1[[#This Row],[Fecha]])</f>
        <v>2</v>
      </c>
      <c r="M2947" s="11">
        <f>DAY(Tabla1[[#This Row],[Fecha]])</f>
        <v>24</v>
      </c>
      <c r="N2947" s="11">
        <f>WEEKDAY(Tabla1[[#This Row],[Fecha]],2)</f>
        <v>5</v>
      </c>
      <c r="O2947" s="11" t="str">
        <f t="shared" si="46"/>
        <v>Viernes</v>
      </c>
    </row>
    <row r="2948" spans="1:15" x14ac:dyDescent="0.25">
      <c r="A2948" s="4">
        <v>40963</v>
      </c>
      <c r="B2948">
        <v>2</v>
      </c>
      <c r="C2948">
        <v>1</v>
      </c>
      <c r="D2948" s="5" t="s">
        <v>43</v>
      </c>
      <c r="E2948" s="6">
        <v>617</v>
      </c>
      <c r="F2948" s="6">
        <v>1005.46</v>
      </c>
      <c r="G2948" s="6">
        <v>1622.46</v>
      </c>
      <c r="H2948" s="6" t="str">
        <f>VLOOKUP(Tabla1[[#This Row],[Caja]],Originales!$I$3:$K$6,2,FALSE)</f>
        <v>Tenerife Sur</v>
      </c>
      <c r="I2948" s="6" t="str">
        <f>VLOOKUP(Tabla1[[#This Row],[Caja]],Originales!$I$3:$K$6,3,FALSE)</f>
        <v>Tenerife</v>
      </c>
      <c r="J2948" s="9" t="str">
        <f>VLOOKUP(Tabla1[[#This Row],[CodigoEmpleado]],Originales!$M$3:$P$13,2,FALSE)</f>
        <v>Jose</v>
      </c>
      <c r="K2948" s="10">
        <f>YEAR(Tabla1[[#This Row],[Fecha]])</f>
        <v>2012</v>
      </c>
      <c r="L2948" s="11">
        <f>MONTH(Tabla1[[#This Row],[Fecha]])</f>
        <v>2</v>
      </c>
      <c r="M2948" s="11">
        <f>DAY(Tabla1[[#This Row],[Fecha]])</f>
        <v>24</v>
      </c>
      <c r="N2948" s="11">
        <f>WEEKDAY(Tabla1[[#This Row],[Fecha]],2)</f>
        <v>5</v>
      </c>
      <c r="O2948" s="11" t="str">
        <f t="shared" si="46"/>
        <v>Viernes</v>
      </c>
    </row>
    <row r="2949" spans="1:15" x14ac:dyDescent="0.25">
      <c r="A2949" s="4">
        <v>40963</v>
      </c>
      <c r="B2949">
        <v>2</v>
      </c>
      <c r="C2949">
        <v>2</v>
      </c>
      <c r="D2949" s="5" t="s">
        <v>47</v>
      </c>
      <c r="E2949" s="6">
        <v>603.97</v>
      </c>
      <c r="F2949" s="6">
        <v>915.5</v>
      </c>
      <c r="G2949" s="6">
        <v>1519.47</v>
      </c>
      <c r="H2949" s="6" t="str">
        <f>VLOOKUP(Tabla1[[#This Row],[Caja]],Originales!$I$3:$K$6,2,FALSE)</f>
        <v>Tenerife Sur</v>
      </c>
      <c r="I2949" s="6" t="str">
        <f>VLOOKUP(Tabla1[[#This Row],[Caja]],Originales!$I$3:$K$6,3,FALSE)</f>
        <v>Tenerife</v>
      </c>
      <c r="J2949" s="9" t="str">
        <f>VLOOKUP(Tabla1[[#This Row],[CodigoEmpleado]],Originales!$M$3:$P$13,2,FALSE)</f>
        <v>Toño</v>
      </c>
      <c r="K2949" s="10">
        <f>YEAR(Tabla1[[#This Row],[Fecha]])</f>
        <v>2012</v>
      </c>
      <c r="L2949" s="11">
        <f>MONTH(Tabla1[[#This Row],[Fecha]])</f>
        <v>2</v>
      </c>
      <c r="M2949" s="11">
        <f>DAY(Tabla1[[#This Row],[Fecha]])</f>
        <v>24</v>
      </c>
      <c r="N2949" s="11">
        <f>WEEKDAY(Tabla1[[#This Row],[Fecha]],2)</f>
        <v>5</v>
      </c>
      <c r="O2949" s="11" t="str">
        <f t="shared" si="46"/>
        <v>Viernes</v>
      </c>
    </row>
    <row r="2950" spans="1:15" x14ac:dyDescent="0.25">
      <c r="A2950" s="4">
        <v>40963</v>
      </c>
      <c r="B2950">
        <v>3</v>
      </c>
      <c r="C2950">
        <v>1</v>
      </c>
      <c r="D2950" s="5" t="s">
        <v>24</v>
      </c>
      <c r="E2950" s="6">
        <v>652.79999999999995</v>
      </c>
      <c r="F2950" s="6">
        <v>1062.78</v>
      </c>
      <c r="G2950" s="6">
        <v>1715.58</v>
      </c>
      <c r="H2950" s="6" t="str">
        <f>VLOOKUP(Tabla1[[#This Row],[Caja]],Originales!$I$3:$K$6,2,FALSE)</f>
        <v>Las Canteras</v>
      </c>
      <c r="I2950" s="6" t="str">
        <f>VLOOKUP(Tabla1[[#This Row],[Caja]],Originales!$I$3:$K$6,3,FALSE)</f>
        <v>Las Palmas</v>
      </c>
      <c r="J2950" s="9" t="str">
        <f>VLOOKUP(Tabla1[[#This Row],[CodigoEmpleado]],Originales!$M$3:$P$13,2,FALSE)</f>
        <v>Ana</v>
      </c>
      <c r="K2950" s="10">
        <f>YEAR(Tabla1[[#This Row],[Fecha]])</f>
        <v>2012</v>
      </c>
      <c r="L2950" s="11">
        <f>MONTH(Tabla1[[#This Row],[Fecha]])</f>
        <v>2</v>
      </c>
      <c r="M2950" s="11">
        <f>DAY(Tabla1[[#This Row],[Fecha]])</f>
        <v>24</v>
      </c>
      <c r="N2950" s="11">
        <f>WEEKDAY(Tabla1[[#This Row],[Fecha]],2)</f>
        <v>5</v>
      </c>
      <c r="O2950" s="11" t="str">
        <f t="shared" si="46"/>
        <v>Viernes</v>
      </c>
    </row>
    <row r="2951" spans="1:15" x14ac:dyDescent="0.25">
      <c r="A2951" s="4">
        <v>40963</v>
      </c>
      <c r="B2951">
        <v>3</v>
      </c>
      <c r="C2951">
        <v>2</v>
      </c>
      <c r="D2951" s="5" t="s">
        <v>30</v>
      </c>
      <c r="E2951" s="6">
        <v>688.63</v>
      </c>
      <c r="F2951" s="6">
        <v>1347.52</v>
      </c>
      <c r="G2951" s="6">
        <v>2036.15</v>
      </c>
      <c r="H2951" s="6" t="str">
        <f>VLOOKUP(Tabla1[[#This Row],[Caja]],Originales!$I$3:$K$6,2,FALSE)</f>
        <v>Las Canteras</v>
      </c>
      <c r="I2951" s="6" t="str">
        <f>VLOOKUP(Tabla1[[#This Row],[Caja]],Originales!$I$3:$K$6,3,FALSE)</f>
        <v>Las Palmas</v>
      </c>
      <c r="J2951" s="9" t="str">
        <f>VLOOKUP(Tabla1[[#This Row],[CodigoEmpleado]],Originales!$M$3:$P$13,2,FALSE)</f>
        <v>Juan</v>
      </c>
      <c r="K2951" s="10">
        <f>YEAR(Tabla1[[#This Row],[Fecha]])</f>
        <v>2012</v>
      </c>
      <c r="L2951" s="11">
        <f>MONTH(Tabla1[[#This Row],[Fecha]])</f>
        <v>2</v>
      </c>
      <c r="M2951" s="11">
        <f>DAY(Tabla1[[#This Row],[Fecha]])</f>
        <v>24</v>
      </c>
      <c r="N2951" s="11">
        <f>WEEKDAY(Tabla1[[#This Row],[Fecha]],2)</f>
        <v>5</v>
      </c>
      <c r="O2951" s="11" t="str">
        <f t="shared" si="46"/>
        <v>Viernes</v>
      </c>
    </row>
    <row r="2952" spans="1:15" x14ac:dyDescent="0.25">
      <c r="A2952" s="4">
        <v>40963</v>
      </c>
      <c r="B2952">
        <v>4</v>
      </c>
      <c r="C2952">
        <v>1</v>
      </c>
      <c r="D2952" s="5" t="s">
        <v>16</v>
      </c>
      <c r="E2952" s="6">
        <v>607.53</v>
      </c>
      <c r="F2952" s="6">
        <v>1020.72</v>
      </c>
      <c r="G2952" s="6">
        <v>1628.25</v>
      </c>
      <c r="H2952" s="6" t="str">
        <f>VLOOKUP(Tabla1[[#This Row],[Caja]],Originales!$I$3:$K$6,2,FALSE)</f>
        <v>Telde</v>
      </c>
      <c r="I2952" s="6" t="str">
        <f>VLOOKUP(Tabla1[[#This Row],[Caja]],Originales!$I$3:$K$6,3,FALSE)</f>
        <v>Las Palmas</v>
      </c>
      <c r="J2952" s="9" t="str">
        <f>VLOOKUP(Tabla1[[#This Row],[CodigoEmpleado]],Originales!$M$3:$P$13,2,FALSE)</f>
        <v>Jorge</v>
      </c>
      <c r="K2952" s="10">
        <f>YEAR(Tabla1[[#This Row],[Fecha]])</f>
        <v>2012</v>
      </c>
      <c r="L2952" s="11">
        <f>MONTH(Tabla1[[#This Row],[Fecha]])</f>
        <v>2</v>
      </c>
      <c r="M2952" s="11">
        <f>DAY(Tabla1[[#This Row],[Fecha]])</f>
        <v>24</v>
      </c>
      <c r="N2952" s="11">
        <f>WEEKDAY(Tabla1[[#This Row],[Fecha]],2)</f>
        <v>5</v>
      </c>
      <c r="O2952" s="11" t="str">
        <f t="shared" si="46"/>
        <v>Viernes</v>
      </c>
    </row>
    <row r="2953" spans="1:15" x14ac:dyDescent="0.25">
      <c r="A2953" s="4">
        <v>40963</v>
      </c>
      <c r="B2953">
        <v>4</v>
      </c>
      <c r="C2953">
        <v>2</v>
      </c>
      <c r="D2953" s="5" t="s">
        <v>22</v>
      </c>
      <c r="E2953" s="6">
        <v>758.46</v>
      </c>
      <c r="F2953" s="6">
        <v>1228.69</v>
      </c>
      <c r="G2953" s="6">
        <v>1987.15</v>
      </c>
      <c r="H2953" s="6" t="str">
        <f>VLOOKUP(Tabla1[[#This Row],[Caja]],Originales!$I$3:$K$6,2,FALSE)</f>
        <v>Telde</v>
      </c>
      <c r="I2953" s="6" t="str">
        <f>VLOOKUP(Tabla1[[#This Row],[Caja]],Originales!$I$3:$K$6,3,FALSE)</f>
        <v>Las Palmas</v>
      </c>
      <c r="J2953" s="9" t="str">
        <f>VLOOKUP(Tabla1[[#This Row],[CodigoEmpleado]],Originales!$M$3:$P$13,2,FALSE)</f>
        <v>Paco</v>
      </c>
      <c r="K2953" s="10">
        <f>YEAR(Tabla1[[#This Row],[Fecha]])</f>
        <v>2012</v>
      </c>
      <c r="L2953" s="11">
        <f>MONTH(Tabla1[[#This Row],[Fecha]])</f>
        <v>2</v>
      </c>
      <c r="M2953" s="11">
        <f>DAY(Tabla1[[#This Row],[Fecha]])</f>
        <v>24</v>
      </c>
      <c r="N2953" s="11">
        <f>WEEKDAY(Tabla1[[#This Row],[Fecha]],2)</f>
        <v>5</v>
      </c>
      <c r="O2953" s="11" t="str">
        <f t="shared" si="46"/>
        <v>Viernes</v>
      </c>
    </row>
    <row r="2954" spans="1:15" x14ac:dyDescent="0.25">
      <c r="A2954" s="4">
        <v>40964</v>
      </c>
      <c r="B2954">
        <v>1</v>
      </c>
      <c r="C2954">
        <v>1</v>
      </c>
      <c r="D2954" s="5" t="s">
        <v>27</v>
      </c>
      <c r="E2954" s="6">
        <v>548.35</v>
      </c>
      <c r="F2954" s="6">
        <v>1038.58</v>
      </c>
      <c r="G2954" s="6">
        <v>1586.93</v>
      </c>
      <c r="H2954" s="6" t="str">
        <f>VLOOKUP(Tabla1[[#This Row],[Caja]],Originales!$I$3:$K$6,2,FALSE)</f>
        <v>Tenerife Norte</v>
      </c>
      <c r="I2954" s="6" t="str">
        <f>VLOOKUP(Tabla1[[#This Row],[Caja]],Originales!$I$3:$K$6,3,FALSE)</f>
        <v>Tenerife</v>
      </c>
      <c r="J2954" s="9" t="str">
        <f>VLOOKUP(Tabla1[[#This Row],[CodigoEmpleado]],Originales!$M$3:$P$13,2,FALSE)</f>
        <v>Bea</v>
      </c>
      <c r="K2954" s="10">
        <f>YEAR(Tabla1[[#This Row],[Fecha]])</f>
        <v>2012</v>
      </c>
      <c r="L2954" s="11">
        <f>MONTH(Tabla1[[#This Row],[Fecha]])</f>
        <v>2</v>
      </c>
      <c r="M2954" s="11">
        <f>DAY(Tabla1[[#This Row],[Fecha]])</f>
        <v>25</v>
      </c>
      <c r="N2954" s="11">
        <f>WEEKDAY(Tabla1[[#This Row],[Fecha]],2)</f>
        <v>6</v>
      </c>
      <c r="O2954" s="11" t="str">
        <f t="shared" si="46"/>
        <v>Sábado</v>
      </c>
    </row>
    <row r="2955" spans="1:15" x14ac:dyDescent="0.25">
      <c r="A2955" s="4">
        <v>40964</v>
      </c>
      <c r="B2955">
        <v>1</v>
      </c>
      <c r="C2955">
        <v>2</v>
      </c>
      <c r="D2955" s="5" t="s">
        <v>32</v>
      </c>
      <c r="E2955" s="6">
        <v>636.76</v>
      </c>
      <c r="F2955" s="6">
        <v>1067.23</v>
      </c>
      <c r="G2955" s="6">
        <v>1703.99</v>
      </c>
      <c r="H2955" s="6" t="str">
        <f>VLOOKUP(Tabla1[[#This Row],[Caja]],Originales!$I$3:$K$6,2,FALSE)</f>
        <v>Tenerife Norte</v>
      </c>
      <c r="I2955" s="6" t="str">
        <f>VLOOKUP(Tabla1[[#This Row],[Caja]],Originales!$I$3:$K$6,3,FALSE)</f>
        <v>Tenerife</v>
      </c>
      <c r="J2955" s="9" t="str">
        <f>VLOOKUP(Tabla1[[#This Row],[CodigoEmpleado]],Originales!$M$3:$P$13,2,FALSE)</f>
        <v>Ana</v>
      </c>
      <c r="K2955" s="10">
        <f>YEAR(Tabla1[[#This Row],[Fecha]])</f>
        <v>2012</v>
      </c>
      <c r="L2955" s="11">
        <f>MONTH(Tabla1[[#This Row],[Fecha]])</f>
        <v>2</v>
      </c>
      <c r="M2955" s="11">
        <f>DAY(Tabla1[[#This Row],[Fecha]])</f>
        <v>25</v>
      </c>
      <c r="N2955" s="11">
        <f>WEEKDAY(Tabla1[[#This Row],[Fecha]],2)</f>
        <v>6</v>
      </c>
      <c r="O2955" s="11" t="str">
        <f t="shared" si="46"/>
        <v>Sábado</v>
      </c>
    </row>
    <row r="2956" spans="1:15" x14ac:dyDescent="0.25">
      <c r="A2956" s="4">
        <v>40964</v>
      </c>
      <c r="B2956">
        <v>2</v>
      </c>
      <c r="C2956">
        <v>1</v>
      </c>
      <c r="D2956" s="5" t="s">
        <v>37</v>
      </c>
      <c r="E2956" s="6">
        <v>583.49</v>
      </c>
      <c r="F2956" s="6">
        <v>1059.67</v>
      </c>
      <c r="G2956" s="6">
        <v>1643.16</v>
      </c>
      <c r="H2956" s="6" t="str">
        <f>VLOOKUP(Tabla1[[#This Row],[Caja]],Originales!$I$3:$K$6,2,FALSE)</f>
        <v>Tenerife Sur</v>
      </c>
      <c r="I2956" s="6" t="str">
        <f>VLOOKUP(Tabla1[[#This Row],[Caja]],Originales!$I$3:$K$6,3,FALSE)</f>
        <v>Tenerife</v>
      </c>
      <c r="J2956" s="9" t="str">
        <f>VLOOKUP(Tabla1[[#This Row],[CodigoEmpleado]],Originales!$M$3:$P$13,2,FALSE)</f>
        <v>Luis</v>
      </c>
      <c r="K2956" s="10">
        <f>YEAR(Tabla1[[#This Row],[Fecha]])</f>
        <v>2012</v>
      </c>
      <c r="L2956" s="11">
        <f>MONTH(Tabla1[[#This Row],[Fecha]])</f>
        <v>2</v>
      </c>
      <c r="M2956" s="11">
        <f>DAY(Tabla1[[#This Row],[Fecha]])</f>
        <v>25</v>
      </c>
      <c r="N2956" s="11">
        <f>WEEKDAY(Tabla1[[#This Row],[Fecha]],2)</f>
        <v>6</v>
      </c>
      <c r="O2956" s="11" t="str">
        <f t="shared" si="46"/>
        <v>Sábado</v>
      </c>
    </row>
    <row r="2957" spans="1:15" x14ac:dyDescent="0.25">
      <c r="A2957" s="4">
        <v>40964</v>
      </c>
      <c r="B2957">
        <v>2</v>
      </c>
      <c r="C2957">
        <v>2</v>
      </c>
      <c r="D2957" s="5" t="s">
        <v>40</v>
      </c>
      <c r="E2957" s="6">
        <v>665.56</v>
      </c>
      <c r="F2957" s="6">
        <v>1252.46</v>
      </c>
      <c r="G2957" s="6">
        <v>1918.02</v>
      </c>
      <c r="H2957" s="6" t="str">
        <f>VLOOKUP(Tabla1[[#This Row],[Caja]],Originales!$I$3:$K$6,2,FALSE)</f>
        <v>Tenerife Sur</v>
      </c>
      <c r="I2957" s="6" t="str">
        <f>VLOOKUP(Tabla1[[#This Row],[Caja]],Originales!$I$3:$K$6,3,FALSE)</f>
        <v>Tenerife</v>
      </c>
      <c r="J2957" s="9" t="str">
        <f>VLOOKUP(Tabla1[[#This Row],[CodigoEmpleado]],Originales!$M$3:$P$13,2,FALSE)</f>
        <v>Pepe</v>
      </c>
      <c r="K2957" s="10">
        <f>YEAR(Tabla1[[#This Row],[Fecha]])</f>
        <v>2012</v>
      </c>
      <c r="L2957" s="11">
        <f>MONTH(Tabla1[[#This Row],[Fecha]])</f>
        <v>2</v>
      </c>
      <c r="M2957" s="11">
        <f>DAY(Tabla1[[#This Row],[Fecha]])</f>
        <v>25</v>
      </c>
      <c r="N2957" s="11">
        <f>WEEKDAY(Tabla1[[#This Row],[Fecha]],2)</f>
        <v>6</v>
      </c>
      <c r="O2957" s="11" t="str">
        <f t="shared" si="46"/>
        <v>Sábado</v>
      </c>
    </row>
    <row r="2958" spans="1:15" x14ac:dyDescent="0.25">
      <c r="A2958" s="4">
        <v>40964</v>
      </c>
      <c r="B2958">
        <v>3</v>
      </c>
      <c r="C2958">
        <v>1</v>
      </c>
      <c r="D2958" s="5" t="s">
        <v>41</v>
      </c>
      <c r="E2958" s="6">
        <v>538.92999999999995</v>
      </c>
      <c r="F2958" s="6">
        <v>1008.46</v>
      </c>
      <c r="G2958" s="6">
        <v>1547.39</v>
      </c>
      <c r="H2958" s="6" t="str">
        <f>VLOOKUP(Tabla1[[#This Row],[Caja]],Originales!$I$3:$K$6,2,FALSE)</f>
        <v>Las Canteras</v>
      </c>
      <c r="I2958" s="6" t="str">
        <f>VLOOKUP(Tabla1[[#This Row],[Caja]],Originales!$I$3:$K$6,3,FALSE)</f>
        <v>Las Palmas</v>
      </c>
      <c r="J2958" s="9" t="str">
        <f>VLOOKUP(Tabla1[[#This Row],[CodigoEmpleado]],Originales!$M$3:$P$13,2,FALSE)</f>
        <v>Javi</v>
      </c>
      <c r="K2958" s="10">
        <f>YEAR(Tabla1[[#This Row],[Fecha]])</f>
        <v>2012</v>
      </c>
      <c r="L2958" s="11">
        <f>MONTH(Tabla1[[#This Row],[Fecha]])</f>
        <v>2</v>
      </c>
      <c r="M2958" s="11">
        <f>DAY(Tabla1[[#This Row],[Fecha]])</f>
        <v>25</v>
      </c>
      <c r="N2958" s="11">
        <f>WEEKDAY(Tabla1[[#This Row],[Fecha]],2)</f>
        <v>6</v>
      </c>
      <c r="O2958" s="11" t="str">
        <f t="shared" si="46"/>
        <v>Sábado</v>
      </c>
    </row>
    <row r="2959" spans="1:15" x14ac:dyDescent="0.25">
      <c r="A2959" s="4">
        <v>40964</v>
      </c>
      <c r="B2959">
        <v>3</v>
      </c>
      <c r="C2959">
        <v>2</v>
      </c>
      <c r="D2959" s="5" t="s">
        <v>43</v>
      </c>
      <c r="E2959" s="6">
        <v>668.76</v>
      </c>
      <c r="F2959" s="6">
        <v>1149.8599999999999</v>
      </c>
      <c r="G2959" s="6">
        <v>1818.62</v>
      </c>
      <c r="H2959" s="6" t="str">
        <f>VLOOKUP(Tabla1[[#This Row],[Caja]],Originales!$I$3:$K$6,2,FALSE)</f>
        <v>Las Canteras</v>
      </c>
      <c r="I2959" s="6" t="str">
        <f>VLOOKUP(Tabla1[[#This Row],[Caja]],Originales!$I$3:$K$6,3,FALSE)</f>
        <v>Las Palmas</v>
      </c>
      <c r="J2959" s="9" t="str">
        <f>VLOOKUP(Tabla1[[#This Row],[CodigoEmpleado]],Originales!$M$3:$P$13,2,FALSE)</f>
        <v>Jose</v>
      </c>
      <c r="K2959" s="10">
        <f>YEAR(Tabla1[[#This Row],[Fecha]])</f>
        <v>2012</v>
      </c>
      <c r="L2959" s="11">
        <f>MONTH(Tabla1[[#This Row],[Fecha]])</f>
        <v>2</v>
      </c>
      <c r="M2959" s="11">
        <f>DAY(Tabla1[[#This Row],[Fecha]])</f>
        <v>25</v>
      </c>
      <c r="N2959" s="11">
        <f>WEEKDAY(Tabla1[[#This Row],[Fecha]],2)</f>
        <v>6</v>
      </c>
      <c r="O2959" s="11" t="str">
        <f t="shared" si="46"/>
        <v>Sábado</v>
      </c>
    </row>
    <row r="2960" spans="1:15" x14ac:dyDescent="0.25">
      <c r="A2960" s="4">
        <v>40964</v>
      </c>
      <c r="B2960">
        <v>4</v>
      </c>
      <c r="C2960">
        <v>1</v>
      </c>
      <c r="D2960" s="5" t="s">
        <v>47</v>
      </c>
      <c r="E2960" s="6">
        <v>635.19000000000005</v>
      </c>
      <c r="F2960" s="6">
        <v>1135.21</v>
      </c>
      <c r="G2960" s="6">
        <v>1770.4</v>
      </c>
      <c r="H2960" s="6" t="str">
        <f>VLOOKUP(Tabla1[[#This Row],[Caja]],Originales!$I$3:$K$6,2,FALSE)</f>
        <v>Telde</v>
      </c>
      <c r="I2960" s="6" t="str">
        <f>VLOOKUP(Tabla1[[#This Row],[Caja]],Originales!$I$3:$K$6,3,FALSE)</f>
        <v>Las Palmas</v>
      </c>
      <c r="J2960" s="9" t="str">
        <f>VLOOKUP(Tabla1[[#This Row],[CodigoEmpleado]],Originales!$M$3:$P$13,2,FALSE)</f>
        <v>Toño</v>
      </c>
      <c r="K2960" s="10">
        <f>YEAR(Tabla1[[#This Row],[Fecha]])</f>
        <v>2012</v>
      </c>
      <c r="L2960" s="11">
        <f>MONTH(Tabla1[[#This Row],[Fecha]])</f>
        <v>2</v>
      </c>
      <c r="M2960" s="11">
        <f>DAY(Tabla1[[#This Row],[Fecha]])</f>
        <v>25</v>
      </c>
      <c r="N2960" s="11">
        <f>WEEKDAY(Tabla1[[#This Row],[Fecha]],2)</f>
        <v>6</v>
      </c>
      <c r="O2960" s="11" t="str">
        <f t="shared" si="46"/>
        <v>Sábado</v>
      </c>
    </row>
    <row r="2961" spans="1:15" x14ac:dyDescent="0.25">
      <c r="A2961" s="4">
        <v>40964</v>
      </c>
      <c r="B2961">
        <v>4</v>
      </c>
      <c r="C2961">
        <v>2</v>
      </c>
      <c r="D2961" s="5" t="s">
        <v>24</v>
      </c>
      <c r="E2961" s="6">
        <v>763.37</v>
      </c>
      <c r="F2961" s="6">
        <v>1232.47</v>
      </c>
      <c r="G2961" s="6">
        <v>1995.84</v>
      </c>
      <c r="H2961" s="6" t="str">
        <f>VLOOKUP(Tabla1[[#This Row],[Caja]],Originales!$I$3:$K$6,2,FALSE)</f>
        <v>Telde</v>
      </c>
      <c r="I2961" s="6" t="str">
        <f>VLOOKUP(Tabla1[[#This Row],[Caja]],Originales!$I$3:$K$6,3,FALSE)</f>
        <v>Las Palmas</v>
      </c>
      <c r="J2961" s="9" t="str">
        <f>VLOOKUP(Tabla1[[#This Row],[CodigoEmpleado]],Originales!$M$3:$P$13,2,FALSE)</f>
        <v>Ana</v>
      </c>
      <c r="K2961" s="10">
        <f>YEAR(Tabla1[[#This Row],[Fecha]])</f>
        <v>2012</v>
      </c>
      <c r="L2961" s="11">
        <f>MONTH(Tabla1[[#This Row],[Fecha]])</f>
        <v>2</v>
      </c>
      <c r="M2961" s="11">
        <f>DAY(Tabla1[[#This Row],[Fecha]])</f>
        <v>25</v>
      </c>
      <c r="N2961" s="11">
        <f>WEEKDAY(Tabla1[[#This Row],[Fecha]],2)</f>
        <v>6</v>
      </c>
      <c r="O2961" s="11" t="str">
        <f t="shared" si="46"/>
        <v>Sábado</v>
      </c>
    </row>
    <row r="2962" spans="1:15" x14ac:dyDescent="0.25">
      <c r="A2962" s="4">
        <v>40965</v>
      </c>
      <c r="B2962">
        <v>1</v>
      </c>
      <c r="C2962">
        <v>1</v>
      </c>
      <c r="D2962" s="5" t="s">
        <v>30</v>
      </c>
      <c r="E2962" s="6">
        <v>602.49</v>
      </c>
      <c r="F2962" s="6">
        <v>1121.1500000000001</v>
      </c>
      <c r="G2962" s="6">
        <v>1723.64</v>
      </c>
      <c r="H2962" s="6" t="str">
        <f>VLOOKUP(Tabla1[[#This Row],[Caja]],Originales!$I$3:$K$6,2,FALSE)</f>
        <v>Tenerife Norte</v>
      </c>
      <c r="I2962" s="6" t="str">
        <f>VLOOKUP(Tabla1[[#This Row],[Caja]],Originales!$I$3:$K$6,3,FALSE)</f>
        <v>Tenerife</v>
      </c>
      <c r="J2962" s="9" t="str">
        <f>VLOOKUP(Tabla1[[#This Row],[CodigoEmpleado]],Originales!$M$3:$P$13,2,FALSE)</f>
        <v>Juan</v>
      </c>
      <c r="K2962" s="10">
        <f>YEAR(Tabla1[[#This Row],[Fecha]])</f>
        <v>2012</v>
      </c>
      <c r="L2962" s="11">
        <f>MONTH(Tabla1[[#This Row],[Fecha]])</f>
        <v>2</v>
      </c>
      <c r="M2962" s="11">
        <f>DAY(Tabla1[[#This Row],[Fecha]])</f>
        <v>26</v>
      </c>
      <c r="N2962" s="11">
        <f>WEEKDAY(Tabla1[[#This Row],[Fecha]],2)</f>
        <v>7</v>
      </c>
      <c r="O2962" s="11" t="str">
        <f t="shared" si="46"/>
        <v>Domingo</v>
      </c>
    </row>
    <row r="2963" spans="1:15" x14ac:dyDescent="0.25">
      <c r="A2963" s="4">
        <v>40965</v>
      </c>
      <c r="B2963">
        <v>1</v>
      </c>
      <c r="C2963">
        <v>2</v>
      </c>
      <c r="D2963" s="5" t="s">
        <v>16</v>
      </c>
      <c r="E2963" s="6">
        <v>644.66999999999996</v>
      </c>
      <c r="F2963" s="6">
        <v>967.75</v>
      </c>
      <c r="G2963" s="6">
        <v>1612.42</v>
      </c>
      <c r="H2963" s="6" t="str">
        <f>VLOOKUP(Tabla1[[#This Row],[Caja]],Originales!$I$3:$K$6,2,FALSE)</f>
        <v>Tenerife Norte</v>
      </c>
      <c r="I2963" s="6" t="str">
        <f>VLOOKUP(Tabla1[[#This Row],[Caja]],Originales!$I$3:$K$6,3,FALSE)</f>
        <v>Tenerife</v>
      </c>
      <c r="J2963" s="9" t="str">
        <f>VLOOKUP(Tabla1[[#This Row],[CodigoEmpleado]],Originales!$M$3:$P$13,2,FALSE)</f>
        <v>Jorge</v>
      </c>
      <c r="K2963" s="10">
        <f>YEAR(Tabla1[[#This Row],[Fecha]])</f>
        <v>2012</v>
      </c>
      <c r="L2963" s="11">
        <f>MONTH(Tabla1[[#This Row],[Fecha]])</f>
        <v>2</v>
      </c>
      <c r="M2963" s="11">
        <f>DAY(Tabla1[[#This Row],[Fecha]])</f>
        <v>26</v>
      </c>
      <c r="N2963" s="11">
        <f>WEEKDAY(Tabla1[[#This Row],[Fecha]],2)</f>
        <v>7</v>
      </c>
      <c r="O2963" s="11" t="str">
        <f t="shared" si="46"/>
        <v>Domingo</v>
      </c>
    </row>
    <row r="2964" spans="1:15" x14ac:dyDescent="0.25">
      <c r="A2964" s="4">
        <v>40965</v>
      </c>
      <c r="B2964">
        <v>2</v>
      </c>
      <c r="C2964">
        <v>1</v>
      </c>
      <c r="D2964" s="5" t="s">
        <v>22</v>
      </c>
      <c r="E2964" s="6">
        <v>508.38</v>
      </c>
      <c r="F2964" s="6">
        <v>1089.6600000000001</v>
      </c>
      <c r="G2964" s="6">
        <v>1598.04</v>
      </c>
      <c r="H2964" s="6" t="str">
        <f>VLOOKUP(Tabla1[[#This Row],[Caja]],Originales!$I$3:$K$6,2,FALSE)</f>
        <v>Tenerife Sur</v>
      </c>
      <c r="I2964" s="6" t="str">
        <f>VLOOKUP(Tabla1[[#This Row],[Caja]],Originales!$I$3:$K$6,3,FALSE)</f>
        <v>Tenerife</v>
      </c>
      <c r="J2964" s="9" t="str">
        <f>VLOOKUP(Tabla1[[#This Row],[CodigoEmpleado]],Originales!$M$3:$P$13,2,FALSE)</f>
        <v>Paco</v>
      </c>
      <c r="K2964" s="10">
        <f>YEAR(Tabla1[[#This Row],[Fecha]])</f>
        <v>2012</v>
      </c>
      <c r="L2964" s="11">
        <f>MONTH(Tabla1[[#This Row],[Fecha]])</f>
        <v>2</v>
      </c>
      <c r="M2964" s="11">
        <f>DAY(Tabla1[[#This Row],[Fecha]])</f>
        <v>26</v>
      </c>
      <c r="N2964" s="11">
        <f>WEEKDAY(Tabla1[[#This Row],[Fecha]],2)</f>
        <v>7</v>
      </c>
      <c r="O2964" s="11" t="str">
        <f t="shared" si="46"/>
        <v>Domingo</v>
      </c>
    </row>
    <row r="2965" spans="1:15" x14ac:dyDescent="0.25">
      <c r="A2965" s="4">
        <v>40965</v>
      </c>
      <c r="B2965">
        <v>2</v>
      </c>
      <c r="C2965">
        <v>2</v>
      </c>
      <c r="D2965" s="5" t="s">
        <v>27</v>
      </c>
      <c r="E2965" s="6">
        <v>567.72</v>
      </c>
      <c r="F2965" s="6">
        <v>1030.47</v>
      </c>
      <c r="G2965" s="6">
        <v>1598.19</v>
      </c>
      <c r="H2965" s="6" t="str">
        <f>VLOOKUP(Tabla1[[#This Row],[Caja]],Originales!$I$3:$K$6,2,FALSE)</f>
        <v>Tenerife Sur</v>
      </c>
      <c r="I2965" s="6" t="str">
        <f>VLOOKUP(Tabla1[[#This Row],[Caja]],Originales!$I$3:$K$6,3,FALSE)</f>
        <v>Tenerife</v>
      </c>
      <c r="J2965" s="9" t="str">
        <f>VLOOKUP(Tabla1[[#This Row],[CodigoEmpleado]],Originales!$M$3:$P$13,2,FALSE)</f>
        <v>Bea</v>
      </c>
      <c r="K2965" s="10">
        <f>YEAR(Tabla1[[#This Row],[Fecha]])</f>
        <v>2012</v>
      </c>
      <c r="L2965" s="11">
        <f>MONTH(Tabla1[[#This Row],[Fecha]])</f>
        <v>2</v>
      </c>
      <c r="M2965" s="11">
        <f>DAY(Tabla1[[#This Row],[Fecha]])</f>
        <v>26</v>
      </c>
      <c r="N2965" s="11">
        <f>WEEKDAY(Tabla1[[#This Row],[Fecha]],2)</f>
        <v>7</v>
      </c>
      <c r="O2965" s="11" t="str">
        <f t="shared" si="46"/>
        <v>Domingo</v>
      </c>
    </row>
    <row r="2966" spans="1:15" x14ac:dyDescent="0.25">
      <c r="A2966" s="4">
        <v>40965</v>
      </c>
      <c r="B2966">
        <v>3</v>
      </c>
      <c r="C2966">
        <v>1</v>
      </c>
      <c r="D2966" s="5" t="s">
        <v>32</v>
      </c>
      <c r="E2966" s="6">
        <v>546.22</v>
      </c>
      <c r="F2966" s="6">
        <v>993.7</v>
      </c>
      <c r="G2966" s="6">
        <v>1539.92</v>
      </c>
      <c r="H2966" s="6" t="str">
        <f>VLOOKUP(Tabla1[[#This Row],[Caja]],Originales!$I$3:$K$6,2,FALSE)</f>
        <v>Las Canteras</v>
      </c>
      <c r="I2966" s="6" t="str">
        <f>VLOOKUP(Tabla1[[#This Row],[Caja]],Originales!$I$3:$K$6,3,FALSE)</f>
        <v>Las Palmas</v>
      </c>
      <c r="J2966" s="9" t="str">
        <f>VLOOKUP(Tabla1[[#This Row],[CodigoEmpleado]],Originales!$M$3:$P$13,2,FALSE)</f>
        <v>Ana</v>
      </c>
      <c r="K2966" s="10">
        <f>YEAR(Tabla1[[#This Row],[Fecha]])</f>
        <v>2012</v>
      </c>
      <c r="L2966" s="11">
        <f>MONTH(Tabla1[[#This Row],[Fecha]])</f>
        <v>2</v>
      </c>
      <c r="M2966" s="11">
        <f>DAY(Tabla1[[#This Row],[Fecha]])</f>
        <v>26</v>
      </c>
      <c r="N2966" s="11">
        <f>WEEKDAY(Tabla1[[#This Row],[Fecha]],2)</f>
        <v>7</v>
      </c>
      <c r="O2966" s="11" t="str">
        <f t="shared" si="46"/>
        <v>Domingo</v>
      </c>
    </row>
    <row r="2967" spans="1:15" x14ac:dyDescent="0.25">
      <c r="A2967" s="4">
        <v>40965</v>
      </c>
      <c r="B2967">
        <v>3</v>
      </c>
      <c r="C2967">
        <v>2</v>
      </c>
      <c r="D2967" s="5" t="s">
        <v>37</v>
      </c>
      <c r="E2967" s="6">
        <v>571.35</v>
      </c>
      <c r="F2967" s="6">
        <v>938.94</v>
      </c>
      <c r="G2967" s="6">
        <v>1510.29</v>
      </c>
      <c r="H2967" s="6" t="str">
        <f>VLOOKUP(Tabla1[[#This Row],[Caja]],Originales!$I$3:$K$6,2,FALSE)</f>
        <v>Las Canteras</v>
      </c>
      <c r="I2967" s="6" t="str">
        <f>VLOOKUP(Tabla1[[#This Row],[Caja]],Originales!$I$3:$K$6,3,FALSE)</f>
        <v>Las Palmas</v>
      </c>
      <c r="J2967" s="9" t="str">
        <f>VLOOKUP(Tabla1[[#This Row],[CodigoEmpleado]],Originales!$M$3:$P$13,2,FALSE)</f>
        <v>Luis</v>
      </c>
      <c r="K2967" s="10">
        <f>YEAR(Tabla1[[#This Row],[Fecha]])</f>
        <v>2012</v>
      </c>
      <c r="L2967" s="11">
        <f>MONTH(Tabla1[[#This Row],[Fecha]])</f>
        <v>2</v>
      </c>
      <c r="M2967" s="11">
        <f>DAY(Tabla1[[#This Row],[Fecha]])</f>
        <v>26</v>
      </c>
      <c r="N2967" s="11">
        <f>WEEKDAY(Tabla1[[#This Row],[Fecha]],2)</f>
        <v>7</v>
      </c>
      <c r="O2967" s="11" t="str">
        <f t="shared" si="46"/>
        <v>Domingo</v>
      </c>
    </row>
    <row r="2968" spans="1:15" x14ac:dyDescent="0.25">
      <c r="A2968" s="4">
        <v>40965</v>
      </c>
      <c r="B2968">
        <v>4</v>
      </c>
      <c r="C2968">
        <v>1</v>
      </c>
      <c r="D2968" s="5" t="s">
        <v>40</v>
      </c>
      <c r="E2968" s="6">
        <v>534.14</v>
      </c>
      <c r="F2968" s="6">
        <v>1018.55</v>
      </c>
      <c r="G2968" s="6">
        <v>1552.69</v>
      </c>
      <c r="H2968" s="6" t="str">
        <f>VLOOKUP(Tabla1[[#This Row],[Caja]],Originales!$I$3:$K$6,2,FALSE)</f>
        <v>Telde</v>
      </c>
      <c r="I2968" s="6" t="str">
        <f>VLOOKUP(Tabla1[[#This Row],[Caja]],Originales!$I$3:$K$6,3,FALSE)</f>
        <v>Las Palmas</v>
      </c>
      <c r="J2968" s="9" t="str">
        <f>VLOOKUP(Tabla1[[#This Row],[CodigoEmpleado]],Originales!$M$3:$P$13,2,FALSE)</f>
        <v>Pepe</v>
      </c>
      <c r="K2968" s="10">
        <f>YEAR(Tabla1[[#This Row],[Fecha]])</f>
        <v>2012</v>
      </c>
      <c r="L2968" s="11">
        <f>MONTH(Tabla1[[#This Row],[Fecha]])</f>
        <v>2</v>
      </c>
      <c r="M2968" s="11">
        <f>DAY(Tabla1[[#This Row],[Fecha]])</f>
        <v>26</v>
      </c>
      <c r="N2968" s="11">
        <f>WEEKDAY(Tabla1[[#This Row],[Fecha]],2)</f>
        <v>7</v>
      </c>
      <c r="O2968" s="11" t="str">
        <f t="shared" si="46"/>
        <v>Domingo</v>
      </c>
    </row>
    <row r="2969" spans="1:15" x14ac:dyDescent="0.25">
      <c r="A2969" s="4">
        <v>40965</v>
      </c>
      <c r="B2969">
        <v>4</v>
      </c>
      <c r="C2969">
        <v>2</v>
      </c>
      <c r="D2969" s="5" t="s">
        <v>41</v>
      </c>
      <c r="E2969" s="6">
        <v>554.94000000000005</v>
      </c>
      <c r="F2969" s="6">
        <v>1141</v>
      </c>
      <c r="G2969" s="6">
        <v>1695.94</v>
      </c>
      <c r="H2969" s="6" t="str">
        <f>VLOOKUP(Tabla1[[#This Row],[Caja]],Originales!$I$3:$K$6,2,FALSE)</f>
        <v>Telde</v>
      </c>
      <c r="I2969" s="6" t="str">
        <f>VLOOKUP(Tabla1[[#This Row],[Caja]],Originales!$I$3:$K$6,3,FALSE)</f>
        <v>Las Palmas</v>
      </c>
      <c r="J2969" s="9" t="str">
        <f>VLOOKUP(Tabla1[[#This Row],[CodigoEmpleado]],Originales!$M$3:$P$13,2,FALSE)</f>
        <v>Javi</v>
      </c>
      <c r="K2969" s="10">
        <f>YEAR(Tabla1[[#This Row],[Fecha]])</f>
        <v>2012</v>
      </c>
      <c r="L2969" s="11">
        <f>MONTH(Tabla1[[#This Row],[Fecha]])</f>
        <v>2</v>
      </c>
      <c r="M2969" s="11">
        <f>DAY(Tabla1[[#This Row],[Fecha]])</f>
        <v>26</v>
      </c>
      <c r="N2969" s="11">
        <f>WEEKDAY(Tabla1[[#This Row],[Fecha]],2)</f>
        <v>7</v>
      </c>
      <c r="O2969" s="11" t="str">
        <f t="shared" si="46"/>
        <v>Domingo</v>
      </c>
    </row>
    <row r="2970" spans="1:15" x14ac:dyDescent="0.25">
      <c r="A2970" s="4">
        <v>40966</v>
      </c>
      <c r="B2970">
        <v>1</v>
      </c>
      <c r="C2970">
        <v>1</v>
      </c>
      <c r="D2970" s="5" t="s">
        <v>43</v>
      </c>
      <c r="E2970" s="6">
        <v>643.04</v>
      </c>
      <c r="F2970" s="6">
        <v>984.81</v>
      </c>
      <c r="G2970" s="6">
        <v>1627.85</v>
      </c>
      <c r="H2970" s="6" t="str">
        <f>VLOOKUP(Tabla1[[#This Row],[Caja]],Originales!$I$3:$K$6,2,FALSE)</f>
        <v>Tenerife Norte</v>
      </c>
      <c r="I2970" s="6" t="str">
        <f>VLOOKUP(Tabla1[[#This Row],[Caja]],Originales!$I$3:$K$6,3,FALSE)</f>
        <v>Tenerife</v>
      </c>
      <c r="J2970" s="9" t="str">
        <f>VLOOKUP(Tabla1[[#This Row],[CodigoEmpleado]],Originales!$M$3:$P$13,2,FALSE)</f>
        <v>Jose</v>
      </c>
      <c r="K2970" s="10">
        <f>YEAR(Tabla1[[#This Row],[Fecha]])</f>
        <v>2012</v>
      </c>
      <c r="L2970" s="11">
        <f>MONTH(Tabla1[[#This Row],[Fecha]])</f>
        <v>2</v>
      </c>
      <c r="M2970" s="11">
        <f>DAY(Tabla1[[#This Row],[Fecha]])</f>
        <v>27</v>
      </c>
      <c r="N2970" s="11">
        <f>WEEKDAY(Tabla1[[#This Row],[Fecha]],2)</f>
        <v>1</v>
      </c>
      <c r="O2970" s="11" t="str">
        <f t="shared" si="46"/>
        <v>Lunes</v>
      </c>
    </row>
    <row r="2971" spans="1:15" x14ac:dyDescent="0.25">
      <c r="A2971" s="4">
        <v>40966</v>
      </c>
      <c r="B2971">
        <v>1</v>
      </c>
      <c r="C2971">
        <v>2</v>
      </c>
      <c r="D2971" s="5" t="s">
        <v>47</v>
      </c>
      <c r="E2971" s="6">
        <v>638.66999999999996</v>
      </c>
      <c r="F2971" s="6">
        <v>1235.04</v>
      </c>
      <c r="G2971" s="6">
        <v>1873.71</v>
      </c>
      <c r="H2971" s="6" t="str">
        <f>VLOOKUP(Tabla1[[#This Row],[Caja]],Originales!$I$3:$K$6,2,FALSE)</f>
        <v>Tenerife Norte</v>
      </c>
      <c r="I2971" s="6" t="str">
        <f>VLOOKUP(Tabla1[[#This Row],[Caja]],Originales!$I$3:$K$6,3,FALSE)</f>
        <v>Tenerife</v>
      </c>
      <c r="J2971" s="9" t="str">
        <f>VLOOKUP(Tabla1[[#This Row],[CodigoEmpleado]],Originales!$M$3:$P$13,2,FALSE)</f>
        <v>Toño</v>
      </c>
      <c r="K2971" s="10">
        <f>YEAR(Tabla1[[#This Row],[Fecha]])</f>
        <v>2012</v>
      </c>
      <c r="L2971" s="11">
        <f>MONTH(Tabla1[[#This Row],[Fecha]])</f>
        <v>2</v>
      </c>
      <c r="M2971" s="11">
        <f>DAY(Tabla1[[#This Row],[Fecha]])</f>
        <v>27</v>
      </c>
      <c r="N2971" s="11">
        <f>WEEKDAY(Tabla1[[#This Row],[Fecha]],2)</f>
        <v>1</v>
      </c>
      <c r="O2971" s="11" t="str">
        <f t="shared" si="46"/>
        <v>Lunes</v>
      </c>
    </row>
    <row r="2972" spans="1:15" x14ac:dyDescent="0.25">
      <c r="A2972" s="4">
        <v>40966</v>
      </c>
      <c r="B2972">
        <v>2</v>
      </c>
      <c r="C2972">
        <v>1</v>
      </c>
      <c r="D2972" s="5" t="s">
        <v>24</v>
      </c>
      <c r="E2972" s="6">
        <v>541.92999999999995</v>
      </c>
      <c r="F2972" s="6">
        <v>1040.29</v>
      </c>
      <c r="G2972" s="6">
        <v>1582.22</v>
      </c>
      <c r="H2972" s="6" t="str">
        <f>VLOOKUP(Tabla1[[#This Row],[Caja]],Originales!$I$3:$K$6,2,FALSE)</f>
        <v>Tenerife Sur</v>
      </c>
      <c r="I2972" s="6" t="str">
        <f>VLOOKUP(Tabla1[[#This Row],[Caja]],Originales!$I$3:$K$6,3,FALSE)</f>
        <v>Tenerife</v>
      </c>
      <c r="J2972" s="9" t="str">
        <f>VLOOKUP(Tabla1[[#This Row],[CodigoEmpleado]],Originales!$M$3:$P$13,2,FALSE)</f>
        <v>Ana</v>
      </c>
      <c r="K2972" s="10">
        <f>YEAR(Tabla1[[#This Row],[Fecha]])</f>
        <v>2012</v>
      </c>
      <c r="L2972" s="11">
        <f>MONTH(Tabla1[[#This Row],[Fecha]])</f>
        <v>2</v>
      </c>
      <c r="M2972" s="11">
        <f>DAY(Tabla1[[#This Row],[Fecha]])</f>
        <v>27</v>
      </c>
      <c r="N2972" s="11">
        <f>WEEKDAY(Tabla1[[#This Row],[Fecha]],2)</f>
        <v>1</v>
      </c>
      <c r="O2972" s="11" t="str">
        <f t="shared" si="46"/>
        <v>Lunes</v>
      </c>
    </row>
    <row r="2973" spans="1:15" x14ac:dyDescent="0.25">
      <c r="A2973" s="4">
        <v>40966</v>
      </c>
      <c r="B2973">
        <v>2</v>
      </c>
      <c r="C2973">
        <v>2</v>
      </c>
      <c r="D2973" s="5" t="s">
        <v>30</v>
      </c>
      <c r="E2973" s="6">
        <v>694.26</v>
      </c>
      <c r="F2973" s="6">
        <v>1101.6400000000001</v>
      </c>
      <c r="G2973" s="6">
        <v>1795.9</v>
      </c>
      <c r="H2973" s="6" t="str">
        <f>VLOOKUP(Tabla1[[#This Row],[Caja]],Originales!$I$3:$K$6,2,FALSE)</f>
        <v>Tenerife Sur</v>
      </c>
      <c r="I2973" s="6" t="str">
        <f>VLOOKUP(Tabla1[[#This Row],[Caja]],Originales!$I$3:$K$6,3,FALSE)</f>
        <v>Tenerife</v>
      </c>
      <c r="J2973" s="9" t="str">
        <f>VLOOKUP(Tabla1[[#This Row],[CodigoEmpleado]],Originales!$M$3:$P$13,2,FALSE)</f>
        <v>Juan</v>
      </c>
      <c r="K2973" s="10">
        <f>YEAR(Tabla1[[#This Row],[Fecha]])</f>
        <v>2012</v>
      </c>
      <c r="L2973" s="11">
        <f>MONTH(Tabla1[[#This Row],[Fecha]])</f>
        <v>2</v>
      </c>
      <c r="M2973" s="11">
        <f>DAY(Tabla1[[#This Row],[Fecha]])</f>
        <v>27</v>
      </c>
      <c r="N2973" s="11">
        <f>WEEKDAY(Tabla1[[#This Row],[Fecha]],2)</f>
        <v>1</v>
      </c>
      <c r="O2973" s="11" t="str">
        <f t="shared" si="46"/>
        <v>Lunes</v>
      </c>
    </row>
    <row r="2974" spans="1:15" x14ac:dyDescent="0.25">
      <c r="A2974" s="4">
        <v>40966</v>
      </c>
      <c r="B2974">
        <v>3</v>
      </c>
      <c r="C2974">
        <v>1</v>
      </c>
      <c r="D2974" s="5" t="s">
        <v>16</v>
      </c>
      <c r="E2974" s="6">
        <v>627.28</v>
      </c>
      <c r="F2974" s="6">
        <v>1067.67</v>
      </c>
      <c r="G2974" s="6">
        <v>1694.95</v>
      </c>
      <c r="H2974" s="6" t="str">
        <f>VLOOKUP(Tabla1[[#This Row],[Caja]],Originales!$I$3:$K$6,2,FALSE)</f>
        <v>Las Canteras</v>
      </c>
      <c r="I2974" s="6" t="str">
        <f>VLOOKUP(Tabla1[[#This Row],[Caja]],Originales!$I$3:$K$6,3,FALSE)</f>
        <v>Las Palmas</v>
      </c>
      <c r="J2974" s="9" t="str">
        <f>VLOOKUP(Tabla1[[#This Row],[CodigoEmpleado]],Originales!$M$3:$P$13,2,FALSE)</f>
        <v>Jorge</v>
      </c>
      <c r="K2974" s="10">
        <f>YEAR(Tabla1[[#This Row],[Fecha]])</f>
        <v>2012</v>
      </c>
      <c r="L2974" s="11">
        <f>MONTH(Tabla1[[#This Row],[Fecha]])</f>
        <v>2</v>
      </c>
      <c r="M2974" s="11">
        <f>DAY(Tabla1[[#This Row],[Fecha]])</f>
        <v>27</v>
      </c>
      <c r="N2974" s="11">
        <f>WEEKDAY(Tabla1[[#This Row],[Fecha]],2)</f>
        <v>1</v>
      </c>
      <c r="O2974" s="11" t="str">
        <f t="shared" si="46"/>
        <v>Lunes</v>
      </c>
    </row>
    <row r="2975" spans="1:15" x14ac:dyDescent="0.25">
      <c r="A2975" s="4">
        <v>40966</v>
      </c>
      <c r="B2975">
        <v>3</v>
      </c>
      <c r="C2975">
        <v>2</v>
      </c>
      <c r="D2975" s="5" t="s">
        <v>22</v>
      </c>
      <c r="E2975" s="6">
        <v>675.06</v>
      </c>
      <c r="F2975" s="6">
        <v>1124.95</v>
      </c>
      <c r="G2975" s="6">
        <v>1800.01</v>
      </c>
      <c r="H2975" s="6" t="str">
        <f>VLOOKUP(Tabla1[[#This Row],[Caja]],Originales!$I$3:$K$6,2,FALSE)</f>
        <v>Las Canteras</v>
      </c>
      <c r="I2975" s="6" t="str">
        <f>VLOOKUP(Tabla1[[#This Row],[Caja]],Originales!$I$3:$K$6,3,FALSE)</f>
        <v>Las Palmas</v>
      </c>
      <c r="J2975" s="9" t="str">
        <f>VLOOKUP(Tabla1[[#This Row],[CodigoEmpleado]],Originales!$M$3:$P$13,2,FALSE)</f>
        <v>Paco</v>
      </c>
      <c r="K2975" s="10">
        <f>YEAR(Tabla1[[#This Row],[Fecha]])</f>
        <v>2012</v>
      </c>
      <c r="L2975" s="11">
        <f>MONTH(Tabla1[[#This Row],[Fecha]])</f>
        <v>2</v>
      </c>
      <c r="M2975" s="11">
        <f>DAY(Tabla1[[#This Row],[Fecha]])</f>
        <v>27</v>
      </c>
      <c r="N2975" s="11">
        <f>WEEKDAY(Tabla1[[#This Row],[Fecha]],2)</f>
        <v>1</v>
      </c>
      <c r="O2975" s="11" t="str">
        <f t="shared" si="46"/>
        <v>Lunes</v>
      </c>
    </row>
    <row r="2976" spans="1:15" x14ac:dyDescent="0.25">
      <c r="A2976" s="4">
        <v>40966</v>
      </c>
      <c r="B2976">
        <v>4</v>
      </c>
      <c r="C2976">
        <v>1</v>
      </c>
      <c r="D2976" s="5" t="s">
        <v>27</v>
      </c>
      <c r="E2976" s="6">
        <v>506.03</v>
      </c>
      <c r="F2976" s="6">
        <v>1104.28</v>
      </c>
      <c r="G2976" s="6">
        <v>1610.31</v>
      </c>
      <c r="H2976" s="6" t="str">
        <f>VLOOKUP(Tabla1[[#This Row],[Caja]],Originales!$I$3:$K$6,2,FALSE)</f>
        <v>Telde</v>
      </c>
      <c r="I2976" s="6" t="str">
        <f>VLOOKUP(Tabla1[[#This Row],[Caja]],Originales!$I$3:$K$6,3,FALSE)</f>
        <v>Las Palmas</v>
      </c>
      <c r="J2976" s="9" t="str">
        <f>VLOOKUP(Tabla1[[#This Row],[CodigoEmpleado]],Originales!$M$3:$P$13,2,FALSE)</f>
        <v>Bea</v>
      </c>
      <c r="K2976" s="10">
        <f>YEAR(Tabla1[[#This Row],[Fecha]])</f>
        <v>2012</v>
      </c>
      <c r="L2976" s="11">
        <f>MONTH(Tabla1[[#This Row],[Fecha]])</f>
        <v>2</v>
      </c>
      <c r="M2976" s="11">
        <f>DAY(Tabla1[[#This Row],[Fecha]])</f>
        <v>27</v>
      </c>
      <c r="N2976" s="11">
        <f>WEEKDAY(Tabla1[[#This Row],[Fecha]],2)</f>
        <v>1</v>
      </c>
      <c r="O2976" s="11" t="str">
        <f t="shared" si="46"/>
        <v>Lunes</v>
      </c>
    </row>
    <row r="2977" spans="1:15" x14ac:dyDescent="0.25">
      <c r="A2977" s="4">
        <v>40966</v>
      </c>
      <c r="B2977">
        <v>4</v>
      </c>
      <c r="C2977">
        <v>2</v>
      </c>
      <c r="D2977" s="5" t="s">
        <v>32</v>
      </c>
      <c r="E2977" s="6">
        <v>612.89</v>
      </c>
      <c r="F2977" s="6">
        <v>1192.22</v>
      </c>
      <c r="G2977" s="6">
        <v>1805.11</v>
      </c>
      <c r="H2977" s="6" t="str">
        <f>VLOOKUP(Tabla1[[#This Row],[Caja]],Originales!$I$3:$K$6,2,FALSE)</f>
        <v>Telde</v>
      </c>
      <c r="I2977" s="6" t="str">
        <f>VLOOKUP(Tabla1[[#This Row],[Caja]],Originales!$I$3:$K$6,3,FALSE)</f>
        <v>Las Palmas</v>
      </c>
      <c r="J2977" s="9" t="str">
        <f>VLOOKUP(Tabla1[[#This Row],[CodigoEmpleado]],Originales!$M$3:$P$13,2,FALSE)</f>
        <v>Ana</v>
      </c>
      <c r="K2977" s="10">
        <f>YEAR(Tabla1[[#This Row],[Fecha]])</f>
        <v>2012</v>
      </c>
      <c r="L2977" s="11">
        <f>MONTH(Tabla1[[#This Row],[Fecha]])</f>
        <v>2</v>
      </c>
      <c r="M2977" s="11">
        <f>DAY(Tabla1[[#This Row],[Fecha]])</f>
        <v>27</v>
      </c>
      <c r="N2977" s="11">
        <f>WEEKDAY(Tabla1[[#This Row],[Fecha]],2)</f>
        <v>1</v>
      </c>
      <c r="O2977" s="11" t="str">
        <f t="shared" si="46"/>
        <v>Lunes</v>
      </c>
    </row>
    <row r="2978" spans="1:15" x14ac:dyDescent="0.25">
      <c r="A2978" s="4">
        <v>40967</v>
      </c>
      <c r="B2978">
        <v>1</v>
      </c>
      <c r="C2978">
        <v>1</v>
      </c>
      <c r="D2978" s="5" t="s">
        <v>37</v>
      </c>
      <c r="E2978" s="6">
        <v>678.78</v>
      </c>
      <c r="F2978" s="6">
        <v>1120.55</v>
      </c>
      <c r="G2978" s="6">
        <v>1799.33</v>
      </c>
      <c r="H2978" s="6" t="str">
        <f>VLOOKUP(Tabla1[[#This Row],[Caja]],Originales!$I$3:$K$6,2,FALSE)</f>
        <v>Tenerife Norte</v>
      </c>
      <c r="I2978" s="6" t="str">
        <f>VLOOKUP(Tabla1[[#This Row],[Caja]],Originales!$I$3:$K$6,3,FALSE)</f>
        <v>Tenerife</v>
      </c>
      <c r="J2978" s="9" t="str">
        <f>VLOOKUP(Tabla1[[#This Row],[CodigoEmpleado]],Originales!$M$3:$P$13,2,FALSE)</f>
        <v>Luis</v>
      </c>
      <c r="K2978" s="10">
        <f>YEAR(Tabla1[[#This Row],[Fecha]])</f>
        <v>2012</v>
      </c>
      <c r="L2978" s="11">
        <f>MONTH(Tabla1[[#This Row],[Fecha]])</f>
        <v>2</v>
      </c>
      <c r="M2978" s="11">
        <f>DAY(Tabla1[[#This Row],[Fecha]])</f>
        <v>28</v>
      </c>
      <c r="N2978" s="11">
        <f>WEEKDAY(Tabla1[[#This Row],[Fecha]],2)</f>
        <v>2</v>
      </c>
      <c r="O2978" s="11" t="str">
        <f t="shared" si="46"/>
        <v>Martes</v>
      </c>
    </row>
    <row r="2979" spans="1:15" x14ac:dyDescent="0.25">
      <c r="A2979" s="4">
        <v>40967</v>
      </c>
      <c r="B2979">
        <v>1</v>
      </c>
      <c r="C2979">
        <v>2</v>
      </c>
      <c r="D2979" s="5" t="s">
        <v>40</v>
      </c>
      <c r="E2979" s="6">
        <v>631.26</v>
      </c>
      <c r="F2979" s="6">
        <v>1246.81</v>
      </c>
      <c r="G2979" s="6">
        <v>1878.07</v>
      </c>
      <c r="H2979" s="6" t="str">
        <f>VLOOKUP(Tabla1[[#This Row],[Caja]],Originales!$I$3:$K$6,2,FALSE)</f>
        <v>Tenerife Norte</v>
      </c>
      <c r="I2979" s="6" t="str">
        <f>VLOOKUP(Tabla1[[#This Row],[Caja]],Originales!$I$3:$K$6,3,FALSE)</f>
        <v>Tenerife</v>
      </c>
      <c r="J2979" s="9" t="str">
        <f>VLOOKUP(Tabla1[[#This Row],[CodigoEmpleado]],Originales!$M$3:$P$13,2,FALSE)</f>
        <v>Pepe</v>
      </c>
      <c r="K2979" s="10">
        <f>YEAR(Tabla1[[#This Row],[Fecha]])</f>
        <v>2012</v>
      </c>
      <c r="L2979" s="11">
        <f>MONTH(Tabla1[[#This Row],[Fecha]])</f>
        <v>2</v>
      </c>
      <c r="M2979" s="11">
        <f>DAY(Tabla1[[#This Row],[Fecha]])</f>
        <v>28</v>
      </c>
      <c r="N2979" s="11">
        <f>WEEKDAY(Tabla1[[#This Row],[Fecha]],2)</f>
        <v>2</v>
      </c>
      <c r="O2979" s="11" t="str">
        <f t="shared" si="46"/>
        <v>Martes</v>
      </c>
    </row>
    <row r="2980" spans="1:15" x14ac:dyDescent="0.25">
      <c r="A2980" s="4">
        <v>40967</v>
      </c>
      <c r="B2980">
        <v>2</v>
      </c>
      <c r="C2980">
        <v>1</v>
      </c>
      <c r="D2980" s="5" t="s">
        <v>41</v>
      </c>
      <c r="E2980" s="6">
        <v>582.49</v>
      </c>
      <c r="F2980" s="6">
        <v>1100.3900000000001</v>
      </c>
      <c r="G2980" s="6">
        <v>1682.88</v>
      </c>
      <c r="H2980" s="6" t="str">
        <f>VLOOKUP(Tabla1[[#This Row],[Caja]],Originales!$I$3:$K$6,2,FALSE)</f>
        <v>Tenerife Sur</v>
      </c>
      <c r="I2980" s="6" t="str">
        <f>VLOOKUP(Tabla1[[#This Row],[Caja]],Originales!$I$3:$K$6,3,FALSE)</f>
        <v>Tenerife</v>
      </c>
      <c r="J2980" s="9" t="str">
        <f>VLOOKUP(Tabla1[[#This Row],[CodigoEmpleado]],Originales!$M$3:$P$13,2,FALSE)</f>
        <v>Javi</v>
      </c>
      <c r="K2980" s="10">
        <f>YEAR(Tabla1[[#This Row],[Fecha]])</f>
        <v>2012</v>
      </c>
      <c r="L2980" s="11">
        <f>MONTH(Tabla1[[#This Row],[Fecha]])</f>
        <v>2</v>
      </c>
      <c r="M2980" s="11">
        <f>DAY(Tabla1[[#This Row],[Fecha]])</f>
        <v>28</v>
      </c>
      <c r="N2980" s="11">
        <f>WEEKDAY(Tabla1[[#This Row],[Fecha]],2)</f>
        <v>2</v>
      </c>
      <c r="O2980" s="11" t="str">
        <f t="shared" si="46"/>
        <v>Martes</v>
      </c>
    </row>
    <row r="2981" spans="1:15" x14ac:dyDescent="0.25">
      <c r="A2981" s="4">
        <v>40967</v>
      </c>
      <c r="B2981">
        <v>2</v>
      </c>
      <c r="C2981">
        <v>2</v>
      </c>
      <c r="D2981" s="5" t="s">
        <v>43</v>
      </c>
      <c r="E2981" s="6">
        <v>711.02</v>
      </c>
      <c r="F2981" s="6">
        <v>1226.5</v>
      </c>
      <c r="G2981" s="6">
        <v>1937.52</v>
      </c>
      <c r="H2981" s="6" t="str">
        <f>VLOOKUP(Tabla1[[#This Row],[Caja]],Originales!$I$3:$K$6,2,FALSE)</f>
        <v>Tenerife Sur</v>
      </c>
      <c r="I2981" s="6" t="str">
        <f>VLOOKUP(Tabla1[[#This Row],[Caja]],Originales!$I$3:$K$6,3,FALSE)</f>
        <v>Tenerife</v>
      </c>
      <c r="J2981" s="9" t="str">
        <f>VLOOKUP(Tabla1[[#This Row],[CodigoEmpleado]],Originales!$M$3:$P$13,2,FALSE)</f>
        <v>Jose</v>
      </c>
      <c r="K2981" s="10">
        <f>YEAR(Tabla1[[#This Row],[Fecha]])</f>
        <v>2012</v>
      </c>
      <c r="L2981" s="11">
        <f>MONTH(Tabla1[[#This Row],[Fecha]])</f>
        <v>2</v>
      </c>
      <c r="M2981" s="11">
        <f>DAY(Tabla1[[#This Row],[Fecha]])</f>
        <v>28</v>
      </c>
      <c r="N2981" s="11">
        <f>WEEKDAY(Tabla1[[#This Row],[Fecha]],2)</f>
        <v>2</v>
      </c>
      <c r="O2981" s="11" t="str">
        <f t="shared" si="46"/>
        <v>Martes</v>
      </c>
    </row>
    <row r="2982" spans="1:15" x14ac:dyDescent="0.25">
      <c r="A2982" s="4">
        <v>40967</v>
      </c>
      <c r="B2982">
        <v>3</v>
      </c>
      <c r="C2982">
        <v>1</v>
      </c>
      <c r="D2982" s="5" t="s">
        <v>47</v>
      </c>
      <c r="E2982" s="6">
        <v>497.58</v>
      </c>
      <c r="F2982" s="6">
        <v>1041.04</v>
      </c>
      <c r="G2982" s="6">
        <v>1538.62</v>
      </c>
      <c r="H2982" s="6" t="str">
        <f>VLOOKUP(Tabla1[[#This Row],[Caja]],Originales!$I$3:$K$6,2,FALSE)</f>
        <v>Las Canteras</v>
      </c>
      <c r="I2982" s="6" t="str">
        <f>VLOOKUP(Tabla1[[#This Row],[Caja]],Originales!$I$3:$K$6,3,FALSE)</f>
        <v>Las Palmas</v>
      </c>
      <c r="J2982" s="9" t="str">
        <f>VLOOKUP(Tabla1[[#This Row],[CodigoEmpleado]],Originales!$M$3:$P$13,2,FALSE)</f>
        <v>Toño</v>
      </c>
      <c r="K2982" s="10">
        <f>YEAR(Tabla1[[#This Row],[Fecha]])</f>
        <v>2012</v>
      </c>
      <c r="L2982" s="11">
        <f>MONTH(Tabla1[[#This Row],[Fecha]])</f>
        <v>2</v>
      </c>
      <c r="M2982" s="11">
        <f>DAY(Tabla1[[#This Row],[Fecha]])</f>
        <v>28</v>
      </c>
      <c r="N2982" s="11">
        <f>WEEKDAY(Tabla1[[#This Row],[Fecha]],2)</f>
        <v>2</v>
      </c>
      <c r="O2982" s="11" t="str">
        <f t="shared" si="46"/>
        <v>Martes</v>
      </c>
    </row>
    <row r="2983" spans="1:15" x14ac:dyDescent="0.25">
      <c r="A2983" s="4">
        <v>40967</v>
      </c>
      <c r="B2983">
        <v>3</v>
      </c>
      <c r="C2983">
        <v>2</v>
      </c>
      <c r="D2983" s="5" t="s">
        <v>24</v>
      </c>
      <c r="E2983" s="6">
        <v>756.73</v>
      </c>
      <c r="F2983" s="6">
        <v>1210.33</v>
      </c>
      <c r="G2983" s="6">
        <v>1967.06</v>
      </c>
      <c r="H2983" s="6" t="str">
        <f>VLOOKUP(Tabla1[[#This Row],[Caja]],Originales!$I$3:$K$6,2,FALSE)</f>
        <v>Las Canteras</v>
      </c>
      <c r="I2983" s="6" t="str">
        <f>VLOOKUP(Tabla1[[#This Row],[Caja]],Originales!$I$3:$K$6,3,FALSE)</f>
        <v>Las Palmas</v>
      </c>
      <c r="J2983" s="9" t="str">
        <f>VLOOKUP(Tabla1[[#This Row],[CodigoEmpleado]],Originales!$M$3:$P$13,2,FALSE)</f>
        <v>Ana</v>
      </c>
      <c r="K2983" s="10">
        <f>YEAR(Tabla1[[#This Row],[Fecha]])</f>
        <v>2012</v>
      </c>
      <c r="L2983" s="11">
        <f>MONTH(Tabla1[[#This Row],[Fecha]])</f>
        <v>2</v>
      </c>
      <c r="M2983" s="11">
        <f>DAY(Tabla1[[#This Row],[Fecha]])</f>
        <v>28</v>
      </c>
      <c r="N2983" s="11">
        <f>WEEKDAY(Tabla1[[#This Row],[Fecha]],2)</f>
        <v>2</v>
      </c>
      <c r="O2983" s="11" t="str">
        <f t="shared" si="46"/>
        <v>Martes</v>
      </c>
    </row>
    <row r="2984" spans="1:15" x14ac:dyDescent="0.25">
      <c r="A2984" s="4">
        <v>40967</v>
      </c>
      <c r="B2984">
        <v>4</v>
      </c>
      <c r="C2984">
        <v>1</v>
      </c>
      <c r="D2984" s="5" t="s">
        <v>30</v>
      </c>
      <c r="E2984" s="6">
        <v>482.34</v>
      </c>
      <c r="F2984" s="6">
        <v>1070.51</v>
      </c>
      <c r="G2984" s="6">
        <v>1552.85</v>
      </c>
      <c r="H2984" s="6" t="str">
        <f>VLOOKUP(Tabla1[[#This Row],[Caja]],Originales!$I$3:$K$6,2,FALSE)</f>
        <v>Telde</v>
      </c>
      <c r="I2984" s="6" t="str">
        <f>VLOOKUP(Tabla1[[#This Row],[Caja]],Originales!$I$3:$K$6,3,FALSE)</f>
        <v>Las Palmas</v>
      </c>
      <c r="J2984" s="9" t="str">
        <f>VLOOKUP(Tabla1[[#This Row],[CodigoEmpleado]],Originales!$M$3:$P$13,2,FALSE)</f>
        <v>Juan</v>
      </c>
      <c r="K2984" s="10">
        <f>YEAR(Tabla1[[#This Row],[Fecha]])</f>
        <v>2012</v>
      </c>
      <c r="L2984" s="11">
        <f>MONTH(Tabla1[[#This Row],[Fecha]])</f>
        <v>2</v>
      </c>
      <c r="M2984" s="11">
        <f>DAY(Tabla1[[#This Row],[Fecha]])</f>
        <v>28</v>
      </c>
      <c r="N2984" s="11">
        <f>WEEKDAY(Tabla1[[#This Row],[Fecha]],2)</f>
        <v>2</v>
      </c>
      <c r="O2984" s="11" t="str">
        <f t="shared" si="46"/>
        <v>Martes</v>
      </c>
    </row>
    <row r="2985" spans="1:15" x14ac:dyDescent="0.25">
      <c r="A2985" s="4">
        <v>40967</v>
      </c>
      <c r="B2985">
        <v>4</v>
      </c>
      <c r="C2985">
        <v>2</v>
      </c>
      <c r="D2985" s="5" t="s">
        <v>16</v>
      </c>
      <c r="E2985" s="6">
        <v>716.57</v>
      </c>
      <c r="F2985" s="6">
        <v>1199.8399999999999</v>
      </c>
      <c r="G2985" s="6">
        <v>1916.41</v>
      </c>
      <c r="H2985" s="6" t="str">
        <f>VLOOKUP(Tabla1[[#This Row],[Caja]],Originales!$I$3:$K$6,2,FALSE)</f>
        <v>Telde</v>
      </c>
      <c r="I2985" s="6" t="str">
        <f>VLOOKUP(Tabla1[[#This Row],[Caja]],Originales!$I$3:$K$6,3,FALSE)</f>
        <v>Las Palmas</v>
      </c>
      <c r="J2985" s="9" t="str">
        <f>VLOOKUP(Tabla1[[#This Row],[CodigoEmpleado]],Originales!$M$3:$P$13,2,FALSE)</f>
        <v>Jorge</v>
      </c>
      <c r="K2985" s="10">
        <f>YEAR(Tabla1[[#This Row],[Fecha]])</f>
        <v>2012</v>
      </c>
      <c r="L2985" s="11">
        <f>MONTH(Tabla1[[#This Row],[Fecha]])</f>
        <v>2</v>
      </c>
      <c r="M2985" s="11">
        <f>DAY(Tabla1[[#This Row],[Fecha]])</f>
        <v>28</v>
      </c>
      <c r="N2985" s="11">
        <f>WEEKDAY(Tabla1[[#This Row],[Fecha]],2)</f>
        <v>2</v>
      </c>
      <c r="O2985" s="11" t="str">
        <f t="shared" si="46"/>
        <v>Martes</v>
      </c>
    </row>
    <row r="2986" spans="1:15" x14ac:dyDescent="0.25">
      <c r="A2986" s="4">
        <v>40969</v>
      </c>
      <c r="B2986">
        <v>1</v>
      </c>
      <c r="C2986">
        <v>1</v>
      </c>
      <c r="D2986" s="5" t="s">
        <v>22</v>
      </c>
      <c r="E2986" s="6">
        <v>592.5</v>
      </c>
      <c r="F2986" s="6">
        <v>1122.44</v>
      </c>
      <c r="G2986" s="6">
        <v>1714.94</v>
      </c>
      <c r="H2986" s="6" t="str">
        <f>VLOOKUP(Tabla1[[#This Row],[Caja]],Originales!$I$3:$K$6,2,FALSE)</f>
        <v>Tenerife Norte</v>
      </c>
      <c r="I2986" s="6" t="str">
        <f>VLOOKUP(Tabla1[[#This Row],[Caja]],Originales!$I$3:$K$6,3,FALSE)</f>
        <v>Tenerife</v>
      </c>
      <c r="J2986" s="9" t="str">
        <f>VLOOKUP(Tabla1[[#This Row],[CodigoEmpleado]],Originales!$M$3:$P$13,2,FALSE)</f>
        <v>Paco</v>
      </c>
      <c r="K2986" s="10">
        <f>YEAR(Tabla1[[#This Row],[Fecha]])</f>
        <v>2012</v>
      </c>
      <c r="L2986" s="11">
        <f>MONTH(Tabla1[[#This Row],[Fecha]])</f>
        <v>3</v>
      </c>
      <c r="M2986" s="11">
        <f>DAY(Tabla1[[#This Row],[Fecha]])</f>
        <v>1</v>
      </c>
      <c r="N2986" s="11">
        <f>WEEKDAY(Tabla1[[#This Row],[Fecha]],2)</f>
        <v>4</v>
      </c>
      <c r="O2986" s="11" t="str">
        <f t="shared" si="46"/>
        <v>Jueves</v>
      </c>
    </row>
    <row r="2987" spans="1:15" x14ac:dyDescent="0.25">
      <c r="A2987" s="4">
        <v>40969</v>
      </c>
      <c r="B2987">
        <v>1</v>
      </c>
      <c r="C2987">
        <v>2</v>
      </c>
      <c r="D2987" s="5" t="s">
        <v>27</v>
      </c>
      <c r="E2987" s="6">
        <v>579.54</v>
      </c>
      <c r="F2987" s="6">
        <v>1213.0899999999999</v>
      </c>
      <c r="G2987" s="6">
        <v>1792.63</v>
      </c>
      <c r="H2987" s="6" t="str">
        <f>VLOOKUP(Tabla1[[#This Row],[Caja]],Originales!$I$3:$K$6,2,FALSE)</f>
        <v>Tenerife Norte</v>
      </c>
      <c r="I2987" s="6" t="str">
        <f>VLOOKUP(Tabla1[[#This Row],[Caja]],Originales!$I$3:$K$6,3,FALSE)</f>
        <v>Tenerife</v>
      </c>
      <c r="J2987" s="9" t="str">
        <f>VLOOKUP(Tabla1[[#This Row],[CodigoEmpleado]],Originales!$M$3:$P$13,2,FALSE)</f>
        <v>Bea</v>
      </c>
      <c r="K2987" s="10">
        <f>YEAR(Tabla1[[#This Row],[Fecha]])</f>
        <v>2012</v>
      </c>
      <c r="L2987" s="11">
        <f>MONTH(Tabla1[[#This Row],[Fecha]])</f>
        <v>3</v>
      </c>
      <c r="M2987" s="11">
        <f>DAY(Tabla1[[#This Row],[Fecha]])</f>
        <v>1</v>
      </c>
      <c r="N2987" s="11">
        <f>WEEKDAY(Tabla1[[#This Row],[Fecha]],2)</f>
        <v>4</v>
      </c>
      <c r="O2987" s="11" t="str">
        <f t="shared" si="46"/>
        <v>Jueves</v>
      </c>
    </row>
    <row r="2988" spans="1:15" x14ac:dyDescent="0.25">
      <c r="A2988" s="4">
        <v>40969</v>
      </c>
      <c r="B2988">
        <v>2</v>
      </c>
      <c r="C2988">
        <v>1</v>
      </c>
      <c r="D2988" s="5" t="s">
        <v>32</v>
      </c>
      <c r="E2988" s="6">
        <v>618.51</v>
      </c>
      <c r="F2988" s="6">
        <v>1011.67</v>
      </c>
      <c r="G2988" s="6">
        <v>1630.18</v>
      </c>
      <c r="H2988" s="6" t="str">
        <f>VLOOKUP(Tabla1[[#This Row],[Caja]],Originales!$I$3:$K$6,2,FALSE)</f>
        <v>Tenerife Sur</v>
      </c>
      <c r="I2988" s="6" t="str">
        <f>VLOOKUP(Tabla1[[#This Row],[Caja]],Originales!$I$3:$K$6,3,FALSE)</f>
        <v>Tenerife</v>
      </c>
      <c r="J2988" s="9" t="str">
        <f>VLOOKUP(Tabla1[[#This Row],[CodigoEmpleado]],Originales!$M$3:$P$13,2,FALSE)</f>
        <v>Ana</v>
      </c>
      <c r="K2988" s="10">
        <f>YEAR(Tabla1[[#This Row],[Fecha]])</f>
        <v>2012</v>
      </c>
      <c r="L2988" s="11">
        <f>MONTH(Tabla1[[#This Row],[Fecha]])</f>
        <v>3</v>
      </c>
      <c r="M2988" s="11">
        <f>DAY(Tabla1[[#This Row],[Fecha]])</f>
        <v>1</v>
      </c>
      <c r="N2988" s="11">
        <f>WEEKDAY(Tabla1[[#This Row],[Fecha]],2)</f>
        <v>4</v>
      </c>
      <c r="O2988" s="11" t="str">
        <f t="shared" si="46"/>
        <v>Jueves</v>
      </c>
    </row>
    <row r="2989" spans="1:15" x14ac:dyDescent="0.25">
      <c r="A2989" s="4">
        <v>40969</v>
      </c>
      <c r="B2989">
        <v>2</v>
      </c>
      <c r="C2989">
        <v>2</v>
      </c>
      <c r="D2989" s="5" t="s">
        <v>37</v>
      </c>
      <c r="E2989" s="6">
        <v>644.17999999999995</v>
      </c>
      <c r="F2989" s="6">
        <v>1240.6099999999999</v>
      </c>
      <c r="G2989" s="6">
        <v>1884.79</v>
      </c>
      <c r="H2989" s="6" t="str">
        <f>VLOOKUP(Tabla1[[#This Row],[Caja]],Originales!$I$3:$K$6,2,FALSE)</f>
        <v>Tenerife Sur</v>
      </c>
      <c r="I2989" s="6" t="str">
        <f>VLOOKUP(Tabla1[[#This Row],[Caja]],Originales!$I$3:$K$6,3,FALSE)</f>
        <v>Tenerife</v>
      </c>
      <c r="J2989" s="9" t="str">
        <f>VLOOKUP(Tabla1[[#This Row],[CodigoEmpleado]],Originales!$M$3:$P$13,2,FALSE)</f>
        <v>Luis</v>
      </c>
      <c r="K2989" s="10">
        <f>YEAR(Tabla1[[#This Row],[Fecha]])</f>
        <v>2012</v>
      </c>
      <c r="L2989" s="11">
        <f>MONTH(Tabla1[[#This Row],[Fecha]])</f>
        <v>3</v>
      </c>
      <c r="M2989" s="11">
        <f>DAY(Tabla1[[#This Row],[Fecha]])</f>
        <v>1</v>
      </c>
      <c r="N2989" s="11">
        <f>WEEKDAY(Tabla1[[#This Row],[Fecha]],2)</f>
        <v>4</v>
      </c>
      <c r="O2989" s="11" t="str">
        <f t="shared" si="46"/>
        <v>Jueves</v>
      </c>
    </row>
    <row r="2990" spans="1:15" x14ac:dyDescent="0.25">
      <c r="A2990" s="4">
        <v>40969</v>
      </c>
      <c r="B2990">
        <v>3</v>
      </c>
      <c r="C2990">
        <v>1</v>
      </c>
      <c r="D2990" s="5" t="s">
        <v>40</v>
      </c>
      <c r="E2990" s="6">
        <v>570.88</v>
      </c>
      <c r="F2990" s="6">
        <v>1081.5899999999999</v>
      </c>
      <c r="G2990" s="6">
        <v>1652.47</v>
      </c>
      <c r="H2990" s="6" t="str">
        <f>VLOOKUP(Tabla1[[#This Row],[Caja]],Originales!$I$3:$K$6,2,FALSE)</f>
        <v>Las Canteras</v>
      </c>
      <c r="I2990" s="6" t="str">
        <f>VLOOKUP(Tabla1[[#This Row],[Caja]],Originales!$I$3:$K$6,3,FALSE)</f>
        <v>Las Palmas</v>
      </c>
      <c r="J2990" s="9" t="str">
        <f>VLOOKUP(Tabla1[[#This Row],[CodigoEmpleado]],Originales!$M$3:$P$13,2,FALSE)</f>
        <v>Pepe</v>
      </c>
      <c r="K2990" s="10">
        <f>YEAR(Tabla1[[#This Row],[Fecha]])</f>
        <v>2012</v>
      </c>
      <c r="L2990" s="11">
        <f>MONTH(Tabla1[[#This Row],[Fecha]])</f>
        <v>3</v>
      </c>
      <c r="M2990" s="11">
        <f>DAY(Tabla1[[#This Row],[Fecha]])</f>
        <v>1</v>
      </c>
      <c r="N2990" s="11">
        <f>WEEKDAY(Tabla1[[#This Row],[Fecha]],2)</f>
        <v>4</v>
      </c>
      <c r="O2990" s="11" t="str">
        <f t="shared" si="46"/>
        <v>Jueves</v>
      </c>
    </row>
    <row r="2991" spans="1:15" x14ac:dyDescent="0.25">
      <c r="A2991" s="4">
        <v>40969</v>
      </c>
      <c r="B2991">
        <v>3</v>
      </c>
      <c r="C2991">
        <v>2</v>
      </c>
      <c r="D2991" s="5" t="s">
        <v>41</v>
      </c>
      <c r="E2991" s="6">
        <v>706.34</v>
      </c>
      <c r="F2991" s="6">
        <v>1339.88</v>
      </c>
      <c r="G2991" s="6">
        <v>2046.22</v>
      </c>
      <c r="H2991" s="6" t="str">
        <f>VLOOKUP(Tabla1[[#This Row],[Caja]],Originales!$I$3:$K$6,2,FALSE)</f>
        <v>Las Canteras</v>
      </c>
      <c r="I2991" s="6" t="str">
        <f>VLOOKUP(Tabla1[[#This Row],[Caja]],Originales!$I$3:$K$6,3,FALSE)</f>
        <v>Las Palmas</v>
      </c>
      <c r="J2991" s="9" t="str">
        <f>VLOOKUP(Tabla1[[#This Row],[CodigoEmpleado]],Originales!$M$3:$P$13,2,FALSE)</f>
        <v>Javi</v>
      </c>
      <c r="K2991" s="10">
        <f>YEAR(Tabla1[[#This Row],[Fecha]])</f>
        <v>2012</v>
      </c>
      <c r="L2991" s="11">
        <f>MONTH(Tabla1[[#This Row],[Fecha]])</f>
        <v>3</v>
      </c>
      <c r="M2991" s="11">
        <f>DAY(Tabla1[[#This Row],[Fecha]])</f>
        <v>1</v>
      </c>
      <c r="N2991" s="11">
        <f>WEEKDAY(Tabla1[[#This Row],[Fecha]],2)</f>
        <v>4</v>
      </c>
      <c r="O2991" s="11" t="str">
        <f t="shared" si="46"/>
        <v>Jueves</v>
      </c>
    </row>
    <row r="2992" spans="1:15" x14ac:dyDescent="0.25">
      <c r="A2992" s="4">
        <v>40969</v>
      </c>
      <c r="B2992">
        <v>4</v>
      </c>
      <c r="C2992">
        <v>1</v>
      </c>
      <c r="D2992" s="5" t="s">
        <v>43</v>
      </c>
      <c r="E2992" s="6">
        <v>525.59</v>
      </c>
      <c r="F2992" s="6">
        <v>1069.21</v>
      </c>
      <c r="G2992" s="6">
        <v>1594.8</v>
      </c>
      <c r="H2992" s="6" t="str">
        <f>VLOOKUP(Tabla1[[#This Row],[Caja]],Originales!$I$3:$K$6,2,FALSE)</f>
        <v>Telde</v>
      </c>
      <c r="I2992" s="6" t="str">
        <f>VLOOKUP(Tabla1[[#This Row],[Caja]],Originales!$I$3:$K$6,3,FALSE)</f>
        <v>Las Palmas</v>
      </c>
      <c r="J2992" s="9" t="str">
        <f>VLOOKUP(Tabla1[[#This Row],[CodigoEmpleado]],Originales!$M$3:$P$13,2,FALSE)</f>
        <v>Jose</v>
      </c>
      <c r="K2992" s="10">
        <f>YEAR(Tabla1[[#This Row],[Fecha]])</f>
        <v>2012</v>
      </c>
      <c r="L2992" s="11">
        <f>MONTH(Tabla1[[#This Row],[Fecha]])</f>
        <v>3</v>
      </c>
      <c r="M2992" s="11">
        <f>DAY(Tabla1[[#This Row],[Fecha]])</f>
        <v>1</v>
      </c>
      <c r="N2992" s="11">
        <f>WEEKDAY(Tabla1[[#This Row],[Fecha]],2)</f>
        <v>4</v>
      </c>
      <c r="O2992" s="11" t="str">
        <f t="shared" si="46"/>
        <v>Jueves</v>
      </c>
    </row>
    <row r="2993" spans="1:15" x14ac:dyDescent="0.25">
      <c r="A2993" s="4">
        <v>40969</v>
      </c>
      <c r="B2993">
        <v>4</v>
      </c>
      <c r="C2993">
        <v>2</v>
      </c>
      <c r="D2993" s="5" t="s">
        <v>47</v>
      </c>
      <c r="E2993" s="6">
        <v>671.65</v>
      </c>
      <c r="F2993" s="6">
        <v>1237.5999999999999</v>
      </c>
      <c r="G2993" s="6">
        <v>1909.25</v>
      </c>
      <c r="H2993" s="6" t="str">
        <f>VLOOKUP(Tabla1[[#This Row],[Caja]],Originales!$I$3:$K$6,2,FALSE)</f>
        <v>Telde</v>
      </c>
      <c r="I2993" s="6" t="str">
        <f>VLOOKUP(Tabla1[[#This Row],[Caja]],Originales!$I$3:$K$6,3,FALSE)</f>
        <v>Las Palmas</v>
      </c>
      <c r="J2993" s="9" t="str">
        <f>VLOOKUP(Tabla1[[#This Row],[CodigoEmpleado]],Originales!$M$3:$P$13,2,FALSE)</f>
        <v>Toño</v>
      </c>
      <c r="K2993" s="10">
        <f>YEAR(Tabla1[[#This Row],[Fecha]])</f>
        <v>2012</v>
      </c>
      <c r="L2993" s="11">
        <f>MONTH(Tabla1[[#This Row],[Fecha]])</f>
        <v>3</v>
      </c>
      <c r="M2993" s="11">
        <f>DAY(Tabla1[[#This Row],[Fecha]])</f>
        <v>1</v>
      </c>
      <c r="N2993" s="11">
        <f>WEEKDAY(Tabla1[[#This Row],[Fecha]],2)</f>
        <v>4</v>
      </c>
      <c r="O2993" s="11" t="str">
        <f t="shared" si="46"/>
        <v>Jueves</v>
      </c>
    </row>
    <row r="2994" spans="1:15" x14ac:dyDescent="0.25">
      <c r="A2994" s="4">
        <v>40970</v>
      </c>
      <c r="B2994">
        <v>1</v>
      </c>
      <c r="C2994">
        <v>1</v>
      </c>
      <c r="D2994" s="5" t="s">
        <v>24</v>
      </c>
      <c r="E2994" s="6">
        <v>538.76</v>
      </c>
      <c r="F2994" s="6">
        <v>1046.21</v>
      </c>
      <c r="G2994" s="6">
        <v>1584.97</v>
      </c>
      <c r="H2994" s="6" t="str">
        <f>VLOOKUP(Tabla1[[#This Row],[Caja]],Originales!$I$3:$K$6,2,FALSE)</f>
        <v>Tenerife Norte</v>
      </c>
      <c r="I2994" s="6" t="str">
        <f>VLOOKUP(Tabla1[[#This Row],[Caja]],Originales!$I$3:$K$6,3,FALSE)</f>
        <v>Tenerife</v>
      </c>
      <c r="J2994" s="9" t="str">
        <f>VLOOKUP(Tabla1[[#This Row],[CodigoEmpleado]],Originales!$M$3:$P$13,2,FALSE)</f>
        <v>Ana</v>
      </c>
      <c r="K2994" s="10">
        <f>YEAR(Tabla1[[#This Row],[Fecha]])</f>
        <v>2012</v>
      </c>
      <c r="L2994" s="11">
        <f>MONTH(Tabla1[[#This Row],[Fecha]])</f>
        <v>3</v>
      </c>
      <c r="M2994" s="11">
        <f>DAY(Tabla1[[#This Row],[Fecha]])</f>
        <v>2</v>
      </c>
      <c r="N2994" s="11">
        <f>WEEKDAY(Tabla1[[#This Row],[Fecha]],2)</f>
        <v>5</v>
      </c>
      <c r="O2994" s="11" t="str">
        <f t="shared" si="46"/>
        <v>Viernes</v>
      </c>
    </row>
    <row r="2995" spans="1:15" x14ac:dyDescent="0.25">
      <c r="A2995" s="4">
        <v>40970</v>
      </c>
      <c r="B2995">
        <v>1</v>
      </c>
      <c r="C2995">
        <v>2</v>
      </c>
      <c r="D2995" s="5" t="s">
        <v>30</v>
      </c>
      <c r="E2995" s="6">
        <v>666.13</v>
      </c>
      <c r="F2995" s="6">
        <v>1354.52</v>
      </c>
      <c r="G2995" s="6">
        <v>2020.65</v>
      </c>
      <c r="H2995" s="6" t="str">
        <f>VLOOKUP(Tabla1[[#This Row],[Caja]],Originales!$I$3:$K$6,2,FALSE)</f>
        <v>Tenerife Norte</v>
      </c>
      <c r="I2995" s="6" t="str">
        <f>VLOOKUP(Tabla1[[#This Row],[Caja]],Originales!$I$3:$K$6,3,FALSE)</f>
        <v>Tenerife</v>
      </c>
      <c r="J2995" s="9" t="str">
        <f>VLOOKUP(Tabla1[[#This Row],[CodigoEmpleado]],Originales!$M$3:$P$13,2,FALSE)</f>
        <v>Juan</v>
      </c>
      <c r="K2995" s="10">
        <f>YEAR(Tabla1[[#This Row],[Fecha]])</f>
        <v>2012</v>
      </c>
      <c r="L2995" s="11">
        <f>MONTH(Tabla1[[#This Row],[Fecha]])</f>
        <v>3</v>
      </c>
      <c r="M2995" s="11">
        <f>DAY(Tabla1[[#This Row],[Fecha]])</f>
        <v>2</v>
      </c>
      <c r="N2995" s="11">
        <f>WEEKDAY(Tabla1[[#This Row],[Fecha]],2)</f>
        <v>5</v>
      </c>
      <c r="O2995" s="11" t="str">
        <f t="shared" si="46"/>
        <v>Viernes</v>
      </c>
    </row>
    <row r="2996" spans="1:15" x14ac:dyDescent="0.25">
      <c r="A2996" s="4">
        <v>40970</v>
      </c>
      <c r="B2996">
        <v>2</v>
      </c>
      <c r="C2996">
        <v>1</v>
      </c>
      <c r="D2996" s="5" t="s">
        <v>16</v>
      </c>
      <c r="E2996" s="6">
        <v>512.86</v>
      </c>
      <c r="F2996" s="6">
        <v>1009.23</v>
      </c>
      <c r="G2996" s="6">
        <v>1522.09</v>
      </c>
      <c r="H2996" s="6" t="str">
        <f>VLOOKUP(Tabla1[[#This Row],[Caja]],Originales!$I$3:$K$6,2,FALSE)</f>
        <v>Tenerife Sur</v>
      </c>
      <c r="I2996" s="6" t="str">
        <f>VLOOKUP(Tabla1[[#This Row],[Caja]],Originales!$I$3:$K$6,3,FALSE)</f>
        <v>Tenerife</v>
      </c>
      <c r="J2996" s="9" t="str">
        <f>VLOOKUP(Tabla1[[#This Row],[CodigoEmpleado]],Originales!$M$3:$P$13,2,FALSE)</f>
        <v>Jorge</v>
      </c>
      <c r="K2996" s="10">
        <f>YEAR(Tabla1[[#This Row],[Fecha]])</f>
        <v>2012</v>
      </c>
      <c r="L2996" s="11">
        <f>MONTH(Tabla1[[#This Row],[Fecha]])</f>
        <v>3</v>
      </c>
      <c r="M2996" s="11">
        <f>DAY(Tabla1[[#This Row],[Fecha]])</f>
        <v>2</v>
      </c>
      <c r="N2996" s="11">
        <f>WEEKDAY(Tabla1[[#This Row],[Fecha]],2)</f>
        <v>5</v>
      </c>
      <c r="O2996" s="11" t="str">
        <f t="shared" si="46"/>
        <v>Viernes</v>
      </c>
    </row>
    <row r="2997" spans="1:15" x14ac:dyDescent="0.25">
      <c r="A2997" s="4">
        <v>40970</v>
      </c>
      <c r="B2997">
        <v>2</v>
      </c>
      <c r="C2997">
        <v>2</v>
      </c>
      <c r="D2997" s="5" t="s">
        <v>22</v>
      </c>
      <c r="E2997" s="6">
        <v>675.47</v>
      </c>
      <c r="F2997" s="6">
        <v>1414.4</v>
      </c>
      <c r="G2997" s="6">
        <v>2089.87</v>
      </c>
      <c r="H2997" s="6" t="str">
        <f>VLOOKUP(Tabla1[[#This Row],[Caja]],Originales!$I$3:$K$6,2,FALSE)</f>
        <v>Tenerife Sur</v>
      </c>
      <c r="I2997" s="6" t="str">
        <f>VLOOKUP(Tabla1[[#This Row],[Caja]],Originales!$I$3:$K$6,3,FALSE)</f>
        <v>Tenerife</v>
      </c>
      <c r="J2997" s="9" t="str">
        <f>VLOOKUP(Tabla1[[#This Row],[CodigoEmpleado]],Originales!$M$3:$P$13,2,FALSE)</f>
        <v>Paco</v>
      </c>
      <c r="K2997" s="10">
        <f>YEAR(Tabla1[[#This Row],[Fecha]])</f>
        <v>2012</v>
      </c>
      <c r="L2997" s="11">
        <f>MONTH(Tabla1[[#This Row],[Fecha]])</f>
        <v>3</v>
      </c>
      <c r="M2997" s="11">
        <f>DAY(Tabla1[[#This Row],[Fecha]])</f>
        <v>2</v>
      </c>
      <c r="N2997" s="11">
        <f>WEEKDAY(Tabla1[[#This Row],[Fecha]],2)</f>
        <v>5</v>
      </c>
      <c r="O2997" s="11" t="str">
        <f t="shared" si="46"/>
        <v>Viernes</v>
      </c>
    </row>
    <row r="2998" spans="1:15" x14ac:dyDescent="0.25">
      <c r="A2998" s="4">
        <v>40970</v>
      </c>
      <c r="B2998">
        <v>3</v>
      </c>
      <c r="C2998">
        <v>1</v>
      </c>
      <c r="D2998" s="5" t="s">
        <v>27</v>
      </c>
      <c r="E2998" s="6">
        <v>528.86</v>
      </c>
      <c r="F2998" s="6">
        <v>1231.94</v>
      </c>
      <c r="G2998" s="6">
        <v>1760.8</v>
      </c>
      <c r="H2998" s="6" t="str">
        <f>VLOOKUP(Tabla1[[#This Row],[Caja]],Originales!$I$3:$K$6,2,FALSE)</f>
        <v>Las Canteras</v>
      </c>
      <c r="I2998" s="6" t="str">
        <f>VLOOKUP(Tabla1[[#This Row],[Caja]],Originales!$I$3:$K$6,3,FALSE)</f>
        <v>Las Palmas</v>
      </c>
      <c r="J2998" s="9" t="str">
        <f>VLOOKUP(Tabla1[[#This Row],[CodigoEmpleado]],Originales!$M$3:$P$13,2,FALSE)</f>
        <v>Bea</v>
      </c>
      <c r="K2998" s="10">
        <f>YEAR(Tabla1[[#This Row],[Fecha]])</f>
        <v>2012</v>
      </c>
      <c r="L2998" s="11">
        <f>MONTH(Tabla1[[#This Row],[Fecha]])</f>
        <v>3</v>
      </c>
      <c r="M2998" s="11">
        <f>DAY(Tabla1[[#This Row],[Fecha]])</f>
        <v>2</v>
      </c>
      <c r="N2998" s="11">
        <f>WEEKDAY(Tabla1[[#This Row],[Fecha]],2)</f>
        <v>5</v>
      </c>
      <c r="O2998" s="11" t="str">
        <f t="shared" si="46"/>
        <v>Viernes</v>
      </c>
    </row>
    <row r="2999" spans="1:15" x14ac:dyDescent="0.25">
      <c r="A2999" s="4">
        <v>40970</v>
      </c>
      <c r="B2999">
        <v>3</v>
      </c>
      <c r="C2999">
        <v>2</v>
      </c>
      <c r="D2999" s="5" t="s">
        <v>32</v>
      </c>
      <c r="E2999" s="6">
        <v>608.19000000000005</v>
      </c>
      <c r="F2999" s="6">
        <v>1115.57</v>
      </c>
      <c r="G2999" s="6">
        <v>1723.76</v>
      </c>
      <c r="H2999" s="6" t="str">
        <f>VLOOKUP(Tabla1[[#This Row],[Caja]],Originales!$I$3:$K$6,2,FALSE)</f>
        <v>Las Canteras</v>
      </c>
      <c r="I2999" s="6" t="str">
        <f>VLOOKUP(Tabla1[[#This Row],[Caja]],Originales!$I$3:$K$6,3,FALSE)</f>
        <v>Las Palmas</v>
      </c>
      <c r="J2999" s="9" t="str">
        <f>VLOOKUP(Tabla1[[#This Row],[CodigoEmpleado]],Originales!$M$3:$P$13,2,FALSE)</f>
        <v>Ana</v>
      </c>
      <c r="K2999" s="10">
        <f>YEAR(Tabla1[[#This Row],[Fecha]])</f>
        <v>2012</v>
      </c>
      <c r="L2999" s="11">
        <f>MONTH(Tabla1[[#This Row],[Fecha]])</f>
        <v>3</v>
      </c>
      <c r="M2999" s="11">
        <f>DAY(Tabla1[[#This Row],[Fecha]])</f>
        <v>2</v>
      </c>
      <c r="N2999" s="11">
        <f>WEEKDAY(Tabla1[[#This Row],[Fecha]],2)</f>
        <v>5</v>
      </c>
      <c r="O2999" s="11" t="str">
        <f t="shared" si="46"/>
        <v>Viernes</v>
      </c>
    </row>
    <row r="3000" spans="1:15" x14ac:dyDescent="0.25">
      <c r="A3000" s="4">
        <v>40970</v>
      </c>
      <c r="B3000">
        <v>4</v>
      </c>
      <c r="C3000">
        <v>1</v>
      </c>
      <c r="D3000" s="5" t="s">
        <v>37</v>
      </c>
      <c r="E3000" s="6">
        <v>451.68</v>
      </c>
      <c r="F3000" s="6">
        <v>1108.6300000000001</v>
      </c>
      <c r="G3000" s="6">
        <v>1560.31</v>
      </c>
      <c r="H3000" s="6" t="str">
        <f>VLOOKUP(Tabla1[[#This Row],[Caja]],Originales!$I$3:$K$6,2,FALSE)</f>
        <v>Telde</v>
      </c>
      <c r="I3000" s="6" t="str">
        <f>VLOOKUP(Tabla1[[#This Row],[Caja]],Originales!$I$3:$K$6,3,FALSE)</f>
        <v>Las Palmas</v>
      </c>
      <c r="J3000" s="9" t="str">
        <f>VLOOKUP(Tabla1[[#This Row],[CodigoEmpleado]],Originales!$M$3:$P$13,2,FALSE)</f>
        <v>Luis</v>
      </c>
      <c r="K3000" s="10">
        <f>YEAR(Tabla1[[#This Row],[Fecha]])</f>
        <v>2012</v>
      </c>
      <c r="L3000" s="11">
        <f>MONTH(Tabla1[[#This Row],[Fecha]])</f>
        <v>3</v>
      </c>
      <c r="M3000" s="11">
        <f>DAY(Tabla1[[#This Row],[Fecha]])</f>
        <v>2</v>
      </c>
      <c r="N3000" s="11">
        <f>WEEKDAY(Tabla1[[#This Row],[Fecha]],2)</f>
        <v>5</v>
      </c>
      <c r="O3000" s="11" t="str">
        <f t="shared" si="46"/>
        <v>Viernes</v>
      </c>
    </row>
    <row r="3001" spans="1:15" x14ac:dyDescent="0.25">
      <c r="A3001" s="4">
        <v>40970</v>
      </c>
      <c r="B3001">
        <v>4</v>
      </c>
      <c r="C3001">
        <v>2</v>
      </c>
      <c r="D3001" s="5" t="s">
        <v>40</v>
      </c>
      <c r="E3001" s="6">
        <v>643.83000000000004</v>
      </c>
      <c r="F3001" s="6">
        <v>1147.8599999999999</v>
      </c>
      <c r="G3001" s="6">
        <v>1791.69</v>
      </c>
      <c r="H3001" s="6" t="str">
        <f>VLOOKUP(Tabla1[[#This Row],[Caja]],Originales!$I$3:$K$6,2,FALSE)</f>
        <v>Telde</v>
      </c>
      <c r="I3001" s="6" t="str">
        <f>VLOOKUP(Tabla1[[#This Row],[Caja]],Originales!$I$3:$K$6,3,FALSE)</f>
        <v>Las Palmas</v>
      </c>
      <c r="J3001" s="9" t="str">
        <f>VLOOKUP(Tabla1[[#This Row],[CodigoEmpleado]],Originales!$M$3:$P$13,2,FALSE)</f>
        <v>Pepe</v>
      </c>
      <c r="K3001" s="10">
        <f>YEAR(Tabla1[[#This Row],[Fecha]])</f>
        <v>2012</v>
      </c>
      <c r="L3001" s="11">
        <f>MONTH(Tabla1[[#This Row],[Fecha]])</f>
        <v>3</v>
      </c>
      <c r="M3001" s="11">
        <f>DAY(Tabla1[[#This Row],[Fecha]])</f>
        <v>2</v>
      </c>
      <c r="N3001" s="11">
        <f>WEEKDAY(Tabla1[[#This Row],[Fecha]],2)</f>
        <v>5</v>
      </c>
      <c r="O3001" s="11" t="str">
        <f t="shared" si="46"/>
        <v>Viernes</v>
      </c>
    </row>
    <row r="3002" spans="1:15" x14ac:dyDescent="0.25">
      <c r="A3002" s="4">
        <v>40971</v>
      </c>
      <c r="B3002">
        <v>1</v>
      </c>
      <c r="C3002">
        <v>1</v>
      </c>
      <c r="D3002" s="5" t="s">
        <v>41</v>
      </c>
      <c r="E3002" s="6">
        <v>538.89</v>
      </c>
      <c r="F3002" s="6">
        <v>1239.2</v>
      </c>
      <c r="G3002" s="6">
        <v>1778.09</v>
      </c>
      <c r="H3002" s="6" t="str">
        <f>VLOOKUP(Tabla1[[#This Row],[Caja]],Originales!$I$3:$K$6,2,FALSE)</f>
        <v>Tenerife Norte</v>
      </c>
      <c r="I3002" s="6" t="str">
        <f>VLOOKUP(Tabla1[[#This Row],[Caja]],Originales!$I$3:$K$6,3,FALSE)</f>
        <v>Tenerife</v>
      </c>
      <c r="J3002" s="9" t="str">
        <f>VLOOKUP(Tabla1[[#This Row],[CodigoEmpleado]],Originales!$M$3:$P$13,2,FALSE)</f>
        <v>Javi</v>
      </c>
      <c r="K3002" s="10">
        <f>YEAR(Tabla1[[#This Row],[Fecha]])</f>
        <v>2012</v>
      </c>
      <c r="L3002" s="11">
        <f>MONTH(Tabla1[[#This Row],[Fecha]])</f>
        <v>3</v>
      </c>
      <c r="M3002" s="11">
        <f>DAY(Tabla1[[#This Row],[Fecha]])</f>
        <v>3</v>
      </c>
      <c r="N3002" s="11">
        <f>WEEKDAY(Tabla1[[#This Row],[Fecha]],2)</f>
        <v>6</v>
      </c>
      <c r="O3002" s="11" t="str">
        <f t="shared" si="46"/>
        <v>Sábado</v>
      </c>
    </row>
    <row r="3003" spans="1:15" x14ac:dyDescent="0.25">
      <c r="A3003" s="4">
        <v>40971</v>
      </c>
      <c r="B3003">
        <v>1</v>
      </c>
      <c r="C3003">
        <v>2</v>
      </c>
      <c r="D3003" s="5" t="s">
        <v>43</v>
      </c>
      <c r="E3003" s="6">
        <v>761.8</v>
      </c>
      <c r="F3003" s="6">
        <v>1145.96</v>
      </c>
      <c r="G3003" s="6">
        <v>1907.76</v>
      </c>
      <c r="H3003" s="6" t="str">
        <f>VLOOKUP(Tabla1[[#This Row],[Caja]],Originales!$I$3:$K$6,2,FALSE)</f>
        <v>Tenerife Norte</v>
      </c>
      <c r="I3003" s="6" t="str">
        <f>VLOOKUP(Tabla1[[#This Row],[Caja]],Originales!$I$3:$K$6,3,FALSE)</f>
        <v>Tenerife</v>
      </c>
      <c r="J3003" s="9" t="str">
        <f>VLOOKUP(Tabla1[[#This Row],[CodigoEmpleado]],Originales!$M$3:$P$13,2,FALSE)</f>
        <v>Jose</v>
      </c>
      <c r="K3003" s="10">
        <f>YEAR(Tabla1[[#This Row],[Fecha]])</f>
        <v>2012</v>
      </c>
      <c r="L3003" s="11">
        <f>MONTH(Tabla1[[#This Row],[Fecha]])</f>
        <v>3</v>
      </c>
      <c r="M3003" s="11">
        <f>DAY(Tabla1[[#This Row],[Fecha]])</f>
        <v>3</v>
      </c>
      <c r="N3003" s="11">
        <f>WEEKDAY(Tabla1[[#This Row],[Fecha]],2)</f>
        <v>6</v>
      </c>
      <c r="O3003" s="11" t="str">
        <f t="shared" si="46"/>
        <v>Sábado</v>
      </c>
    </row>
    <row r="3004" spans="1:15" x14ac:dyDescent="0.25">
      <c r="A3004" s="4">
        <v>40971</v>
      </c>
      <c r="B3004">
        <v>2</v>
      </c>
      <c r="C3004">
        <v>1</v>
      </c>
      <c r="D3004" s="5" t="s">
        <v>47</v>
      </c>
      <c r="E3004" s="6">
        <v>578.67999999999995</v>
      </c>
      <c r="F3004" s="6">
        <v>1086.2</v>
      </c>
      <c r="G3004" s="6">
        <v>1664.88</v>
      </c>
      <c r="H3004" s="6" t="str">
        <f>VLOOKUP(Tabla1[[#This Row],[Caja]],Originales!$I$3:$K$6,2,FALSE)</f>
        <v>Tenerife Sur</v>
      </c>
      <c r="I3004" s="6" t="str">
        <f>VLOOKUP(Tabla1[[#This Row],[Caja]],Originales!$I$3:$K$6,3,FALSE)</f>
        <v>Tenerife</v>
      </c>
      <c r="J3004" s="9" t="str">
        <f>VLOOKUP(Tabla1[[#This Row],[CodigoEmpleado]],Originales!$M$3:$P$13,2,FALSE)</f>
        <v>Toño</v>
      </c>
      <c r="K3004" s="10">
        <f>YEAR(Tabla1[[#This Row],[Fecha]])</f>
        <v>2012</v>
      </c>
      <c r="L3004" s="11">
        <f>MONTH(Tabla1[[#This Row],[Fecha]])</f>
        <v>3</v>
      </c>
      <c r="M3004" s="11">
        <f>DAY(Tabla1[[#This Row],[Fecha]])</f>
        <v>3</v>
      </c>
      <c r="N3004" s="11">
        <f>WEEKDAY(Tabla1[[#This Row],[Fecha]],2)</f>
        <v>6</v>
      </c>
      <c r="O3004" s="11" t="str">
        <f t="shared" si="46"/>
        <v>Sábado</v>
      </c>
    </row>
    <row r="3005" spans="1:15" x14ac:dyDescent="0.25">
      <c r="A3005" s="4">
        <v>40971</v>
      </c>
      <c r="B3005">
        <v>2</v>
      </c>
      <c r="C3005">
        <v>2</v>
      </c>
      <c r="D3005" s="5" t="s">
        <v>24</v>
      </c>
      <c r="E3005" s="6">
        <v>655.01</v>
      </c>
      <c r="F3005" s="6">
        <v>1160</v>
      </c>
      <c r="G3005" s="6">
        <v>1815.01</v>
      </c>
      <c r="H3005" s="6" t="str">
        <f>VLOOKUP(Tabla1[[#This Row],[Caja]],Originales!$I$3:$K$6,2,FALSE)</f>
        <v>Tenerife Sur</v>
      </c>
      <c r="I3005" s="6" t="str">
        <f>VLOOKUP(Tabla1[[#This Row],[Caja]],Originales!$I$3:$K$6,3,FALSE)</f>
        <v>Tenerife</v>
      </c>
      <c r="J3005" s="9" t="str">
        <f>VLOOKUP(Tabla1[[#This Row],[CodigoEmpleado]],Originales!$M$3:$P$13,2,FALSE)</f>
        <v>Ana</v>
      </c>
      <c r="K3005" s="10">
        <f>YEAR(Tabla1[[#This Row],[Fecha]])</f>
        <v>2012</v>
      </c>
      <c r="L3005" s="11">
        <f>MONTH(Tabla1[[#This Row],[Fecha]])</f>
        <v>3</v>
      </c>
      <c r="M3005" s="11">
        <f>DAY(Tabla1[[#This Row],[Fecha]])</f>
        <v>3</v>
      </c>
      <c r="N3005" s="11">
        <f>WEEKDAY(Tabla1[[#This Row],[Fecha]],2)</f>
        <v>6</v>
      </c>
      <c r="O3005" s="11" t="str">
        <f t="shared" si="46"/>
        <v>Sábado</v>
      </c>
    </row>
    <row r="3006" spans="1:15" x14ac:dyDescent="0.25">
      <c r="A3006" s="4">
        <v>40971</v>
      </c>
      <c r="B3006">
        <v>3</v>
      </c>
      <c r="C3006">
        <v>1</v>
      </c>
      <c r="D3006" s="5" t="s">
        <v>30</v>
      </c>
      <c r="E3006" s="6">
        <v>540.87</v>
      </c>
      <c r="F3006" s="6">
        <v>1018.48</v>
      </c>
      <c r="G3006" s="6">
        <v>1559.35</v>
      </c>
      <c r="H3006" s="6" t="str">
        <f>VLOOKUP(Tabla1[[#This Row],[Caja]],Originales!$I$3:$K$6,2,FALSE)</f>
        <v>Las Canteras</v>
      </c>
      <c r="I3006" s="6" t="str">
        <f>VLOOKUP(Tabla1[[#This Row],[Caja]],Originales!$I$3:$K$6,3,FALSE)</f>
        <v>Las Palmas</v>
      </c>
      <c r="J3006" s="9" t="str">
        <f>VLOOKUP(Tabla1[[#This Row],[CodigoEmpleado]],Originales!$M$3:$P$13,2,FALSE)</f>
        <v>Juan</v>
      </c>
      <c r="K3006" s="10">
        <f>YEAR(Tabla1[[#This Row],[Fecha]])</f>
        <v>2012</v>
      </c>
      <c r="L3006" s="11">
        <f>MONTH(Tabla1[[#This Row],[Fecha]])</f>
        <v>3</v>
      </c>
      <c r="M3006" s="11">
        <f>DAY(Tabla1[[#This Row],[Fecha]])</f>
        <v>3</v>
      </c>
      <c r="N3006" s="11">
        <f>WEEKDAY(Tabla1[[#This Row],[Fecha]],2)</f>
        <v>6</v>
      </c>
      <c r="O3006" s="11" t="str">
        <f t="shared" si="46"/>
        <v>Sábado</v>
      </c>
    </row>
    <row r="3007" spans="1:15" x14ac:dyDescent="0.25">
      <c r="A3007" s="4">
        <v>40971</v>
      </c>
      <c r="B3007">
        <v>3</v>
      </c>
      <c r="C3007">
        <v>2</v>
      </c>
      <c r="D3007" s="5" t="s">
        <v>16</v>
      </c>
      <c r="E3007" s="6">
        <v>632.16999999999996</v>
      </c>
      <c r="F3007" s="6">
        <v>1334.63</v>
      </c>
      <c r="G3007" s="6">
        <v>1966.8</v>
      </c>
      <c r="H3007" s="6" t="str">
        <f>VLOOKUP(Tabla1[[#This Row],[Caja]],Originales!$I$3:$K$6,2,FALSE)</f>
        <v>Las Canteras</v>
      </c>
      <c r="I3007" s="6" t="str">
        <f>VLOOKUP(Tabla1[[#This Row],[Caja]],Originales!$I$3:$K$6,3,FALSE)</f>
        <v>Las Palmas</v>
      </c>
      <c r="J3007" s="9" t="str">
        <f>VLOOKUP(Tabla1[[#This Row],[CodigoEmpleado]],Originales!$M$3:$P$13,2,FALSE)</f>
        <v>Jorge</v>
      </c>
      <c r="K3007" s="10">
        <f>YEAR(Tabla1[[#This Row],[Fecha]])</f>
        <v>2012</v>
      </c>
      <c r="L3007" s="11">
        <f>MONTH(Tabla1[[#This Row],[Fecha]])</f>
        <v>3</v>
      </c>
      <c r="M3007" s="11">
        <f>DAY(Tabla1[[#This Row],[Fecha]])</f>
        <v>3</v>
      </c>
      <c r="N3007" s="11">
        <f>WEEKDAY(Tabla1[[#This Row],[Fecha]],2)</f>
        <v>6</v>
      </c>
      <c r="O3007" s="11" t="str">
        <f t="shared" si="46"/>
        <v>Sábado</v>
      </c>
    </row>
    <row r="3008" spans="1:15" x14ac:dyDescent="0.25">
      <c r="A3008" s="4">
        <v>40971</v>
      </c>
      <c r="B3008">
        <v>4</v>
      </c>
      <c r="C3008">
        <v>1</v>
      </c>
      <c r="D3008" s="5" t="s">
        <v>22</v>
      </c>
      <c r="E3008" s="6">
        <v>481.57</v>
      </c>
      <c r="F3008" s="6">
        <v>1114.67</v>
      </c>
      <c r="G3008" s="6">
        <v>1596.24</v>
      </c>
      <c r="H3008" s="6" t="str">
        <f>VLOOKUP(Tabla1[[#This Row],[Caja]],Originales!$I$3:$K$6,2,FALSE)</f>
        <v>Telde</v>
      </c>
      <c r="I3008" s="6" t="str">
        <f>VLOOKUP(Tabla1[[#This Row],[Caja]],Originales!$I$3:$K$6,3,FALSE)</f>
        <v>Las Palmas</v>
      </c>
      <c r="J3008" s="9" t="str">
        <f>VLOOKUP(Tabla1[[#This Row],[CodigoEmpleado]],Originales!$M$3:$P$13,2,FALSE)</f>
        <v>Paco</v>
      </c>
      <c r="K3008" s="10">
        <f>YEAR(Tabla1[[#This Row],[Fecha]])</f>
        <v>2012</v>
      </c>
      <c r="L3008" s="11">
        <f>MONTH(Tabla1[[#This Row],[Fecha]])</f>
        <v>3</v>
      </c>
      <c r="M3008" s="11">
        <f>DAY(Tabla1[[#This Row],[Fecha]])</f>
        <v>3</v>
      </c>
      <c r="N3008" s="11">
        <f>WEEKDAY(Tabla1[[#This Row],[Fecha]],2)</f>
        <v>6</v>
      </c>
      <c r="O3008" s="11" t="str">
        <f t="shared" si="46"/>
        <v>Sábado</v>
      </c>
    </row>
    <row r="3009" spans="1:15" x14ac:dyDescent="0.25">
      <c r="A3009" s="4">
        <v>40971</v>
      </c>
      <c r="B3009">
        <v>4</v>
      </c>
      <c r="C3009">
        <v>2</v>
      </c>
      <c r="D3009" s="5" t="s">
        <v>27</v>
      </c>
      <c r="E3009" s="6">
        <v>610.55999999999995</v>
      </c>
      <c r="F3009" s="6">
        <v>954.56</v>
      </c>
      <c r="G3009" s="6">
        <v>1565.12</v>
      </c>
      <c r="H3009" s="6" t="str">
        <f>VLOOKUP(Tabla1[[#This Row],[Caja]],Originales!$I$3:$K$6,2,FALSE)</f>
        <v>Telde</v>
      </c>
      <c r="I3009" s="6" t="str">
        <f>VLOOKUP(Tabla1[[#This Row],[Caja]],Originales!$I$3:$K$6,3,FALSE)</f>
        <v>Las Palmas</v>
      </c>
      <c r="J3009" s="9" t="str">
        <f>VLOOKUP(Tabla1[[#This Row],[CodigoEmpleado]],Originales!$M$3:$P$13,2,FALSE)</f>
        <v>Bea</v>
      </c>
      <c r="K3009" s="10">
        <f>YEAR(Tabla1[[#This Row],[Fecha]])</f>
        <v>2012</v>
      </c>
      <c r="L3009" s="11">
        <f>MONTH(Tabla1[[#This Row],[Fecha]])</f>
        <v>3</v>
      </c>
      <c r="M3009" s="11">
        <f>DAY(Tabla1[[#This Row],[Fecha]])</f>
        <v>3</v>
      </c>
      <c r="N3009" s="11">
        <f>WEEKDAY(Tabla1[[#This Row],[Fecha]],2)</f>
        <v>6</v>
      </c>
      <c r="O3009" s="11" t="str">
        <f t="shared" si="46"/>
        <v>Sábado</v>
      </c>
    </row>
    <row r="3010" spans="1:15" x14ac:dyDescent="0.25">
      <c r="A3010" s="4">
        <v>40972</v>
      </c>
      <c r="B3010">
        <v>1</v>
      </c>
      <c r="C3010">
        <v>1</v>
      </c>
      <c r="D3010" s="5" t="s">
        <v>32</v>
      </c>
      <c r="E3010" s="6">
        <v>549.91</v>
      </c>
      <c r="F3010" s="6">
        <v>1069.47</v>
      </c>
      <c r="G3010" s="6">
        <v>1619.38</v>
      </c>
      <c r="H3010" s="6" t="str">
        <f>VLOOKUP(Tabla1[[#This Row],[Caja]],Originales!$I$3:$K$6,2,FALSE)</f>
        <v>Tenerife Norte</v>
      </c>
      <c r="I3010" s="6" t="str">
        <f>VLOOKUP(Tabla1[[#This Row],[Caja]],Originales!$I$3:$K$6,3,FALSE)</f>
        <v>Tenerife</v>
      </c>
      <c r="J3010" s="9" t="str">
        <f>VLOOKUP(Tabla1[[#This Row],[CodigoEmpleado]],Originales!$M$3:$P$13,2,FALSE)</f>
        <v>Ana</v>
      </c>
      <c r="K3010" s="10">
        <f>YEAR(Tabla1[[#This Row],[Fecha]])</f>
        <v>2012</v>
      </c>
      <c r="L3010" s="11">
        <f>MONTH(Tabla1[[#This Row],[Fecha]])</f>
        <v>3</v>
      </c>
      <c r="M3010" s="11">
        <f>DAY(Tabla1[[#This Row],[Fecha]])</f>
        <v>4</v>
      </c>
      <c r="N3010" s="11">
        <f>WEEKDAY(Tabla1[[#This Row],[Fecha]],2)</f>
        <v>7</v>
      </c>
      <c r="O3010" s="11" t="str">
        <f t="shared" ref="O3010:O3073" si="47">IF(N3010=1,"Lunes",IF(N3010=2,"Martes",IF(N3010=3,"Miércoles",IF(N3010=4,"Jueves",IF(N3010=5,"Viernes",IF(N3010=6,"Sábado","Domingo"))))))</f>
        <v>Domingo</v>
      </c>
    </row>
    <row r="3011" spans="1:15" x14ac:dyDescent="0.25">
      <c r="A3011" s="4">
        <v>40972</v>
      </c>
      <c r="B3011">
        <v>1</v>
      </c>
      <c r="C3011">
        <v>2</v>
      </c>
      <c r="D3011" s="5" t="s">
        <v>37</v>
      </c>
      <c r="E3011" s="6">
        <v>570.76</v>
      </c>
      <c r="F3011" s="6">
        <v>1141.69</v>
      </c>
      <c r="G3011" s="6">
        <v>1712.45</v>
      </c>
      <c r="H3011" s="6" t="str">
        <f>VLOOKUP(Tabla1[[#This Row],[Caja]],Originales!$I$3:$K$6,2,FALSE)</f>
        <v>Tenerife Norte</v>
      </c>
      <c r="I3011" s="6" t="str">
        <f>VLOOKUP(Tabla1[[#This Row],[Caja]],Originales!$I$3:$K$6,3,FALSE)</f>
        <v>Tenerife</v>
      </c>
      <c r="J3011" s="9" t="str">
        <f>VLOOKUP(Tabla1[[#This Row],[CodigoEmpleado]],Originales!$M$3:$P$13,2,FALSE)</f>
        <v>Luis</v>
      </c>
      <c r="K3011" s="10">
        <f>YEAR(Tabla1[[#This Row],[Fecha]])</f>
        <v>2012</v>
      </c>
      <c r="L3011" s="11">
        <f>MONTH(Tabla1[[#This Row],[Fecha]])</f>
        <v>3</v>
      </c>
      <c r="M3011" s="11">
        <f>DAY(Tabla1[[#This Row],[Fecha]])</f>
        <v>4</v>
      </c>
      <c r="N3011" s="11">
        <f>WEEKDAY(Tabla1[[#This Row],[Fecha]],2)</f>
        <v>7</v>
      </c>
      <c r="O3011" s="11" t="str">
        <f t="shared" si="47"/>
        <v>Domingo</v>
      </c>
    </row>
    <row r="3012" spans="1:15" x14ac:dyDescent="0.25">
      <c r="A3012" s="4">
        <v>40972</v>
      </c>
      <c r="B3012">
        <v>2</v>
      </c>
      <c r="C3012">
        <v>1</v>
      </c>
      <c r="D3012" s="5" t="s">
        <v>40</v>
      </c>
      <c r="E3012" s="6">
        <v>519</v>
      </c>
      <c r="F3012" s="6">
        <v>1155.28</v>
      </c>
      <c r="G3012" s="6">
        <v>1674.28</v>
      </c>
      <c r="H3012" s="6" t="str">
        <f>VLOOKUP(Tabla1[[#This Row],[Caja]],Originales!$I$3:$K$6,2,FALSE)</f>
        <v>Tenerife Sur</v>
      </c>
      <c r="I3012" s="6" t="str">
        <f>VLOOKUP(Tabla1[[#This Row],[Caja]],Originales!$I$3:$K$6,3,FALSE)</f>
        <v>Tenerife</v>
      </c>
      <c r="J3012" s="9" t="str">
        <f>VLOOKUP(Tabla1[[#This Row],[CodigoEmpleado]],Originales!$M$3:$P$13,2,FALSE)</f>
        <v>Pepe</v>
      </c>
      <c r="K3012" s="10">
        <f>YEAR(Tabla1[[#This Row],[Fecha]])</f>
        <v>2012</v>
      </c>
      <c r="L3012" s="11">
        <f>MONTH(Tabla1[[#This Row],[Fecha]])</f>
        <v>3</v>
      </c>
      <c r="M3012" s="11">
        <f>DAY(Tabla1[[#This Row],[Fecha]])</f>
        <v>4</v>
      </c>
      <c r="N3012" s="11">
        <f>WEEKDAY(Tabla1[[#This Row],[Fecha]],2)</f>
        <v>7</v>
      </c>
      <c r="O3012" s="11" t="str">
        <f t="shared" si="47"/>
        <v>Domingo</v>
      </c>
    </row>
    <row r="3013" spans="1:15" x14ac:dyDescent="0.25">
      <c r="A3013" s="4">
        <v>40972</v>
      </c>
      <c r="B3013">
        <v>2</v>
      </c>
      <c r="C3013">
        <v>2</v>
      </c>
      <c r="D3013" s="5" t="s">
        <v>41</v>
      </c>
      <c r="E3013" s="6">
        <v>455.58</v>
      </c>
      <c r="F3013" s="6">
        <v>1136.95</v>
      </c>
      <c r="G3013" s="6">
        <v>1592.53</v>
      </c>
      <c r="H3013" s="6" t="str">
        <f>VLOOKUP(Tabla1[[#This Row],[Caja]],Originales!$I$3:$K$6,2,FALSE)</f>
        <v>Tenerife Sur</v>
      </c>
      <c r="I3013" s="6" t="str">
        <f>VLOOKUP(Tabla1[[#This Row],[Caja]],Originales!$I$3:$K$6,3,FALSE)</f>
        <v>Tenerife</v>
      </c>
      <c r="J3013" s="9" t="str">
        <f>VLOOKUP(Tabla1[[#This Row],[CodigoEmpleado]],Originales!$M$3:$P$13,2,FALSE)</f>
        <v>Javi</v>
      </c>
      <c r="K3013" s="10">
        <f>YEAR(Tabla1[[#This Row],[Fecha]])</f>
        <v>2012</v>
      </c>
      <c r="L3013" s="11">
        <f>MONTH(Tabla1[[#This Row],[Fecha]])</f>
        <v>3</v>
      </c>
      <c r="M3013" s="11">
        <f>DAY(Tabla1[[#This Row],[Fecha]])</f>
        <v>4</v>
      </c>
      <c r="N3013" s="11">
        <f>WEEKDAY(Tabla1[[#This Row],[Fecha]],2)</f>
        <v>7</v>
      </c>
      <c r="O3013" s="11" t="str">
        <f t="shared" si="47"/>
        <v>Domingo</v>
      </c>
    </row>
    <row r="3014" spans="1:15" x14ac:dyDescent="0.25">
      <c r="A3014" s="4">
        <v>40972</v>
      </c>
      <c r="B3014">
        <v>3</v>
      </c>
      <c r="C3014">
        <v>1</v>
      </c>
      <c r="D3014" s="5" t="s">
        <v>43</v>
      </c>
      <c r="E3014" s="6">
        <v>542.20000000000005</v>
      </c>
      <c r="F3014" s="6">
        <v>1219.69</v>
      </c>
      <c r="G3014" s="6">
        <v>1761.89</v>
      </c>
      <c r="H3014" s="6" t="str">
        <f>VLOOKUP(Tabla1[[#This Row],[Caja]],Originales!$I$3:$K$6,2,FALSE)</f>
        <v>Las Canteras</v>
      </c>
      <c r="I3014" s="6" t="str">
        <f>VLOOKUP(Tabla1[[#This Row],[Caja]],Originales!$I$3:$K$6,3,FALSE)</f>
        <v>Las Palmas</v>
      </c>
      <c r="J3014" s="9" t="str">
        <f>VLOOKUP(Tabla1[[#This Row],[CodigoEmpleado]],Originales!$M$3:$P$13,2,FALSE)</f>
        <v>Jose</v>
      </c>
      <c r="K3014" s="10">
        <f>YEAR(Tabla1[[#This Row],[Fecha]])</f>
        <v>2012</v>
      </c>
      <c r="L3014" s="11">
        <f>MONTH(Tabla1[[#This Row],[Fecha]])</f>
        <v>3</v>
      </c>
      <c r="M3014" s="11">
        <f>DAY(Tabla1[[#This Row],[Fecha]])</f>
        <v>4</v>
      </c>
      <c r="N3014" s="11">
        <f>WEEKDAY(Tabla1[[#This Row],[Fecha]],2)</f>
        <v>7</v>
      </c>
      <c r="O3014" s="11" t="str">
        <f t="shared" si="47"/>
        <v>Domingo</v>
      </c>
    </row>
    <row r="3015" spans="1:15" x14ac:dyDescent="0.25">
      <c r="A3015" s="4">
        <v>40972</v>
      </c>
      <c r="B3015">
        <v>3</v>
      </c>
      <c r="C3015">
        <v>2</v>
      </c>
      <c r="D3015" s="5" t="s">
        <v>47</v>
      </c>
      <c r="E3015" s="6">
        <v>546.30999999999995</v>
      </c>
      <c r="F3015" s="6">
        <v>1122.82</v>
      </c>
      <c r="G3015" s="6">
        <v>1669.13</v>
      </c>
      <c r="H3015" s="6" t="str">
        <f>VLOOKUP(Tabla1[[#This Row],[Caja]],Originales!$I$3:$K$6,2,FALSE)</f>
        <v>Las Canteras</v>
      </c>
      <c r="I3015" s="6" t="str">
        <f>VLOOKUP(Tabla1[[#This Row],[Caja]],Originales!$I$3:$K$6,3,FALSE)</f>
        <v>Las Palmas</v>
      </c>
      <c r="J3015" s="9" t="str">
        <f>VLOOKUP(Tabla1[[#This Row],[CodigoEmpleado]],Originales!$M$3:$P$13,2,FALSE)</f>
        <v>Toño</v>
      </c>
      <c r="K3015" s="10">
        <f>YEAR(Tabla1[[#This Row],[Fecha]])</f>
        <v>2012</v>
      </c>
      <c r="L3015" s="11">
        <f>MONTH(Tabla1[[#This Row],[Fecha]])</f>
        <v>3</v>
      </c>
      <c r="M3015" s="11">
        <f>DAY(Tabla1[[#This Row],[Fecha]])</f>
        <v>4</v>
      </c>
      <c r="N3015" s="11">
        <f>WEEKDAY(Tabla1[[#This Row],[Fecha]],2)</f>
        <v>7</v>
      </c>
      <c r="O3015" s="11" t="str">
        <f t="shared" si="47"/>
        <v>Domingo</v>
      </c>
    </row>
    <row r="3016" spans="1:15" x14ac:dyDescent="0.25">
      <c r="A3016" s="4">
        <v>40972</v>
      </c>
      <c r="B3016">
        <v>4</v>
      </c>
      <c r="C3016">
        <v>1</v>
      </c>
      <c r="D3016" s="5" t="s">
        <v>24</v>
      </c>
      <c r="E3016" s="6">
        <v>513.42999999999995</v>
      </c>
      <c r="F3016" s="6">
        <v>1119.06</v>
      </c>
      <c r="G3016" s="6">
        <v>1632.49</v>
      </c>
      <c r="H3016" s="6" t="str">
        <f>VLOOKUP(Tabla1[[#This Row],[Caja]],Originales!$I$3:$K$6,2,FALSE)</f>
        <v>Telde</v>
      </c>
      <c r="I3016" s="6" t="str">
        <f>VLOOKUP(Tabla1[[#This Row],[Caja]],Originales!$I$3:$K$6,3,FALSE)</f>
        <v>Las Palmas</v>
      </c>
      <c r="J3016" s="9" t="str">
        <f>VLOOKUP(Tabla1[[#This Row],[CodigoEmpleado]],Originales!$M$3:$P$13,2,FALSE)</f>
        <v>Ana</v>
      </c>
      <c r="K3016" s="10">
        <f>YEAR(Tabla1[[#This Row],[Fecha]])</f>
        <v>2012</v>
      </c>
      <c r="L3016" s="11">
        <f>MONTH(Tabla1[[#This Row],[Fecha]])</f>
        <v>3</v>
      </c>
      <c r="M3016" s="11">
        <f>DAY(Tabla1[[#This Row],[Fecha]])</f>
        <v>4</v>
      </c>
      <c r="N3016" s="11">
        <f>WEEKDAY(Tabla1[[#This Row],[Fecha]],2)</f>
        <v>7</v>
      </c>
      <c r="O3016" s="11" t="str">
        <f t="shared" si="47"/>
        <v>Domingo</v>
      </c>
    </row>
    <row r="3017" spans="1:15" x14ac:dyDescent="0.25">
      <c r="A3017" s="4">
        <v>40972</v>
      </c>
      <c r="B3017">
        <v>4</v>
      </c>
      <c r="C3017">
        <v>2</v>
      </c>
      <c r="D3017" s="5" t="s">
        <v>30</v>
      </c>
      <c r="E3017" s="6">
        <v>542.54999999999995</v>
      </c>
      <c r="F3017" s="6">
        <v>987.1</v>
      </c>
      <c r="G3017" s="6">
        <v>1529.65</v>
      </c>
      <c r="H3017" s="6" t="str">
        <f>VLOOKUP(Tabla1[[#This Row],[Caja]],Originales!$I$3:$K$6,2,FALSE)</f>
        <v>Telde</v>
      </c>
      <c r="I3017" s="6" t="str">
        <f>VLOOKUP(Tabla1[[#This Row],[Caja]],Originales!$I$3:$K$6,3,FALSE)</f>
        <v>Las Palmas</v>
      </c>
      <c r="J3017" s="9" t="str">
        <f>VLOOKUP(Tabla1[[#This Row],[CodigoEmpleado]],Originales!$M$3:$P$13,2,FALSE)</f>
        <v>Juan</v>
      </c>
      <c r="K3017" s="10">
        <f>YEAR(Tabla1[[#This Row],[Fecha]])</f>
        <v>2012</v>
      </c>
      <c r="L3017" s="11">
        <f>MONTH(Tabla1[[#This Row],[Fecha]])</f>
        <v>3</v>
      </c>
      <c r="M3017" s="11">
        <f>DAY(Tabla1[[#This Row],[Fecha]])</f>
        <v>4</v>
      </c>
      <c r="N3017" s="11">
        <f>WEEKDAY(Tabla1[[#This Row],[Fecha]],2)</f>
        <v>7</v>
      </c>
      <c r="O3017" s="11" t="str">
        <f t="shared" si="47"/>
        <v>Domingo</v>
      </c>
    </row>
    <row r="3018" spans="1:15" x14ac:dyDescent="0.25">
      <c r="A3018" s="4">
        <v>40973</v>
      </c>
      <c r="B3018">
        <v>1</v>
      </c>
      <c r="C3018">
        <v>1</v>
      </c>
      <c r="D3018" s="5" t="s">
        <v>16</v>
      </c>
      <c r="E3018" s="6">
        <v>596.08000000000004</v>
      </c>
      <c r="F3018" s="6">
        <v>1063.24</v>
      </c>
      <c r="G3018" s="6">
        <v>1659.32</v>
      </c>
      <c r="H3018" s="6" t="str">
        <f>VLOOKUP(Tabla1[[#This Row],[Caja]],Originales!$I$3:$K$6,2,FALSE)</f>
        <v>Tenerife Norte</v>
      </c>
      <c r="I3018" s="6" t="str">
        <f>VLOOKUP(Tabla1[[#This Row],[Caja]],Originales!$I$3:$K$6,3,FALSE)</f>
        <v>Tenerife</v>
      </c>
      <c r="J3018" s="9" t="str">
        <f>VLOOKUP(Tabla1[[#This Row],[CodigoEmpleado]],Originales!$M$3:$P$13,2,FALSE)</f>
        <v>Jorge</v>
      </c>
      <c r="K3018" s="10">
        <f>YEAR(Tabla1[[#This Row],[Fecha]])</f>
        <v>2012</v>
      </c>
      <c r="L3018" s="11">
        <f>MONTH(Tabla1[[#This Row],[Fecha]])</f>
        <v>3</v>
      </c>
      <c r="M3018" s="11">
        <f>DAY(Tabla1[[#This Row],[Fecha]])</f>
        <v>5</v>
      </c>
      <c r="N3018" s="11">
        <f>WEEKDAY(Tabla1[[#This Row],[Fecha]],2)</f>
        <v>1</v>
      </c>
      <c r="O3018" s="11" t="str">
        <f t="shared" si="47"/>
        <v>Lunes</v>
      </c>
    </row>
    <row r="3019" spans="1:15" x14ac:dyDescent="0.25">
      <c r="A3019" s="4">
        <v>40973</v>
      </c>
      <c r="B3019">
        <v>1</v>
      </c>
      <c r="C3019">
        <v>2</v>
      </c>
      <c r="D3019" s="5" t="s">
        <v>22</v>
      </c>
      <c r="E3019" s="6">
        <v>537.03</v>
      </c>
      <c r="F3019" s="6">
        <v>1291.5999999999999</v>
      </c>
      <c r="G3019" s="6">
        <v>1828.63</v>
      </c>
      <c r="H3019" s="6" t="str">
        <f>VLOOKUP(Tabla1[[#This Row],[Caja]],Originales!$I$3:$K$6,2,FALSE)</f>
        <v>Tenerife Norte</v>
      </c>
      <c r="I3019" s="6" t="str">
        <f>VLOOKUP(Tabla1[[#This Row],[Caja]],Originales!$I$3:$K$6,3,FALSE)</f>
        <v>Tenerife</v>
      </c>
      <c r="J3019" s="9" t="str">
        <f>VLOOKUP(Tabla1[[#This Row],[CodigoEmpleado]],Originales!$M$3:$P$13,2,FALSE)</f>
        <v>Paco</v>
      </c>
      <c r="K3019" s="10">
        <f>YEAR(Tabla1[[#This Row],[Fecha]])</f>
        <v>2012</v>
      </c>
      <c r="L3019" s="11">
        <f>MONTH(Tabla1[[#This Row],[Fecha]])</f>
        <v>3</v>
      </c>
      <c r="M3019" s="11">
        <f>DAY(Tabla1[[#This Row],[Fecha]])</f>
        <v>5</v>
      </c>
      <c r="N3019" s="11">
        <f>WEEKDAY(Tabla1[[#This Row],[Fecha]],2)</f>
        <v>1</v>
      </c>
      <c r="O3019" s="11" t="str">
        <f t="shared" si="47"/>
        <v>Lunes</v>
      </c>
    </row>
    <row r="3020" spans="1:15" x14ac:dyDescent="0.25">
      <c r="A3020" s="4">
        <v>40973</v>
      </c>
      <c r="B3020">
        <v>2</v>
      </c>
      <c r="C3020">
        <v>1</v>
      </c>
      <c r="D3020" s="5" t="s">
        <v>27</v>
      </c>
      <c r="E3020" s="6">
        <v>612.11</v>
      </c>
      <c r="F3020" s="6">
        <v>954.18</v>
      </c>
      <c r="G3020" s="6">
        <v>1566.29</v>
      </c>
      <c r="H3020" s="6" t="str">
        <f>VLOOKUP(Tabla1[[#This Row],[Caja]],Originales!$I$3:$K$6,2,FALSE)</f>
        <v>Tenerife Sur</v>
      </c>
      <c r="I3020" s="6" t="str">
        <f>VLOOKUP(Tabla1[[#This Row],[Caja]],Originales!$I$3:$K$6,3,FALSE)</f>
        <v>Tenerife</v>
      </c>
      <c r="J3020" s="9" t="str">
        <f>VLOOKUP(Tabla1[[#This Row],[CodigoEmpleado]],Originales!$M$3:$P$13,2,FALSE)</f>
        <v>Bea</v>
      </c>
      <c r="K3020" s="10">
        <f>YEAR(Tabla1[[#This Row],[Fecha]])</f>
        <v>2012</v>
      </c>
      <c r="L3020" s="11">
        <f>MONTH(Tabla1[[#This Row],[Fecha]])</f>
        <v>3</v>
      </c>
      <c r="M3020" s="11">
        <f>DAY(Tabla1[[#This Row],[Fecha]])</f>
        <v>5</v>
      </c>
      <c r="N3020" s="11">
        <f>WEEKDAY(Tabla1[[#This Row],[Fecha]],2)</f>
        <v>1</v>
      </c>
      <c r="O3020" s="11" t="str">
        <f t="shared" si="47"/>
        <v>Lunes</v>
      </c>
    </row>
    <row r="3021" spans="1:15" x14ac:dyDescent="0.25">
      <c r="A3021" s="4">
        <v>40973</v>
      </c>
      <c r="B3021">
        <v>2</v>
      </c>
      <c r="C3021">
        <v>2</v>
      </c>
      <c r="D3021" s="5" t="s">
        <v>32</v>
      </c>
      <c r="E3021" s="6">
        <v>678.27</v>
      </c>
      <c r="F3021" s="6">
        <v>1114.8800000000001</v>
      </c>
      <c r="G3021" s="6">
        <v>1793.15</v>
      </c>
      <c r="H3021" s="6" t="str">
        <f>VLOOKUP(Tabla1[[#This Row],[Caja]],Originales!$I$3:$K$6,2,FALSE)</f>
        <v>Tenerife Sur</v>
      </c>
      <c r="I3021" s="6" t="str">
        <f>VLOOKUP(Tabla1[[#This Row],[Caja]],Originales!$I$3:$K$6,3,FALSE)</f>
        <v>Tenerife</v>
      </c>
      <c r="J3021" s="9" t="str">
        <f>VLOOKUP(Tabla1[[#This Row],[CodigoEmpleado]],Originales!$M$3:$P$13,2,FALSE)</f>
        <v>Ana</v>
      </c>
      <c r="K3021" s="10">
        <f>YEAR(Tabla1[[#This Row],[Fecha]])</f>
        <v>2012</v>
      </c>
      <c r="L3021" s="11">
        <f>MONTH(Tabla1[[#This Row],[Fecha]])</f>
        <v>3</v>
      </c>
      <c r="M3021" s="11">
        <f>DAY(Tabla1[[#This Row],[Fecha]])</f>
        <v>5</v>
      </c>
      <c r="N3021" s="11">
        <f>WEEKDAY(Tabla1[[#This Row],[Fecha]],2)</f>
        <v>1</v>
      </c>
      <c r="O3021" s="11" t="str">
        <f t="shared" si="47"/>
        <v>Lunes</v>
      </c>
    </row>
    <row r="3022" spans="1:15" x14ac:dyDescent="0.25">
      <c r="A3022" s="4">
        <v>40973</v>
      </c>
      <c r="B3022">
        <v>3</v>
      </c>
      <c r="C3022">
        <v>1</v>
      </c>
      <c r="D3022" s="5" t="s">
        <v>37</v>
      </c>
      <c r="E3022" s="6">
        <v>613.80999999999995</v>
      </c>
      <c r="F3022" s="6">
        <v>1127.81</v>
      </c>
      <c r="G3022" s="6">
        <v>1741.62</v>
      </c>
      <c r="H3022" s="6" t="str">
        <f>VLOOKUP(Tabla1[[#This Row],[Caja]],Originales!$I$3:$K$6,2,FALSE)</f>
        <v>Las Canteras</v>
      </c>
      <c r="I3022" s="6" t="str">
        <f>VLOOKUP(Tabla1[[#This Row],[Caja]],Originales!$I$3:$K$6,3,FALSE)</f>
        <v>Las Palmas</v>
      </c>
      <c r="J3022" s="9" t="str">
        <f>VLOOKUP(Tabla1[[#This Row],[CodigoEmpleado]],Originales!$M$3:$P$13,2,FALSE)</f>
        <v>Luis</v>
      </c>
      <c r="K3022" s="10">
        <f>YEAR(Tabla1[[#This Row],[Fecha]])</f>
        <v>2012</v>
      </c>
      <c r="L3022" s="11">
        <f>MONTH(Tabla1[[#This Row],[Fecha]])</f>
        <v>3</v>
      </c>
      <c r="M3022" s="11">
        <f>DAY(Tabla1[[#This Row],[Fecha]])</f>
        <v>5</v>
      </c>
      <c r="N3022" s="11">
        <f>WEEKDAY(Tabla1[[#This Row],[Fecha]],2)</f>
        <v>1</v>
      </c>
      <c r="O3022" s="11" t="str">
        <f t="shared" si="47"/>
        <v>Lunes</v>
      </c>
    </row>
    <row r="3023" spans="1:15" x14ac:dyDescent="0.25">
      <c r="A3023" s="4">
        <v>40973</v>
      </c>
      <c r="B3023">
        <v>3</v>
      </c>
      <c r="C3023">
        <v>2</v>
      </c>
      <c r="D3023" s="5" t="s">
        <v>40</v>
      </c>
      <c r="E3023" s="6">
        <v>541.54</v>
      </c>
      <c r="F3023" s="6">
        <v>990</v>
      </c>
      <c r="G3023" s="6">
        <v>1531.54</v>
      </c>
      <c r="H3023" s="6" t="str">
        <f>VLOOKUP(Tabla1[[#This Row],[Caja]],Originales!$I$3:$K$6,2,FALSE)</f>
        <v>Las Canteras</v>
      </c>
      <c r="I3023" s="6" t="str">
        <f>VLOOKUP(Tabla1[[#This Row],[Caja]],Originales!$I$3:$K$6,3,FALSE)</f>
        <v>Las Palmas</v>
      </c>
      <c r="J3023" s="9" t="str">
        <f>VLOOKUP(Tabla1[[#This Row],[CodigoEmpleado]],Originales!$M$3:$P$13,2,FALSE)</f>
        <v>Pepe</v>
      </c>
      <c r="K3023" s="10">
        <f>YEAR(Tabla1[[#This Row],[Fecha]])</f>
        <v>2012</v>
      </c>
      <c r="L3023" s="11">
        <f>MONTH(Tabla1[[#This Row],[Fecha]])</f>
        <v>3</v>
      </c>
      <c r="M3023" s="11">
        <f>DAY(Tabla1[[#This Row],[Fecha]])</f>
        <v>5</v>
      </c>
      <c r="N3023" s="11">
        <f>WEEKDAY(Tabla1[[#This Row],[Fecha]],2)</f>
        <v>1</v>
      </c>
      <c r="O3023" s="11" t="str">
        <f t="shared" si="47"/>
        <v>Lunes</v>
      </c>
    </row>
    <row r="3024" spans="1:15" x14ac:dyDescent="0.25">
      <c r="A3024" s="4">
        <v>40973</v>
      </c>
      <c r="B3024">
        <v>4</v>
      </c>
      <c r="C3024">
        <v>1</v>
      </c>
      <c r="D3024" s="5" t="s">
        <v>41</v>
      </c>
      <c r="E3024" s="6">
        <v>499.53</v>
      </c>
      <c r="F3024" s="6">
        <v>1108.6300000000001</v>
      </c>
      <c r="G3024" s="6">
        <v>1608.16</v>
      </c>
      <c r="H3024" s="6" t="str">
        <f>VLOOKUP(Tabla1[[#This Row],[Caja]],Originales!$I$3:$K$6,2,FALSE)</f>
        <v>Telde</v>
      </c>
      <c r="I3024" s="6" t="str">
        <f>VLOOKUP(Tabla1[[#This Row],[Caja]],Originales!$I$3:$K$6,3,FALSE)</f>
        <v>Las Palmas</v>
      </c>
      <c r="J3024" s="9" t="str">
        <f>VLOOKUP(Tabla1[[#This Row],[CodigoEmpleado]],Originales!$M$3:$P$13,2,FALSE)</f>
        <v>Javi</v>
      </c>
      <c r="K3024" s="10">
        <f>YEAR(Tabla1[[#This Row],[Fecha]])</f>
        <v>2012</v>
      </c>
      <c r="L3024" s="11">
        <f>MONTH(Tabla1[[#This Row],[Fecha]])</f>
        <v>3</v>
      </c>
      <c r="M3024" s="11">
        <f>DAY(Tabla1[[#This Row],[Fecha]])</f>
        <v>5</v>
      </c>
      <c r="N3024" s="11">
        <f>WEEKDAY(Tabla1[[#This Row],[Fecha]],2)</f>
        <v>1</v>
      </c>
      <c r="O3024" s="11" t="str">
        <f t="shared" si="47"/>
        <v>Lunes</v>
      </c>
    </row>
    <row r="3025" spans="1:15" x14ac:dyDescent="0.25">
      <c r="A3025" s="4">
        <v>40973</v>
      </c>
      <c r="B3025">
        <v>4</v>
      </c>
      <c r="C3025">
        <v>2</v>
      </c>
      <c r="D3025" s="5" t="s">
        <v>43</v>
      </c>
      <c r="E3025" s="6">
        <v>532</v>
      </c>
      <c r="F3025" s="6">
        <v>1212.47</v>
      </c>
      <c r="G3025" s="6">
        <v>1744.47</v>
      </c>
      <c r="H3025" s="6" t="str">
        <f>VLOOKUP(Tabla1[[#This Row],[Caja]],Originales!$I$3:$K$6,2,FALSE)</f>
        <v>Telde</v>
      </c>
      <c r="I3025" s="6" t="str">
        <f>VLOOKUP(Tabla1[[#This Row],[Caja]],Originales!$I$3:$K$6,3,FALSE)</f>
        <v>Las Palmas</v>
      </c>
      <c r="J3025" s="9" t="str">
        <f>VLOOKUP(Tabla1[[#This Row],[CodigoEmpleado]],Originales!$M$3:$P$13,2,FALSE)</f>
        <v>Jose</v>
      </c>
      <c r="K3025" s="10">
        <f>YEAR(Tabla1[[#This Row],[Fecha]])</f>
        <v>2012</v>
      </c>
      <c r="L3025" s="11">
        <f>MONTH(Tabla1[[#This Row],[Fecha]])</f>
        <v>3</v>
      </c>
      <c r="M3025" s="11">
        <f>DAY(Tabla1[[#This Row],[Fecha]])</f>
        <v>5</v>
      </c>
      <c r="N3025" s="11">
        <f>WEEKDAY(Tabla1[[#This Row],[Fecha]],2)</f>
        <v>1</v>
      </c>
      <c r="O3025" s="11" t="str">
        <f t="shared" si="47"/>
        <v>Lunes</v>
      </c>
    </row>
    <row r="3026" spans="1:15" x14ac:dyDescent="0.25">
      <c r="A3026" s="4">
        <v>40974</v>
      </c>
      <c r="B3026">
        <v>1</v>
      </c>
      <c r="C3026">
        <v>1</v>
      </c>
      <c r="D3026" s="5" t="s">
        <v>47</v>
      </c>
      <c r="E3026" s="6">
        <v>510.22</v>
      </c>
      <c r="F3026" s="6">
        <v>1135.7</v>
      </c>
      <c r="G3026" s="6">
        <v>1645.92</v>
      </c>
      <c r="H3026" s="6" t="str">
        <f>VLOOKUP(Tabla1[[#This Row],[Caja]],Originales!$I$3:$K$6,2,FALSE)</f>
        <v>Tenerife Norte</v>
      </c>
      <c r="I3026" s="6" t="str">
        <f>VLOOKUP(Tabla1[[#This Row],[Caja]],Originales!$I$3:$K$6,3,FALSE)</f>
        <v>Tenerife</v>
      </c>
      <c r="J3026" s="9" t="str">
        <f>VLOOKUP(Tabla1[[#This Row],[CodigoEmpleado]],Originales!$M$3:$P$13,2,FALSE)</f>
        <v>Toño</v>
      </c>
      <c r="K3026" s="10">
        <f>YEAR(Tabla1[[#This Row],[Fecha]])</f>
        <v>2012</v>
      </c>
      <c r="L3026" s="11">
        <f>MONTH(Tabla1[[#This Row],[Fecha]])</f>
        <v>3</v>
      </c>
      <c r="M3026" s="11">
        <f>DAY(Tabla1[[#This Row],[Fecha]])</f>
        <v>6</v>
      </c>
      <c r="N3026" s="11">
        <f>WEEKDAY(Tabla1[[#This Row],[Fecha]],2)</f>
        <v>2</v>
      </c>
      <c r="O3026" s="11" t="str">
        <f t="shared" si="47"/>
        <v>Martes</v>
      </c>
    </row>
    <row r="3027" spans="1:15" x14ac:dyDescent="0.25">
      <c r="A3027" s="4">
        <v>40974</v>
      </c>
      <c r="B3027">
        <v>1</v>
      </c>
      <c r="C3027">
        <v>2</v>
      </c>
      <c r="D3027" s="5" t="s">
        <v>24</v>
      </c>
      <c r="E3027" s="6">
        <v>540.9</v>
      </c>
      <c r="F3027" s="6">
        <v>1172.6600000000001</v>
      </c>
      <c r="G3027" s="6">
        <v>1713.56</v>
      </c>
      <c r="H3027" s="6" t="str">
        <f>VLOOKUP(Tabla1[[#This Row],[Caja]],Originales!$I$3:$K$6,2,FALSE)</f>
        <v>Tenerife Norte</v>
      </c>
      <c r="I3027" s="6" t="str">
        <f>VLOOKUP(Tabla1[[#This Row],[Caja]],Originales!$I$3:$K$6,3,FALSE)</f>
        <v>Tenerife</v>
      </c>
      <c r="J3027" s="9" t="str">
        <f>VLOOKUP(Tabla1[[#This Row],[CodigoEmpleado]],Originales!$M$3:$P$13,2,FALSE)</f>
        <v>Ana</v>
      </c>
      <c r="K3027" s="10">
        <f>YEAR(Tabla1[[#This Row],[Fecha]])</f>
        <v>2012</v>
      </c>
      <c r="L3027" s="11">
        <f>MONTH(Tabla1[[#This Row],[Fecha]])</f>
        <v>3</v>
      </c>
      <c r="M3027" s="11">
        <f>DAY(Tabla1[[#This Row],[Fecha]])</f>
        <v>6</v>
      </c>
      <c r="N3027" s="11">
        <f>WEEKDAY(Tabla1[[#This Row],[Fecha]],2)</f>
        <v>2</v>
      </c>
      <c r="O3027" s="11" t="str">
        <f t="shared" si="47"/>
        <v>Martes</v>
      </c>
    </row>
    <row r="3028" spans="1:15" x14ac:dyDescent="0.25">
      <c r="A3028" s="4">
        <v>40974</v>
      </c>
      <c r="B3028">
        <v>2</v>
      </c>
      <c r="C3028">
        <v>1</v>
      </c>
      <c r="D3028" s="5" t="s">
        <v>30</v>
      </c>
      <c r="E3028" s="6">
        <v>614.13</v>
      </c>
      <c r="F3028" s="6">
        <v>1031.17</v>
      </c>
      <c r="G3028" s="6">
        <v>1645.3</v>
      </c>
      <c r="H3028" s="6" t="str">
        <f>VLOOKUP(Tabla1[[#This Row],[Caja]],Originales!$I$3:$K$6,2,FALSE)</f>
        <v>Tenerife Sur</v>
      </c>
      <c r="I3028" s="6" t="str">
        <f>VLOOKUP(Tabla1[[#This Row],[Caja]],Originales!$I$3:$K$6,3,FALSE)</f>
        <v>Tenerife</v>
      </c>
      <c r="J3028" s="9" t="str">
        <f>VLOOKUP(Tabla1[[#This Row],[CodigoEmpleado]],Originales!$M$3:$P$13,2,FALSE)</f>
        <v>Juan</v>
      </c>
      <c r="K3028" s="10">
        <f>YEAR(Tabla1[[#This Row],[Fecha]])</f>
        <v>2012</v>
      </c>
      <c r="L3028" s="11">
        <f>MONTH(Tabla1[[#This Row],[Fecha]])</f>
        <v>3</v>
      </c>
      <c r="M3028" s="11">
        <f>DAY(Tabla1[[#This Row],[Fecha]])</f>
        <v>6</v>
      </c>
      <c r="N3028" s="11">
        <f>WEEKDAY(Tabla1[[#This Row],[Fecha]],2)</f>
        <v>2</v>
      </c>
      <c r="O3028" s="11" t="str">
        <f t="shared" si="47"/>
        <v>Martes</v>
      </c>
    </row>
    <row r="3029" spans="1:15" x14ac:dyDescent="0.25">
      <c r="A3029" s="4">
        <v>40974</v>
      </c>
      <c r="B3029">
        <v>2</v>
      </c>
      <c r="C3029">
        <v>2</v>
      </c>
      <c r="D3029" s="5" t="s">
        <v>16</v>
      </c>
      <c r="E3029" s="6">
        <v>723.15</v>
      </c>
      <c r="F3029" s="6">
        <v>1331.39</v>
      </c>
      <c r="G3029" s="6">
        <v>2054.54</v>
      </c>
      <c r="H3029" s="6" t="str">
        <f>VLOOKUP(Tabla1[[#This Row],[Caja]],Originales!$I$3:$K$6,2,FALSE)</f>
        <v>Tenerife Sur</v>
      </c>
      <c r="I3029" s="6" t="str">
        <f>VLOOKUP(Tabla1[[#This Row],[Caja]],Originales!$I$3:$K$6,3,FALSE)</f>
        <v>Tenerife</v>
      </c>
      <c r="J3029" s="9" t="str">
        <f>VLOOKUP(Tabla1[[#This Row],[CodigoEmpleado]],Originales!$M$3:$P$13,2,FALSE)</f>
        <v>Jorge</v>
      </c>
      <c r="K3029" s="10">
        <f>YEAR(Tabla1[[#This Row],[Fecha]])</f>
        <v>2012</v>
      </c>
      <c r="L3029" s="11">
        <f>MONTH(Tabla1[[#This Row],[Fecha]])</f>
        <v>3</v>
      </c>
      <c r="M3029" s="11">
        <f>DAY(Tabla1[[#This Row],[Fecha]])</f>
        <v>6</v>
      </c>
      <c r="N3029" s="11">
        <f>WEEKDAY(Tabla1[[#This Row],[Fecha]],2)</f>
        <v>2</v>
      </c>
      <c r="O3029" s="11" t="str">
        <f t="shared" si="47"/>
        <v>Martes</v>
      </c>
    </row>
    <row r="3030" spans="1:15" x14ac:dyDescent="0.25">
      <c r="A3030" s="4">
        <v>40974</v>
      </c>
      <c r="B3030">
        <v>3</v>
      </c>
      <c r="C3030">
        <v>1</v>
      </c>
      <c r="D3030" s="5" t="s">
        <v>22</v>
      </c>
      <c r="E3030" s="6">
        <v>535.71</v>
      </c>
      <c r="F3030" s="6">
        <v>1219.45</v>
      </c>
      <c r="G3030" s="6">
        <v>1755.16</v>
      </c>
      <c r="H3030" s="6" t="str">
        <f>VLOOKUP(Tabla1[[#This Row],[Caja]],Originales!$I$3:$K$6,2,FALSE)</f>
        <v>Las Canteras</v>
      </c>
      <c r="I3030" s="6" t="str">
        <f>VLOOKUP(Tabla1[[#This Row],[Caja]],Originales!$I$3:$K$6,3,FALSE)</f>
        <v>Las Palmas</v>
      </c>
      <c r="J3030" s="9" t="str">
        <f>VLOOKUP(Tabla1[[#This Row],[CodigoEmpleado]],Originales!$M$3:$P$13,2,FALSE)</f>
        <v>Paco</v>
      </c>
      <c r="K3030" s="10">
        <f>YEAR(Tabla1[[#This Row],[Fecha]])</f>
        <v>2012</v>
      </c>
      <c r="L3030" s="11">
        <f>MONTH(Tabla1[[#This Row],[Fecha]])</f>
        <v>3</v>
      </c>
      <c r="M3030" s="11">
        <f>DAY(Tabla1[[#This Row],[Fecha]])</f>
        <v>6</v>
      </c>
      <c r="N3030" s="11">
        <f>WEEKDAY(Tabla1[[#This Row],[Fecha]],2)</f>
        <v>2</v>
      </c>
      <c r="O3030" s="11" t="str">
        <f t="shared" si="47"/>
        <v>Martes</v>
      </c>
    </row>
    <row r="3031" spans="1:15" x14ac:dyDescent="0.25">
      <c r="A3031" s="4">
        <v>40974</v>
      </c>
      <c r="B3031">
        <v>3</v>
      </c>
      <c r="C3031">
        <v>2</v>
      </c>
      <c r="D3031" s="5" t="s">
        <v>27</v>
      </c>
      <c r="E3031" s="6">
        <v>716.53</v>
      </c>
      <c r="F3031" s="6">
        <v>1217.01</v>
      </c>
      <c r="G3031" s="6">
        <v>1933.54</v>
      </c>
      <c r="H3031" s="6" t="str">
        <f>VLOOKUP(Tabla1[[#This Row],[Caja]],Originales!$I$3:$K$6,2,FALSE)</f>
        <v>Las Canteras</v>
      </c>
      <c r="I3031" s="6" t="str">
        <f>VLOOKUP(Tabla1[[#This Row],[Caja]],Originales!$I$3:$K$6,3,FALSE)</f>
        <v>Las Palmas</v>
      </c>
      <c r="J3031" s="9" t="str">
        <f>VLOOKUP(Tabla1[[#This Row],[CodigoEmpleado]],Originales!$M$3:$P$13,2,FALSE)</f>
        <v>Bea</v>
      </c>
      <c r="K3031" s="10">
        <f>YEAR(Tabla1[[#This Row],[Fecha]])</f>
        <v>2012</v>
      </c>
      <c r="L3031" s="11">
        <f>MONTH(Tabla1[[#This Row],[Fecha]])</f>
        <v>3</v>
      </c>
      <c r="M3031" s="11">
        <f>DAY(Tabla1[[#This Row],[Fecha]])</f>
        <v>6</v>
      </c>
      <c r="N3031" s="11">
        <f>WEEKDAY(Tabla1[[#This Row],[Fecha]],2)</f>
        <v>2</v>
      </c>
      <c r="O3031" s="11" t="str">
        <f t="shared" si="47"/>
        <v>Martes</v>
      </c>
    </row>
    <row r="3032" spans="1:15" x14ac:dyDescent="0.25">
      <c r="A3032" s="4">
        <v>40974</v>
      </c>
      <c r="B3032">
        <v>4</v>
      </c>
      <c r="C3032">
        <v>1</v>
      </c>
      <c r="D3032" s="5" t="s">
        <v>32</v>
      </c>
      <c r="E3032" s="6">
        <v>605.63</v>
      </c>
      <c r="F3032" s="6">
        <v>1100.0999999999999</v>
      </c>
      <c r="G3032" s="6">
        <v>1705.73</v>
      </c>
      <c r="H3032" s="6" t="str">
        <f>VLOOKUP(Tabla1[[#This Row],[Caja]],Originales!$I$3:$K$6,2,FALSE)</f>
        <v>Telde</v>
      </c>
      <c r="I3032" s="6" t="str">
        <f>VLOOKUP(Tabla1[[#This Row],[Caja]],Originales!$I$3:$K$6,3,FALSE)</f>
        <v>Las Palmas</v>
      </c>
      <c r="J3032" s="9" t="str">
        <f>VLOOKUP(Tabla1[[#This Row],[CodigoEmpleado]],Originales!$M$3:$P$13,2,FALSE)</f>
        <v>Ana</v>
      </c>
      <c r="K3032" s="10">
        <f>YEAR(Tabla1[[#This Row],[Fecha]])</f>
        <v>2012</v>
      </c>
      <c r="L3032" s="11">
        <f>MONTH(Tabla1[[#This Row],[Fecha]])</f>
        <v>3</v>
      </c>
      <c r="M3032" s="11">
        <f>DAY(Tabla1[[#This Row],[Fecha]])</f>
        <v>6</v>
      </c>
      <c r="N3032" s="11">
        <f>WEEKDAY(Tabla1[[#This Row],[Fecha]],2)</f>
        <v>2</v>
      </c>
      <c r="O3032" s="11" t="str">
        <f t="shared" si="47"/>
        <v>Martes</v>
      </c>
    </row>
    <row r="3033" spans="1:15" x14ac:dyDescent="0.25">
      <c r="A3033" s="4">
        <v>40974</v>
      </c>
      <c r="B3033">
        <v>4</v>
      </c>
      <c r="C3033">
        <v>2</v>
      </c>
      <c r="D3033" s="5" t="s">
        <v>37</v>
      </c>
      <c r="E3033" s="6">
        <v>684.42</v>
      </c>
      <c r="F3033" s="6">
        <v>1393.01</v>
      </c>
      <c r="G3033" s="6">
        <v>2077.4299999999998</v>
      </c>
      <c r="H3033" s="6" t="str">
        <f>VLOOKUP(Tabla1[[#This Row],[Caja]],Originales!$I$3:$K$6,2,FALSE)</f>
        <v>Telde</v>
      </c>
      <c r="I3033" s="6" t="str">
        <f>VLOOKUP(Tabla1[[#This Row],[Caja]],Originales!$I$3:$K$6,3,FALSE)</f>
        <v>Las Palmas</v>
      </c>
      <c r="J3033" s="9" t="str">
        <f>VLOOKUP(Tabla1[[#This Row],[CodigoEmpleado]],Originales!$M$3:$P$13,2,FALSE)</f>
        <v>Luis</v>
      </c>
      <c r="K3033" s="10">
        <f>YEAR(Tabla1[[#This Row],[Fecha]])</f>
        <v>2012</v>
      </c>
      <c r="L3033" s="11">
        <f>MONTH(Tabla1[[#This Row],[Fecha]])</f>
        <v>3</v>
      </c>
      <c r="M3033" s="11">
        <f>DAY(Tabla1[[#This Row],[Fecha]])</f>
        <v>6</v>
      </c>
      <c r="N3033" s="11">
        <f>WEEKDAY(Tabla1[[#This Row],[Fecha]],2)</f>
        <v>2</v>
      </c>
      <c r="O3033" s="11" t="str">
        <f t="shared" si="47"/>
        <v>Martes</v>
      </c>
    </row>
    <row r="3034" spans="1:15" x14ac:dyDescent="0.25">
      <c r="A3034" s="4">
        <v>40975</v>
      </c>
      <c r="B3034">
        <v>1</v>
      </c>
      <c r="C3034">
        <v>1</v>
      </c>
      <c r="D3034" s="5" t="s">
        <v>40</v>
      </c>
      <c r="E3034" s="6">
        <v>466.46</v>
      </c>
      <c r="F3034" s="6">
        <v>1098.23</v>
      </c>
      <c r="G3034" s="6">
        <v>1564.69</v>
      </c>
      <c r="H3034" s="6" t="str">
        <f>VLOOKUP(Tabla1[[#This Row],[Caja]],Originales!$I$3:$K$6,2,FALSE)</f>
        <v>Tenerife Norte</v>
      </c>
      <c r="I3034" s="6" t="str">
        <f>VLOOKUP(Tabla1[[#This Row],[Caja]],Originales!$I$3:$K$6,3,FALSE)</f>
        <v>Tenerife</v>
      </c>
      <c r="J3034" s="9" t="str">
        <f>VLOOKUP(Tabla1[[#This Row],[CodigoEmpleado]],Originales!$M$3:$P$13,2,FALSE)</f>
        <v>Pepe</v>
      </c>
      <c r="K3034" s="10">
        <f>YEAR(Tabla1[[#This Row],[Fecha]])</f>
        <v>2012</v>
      </c>
      <c r="L3034" s="11">
        <f>MONTH(Tabla1[[#This Row],[Fecha]])</f>
        <v>3</v>
      </c>
      <c r="M3034" s="11">
        <f>DAY(Tabla1[[#This Row],[Fecha]])</f>
        <v>7</v>
      </c>
      <c r="N3034" s="11">
        <f>WEEKDAY(Tabla1[[#This Row],[Fecha]],2)</f>
        <v>3</v>
      </c>
      <c r="O3034" s="11" t="str">
        <f t="shared" si="47"/>
        <v>Miércoles</v>
      </c>
    </row>
    <row r="3035" spans="1:15" x14ac:dyDescent="0.25">
      <c r="A3035" s="4">
        <v>40975</v>
      </c>
      <c r="B3035">
        <v>1</v>
      </c>
      <c r="C3035">
        <v>2</v>
      </c>
      <c r="D3035" s="5" t="s">
        <v>41</v>
      </c>
      <c r="E3035" s="6">
        <v>562.57000000000005</v>
      </c>
      <c r="F3035" s="6">
        <v>1064.1400000000001</v>
      </c>
      <c r="G3035" s="6">
        <v>1626.71</v>
      </c>
      <c r="H3035" s="6" t="str">
        <f>VLOOKUP(Tabla1[[#This Row],[Caja]],Originales!$I$3:$K$6,2,FALSE)</f>
        <v>Tenerife Norte</v>
      </c>
      <c r="I3035" s="6" t="str">
        <f>VLOOKUP(Tabla1[[#This Row],[Caja]],Originales!$I$3:$K$6,3,FALSE)</f>
        <v>Tenerife</v>
      </c>
      <c r="J3035" s="9" t="str">
        <f>VLOOKUP(Tabla1[[#This Row],[CodigoEmpleado]],Originales!$M$3:$P$13,2,FALSE)</f>
        <v>Javi</v>
      </c>
      <c r="K3035" s="10">
        <f>YEAR(Tabla1[[#This Row],[Fecha]])</f>
        <v>2012</v>
      </c>
      <c r="L3035" s="11">
        <f>MONTH(Tabla1[[#This Row],[Fecha]])</f>
        <v>3</v>
      </c>
      <c r="M3035" s="11">
        <f>DAY(Tabla1[[#This Row],[Fecha]])</f>
        <v>7</v>
      </c>
      <c r="N3035" s="11">
        <f>WEEKDAY(Tabla1[[#This Row],[Fecha]],2)</f>
        <v>3</v>
      </c>
      <c r="O3035" s="11" t="str">
        <f t="shared" si="47"/>
        <v>Miércoles</v>
      </c>
    </row>
    <row r="3036" spans="1:15" x14ac:dyDescent="0.25">
      <c r="A3036" s="4">
        <v>40975</v>
      </c>
      <c r="B3036">
        <v>2</v>
      </c>
      <c r="C3036">
        <v>1</v>
      </c>
      <c r="D3036" s="5" t="s">
        <v>43</v>
      </c>
      <c r="E3036" s="6">
        <v>686.62</v>
      </c>
      <c r="F3036" s="6">
        <v>1056.68</v>
      </c>
      <c r="G3036" s="6">
        <v>1743.3</v>
      </c>
      <c r="H3036" s="6" t="str">
        <f>VLOOKUP(Tabla1[[#This Row],[Caja]],Originales!$I$3:$K$6,2,FALSE)</f>
        <v>Tenerife Sur</v>
      </c>
      <c r="I3036" s="6" t="str">
        <f>VLOOKUP(Tabla1[[#This Row],[Caja]],Originales!$I$3:$K$6,3,FALSE)</f>
        <v>Tenerife</v>
      </c>
      <c r="J3036" s="9" t="str">
        <f>VLOOKUP(Tabla1[[#This Row],[CodigoEmpleado]],Originales!$M$3:$P$13,2,FALSE)</f>
        <v>Jose</v>
      </c>
      <c r="K3036" s="10">
        <f>YEAR(Tabla1[[#This Row],[Fecha]])</f>
        <v>2012</v>
      </c>
      <c r="L3036" s="11">
        <f>MONTH(Tabla1[[#This Row],[Fecha]])</f>
        <v>3</v>
      </c>
      <c r="M3036" s="11">
        <f>DAY(Tabla1[[#This Row],[Fecha]])</f>
        <v>7</v>
      </c>
      <c r="N3036" s="11">
        <f>WEEKDAY(Tabla1[[#This Row],[Fecha]],2)</f>
        <v>3</v>
      </c>
      <c r="O3036" s="11" t="str">
        <f t="shared" si="47"/>
        <v>Miércoles</v>
      </c>
    </row>
    <row r="3037" spans="1:15" x14ac:dyDescent="0.25">
      <c r="A3037" s="4">
        <v>40975</v>
      </c>
      <c r="B3037">
        <v>2</v>
      </c>
      <c r="C3037">
        <v>2</v>
      </c>
      <c r="D3037" s="5" t="s">
        <v>47</v>
      </c>
      <c r="E3037" s="6">
        <v>729.01</v>
      </c>
      <c r="F3037" s="6">
        <v>1263.46</v>
      </c>
      <c r="G3037" s="6">
        <v>1992.47</v>
      </c>
      <c r="H3037" s="6" t="str">
        <f>VLOOKUP(Tabla1[[#This Row],[Caja]],Originales!$I$3:$K$6,2,FALSE)</f>
        <v>Tenerife Sur</v>
      </c>
      <c r="I3037" s="6" t="str">
        <f>VLOOKUP(Tabla1[[#This Row],[Caja]],Originales!$I$3:$K$6,3,FALSE)</f>
        <v>Tenerife</v>
      </c>
      <c r="J3037" s="9" t="str">
        <f>VLOOKUP(Tabla1[[#This Row],[CodigoEmpleado]],Originales!$M$3:$P$13,2,FALSE)</f>
        <v>Toño</v>
      </c>
      <c r="K3037" s="10">
        <f>YEAR(Tabla1[[#This Row],[Fecha]])</f>
        <v>2012</v>
      </c>
      <c r="L3037" s="11">
        <f>MONTH(Tabla1[[#This Row],[Fecha]])</f>
        <v>3</v>
      </c>
      <c r="M3037" s="11">
        <f>DAY(Tabla1[[#This Row],[Fecha]])</f>
        <v>7</v>
      </c>
      <c r="N3037" s="11">
        <f>WEEKDAY(Tabla1[[#This Row],[Fecha]],2)</f>
        <v>3</v>
      </c>
      <c r="O3037" s="11" t="str">
        <f t="shared" si="47"/>
        <v>Miércoles</v>
      </c>
    </row>
    <row r="3038" spans="1:15" x14ac:dyDescent="0.25">
      <c r="A3038" s="4">
        <v>40975</v>
      </c>
      <c r="B3038">
        <v>3</v>
      </c>
      <c r="C3038">
        <v>1</v>
      </c>
      <c r="D3038" s="5" t="s">
        <v>24</v>
      </c>
      <c r="E3038" s="6">
        <v>649.38</v>
      </c>
      <c r="F3038" s="6">
        <v>1065.8599999999999</v>
      </c>
      <c r="G3038" s="6">
        <v>1715.24</v>
      </c>
      <c r="H3038" s="6" t="str">
        <f>VLOOKUP(Tabla1[[#This Row],[Caja]],Originales!$I$3:$K$6,2,FALSE)</f>
        <v>Las Canteras</v>
      </c>
      <c r="I3038" s="6" t="str">
        <f>VLOOKUP(Tabla1[[#This Row],[Caja]],Originales!$I$3:$K$6,3,FALSE)</f>
        <v>Las Palmas</v>
      </c>
      <c r="J3038" s="9" t="str">
        <f>VLOOKUP(Tabla1[[#This Row],[CodigoEmpleado]],Originales!$M$3:$P$13,2,FALSE)</f>
        <v>Ana</v>
      </c>
      <c r="K3038" s="10">
        <f>YEAR(Tabla1[[#This Row],[Fecha]])</f>
        <v>2012</v>
      </c>
      <c r="L3038" s="11">
        <f>MONTH(Tabla1[[#This Row],[Fecha]])</f>
        <v>3</v>
      </c>
      <c r="M3038" s="11">
        <f>DAY(Tabla1[[#This Row],[Fecha]])</f>
        <v>7</v>
      </c>
      <c r="N3038" s="11">
        <f>WEEKDAY(Tabla1[[#This Row],[Fecha]],2)</f>
        <v>3</v>
      </c>
      <c r="O3038" s="11" t="str">
        <f t="shared" si="47"/>
        <v>Miércoles</v>
      </c>
    </row>
    <row r="3039" spans="1:15" x14ac:dyDescent="0.25">
      <c r="A3039" s="4">
        <v>40975</v>
      </c>
      <c r="B3039">
        <v>3</v>
      </c>
      <c r="C3039">
        <v>2</v>
      </c>
      <c r="D3039" s="5" t="s">
        <v>30</v>
      </c>
      <c r="E3039" s="6">
        <v>748.84</v>
      </c>
      <c r="F3039" s="6">
        <v>1306.29</v>
      </c>
      <c r="G3039" s="6">
        <v>2055.13</v>
      </c>
      <c r="H3039" s="6" t="str">
        <f>VLOOKUP(Tabla1[[#This Row],[Caja]],Originales!$I$3:$K$6,2,FALSE)</f>
        <v>Las Canteras</v>
      </c>
      <c r="I3039" s="6" t="str">
        <f>VLOOKUP(Tabla1[[#This Row],[Caja]],Originales!$I$3:$K$6,3,FALSE)</f>
        <v>Las Palmas</v>
      </c>
      <c r="J3039" s="9" t="str">
        <f>VLOOKUP(Tabla1[[#This Row],[CodigoEmpleado]],Originales!$M$3:$P$13,2,FALSE)</f>
        <v>Juan</v>
      </c>
      <c r="K3039" s="10">
        <f>YEAR(Tabla1[[#This Row],[Fecha]])</f>
        <v>2012</v>
      </c>
      <c r="L3039" s="11">
        <f>MONTH(Tabla1[[#This Row],[Fecha]])</f>
        <v>3</v>
      </c>
      <c r="M3039" s="11">
        <f>DAY(Tabla1[[#This Row],[Fecha]])</f>
        <v>7</v>
      </c>
      <c r="N3039" s="11">
        <f>WEEKDAY(Tabla1[[#This Row],[Fecha]],2)</f>
        <v>3</v>
      </c>
      <c r="O3039" s="11" t="str">
        <f t="shared" si="47"/>
        <v>Miércoles</v>
      </c>
    </row>
    <row r="3040" spans="1:15" x14ac:dyDescent="0.25">
      <c r="A3040" s="4">
        <v>40975</v>
      </c>
      <c r="B3040">
        <v>4</v>
      </c>
      <c r="C3040">
        <v>1</v>
      </c>
      <c r="D3040" s="5" t="s">
        <v>16</v>
      </c>
      <c r="E3040" s="6">
        <v>488.65</v>
      </c>
      <c r="F3040" s="6">
        <v>1109.69</v>
      </c>
      <c r="G3040" s="6">
        <v>1598.34</v>
      </c>
      <c r="H3040" s="6" t="str">
        <f>VLOOKUP(Tabla1[[#This Row],[Caja]],Originales!$I$3:$K$6,2,FALSE)</f>
        <v>Telde</v>
      </c>
      <c r="I3040" s="6" t="str">
        <f>VLOOKUP(Tabla1[[#This Row],[Caja]],Originales!$I$3:$K$6,3,FALSE)</f>
        <v>Las Palmas</v>
      </c>
      <c r="J3040" s="9" t="str">
        <f>VLOOKUP(Tabla1[[#This Row],[CodigoEmpleado]],Originales!$M$3:$P$13,2,FALSE)</f>
        <v>Jorge</v>
      </c>
      <c r="K3040" s="10">
        <f>YEAR(Tabla1[[#This Row],[Fecha]])</f>
        <v>2012</v>
      </c>
      <c r="L3040" s="11">
        <f>MONTH(Tabla1[[#This Row],[Fecha]])</f>
        <v>3</v>
      </c>
      <c r="M3040" s="11">
        <f>DAY(Tabla1[[#This Row],[Fecha]])</f>
        <v>7</v>
      </c>
      <c r="N3040" s="11">
        <f>WEEKDAY(Tabla1[[#This Row],[Fecha]],2)</f>
        <v>3</v>
      </c>
      <c r="O3040" s="11" t="str">
        <f t="shared" si="47"/>
        <v>Miércoles</v>
      </c>
    </row>
    <row r="3041" spans="1:15" x14ac:dyDescent="0.25">
      <c r="A3041" s="4">
        <v>40975</v>
      </c>
      <c r="B3041">
        <v>4</v>
      </c>
      <c r="C3041">
        <v>2</v>
      </c>
      <c r="D3041" s="5" t="s">
        <v>22</v>
      </c>
      <c r="E3041" s="6">
        <v>627.96</v>
      </c>
      <c r="F3041" s="6">
        <v>1443.86</v>
      </c>
      <c r="G3041" s="6">
        <v>2071.8200000000002</v>
      </c>
      <c r="H3041" s="6" t="str">
        <f>VLOOKUP(Tabla1[[#This Row],[Caja]],Originales!$I$3:$K$6,2,FALSE)</f>
        <v>Telde</v>
      </c>
      <c r="I3041" s="6" t="str">
        <f>VLOOKUP(Tabla1[[#This Row],[Caja]],Originales!$I$3:$K$6,3,FALSE)</f>
        <v>Las Palmas</v>
      </c>
      <c r="J3041" s="9" t="str">
        <f>VLOOKUP(Tabla1[[#This Row],[CodigoEmpleado]],Originales!$M$3:$P$13,2,FALSE)</f>
        <v>Paco</v>
      </c>
      <c r="K3041" s="10">
        <f>YEAR(Tabla1[[#This Row],[Fecha]])</f>
        <v>2012</v>
      </c>
      <c r="L3041" s="11">
        <f>MONTH(Tabla1[[#This Row],[Fecha]])</f>
        <v>3</v>
      </c>
      <c r="M3041" s="11">
        <f>DAY(Tabla1[[#This Row],[Fecha]])</f>
        <v>7</v>
      </c>
      <c r="N3041" s="11">
        <f>WEEKDAY(Tabla1[[#This Row],[Fecha]],2)</f>
        <v>3</v>
      </c>
      <c r="O3041" s="11" t="str">
        <f t="shared" si="47"/>
        <v>Miércoles</v>
      </c>
    </row>
    <row r="3042" spans="1:15" x14ac:dyDescent="0.25">
      <c r="A3042" s="4">
        <v>40976</v>
      </c>
      <c r="B3042">
        <v>1</v>
      </c>
      <c r="C3042">
        <v>1</v>
      </c>
      <c r="D3042" s="5" t="s">
        <v>27</v>
      </c>
      <c r="E3042" s="6">
        <v>587.30999999999995</v>
      </c>
      <c r="F3042" s="6">
        <v>987.18</v>
      </c>
      <c r="G3042" s="6">
        <v>1574.49</v>
      </c>
      <c r="H3042" s="6" t="str">
        <f>VLOOKUP(Tabla1[[#This Row],[Caja]],Originales!$I$3:$K$6,2,FALSE)</f>
        <v>Tenerife Norte</v>
      </c>
      <c r="I3042" s="6" t="str">
        <f>VLOOKUP(Tabla1[[#This Row],[Caja]],Originales!$I$3:$K$6,3,FALSE)</f>
        <v>Tenerife</v>
      </c>
      <c r="J3042" s="9" t="str">
        <f>VLOOKUP(Tabla1[[#This Row],[CodigoEmpleado]],Originales!$M$3:$P$13,2,FALSE)</f>
        <v>Bea</v>
      </c>
      <c r="K3042" s="10">
        <f>YEAR(Tabla1[[#This Row],[Fecha]])</f>
        <v>2012</v>
      </c>
      <c r="L3042" s="11">
        <f>MONTH(Tabla1[[#This Row],[Fecha]])</f>
        <v>3</v>
      </c>
      <c r="M3042" s="11">
        <f>DAY(Tabla1[[#This Row],[Fecha]])</f>
        <v>8</v>
      </c>
      <c r="N3042" s="11">
        <f>WEEKDAY(Tabla1[[#This Row],[Fecha]],2)</f>
        <v>4</v>
      </c>
      <c r="O3042" s="11" t="str">
        <f t="shared" si="47"/>
        <v>Jueves</v>
      </c>
    </row>
    <row r="3043" spans="1:15" x14ac:dyDescent="0.25">
      <c r="A3043" s="4">
        <v>40976</v>
      </c>
      <c r="B3043">
        <v>1</v>
      </c>
      <c r="C3043">
        <v>2</v>
      </c>
      <c r="D3043" s="5" t="s">
        <v>32</v>
      </c>
      <c r="E3043" s="6">
        <v>625.58000000000004</v>
      </c>
      <c r="F3043" s="6">
        <v>1369.25</v>
      </c>
      <c r="G3043" s="6">
        <v>1994.83</v>
      </c>
      <c r="H3043" s="6" t="str">
        <f>VLOOKUP(Tabla1[[#This Row],[Caja]],Originales!$I$3:$K$6,2,FALSE)</f>
        <v>Tenerife Norte</v>
      </c>
      <c r="I3043" s="6" t="str">
        <f>VLOOKUP(Tabla1[[#This Row],[Caja]],Originales!$I$3:$K$6,3,FALSE)</f>
        <v>Tenerife</v>
      </c>
      <c r="J3043" s="9" t="str">
        <f>VLOOKUP(Tabla1[[#This Row],[CodigoEmpleado]],Originales!$M$3:$P$13,2,FALSE)</f>
        <v>Ana</v>
      </c>
      <c r="K3043" s="10">
        <f>YEAR(Tabla1[[#This Row],[Fecha]])</f>
        <v>2012</v>
      </c>
      <c r="L3043" s="11">
        <f>MONTH(Tabla1[[#This Row],[Fecha]])</f>
        <v>3</v>
      </c>
      <c r="M3043" s="11">
        <f>DAY(Tabla1[[#This Row],[Fecha]])</f>
        <v>8</v>
      </c>
      <c r="N3043" s="11">
        <f>WEEKDAY(Tabla1[[#This Row],[Fecha]],2)</f>
        <v>4</v>
      </c>
      <c r="O3043" s="11" t="str">
        <f t="shared" si="47"/>
        <v>Jueves</v>
      </c>
    </row>
    <row r="3044" spans="1:15" x14ac:dyDescent="0.25">
      <c r="A3044" s="4">
        <v>40976</v>
      </c>
      <c r="B3044">
        <v>2</v>
      </c>
      <c r="C3044">
        <v>1</v>
      </c>
      <c r="D3044" s="5" t="s">
        <v>37</v>
      </c>
      <c r="E3044" s="6">
        <v>572.02</v>
      </c>
      <c r="F3044" s="6">
        <v>947.98</v>
      </c>
      <c r="G3044" s="6">
        <v>1520</v>
      </c>
      <c r="H3044" s="6" t="str">
        <f>VLOOKUP(Tabla1[[#This Row],[Caja]],Originales!$I$3:$K$6,2,FALSE)</f>
        <v>Tenerife Sur</v>
      </c>
      <c r="I3044" s="6" t="str">
        <f>VLOOKUP(Tabla1[[#This Row],[Caja]],Originales!$I$3:$K$6,3,FALSE)</f>
        <v>Tenerife</v>
      </c>
      <c r="J3044" s="9" t="str">
        <f>VLOOKUP(Tabla1[[#This Row],[CodigoEmpleado]],Originales!$M$3:$P$13,2,FALSE)</f>
        <v>Luis</v>
      </c>
      <c r="K3044" s="10">
        <f>YEAR(Tabla1[[#This Row],[Fecha]])</f>
        <v>2012</v>
      </c>
      <c r="L3044" s="11">
        <f>MONTH(Tabla1[[#This Row],[Fecha]])</f>
        <v>3</v>
      </c>
      <c r="M3044" s="11">
        <f>DAY(Tabla1[[#This Row],[Fecha]])</f>
        <v>8</v>
      </c>
      <c r="N3044" s="11">
        <f>WEEKDAY(Tabla1[[#This Row],[Fecha]],2)</f>
        <v>4</v>
      </c>
      <c r="O3044" s="11" t="str">
        <f t="shared" si="47"/>
        <v>Jueves</v>
      </c>
    </row>
    <row r="3045" spans="1:15" x14ac:dyDescent="0.25">
      <c r="A3045" s="4">
        <v>40976</v>
      </c>
      <c r="B3045">
        <v>2</v>
      </c>
      <c r="C3045">
        <v>2</v>
      </c>
      <c r="D3045" s="5" t="s">
        <v>40</v>
      </c>
      <c r="E3045" s="6">
        <v>719.88</v>
      </c>
      <c r="F3045" s="6">
        <v>1366.29</v>
      </c>
      <c r="G3045" s="6">
        <v>2086.17</v>
      </c>
      <c r="H3045" s="6" t="str">
        <f>VLOOKUP(Tabla1[[#This Row],[Caja]],Originales!$I$3:$K$6,2,FALSE)</f>
        <v>Tenerife Sur</v>
      </c>
      <c r="I3045" s="6" t="str">
        <f>VLOOKUP(Tabla1[[#This Row],[Caja]],Originales!$I$3:$K$6,3,FALSE)</f>
        <v>Tenerife</v>
      </c>
      <c r="J3045" s="9" t="str">
        <f>VLOOKUP(Tabla1[[#This Row],[CodigoEmpleado]],Originales!$M$3:$P$13,2,FALSE)</f>
        <v>Pepe</v>
      </c>
      <c r="K3045" s="10">
        <f>YEAR(Tabla1[[#This Row],[Fecha]])</f>
        <v>2012</v>
      </c>
      <c r="L3045" s="11">
        <f>MONTH(Tabla1[[#This Row],[Fecha]])</f>
        <v>3</v>
      </c>
      <c r="M3045" s="11">
        <f>DAY(Tabla1[[#This Row],[Fecha]])</f>
        <v>8</v>
      </c>
      <c r="N3045" s="11">
        <f>WEEKDAY(Tabla1[[#This Row],[Fecha]],2)</f>
        <v>4</v>
      </c>
      <c r="O3045" s="11" t="str">
        <f t="shared" si="47"/>
        <v>Jueves</v>
      </c>
    </row>
    <row r="3046" spans="1:15" x14ac:dyDescent="0.25">
      <c r="A3046" s="4">
        <v>40976</v>
      </c>
      <c r="B3046">
        <v>3</v>
      </c>
      <c r="C3046">
        <v>1</v>
      </c>
      <c r="D3046" s="5" t="s">
        <v>41</v>
      </c>
      <c r="E3046" s="6">
        <v>650.13</v>
      </c>
      <c r="F3046" s="6">
        <v>1077.25</v>
      </c>
      <c r="G3046" s="6">
        <v>1727.38</v>
      </c>
      <c r="H3046" s="6" t="str">
        <f>VLOOKUP(Tabla1[[#This Row],[Caja]],Originales!$I$3:$K$6,2,FALSE)</f>
        <v>Las Canteras</v>
      </c>
      <c r="I3046" s="6" t="str">
        <f>VLOOKUP(Tabla1[[#This Row],[Caja]],Originales!$I$3:$K$6,3,FALSE)</f>
        <v>Las Palmas</v>
      </c>
      <c r="J3046" s="9" t="str">
        <f>VLOOKUP(Tabla1[[#This Row],[CodigoEmpleado]],Originales!$M$3:$P$13,2,FALSE)</f>
        <v>Javi</v>
      </c>
      <c r="K3046" s="10">
        <f>YEAR(Tabla1[[#This Row],[Fecha]])</f>
        <v>2012</v>
      </c>
      <c r="L3046" s="11">
        <f>MONTH(Tabla1[[#This Row],[Fecha]])</f>
        <v>3</v>
      </c>
      <c r="M3046" s="11">
        <f>DAY(Tabla1[[#This Row],[Fecha]])</f>
        <v>8</v>
      </c>
      <c r="N3046" s="11">
        <f>WEEKDAY(Tabla1[[#This Row],[Fecha]],2)</f>
        <v>4</v>
      </c>
      <c r="O3046" s="11" t="str">
        <f t="shared" si="47"/>
        <v>Jueves</v>
      </c>
    </row>
    <row r="3047" spans="1:15" x14ac:dyDescent="0.25">
      <c r="A3047" s="4">
        <v>40976</v>
      </c>
      <c r="B3047">
        <v>3</v>
      </c>
      <c r="C3047">
        <v>2</v>
      </c>
      <c r="D3047" s="5" t="s">
        <v>43</v>
      </c>
      <c r="E3047" s="6">
        <v>776.19</v>
      </c>
      <c r="F3047" s="6">
        <v>1304.77</v>
      </c>
      <c r="G3047" s="6">
        <v>2080.96</v>
      </c>
      <c r="H3047" s="6" t="str">
        <f>VLOOKUP(Tabla1[[#This Row],[Caja]],Originales!$I$3:$K$6,2,FALSE)</f>
        <v>Las Canteras</v>
      </c>
      <c r="I3047" s="6" t="str">
        <f>VLOOKUP(Tabla1[[#This Row],[Caja]],Originales!$I$3:$K$6,3,FALSE)</f>
        <v>Las Palmas</v>
      </c>
      <c r="J3047" s="9" t="str">
        <f>VLOOKUP(Tabla1[[#This Row],[CodigoEmpleado]],Originales!$M$3:$P$13,2,FALSE)</f>
        <v>Jose</v>
      </c>
      <c r="K3047" s="10">
        <f>YEAR(Tabla1[[#This Row],[Fecha]])</f>
        <v>2012</v>
      </c>
      <c r="L3047" s="11">
        <f>MONTH(Tabla1[[#This Row],[Fecha]])</f>
        <v>3</v>
      </c>
      <c r="M3047" s="11">
        <f>DAY(Tabla1[[#This Row],[Fecha]])</f>
        <v>8</v>
      </c>
      <c r="N3047" s="11">
        <f>WEEKDAY(Tabla1[[#This Row],[Fecha]],2)</f>
        <v>4</v>
      </c>
      <c r="O3047" s="11" t="str">
        <f t="shared" si="47"/>
        <v>Jueves</v>
      </c>
    </row>
    <row r="3048" spans="1:15" x14ac:dyDescent="0.25">
      <c r="A3048" s="4">
        <v>40976</v>
      </c>
      <c r="B3048">
        <v>4</v>
      </c>
      <c r="C3048">
        <v>1</v>
      </c>
      <c r="D3048" s="5" t="s">
        <v>47</v>
      </c>
      <c r="E3048" s="6">
        <v>675.14</v>
      </c>
      <c r="F3048" s="6">
        <v>1035.5999999999999</v>
      </c>
      <c r="G3048" s="6">
        <v>1710.74</v>
      </c>
      <c r="H3048" s="6" t="str">
        <f>VLOOKUP(Tabla1[[#This Row],[Caja]],Originales!$I$3:$K$6,2,FALSE)</f>
        <v>Telde</v>
      </c>
      <c r="I3048" s="6" t="str">
        <f>VLOOKUP(Tabla1[[#This Row],[Caja]],Originales!$I$3:$K$6,3,FALSE)</f>
        <v>Las Palmas</v>
      </c>
      <c r="J3048" s="9" t="str">
        <f>VLOOKUP(Tabla1[[#This Row],[CodigoEmpleado]],Originales!$M$3:$P$13,2,FALSE)</f>
        <v>Toño</v>
      </c>
      <c r="K3048" s="10">
        <f>YEAR(Tabla1[[#This Row],[Fecha]])</f>
        <v>2012</v>
      </c>
      <c r="L3048" s="11">
        <f>MONTH(Tabla1[[#This Row],[Fecha]])</f>
        <v>3</v>
      </c>
      <c r="M3048" s="11">
        <f>DAY(Tabla1[[#This Row],[Fecha]])</f>
        <v>8</v>
      </c>
      <c r="N3048" s="11">
        <f>WEEKDAY(Tabla1[[#This Row],[Fecha]],2)</f>
        <v>4</v>
      </c>
      <c r="O3048" s="11" t="str">
        <f t="shared" si="47"/>
        <v>Jueves</v>
      </c>
    </row>
    <row r="3049" spans="1:15" x14ac:dyDescent="0.25">
      <c r="A3049" s="4">
        <v>40976</v>
      </c>
      <c r="B3049">
        <v>4</v>
      </c>
      <c r="C3049">
        <v>2</v>
      </c>
      <c r="D3049" s="5" t="s">
        <v>24</v>
      </c>
      <c r="E3049" s="6">
        <v>644.57000000000005</v>
      </c>
      <c r="F3049" s="6">
        <v>1335.92</v>
      </c>
      <c r="G3049" s="6">
        <v>1980.49</v>
      </c>
      <c r="H3049" s="6" t="str">
        <f>VLOOKUP(Tabla1[[#This Row],[Caja]],Originales!$I$3:$K$6,2,FALSE)</f>
        <v>Telde</v>
      </c>
      <c r="I3049" s="6" t="str">
        <f>VLOOKUP(Tabla1[[#This Row],[Caja]],Originales!$I$3:$K$6,3,FALSE)</f>
        <v>Las Palmas</v>
      </c>
      <c r="J3049" s="9" t="str">
        <f>VLOOKUP(Tabla1[[#This Row],[CodigoEmpleado]],Originales!$M$3:$P$13,2,FALSE)</f>
        <v>Ana</v>
      </c>
      <c r="K3049" s="10">
        <f>YEAR(Tabla1[[#This Row],[Fecha]])</f>
        <v>2012</v>
      </c>
      <c r="L3049" s="11">
        <f>MONTH(Tabla1[[#This Row],[Fecha]])</f>
        <v>3</v>
      </c>
      <c r="M3049" s="11">
        <f>DAY(Tabla1[[#This Row],[Fecha]])</f>
        <v>8</v>
      </c>
      <c r="N3049" s="11">
        <f>WEEKDAY(Tabla1[[#This Row],[Fecha]],2)</f>
        <v>4</v>
      </c>
      <c r="O3049" s="11" t="str">
        <f t="shared" si="47"/>
        <v>Jueves</v>
      </c>
    </row>
    <row r="3050" spans="1:15" x14ac:dyDescent="0.25">
      <c r="A3050" s="4">
        <v>40978</v>
      </c>
      <c r="B3050">
        <v>1</v>
      </c>
      <c r="C3050">
        <v>1</v>
      </c>
      <c r="D3050" s="5" t="s">
        <v>30</v>
      </c>
      <c r="E3050" s="6">
        <v>690.59</v>
      </c>
      <c r="F3050" s="6">
        <v>1047.22</v>
      </c>
      <c r="G3050" s="6">
        <v>1737.81</v>
      </c>
      <c r="H3050" s="6" t="str">
        <f>VLOOKUP(Tabla1[[#This Row],[Caja]],Originales!$I$3:$K$6,2,FALSE)</f>
        <v>Tenerife Norte</v>
      </c>
      <c r="I3050" s="6" t="str">
        <f>VLOOKUP(Tabla1[[#This Row],[Caja]],Originales!$I$3:$K$6,3,FALSE)</f>
        <v>Tenerife</v>
      </c>
      <c r="J3050" s="9" t="str">
        <f>VLOOKUP(Tabla1[[#This Row],[CodigoEmpleado]],Originales!$M$3:$P$13,2,FALSE)</f>
        <v>Juan</v>
      </c>
      <c r="K3050" s="10">
        <f>YEAR(Tabla1[[#This Row],[Fecha]])</f>
        <v>2012</v>
      </c>
      <c r="L3050" s="11">
        <f>MONTH(Tabla1[[#This Row],[Fecha]])</f>
        <v>3</v>
      </c>
      <c r="M3050" s="11">
        <f>DAY(Tabla1[[#This Row],[Fecha]])</f>
        <v>10</v>
      </c>
      <c r="N3050" s="11">
        <f>WEEKDAY(Tabla1[[#This Row],[Fecha]],2)</f>
        <v>6</v>
      </c>
      <c r="O3050" s="11" t="str">
        <f t="shared" si="47"/>
        <v>Sábado</v>
      </c>
    </row>
    <row r="3051" spans="1:15" x14ac:dyDescent="0.25">
      <c r="A3051" s="4">
        <v>40978</v>
      </c>
      <c r="B3051">
        <v>1</v>
      </c>
      <c r="C3051">
        <v>2</v>
      </c>
      <c r="D3051" s="5" t="s">
        <v>16</v>
      </c>
      <c r="E3051" s="6">
        <v>684.75</v>
      </c>
      <c r="F3051" s="6">
        <v>1036.82</v>
      </c>
      <c r="G3051" s="6">
        <v>1721.57</v>
      </c>
      <c r="H3051" s="6" t="str">
        <f>VLOOKUP(Tabla1[[#This Row],[Caja]],Originales!$I$3:$K$6,2,FALSE)</f>
        <v>Tenerife Norte</v>
      </c>
      <c r="I3051" s="6" t="str">
        <f>VLOOKUP(Tabla1[[#This Row],[Caja]],Originales!$I$3:$K$6,3,FALSE)</f>
        <v>Tenerife</v>
      </c>
      <c r="J3051" s="9" t="str">
        <f>VLOOKUP(Tabla1[[#This Row],[CodigoEmpleado]],Originales!$M$3:$P$13,2,FALSE)</f>
        <v>Jorge</v>
      </c>
      <c r="K3051" s="10">
        <f>YEAR(Tabla1[[#This Row],[Fecha]])</f>
        <v>2012</v>
      </c>
      <c r="L3051" s="11">
        <f>MONTH(Tabla1[[#This Row],[Fecha]])</f>
        <v>3</v>
      </c>
      <c r="M3051" s="11">
        <f>DAY(Tabla1[[#This Row],[Fecha]])</f>
        <v>10</v>
      </c>
      <c r="N3051" s="11">
        <f>WEEKDAY(Tabla1[[#This Row],[Fecha]],2)</f>
        <v>6</v>
      </c>
      <c r="O3051" s="11" t="str">
        <f t="shared" si="47"/>
        <v>Sábado</v>
      </c>
    </row>
    <row r="3052" spans="1:15" x14ac:dyDescent="0.25">
      <c r="A3052" s="4">
        <v>40978</v>
      </c>
      <c r="B3052">
        <v>2</v>
      </c>
      <c r="C3052">
        <v>1</v>
      </c>
      <c r="D3052" s="5" t="s">
        <v>22</v>
      </c>
      <c r="E3052" s="6">
        <v>717.93</v>
      </c>
      <c r="F3052" s="6">
        <v>1082.22</v>
      </c>
      <c r="G3052" s="6">
        <v>1800.15</v>
      </c>
      <c r="H3052" s="6" t="str">
        <f>VLOOKUP(Tabla1[[#This Row],[Caja]],Originales!$I$3:$K$6,2,FALSE)</f>
        <v>Tenerife Sur</v>
      </c>
      <c r="I3052" s="6" t="str">
        <f>VLOOKUP(Tabla1[[#This Row],[Caja]],Originales!$I$3:$K$6,3,FALSE)</f>
        <v>Tenerife</v>
      </c>
      <c r="J3052" s="9" t="str">
        <f>VLOOKUP(Tabla1[[#This Row],[CodigoEmpleado]],Originales!$M$3:$P$13,2,FALSE)</f>
        <v>Paco</v>
      </c>
      <c r="K3052" s="10">
        <f>YEAR(Tabla1[[#This Row],[Fecha]])</f>
        <v>2012</v>
      </c>
      <c r="L3052" s="11">
        <f>MONTH(Tabla1[[#This Row],[Fecha]])</f>
        <v>3</v>
      </c>
      <c r="M3052" s="11">
        <f>DAY(Tabla1[[#This Row],[Fecha]])</f>
        <v>10</v>
      </c>
      <c r="N3052" s="11">
        <f>WEEKDAY(Tabla1[[#This Row],[Fecha]],2)</f>
        <v>6</v>
      </c>
      <c r="O3052" s="11" t="str">
        <f t="shared" si="47"/>
        <v>Sábado</v>
      </c>
    </row>
    <row r="3053" spans="1:15" x14ac:dyDescent="0.25">
      <c r="A3053" s="4">
        <v>40978</v>
      </c>
      <c r="B3053">
        <v>2</v>
      </c>
      <c r="C3053">
        <v>2</v>
      </c>
      <c r="D3053" s="5" t="s">
        <v>27</v>
      </c>
      <c r="E3053" s="6">
        <v>800.39</v>
      </c>
      <c r="F3053" s="6">
        <v>1208.31</v>
      </c>
      <c r="G3053" s="6">
        <v>2008.7</v>
      </c>
      <c r="H3053" s="6" t="str">
        <f>VLOOKUP(Tabla1[[#This Row],[Caja]],Originales!$I$3:$K$6,2,FALSE)</f>
        <v>Tenerife Sur</v>
      </c>
      <c r="I3053" s="6" t="str">
        <f>VLOOKUP(Tabla1[[#This Row],[Caja]],Originales!$I$3:$K$6,3,FALSE)</f>
        <v>Tenerife</v>
      </c>
      <c r="J3053" s="9" t="str">
        <f>VLOOKUP(Tabla1[[#This Row],[CodigoEmpleado]],Originales!$M$3:$P$13,2,FALSE)</f>
        <v>Bea</v>
      </c>
      <c r="K3053" s="10">
        <f>YEAR(Tabla1[[#This Row],[Fecha]])</f>
        <v>2012</v>
      </c>
      <c r="L3053" s="11">
        <f>MONTH(Tabla1[[#This Row],[Fecha]])</f>
        <v>3</v>
      </c>
      <c r="M3053" s="11">
        <f>DAY(Tabla1[[#This Row],[Fecha]])</f>
        <v>10</v>
      </c>
      <c r="N3053" s="11">
        <f>WEEKDAY(Tabla1[[#This Row],[Fecha]],2)</f>
        <v>6</v>
      </c>
      <c r="O3053" s="11" t="str">
        <f t="shared" si="47"/>
        <v>Sábado</v>
      </c>
    </row>
    <row r="3054" spans="1:15" x14ac:dyDescent="0.25">
      <c r="A3054" s="4">
        <v>40978</v>
      </c>
      <c r="B3054">
        <v>3</v>
      </c>
      <c r="C3054">
        <v>1</v>
      </c>
      <c r="D3054" s="5" t="s">
        <v>32</v>
      </c>
      <c r="E3054" s="6">
        <v>665.92</v>
      </c>
      <c r="F3054" s="6">
        <v>1004.81</v>
      </c>
      <c r="G3054" s="6">
        <v>1670.73</v>
      </c>
      <c r="H3054" s="6" t="str">
        <f>VLOOKUP(Tabla1[[#This Row],[Caja]],Originales!$I$3:$K$6,2,FALSE)</f>
        <v>Las Canteras</v>
      </c>
      <c r="I3054" s="6" t="str">
        <f>VLOOKUP(Tabla1[[#This Row],[Caja]],Originales!$I$3:$K$6,3,FALSE)</f>
        <v>Las Palmas</v>
      </c>
      <c r="J3054" s="9" t="str">
        <f>VLOOKUP(Tabla1[[#This Row],[CodigoEmpleado]],Originales!$M$3:$P$13,2,FALSE)</f>
        <v>Ana</v>
      </c>
      <c r="K3054" s="10">
        <f>YEAR(Tabla1[[#This Row],[Fecha]])</f>
        <v>2012</v>
      </c>
      <c r="L3054" s="11">
        <f>MONTH(Tabla1[[#This Row],[Fecha]])</f>
        <v>3</v>
      </c>
      <c r="M3054" s="11">
        <f>DAY(Tabla1[[#This Row],[Fecha]])</f>
        <v>10</v>
      </c>
      <c r="N3054" s="11">
        <f>WEEKDAY(Tabla1[[#This Row],[Fecha]],2)</f>
        <v>6</v>
      </c>
      <c r="O3054" s="11" t="str">
        <f t="shared" si="47"/>
        <v>Sábado</v>
      </c>
    </row>
    <row r="3055" spans="1:15" x14ac:dyDescent="0.25">
      <c r="A3055" s="4">
        <v>40978</v>
      </c>
      <c r="B3055">
        <v>3</v>
      </c>
      <c r="C3055">
        <v>2</v>
      </c>
      <c r="D3055" s="5" t="s">
        <v>37</v>
      </c>
      <c r="E3055" s="6">
        <v>695.39</v>
      </c>
      <c r="F3055" s="6">
        <v>1056.05</v>
      </c>
      <c r="G3055" s="6">
        <v>1751.44</v>
      </c>
      <c r="H3055" s="6" t="str">
        <f>VLOOKUP(Tabla1[[#This Row],[Caja]],Originales!$I$3:$K$6,2,FALSE)</f>
        <v>Las Canteras</v>
      </c>
      <c r="I3055" s="6" t="str">
        <f>VLOOKUP(Tabla1[[#This Row],[Caja]],Originales!$I$3:$K$6,3,FALSE)</f>
        <v>Las Palmas</v>
      </c>
      <c r="J3055" s="9" t="str">
        <f>VLOOKUP(Tabla1[[#This Row],[CodigoEmpleado]],Originales!$M$3:$P$13,2,FALSE)</f>
        <v>Luis</v>
      </c>
      <c r="K3055" s="10">
        <f>YEAR(Tabla1[[#This Row],[Fecha]])</f>
        <v>2012</v>
      </c>
      <c r="L3055" s="11">
        <f>MONTH(Tabla1[[#This Row],[Fecha]])</f>
        <v>3</v>
      </c>
      <c r="M3055" s="11">
        <f>DAY(Tabla1[[#This Row],[Fecha]])</f>
        <v>10</v>
      </c>
      <c r="N3055" s="11">
        <f>WEEKDAY(Tabla1[[#This Row],[Fecha]],2)</f>
        <v>6</v>
      </c>
      <c r="O3055" s="11" t="str">
        <f t="shared" si="47"/>
        <v>Sábado</v>
      </c>
    </row>
    <row r="3056" spans="1:15" x14ac:dyDescent="0.25">
      <c r="A3056" s="4">
        <v>40978</v>
      </c>
      <c r="B3056">
        <v>4</v>
      </c>
      <c r="C3056">
        <v>1</v>
      </c>
      <c r="D3056" s="5" t="s">
        <v>40</v>
      </c>
      <c r="E3056" s="6">
        <v>682.89</v>
      </c>
      <c r="F3056" s="6">
        <v>1040.97</v>
      </c>
      <c r="G3056" s="6">
        <v>1723.86</v>
      </c>
      <c r="H3056" s="6" t="str">
        <f>VLOOKUP(Tabla1[[#This Row],[Caja]],Originales!$I$3:$K$6,2,FALSE)</f>
        <v>Telde</v>
      </c>
      <c r="I3056" s="6" t="str">
        <f>VLOOKUP(Tabla1[[#This Row],[Caja]],Originales!$I$3:$K$6,3,FALSE)</f>
        <v>Las Palmas</v>
      </c>
      <c r="J3056" s="9" t="str">
        <f>VLOOKUP(Tabla1[[#This Row],[CodigoEmpleado]],Originales!$M$3:$P$13,2,FALSE)</f>
        <v>Pepe</v>
      </c>
      <c r="K3056" s="10">
        <f>YEAR(Tabla1[[#This Row],[Fecha]])</f>
        <v>2012</v>
      </c>
      <c r="L3056" s="11">
        <f>MONTH(Tabla1[[#This Row],[Fecha]])</f>
        <v>3</v>
      </c>
      <c r="M3056" s="11">
        <f>DAY(Tabla1[[#This Row],[Fecha]])</f>
        <v>10</v>
      </c>
      <c r="N3056" s="11">
        <f>WEEKDAY(Tabla1[[#This Row],[Fecha]],2)</f>
        <v>6</v>
      </c>
      <c r="O3056" s="11" t="str">
        <f t="shared" si="47"/>
        <v>Sábado</v>
      </c>
    </row>
    <row r="3057" spans="1:15" x14ac:dyDescent="0.25">
      <c r="A3057" s="4">
        <v>40978</v>
      </c>
      <c r="B3057">
        <v>4</v>
      </c>
      <c r="C3057">
        <v>2</v>
      </c>
      <c r="D3057" s="5" t="s">
        <v>41</v>
      </c>
      <c r="E3057" s="6">
        <v>715.38</v>
      </c>
      <c r="F3057" s="6">
        <v>1090.04</v>
      </c>
      <c r="G3057" s="6">
        <v>1805.42</v>
      </c>
      <c r="H3057" s="6" t="str">
        <f>VLOOKUP(Tabla1[[#This Row],[Caja]],Originales!$I$3:$K$6,2,FALSE)</f>
        <v>Telde</v>
      </c>
      <c r="I3057" s="6" t="str">
        <f>VLOOKUP(Tabla1[[#This Row],[Caja]],Originales!$I$3:$K$6,3,FALSE)</f>
        <v>Las Palmas</v>
      </c>
      <c r="J3057" s="9" t="str">
        <f>VLOOKUP(Tabla1[[#This Row],[CodigoEmpleado]],Originales!$M$3:$P$13,2,FALSE)</f>
        <v>Javi</v>
      </c>
      <c r="K3057" s="10">
        <f>YEAR(Tabla1[[#This Row],[Fecha]])</f>
        <v>2012</v>
      </c>
      <c r="L3057" s="11">
        <f>MONTH(Tabla1[[#This Row],[Fecha]])</f>
        <v>3</v>
      </c>
      <c r="M3057" s="11">
        <f>DAY(Tabla1[[#This Row],[Fecha]])</f>
        <v>10</v>
      </c>
      <c r="N3057" s="11">
        <f>WEEKDAY(Tabla1[[#This Row],[Fecha]],2)</f>
        <v>6</v>
      </c>
      <c r="O3057" s="11" t="str">
        <f t="shared" si="47"/>
        <v>Sábado</v>
      </c>
    </row>
    <row r="3058" spans="1:15" x14ac:dyDescent="0.25">
      <c r="A3058" s="4">
        <v>40979</v>
      </c>
      <c r="B3058">
        <v>1</v>
      </c>
      <c r="C3058">
        <v>1</v>
      </c>
      <c r="D3058" s="5" t="s">
        <v>43</v>
      </c>
      <c r="E3058" s="6">
        <v>615.20000000000005</v>
      </c>
      <c r="F3058" s="6">
        <v>932.22</v>
      </c>
      <c r="G3058" s="6">
        <v>1547.42</v>
      </c>
      <c r="H3058" s="6" t="str">
        <f>VLOOKUP(Tabla1[[#This Row],[Caja]],Originales!$I$3:$K$6,2,FALSE)</f>
        <v>Tenerife Norte</v>
      </c>
      <c r="I3058" s="6" t="str">
        <f>VLOOKUP(Tabla1[[#This Row],[Caja]],Originales!$I$3:$K$6,3,FALSE)</f>
        <v>Tenerife</v>
      </c>
      <c r="J3058" s="9" t="str">
        <f>VLOOKUP(Tabla1[[#This Row],[CodigoEmpleado]],Originales!$M$3:$P$13,2,FALSE)</f>
        <v>Jose</v>
      </c>
      <c r="K3058" s="10">
        <f>YEAR(Tabla1[[#This Row],[Fecha]])</f>
        <v>2012</v>
      </c>
      <c r="L3058" s="11">
        <f>MONTH(Tabla1[[#This Row],[Fecha]])</f>
        <v>3</v>
      </c>
      <c r="M3058" s="11">
        <f>DAY(Tabla1[[#This Row],[Fecha]])</f>
        <v>11</v>
      </c>
      <c r="N3058" s="11">
        <f>WEEKDAY(Tabla1[[#This Row],[Fecha]],2)</f>
        <v>7</v>
      </c>
      <c r="O3058" s="11" t="str">
        <f t="shared" si="47"/>
        <v>Domingo</v>
      </c>
    </row>
    <row r="3059" spans="1:15" x14ac:dyDescent="0.25">
      <c r="A3059" s="4">
        <v>40979</v>
      </c>
      <c r="B3059">
        <v>1</v>
      </c>
      <c r="C3059">
        <v>2</v>
      </c>
      <c r="D3059" s="5" t="s">
        <v>47</v>
      </c>
      <c r="E3059" s="6">
        <v>620.5</v>
      </c>
      <c r="F3059" s="6">
        <v>962.59</v>
      </c>
      <c r="G3059" s="6">
        <v>1583.09</v>
      </c>
      <c r="H3059" s="6" t="str">
        <f>VLOOKUP(Tabla1[[#This Row],[Caja]],Originales!$I$3:$K$6,2,FALSE)</f>
        <v>Tenerife Norte</v>
      </c>
      <c r="I3059" s="6" t="str">
        <f>VLOOKUP(Tabla1[[#This Row],[Caja]],Originales!$I$3:$K$6,3,FALSE)</f>
        <v>Tenerife</v>
      </c>
      <c r="J3059" s="9" t="str">
        <f>VLOOKUP(Tabla1[[#This Row],[CodigoEmpleado]],Originales!$M$3:$P$13,2,FALSE)</f>
        <v>Toño</v>
      </c>
      <c r="K3059" s="10">
        <f>YEAR(Tabla1[[#This Row],[Fecha]])</f>
        <v>2012</v>
      </c>
      <c r="L3059" s="11">
        <f>MONTH(Tabla1[[#This Row],[Fecha]])</f>
        <v>3</v>
      </c>
      <c r="M3059" s="11">
        <f>DAY(Tabla1[[#This Row],[Fecha]])</f>
        <v>11</v>
      </c>
      <c r="N3059" s="11">
        <f>WEEKDAY(Tabla1[[#This Row],[Fecha]],2)</f>
        <v>7</v>
      </c>
      <c r="O3059" s="11" t="str">
        <f t="shared" si="47"/>
        <v>Domingo</v>
      </c>
    </row>
    <row r="3060" spans="1:15" x14ac:dyDescent="0.25">
      <c r="A3060" s="4">
        <v>40979</v>
      </c>
      <c r="B3060">
        <v>2</v>
      </c>
      <c r="C3060">
        <v>1</v>
      </c>
      <c r="D3060" s="5" t="s">
        <v>24</v>
      </c>
      <c r="E3060" s="6">
        <v>598.73</v>
      </c>
      <c r="F3060" s="6">
        <v>906.15</v>
      </c>
      <c r="G3060" s="6">
        <v>1504.88</v>
      </c>
      <c r="H3060" s="6" t="str">
        <f>VLOOKUP(Tabla1[[#This Row],[Caja]],Originales!$I$3:$K$6,2,FALSE)</f>
        <v>Tenerife Sur</v>
      </c>
      <c r="I3060" s="6" t="str">
        <f>VLOOKUP(Tabla1[[#This Row],[Caja]],Originales!$I$3:$K$6,3,FALSE)</f>
        <v>Tenerife</v>
      </c>
      <c r="J3060" s="9" t="str">
        <f>VLOOKUP(Tabla1[[#This Row],[CodigoEmpleado]],Originales!$M$3:$P$13,2,FALSE)</f>
        <v>Ana</v>
      </c>
      <c r="K3060" s="10">
        <f>YEAR(Tabla1[[#This Row],[Fecha]])</f>
        <v>2012</v>
      </c>
      <c r="L3060" s="11">
        <f>MONTH(Tabla1[[#This Row],[Fecha]])</f>
        <v>3</v>
      </c>
      <c r="M3060" s="11">
        <f>DAY(Tabla1[[#This Row],[Fecha]])</f>
        <v>11</v>
      </c>
      <c r="N3060" s="11">
        <f>WEEKDAY(Tabla1[[#This Row],[Fecha]],2)</f>
        <v>7</v>
      </c>
      <c r="O3060" s="11" t="str">
        <f t="shared" si="47"/>
        <v>Domingo</v>
      </c>
    </row>
    <row r="3061" spans="1:15" x14ac:dyDescent="0.25">
      <c r="A3061" s="4">
        <v>40979</v>
      </c>
      <c r="B3061">
        <v>2</v>
      </c>
      <c r="C3061">
        <v>2</v>
      </c>
      <c r="D3061" s="5" t="s">
        <v>30</v>
      </c>
      <c r="E3061" s="6">
        <v>776.23</v>
      </c>
      <c r="F3061" s="6">
        <v>1202.27</v>
      </c>
      <c r="G3061" s="6">
        <v>1978.5</v>
      </c>
      <c r="H3061" s="6" t="str">
        <f>VLOOKUP(Tabla1[[#This Row],[Caja]],Originales!$I$3:$K$6,2,FALSE)</f>
        <v>Tenerife Sur</v>
      </c>
      <c r="I3061" s="6" t="str">
        <f>VLOOKUP(Tabla1[[#This Row],[Caja]],Originales!$I$3:$K$6,3,FALSE)</f>
        <v>Tenerife</v>
      </c>
      <c r="J3061" s="9" t="str">
        <f>VLOOKUP(Tabla1[[#This Row],[CodigoEmpleado]],Originales!$M$3:$P$13,2,FALSE)</f>
        <v>Juan</v>
      </c>
      <c r="K3061" s="10">
        <f>YEAR(Tabla1[[#This Row],[Fecha]])</f>
        <v>2012</v>
      </c>
      <c r="L3061" s="11">
        <f>MONTH(Tabla1[[#This Row],[Fecha]])</f>
        <v>3</v>
      </c>
      <c r="M3061" s="11">
        <f>DAY(Tabla1[[#This Row],[Fecha]])</f>
        <v>11</v>
      </c>
      <c r="N3061" s="11">
        <f>WEEKDAY(Tabla1[[#This Row],[Fecha]],2)</f>
        <v>7</v>
      </c>
      <c r="O3061" s="11" t="str">
        <f t="shared" si="47"/>
        <v>Domingo</v>
      </c>
    </row>
    <row r="3062" spans="1:15" x14ac:dyDescent="0.25">
      <c r="A3062" s="4">
        <v>40979</v>
      </c>
      <c r="B3062">
        <v>3</v>
      </c>
      <c r="C3062">
        <v>1</v>
      </c>
      <c r="D3062" s="5" t="s">
        <v>16</v>
      </c>
      <c r="E3062" s="6">
        <v>670.95</v>
      </c>
      <c r="F3062" s="6">
        <v>1026.1600000000001</v>
      </c>
      <c r="G3062" s="6">
        <v>1697.11</v>
      </c>
      <c r="H3062" s="6" t="str">
        <f>VLOOKUP(Tabla1[[#This Row],[Caja]],Originales!$I$3:$K$6,2,FALSE)</f>
        <v>Las Canteras</v>
      </c>
      <c r="I3062" s="6" t="str">
        <f>VLOOKUP(Tabla1[[#This Row],[Caja]],Originales!$I$3:$K$6,3,FALSE)</f>
        <v>Las Palmas</v>
      </c>
      <c r="J3062" s="9" t="str">
        <f>VLOOKUP(Tabla1[[#This Row],[CodigoEmpleado]],Originales!$M$3:$P$13,2,FALSE)</f>
        <v>Jorge</v>
      </c>
      <c r="K3062" s="10">
        <f>YEAR(Tabla1[[#This Row],[Fecha]])</f>
        <v>2012</v>
      </c>
      <c r="L3062" s="11">
        <f>MONTH(Tabla1[[#This Row],[Fecha]])</f>
        <v>3</v>
      </c>
      <c r="M3062" s="11">
        <f>DAY(Tabla1[[#This Row],[Fecha]])</f>
        <v>11</v>
      </c>
      <c r="N3062" s="11">
        <f>WEEKDAY(Tabla1[[#This Row],[Fecha]],2)</f>
        <v>7</v>
      </c>
      <c r="O3062" s="11" t="str">
        <f t="shared" si="47"/>
        <v>Domingo</v>
      </c>
    </row>
    <row r="3063" spans="1:15" x14ac:dyDescent="0.25">
      <c r="A3063" s="4">
        <v>40979</v>
      </c>
      <c r="B3063">
        <v>3</v>
      </c>
      <c r="C3063">
        <v>2</v>
      </c>
      <c r="D3063" s="5" t="s">
        <v>22</v>
      </c>
      <c r="E3063" s="6">
        <v>811.49</v>
      </c>
      <c r="F3063" s="6">
        <v>1251.1400000000001</v>
      </c>
      <c r="G3063" s="6">
        <v>2062.63</v>
      </c>
      <c r="H3063" s="6" t="str">
        <f>VLOOKUP(Tabla1[[#This Row],[Caja]],Originales!$I$3:$K$6,2,FALSE)</f>
        <v>Las Canteras</v>
      </c>
      <c r="I3063" s="6" t="str">
        <f>VLOOKUP(Tabla1[[#This Row],[Caja]],Originales!$I$3:$K$6,3,FALSE)</f>
        <v>Las Palmas</v>
      </c>
      <c r="J3063" s="9" t="str">
        <f>VLOOKUP(Tabla1[[#This Row],[CodigoEmpleado]],Originales!$M$3:$P$13,2,FALSE)</f>
        <v>Paco</v>
      </c>
      <c r="K3063" s="10">
        <f>YEAR(Tabla1[[#This Row],[Fecha]])</f>
        <v>2012</v>
      </c>
      <c r="L3063" s="11">
        <f>MONTH(Tabla1[[#This Row],[Fecha]])</f>
        <v>3</v>
      </c>
      <c r="M3063" s="11">
        <f>DAY(Tabla1[[#This Row],[Fecha]])</f>
        <v>11</v>
      </c>
      <c r="N3063" s="11">
        <f>WEEKDAY(Tabla1[[#This Row],[Fecha]],2)</f>
        <v>7</v>
      </c>
      <c r="O3063" s="11" t="str">
        <f t="shared" si="47"/>
        <v>Domingo</v>
      </c>
    </row>
    <row r="3064" spans="1:15" x14ac:dyDescent="0.25">
      <c r="A3064" s="4">
        <v>40979</v>
      </c>
      <c r="B3064">
        <v>4</v>
      </c>
      <c r="C3064">
        <v>1</v>
      </c>
      <c r="D3064" s="5" t="s">
        <v>27</v>
      </c>
      <c r="E3064" s="6">
        <v>667.69</v>
      </c>
      <c r="F3064" s="6">
        <v>1007.64</v>
      </c>
      <c r="G3064" s="6">
        <v>1675.33</v>
      </c>
      <c r="H3064" s="6" t="str">
        <f>VLOOKUP(Tabla1[[#This Row],[Caja]],Originales!$I$3:$K$6,2,FALSE)</f>
        <v>Telde</v>
      </c>
      <c r="I3064" s="6" t="str">
        <f>VLOOKUP(Tabla1[[#This Row],[Caja]],Originales!$I$3:$K$6,3,FALSE)</f>
        <v>Las Palmas</v>
      </c>
      <c r="J3064" s="9" t="str">
        <f>VLOOKUP(Tabla1[[#This Row],[CodigoEmpleado]],Originales!$M$3:$P$13,2,FALSE)</f>
        <v>Bea</v>
      </c>
      <c r="K3064" s="10">
        <f>YEAR(Tabla1[[#This Row],[Fecha]])</f>
        <v>2012</v>
      </c>
      <c r="L3064" s="11">
        <f>MONTH(Tabla1[[#This Row],[Fecha]])</f>
        <v>3</v>
      </c>
      <c r="M3064" s="11">
        <f>DAY(Tabla1[[#This Row],[Fecha]])</f>
        <v>11</v>
      </c>
      <c r="N3064" s="11">
        <f>WEEKDAY(Tabla1[[#This Row],[Fecha]],2)</f>
        <v>7</v>
      </c>
      <c r="O3064" s="11" t="str">
        <f t="shared" si="47"/>
        <v>Domingo</v>
      </c>
    </row>
    <row r="3065" spans="1:15" x14ac:dyDescent="0.25">
      <c r="A3065" s="4">
        <v>40979</v>
      </c>
      <c r="B3065">
        <v>4</v>
      </c>
      <c r="C3065">
        <v>2</v>
      </c>
      <c r="D3065" s="5" t="s">
        <v>32</v>
      </c>
      <c r="E3065" s="6">
        <v>721.98</v>
      </c>
      <c r="F3065" s="6">
        <v>1093.01</v>
      </c>
      <c r="G3065" s="6">
        <v>1814.99</v>
      </c>
      <c r="H3065" s="6" t="str">
        <f>VLOOKUP(Tabla1[[#This Row],[Caja]],Originales!$I$3:$K$6,2,FALSE)</f>
        <v>Telde</v>
      </c>
      <c r="I3065" s="6" t="str">
        <f>VLOOKUP(Tabla1[[#This Row],[Caja]],Originales!$I$3:$K$6,3,FALSE)</f>
        <v>Las Palmas</v>
      </c>
      <c r="J3065" s="9" t="str">
        <f>VLOOKUP(Tabla1[[#This Row],[CodigoEmpleado]],Originales!$M$3:$P$13,2,FALSE)</f>
        <v>Ana</v>
      </c>
      <c r="K3065" s="10">
        <f>YEAR(Tabla1[[#This Row],[Fecha]])</f>
        <v>2012</v>
      </c>
      <c r="L3065" s="11">
        <f>MONTH(Tabla1[[#This Row],[Fecha]])</f>
        <v>3</v>
      </c>
      <c r="M3065" s="11">
        <f>DAY(Tabla1[[#This Row],[Fecha]])</f>
        <v>11</v>
      </c>
      <c r="N3065" s="11">
        <f>WEEKDAY(Tabla1[[#This Row],[Fecha]],2)</f>
        <v>7</v>
      </c>
      <c r="O3065" s="11" t="str">
        <f t="shared" si="47"/>
        <v>Domingo</v>
      </c>
    </row>
    <row r="3066" spans="1:15" x14ac:dyDescent="0.25">
      <c r="A3066" s="4">
        <v>40980</v>
      </c>
      <c r="B3066">
        <v>1</v>
      </c>
      <c r="C3066">
        <v>1</v>
      </c>
      <c r="D3066" s="5" t="s">
        <v>37</v>
      </c>
      <c r="E3066" s="6">
        <v>636.49</v>
      </c>
      <c r="F3066" s="6">
        <v>998.7</v>
      </c>
      <c r="G3066" s="6">
        <v>1635.19</v>
      </c>
      <c r="H3066" s="6" t="str">
        <f>VLOOKUP(Tabla1[[#This Row],[Caja]],Originales!$I$3:$K$6,2,FALSE)</f>
        <v>Tenerife Norte</v>
      </c>
      <c r="I3066" s="6" t="str">
        <f>VLOOKUP(Tabla1[[#This Row],[Caja]],Originales!$I$3:$K$6,3,FALSE)</f>
        <v>Tenerife</v>
      </c>
      <c r="J3066" s="9" t="str">
        <f>VLOOKUP(Tabla1[[#This Row],[CodigoEmpleado]],Originales!$M$3:$P$13,2,FALSE)</f>
        <v>Luis</v>
      </c>
      <c r="K3066" s="10">
        <f>YEAR(Tabla1[[#This Row],[Fecha]])</f>
        <v>2012</v>
      </c>
      <c r="L3066" s="11">
        <f>MONTH(Tabla1[[#This Row],[Fecha]])</f>
        <v>3</v>
      </c>
      <c r="M3066" s="11">
        <f>DAY(Tabla1[[#This Row],[Fecha]])</f>
        <v>12</v>
      </c>
      <c r="N3066" s="11">
        <f>WEEKDAY(Tabla1[[#This Row],[Fecha]],2)</f>
        <v>1</v>
      </c>
      <c r="O3066" s="11" t="str">
        <f t="shared" si="47"/>
        <v>Lunes</v>
      </c>
    </row>
    <row r="3067" spans="1:15" x14ac:dyDescent="0.25">
      <c r="A3067" s="4">
        <v>40980</v>
      </c>
      <c r="B3067">
        <v>1</v>
      </c>
      <c r="C3067">
        <v>2</v>
      </c>
      <c r="D3067" s="5" t="s">
        <v>40</v>
      </c>
      <c r="E3067" s="6">
        <v>615.71</v>
      </c>
      <c r="F3067" s="6">
        <v>972.89</v>
      </c>
      <c r="G3067" s="6">
        <v>1588.6</v>
      </c>
      <c r="H3067" s="6" t="str">
        <f>VLOOKUP(Tabla1[[#This Row],[Caja]],Originales!$I$3:$K$6,2,FALSE)</f>
        <v>Tenerife Norte</v>
      </c>
      <c r="I3067" s="6" t="str">
        <f>VLOOKUP(Tabla1[[#This Row],[Caja]],Originales!$I$3:$K$6,3,FALSE)</f>
        <v>Tenerife</v>
      </c>
      <c r="J3067" s="9" t="str">
        <f>VLOOKUP(Tabla1[[#This Row],[CodigoEmpleado]],Originales!$M$3:$P$13,2,FALSE)</f>
        <v>Pepe</v>
      </c>
      <c r="K3067" s="10">
        <f>YEAR(Tabla1[[#This Row],[Fecha]])</f>
        <v>2012</v>
      </c>
      <c r="L3067" s="11">
        <f>MONTH(Tabla1[[#This Row],[Fecha]])</f>
        <v>3</v>
      </c>
      <c r="M3067" s="11">
        <f>DAY(Tabla1[[#This Row],[Fecha]])</f>
        <v>12</v>
      </c>
      <c r="N3067" s="11">
        <f>WEEKDAY(Tabla1[[#This Row],[Fecha]],2)</f>
        <v>1</v>
      </c>
      <c r="O3067" s="11" t="str">
        <f t="shared" si="47"/>
        <v>Lunes</v>
      </c>
    </row>
    <row r="3068" spans="1:15" x14ac:dyDescent="0.25">
      <c r="A3068" s="4">
        <v>40980</v>
      </c>
      <c r="B3068">
        <v>2</v>
      </c>
      <c r="C3068">
        <v>1</v>
      </c>
      <c r="D3068" s="5" t="s">
        <v>41</v>
      </c>
      <c r="E3068" s="6">
        <v>680.96</v>
      </c>
      <c r="F3068" s="6">
        <v>1028.55</v>
      </c>
      <c r="G3068" s="6">
        <v>1709.51</v>
      </c>
      <c r="H3068" s="6" t="str">
        <f>VLOOKUP(Tabla1[[#This Row],[Caja]],Originales!$I$3:$K$6,2,FALSE)</f>
        <v>Tenerife Sur</v>
      </c>
      <c r="I3068" s="6" t="str">
        <f>VLOOKUP(Tabla1[[#This Row],[Caja]],Originales!$I$3:$K$6,3,FALSE)</f>
        <v>Tenerife</v>
      </c>
      <c r="J3068" s="9" t="str">
        <f>VLOOKUP(Tabla1[[#This Row],[CodigoEmpleado]],Originales!$M$3:$P$13,2,FALSE)</f>
        <v>Javi</v>
      </c>
      <c r="K3068" s="10">
        <f>YEAR(Tabla1[[#This Row],[Fecha]])</f>
        <v>2012</v>
      </c>
      <c r="L3068" s="11">
        <f>MONTH(Tabla1[[#This Row],[Fecha]])</f>
        <v>3</v>
      </c>
      <c r="M3068" s="11">
        <f>DAY(Tabla1[[#This Row],[Fecha]])</f>
        <v>12</v>
      </c>
      <c r="N3068" s="11">
        <f>WEEKDAY(Tabla1[[#This Row],[Fecha]],2)</f>
        <v>1</v>
      </c>
      <c r="O3068" s="11" t="str">
        <f t="shared" si="47"/>
        <v>Lunes</v>
      </c>
    </row>
    <row r="3069" spans="1:15" x14ac:dyDescent="0.25">
      <c r="A3069" s="4">
        <v>40980</v>
      </c>
      <c r="B3069">
        <v>2</v>
      </c>
      <c r="C3069">
        <v>2</v>
      </c>
      <c r="D3069" s="5" t="s">
        <v>43</v>
      </c>
      <c r="E3069" s="6">
        <v>687.92</v>
      </c>
      <c r="F3069" s="6">
        <v>1038.6300000000001</v>
      </c>
      <c r="G3069" s="6">
        <v>1726.55</v>
      </c>
      <c r="H3069" s="6" t="str">
        <f>VLOOKUP(Tabla1[[#This Row],[Caja]],Originales!$I$3:$K$6,2,FALSE)</f>
        <v>Tenerife Sur</v>
      </c>
      <c r="I3069" s="6" t="str">
        <f>VLOOKUP(Tabla1[[#This Row],[Caja]],Originales!$I$3:$K$6,3,FALSE)</f>
        <v>Tenerife</v>
      </c>
      <c r="J3069" s="9" t="str">
        <f>VLOOKUP(Tabla1[[#This Row],[CodigoEmpleado]],Originales!$M$3:$P$13,2,FALSE)</f>
        <v>Jose</v>
      </c>
      <c r="K3069" s="10">
        <f>YEAR(Tabla1[[#This Row],[Fecha]])</f>
        <v>2012</v>
      </c>
      <c r="L3069" s="11">
        <f>MONTH(Tabla1[[#This Row],[Fecha]])</f>
        <v>3</v>
      </c>
      <c r="M3069" s="11">
        <f>DAY(Tabla1[[#This Row],[Fecha]])</f>
        <v>12</v>
      </c>
      <c r="N3069" s="11">
        <f>WEEKDAY(Tabla1[[#This Row],[Fecha]],2)</f>
        <v>1</v>
      </c>
      <c r="O3069" s="11" t="str">
        <f t="shared" si="47"/>
        <v>Lunes</v>
      </c>
    </row>
    <row r="3070" spans="1:15" x14ac:dyDescent="0.25">
      <c r="A3070" s="4">
        <v>40980</v>
      </c>
      <c r="B3070">
        <v>3</v>
      </c>
      <c r="C3070">
        <v>1</v>
      </c>
      <c r="D3070" s="5" t="s">
        <v>47</v>
      </c>
      <c r="E3070" s="6">
        <v>639.78</v>
      </c>
      <c r="F3070" s="6">
        <v>1011.16</v>
      </c>
      <c r="G3070" s="6">
        <v>1650.94</v>
      </c>
      <c r="H3070" s="6" t="str">
        <f>VLOOKUP(Tabla1[[#This Row],[Caja]],Originales!$I$3:$K$6,2,FALSE)</f>
        <v>Las Canteras</v>
      </c>
      <c r="I3070" s="6" t="str">
        <f>VLOOKUP(Tabla1[[#This Row],[Caja]],Originales!$I$3:$K$6,3,FALSE)</f>
        <v>Las Palmas</v>
      </c>
      <c r="J3070" s="9" t="str">
        <f>VLOOKUP(Tabla1[[#This Row],[CodigoEmpleado]],Originales!$M$3:$P$13,2,FALSE)</f>
        <v>Toño</v>
      </c>
      <c r="K3070" s="10">
        <f>YEAR(Tabla1[[#This Row],[Fecha]])</f>
        <v>2012</v>
      </c>
      <c r="L3070" s="11">
        <f>MONTH(Tabla1[[#This Row],[Fecha]])</f>
        <v>3</v>
      </c>
      <c r="M3070" s="11">
        <f>DAY(Tabla1[[#This Row],[Fecha]])</f>
        <v>12</v>
      </c>
      <c r="N3070" s="11">
        <f>WEEKDAY(Tabla1[[#This Row],[Fecha]],2)</f>
        <v>1</v>
      </c>
      <c r="O3070" s="11" t="str">
        <f t="shared" si="47"/>
        <v>Lunes</v>
      </c>
    </row>
    <row r="3071" spans="1:15" x14ac:dyDescent="0.25">
      <c r="A3071" s="4">
        <v>40980</v>
      </c>
      <c r="B3071">
        <v>3</v>
      </c>
      <c r="C3071">
        <v>2</v>
      </c>
      <c r="D3071" s="5" t="s">
        <v>24</v>
      </c>
      <c r="E3071" s="6">
        <v>590.89</v>
      </c>
      <c r="F3071" s="6">
        <v>920.29</v>
      </c>
      <c r="G3071" s="6">
        <v>1511.18</v>
      </c>
      <c r="H3071" s="6" t="str">
        <f>VLOOKUP(Tabla1[[#This Row],[Caja]],Originales!$I$3:$K$6,2,FALSE)</f>
        <v>Las Canteras</v>
      </c>
      <c r="I3071" s="6" t="str">
        <f>VLOOKUP(Tabla1[[#This Row],[Caja]],Originales!$I$3:$K$6,3,FALSE)</f>
        <v>Las Palmas</v>
      </c>
      <c r="J3071" s="9" t="str">
        <f>VLOOKUP(Tabla1[[#This Row],[CodigoEmpleado]],Originales!$M$3:$P$13,2,FALSE)</f>
        <v>Ana</v>
      </c>
      <c r="K3071" s="10">
        <f>YEAR(Tabla1[[#This Row],[Fecha]])</f>
        <v>2012</v>
      </c>
      <c r="L3071" s="11">
        <f>MONTH(Tabla1[[#This Row],[Fecha]])</f>
        <v>3</v>
      </c>
      <c r="M3071" s="11">
        <f>DAY(Tabla1[[#This Row],[Fecha]])</f>
        <v>12</v>
      </c>
      <c r="N3071" s="11">
        <f>WEEKDAY(Tabla1[[#This Row],[Fecha]],2)</f>
        <v>1</v>
      </c>
      <c r="O3071" s="11" t="str">
        <f t="shared" si="47"/>
        <v>Lunes</v>
      </c>
    </row>
    <row r="3072" spans="1:15" x14ac:dyDescent="0.25">
      <c r="A3072" s="4">
        <v>40980</v>
      </c>
      <c r="B3072">
        <v>4</v>
      </c>
      <c r="C3072">
        <v>1</v>
      </c>
      <c r="D3072" s="5" t="s">
        <v>30</v>
      </c>
      <c r="E3072" s="6">
        <v>679.41</v>
      </c>
      <c r="F3072" s="6">
        <v>1058.6099999999999</v>
      </c>
      <c r="G3072" s="6">
        <v>1738.02</v>
      </c>
      <c r="H3072" s="6" t="str">
        <f>VLOOKUP(Tabla1[[#This Row],[Caja]],Originales!$I$3:$K$6,2,FALSE)</f>
        <v>Telde</v>
      </c>
      <c r="I3072" s="6" t="str">
        <f>VLOOKUP(Tabla1[[#This Row],[Caja]],Originales!$I$3:$K$6,3,FALSE)</f>
        <v>Las Palmas</v>
      </c>
      <c r="J3072" s="9" t="str">
        <f>VLOOKUP(Tabla1[[#This Row],[CodigoEmpleado]],Originales!$M$3:$P$13,2,FALSE)</f>
        <v>Juan</v>
      </c>
      <c r="K3072" s="10">
        <f>YEAR(Tabla1[[#This Row],[Fecha]])</f>
        <v>2012</v>
      </c>
      <c r="L3072" s="11">
        <f>MONTH(Tabla1[[#This Row],[Fecha]])</f>
        <v>3</v>
      </c>
      <c r="M3072" s="11">
        <f>DAY(Tabla1[[#This Row],[Fecha]])</f>
        <v>12</v>
      </c>
      <c r="N3072" s="11">
        <f>WEEKDAY(Tabla1[[#This Row],[Fecha]],2)</f>
        <v>1</v>
      </c>
      <c r="O3072" s="11" t="str">
        <f t="shared" si="47"/>
        <v>Lunes</v>
      </c>
    </row>
    <row r="3073" spans="1:15" x14ac:dyDescent="0.25">
      <c r="A3073" s="4">
        <v>40980</v>
      </c>
      <c r="B3073">
        <v>4</v>
      </c>
      <c r="C3073">
        <v>2</v>
      </c>
      <c r="D3073" s="5" t="s">
        <v>16</v>
      </c>
      <c r="E3073" s="6">
        <v>681.61</v>
      </c>
      <c r="F3073" s="6">
        <v>1057.58</v>
      </c>
      <c r="G3073" s="6">
        <v>1739.19</v>
      </c>
      <c r="H3073" s="6" t="str">
        <f>VLOOKUP(Tabla1[[#This Row],[Caja]],Originales!$I$3:$K$6,2,FALSE)</f>
        <v>Telde</v>
      </c>
      <c r="I3073" s="6" t="str">
        <f>VLOOKUP(Tabla1[[#This Row],[Caja]],Originales!$I$3:$K$6,3,FALSE)</f>
        <v>Las Palmas</v>
      </c>
      <c r="J3073" s="9" t="str">
        <f>VLOOKUP(Tabla1[[#This Row],[CodigoEmpleado]],Originales!$M$3:$P$13,2,FALSE)</f>
        <v>Jorge</v>
      </c>
      <c r="K3073" s="10">
        <f>YEAR(Tabla1[[#This Row],[Fecha]])</f>
        <v>2012</v>
      </c>
      <c r="L3073" s="11">
        <f>MONTH(Tabla1[[#This Row],[Fecha]])</f>
        <v>3</v>
      </c>
      <c r="M3073" s="11">
        <f>DAY(Tabla1[[#This Row],[Fecha]])</f>
        <v>12</v>
      </c>
      <c r="N3073" s="11">
        <f>WEEKDAY(Tabla1[[#This Row],[Fecha]],2)</f>
        <v>1</v>
      </c>
      <c r="O3073" s="11" t="str">
        <f t="shared" si="47"/>
        <v>Lunes</v>
      </c>
    </row>
    <row r="3074" spans="1:15" x14ac:dyDescent="0.25">
      <c r="A3074" s="4">
        <v>40981</v>
      </c>
      <c r="B3074">
        <v>1</v>
      </c>
      <c r="C3074">
        <v>1</v>
      </c>
      <c r="D3074" s="5" t="s">
        <v>22</v>
      </c>
      <c r="E3074" s="6">
        <v>655.04999999999995</v>
      </c>
      <c r="F3074" s="6">
        <v>1052.1400000000001</v>
      </c>
      <c r="G3074" s="6">
        <v>1707.19</v>
      </c>
      <c r="H3074" s="6" t="str">
        <f>VLOOKUP(Tabla1[[#This Row],[Caja]],Originales!$I$3:$K$6,2,FALSE)</f>
        <v>Tenerife Norte</v>
      </c>
      <c r="I3074" s="6" t="str">
        <f>VLOOKUP(Tabla1[[#This Row],[Caja]],Originales!$I$3:$K$6,3,FALSE)</f>
        <v>Tenerife</v>
      </c>
      <c r="J3074" s="9" t="str">
        <f>VLOOKUP(Tabla1[[#This Row],[CodigoEmpleado]],Originales!$M$3:$P$13,2,FALSE)</f>
        <v>Paco</v>
      </c>
      <c r="K3074" s="10">
        <f>YEAR(Tabla1[[#This Row],[Fecha]])</f>
        <v>2012</v>
      </c>
      <c r="L3074" s="11">
        <f>MONTH(Tabla1[[#This Row],[Fecha]])</f>
        <v>3</v>
      </c>
      <c r="M3074" s="11">
        <f>DAY(Tabla1[[#This Row],[Fecha]])</f>
        <v>13</v>
      </c>
      <c r="N3074" s="11">
        <f>WEEKDAY(Tabla1[[#This Row],[Fecha]],2)</f>
        <v>2</v>
      </c>
      <c r="O3074" s="11" t="str">
        <f t="shared" ref="O3074:O3137" si="48">IF(N3074=1,"Lunes",IF(N3074=2,"Martes",IF(N3074=3,"Miércoles",IF(N3074=4,"Jueves",IF(N3074=5,"Viernes",IF(N3074=6,"Sábado","Domingo"))))))</f>
        <v>Martes</v>
      </c>
    </row>
    <row r="3075" spans="1:15" x14ac:dyDescent="0.25">
      <c r="A3075" s="4">
        <v>40981</v>
      </c>
      <c r="B3075">
        <v>1</v>
      </c>
      <c r="C3075">
        <v>2</v>
      </c>
      <c r="D3075" s="5" t="s">
        <v>27</v>
      </c>
      <c r="E3075" s="6">
        <v>820.17</v>
      </c>
      <c r="F3075" s="6">
        <v>1277.27</v>
      </c>
      <c r="G3075" s="6">
        <v>2097.44</v>
      </c>
      <c r="H3075" s="6" t="str">
        <f>VLOOKUP(Tabla1[[#This Row],[Caja]],Originales!$I$3:$K$6,2,FALSE)</f>
        <v>Tenerife Norte</v>
      </c>
      <c r="I3075" s="6" t="str">
        <f>VLOOKUP(Tabla1[[#This Row],[Caja]],Originales!$I$3:$K$6,3,FALSE)</f>
        <v>Tenerife</v>
      </c>
      <c r="J3075" s="9" t="str">
        <f>VLOOKUP(Tabla1[[#This Row],[CodigoEmpleado]],Originales!$M$3:$P$13,2,FALSE)</f>
        <v>Bea</v>
      </c>
      <c r="K3075" s="10">
        <f>YEAR(Tabla1[[#This Row],[Fecha]])</f>
        <v>2012</v>
      </c>
      <c r="L3075" s="11">
        <f>MONTH(Tabla1[[#This Row],[Fecha]])</f>
        <v>3</v>
      </c>
      <c r="M3075" s="11">
        <f>DAY(Tabla1[[#This Row],[Fecha]])</f>
        <v>13</v>
      </c>
      <c r="N3075" s="11">
        <f>WEEKDAY(Tabla1[[#This Row],[Fecha]],2)</f>
        <v>2</v>
      </c>
      <c r="O3075" s="11" t="str">
        <f t="shared" si="48"/>
        <v>Martes</v>
      </c>
    </row>
    <row r="3076" spans="1:15" x14ac:dyDescent="0.25">
      <c r="A3076" s="4">
        <v>40981</v>
      </c>
      <c r="B3076">
        <v>2</v>
      </c>
      <c r="C3076">
        <v>1</v>
      </c>
      <c r="D3076" s="5" t="s">
        <v>32</v>
      </c>
      <c r="E3076" s="6">
        <v>677.24</v>
      </c>
      <c r="F3076" s="6">
        <v>1084.26</v>
      </c>
      <c r="G3076" s="6">
        <v>1761.5</v>
      </c>
      <c r="H3076" s="6" t="str">
        <f>VLOOKUP(Tabla1[[#This Row],[Caja]],Originales!$I$3:$K$6,2,FALSE)</f>
        <v>Tenerife Sur</v>
      </c>
      <c r="I3076" s="6" t="str">
        <f>VLOOKUP(Tabla1[[#This Row],[Caja]],Originales!$I$3:$K$6,3,FALSE)</f>
        <v>Tenerife</v>
      </c>
      <c r="J3076" s="9" t="str">
        <f>VLOOKUP(Tabla1[[#This Row],[CodigoEmpleado]],Originales!$M$3:$P$13,2,FALSE)</f>
        <v>Ana</v>
      </c>
      <c r="K3076" s="10">
        <f>YEAR(Tabla1[[#This Row],[Fecha]])</f>
        <v>2012</v>
      </c>
      <c r="L3076" s="11">
        <f>MONTH(Tabla1[[#This Row],[Fecha]])</f>
        <v>3</v>
      </c>
      <c r="M3076" s="11">
        <f>DAY(Tabla1[[#This Row],[Fecha]])</f>
        <v>13</v>
      </c>
      <c r="N3076" s="11">
        <f>WEEKDAY(Tabla1[[#This Row],[Fecha]],2)</f>
        <v>2</v>
      </c>
      <c r="O3076" s="11" t="str">
        <f t="shared" si="48"/>
        <v>Martes</v>
      </c>
    </row>
    <row r="3077" spans="1:15" x14ac:dyDescent="0.25">
      <c r="A3077" s="4">
        <v>40981</v>
      </c>
      <c r="B3077">
        <v>2</v>
      </c>
      <c r="C3077">
        <v>2</v>
      </c>
      <c r="D3077" s="5" t="s">
        <v>37</v>
      </c>
      <c r="E3077" s="6">
        <v>627.25</v>
      </c>
      <c r="F3077" s="6">
        <v>947.66</v>
      </c>
      <c r="G3077" s="6">
        <v>1574.91</v>
      </c>
      <c r="H3077" s="6" t="str">
        <f>VLOOKUP(Tabla1[[#This Row],[Caja]],Originales!$I$3:$K$6,2,FALSE)</f>
        <v>Tenerife Sur</v>
      </c>
      <c r="I3077" s="6" t="str">
        <f>VLOOKUP(Tabla1[[#This Row],[Caja]],Originales!$I$3:$K$6,3,FALSE)</f>
        <v>Tenerife</v>
      </c>
      <c r="J3077" s="9" t="str">
        <f>VLOOKUP(Tabla1[[#This Row],[CodigoEmpleado]],Originales!$M$3:$P$13,2,FALSE)</f>
        <v>Luis</v>
      </c>
      <c r="K3077" s="10">
        <f>YEAR(Tabla1[[#This Row],[Fecha]])</f>
        <v>2012</v>
      </c>
      <c r="L3077" s="11">
        <f>MONTH(Tabla1[[#This Row],[Fecha]])</f>
        <v>3</v>
      </c>
      <c r="M3077" s="11">
        <f>DAY(Tabla1[[#This Row],[Fecha]])</f>
        <v>13</v>
      </c>
      <c r="N3077" s="11">
        <f>WEEKDAY(Tabla1[[#This Row],[Fecha]],2)</f>
        <v>2</v>
      </c>
      <c r="O3077" s="11" t="str">
        <f t="shared" si="48"/>
        <v>Martes</v>
      </c>
    </row>
    <row r="3078" spans="1:15" x14ac:dyDescent="0.25">
      <c r="A3078" s="4">
        <v>40981</v>
      </c>
      <c r="B3078">
        <v>3</v>
      </c>
      <c r="C3078">
        <v>1</v>
      </c>
      <c r="D3078" s="5" t="s">
        <v>40</v>
      </c>
      <c r="E3078" s="6">
        <v>707.69</v>
      </c>
      <c r="F3078" s="6">
        <v>1070.74</v>
      </c>
      <c r="G3078" s="6">
        <v>1778.43</v>
      </c>
      <c r="H3078" s="6" t="str">
        <f>VLOOKUP(Tabla1[[#This Row],[Caja]],Originales!$I$3:$K$6,2,FALSE)</f>
        <v>Las Canteras</v>
      </c>
      <c r="I3078" s="6" t="str">
        <f>VLOOKUP(Tabla1[[#This Row],[Caja]],Originales!$I$3:$K$6,3,FALSE)</f>
        <v>Las Palmas</v>
      </c>
      <c r="J3078" s="9" t="str">
        <f>VLOOKUP(Tabla1[[#This Row],[CodigoEmpleado]],Originales!$M$3:$P$13,2,FALSE)</f>
        <v>Pepe</v>
      </c>
      <c r="K3078" s="10">
        <f>YEAR(Tabla1[[#This Row],[Fecha]])</f>
        <v>2012</v>
      </c>
      <c r="L3078" s="11">
        <f>MONTH(Tabla1[[#This Row],[Fecha]])</f>
        <v>3</v>
      </c>
      <c r="M3078" s="11">
        <f>DAY(Tabla1[[#This Row],[Fecha]])</f>
        <v>13</v>
      </c>
      <c r="N3078" s="11">
        <f>WEEKDAY(Tabla1[[#This Row],[Fecha]],2)</f>
        <v>2</v>
      </c>
      <c r="O3078" s="11" t="str">
        <f t="shared" si="48"/>
        <v>Martes</v>
      </c>
    </row>
    <row r="3079" spans="1:15" x14ac:dyDescent="0.25">
      <c r="A3079" s="4">
        <v>40981</v>
      </c>
      <c r="B3079">
        <v>3</v>
      </c>
      <c r="C3079">
        <v>2</v>
      </c>
      <c r="D3079" s="5" t="s">
        <v>41</v>
      </c>
      <c r="E3079" s="6">
        <v>694.64</v>
      </c>
      <c r="F3079" s="6">
        <v>1098.9000000000001</v>
      </c>
      <c r="G3079" s="6">
        <v>1793.54</v>
      </c>
      <c r="H3079" s="6" t="str">
        <f>VLOOKUP(Tabla1[[#This Row],[Caja]],Originales!$I$3:$K$6,2,FALSE)</f>
        <v>Las Canteras</v>
      </c>
      <c r="I3079" s="6" t="str">
        <f>VLOOKUP(Tabla1[[#This Row],[Caja]],Originales!$I$3:$K$6,3,FALSE)</f>
        <v>Las Palmas</v>
      </c>
      <c r="J3079" s="9" t="str">
        <f>VLOOKUP(Tabla1[[#This Row],[CodigoEmpleado]],Originales!$M$3:$P$13,2,FALSE)</f>
        <v>Javi</v>
      </c>
      <c r="K3079" s="10">
        <f>YEAR(Tabla1[[#This Row],[Fecha]])</f>
        <v>2012</v>
      </c>
      <c r="L3079" s="11">
        <f>MONTH(Tabla1[[#This Row],[Fecha]])</f>
        <v>3</v>
      </c>
      <c r="M3079" s="11">
        <f>DAY(Tabla1[[#This Row],[Fecha]])</f>
        <v>13</v>
      </c>
      <c r="N3079" s="11">
        <f>WEEKDAY(Tabla1[[#This Row],[Fecha]],2)</f>
        <v>2</v>
      </c>
      <c r="O3079" s="11" t="str">
        <f t="shared" si="48"/>
        <v>Martes</v>
      </c>
    </row>
    <row r="3080" spans="1:15" x14ac:dyDescent="0.25">
      <c r="A3080" s="4">
        <v>40981</v>
      </c>
      <c r="B3080">
        <v>4</v>
      </c>
      <c r="C3080">
        <v>1</v>
      </c>
      <c r="D3080" s="5" t="s">
        <v>43</v>
      </c>
      <c r="E3080" s="6">
        <v>623.6</v>
      </c>
      <c r="F3080" s="6">
        <v>962.71</v>
      </c>
      <c r="G3080" s="6">
        <v>1586.31</v>
      </c>
      <c r="H3080" s="6" t="str">
        <f>VLOOKUP(Tabla1[[#This Row],[Caja]],Originales!$I$3:$K$6,2,FALSE)</f>
        <v>Telde</v>
      </c>
      <c r="I3080" s="6" t="str">
        <f>VLOOKUP(Tabla1[[#This Row],[Caja]],Originales!$I$3:$K$6,3,FALSE)</f>
        <v>Las Palmas</v>
      </c>
      <c r="J3080" s="9" t="str">
        <f>VLOOKUP(Tabla1[[#This Row],[CodigoEmpleado]],Originales!$M$3:$P$13,2,FALSE)</f>
        <v>Jose</v>
      </c>
      <c r="K3080" s="10">
        <f>YEAR(Tabla1[[#This Row],[Fecha]])</f>
        <v>2012</v>
      </c>
      <c r="L3080" s="11">
        <f>MONTH(Tabla1[[#This Row],[Fecha]])</f>
        <v>3</v>
      </c>
      <c r="M3080" s="11">
        <f>DAY(Tabla1[[#This Row],[Fecha]])</f>
        <v>13</v>
      </c>
      <c r="N3080" s="11">
        <f>WEEKDAY(Tabla1[[#This Row],[Fecha]],2)</f>
        <v>2</v>
      </c>
      <c r="O3080" s="11" t="str">
        <f t="shared" si="48"/>
        <v>Martes</v>
      </c>
    </row>
    <row r="3081" spans="1:15" x14ac:dyDescent="0.25">
      <c r="A3081" s="4">
        <v>40981</v>
      </c>
      <c r="B3081">
        <v>4</v>
      </c>
      <c r="C3081">
        <v>2</v>
      </c>
      <c r="D3081" s="5" t="s">
        <v>47</v>
      </c>
      <c r="E3081" s="6">
        <v>831.66</v>
      </c>
      <c r="F3081" s="6">
        <v>1254.98</v>
      </c>
      <c r="G3081" s="6">
        <v>2086.64</v>
      </c>
      <c r="H3081" s="6" t="str">
        <f>VLOOKUP(Tabla1[[#This Row],[Caja]],Originales!$I$3:$K$6,2,FALSE)</f>
        <v>Telde</v>
      </c>
      <c r="I3081" s="6" t="str">
        <f>VLOOKUP(Tabla1[[#This Row],[Caja]],Originales!$I$3:$K$6,3,FALSE)</f>
        <v>Las Palmas</v>
      </c>
      <c r="J3081" s="9" t="str">
        <f>VLOOKUP(Tabla1[[#This Row],[CodigoEmpleado]],Originales!$M$3:$P$13,2,FALSE)</f>
        <v>Toño</v>
      </c>
      <c r="K3081" s="10">
        <f>YEAR(Tabla1[[#This Row],[Fecha]])</f>
        <v>2012</v>
      </c>
      <c r="L3081" s="11">
        <f>MONTH(Tabla1[[#This Row],[Fecha]])</f>
        <v>3</v>
      </c>
      <c r="M3081" s="11">
        <f>DAY(Tabla1[[#This Row],[Fecha]])</f>
        <v>13</v>
      </c>
      <c r="N3081" s="11">
        <f>WEEKDAY(Tabla1[[#This Row],[Fecha]],2)</f>
        <v>2</v>
      </c>
      <c r="O3081" s="11" t="str">
        <f t="shared" si="48"/>
        <v>Martes</v>
      </c>
    </row>
    <row r="3082" spans="1:15" x14ac:dyDescent="0.25">
      <c r="A3082" s="4">
        <v>40982</v>
      </c>
      <c r="B3082">
        <v>1</v>
      </c>
      <c r="C3082">
        <v>1</v>
      </c>
      <c r="D3082" s="5" t="s">
        <v>24</v>
      </c>
      <c r="E3082" s="6">
        <v>615.55999999999995</v>
      </c>
      <c r="F3082" s="6">
        <v>1004.06</v>
      </c>
      <c r="G3082" s="6">
        <v>1619.62</v>
      </c>
      <c r="H3082" s="6" t="str">
        <f>VLOOKUP(Tabla1[[#This Row],[Caja]],Originales!$I$3:$K$6,2,FALSE)</f>
        <v>Tenerife Norte</v>
      </c>
      <c r="I3082" s="6" t="str">
        <f>VLOOKUP(Tabla1[[#This Row],[Caja]],Originales!$I$3:$K$6,3,FALSE)</f>
        <v>Tenerife</v>
      </c>
      <c r="J3082" s="9" t="str">
        <f>VLOOKUP(Tabla1[[#This Row],[CodigoEmpleado]],Originales!$M$3:$P$13,2,FALSE)</f>
        <v>Ana</v>
      </c>
      <c r="K3082" s="10">
        <f>YEAR(Tabla1[[#This Row],[Fecha]])</f>
        <v>2012</v>
      </c>
      <c r="L3082" s="11">
        <f>MONTH(Tabla1[[#This Row],[Fecha]])</f>
        <v>3</v>
      </c>
      <c r="M3082" s="11">
        <f>DAY(Tabla1[[#This Row],[Fecha]])</f>
        <v>14</v>
      </c>
      <c r="N3082" s="11">
        <f>WEEKDAY(Tabla1[[#This Row],[Fecha]],2)</f>
        <v>3</v>
      </c>
      <c r="O3082" s="11" t="str">
        <f t="shared" si="48"/>
        <v>Miércoles</v>
      </c>
    </row>
    <row r="3083" spans="1:15" x14ac:dyDescent="0.25">
      <c r="A3083" s="4">
        <v>40982</v>
      </c>
      <c r="B3083">
        <v>1</v>
      </c>
      <c r="C3083">
        <v>2</v>
      </c>
      <c r="D3083" s="5" t="s">
        <v>30</v>
      </c>
      <c r="E3083" s="6">
        <v>702.1</v>
      </c>
      <c r="F3083" s="6">
        <v>1067.73</v>
      </c>
      <c r="G3083" s="6">
        <v>1769.83</v>
      </c>
      <c r="H3083" s="6" t="str">
        <f>VLOOKUP(Tabla1[[#This Row],[Caja]],Originales!$I$3:$K$6,2,FALSE)</f>
        <v>Tenerife Norte</v>
      </c>
      <c r="I3083" s="6" t="str">
        <f>VLOOKUP(Tabla1[[#This Row],[Caja]],Originales!$I$3:$K$6,3,FALSE)</f>
        <v>Tenerife</v>
      </c>
      <c r="J3083" s="9" t="str">
        <f>VLOOKUP(Tabla1[[#This Row],[CodigoEmpleado]],Originales!$M$3:$P$13,2,FALSE)</f>
        <v>Juan</v>
      </c>
      <c r="K3083" s="10">
        <f>YEAR(Tabla1[[#This Row],[Fecha]])</f>
        <v>2012</v>
      </c>
      <c r="L3083" s="11">
        <f>MONTH(Tabla1[[#This Row],[Fecha]])</f>
        <v>3</v>
      </c>
      <c r="M3083" s="11">
        <f>DAY(Tabla1[[#This Row],[Fecha]])</f>
        <v>14</v>
      </c>
      <c r="N3083" s="11">
        <f>WEEKDAY(Tabla1[[#This Row],[Fecha]],2)</f>
        <v>3</v>
      </c>
      <c r="O3083" s="11" t="str">
        <f t="shared" si="48"/>
        <v>Miércoles</v>
      </c>
    </row>
    <row r="3084" spans="1:15" x14ac:dyDescent="0.25">
      <c r="A3084" s="4">
        <v>40982</v>
      </c>
      <c r="B3084">
        <v>2</v>
      </c>
      <c r="C3084">
        <v>1</v>
      </c>
      <c r="D3084" s="5" t="s">
        <v>16</v>
      </c>
      <c r="E3084" s="6">
        <v>710.55</v>
      </c>
      <c r="F3084" s="6">
        <v>1085.0999999999999</v>
      </c>
      <c r="G3084" s="6">
        <v>1795.65</v>
      </c>
      <c r="H3084" s="6" t="str">
        <f>VLOOKUP(Tabla1[[#This Row],[Caja]],Originales!$I$3:$K$6,2,FALSE)</f>
        <v>Tenerife Sur</v>
      </c>
      <c r="I3084" s="6" t="str">
        <f>VLOOKUP(Tabla1[[#This Row],[Caja]],Originales!$I$3:$K$6,3,FALSE)</f>
        <v>Tenerife</v>
      </c>
      <c r="J3084" s="9" t="str">
        <f>VLOOKUP(Tabla1[[#This Row],[CodigoEmpleado]],Originales!$M$3:$P$13,2,FALSE)</f>
        <v>Jorge</v>
      </c>
      <c r="K3084" s="10">
        <f>YEAR(Tabla1[[#This Row],[Fecha]])</f>
        <v>2012</v>
      </c>
      <c r="L3084" s="11">
        <f>MONTH(Tabla1[[#This Row],[Fecha]])</f>
        <v>3</v>
      </c>
      <c r="M3084" s="11">
        <f>DAY(Tabla1[[#This Row],[Fecha]])</f>
        <v>14</v>
      </c>
      <c r="N3084" s="11">
        <f>WEEKDAY(Tabla1[[#This Row],[Fecha]],2)</f>
        <v>3</v>
      </c>
      <c r="O3084" s="11" t="str">
        <f t="shared" si="48"/>
        <v>Miércoles</v>
      </c>
    </row>
    <row r="3085" spans="1:15" x14ac:dyDescent="0.25">
      <c r="A3085" s="4">
        <v>40982</v>
      </c>
      <c r="B3085">
        <v>2</v>
      </c>
      <c r="C3085">
        <v>2</v>
      </c>
      <c r="D3085" s="5" t="s">
        <v>22</v>
      </c>
      <c r="E3085" s="6">
        <v>624.34</v>
      </c>
      <c r="F3085" s="6">
        <v>1000.84</v>
      </c>
      <c r="G3085" s="6">
        <v>1625.18</v>
      </c>
      <c r="H3085" s="6" t="str">
        <f>VLOOKUP(Tabla1[[#This Row],[Caja]],Originales!$I$3:$K$6,2,FALSE)</f>
        <v>Tenerife Sur</v>
      </c>
      <c r="I3085" s="6" t="str">
        <f>VLOOKUP(Tabla1[[#This Row],[Caja]],Originales!$I$3:$K$6,3,FALSE)</f>
        <v>Tenerife</v>
      </c>
      <c r="J3085" s="9" t="str">
        <f>VLOOKUP(Tabla1[[#This Row],[CodigoEmpleado]],Originales!$M$3:$P$13,2,FALSE)</f>
        <v>Paco</v>
      </c>
      <c r="K3085" s="10">
        <f>YEAR(Tabla1[[#This Row],[Fecha]])</f>
        <v>2012</v>
      </c>
      <c r="L3085" s="11">
        <f>MONTH(Tabla1[[#This Row],[Fecha]])</f>
        <v>3</v>
      </c>
      <c r="M3085" s="11">
        <f>DAY(Tabla1[[#This Row],[Fecha]])</f>
        <v>14</v>
      </c>
      <c r="N3085" s="11">
        <f>WEEKDAY(Tabla1[[#This Row],[Fecha]],2)</f>
        <v>3</v>
      </c>
      <c r="O3085" s="11" t="str">
        <f t="shared" si="48"/>
        <v>Miércoles</v>
      </c>
    </row>
    <row r="3086" spans="1:15" x14ac:dyDescent="0.25">
      <c r="A3086" s="4">
        <v>40982</v>
      </c>
      <c r="B3086">
        <v>3</v>
      </c>
      <c r="C3086">
        <v>1</v>
      </c>
      <c r="D3086" s="5" t="s">
        <v>27</v>
      </c>
      <c r="E3086" s="6">
        <v>689.97</v>
      </c>
      <c r="F3086" s="6">
        <v>1107.1400000000001</v>
      </c>
      <c r="G3086" s="6">
        <v>1797.11</v>
      </c>
      <c r="H3086" s="6" t="str">
        <f>VLOOKUP(Tabla1[[#This Row],[Caja]],Originales!$I$3:$K$6,2,FALSE)</f>
        <v>Las Canteras</v>
      </c>
      <c r="I3086" s="6" t="str">
        <f>VLOOKUP(Tabla1[[#This Row],[Caja]],Originales!$I$3:$K$6,3,FALSE)</f>
        <v>Las Palmas</v>
      </c>
      <c r="J3086" s="9" t="str">
        <f>VLOOKUP(Tabla1[[#This Row],[CodigoEmpleado]],Originales!$M$3:$P$13,2,FALSE)</f>
        <v>Bea</v>
      </c>
      <c r="K3086" s="10">
        <f>YEAR(Tabla1[[#This Row],[Fecha]])</f>
        <v>2012</v>
      </c>
      <c r="L3086" s="11">
        <f>MONTH(Tabla1[[#This Row],[Fecha]])</f>
        <v>3</v>
      </c>
      <c r="M3086" s="11">
        <f>DAY(Tabla1[[#This Row],[Fecha]])</f>
        <v>14</v>
      </c>
      <c r="N3086" s="11">
        <f>WEEKDAY(Tabla1[[#This Row],[Fecha]],2)</f>
        <v>3</v>
      </c>
      <c r="O3086" s="11" t="str">
        <f t="shared" si="48"/>
        <v>Miércoles</v>
      </c>
    </row>
    <row r="3087" spans="1:15" x14ac:dyDescent="0.25">
      <c r="A3087" s="4">
        <v>40982</v>
      </c>
      <c r="B3087">
        <v>3</v>
      </c>
      <c r="C3087">
        <v>2</v>
      </c>
      <c r="D3087" s="5" t="s">
        <v>32</v>
      </c>
      <c r="E3087" s="6">
        <v>636.59</v>
      </c>
      <c r="F3087" s="6">
        <v>968.81</v>
      </c>
      <c r="G3087" s="6">
        <v>1605.4</v>
      </c>
      <c r="H3087" s="6" t="str">
        <f>VLOOKUP(Tabla1[[#This Row],[Caja]],Originales!$I$3:$K$6,2,FALSE)</f>
        <v>Las Canteras</v>
      </c>
      <c r="I3087" s="6" t="str">
        <f>VLOOKUP(Tabla1[[#This Row],[Caja]],Originales!$I$3:$K$6,3,FALSE)</f>
        <v>Las Palmas</v>
      </c>
      <c r="J3087" s="9" t="str">
        <f>VLOOKUP(Tabla1[[#This Row],[CodigoEmpleado]],Originales!$M$3:$P$13,2,FALSE)</f>
        <v>Ana</v>
      </c>
      <c r="K3087" s="10">
        <f>YEAR(Tabla1[[#This Row],[Fecha]])</f>
        <v>2012</v>
      </c>
      <c r="L3087" s="11">
        <f>MONTH(Tabla1[[#This Row],[Fecha]])</f>
        <v>3</v>
      </c>
      <c r="M3087" s="11">
        <f>DAY(Tabla1[[#This Row],[Fecha]])</f>
        <v>14</v>
      </c>
      <c r="N3087" s="11">
        <f>WEEKDAY(Tabla1[[#This Row],[Fecha]],2)</f>
        <v>3</v>
      </c>
      <c r="O3087" s="11" t="str">
        <f t="shared" si="48"/>
        <v>Miércoles</v>
      </c>
    </row>
    <row r="3088" spans="1:15" x14ac:dyDescent="0.25">
      <c r="A3088" s="4">
        <v>40982</v>
      </c>
      <c r="B3088">
        <v>4</v>
      </c>
      <c r="C3088">
        <v>1</v>
      </c>
      <c r="D3088" s="5" t="s">
        <v>37</v>
      </c>
      <c r="E3088" s="6">
        <v>689.4</v>
      </c>
      <c r="F3088" s="6">
        <v>1105.33</v>
      </c>
      <c r="G3088" s="6">
        <v>1794.73</v>
      </c>
      <c r="H3088" s="6" t="str">
        <f>VLOOKUP(Tabla1[[#This Row],[Caja]],Originales!$I$3:$K$6,2,FALSE)</f>
        <v>Telde</v>
      </c>
      <c r="I3088" s="6" t="str">
        <f>VLOOKUP(Tabla1[[#This Row],[Caja]],Originales!$I$3:$K$6,3,FALSE)</f>
        <v>Las Palmas</v>
      </c>
      <c r="J3088" s="9" t="str">
        <f>VLOOKUP(Tabla1[[#This Row],[CodigoEmpleado]],Originales!$M$3:$P$13,2,FALSE)</f>
        <v>Luis</v>
      </c>
      <c r="K3088" s="10">
        <f>YEAR(Tabla1[[#This Row],[Fecha]])</f>
        <v>2012</v>
      </c>
      <c r="L3088" s="11">
        <f>MONTH(Tabla1[[#This Row],[Fecha]])</f>
        <v>3</v>
      </c>
      <c r="M3088" s="11">
        <f>DAY(Tabla1[[#This Row],[Fecha]])</f>
        <v>14</v>
      </c>
      <c r="N3088" s="11">
        <f>WEEKDAY(Tabla1[[#This Row],[Fecha]],2)</f>
        <v>3</v>
      </c>
      <c r="O3088" s="11" t="str">
        <f t="shared" si="48"/>
        <v>Miércoles</v>
      </c>
    </row>
    <row r="3089" spans="1:15" x14ac:dyDescent="0.25">
      <c r="A3089" s="4">
        <v>40982</v>
      </c>
      <c r="B3089">
        <v>4</v>
      </c>
      <c r="C3089">
        <v>2</v>
      </c>
      <c r="D3089" s="5" t="s">
        <v>40</v>
      </c>
      <c r="E3089" s="6">
        <v>698.05</v>
      </c>
      <c r="F3089" s="6">
        <v>1122.8599999999999</v>
      </c>
      <c r="G3089" s="6">
        <v>1820.91</v>
      </c>
      <c r="H3089" s="6" t="str">
        <f>VLOOKUP(Tabla1[[#This Row],[Caja]],Originales!$I$3:$K$6,2,FALSE)</f>
        <v>Telde</v>
      </c>
      <c r="I3089" s="6" t="str">
        <f>VLOOKUP(Tabla1[[#This Row],[Caja]],Originales!$I$3:$K$6,3,FALSE)</f>
        <v>Las Palmas</v>
      </c>
      <c r="J3089" s="9" t="str">
        <f>VLOOKUP(Tabla1[[#This Row],[CodigoEmpleado]],Originales!$M$3:$P$13,2,FALSE)</f>
        <v>Pepe</v>
      </c>
      <c r="K3089" s="10">
        <f>YEAR(Tabla1[[#This Row],[Fecha]])</f>
        <v>2012</v>
      </c>
      <c r="L3089" s="11">
        <f>MONTH(Tabla1[[#This Row],[Fecha]])</f>
        <v>3</v>
      </c>
      <c r="M3089" s="11">
        <f>DAY(Tabla1[[#This Row],[Fecha]])</f>
        <v>14</v>
      </c>
      <c r="N3089" s="11">
        <f>WEEKDAY(Tabla1[[#This Row],[Fecha]],2)</f>
        <v>3</v>
      </c>
      <c r="O3089" s="11" t="str">
        <f t="shared" si="48"/>
        <v>Miércoles</v>
      </c>
    </row>
    <row r="3090" spans="1:15" x14ac:dyDescent="0.25">
      <c r="A3090" s="4">
        <v>40983</v>
      </c>
      <c r="B3090">
        <v>1</v>
      </c>
      <c r="C3090">
        <v>1</v>
      </c>
      <c r="D3090" s="5" t="s">
        <v>41</v>
      </c>
      <c r="E3090" s="6">
        <v>680.48</v>
      </c>
      <c r="F3090" s="6">
        <v>1033.3</v>
      </c>
      <c r="G3090" s="6">
        <v>1713.78</v>
      </c>
      <c r="H3090" s="6" t="str">
        <f>VLOOKUP(Tabla1[[#This Row],[Caja]],Originales!$I$3:$K$6,2,FALSE)</f>
        <v>Tenerife Norte</v>
      </c>
      <c r="I3090" s="6" t="str">
        <f>VLOOKUP(Tabla1[[#This Row],[Caja]],Originales!$I$3:$K$6,3,FALSE)</f>
        <v>Tenerife</v>
      </c>
      <c r="J3090" s="9" t="str">
        <f>VLOOKUP(Tabla1[[#This Row],[CodigoEmpleado]],Originales!$M$3:$P$13,2,FALSE)</f>
        <v>Javi</v>
      </c>
      <c r="K3090" s="10">
        <f>YEAR(Tabla1[[#This Row],[Fecha]])</f>
        <v>2012</v>
      </c>
      <c r="L3090" s="11">
        <f>MONTH(Tabla1[[#This Row],[Fecha]])</f>
        <v>3</v>
      </c>
      <c r="M3090" s="11">
        <f>DAY(Tabla1[[#This Row],[Fecha]])</f>
        <v>15</v>
      </c>
      <c r="N3090" s="11">
        <f>WEEKDAY(Tabla1[[#This Row],[Fecha]],2)</f>
        <v>4</v>
      </c>
      <c r="O3090" s="11" t="str">
        <f t="shared" si="48"/>
        <v>Jueves</v>
      </c>
    </row>
    <row r="3091" spans="1:15" x14ac:dyDescent="0.25">
      <c r="A3091" s="4">
        <v>40983</v>
      </c>
      <c r="B3091">
        <v>1</v>
      </c>
      <c r="C3091">
        <v>2</v>
      </c>
      <c r="D3091" s="5" t="s">
        <v>43</v>
      </c>
      <c r="E3091" s="6">
        <v>739.33</v>
      </c>
      <c r="F3091" s="6">
        <v>1149.72</v>
      </c>
      <c r="G3091" s="6">
        <v>1889.05</v>
      </c>
      <c r="H3091" s="6" t="str">
        <f>VLOOKUP(Tabla1[[#This Row],[Caja]],Originales!$I$3:$K$6,2,FALSE)</f>
        <v>Tenerife Norte</v>
      </c>
      <c r="I3091" s="6" t="str">
        <f>VLOOKUP(Tabla1[[#This Row],[Caja]],Originales!$I$3:$K$6,3,FALSE)</f>
        <v>Tenerife</v>
      </c>
      <c r="J3091" s="9" t="str">
        <f>VLOOKUP(Tabla1[[#This Row],[CodigoEmpleado]],Originales!$M$3:$P$13,2,FALSE)</f>
        <v>Jose</v>
      </c>
      <c r="K3091" s="10">
        <f>YEAR(Tabla1[[#This Row],[Fecha]])</f>
        <v>2012</v>
      </c>
      <c r="L3091" s="11">
        <f>MONTH(Tabla1[[#This Row],[Fecha]])</f>
        <v>3</v>
      </c>
      <c r="M3091" s="11">
        <f>DAY(Tabla1[[#This Row],[Fecha]])</f>
        <v>15</v>
      </c>
      <c r="N3091" s="11">
        <f>WEEKDAY(Tabla1[[#This Row],[Fecha]],2)</f>
        <v>4</v>
      </c>
      <c r="O3091" s="11" t="str">
        <f t="shared" si="48"/>
        <v>Jueves</v>
      </c>
    </row>
    <row r="3092" spans="1:15" x14ac:dyDescent="0.25">
      <c r="A3092" s="4">
        <v>40983</v>
      </c>
      <c r="B3092">
        <v>2</v>
      </c>
      <c r="C3092">
        <v>1</v>
      </c>
      <c r="D3092" s="5" t="s">
        <v>47</v>
      </c>
      <c r="E3092" s="6">
        <v>686.73</v>
      </c>
      <c r="F3092" s="6">
        <v>1098.07</v>
      </c>
      <c r="G3092" s="6">
        <v>1784.8</v>
      </c>
      <c r="H3092" s="6" t="str">
        <f>VLOOKUP(Tabla1[[#This Row],[Caja]],Originales!$I$3:$K$6,2,FALSE)</f>
        <v>Tenerife Sur</v>
      </c>
      <c r="I3092" s="6" t="str">
        <f>VLOOKUP(Tabla1[[#This Row],[Caja]],Originales!$I$3:$K$6,3,FALSE)</f>
        <v>Tenerife</v>
      </c>
      <c r="J3092" s="9" t="str">
        <f>VLOOKUP(Tabla1[[#This Row],[CodigoEmpleado]],Originales!$M$3:$P$13,2,FALSE)</f>
        <v>Toño</v>
      </c>
      <c r="K3092" s="10">
        <f>YEAR(Tabla1[[#This Row],[Fecha]])</f>
        <v>2012</v>
      </c>
      <c r="L3092" s="11">
        <f>MONTH(Tabla1[[#This Row],[Fecha]])</f>
        <v>3</v>
      </c>
      <c r="M3092" s="11">
        <f>DAY(Tabla1[[#This Row],[Fecha]])</f>
        <v>15</v>
      </c>
      <c r="N3092" s="11">
        <f>WEEKDAY(Tabla1[[#This Row],[Fecha]],2)</f>
        <v>4</v>
      </c>
      <c r="O3092" s="11" t="str">
        <f t="shared" si="48"/>
        <v>Jueves</v>
      </c>
    </row>
    <row r="3093" spans="1:15" x14ac:dyDescent="0.25">
      <c r="A3093" s="4">
        <v>40983</v>
      </c>
      <c r="B3093">
        <v>2</v>
      </c>
      <c r="C3093">
        <v>2</v>
      </c>
      <c r="D3093" s="5" t="s">
        <v>24</v>
      </c>
      <c r="E3093" s="6">
        <v>781.37</v>
      </c>
      <c r="F3093" s="6">
        <v>1245.1500000000001</v>
      </c>
      <c r="G3093" s="6">
        <v>2026.52</v>
      </c>
      <c r="H3093" s="6" t="str">
        <f>VLOOKUP(Tabla1[[#This Row],[Caja]],Originales!$I$3:$K$6,2,FALSE)</f>
        <v>Tenerife Sur</v>
      </c>
      <c r="I3093" s="6" t="str">
        <f>VLOOKUP(Tabla1[[#This Row],[Caja]],Originales!$I$3:$K$6,3,FALSE)</f>
        <v>Tenerife</v>
      </c>
      <c r="J3093" s="9" t="str">
        <f>VLOOKUP(Tabla1[[#This Row],[CodigoEmpleado]],Originales!$M$3:$P$13,2,FALSE)</f>
        <v>Ana</v>
      </c>
      <c r="K3093" s="10">
        <f>YEAR(Tabla1[[#This Row],[Fecha]])</f>
        <v>2012</v>
      </c>
      <c r="L3093" s="11">
        <f>MONTH(Tabla1[[#This Row],[Fecha]])</f>
        <v>3</v>
      </c>
      <c r="M3093" s="11">
        <f>DAY(Tabla1[[#This Row],[Fecha]])</f>
        <v>15</v>
      </c>
      <c r="N3093" s="11">
        <f>WEEKDAY(Tabla1[[#This Row],[Fecha]],2)</f>
        <v>4</v>
      </c>
      <c r="O3093" s="11" t="str">
        <f t="shared" si="48"/>
        <v>Jueves</v>
      </c>
    </row>
    <row r="3094" spans="1:15" x14ac:dyDescent="0.25">
      <c r="A3094" s="4">
        <v>40983</v>
      </c>
      <c r="B3094">
        <v>3</v>
      </c>
      <c r="C3094">
        <v>1</v>
      </c>
      <c r="D3094" s="5" t="s">
        <v>30</v>
      </c>
      <c r="E3094" s="6">
        <v>668.52</v>
      </c>
      <c r="F3094" s="6">
        <v>1063.93</v>
      </c>
      <c r="G3094" s="6">
        <v>1732.45</v>
      </c>
      <c r="H3094" s="6" t="str">
        <f>VLOOKUP(Tabla1[[#This Row],[Caja]],Originales!$I$3:$K$6,2,FALSE)</f>
        <v>Las Canteras</v>
      </c>
      <c r="I3094" s="6" t="str">
        <f>VLOOKUP(Tabla1[[#This Row],[Caja]],Originales!$I$3:$K$6,3,FALSE)</f>
        <v>Las Palmas</v>
      </c>
      <c r="J3094" s="9" t="str">
        <f>VLOOKUP(Tabla1[[#This Row],[CodigoEmpleado]],Originales!$M$3:$P$13,2,FALSE)</f>
        <v>Juan</v>
      </c>
      <c r="K3094" s="10">
        <f>YEAR(Tabla1[[#This Row],[Fecha]])</f>
        <v>2012</v>
      </c>
      <c r="L3094" s="11">
        <f>MONTH(Tabla1[[#This Row],[Fecha]])</f>
        <v>3</v>
      </c>
      <c r="M3094" s="11">
        <f>DAY(Tabla1[[#This Row],[Fecha]])</f>
        <v>15</v>
      </c>
      <c r="N3094" s="11">
        <f>WEEKDAY(Tabla1[[#This Row],[Fecha]],2)</f>
        <v>4</v>
      </c>
      <c r="O3094" s="11" t="str">
        <f t="shared" si="48"/>
        <v>Jueves</v>
      </c>
    </row>
    <row r="3095" spans="1:15" x14ac:dyDescent="0.25">
      <c r="A3095" s="4">
        <v>40983</v>
      </c>
      <c r="B3095">
        <v>3</v>
      </c>
      <c r="C3095">
        <v>2</v>
      </c>
      <c r="D3095" s="5" t="s">
        <v>16</v>
      </c>
      <c r="E3095" s="6">
        <v>605.16999999999996</v>
      </c>
      <c r="F3095" s="6">
        <v>927.83</v>
      </c>
      <c r="G3095" s="6">
        <v>1533</v>
      </c>
      <c r="H3095" s="6" t="str">
        <f>VLOOKUP(Tabla1[[#This Row],[Caja]],Originales!$I$3:$K$6,2,FALSE)</f>
        <v>Las Canteras</v>
      </c>
      <c r="I3095" s="6" t="str">
        <f>VLOOKUP(Tabla1[[#This Row],[Caja]],Originales!$I$3:$K$6,3,FALSE)</f>
        <v>Las Palmas</v>
      </c>
      <c r="J3095" s="9" t="str">
        <f>VLOOKUP(Tabla1[[#This Row],[CodigoEmpleado]],Originales!$M$3:$P$13,2,FALSE)</f>
        <v>Jorge</v>
      </c>
      <c r="K3095" s="10">
        <f>YEAR(Tabla1[[#This Row],[Fecha]])</f>
        <v>2012</v>
      </c>
      <c r="L3095" s="11">
        <f>MONTH(Tabla1[[#This Row],[Fecha]])</f>
        <v>3</v>
      </c>
      <c r="M3095" s="11">
        <f>DAY(Tabla1[[#This Row],[Fecha]])</f>
        <v>15</v>
      </c>
      <c r="N3095" s="11">
        <f>WEEKDAY(Tabla1[[#This Row],[Fecha]],2)</f>
        <v>4</v>
      </c>
      <c r="O3095" s="11" t="str">
        <f t="shared" si="48"/>
        <v>Jueves</v>
      </c>
    </row>
    <row r="3096" spans="1:15" x14ac:dyDescent="0.25">
      <c r="A3096" s="4">
        <v>40983</v>
      </c>
      <c r="B3096">
        <v>4</v>
      </c>
      <c r="C3096">
        <v>1</v>
      </c>
      <c r="D3096" s="5" t="s">
        <v>22</v>
      </c>
      <c r="E3096" s="6">
        <v>621.54</v>
      </c>
      <c r="F3096" s="6">
        <v>957.7</v>
      </c>
      <c r="G3096" s="6">
        <v>1579.24</v>
      </c>
      <c r="H3096" s="6" t="str">
        <f>VLOOKUP(Tabla1[[#This Row],[Caja]],Originales!$I$3:$K$6,2,FALSE)</f>
        <v>Telde</v>
      </c>
      <c r="I3096" s="6" t="str">
        <f>VLOOKUP(Tabla1[[#This Row],[Caja]],Originales!$I$3:$K$6,3,FALSE)</f>
        <v>Las Palmas</v>
      </c>
      <c r="J3096" s="9" t="str">
        <f>VLOOKUP(Tabla1[[#This Row],[CodigoEmpleado]],Originales!$M$3:$P$13,2,FALSE)</f>
        <v>Paco</v>
      </c>
      <c r="K3096" s="10">
        <f>YEAR(Tabla1[[#This Row],[Fecha]])</f>
        <v>2012</v>
      </c>
      <c r="L3096" s="11">
        <f>MONTH(Tabla1[[#This Row],[Fecha]])</f>
        <v>3</v>
      </c>
      <c r="M3096" s="11">
        <f>DAY(Tabla1[[#This Row],[Fecha]])</f>
        <v>15</v>
      </c>
      <c r="N3096" s="11">
        <f>WEEKDAY(Tabla1[[#This Row],[Fecha]],2)</f>
        <v>4</v>
      </c>
      <c r="O3096" s="11" t="str">
        <f t="shared" si="48"/>
        <v>Jueves</v>
      </c>
    </row>
    <row r="3097" spans="1:15" x14ac:dyDescent="0.25">
      <c r="A3097" s="4">
        <v>40983</v>
      </c>
      <c r="B3097">
        <v>4</v>
      </c>
      <c r="C3097">
        <v>2</v>
      </c>
      <c r="D3097" s="5" t="s">
        <v>27</v>
      </c>
      <c r="E3097" s="6">
        <v>611.72</v>
      </c>
      <c r="F3097" s="6">
        <v>963.83</v>
      </c>
      <c r="G3097" s="6">
        <v>1575.55</v>
      </c>
      <c r="H3097" s="6" t="str">
        <f>VLOOKUP(Tabla1[[#This Row],[Caja]],Originales!$I$3:$K$6,2,FALSE)</f>
        <v>Telde</v>
      </c>
      <c r="I3097" s="6" t="str">
        <f>VLOOKUP(Tabla1[[#This Row],[Caja]],Originales!$I$3:$K$6,3,FALSE)</f>
        <v>Las Palmas</v>
      </c>
      <c r="J3097" s="9" t="str">
        <f>VLOOKUP(Tabla1[[#This Row],[CodigoEmpleado]],Originales!$M$3:$P$13,2,FALSE)</f>
        <v>Bea</v>
      </c>
      <c r="K3097" s="10">
        <f>YEAR(Tabla1[[#This Row],[Fecha]])</f>
        <v>2012</v>
      </c>
      <c r="L3097" s="11">
        <f>MONTH(Tabla1[[#This Row],[Fecha]])</f>
        <v>3</v>
      </c>
      <c r="M3097" s="11">
        <f>DAY(Tabla1[[#This Row],[Fecha]])</f>
        <v>15</v>
      </c>
      <c r="N3097" s="11">
        <f>WEEKDAY(Tabla1[[#This Row],[Fecha]],2)</f>
        <v>4</v>
      </c>
      <c r="O3097" s="11" t="str">
        <f t="shared" si="48"/>
        <v>Jueves</v>
      </c>
    </row>
    <row r="3098" spans="1:15" x14ac:dyDescent="0.25">
      <c r="A3098" s="4">
        <v>40984</v>
      </c>
      <c r="B3098">
        <v>1</v>
      </c>
      <c r="C3098">
        <v>1</v>
      </c>
      <c r="D3098" s="5" t="s">
        <v>32</v>
      </c>
      <c r="E3098" s="6">
        <v>589.12</v>
      </c>
      <c r="F3098" s="6">
        <v>978.93</v>
      </c>
      <c r="G3098" s="6">
        <v>1568.05</v>
      </c>
      <c r="H3098" s="6" t="str">
        <f>VLOOKUP(Tabla1[[#This Row],[Caja]],Originales!$I$3:$K$6,2,FALSE)</f>
        <v>Tenerife Norte</v>
      </c>
      <c r="I3098" s="6" t="str">
        <f>VLOOKUP(Tabla1[[#This Row],[Caja]],Originales!$I$3:$K$6,3,FALSE)</f>
        <v>Tenerife</v>
      </c>
      <c r="J3098" s="9" t="str">
        <f>VLOOKUP(Tabla1[[#This Row],[CodigoEmpleado]],Originales!$M$3:$P$13,2,FALSE)</f>
        <v>Ana</v>
      </c>
      <c r="K3098" s="10">
        <f>YEAR(Tabla1[[#This Row],[Fecha]])</f>
        <v>2012</v>
      </c>
      <c r="L3098" s="11">
        <f>MONTH(Tabla1[[#This Row],[Fecha]])</f>
        <v>3</v>
      </c>
      <c r="M3098" s="11">
        <f>DAY(Tabla1[[#This Row],[Fecha]])</f>
        <v>16</v>
      </c>
      <c r="N3098" s="11">
        <f>WEEKDAY(Tabla1[[#This Row],[Fecha]],2)</f>
        <v>5</v>
      </c>
      <c r="O3098" s="11" t="str">
        <f t="shared" si="48"/>
        <v>Viernes</v>
      </c>
    </row>
    <row r="3099" spans="1:15" x14ac:dyDescent="0.25">
      <c r="A3099" s="4">
        <v>40984</v>
      </c>
      <c r="B3099">
        <v>1</v>
      </c>
      <c r="C3099">
        <v>2</v>
      </c>
      <c r="D3099" s="5" t="s">
        <v>37</v>
      </c>
      <c r="E3099" s="6">
        <v>683.42</v>
      </c>
      <c r="F3099" s="6">
        <v>1068.06</v>
      </c>
      <c r="G3099" s="6">
        <v>1751.48</v>
      </c>
      <c r="H3099" s="6" t="str">
        <f>VLOOKUP(Tabla1[[#This Row],[Caja]],Originales!$I$3:$K$6,2,FALSE)</f>
        <v>Tenerife Norte</v>
      </c>
      <c r="I3099" s="6" t="str">
        <f>VLOOKUP(Tabla1[[#This Row],[Caja]],Originales!$I$3:$K$6,3,FALSE)</f>
        <v>Tenerife</v>
      </c>
      <c r="J3099" s="9" t="str">
        <f>VLOOKUP(Tabla1[[#This Row],[CodigoEmpleado]],Originales!$M$3:$P$13,2,FALSE)</f>
        <v>Luis</v>
      </c>
      <c r="K3099" s="10">
        <f>YEAR(Tabla1[[#This Row],[Fecha]])</f>
        <v>2012</v>
      </c>
      <c r="L3099" s="11">
        <f>MONTH(Tabla1[[#This Row],[Fecha]])</f>
        <v>3</v>
      </c>
      <c r="M3099" s="11">
        <f>DAY(Tabla1[[#This Row],[Fecha]])</f>
        <v>16</v>
      </c>
      <c r="N3099" s="11">
        <f>WEEKDAY(Tabla1[[#This Row],[Fecha]],2)</f>
        <v>5</v>
      </c>
      <c r="O3099" s="11" t="str">
        <f t="shared" si="48"/>
        <v>Viernes</v>
      </c>
    </row>
    <row r="3100" spans="1:15" x14ac:dyDescent="0.25">
      <c r="A3100" s="4">
        <v>40984</v>
      </c>
      <c r="B3100">
        <v>2</v>
      </c>
      <c r="C3100">
        <v>1</v>
      </c>
      <c r="D3100" s="5" t="s">
        <v>40</v>
      </c>
      <c r="E3100" s="6">
        <v>604.20000000000005</v>
      </c>
      <c r="F3100" s="6">
        <v>1016.51</v>
      </c>
      <c r="G3100" s="6">
        <v>1620.71</v>
      </c>
      <c r="H3100" s="6" t="str">
        <f>VLOOKUP(Tabla1[[#This Row],[Caja]],Originales!$I$3:$K$6,2,FALSE)</f>
        <v>Tenerife Sur</v>
      </c>
      <c r="I3100" s="6" t="str">
        <f>VLOOKUP(Tabla1[[#This Row],[Caja]],Originales!$I$3:$K$6,3,FALSE)</f>
        <v>Tenerife</v>
      </c>
      <c r="J3100" s="9" t="str">
        <f>VLOOKUP(Tabla1[[#This Row],[CodigoEmpleado]],Originales!$M$3:$P$13,2,FALSE)</f>
        <v>Pepe</v>
      </c>
      <c r="K3100" s="10">
        <f>YEAR(Tabla1[[#This Row],[Fecha]])</f>
        <v>2012</v>
      </c>
      <c r="L3100" s="11">
        <f>MONTH(Tabla1[[#This Row],[Fecha]])</f>
        <v>3</v>
      </c>
      <c r="M3100" s="11">
        <f>DAY(Tabla1[[#This Row],[Fecha]])</f>
        <v>16</v>
      </c>
      <c r="N3100" s="11">
        <f>WEEKDAY(Tabla1[[#This Row],[Fecha]],2)</f>
        <v>5</v>
      </c>
      <c r="O3100" s="11" t="str">
        <f t="shared" si="48"/>
        <v>Viernes</v>
      </c>
    </row>
    <row r="3101" spans="1:15" x14ac:dyDescent="0.25">
      <c r="A3101" s="4">
        <v>40984</v>
      </c>
      <c r="B3101">
        <v>2</v>
      </c>
      <c r="C3101">
        <v>2</v>
      </c>
      <c r="D3101" s="5" t="s">
        <v>41</v>
      </c>
      <c r="E3101" s="6">
        <v>693.38</v>
      </c>
      <c r="F3101" s="6">
        <v>1094.8900000000001</v>
      </c>
      <c r="G3101" s="6">
        <v>1788.27</v>
      </c>
      <c r="H3101" s="6" t="str">
        <f>VLOOKUP(Tabla1[[#This Row],[Caja]],Originales!$I$3:$K$6,2,FALSE)</f>
        <v>Tenerife Sur</v>
      </c>
      <c r="I3101" s="6" t="str">
        <f>VLOOKUP(Tabla1[[#This Row],[Caja]],Originales!$I$3:$K$6,3,FALSE)</f>
        <v>Tenerife</v>
      </c>
      <c r="J3101" s="9" t="str">
        <f>VLOOKUP(Tabla1[[#This Row],[CodigoEmpleado]],Originales!$M$3:$P$13,2,FALSE)</f>
        <v>Javi</v>
      </c>
      <c r="K3101" s="10">
        <f>YEAR(Tabla1[[#This Row],[Fecha]])</f>
        <v>2012</v>
      </c>
      <c r="L3101" s="11">
        <f>MONTH(Tabla1[[#This Row],[Fecha]])</f>
        <v>3</v>
      </c>
      <c r="M3101" s="11">
        <f>DAY(Tabla1[[#This Row],[Fecha]])</f>
        <v>16</v>
      </c>
      <c r="N3101" s="11">
        <f>WEEKDAY(Tabla1[[#This Row],[Fecha]],2)</f>
        <v>5</v>
      </c>
      <c r="O3101" s="11" t="str">
        <f t="shared" si="48"/>
        <v>Viernes</v>
      </c>
    </row>
    <row r="3102" spans="1:15" x14ac:dyDescent="0.25">
      <c r="A3102" s="4">
        <v>40984</v>
      </c>
      <c r="B3102">
        <v>3</v>
      </c>
      <c r="C3102">
        <v>1</v>
      </c>
      <c r="D3102" s="5" t="s">
        <v>43</v>
      </c>
      <c r="E3102" s="6">
        <v>602.02</v>
      </c>
      <c r="F3102" s="6">
        <v>986.41</v>
      </c>
      <c r="G3102" s="6">
        <v>1588.43</v>
      </c>
      <c r="H3102" s="6" t="str">
        <f>VLOOKUP(Tabla1[[#This Row],[Caja]],Originales!$I$3:$K$6,2,FALSE)</f>
        <v>Las Canteras</v>
      </c>
      <c r="I3102" s="6" t="str">
        <f>VLOOKUP(Tabla1[[#This Row],[Caja]],Originales!$I$3:$K$6,3,FALSE)</f>
        <v>Las Palmas</v>
      </c>
      <c r="J3102" s="9" t="str">
        <f>VLOOKUP(Tabla1[[#This Row],[CodigoEmpleado]],Originales!$M$3:$P$13,2,FALSE)</f>
        <v>Jose</v>
      </c>
      <c r="K3102" s="10">
        <f>YEAR(Tabla1[[#This Row],[Fecha]])</f>
        <v>2012</v>
      </c>
      <c r="L3102" s="11">
        <f>MONTH(Tabla1[[#This Row],[Fecha]])</f>
        <v>3</v>
      </c>
      <c r="M3102" s="11">
        <f>DAY(Tabla1[[#This Row],[Fecha]])</f>
        <v>16</v>
      </c>
      <c r="N3102" s="11">
        <f>WEEKDAY(Tabla1[[#This Row],[Fecha]],2)</f>
        <v>5</v>
      </c>
      <c r="O3102" s="11" t="str">
        <f t="shared" si="48"/>
        <v>Viernes</v>
      </c>
    </row>
    <row r="3103" spans="1:15" x14ac:dyDescent="0.25">
      <c r="A3103" s="4">
        <v>40984</v>
      </c>
      <c r="B3103">
        <v>3</v>
      </c>
      <c r="C3103">
        <v>2</v>
      </c>
      <c r="D3103" s="5" t="s">
        <v>47</v>
      </c>
      <c r="E3103" s="6">
        <v>801.95</v>
      </c>
      <c r="F3103" s="6">
        <v>1243.3900000000001</v>
      </c>
      <c r="G3103" s="6">
        <v>2045.34</v>
      </c>
      <c r="H3103" s="6" t="str">
        <f>VLOOKUP(Tabla1[[#This Row],[Caja]],Originales!$I$3:$K$6,2,FALSE)</f>
        <v>Las Canteras</v>
      </c>
      <c r="I3103" s="6" t="str">
        <f>VLOOKUP(Tabla1[[#This Row],[Caja]],Originales!$I$3:$K$6,3,FALSE)</f>
        <v>Las Palmas</v>
      </c>
      <c r="J3103" s="9" t="str">
        <f>VLOOKUP(Tabla1[[#This Row],[CodigoEmpleado]],Originales!$M$3:$P$13,2,FALSE)</f>
        <v>Toño</v>
      </c>
      <c r="K3103" s="10">
        <f>YEAR(Tabla1[[#This Row],[Fecha]])</f>
        <v>2012</v>
      </c>
      <c r="L3103" s="11">
        <f>MONTH(Tabla1[[#This Row],[Fecha]])</f>
        <v>3</v>
      </c>
      <c r="M3103" s="11">
        <f>DAY(Tabla1[[#This Row],[Fecha]])</f>
        <v>16</v>
      </c>
      <c r="N3103" s="11">
        <f>WEEKDAY(Tabla1[[#This Row],[Fecha]],2)</f>
        <v>5</v>
      </c>
      <c r="O3103" s="11" t="str">
        <f t="shared" si="48"/>
        <v>Viernes</v>
      </c>
    </row>
    <row r="3104" spans="1:15" x14ac:dyDescent="0.25">
      <c r="A3104" s="4">
        <v>40984</v>
      </c>
      <c r="B3104">
        <v>4</v>
      </c>
      <c r="C3104">
        <v>1</v>
      </c>
      <c r="D3104" s="5" t="s">
        <v>24</v>
      </c>
      <c r="E3104" s="6">
        <v>568.30999999999995</v>
      </c>
      <c r="F3104" s="6">
        <v>951.36</v>
      </c>
      <c r="G3104" s="6">
        <v>1519.67</v>
      </c>
      <c r="H3104" s="6" t="str">
        <f>VLOOKUP(Tabla1[[#This Row],[Caja]],Originales!$I$3:$K$6,2,FALSE)</f>
        <v>Telde</v>
      </c>
      <c r="I3104" s="6" t="str">
        <f>VLOOKUP(Tabla1[[#This Row],[Caja]],Originales!$I$3:$K$6,3,FALSE)</f>
        <v>Las Palmas</v>
      </c>
      <c r="J3104" s="9" t="str">
        <f>VLOOKUP(Tabla1[[#This Row],[CodigoEmpleado]],Originales!$M$3:$P$13,2,FALSE)</f>
        <v>Ana</v>
      </c>
      <c r="K3104" s="10">
        <f>YEAR(Tabla1[[#This Row],[Fecha]])</f>
        <v>2012</v>
      </c>
      <c r="L3104" s="11">
        <f>MONTH(Tabla1[[#This Row],[Fecha]])</f>
        <v>3</v>
      </c>
      <c r="M3104" s="11">
        <f>DAY(Tabla1[[#This Row],[Fecha]])</f>
        <v>16</v>
      </c>
      <c r="N3104" s="11">
        <f>WEEKDAY(Tabla1[[#This Row],[Fecha]],2)</f>
        <v>5</v>
      </c>
      <c r="O3104" s="11" t="str">
        <f t="shared" si="48"/>
        <v>Viernes</v>
      </c>
    </row>
    <row r="3105" spans="1:15" x14ac:dyDescent="0.25">
      <c r="A3105" s="4">
        <v>40984</v>
      </c>
      <c r="B3105">
        <v>4</v>
      </c>
      <c r="C3105">
        <v>2</v>
      </c>
      <c r="D3105" s="5" t="s">
        <v>30</v>
      </c>
      <c r="E3105" s="6">
        <v>685.27</v>
      </c>
      <c r="F3105" s="6">
        <v>1124.67</v>
      </c>
      <c r="G3105" s="6">
        <v>1809.94</v>
      </c>
      <c r="H3105" s="6" t="str">
        <f>VLOOKUP(Tabla1[[#This Row],[Caja]],Originales!$I$3:$K$6,2,FALSE)</f>
        <v>Telde</v>
      </c>
      <c r="I3105" s="6" t="str">
        <f>VLOOKUP(Tabla1[[#This Row],[Caja]],Originales!$I$3:$K$6,3,FALSE)</f>
        <v>Las Palmas</v>
      </c>
      <c r="J3105" s="9" t="str">
        <f>VLOOKUP(Tabla1[[#This Row],[CodigoEmpleado]],Originales!$M$3:$P$13,2,FALSE)</f>
        <v>Juan</v>
      </c>
      <c r="K3105" s="10">
        <f>YEAR(Tabla1[[#This Row],[Fecha]])</f>
        <v>2012</v>
      </c>
      <c r="L3105" s="11">
        <f>MONTH(Tabla1[[#This Row],[Fecha]])</f>
        <v>3</v>
      </c>
      <c r="M3105" s="11">
        <f>DAY(Tabla1[[#This Row],[Fecha]])</f>
        <v>16</v>
      </c>
      <c r="N3105" s="11">
        <f>WEEKDAY(Tabla1[[#This Row],[Fecha]],2)</f>
        <v>5</v>
      </c>
      <c r="O3105" s="11" t="str">
        <f t="shared" si="48"/>
        <v>Viernes</v>
      </c>
    </row>
    <row r="3106" spans="1:15" x14ac:dyDescent="0.25">
      <c r="A3106" s="4">
        <v>40985</v>
      </c>
      <c r="B3106">
        <v>1</v>
      </c>
      <c r="C3106">
        <v>1</v>
      </c>
      <c r="D3106" s="5" t="s">
        <v>16</v>
      </c>
      <c r="E3106" s="6">
        <v>643.05999999999995</v>
      </c>
      <c r="F3106" s="6">
        <v>1123.3599999999999</v>
      </c>
      <c r="G3106" s="6">
        <v>1766.42</v>
      </c>
      <c r="H3106" s="6" t="str">
        <f>VLOOKUP(Tabla1[[#This Row],[Caja]],Originales!$I$3:$K$6,2,FALSE)</f>
        <v>Tenerife Norte</v>
      </c>
      <c r="I3106" s="6" t="str">
        <f>VLOOKUP(Tabla1[[#This Row],[Caja]],Originales!$I$3:$K$6,3,FALSE)</f>
        <v>Tenerife</v>
      </c>
      <c r="J3106" s="9" t="str">
        <f>VLOOKUP(Tabla1[[#This Row],[CodigoEmpleado]],Originales!$M$3:$P$13,2,FALSE)</f>
        <v>Jorge</v>
      </c>
      <c r="K3106" s="10">
        <f>YEAR(Tabla1[[#This Row],[Fecha]])</f>
        <v>2012</v>
      </c>
      <c r="L3106" s="11">
        <f>MONTH(Tabla1[[#This Row],[Fecha]])</f>
        <v>3</v>
      </c>
      <c r="M3106" s="11">
        <f>DAY(Tabla1[[#This Row],[Fecha]])</f>
        <v>17</v>
      </c>
      <c r="N3106" s="11">
        <f>WEEKDAY(Tabla1[[#This Row],[Fecha]],2)</f>
        <v>6</v>
      </c>
      <c r="O3106" s="11" t="str">
        <f t="shared" si="48"/>
        <v>Sábado</v>
      </c>
    </row>
    <row r="3107" spans="1:15" x14ac:dyDescent="0.25">
      <c r="A3107" s="4">
        <v>40985</v>
      </c>
      <c r="B3107">
        <v>1</v>
      </c>
      <c r="C3107">
        <v>2</v>
      </c>
      <c r="D3107" s="5" t="s">
        <v>22</v>
      </c>
      <c r="E3107" s="6">
        <v>647.6</v>
      </c>
      <c r="F3107" s="6">
        <v>992.06</v>
      </c>
      <c r="G3107" s="6">
        <v>1639.66</v>
      </c>
      <c r="H3107" s="6" t="str">
        <f>VLOOKUP(Tabla1[[#This Row],[Caja]],Originales!$I$3:$K$6,2,FALSE)</f>
        <v>Tenerife Norte</v>
      </c>
      <c r="I3107" s="6" t="str">
        <f>VLOOKUP(Tabla1[[#This Row],[Caja]],Originales!$I$3:$K$6,3,FALSE)</f>
        <v>Tenerife</v>
      </c>
      <c r="J3107" s="9" t="str">
        <f>VLOOKUP(Tabla1[[#This Row],[CodigoEmpleado]],Originales!$M$3:$P$13,2,FALSE)</f>
        <v>Paco</v>
      </c>
      <c r="K3107" s="10">
        <f>YEAR(Tabla1[[#This Row],[Fecha]])</f>
        <v>2012</v>
      </c>
      <c r="L3107" s="11">
        <f>MONTH(Tabla1[[#This Row],[Fecha]])</f>
        <v>3</v>
      </c>
      <c r="M3107" s="11">
        <f>DAY(Tabla1[[#This Row],[Fecha]])</f>
        <v>17</v>
      </c>
      <c r="N3107" s="11">
        <f>WEEKDAY(Tabla1[[#This Row],[Fecha]],2)</f>
        <v>6</v>
      </c>
      <c r="O3107" s="11" t="str">
        <f t="shared" si="48"/>
        <v>Sábado</v>
      </c>
    </row>
    <row r="3108" spans="1:15" x14ac:dyDescent="0.25">
      <c r="A3108" s="4">
        <v>40985</v>
      </c>
      <c r="B3108">
        <v>2</v>
      </c>
      <c r="C3108">
        <v>1</v>
      </c>
      <c r="D3108" s="5" t="s">
        <v>27</v>
      </c>
      <c r="E3108" s="6">
        <v>654.66</v>
      </c>
      <c r="F3108" s="6">
        <v>999.36</v>
      </c>
      <c r="G3108" s="6">
        <v>1654.02</v>
      </c>
      <c r="H3108" s="6" t="str">
        <f>VLOOKUP(Tabla1[[#This Row],[Caja]],Originales!$I$3:$K$6,2,FALSE)</f>
        <v>Tenerife Sur</v>
      </c>
      <c r="I3108" s="6" t="str">
        <f>VLOOKUP(Tabla1[[#This Row],[Caja]],Originales!$I$3:$K$6,3,FALSE)</f>
        <v>Tenerife</v>
      </c>
      <c r="J3108" s="9" t="str">
        <f>VLOOKUP(Tabla1[[#This Row],[CodigoEmpleado]],Originales!$M$3:$P$13,2,FALSE)</f>
        <v>Bea</v>
      </c>
      <c r="K3108" s="10">
        <f>YEAR(Tabla1[[#This Row],[Fecha]])</f>
        <v>2012</v>
      </c>
      <c r="L3108" s="11">
        <f>MONTH(Tabla1[[#This Row],[Fecha]])</f>
        <v>3</v>
      </c>
      <c r="M3108" s="11">
        <f>DAY(Tabla1[[#This Row],[Fecha]])</f>
        <v>17</v>
      </c>
      <c r="N3108" s="11">
        <f>WEEKDAY(Tabla1[[#This Row],[Fecha]],2)</f>
        <v>6</v>
      </c>
      <c r="O3108" s="11" t="str">
        <f t="shared" si="48"/>
        <v>Sábado</v>
      </c>
    </row>
    <row r="3109" spans="1:15" x14ac:dyDescent="0.25">
      <c r="A3109" s="4">
        <v>40985</v>
      </c>
      <c r="B3109">
        <v>2</v>
      </c>
      <c r="C3109">
        <v>2</v>
      </c>
      <c r="D3109" s="5" t="s">
        <v>32</v>
      </c>
      <c r="E3109" s="6">
        <v>745.6</v>
      </c>
      <c r="F3109" s="6">
        <v>1184.57</v>
      </c>
      <c r="G3109" s="6">
        <v>1930.17</v>
      </c>
      <c r="H3109" s="6" t="str">
        <f>VLOOKUP(Tabla1[[#This Row],[Caja]],Originales!$I$3:$K$6,2,FALSE)</f>
        <v>Tenerife Sur</v>
      </c>
      <c r="I3109" s="6" t="str">
        <f>VLOOKUP(Tabla1[[#This Row],[Caja]],Originales!$I$3:$K$6,3,FALSE)</f>
        <v>Tenerife</v>
      </c>
      <c r="J3109" s="9" t="str">
        <f>VLOOKUP(Tabla1[[#This Row],[CodigoEmpleado]],Originales!$M$3:$P$13,2,FALSE)</f>
        <v>Ana</v>
      </c>
      <c r="K3109" s="10">
        <f>YEAR(Tabla1[[#This Row],[Fecha]])</f>
        <v>2012</v>
      </c>
      <c r="L3109" s="11">
        <f>MONTH(Tabla1[[#This Row],[Fecha]])</f>
        <v>3</v>
      </c>
      <c r="M3109" s="11">
        <f>DAY(Tabla1[[#This Row],[Fecha]])</f>
        <v>17</v>
      </c>
      <c r="N3109" s="11">
        <f>WEEKDAY(Tabla1[[#This Row],[Fecha]],2)</f>
        <v>6</v>
      </c>
      <c r="O3109" s="11" t="str">
        <f t="shared" si="48"/>
        <v>Sábado</v>
      </c>
    </row>
    <row r="3110" spans="1:15" x14ac:dyDescent="0.25">
      <c r="A3110" s="4">
        <v>40985</v>
      </c>
      <c r="B3110">
        <v>3</v>
      </c>
      <c r="C3110">
        <v>1</v>
      </c>
      <c r="D3110" s="5" t="s">
        <v>37</v>
      </c>
      <c r="E3110" s="6">
        <v>602.65</v>
      </c>
      <c r="F3110" s="6">
        <v>1037.7</v>
      </c>
      <c r="G3110" s="6">
        <v>1640.35</v>
      </c>
      <c r="H3110" s="6" t="str">
        <f>VLOOKUP(Tabla1[[#This Row],[Caja]],Originales!$I$3:$K$6,2,FALSE)</f>
        <v>Las Canteras</v>
      </c>
      <c r="I3110" s="6" t="str">
        <f>VLOOKUP(Tabla1[[#This Row],[Caja]],Originales!$I$3:$K$6,3,FALSE)</f>
        <v>Las Palmas</v>
      </c>
      <c r="J3110" s="9" t="str">
        <f>VLOOKUP(Tabla1[[#This Row],[CodigoEmpleado]],Originales!$M$3:$P$13,2,FALSE)</f>
        <v>Luis</v>
      </c>
      <c r="K3110" s="10">
        <f>YEAR(Tabla1[[#This Row],[Fecha]])</f>
        <v>2012</v>
      </c>
      <c r="L3110" s="11">
        <f>MONTH(Tabla1[[#This Row],[Fecha]])</f>
        <v>3</v>
      </c>
      <c r="M3110" s="11">
        <f>DAY(Tabla1[[#This Row],[Fecha]])</f>
        <v>17</v>
      </c>
      <c r="N3110" s="11">
        <f>WEEKDAY(Tabla1[[#This Row],[Fecha]],2)</f>
        <v>6</v>
      </c>
      <c r="O3110" s="11" t="str">
        <f t="shared" si="48"/>
        <v>Sábado</v>
      </c>
    </row>
    <row r="3111" spans="1:15" x14ac:dyDescent="0.25">
      <c r="A3111" s="4">
        <v>40985</v>
      </c>
      <c r="B3111">
        <v>3</v>
      </c>
      <c r="C3111">
        <v>2</v>
      </c>
      <c r="D3111" s="5" t="s">
        <v>40</v>
      </c>
      <c r="E3111" s="6">
        <v>614.55999999999995</v>
      </c>
      <c r="F3111" s="6">
        <v>1032.42</v>
      </c>
      <c r="G3111" s="6">
        <v>1646.98</v>
      </c>
      <c r="H3111" s="6" t="str">
        <f>VLOOKUP(Tabla1[[#This Row],[Caja]],Originales!$I$3:$K$6,2,FALSE)</f>
        <v>Las Canteras</v>
      </c>
      <c r="I3111" s="6" t="str">
        <f>VLOOKUP(Tabla1[[#This Row],[Caja]],Originales!$I$3:$K$6,3,FALSE)</f>
        <v>Las Palmas</v>
      </c>
      <c r="J3111" s="9" t="str">
        <f>VLOOKUP(Tabla1[[#This Row],[CodigoEmpleado]],Originales!$M$3:$P$13,2,FALSE)</f>
        <v>Pepe</v>
      </c>
      <c r="K3111" s="10">
        <f>YEAR(Tabla1[[#This Row],[Fecha]])</f>
        <v>2012</v>
      </c>
      <c r="L3111" s="11">
        <f>MONTH(Tabla1[[#This Row],[Fecha]])</f>
        <v>3</v>
      </c>
      <c r="M3111" s="11">
        <f>DAY(Tabla1[[#This Row],[Fecha]])</f>
        <v>17</v>
      </c>
      <c r="N3111" s="11">
        <f>WEEKDAY(Tabla1[[#This Row],[Fecha]],2)</f>
        <v>6</v>
      </c>
      <c r="O3111" s="11" t="str">
        <f t="shared" si="48"/>
        <v>Sábado</v>
      </c>
    </row>
    <row r="3112" spans="1:15" x14ac:dyDescent="0.25">
      <c r="A3112" s="4">
        <v>40985</v>
      </c>
      <c r="B3112">
        <v>4</v>
      </c>
      <c r="C3112">
        <v>1</v>
      </c>
      <c r="D3112" s="5" t="s">
        <v>41</v>
      </c>
      <c r="E3112" s="6">
        <v>633.78</v>
      </c>
      <c r="F3112" s="6">
        <v>1013.26</v>
      </c>
      <c r="G3112" s="6">
        <v>1647.04</v>
      </c>
      <c r="H3112" s="6" t="str">
        <f>VLOOKUP(Tabla1[[#This Row],[Caja]],Originales!$I$3:$K$6,2,FALSE)</f>
        <v>Telde</v>
      </c>
      <c r="I3112" s="6" t="str">
        <f>VLOOKUP(Tabla1[[#This Row],[Caja]],Originales!$I$3:$K$6,3,FALSE)</f>
        <v>Las Palmas</v>
      </c>
      <c r="J3112" s="9" t="str">
        <f>VLOOKUP(Tabla1[[#This Row],[CodigoEmpleado]],Originales!$M$3:$P$13,2,FALSE)</f>
        <v>Javi</v>
      </c>
      <c r="K3112" s="10">
        <f>YEAR(Tabla1[[#This Row],[Fecha]])</f>
        <v>2012</v>
      </c>
      <c r="L3112" s="11">
        <f>MONTH(Tabla1[[#This Row],[Fecha]])</f>
        <v>3</v>
      </c>
      <c r="M3112" s="11">
        <f>DAY(Tabla1[[#This Row],[Fecha]])</f>
        <v>17</v>
      </c>
      <c r="N3112" s="11">
        <f>WEEKDAY(Tabla1[[#This Row],[Fecha]],2)</f>
        <v>6</v>
      </c>
      <c r="O3112" s="11" t="str">
        <f t="shared" si="48"/>
        <v>Sábado</v>
      </c>
    </row>
    <row r="3113" spans="1:15" x14ac:dyDescent="0.25">
      <c r="A3113" s="4">
        <v>40985</v>
      </c>
      <c r="B3113">
        <v>4</v>
      </c>
      <c r="C3113">
        <v>2</v>
      </c>
      <c r="D3113" s="5" t="s">
        <v>43</v>
      </c>
      <c r="E3113" s="6">
        <v>710.25</v>
      </c>
      <c r="F3113" s="6">
        <v>1127.3399999999999</v>
      </c>
      <c r="G3113" s="6">
        <v>1837.59</v>
      </c>
      <c r="H3113" s="6" t="str">
        <f>VLOOKUP(Tabla1[[#This Row],[Caja]],Originales!$I$3:$K$6,2,FALSE)</f>
        <v>Telde</v>
      </c>
      <c r="I3113" s="6" t="str">
        <f>VLOOKUP(Tabla1[[#This Row],[Caja]],Originales!$I$3:$K$6,3,FALSE)</f>
        <v>Las Palmas</v>
      </c>
      <c r="J3113" s="9" t="str">
        <f>VLOOKUP(Tabla1[[#This Row],[CodigoEmpleado]],Originales!$M$3:$P$13,2,FALSE)</f>
        <v>Jose</v>
      </c>
      <c r="K3113" s="10">
        <f>YEAR(Tabla1[[#This Row],[Fecha]])</f>
        <v>2012</v>
      </c>
      <c r="L3113" s="11">
        <f>MONTH(Tabla1[[#This Row],[Fecha]])</f>
        <v>3</v>
      </c>
      <c r="M3113" s="11">
        <f>DAY(Tabla1[[#This Row],[Fecha]])</f>
        <v>17</v>
      </c>
      <c r="N3113" s="11">
        <f>WEEKDAY(Tabla1[[#This Row],[Fecha]],2)</f>
        <v>6</v>
      </c>
      <c r="O3113" s="11" t="str">
        <f t="shared" si="48"/>
        <v>Sábado</v>
      </c>
    </row>
    <row r="3114" spans="1:15" x14ac:dyDescent="0.25">
      <c r="A3114" s="4">
        <v>40986</v>
      </c>
      <c r="B3114">
        <v>1</v>
      </c>
      <c r="C3114">
        <v>1</v>
      </c>
      <c r="D3114" s="5" t="s">
        <v>47</v>
      </c>
      <c r="E3114" s="6">
        <v>666.4</v>
      </c>
      <c r="F3114" s="6">
        <v>1091.76</v>
      </c>
      <c r="G3114" s="6">
        <v>1758.16</v>
      </c>
      <c r="H3114" s="6" t="str">
        <f>VLOOKUP(Tabla1[[#This Row],[Caja]],Originales!$I$3:$K$6,2,FALSE)</f>
        <v>Tenerife Norte</v>
      </c>
      <c r="I3114" s="6" t="str">
        <f>VLOOKUP(Tabla1[[#This Row],[Caja]],Originales!$I$3:$K$6,3,FALSE)</f>
        <v>Tenerife</v>
      </c>
      <c r="J3114" s="9" t="str">
        <f>VLOOKUP(Tabla1[[#This Row],[CodigoEmpleado]],Originales!$M$3:$P$13,2,FALSE)</f>
        <v>Toño</v>
      </c>
      <c r="K3114" s="10">
        <f>YEAR(Tabla1[[#This Row],[Fecha]])</f>
        <v>2012</v>
      </c>
      <c r="L3114" s="11">
        <f>MONTH(Tabla1[[#This Row],[Fecha]])</f>
        <v>3</v>
      </c>
      <c r="M3114" s="11">
        <f>DAY(Tabla1[[#This Row],[Fecha]])</f>
        <v>18</v>
      </c>
      <c r="N3114" s="11">
        <f>WEEKDAY(Tabla1[[#This Row],[Fecha]],2)</f>
        <v>7</v>
      </c>
      <c r="O3114" s="11" t="str">
        <f t="shared" si="48"/>
        <v>Domingo</v>
      </c>
    </row>
    <row r="3115" spans="1:15" x14ac:dyDescent="0.25">
      <c r="A3115" s="4">
        <v>40986</v>
      </c>
      <c r="B3115">
        <v>1</v>
      </c>
      <c r="C3115">
        <v>2</v>
      </c>
      <c r="D3115" s="5" t="s">
        <v>24</v>
      </c>
      <c r="E3115" s="6">
        <v>817.39</v>
      </c>
      <c r="F3115" s="6">
        <v>1226.53</v>
      </c>
      <c r="G3115" s="6">
        <v>2043.92</v>
      </c>
      <c r="H3115" s="6" t="str">
        <f>VLOOKUP(Tabla1[[#This Row],[Caja]],Originales!$I$3:$K$6,2,FALSE)</f>
        <v>Tenerife Norte</v>
      </c>
      <c r="I3115" s="6" t="str">
        <f>VLOOKUP(Tabla1[[#This Row],[Caja]],Originales!$I$3:$K$6,3,FALSE)</f>
        <v>Tenerife</v>
      </c>
      <c r="J3115" s="9" t="str">
        <f>VLOOKUP(Tabla1[[#This Row],[CodigoEmpleado]],Originales!$M$3:$P$13,2,FALSE)</f>
        <v>Ana</v>
      </c>
      <c r="K3115" s="10">
        <f>YEAR(Tabla1[[#This Row],[Fecha]])</f>
        <v>2012</v>
      </c>
      <c r="L3115" s="11">
        <f>MONTH(Tabla1[[#This Row],[Fecha]])</f>
        <v>3</v>
      </c>
      <c r="M3115" s="11">
        <f>DAY(Tabla1[[#This Row],[Fecha]])</f>
        <v>18</v>
      </c>
      <c r="N3115" s="11">
        <f>WEEKDAY(Tabla1[[#This Row],[Fecha]],2)</f>
        <v>7</v>
      </c>
      <c r="O3115" s="11" t="str">
        <f t="shared" si="48"/>
        <v>Domingo</v>
      </c>
    </row>
    <row r="3116" spans="1:15" x14ac:dyDescent="0.25">
      <c r="A3116" s="4">
        <v>40986</v>
      </c>
      <c r="B3116">
        <v>2</v>
      </c>
      <c r="C3116">
        <v>1</v>
      </c>
      <c r="D3116" s="5" t="s">
        <v>30</v>
      </c>
      <c r="E3116" s="6">
        <v>679.67</v>
      </c>
      <c r="F3116" s="6">
        <v>1082.95</v>
      </c>
      <c r="G3116" s="6">
        <v>1762.62</v>
      </c>
      <c r="H3116" s="6" t="str">
        <f>VLOOKUP(Tabla1[[#This Row],[Caja]],Originales!$I$3:$K$6,2,FALSE)</f>
        <v>Tenerife Sur</v>
      </c>
      <c r="I3116" s="6" t="str">
        <f>VLOOKUP(Tabla1[[#This Row],[Caja]],Originales!$I$3:$K$6,3,FALSE)</f>
        <v>Tenerife</v>
      </c>
      <c r="J3116" s="9" t="str">
        <f>VLOOKUP(Tabla1[[#This Row],[CodigoEmpleado]],Originales!$M$3:$P$13,2,FALSE)</f>
        <v>Juan</v>
      </c>
      <c r="K3116" s="10">
        <f>YEAR(Tabla1[[#This Row],[Fecha]])</f>
        <v>2012</v>
      </c>
      <c r="L3116" s="11">
        <f>MONTH(Tabla1[[#This Row],[Fecha]])</f>
        <v>3</v>
      </c>
      <c r="M3116" s="11">
        <f>DAY(Tabla1[[#This Row],[Fecha]])</f>
        <v>18</v>
      </c>
      <c r="N3116" s="11">
        <f>WEEKDAY(Tabla1[[#This Row],[Fecha]],2)</f>
        <v>7</v>
      </c>
      <c r="O3116" s="11" t="str">
        <f t="shared" si="48"/>
        <v>Domingo</v>
      </c>
    </row>
    <row r="3117" spans="1:15" x14ac:dyDescent="0.25">
      <c r="A3117" s="4">
        <v>40986</v>
      </c>
      <c r="B3117">
        <v>2</v>
      </c>
      <c r="C3117">
        <v>2</v>
      </c>
      <c r="D3117" s="5" t="s">
        <v>16</v>
      </c>
      <c r="E3117" s="6">
        <v>579.49</v>
      </c>
      <c r="F3117" s="6">
        <v>997.54</v>
      </c>
      <c r="G3117" s="6">
        <v>1577.03</v>
      </c>
      <c r="H3117" s="6" t="str">
        <f>VLOOKUP(Tabla1[[#This Row],[Caja]],Originales!$I$3:$K$6,2,FALSE)</f>
        <v>Tenerife Sur</v>
      </c>
      <c r="I3117" s="6" t="str">
        <f>VLOOKUP(Tabla1[[#This Row],[Caja]],Originales!$I$3:$K$6,3,FALSE)</f>
        <v>Tenerife</v>
      </c>
      <c r="J3117" s="9" t="str">
        <f>VLOOKUP(Tabla1[[#This Row],[CodigoEmpleado]],Originales!$M$3:$P$13,2,FALSE)</f>
        <v>Jorge</v>
      </c>
      <c r="K3117" s="10">
        <f>YEAR(Tabla1[[#This Row],[Fecha]])</f>
        <v>2012</v>
      </c>
      <c r="L3117" s="11">
        <f>MONTH(Tabla1[[#This Row],[Fecha]])</f>
        <v>3</v>
      </c>
      <c r="M3117" s="11">
        <f>DAY(Tabla1[[#This Row],[Fecha]])</f>
        <v>18</v>
      </c>
      <c r="N3117" s="11">
        <f>WEEKDAY(Tabla1[[#This Row],[Fecha]],2)</f>
        <v>7</v>
      </c>
      <c r="O3117" s="11" t="str">
        <f t="shared" si="48"/>
        <v>Domingo</v>
      </c>
    </row>
    <row r="3118" spans="1:15" x14ac:dyDescent="0.25">
      <c r="A3118" s="4">
        <v>40986</v>
      </c>
      <c r="B3118">
        <v>3</v>
      </c>
      <c r="C3118">
        <v>1</v>
      </c>
      <c r="D3118" s="5" t="s">
        <v>22</v>
      </c>
      <c r="E3118" s="6">
        <v>659.34</v>
      </c>
      <c r="F3118" s="6">
        <v>1052.3</v>
      </c>
      <c r="G3118" s="6">
        <v>1711.64</v>
      </c>
      <c r="H3118" s="6" t="str">
        <f>VLOOKUP(Tabla1[[#This Row],[Caja]],Originales!$I$3:$K$6,2,FALSE)</f>
        <v>Las Canteras</v>
      </c>
      <c r="I3118" s="6" t="str">
        <f>VLOOKUP(Tabla1[[#This Row],[Caja]],Originales!$I$3:$K$6,3,FALSE)</f>
        <v>Las Palmas</v>
      </c>
      <c r="J3118" s="9" t="str">
        <f>VLOOKUP(Tabla1[[#This Row],[CodigoEmpleado]],Originales!$M$3:$P$13,2,FALSE)</f>
        <v>Paco</v>
      </c>
      <c r="K3118" s="10">
        <f>YEAR(Tabla1[[#This Row],[Fecha]])</f>
        <v>2012</v>
      </c>
      <c r="L3118" s="11">
        <f>MONTH(Tabla1[[#This Row],[Fecha]])</f>
        <v>3</v>
      </c>
      <c r="M3118" s="11">
        <f>DAY(Tabla1[[#This Row],[Fecha]])</f>
        <v>18</v>
      </c>
      <c r="N3118" s="11">
        <f>WEEKDAY(Tabla1[[#This Row],[Fecha]],2)</f>
        <v>7</v>
      </c>
      <c r="O3118" s="11" t="str">
        <f t="shared" si="48"/>
        <v>Domingo</v>
      </c>
    </row>
    <row r="3119" spans="1:15" x14ac:dyDescent="0.25">
      <c r="A3119" s="4">
        <v>40986</v>
      </c>
      <c r="B3119">
        <v>3</v>
      </c>
      <c r="C3119">
        <v>2</v>
      </c>
      <c r="D3119" s="5" t="s">
        <v>27</v>
      </c>
      <c r="E3119" s="6">
        <v>731.97</v>
      </c>
      <c r="F3119" s="6">
        <v>1154.0899999999999</v>
      </c>
      <c r="G3119" s="6">
        <v>1886.06</v>
      </c>
      <c r="H3119" s="6" t="str">
        <f>VLOOKUP(Tabla1[[#This Row],[Caja]],Originales!$I$3:$K$6,2,FALSE)</f>
        <v>Las Canteras</v>
      </c>
      <c r="I3119" s="6" t="str">
        <f>VLOOKUP(Tabla1[[#This Row],[Caja]],Originales!$I$3:$K$6,3,FALSE)</f>
        <v>Las Palmas</v>
      </c>
      <c r="J3119" s="9" t="str">
        <f>VLOOKUP(Tabla1[[#This Row],[CodigoEmpleado]],Originales!$M$3:$P$13,2,FALSE)</f>
        <v>Bea</v>
      </c>
      <c r="K3119" s="10">
        <f>YEAR(Tabla1[[#This Row],[Fecha]])</f>
        <v>2012</v>
      </c>
      <c r="L3119" s="11">
        <f>MONTH(Tabla1[[#This Row],[Fecha]])</f>
        <v>3</v>
      </c>
      <c r="M3119" s="11">
        <f>DAY(Tabla1[[#This Row],[Fecha]])</f>
        <v>18</v>
      </c>
      <c r="N3119" s="11">
        <f>WEEKDAY(Tabla1[[#This Row],[Fecha]],2)</f>
        <v>7</v>
      </c>
      <c r="O3119" s="11" t="str">
        <f t="shared" si="48"/>
        <v>Domingo</v>
      </c>
    </row>
    <row r="3120" spans="1:15" x14ac:dyDescent="0.25">
      <c r="A3120" s="4">
        <v>40986</v>
      </c>
      <c r="B3120">
        <v>4</v>
      </c>
      <c r="C3120">
        <v>1</v>
      </c>
      <c r="D3120" s="5" t="s">
        <v>32</v>
      </c>
      <c r="E3120" s="6">
        <v>543.21</v>
      </c>
      <c r="F3120" s="6">
        <v>978.5</v>
      </c>
      <c r="G3120" s="6">
        <v>1521.71</v>
      </c>
      <c r="H3120" s="6" t="str">
        <f>VLOOKUP(Tabla1[[#This Row],[Caja]],Originales!$I$3:$K$6,2,FALSE)</f>
        <v>Telde</v>
      </c>
      <c r="I3120" s="6" t="str">
        <f>VLOOKUP(Tabla1[[#This Row],[Caja]],Originales!$I$3:$K$6,3,FALSE)</f>
        <v>Las Palmas</v>
      </c>
      <c r="J3120" s="9" t="str">
        <f>VLOOKUP(Tabla1[[#This Row],[CodigoEmpleado]],Originales!$M$3:$P$13,2,FALSE)</f>
        <v>Ana</v>
      </c>
      <c r="K3120" s="10">
        <f>YEAR(Tabla1[[#This Row],[Fecha]])</f>
        <v>2012</v>
      </c>
      <c r="L3120" s="11">
        <f>MONTH(Tabla1[[#This Row],[Fecha]])</f>
        <v>3</v>
      </c>
      <c r="M3120" s="11">
        <f>DAY(Tabla1[[#This Row],[Fecha]])</f>
        <v>18</v>
      </c>
      <c r="N3120" s="11">
        <f>WEEKDAY(Tabla1[[#This Row],[Fecha]],2)</f>
        <v>7</v>
      </c>
      <c r="O3120" s="11" t="str">
        <f t="shared" si="48"/>
        <v>Domingo</v>
      </c>
    </row>
    <row r="3121" spans="1:15" x14ac:dyDescent="0.25">
      <c r="A3121" s="4">
        <v>40986</v>
      </c>
      <c r="B3121">
        <v>4</v>
      </c>
      <c r="C3121">
        <v>2</v>
      </c>
      <c r="D3121" s="5" t="s">
        <v>37</v>
      </c>
      <c r="E3121" s="6">
        <v>582.42999999999995</v>
      </c>
      <c r="F3121" s="6">
        <v>1030.72</v>
      </c>
      <c r="G3121" s="6">
        <v>1613.15</v>
      </c>
      <c r="H3121" s="6" t="str">
        <f>VLOOKUP(Tabla1[[#This Row],[Caja]],Originales!$I$3:$K$6,2,FALSE)</f>
        <v>Telde</v>
      </c>
      <c r="I3121" s="6" t="str">
        <f>VLOOKUP(Tabla1[[#This Row],[Caja]],Originales!$I$3:$K$6,3,FALSE)</f>
        <v>Las Palmas</v>
      </c>
      <c r="J3121" s="9" t="str">
        <f>VLOOKUP(Tabla1[[#This Row],[CodigoEmpleado]],Originales!$M$3:$P$13,2,FALSE)</f>
        <v>Luis</v>
      </c>
      <c r="K3121" s="10">
        <f>YEAR(Tabla1[[#This Row],[Fecha]])</f>
        <v>2012</v>
      </c>
      <c r="L3121" s="11">
        <f>MONTH(Tabla1[[#This Row],[Fecha]])</f>
        <v>3</v>
      </c>
      <c r="M3121" s="11">
        <f>DAY(Tabla1[[#This Row],[Fecha]])</f>
        <v>18</v>
      </c>
      <c r="N3121" s="11">
        <f>WEEKDAY(Tabla1[[#This Row],[Fecha]],2)</f>
        <v>7</v>
      </c>
      <c r="O3121" s="11" t="str">
        <f t="shared" si="48"/>
        <v>Domingo</v>
      </c>
    </row>
    <row r="3122" spans="1:15" x14ac:dyDescent="0.25">
      <c r="A3122" s="4">
        <v>40987</v>
      </c>
      <c r="B3122">
        <v>1</v>
      </c>
      <c r="C3122">
        <v>1</v>
      </c>
      <c r="D3122" s="5" t="s">
        <v>40</v>
      </c>
      <c r="E3122" s="6">
        <v>650.47</v>
      </c>
      <c r="F3122" s="6">
        <v>1041.58</v>
      </c>
      <c r="G3122" s="6">
        <v>1692.05</v>
      </c>
      <c r="H3122" s="6" t="str">
        <f>VLOOKUP(Tabla1[[#This Row],[Caja]],Originales!$I$3:$K$6,2,FALSE)</f>
        <v>Tenerife Norte</v>
      </c>
      <c r="I3122" s="6" t="str">
        <f>VLOOKUP(Tabla1[[#This Row],[Caja]],Originales!$I$3:$K$6,3,FALSE)</f>
        <v>Tenerife</v>
      </c>
      <c r="J3122" s="9" t="str">
        <f>VLOOKUP(Tabla1[[#This Row],[CodigoEmpleado]],Originales!$M$3:$P$13,2,FALSE)</f>
        <v>Pepe</v>
      </c>
      <c r="K3122" s="10">
        <f>YEAR(Tabla1[[#This Row],[Fecha]])</f>
        <v>2012</v>
      </c>
      <c r="L3122" s="11">
        <f>MONTH(Tabla1[[#This Row],[Fecha]])</f>
        <v>3</v>
      </c>
      <c r="M3122" s="11">
        <f>DAY(Tabla1[[#This Row],[Fecha]])</f>
        <v>19</v>
      </c>
      <c r="N3122" s="11">
        <f>WEEKDAY(Tabla1[[#This Row],[Fecha]],2)</f>
        <v>1</v>
      </c>
      <c r="O3122" s="11" t="str">
        <f t="shared" si="48"/>
        <v>Lunes</v>
      </c>
    </row>
    <row r="3123" spans="1:15" x14ac:dyDescent="0.25">
      <c r="A3123" s="4">
        <v>40987</v>
      </c>
      <c r="B3123">
        <v>1</v>
      </c>
      <c r="C3123">
        <v>2</v>
      </c>
      <c r="D3123" s="5" t="s">
        <v>41</v>
      </c>
      <c r="E3123" s="6">
        <v>651.20000000000005</v>
      </c>
      <c r="F3123" s="6">
        <v>1158.7</v>
      </c>
      <c r="G3123" s="6">
        <v>1809.9</v>
      </c>
      <c r="H3123" s="6" t="str">
        <f>VLOOKUP(Tabla1[[#This Row],[Caja]],Originales!$I$3:$K$6,2,FALSE)</f>
        <v>Tenerife Norte</v>
      </c>
      <c r="I3123" s="6" t="str">
        <f>VLOOKUP(Tabla1[[#This Row],[Caja]],Originales!$I$3:$K$6,3,FALSE)</f>
        <v>Tenerife</v>
      </c>
      <c r="J3123" s="9" t="str">
        <f>VLOOKUP(Tabla1[[#This Row],[CodigoEmpleado]],Originales!$M$3:$P$13,2,FALSE)</f>
        <v>Javi</v>
      </c>
      <c r="K3123" s="10">
        <f>YEAR(Tabla1[[#This Row],[Fecha]])</f>
        <v>2012</v>
      </c>
      <c r="L3123" s="11">
        <f>MONTH(Tabla1[[#This Row],[Fecha]])</f>
        <v>3</v>
      </c>
      <c r="M3123" s="11">
        <f>DAY(Tabla1[[#This Row],[Fecha]])</f>
        <v>19</v>
      </c>
      <c r="N3123" s="11">
        <f>WEEKDAY(Tabla1[[#This Row],[Fecha]],2)</f>
        <v>1</v>
      </c>
      <c r="O3123" s="11" t="str">
        <f t="shared" si="48"/>
        <v>Lunes</v>
      </c>
    </row>
    <row r="3124" spans="1:15" x14ac:dyDescent="0.25">
      <c r="A3124" s="4">
        <v>40987</v>
      </c>
      <c r="B3124">
        <v>2</v>
      </c>
      <c r="C3124">
        <v>1</v>
      </c>
      <c r="D3124" s="5" t="s">
        <v>43</v>
      </c>
      <c r="E3124" s="6">
        <v>662.14</v>
      </c>
      <c r="F3124" s="6">
        <v>1038.97</v>
      </c>
      <c r="G3124" s="6">
        <v>1701.11</v>
      </c>
      <c r="H3124" s="6" t="str">
        <f>VLOOKUP(Tabla1[[#This Row],[Caja]],Originales!$I$3:$K$6,2,FALSE)</f>
        <v>Tenerife Sur</v>
      </c>
      <c r="I3124" s="6" t="str">
        <f>VLOOKUP(Tabla1[[#This Row],[Caja]],Originales!$I$3:$K$6,3,FALSE)</f>
        <v>Tenerife</v>
      </c>
      <c r="J3124" s="9" t="str">
        <f>VLOOKUP(Tabla1[[#This Row],[CodigoEmpleado]],Originales!$M$3:$P$13,2,FALSE)</f>
        <v>Jose</v>
      </c>
      <c r="K3124" s="10">
        <f>YEAR(Tabla1[[#This Row],[Fecha]])</f>
        <v>2012</v>
      </c>
      <c r="L3124" s="11">
        <f>MONTH(Tabla1[[#This Row],[Fecha]])</f>
        <v>3</v>
      </c>
      <c r="M3124" s="11">
        <f>DAY(Tabla1[[#This Row],[Fecha]])</f>
        <v>19</v>
      </c>
      <c r="N3124" s="11">
        <f>WEEKDAY(Tabla1[[#This Row],[Fecha]],2)</f>
        <v>1</v>
      </c>
      <c r="O3124" s="11" t="str">
        <f t="shared" si="48"/>
        <v>Lunes</v>
      </c>
    </row>
    <row r="3125" spans="1:15" x14ac:dyDescent="0.25">
      <c r="A3125" s="4">
        <v>40987</v>
      </c>
      <c r="B3125">
        <v>2</v>
      </c>
      <c r="C3125">
        <v>2</v>
      </c>
      <c r="D3125" s="5" t="s">
        <v>47</v>
      </c>
      <c r="E3125" s="6">
        <v>664.23</v>
      </c>
      <c r="F3125" s="6">
        <v>1192.67</v>
      </c>
      <c r="G3125" s="6">
        <v>1856.9</v>
      </c>
      <c r="H3125" s="6" t="str">
        <f>VLOOKUP(Tabla1[[#This Row],[Caja]],Originales!$I$3:$K$6,2,FALSE)</f>
        <v>Tenerife Sur</v>
      </c>
      <c r="I3125" s="6" t="str">
        <f>VLOOKUP(Tabla1[[#This Row],[Caja]],Originales!$I$3:$K$6,3,FALSE)</f>
        <v>Tenerife</v>
      </c>
      <c r="J3125" s="9" t="str">
        <f>VLOOKUP(Tabla1[[#This Row],[CodigoEmpleado]],Originales!$M$3:$P$13,2,FALSE)</f>
        <v>Toño</v>
      </c>
      <c r="K3125" s="10">
        <f>YEAR(Tabla1[[#This Row],[Fecha]])</f>
        <v>2012</v>
      </c>
      <c r="L3125" s="11">
        <f>MONTH(Tabla1[[#This Row],[Fecha]])</f>
        <v>3</v>
      </c>
      <c r="M3125" s="11">
        <f>DAY(Tabla1[[#This Row],[Fecha]])</f>
        <v>19</v>
      </c>
      <c r="N3125" s="11">
        <f>WEEKDAY(Tabla1[[#This Row],[Fecha]],2)</f>
        <v>1</v>
      </c>
      <c r="O3125" s="11" t="str">
        <f t="shared" si="48"/>
        <v>Lunes</v>
      </c>
    </row>
    <row r="3126" spans="1:15" x14ac:dyDescent="0.25">
      <c r="A3126" s="4">
        <v>40987</v>
      </c>
      <c r="B3126">
        <v>3</v>
      </c>
      <c r="C3126">
        <v>1</v>
      </c>
      <c r="D3126" s="5" t="s">
        <v>24</v>
      </c>
      <c r="E3126" s="6">
        <v>586.66</v>
      </c>
      <c r="F3126" s="6">
        <v>1079.07</v>
      </c>
      <c r="G3126" s="6">
        <v>1665.73</v>
      </c>
      <c r="H3126" s="6" t="str">
        <f>VLOOKUP(Tabla1[[#This Row],[Caja]],Originales!$I$3:$K$6,2,FALSE)</f>
        <v>Las Canteras</v>
      </c>
      <c r="I3126" s="6" t="str">
        <f>VLOOKUP(Tabla1[[#This Row],[Caja]],Originales!$I$3:$K$6,3,FALSE)</f>
        <v>Las Palmas</v>
      </c>
      <c r="J3126" s="9" t="str">
        <f>VLOOKUP(Tabla1[[#This Row],[CodigoEmpleado]],Originales!$M$3:$P$13,2,FALSE)</f>
        <v>Ana</v>
      </c>
      <c r="K3126" s="10">
        <f>YEAR(Tabla1[[#This Row],[Fecha]])</f>
        <v>2012</v>
      </c>
      <c r="L3126" s="11">
        <f>MONTH(Tabla1[[#This Row],[Fecha]])</f>
        <v>3</v>
      </c>
      <c r="M3126" s="11">
        <f>DAY(Tabla1[[#This Row],[Fecha]])</f>
        <v>19</v>
      </c>
      <c r="N3126" s="11">
        <f>WEEKDAY(Tabla1[[#This Row],[Fecha]],2)</f>
        <v>1</v>
      </c>
      <c r="O3126" s="11" t="str">
        <f t="shared" si="48"/>
        <v>Lunes</v>
      </c>
    </row>
    <row r="3127" spans="1:15" x14ac:dyDescent="0.25">
      <c r="A3127" s="4">
        <v>40987</v>
      </c>
      <c r="B3127">
        <v>3</v>
      </c>
      <c r="C3127">
        <v>2</v>
      </c>
      <c r="D3127" s="5" t="s">
        <v>30</v>
      </c>
      <c r="E3127" s="6">
        <v>688.2</v>
      </c>
      <c r="F3127" s="6">
        <v>1099.08</v>
      </c>
      <c r="G3127" s="6">
        <v>1787.28</v>
      </c>
      <c r="H3127" s="6" t="str">
        <f>VLOOKUP(Tabla1[[#This Row],[Caja]],Originales!$I$3:$K$6,2,FALSE)</f>
        <v>Las Canteras</v>
      </c>
      <c r="I3127" s="6" t="str">
        <f>VLOOKUP(Tabla1[[#This Row],[Caja]],Originales!$I$3:$K$6,3,FALSE)</f>
        <v>Las Palmas</v>
      </c>
      <c r="J3127" s="9" t="str">
        <f>VLOOKUP(Tabla1[[#This Row],[CodigoEmpleado]],Originales!$M$3:$P$13,2,FALSE)</f>
        <v>Juan</v>
      </c>
      <c r="K3127" s="10">
        <f>YEAR(Tabla1[[#This Row],[Fecha]])</f>
        <v>2012</v>
      </c>
      <c r="L3127" s="11">
        <f>MONTH(Tabla1[[#This Row],[Fecha]])</f>
        <v>3</v>
      </c>
      <c r="M3127" s="11">
        <f>DAY(Tabla1[[#This Row],[Fecha]])</f>
        <v>19</v>
      </c>
      <c r="N3127" s="11">
        <f>WEEKDAY(Tabla1[[#This Row],[Fecha]],2)</f>
        <v>1</v>
      </c>
      <c r="O3127" s="11" t="str">
        <f t="shared" si="48"/>
        <v>Lunes</v>
      </c>
    </row>
    <row r="3128" spans="1:15" x14ac:dyDescent="0.25">
      <c r="A3128" s="4">
        <v>40987</v>
      </c>
      <c r="B3128">
        <v>4</v>
      </c>
      <c r="C3128">
        <v>1</v>
      </c>
      <c r="D3128" s="5" t="s">
        <v>16</v>
      </c>
      <c r="E3128" s="6">
        <v>683.96</v>
      </c>
      <c r="F3128" s="6">
        <v>1096.67</v>
      </c>
      <c r="G3128" s="6">
        <v>1780.63</v>
      </c>
      <c r="H3128" s="6" t="str">
        <f>VLOOKUP(Tabla1[[#This Row],[Caja]],Originales!$I$3:$K$6,2,FALSE)</f>
        <v>Telde</v>
      </c>
      <c r="I3128" s="6" t="str">
        <f>VLOOKUP(Tabla1[[#This Row],[Caja]],Originales!$I$3:$K$6,3,FALSE)</f>
        <v>Las Palmas</v>
      </c>
      <c r="J3128" s="9" t="str">
        <f>VLOOKUP(Tabla1[[#This Row],[CodigoEmpleado]],Originales!$M$3:$P$13,2,FALSE)</f>
        <v>Jorge</v>
      </c>
      <c r="K3128" s="10">
        <f>YEAR(Tabla1[[#This Row],[Fecha]])</f>
        <v>2012</v>
      </c>
      <c r="L3128" s="11">
        <f>MONTH(Tabla1[[#This Row],[Fecha]])</f>
        <v>3</v>
      </c>
      <c r="M3128" s="11">
        <f>DAY(Tabla1[[#This Row],[Fecha]])</f>
        <v>19</v>
      </c>
      <c r="N3128" s="11">
        <f>WEEKDAY(Tabla1[[#This Row],[Fecha]],2)</f>
        <v>1</v>
      </c>
      <c r="O3128" s="11" t="str">
        <f t="shared" si="48"/>
        <v>Lunes</v>
      </c>
    </row>
    <row r="3129" spans="1:15" x14ac:dyDescent="0.25">
      <c r="A3129" s="4">
        <v>40987</v>
      </c>
      <c r="B3129">
        <v>4</v>
      </c>
      <c r="C3129">
        <v>2</v>
      </c>
      <c r="D3129" s="5" t="s">
        <v>22</v>
      </c>
      <c r="E3129" s="6">
        <v>651.64</v>
      </c>
      <c r="F3129" s="6">
        <v>1007.54</v>
      </c>
      <c r="G3129" s="6">
        <v>1659.18</v>
      </c>
      <c r="H3129" s="6" t="str">
        <f>VLOOKUP(Tabla1[[#This Row],[Caja]],Originales!$I$3:$K$6,2,FALSE)</f>
        <v>Telde</v>
      </c>
      <c r="I3129" s="6" t="str">
        <f>VLOOKUP(Tabla1[[#This Row],[Caja]],Originales!$I$3:$K$6,3,FALSE)</f>
        <v>Las Palmas</v>
      </c>
      <c r="J3129" s="9" t="str">
        <f>VLOOKUP(Tabla1[[#This Row],[CodigoEmpleado]],Originales!$M$3:$P$13,2,FALSE)</f>
        <v>Paco</v>
      </c>
      <c r="K3129" s="10">
        <f>YEAR(Tabla1[[#This Row],[Fecha]])</f>
        <v>2012</v>
      </c>
      <c r="L3129" s="11">
        <f>MONTH(Tabla1[[#This Row],[Fecha]])</f>
        <v>3</v>
      </c>
      <c r="M3129" s="11">
        <f>DAY(Tabla1[[#This Row],[Fecha]])</f>
        <v>19</v>
      </c>
      <c r="N3129" s="11">
        <f>WEEKDAY(Tabla1[[#This Row],[Fecha]],2)</f>
        <v>1</v>
      </c>
      <c r="O3129" s="11" t="str">
        <f t="shared" si="48"/>
        <v>Lunes</v>
      </c>
    </row>
    <row r="3130" spans="1:15" x14ac:dyDescent="0.25">
      <c r="A3130" s="4">
        <v>40988</v>
      </c>
      <c r="B3130">
        <v>1</v>
      </c>
      <c r="C3130">
        <v>1</v>
      </c>
      <c r="D3130" s="5" t="s">
        <v>27</v>
      </c>
      <c r="E3130" s="6">
        <v>635.91999999999996</v>
      </c>
      <c r="F3130" s="6">
        <v>1088.05</v>
      </c>
      <c r="G3130" s="6">
        <v>1723.97</v>
      </c>
      <c r="H3130" s="6" t="str">
        <f>VLOOKUP(Tabla1[[#This Row],[Caja]],Originales!$I$3:$K$6,2,FALSE)</f>
        <v>Tenerife Norte</v>
      </c>
      <c r="I3130" s="6" t="str">
        <f>VLOOKUP(Tabla1[[#This Row],[Caja]],Originales!$I$3:$K$6,3,FALSE)</f>
        <v>Tenerife</v>
      </c>
      <c r="J3130" s="9" t="str">
        <f>VLOOKUP(Tabla1[[#This Row],[CodigoEmpleado]],Originales!$M$3:$P$13,2,FALSE)</f>
        <v>Bea</v>
      </c>
      <c r="K3130" s="10">
        <f>YEAR(Tabla1[[#This Row],[Fecha]])</f>
        <v>2012</v>
      </c>
      <c r="L3130" s="11">
        <f>MONTH(Tabla1[[#This Row],[Fecha]])</f>
        <v>3</v>
      </c>
      <c r="M3130" s="11">
        <f>DAY(Tabla1[[#This Row],[Fecha]])</f>
        <v>20</v>
      </c>
      <c r="N3130" s="11">
        <f>WEEKDAY(Tabla1[[#This Row],[Fecha]],2)</f>
        <v>2</v>
      </c>
      <c r="O3130" s="11" t="str">
        <f t="shared" si="48"/>
        <v>Martes</v>
      </c>
    </row>
    <row r="3131" spans="1:15" x14ac:dyDescent="0.25">
      <c r="A3131" s="4">
        <v>40988</v>
      </c>
      <c r="B3131">
        <v>1</v>
      </c>
      <c r="C3131">
        <v>2</v>
      </c>
      <c r="D3131" s="5" t="s">
        <v>32</v>
      </c>
      <c r="E3131" s="6">
        <v>734.13</v>
      </c>
      <c r="F3131" s="6">
        <v>1127.92</v>
      </c>
      <c r="G3131" s="6">
        <v>1862.05</v>
      </c>
      <c r="H3131" s="6" t="str">
        <f>VLOOKUP(Tabla1[[#This Row],[Caja]],Originales!$I$3:$K$6,2,FALSE)</f>
        <v>Tenerife Norte</v>
      </c>
      <c r="I3131" s="6" t="str">
        <f>VLOOKUP(Tabla1[[#This Row],[Caja]],Originales!$I$3:$K$6,3,FALSE)</f>
        <v>Tenerife</v>
      </c>
      <c r="J3131" s="9" t="str">
        <f>VLOOKUP(Tabla1[[#This Row],[CodigoEmpleado]],Originales!$M$3:$P$13,2,FALSE)</f>
        <v>Ana</v>
      </c>
      <c r="K3131" s="10">
        <f>YEAR(Tabla1[[#This Row],[Fecha]])</f>
        <v>2012</v>
      </c>
      <c r="L3131" s="11">
        <f>MONTH(Tabla1[[#This Row],[Fecha]])</f>
        <v>3</v>
      </c>
      <c r="M3131" s="11">
        <f>DAY(Tabla1[[#This Row],[Fecha]])</f>
        <v>20</v>
      </c>
      <c r="N3131" s="11">
        <f>WEEKDAY(Tabla1[[#This Row],[Fecha]],2)</f>
        <v>2</v>
      </c>
      <c r="O3131" s="11" t="str">
        <f t="shared" si="48"/>
        <v>Martes</v>
      </c>
    </row>
    <row r="3132" spans="1:15" x14ac:dyDescent="0.25">
      <c r="A3132" s="4">
        <v>40988</v>
      </c>
      <c r="B3132">
        <v>2</v>
      </c>
      <c r="C3132">
        <v>1</v>
      </c>
      <c r="D3132" s="5" t="s">
        <v>37</v>
      </c>
      <c r="E3132" s="6">
        <v>533.45000000000005</v>
      </c>
      <c r="F3132" s="6">
        <v>1007.55</v>
      </c>
      <c r="G3132" s="6">
        <v>1541</v>
      </c>
      <c r="H3132" s="6" t="str">
        <f>VLOOKUP(Tabla1[[#This Row],[Caja]],Originales!$I$3:$K$6,2,FALSE)</f>
        <v>Tenerife Sur</v>
      </c>
      <c r="I3132" s="6" t="str">
        <f>VLOOKUP(Tabla1[[#This Row],[Caja]],Originales!$I$3:$K$6,3,FALSE)</f>
        <v>Tenerife</v>
      </c>
      <c r="J3132" s="9" t="str">
        <f>VLOOKUP(Tabla1[[#This Row],[CodigoEmpleado]],Originales!$M$3:$P$13,2,FALSE)</f>
        <v>Luis</v>
      </c>
      <c r="K3132" s="10">
        <f>YEAR(Tabla1[[#This Row],[Fecha]])</f>
        <v>2012</v>
      </c>
      <c r="L3132" s="11">
        <f>MONTH(Tabla1[[#This Row],[Fecha]])</f>
        <v>3</v>
      </c>
      <c r="M3132" s="11">
        <f>DAY(Tabla1[[#This Row],[Fecha]])</f>
        <v>20</v>
      </c>
      <c r="N3132" s="11">
        <f>WEEKDAY(Tabla1[[#This Row],[Fecha]],2)</f>
        <v>2</v>
      </c>
      <c r="O3132" s="11" t="str">
        <f t="shared" si="48"/>
        <v>Martes</v>
      </c>
    </row>
    <row r="3133" spans="1:15" x14ac:dyDescent="0.25">
      <c r="A3133" s="4">
        <v>40988</v>
      </c>
      <c r="B3133">
        <v>2</v>
      </c>
      <c r="C3133">
        <v>2</v>
      </c>
      <c r="D3133" s="5" t="s">
        <v>40</v>
      </c>
      <c r="E3133" s="6">
        <v>608.85</v>
      </c>
      <c r="F3133" s="6">
        <v>1032.18</v>
      </c>
      <c r="G3133" s="6">
        <v>1641.03</v>
      </c>
      <c r="H3133" s="6" t="str">
        <f>VLOOKUP(Tabla1[[#This Row],[Caja]],Originales!$I$3:$K$6,2,FALSE)</f>
        <v>Tenerife Sur</v>
      </c>
      <c r="I3133" s="6" t="str">
        <f>VLOOKUP(Tabla1[[#This Row],[Caja]],Originales!$I$3:$K$6,3,FALSE)</f>
        <v>Tenerife</v>
      </c>
      <c r="J3133" s="9" t="str">
        <f>VLOOKUP(Tabla1[[#This Row],[CodigoEmpleado]],Originales!$M$3:$P$13,2,FALSE)</f>
        <v>Pepe</v>
      </c>
      <c r="K3133" s="10">
        <f>YEAR(Tabla1[[#This Row],[Fecha]])</f>
        <v>2012</v>
      </c>
      <c r="L3133" s="11">
        <f>MONTH(Tabla1[[#This Row],[Fecha]])</f>
        <v>3</v>
      </c>
      <c r="M3133" s="11">
        <f>DAY(Tabla1[[#This Row],[Fecha]])</f>
        <v>20</v>
      </c>
      <c r="N3133" s="11">
        <f>WEEKDAY(Tabla1[[#This Row],[Fecha]],2)</f>
        <v>2</v>
      </c>
      <c r="O3133" s="11" t="str">
        <f t="shared" si="48"/>
        <v>Martes</v>
      </c>
    </row>
    <row r="3134" spans="1:15" x14ac:dyDescent="0.25">
      <c r="A3134" s="4">
        <v>40988</v>
      </c>
      <c r="B3134">
        <v>3</v>
      </c>
      <c r="C3134">
        <v>1</v>
      </c>
      <c r="D3134" s="5" t="s">
        <v>41</v>
      </c>
      <c r="E3134" s="6">
        <v>608.44000000000005</v>
      </c>
      <c r="F3134" s="6">
        <v>980.98</v>
      </c>
      <c r="G3134" s="6">
        <v>1589.42</v>
      </c>
      <c r="H3134" s="6" t="str">
        <f>VLOOKUP(Tabla1[[#This Row],[Caja]],Originales!$I$3:$K$6,2,FALSE)</f>
        <v>Las Canteras</v>
      </c>
      <c r="I3134" s="6" t="str">
        <f>VLOOKUP(Tabla1[[#This Row],[Caja]],Originales!$I$3:$K$6,3,FALSE)</f>
        <v>Las Palmas</v>
      </c>
      <c r="J3134" s="9" t="str">
        <f>VLOOKUP(Tabla1[[#This Row],[CodigoEmpleado]],Originales!$M$3:$P$13,2,FALSE)</f>
        <v>Javi</v>
      </c>
      <c r="K3134" s="10">
        <f>YEAR(Tabla1[[#This Row],[Fecha]])</f>
        <v>2012</v>
      </c>
      <c r="L3134" s="11">
        <f>MONTH(Tabla1[[#This Row],[Fecha]])</f>
        <v>3</v>
      </c>
      <c r="M3134" s="11">
        <f>DAY(Tabla1[[#This Row],[Fecha]])</f>
        <v>20</v>
      </c>
      <c r="N3134" s="11">
        <f>WEEKDAY(Tabla1[[#This Row],[Fecha]],2)</f>
        <v>2</v>
      </c>
      <c r="O3134" s="11" t="str">
        <f t="shared" si="48"/>
        <v>Martes</v>
      </c>
    </row>
    <row r="3135" spans="1:15" x14ac:dyDescent="0.25">
      <c r="A3135" s="4">
        <v>40988</v>
      </c>
      <c r="B3135">
        <v>3</v>
      </c>
      <c r="C3135">
        <v>2</v>
      </c>
      <c r="D3135" s="5" t="s">
        <v>43</v>
      </c>
      <c r="E3135" s="6">
        <v>778.89</v>
      </c>
      <c r="F3135" s="6">
        <v>1227.04</v>
      </c>
      <c r="G3135" s="6">
        <v>2005.93</v>
      </c>
      <c r="H3135" s="6" t="str">
        <f>VLOOKUP(Tabla1[[#This Row],[Caja]],Originales!$I$3:$K$6,2,FALSE)</f>
        <v>Las Canteras</v>
      </c>
      <c r="I3135" s="6" t="str">
        <f>VLOOKUP(Tabla1[[#This Row],[Caja]],Originales!$I$3:$K$6,3,FALSE)</f>
        <v>Las Palmas</v>
      </c>
      <c r="J3135" s="9" t="str">
        <f>VLOOKUP(Tabla1[[#This Row],[CodigoEmpleado]],Originales!$M$3:$P$13,2,FALSE)</f>
        <v>Jose</v>
      </c>
      <c r="K3135" s="10">
        <f>YEAR(Tabla1[[#This Row],[Fecha]])</f>
        <v>2012</v>
      </c>
      <c r="L3135" s="11">
        <f>MONTH(Tabla1[[#This Row],[Fecha]])</f>
        <v>3</v>
      </c>
      <c r="M3135" s="11">
        <f>DAY(Tabla1[[#This Row],[Fecha]])</f>
        <v>20</v>
      </c>
      <c r="N3135" s="11">
        <f>WEEKDAY(Tabla1[[#This Row],[Fecha]],2)</f>
        <v>2</v>
      </c>
      <c r="O3135" s="11" t="str">
        <f t="shared" si="48"/>
        <v>Martes</v>
      </c>
    </row>
    <row r="3136" spans="1:15" x14ac:dyDescent="0.25">
      <c r="A3136" s="4">
        <v>40988</v>
      </c>
      <c r="B3136">
        <v>4</v>
      </c>
      <c r="C3136">
        <v>1</v>
      </c>
      <c r="D3136" s="5" t="s">
        <v>47</v>
      </c>
      <c r="E3136" s="6">
        <v>645.9</v>
      </c>
      <c r="F3136" s="6">
        <v>1115.96</v>
      </c>
      <c r="G3136" s="6">
        <v>1761.86</v>
      </c>
      <c r="H3136" s="6" t="str">
        <f>VLOOKUP(Tabla1[[#This Row],[Caja]],Originales!$I$3:$K$6,2,FALSE)</f>
        <v>Telde</v>
      </c>
      <c r="I3136" s="6" t="str">
        <f>VLOOKUP(Tabla1[[#This Row],[Caja]],Originales!$I$3:$K$6,3,FALSE)</f>
        <v>Las Palmas</v>
      </c>
      <c r="J3136" s="9" t="str">
        <f>VLOOKUP(Tabla1[[#This Row],[CodigoEmpleado]],Originales!$M$3:$P$13,2,FALSE)</f>
        <v>Toño</v>
      </c>
      <c r="K3136" s="10">
        <f>YEAR(Tabla1[[#This Row],[Fecha]])</f>
        <v>2012</v>
      </c>
      <c r="L3136" s="11">
        <f>MONTH(Tabla1[[#This Row],[Fecha]])</f>
        <v>3</v>
      </c>
      <c r="M3136" s="11">
        <f>DAY(Tabla1[[#This Row],[Fecha]])</f>
        <v>20</v>
      </c>
      <c r="N3136" s="11">
        <f>WEEKDAY(Tabla1[[#This Row],[Fecha]],2)</f>
        <v>2</v>
      </c>
      <c r="O3136" s="11" t="str">
        <f t="shared" si="48"/>
        <v>Martes</v>
      </c>
    </row>
    <row r="3137" spans="1:15" x14ac:dyDescent="0.25">
      <c r="A3137" s="4">
        <v>40988</v>
      </c>
      <c r="B3137">
        <v>4</v>
      </c>
      <c r="C3137">
        <v>2</v>
      </c>
      <c r="D3137" s="5" t="s">
        <v>24</v>
      </c>
      <c r="E3137" s="6">
        <v>659.87</v>
      </c>
      <c r="F3137" s="6">
        <v>1120.08</v>
      </c>
      <c r="G3137" s="6">
        <v>1779.95</v>
      </c>
      <c r="H3137" s="6" t="str">
        <f>VLOOKUP(Tabla1[[#This Row],[Caja]],Originales!$I$3:$K$6,2,FALSE)</f>
        <v>Telde</v>
      </c>
      <c r="I3137" s="6" t="str">
        <f>VLOOKUP(Tabla1[[#This Row],[Caja]],Originales!$I$3:$K$6,3,FALSE)</f>
        <v>Las Palmas</v>
      </c>
      <c r="J3137" s="9" t="str">
        <f>VLOOKUP(Tabla1[[#This Row],[CodigoEmpleado]],Originales!$M$3:$P$13,2,FALSE)</f>
        <v>Ana</v>
      </c>
      <c r="K3137" s="10">
        <f>YEAR(Tabla1[[#This Row],[Fecha]])</f>
        <v>2012</v>
      </c>
      <c r="L3137" s="11">
        <f>MONTH(Tabla1[[#This Row],[Fecha]])</f>
        <v>3</v>
      </c>
      <c r="M3137" s="11">
        <f>DAY(Tabla1[[#This Row],[Fecha]])</f>
        <v>20</v>
      </c>
      <c r="N3137" s="11">
        <f>WEEKDAY(Tabla1[[#This Row],[Fecha]],2)</f>
        <v>2</v>
      </c>
      <c r="O3137" s="11" t="str">
        <f t="shared" si="48"/>
        <v>Martes</v>
      </c>
    </row>
    <row r="3138" spans="1:15" x14ac:dyDescent="0.25">
      <c r="A3138" s="4">
        <v>40989</v>
      </c>
      <c r="B3138">
        <v>1</v>
      </c>
      <c r="C3138">
        <v>1</v>
      </c>
      <c r="D3138" s="5" t="s">
        <v>30</v>
      </c>
      <c r="E3138" s="6">
        <v>569.58000000000004</v>
      </c>
      <c r="F3138" s="6">
        <v>978.03</v>
      </c>
      <c r="G3138" s="6">
        <v>1547.61</v>
      </c>
      <c r="H3138" s="6" t="str">
        <f>VLOOKUP(Tabla1[[#This Row],[Caja]],Originales!$I$3:$K$6,2,FALSE)</f>
        <v>Tenerife Norte</v>
      </c>
      <c r="I3138" s="6" t="str">
        <f>VLOOKUP(Tabla1[[#This Row],[Caja]],Originales!$I$3:$K$6,3,FALSE)</f>
        <v>Tenerife</v>
      </c>
      <c r="J3138" s="9" t="str">
        <f>VLOOKUP(Tabla1[[#This Row],[CodigoEmpleado]],Originales!$M$3:$P$13,2,FALSE)</f>
        <v>Juan</v>
      </c>
      <c r="K3138" s="10">
        <f>YEAR(Tabla1[[#This Row],[Fecha]])</f>
        <v>2012</v>
      </c>
      <c r="L3138" s="11">
        <f>MONTH(Tabla1[[#This Row],[Fecha]])</f>
        <v>3</v>
      </c>
      <c r="M3138" s="11">
        <f>DAY(Tabla1[[#This Row],[Fecha]])</f>
        <v>21</v>
      </c>
      <c r="N3138" s="11">
        <f>WEEKDAY(Tabla1[[#This Row],[Fecha]],2)</f>
        <v>3</v>
      </c>
      <c r="O3138" s="11" t="str">
        <f t="shared" ref="O3138:O3201" si="49">IF(N3138=1,"Lunes",IF(N3138=2,"Martes",IF(N3138=3,"Miércoles",IF(N3138=4,"Jueves",IF(N3138=5,"Viernes",IF(N3138=6,"Sábado","Domingo"))))))</f>
        <v>Miércoles</v>
      </c>
    </row>
    <row r="3139" spans="1:15" x14ac:dyDescent="0.25">
      <c r="A3139" s="4">
        <v>40989</v>
      </c>
      <c r="B3139">
        <v>1</v>
      </c>
      <c r="C3139">
        <v>2</v>
      </c>
      <c r="D3139" s="5" t="s">
        <v>16</v>
      </c>
      <c r="E3139" s="6">
        <v>527.39</v>
      </c>
      <c r="F3139" s="6">
        <v>1008.34</v>
      </c>
      <c r="G3139" s="6">
        <v>1535.73</v>
      </c>
      <c r="H3139" s="6" t="str">
        <f>VLOOKUP(Tabla1[[#This Row],[Caja]],Originales!$I$3:$K$6,2,FALSE)</f>
        <v>Tenerife Norte</v>
      </c>
      <c r="I3139" s="6" t="str">
        <f>VLOOKUP(Tabla1[[#This Row],[Caja]],Originales!$I$3:$K$6,3,FALSE)</f>
        <v>Tenerife</v>
      </c>
      <c r="J3139" s="9" t="str">
        <f>VLOOKUP(Tabla1[[#This Row],[CodigoEmpleado]],Originales!$M$3:$P$13,2,FALSE)</f>
        <v>Jorge</v>
      </c>
      <c r="K3139" s="10">
        <f>YEAR(Tabla1[[#This Row],[Fecha]])</f>
        <v>2012</v>
      </c>
      <c r="L3139" s="11">
        <f>MONTH(Tabla1[[#This Row],[Fecha]])</f>
        <v>3</v>
      </c>
      <c r="M3139" s="11">
        <f>DAY(Tabla1[[#This Row],[Fecha]])</f>
        <v>21</v>
      </c>
      <c r="N3139" s="11">
        <f>WEEKDAY(Tabla1[[#This Row],[Fecha]],2)</f>
        <v>3</v>
      </c>
      <c r="O3139" s="11" t="str">
        <f t="shared" si="49"/>
        <v>Miércoles</v>
      </c>
    </row>
    <row r="3140" spans="1:15" x14ac:dyDescent="0.25">
      <c r="A3140" s="4">
        <v>40989</v>
      </c>
      <c r="B3140">
        <v>2</v>
      </c>
      <c r="C3140">
        <v>1</v>
      </c>
      <c r="D3140" s="5" t="s">
        <v>22</v>
      </c>
      <c r="E3140" s="6">
        <v>543.99</v>
      </c>
      <c r="F3140" s="6">
        <v>1003.17</v>
      </c>
      <c r="G3140" s="6">
        <v>1547.16</v>
      </c>
      <c r="H3140" s="6" t="str">
        <f>VLOOKUP(Tabla1[[#This Row],[Caja]],Originales!$I$3:$K$6,2,FALSE)</f>
        <v>Tenerife Sur</v>
      </c>
      <c r="I3140" s="6" t="str">
        <f>VLOOKUP(Tabla1[[#This Row],[Caja]],Originales!$I$3:$K$6,3,FALSE)</f>
        <v>Tenerife</v>
      </c>
      <c r="J3140" s="9" t="str">
        <f>VLOOKUP(Tabla1[[#This Row],[CodigoEmpleado]],Originales!$M$3:$P$13,2,FALSE)</f>
        <v>Paco</v>
      </c>
      <c r="K3140" s="10">
        <f>YEAR(Tabla1[[#This Row],[Fecha]])</f>
        <v>2012</v>
      </c>
      <c r="L3140" s="11">
        <f>MONTH(Tabla1[[#This Row],[Fecha]])</f>
        <v>3</v>
      </c>
      <c r="M3140" s="11">
        <f>DAY(Tabla1[[#This Row],[Fecha]])</f>
        <v>21</v>
      </c>
      <c r="N3140" s="11">
        <f>WEEKDAY(Tabla1[[#This Row],[Fecha]],2)</f>
        <v>3</v>
      </c>
      <c r="O3140" s="11" t="str">
        <f t="shared" si="49"/>
        <v>Miércoles</v>
      </c>
    </row>
    <row r="3141" spans="1:15" x14ac:dyDescent="0.25">
      <c r="A3141" s="4">
        <v>40989</v>
      </c>
      <c r="B3141">
        <v>2</v>
      </c>
      <c r="C3141">
        <v>2</v>
      </c>
      <c r="D3141" s="5" t="s">
        <v>27</v>
      </c>
      <c r="E3141" s="6">
        <v>728.8</v>
      </c>
      <c r="F3141" s="6">
        <v>1322.09</v>
      </c>
      <c r="G3141" s="6">
        <v>2050.89</v>
      </c>
      <c r="H3141" s="6" t="str">
        <f>VLOOKUP(Tabla1[[#This Row],[Caja]],Originales!$I$3:$K$6,2,FALSE)</f>
        <v>Tenerife Sur</v>
      </c>
      <c r="I3141" s="6" t="str">
        <f>VLOOKUP(Tabla1[[#This Row],[Caja]],Originales!$I$3:$K$6,3,FALSE)</f>
        <v>Tenerife</v>
      </c>
      <c r="J3141" s="9" t="str">
        <f>VLOOKUP(Tabla1[[#This Row],[CodigoEmpleado]],Originales!$M$3:$P$13,2,FALSE)</f>
        <v>Bea</v>
      </c>
      <c r="K3141" s="10">
        <f>YEAR(Tabla1[[#This Row],[Fecha]])</f>
        <v>2012</v>
      </c>
      <c r="L3141" s="11">
        <f>MONTH(Tabla1[[#This Row],[Fecha]])</f>
        <v>3</v>
      </c>
      <c r="M3141" s="11">
        <f>DAY(Tabla1[[#This Row],[Fecha]])</f>
        <v>21</v>
      </c>
      <c r="N3141" s="11">
        <f>WEEKDAY(Tabla1[[#This Row],[Fecha]],2)</f>
        <v>3</v>
      </c>
      <c r="O3141" s="11" t="str">
        <f t="shared" si="49"/>
        <v>Miércoles</v>
      </c>
    </row>
    <row r="3142" spans="1:15" x14ac:dyDescent="0.25">
      <c r="A3142" s="4">
        <v>40989</v>
      </c>
      <c r="B3142">
        <v>3</v>
      </c>
      <c r="C3142">
        <v>1</v>
      </c>
      <c r="D3142" s="5" t="s">
        <v>32</v>
      </c>
      <c r="E3142" s="6">
        <v>674.25</v>
      </c>
      <c r="F3142" s="6">
        <v>1127.2</v>
      </c>
      <c r="G3142" s="6">
        <v>1801.45</v>
      </c>
      <c r="H3142" s="6" t="str">
        <f>VLOOKUP(Tabla1[[#This Row],[Caja]],Originales!$I$3:$K$6,2,FALSE)</f>
        <v>Las Canteras</v>
      </c>
      <c r="I3142" s="6" t="str">
        <f>VLOOKUP(Tabla1[[#This Row],[Caja]],Originales!$I$3:$K$6,3,FALSE)</f>
        <v>Las Palmas</v>
      </c>
      <c r="J3142" s="9" t="str">
        <f>VLOOKUP(Tabla1[[#This Row],[CodigoEmpleado]],Originales!$M$3:$P$13,2,FALSE)</f>
        <v>Ana</v>
      </c>
      <c r="K3142" s="10">
        <f>YEAR(Tabla1[[#This Row],[Fecha]])</f>
        <v>2012</v>
      </c>
      <c r="L3142" s="11">
        <f>MONTH(Tabla1[[#This Row],[Fecha]])</f>
        <v>3</v>
      </c>
      <c r="M3142" s="11">
        <f>DAY(Tabla1[[#This Row],[Fecha]])</f>
        <v>21</v>
      </c>
      <c r="N3142" s="11">
        <f>WEEKDAY(Tabla1[[#This Row],[Fecha]],2)</f>
        <v>3</v>
      </c>
      <c r="O3142" s="11" t="str">
        <f t="shared" si="49"/>
        <v>Miércoles</v>
      </c>
    </row>
    <row r="3143" spans="1:15" x14ac:dyDescent="0.25">
      <c r="A3143" s="4">
        <v>40989</v>
      </c>
      <c r="B3143">
        <v>3</v>
      </c>
      <c r="C3143">
        <v>2</v>
      </c>
      <c r="D3143" s="5" t="s">
        <v>37</v>
      </c>
      <c r="E3143" s="6">
        <v>591.15</v>
      </c>
      <c r="F3143" s="6">
        <v>1097.76</v>
      </c>
      <c r="G3143" s="6">
        <v>1688.91</v>
      </c>
      <c r="H3143" s="6" t="str">
        <f>VLOOKUP(Tabla1[[#This Row],[Caja]],Originales!$I$3:$K$6,2,FALSE)</f>
        <v>Las Canteras</v>
      </c>
      <c r="I3143" s="6" t="str">
        <f>VLOOKUP(Tabla1[[#This Row],[Caja]],Originales!$I$3:$K$6,3,FALSE)</f>
        <v>Las Palmas</v>
      </c>
      <c r="J3143" s="9" t="str">
        <f>VLOOKUP(Tabla1[[#This Row],[CodigoEmpleado]],Originales!$M$3:$P$13,2,FALSE)</f>
        <v>Luis</v>
      </c>
      <c r="K3143" s="10">
        <f>YEAR(Tabla1[[#This Row],[Fecha]])</f>
        <v>2012</v>
      </c>
      <c r="L3143" s="11">
        <f>MONTH(Tabla1[[#This Row],[Fecha]])</f>
        <v>3</v>
      </c>
      <c r="M3143" s="11">
        <f>DAY(Tabla1[[#This Row],[Fecha]])</f>
        <v>21</v>
      </c>
      <c r="N3143" s="11">
        <f>WEEKDAY(Tabla1[[#This Row],[Fecha]],2)</f>
        <v>3</v>
      </c>
      <c r="O3143" s="11" t="str">
        <f t="shared" si="49"/>
        <v>Miércoles</v>
      </c>
    </row>
    <row r="3144" spans="1:15" x14ac:dyDescent="0.25">
      <c r="A3144" s="4">
        <v>40989</v>
      </c>
      <c r="B3144">
        <v>4</v>
      </c>
      <c r="C3144">
        <v>1</v>
      </c>
      <c r="D3144" s="5" t="s">
        <v>40</v>
      </c>
      <c r="E3144" s="6">
        <v>572.83000000000004</v>
      </c>
      <c r="F3144" s="6">
        <v>995.64</v>
      </c>
      <c r="G3144" s="6">
        <v>1568.47</v>
      </c>
      <c r="H3144" s="6" t="str">
        <f>VLOOKUP(Tabla1[[#This Row],[Caja]],Originales!$I$3:$K$6,2,FALSE)</f>
        <v>Telde</v>
      </c>
      <c r="I3144" s="6" t="str">
        <f>VLOOKUP(Tabla1[[#This Row],[Caja]],Originales!$I$3:$K$6,3,FALSE)</f>
        <v>Las Palmas</v>
      </c>
      <c r="J3144" s="9" t="str">
        <f>VLOOKUP(Tabla1[[#This Row],[CodigoEmpleado]],Originales!$M$3:$P$13,2,FALSE)</f>
        <v>Pepe</v>
      </c>
      <c r="K3144" s="10">
        <f>YEAR(Tabla1[[#This Row],[Fecha]])</f>
        <v>2012</v>
      </c>
      <c r="L3144" s="11">
        <f>MONTH(Tabla1[[#This Row],[Fecha]])</f>
        <v>3</v>
      </c>
      <c r="M3144" s="11">
        <f>DAY(Tabla1[[#This Row],[Fecha]])</f>
        <v>21</v>
      </c>
      <c r="N3144" s="11">
        <f>WEEKDAY(Tabla1[[#This Row],[Fecha]],2)</f>
        <v>3</v>
      </c>
      <c r="O3144" s="11" t="str">
        <f t="shared" si="49"/>
        <v>Miércoles</v>
      </c>
    </row>
    <row r="3145" spans="1:15" x14ac:dyDescent="0.25">
      <c r="A3145" s="4">
        <v>40989</v>
      </c>
      <c r="B3145">
        <v>4</v>
      </c>
      <c r="C3145">
        <v>2</v>
      </c>
      <c r="D3145" s="5" t="s">
        <v>41</v>
      </c>
      <c r="E3145" s="6">
        <v>582.41</v>
      </c>
      <c r="F3145" s="6">
        <v>1065.8</v>
      </c>
      <c r="G3145" s="6">
        <v>1648.21</v>
      </c>
      <c r="H3145" s="6" t="str">
        <f>VLOOKUP(Tabla1[[#This Row],[Caja]],Originales!$I$3:$K$6,2,FALSE)</f>
        <v>Telde</v>
      </c>
      <c r="I3145" s="6" t="str">
        <f>VLOOKUP(Tabla1[[#This Row],[Caja]],Originales!$I$3:$K$6,3,FALSE)</f>
        <v>Las Palmas</v>
      </c>
      <c r="J3145" s="9" t="str">
        <f>VLOOKUP(Tabla1[[#This Row],[CodigoEmpleado]],Originales!$M$3:$P$13,2,FALSE)</f>
        <v>Javi</v>
      </c>
      <c r="K3145" s="10">
        <f>YEAR(Tabla1[[#This Row],[Fecha]])</f>
        <v>2012</v>
      </c>
      <c r="L3145" s="11">
        <f>MONTH(Tabla1[[#This Row],[Fecha]])</f>
        <v>3</v>
      </c>
      <c r="M3145" s="11">
        <f>DAY(Tabla1[[#This Row],[Fecha]])</f>
        <v>21</v>
      </c>
      <c r="N3145" s="11">
        <f>WEEKDAY(Tabla1[[#This Row],[Fecha]],2)</f>
        <v>3</v>
      </c>
      <c r="O3145" s="11" t="str">
        <f t="shared" si="49"/>
        <v>Miércoles</v>
      </c>
    </row>
    <row r="3146" spans="1:15" x14ac:dyDescent="0.25">
      <c r="A3146" s="4">
        <v>40990</v>
      </c>
      <c r="B3146">
        <v>1</v>
      </c>
      <c r="C3146">
        <v>1</v>
      </c>
      <c r="D3146" s="5" t="s">
        <v>43</v>
      </c>
      <c r="E3146" s="6">
        <v>576.26</v>
      </c>
      <c r="F3146" s="6">
        <v>947.9</v>
      </c>
      <c r="G3146" s="6">
        <v>1524.16</v>
      </c>
      <c r="H3146" s="6" t="str">
        <f>VLOOKUP(Tabla1[[#This Row],[Caja]],Originales!$I$3:$K$6,2,FALSE)</f>
        <v>Tenerife Norte</v>
      </c>
      <c r="I3146" s="6" t="str">
        <f>VLOOKUP(Tabla1[[#This Row],[Caja]],Originales!$I$3:$K$6,3,FALSE)</f>
        <v>Tenerife</v>
      </c>
      <c r="J3146" s="9" t="str">
        <f>VLOOKUP(Tabla1[[#This Row],[CodigoEmpleado]],Originales!$M$3:$P$13,2,FALSE)</f>
        <v>Jose</v>
      </c>
      <c r="K3146" s="10">
        <f>YEAR(Tabla1[[#This Row],[Fecha]])</f>
        <v>2012</v>
      </c>
      <c r="L3146" s="11">
        <f>MONTH(Tabla1[[#This Row],[Fecha]])</f>
        <v>3</v>
      </c>
      <c r="M3146" s="11">
        <f>DAY(Tabla1[[#This Row],[Fecha]])</f>
        <v>22</v>
      </c>
      <c r="N3146" s="11">
        <f>WEEKDAY(Tabla1[[#This Row],[Fecha]],2)</f>
        <v>4</v>
      </c>
      <c r="O3146" s="11" t="str">
        <f t="shared" si="49"/>
        <v>Jueves</v>
      </c>
    </row>
    <row r="3147" spans="1:15" x14ac:dyDescent="0.25">
      <c r="A3147" s="4">
        <v>40990</v>
      </c>
      <c r="B3147">
        <v>1</v>
      </c>
      <c r="C3147">
        <v>2</v>
      </c>
      <c r="D3147" s="5" t="s">
        <v>47</v>
      </c>
      <c r="E3147" s="6">
        <v>610.46</v>
      </c>
      <c r="F3147" s="6">
        <v>916.1</v>
      </c>
      <c r="G3147" s="6">
        <v>1526.56</v>
      </c>
      <c r="H3147" s="6" t="str">
        <f>VLOOKUP(Tabla1[[#This Row],[Caja]],Originales!$I$3:$K$6,2,FALSE)</f>
        <v>Tenerife Norte</v>
      </c>
      <c r="I3147" s="6" t="str">
        <f>VLOOKUP(Tabla1[[#This Row],[Caja]],Originales!$I$3:$K$6,3,FALSE)</f>
        <v>Tenerife</v>
      </c>
      <c r="J3147" s="9" t="str">
        <f>VLOOKUP(Tabla1[[#This Row],[CodigoEmpleado]],Originales!$M$3:$P$13,2,FALSE)</f>
        <v>Toño</v>
      </c>
      <c r="K3147" s="10">
        <f>YEAR(Tabla1[[#This Row],[Fecha]])</f>
        <v>2012</v>
      </c>
      <c r="L3147" s="11">
        <f>MONTH(Tabla1[[#This Row],[Fecha]])</f>
        <v>3</v>
      </c>
      <c r="M3147" s="11">
        <f>DAY(Tabla1[[#This Row],[Fecha]])</f>
        <v>22</v>
      </c>
      <c r="N3147" s="11">
        <f>WEEKDAY(Tabla1[[#This Row],[Fecha]],2)</f>
        <v>4</v>
      </c>
      <c r="O3147" s="11" t="str">
        <f t="shared" si="49"/>
        <v>Jueves</v>
      </c>
    </row>
    <row r="3148" spans="1:15" x14ac:dyDescent="0.25">
      <c r="A3148" s="4">
        <v>40990</v>
      </c>
      <c r="B3148">
        <v>2</v>
      </c>
      <c r="C3148">
        <v>1</v>
      </c>
      <c r="D3148" s="5" t="s">
        <v>24</v>
      </c>
      <c r="E3148" s="6">
        <v>598.23</v>
      </c>
      <c r="F3148" s="6">
        <v>1080.25</v>
      </c>
      <c r="G3148" s="6">
        <v>1678.48</v>
      </c>
      <c r="H3148" s="6" t="str">
        <f>VLOOKUP(Tabla1[[#This Row],[Caja]],Originales!$I$3:$K$6,2,FALSE)</f>
        <v>Tenerife Sur</v>
      </c>
      <c r="I3148" s="6" t="str">
        <f>VLOOKUP(Tabla1[[#This Row],[Caja]],Originales!$I$3:$K$6,3,FALSE)</f>
        <v>Tenerife</v>
      </c>
      <c r="J3148" s="9" t="str">
        <f>VLOOKUP(Tabla1[[#This Row],[CodigoEmpleado]],Originales!$M$3:$P$13,2,FALSE)</f>
        <v>Ana</v>
      </c>
      <c r="K3148" s="10">
        <f>YEAR(Tabla1[[#This Row],[Fecha]])</f>
        <v>2012</v>
      </c>
      <c r="L3148" s="11">
        <f>MONTH(Tabla1[[#This Row],[Fecha]])</f>
        <v>3</v>
      </c>
      <c r="M3148" s="11">
        <f>DAY(Tabla1[[#This Row],[Fecha]])</f>
        <v>22</v>
      </c>
      <c r="N3148" s="11">
        <f>WEEKDAY(Tabla1[[#This Row],[Fecha]],2)</f>
        <v>4</v>
      </c>
      <c r="O3148" s="11" t="str">
        <f t="shared" si="49"/>
        <v>Jueves</v>
      </c>
    </row>
    <row r="3149" spans="1:15" x14ac:dyDescent="0.25">
      <c r="A3149" s="4">
        <v>40990</v>
      </c>
      <c r="B3149">
        <v>2</v>
      </c>
      <c r="C3149">
        <v>2</v>
      </c>
      <c r="D3149" s="5" t="s">
        <v>30</v>
      </c>
      <c r="E3149" s="6">
        <v>763.98</v>
      </c>
      <c r="F3149" s="6">
        <v>1147.75</v>
      </c>
      <c r="G3149" s="6">
        <v>1911.73</v>
      </c>
      <c r="H3149" s="6" t="str">
        <f>VLOOKUP(Tabla1[[#This Row],[Caja]],Originales!$I$3:$K$6,2,FALSE)</f>
        <v>Tenerife Sur</v>
      </c>
      <c r="I3149" s="6" t="str">
        <f>VLOOKUP(Tabla1[[#This Row],[Caja]],Originales!$I$3:$K$6,3,FALSE)</f>
        <v>Tenerife</v>
      </c>
      <c r="J3149" s="9" t="str">
        <f>VLOOKUP(Tabla1[[#This Row],[CodigoEmpleado]],Originales!$M$3:$P$13,2,FALSE)</f>
        <v>Juan</v>
      </c>
      <c r="K3149" s="10">
        <f>YEAR(Tabla1[[#This Row],[Fecha]])</f>
        <v>2012</v>
      </c>
      <c r="L3149" s="11">
        <f>MONTH(Tabla1[[#This Row],[Fecha]])</f>
        <v>3</v>
      </c>
      <c r="M3149" s="11">
        <f>DAY(Tabla1[[#This Row],[Fecha]])</f>
        <v>22</v>
      </c>
      <c r="N3149" s="11">
        <f>WEEKDAY(Tabla1[[#This Row],[Fecha]],2)</f>
        <v>4</v>
      </c>
      <c r="O3149" s="11" t="str">
        <f t="shared" si="49"/>
        <v>Jueves</v>
      </c>
    </row>
    <row r="3150" spans="1:15" x14ac:dyDescent="0.25">
      <c r="A3150" s="4">
        <v>40990</v>
      </c>
      <c r="B3150">
        <v>3</v>
      </c>
      <c r="C3150">
        <v>1</v>
      </c>
      <c r="D3150" s="5" t="s">
        <v>16</v>
      </c>
      <c r="E3150" s="6">
        <v>586.46</v>
      </c>
      <c r="F3150" s="6">
        <v>935.77</v>
      </c>
      <c r="G3150" s="6">
        <v>1522.23</v>
      </c>
      <c r="H3150" s="6" t="str">
        <f>VLOOKUP(Tabla1[[#This Row],[Caja]],Originales!$I$3:$K$6,2,FALSE)</f>
        <v>Las Canteras</v>
      </c>
      <c r="I3150" s="6" t="str">
        <f>VLOOKUP(Tabla1[[#This Row],[Caja]],Originales!$I$3:$K$6,3,FALSE)</f>
        <v>Las Palmas</v>
      </c>
      <c r="J3150" s="9" t="str">
        <f>VLOOKUP(Tabla1[[#This Row],[CodigoEmpleado]],Originales!$M$3:$P$13,2,FALSE)</f>
        <v>Jorge</v>
      </c>
      <c r="K3150" s="10">
        <f>YEAR(Tabla1[[#This Row],[Fecha]])</f>
        <v>2012</v>
      </c>
      <c r="L3150" s="11">
        <f>MONTH(Tabla1[[#This Row],[Fecha]])</f>
        <v>3</v>
      </c>
      <c r="M3150" s="11">
        <f>DAY(Tabla1[[#This Row],[Fecha]])</f>
        <v>22</v>
      </c>
      <c r="N3150" s="11">
        <f>WEEKDAY(Tabla1[[#This Row],[Fecha]],2)</f>
        <v>4</v>
      </c>
      <c r="O3150" s="11" t="str">
        <f t="shared" si="49"/>
        <v>Jueves</v>
      </c>
    </row>
    <row r="3151" spans="1:15" x14ac:dyDescent="0.25">
      <c r="A3151" s="4">
        <v>40990</v>
      </c>
      <c r="B3151">
        <v>3</v>
      </c>
      <c r="C3151">
        <v>2</v>
      </c>
      <c r="D3151" s="5" t="s">
        <v>22</v>
      </c>
      <c r="E3151" s="6">
        <v>769.29</v>
      </c>
      <c r="F3151" s="6">
        <v>1294.92</v>
      </c>
      <c r="G3151" s="6">
        <v>2064.21</v>
      </c>
      <c r="H3151" s="6" t="str">
        <f>VLOOKUP(Tabla1[[#This Row],[Caja]],Originales!$I$3:$K$6,2,FALSE)</f>
        <v>Las Canteras</v>
      </c>
      <c r="I3151" s="6" t="str">
        <f>VLOOKUP(Tabla1[[#This Row],[Caja]],Originales!$I$3:$K$6,3,FALSE)</f>
        <v>Las Palmas</v>
      </c>
      <c r="J3151" s="9" t="str">
        <f>VLOOKUP(Tabla1[[#This Row],[CodigoEmpleado]],Originales!$M$3:$P$13,2,FALSE)</f>
        <v>Paco</v>
      </c>
      <c r="K3151" s="10">
        <f>YEAR(Tabla1[[#This Row],[Fecha]])</f>
        <v>2012</v>
      </c>
      <c r="L3151" s="11">
        <f>MONTH(Tabla1[[#This Row],[Fecha]])</f>
        <v>3</v>
      </c>
      <c r="M3151" s="11">
        <f>DAY(Tabla1[[#This Row],[Fecha]])</f>
        <v>22</v>
      </c>
      <c r="N3151" s="11">
        <f>WEEKDAY(Tabla1[[#This Row],[Fecha]],2)</f>
        <v>4</v>
      </c>
      <c r="O3151" s="11" t="str">
        <f t="shared" si="49"/>
        <v>Jueves</v>
      </c>
    </row>
    <row r="3152" spans="1:15" x14ac:dyDescent="0.25">
      <c r="A3152" s="4">
        <v>40990</v>
      </c>
      <c r="B3152">
        <v>4</v>
      </c>
      <c r="C3152">
        <v>1</v>
      </c>
      <c r="D3152" s="5" t="s">
        <v>27</v>
      </c>
      <c r="E3152" s="6">
        <v>649.26</v>
      </c>
      <c r="F3152" s="6">
        <v>1050.82</v>
      </c>
      <c r="G3152" s="6">
        <v>1700.08</v>
      </c>
      <c r="H3152" s="6" t="str">
        <f>VLOOKUP(Tabla1[[#This Row],[Caja]],Originales!$I$3:$K$6,2,FALSE)</f>
        <v>Telde</v>
      </c>
      <c r="I3152" s="6" t="str">
        <f>VLOOKUP(Tabla1[[#This Row],[Caja]],Originales!$I$3:$K$6,3,FALSE)</f>
        <v>Las Palmas</v>
      </c>
      <c r="J3152" s="9" t="str">
        <f>VLOOKUP(Tabla1[[#This Row],[CodigoEmpleado]],Originales!$M$3:$P$13,2,FALSE)</f>
        <v>Bea</v>
      </c>
      <c r="K3152" s="10">
        <f>YEAR(Tabla1[[#This Row],[Fecha]])</f>
        <v>2012</v>
      </c>
      <c r="L3152" s="11">
        <f>MONTH(Tabla1[[#This Row],[Fecha]])</f>
        <v>3</v>
      </c>
      <c r="M3152" s="11">
        <f>DAY(Tabla1[[#This Row],[Fecha]])</f>
        <v>22</v>
      </c>
      <c r="N3152" s="11">
        <f>WEEKDAY(Tabla1[[#This Row],[Fecha]],2)</f>
        <v>4</v>
      </c>
      <c r="O3152" s="11" t="str">
        <f t="shared" si="49"/>
        <v>Jueves</v>
      </c>
    </row>
    <row r="3153" spans="1:15" x14ac:dyDescent="0.25">
      <c r="A3153" s="4">
        <v>40990</v>
      </c>
      <c r="B3153">
        <v>4</v>
      </c>
      <c r="C3153">
        <v>2</v>
      </c>
      <c r="D3153" s="5" t="s">
        <v>32</v>
      </c>
      <c r="E3153" s="6">
        <v>631.79999999999995</v>
      </c>
      <c r="F3153" s="6">
        <v>983.44</v>
      </c>
      <c r="G3153" s="6">
        <v>1615.24</v>
      </c>
      <c r="H3153" s="6" t="str">
        <f>VLOOKUP(Tabla1[[#This Row],[Caja]],Originales!$I$3:$K$6,2,FALSE)</f>
        <v>Telde</v>
      </c>
      <c r="I3153" s="6" t="str">
        <f>VLOOKUP(Tabla1[[#This Row],[Caja]],Originales!$I$3:$K$6,3,FALSE)</f>
        <v>Las Palmas</v>
      </c>
      <c r="J3153" s="9" t="str">
        <f>VLOOKUP(Tabla1[[#This Row],[CodigoEmpleado]],Originales!$M$3:$P$13,2,FALSE)</f>
        <v>Ana</v>
      </c>
      <c r="K3153" s="10">
        <f>YEAR(Tabla1[[#This Row],[Fecha]])</f>
        <v>2012</v>
      </c>
      <c r="L3153" s="11">
        <f>MONTH(Tabla1[[#This Row],[Fecha]])</f>
        <v>3</v>
      </c>
      <c r="M3153" s="11">
        <f>DAY(Tabla1[[#This Row],[Fecha]])</f>
        <v>22</v>
      </c>
      <c r="N3153" s="11">
        <f>WEEKDAY(Tabla1[[#This Row],[Fecha]],2)</f>
        <v>4</v>
      </c>
      <c r="O3153" s="11" t="str">
        <f t="shared" si="49"/>
        <v>Jueves</v>
      </c>
    </row>
    <row r="3154" spans="1:15" x14ac:dyDescent="0.25">
      <c r="A3154" s="4">
        <v>40991</v>
      </c>
      <c r="B3154">
        <v>1</v>
      </c>
      <c r="C3154">
        <v>1</v>
      </c>
      <c r="D3154" s="5" t="s">
        <v>37</v>
      </c>
      <c r="E3154" s="6">
        <v>598.57000000000005</v>
      </c>
      <c r="F3154" s="6">
        <v>1134.1600000000001</v>
      </c>
      <c r="G3154" s="6">
        <v>1732.73</v>
      </c>
      <c r="H3154" s="6" t="str">
        <f>VLOOKUP(Tabla1[[#This Row],[Caja]],Originales!$I$3:$K$6,2,FALSE)</f>
        <v>Tenerife Norte</v>
      </c>
      <c r="I3154" s="6" t="str">
        <f>VLOOKUP(Tabla1[[#This Row],[Caja]],Originales!$I$3:$K$6,3,FALSE)</f>
        <v>Tenerife</v>
      </c>
      <c r="J3154" s="9" t="str">
        <f>VLOOKUP(Tabla1[[#This Row],[CodigoEmpleado]],Originales!$M$3:$P$13,2,FALSE)</f>
        <v>Luis</v>
      </c>
      <c r="K3154" s="10">
        <f>YEAR(Tabla1[[#This Row],[Fecha]])</f>
        <v>2012</v>
      </c>
      <c r="L3154" s="11">
        <f>MONTH(Tabla1[[#This Row],[Fecha]])</f>
        <v>3</v>
      </c>
      <c r="M3154" s="11">
        <f>DAY(Tabla1[[#This Row],[Fecha]])</f>
        <v>23</v>
      </c>
      <c r="N3154" s="11">
        <f>WEEKDAY(Tabla1[[#This Row],[Fecha]],2)</f>
        <v>5</v>
      </c>
      <c r="O3154" s="11" t="str">
        <f t="shared" si="49"/>
        <v>Viernes</v>
      </c>
    </row>
    <row r="3155" spans="1:15" x14ac:dyDescent="0.25">
      <c r="A3155" s="4">
        <v>40991</v>
      </c>
      <c r="B3155">
        <v>1</v>
      </c>
      <c r="C3155">
        <v>2</v>
      </c>
      <c r="D3155" s="5" t="s">
        <v>40</v>
      </c>
      <c r="E3155" s="6">
        <v>628.03</v>
      </c>
      <c r="F3155" s="6">
        <v>1107.6099999999999</v>
      </c>
      <c r="G3155" s="6">
        <v>1735.64</v>
      </c>
      <c r="H3155" s="6" t="str">
        <f>VLOOKUP(Tabla1[[#This Row],[Caja]],Originales!$I$3:$K$6,2,FALSE)</f>
        <v>Tenerife Norte</v>
      </c>
      <c r="I3155" s="6" t="str">
        <f>VLOOKUP(Tabla1[[#This Row],[Caja]],Originales!$I$3:$K$6,3,FALSE)</f>
        <v>Tenerife</v>
      </c>
      <c r="J3155" s="9" t="str">
        <f>VLOOKUP(Tabla1[[#This Row],[CodigoEmpleado]],Originales!$M$3:$P$13,2,FALSE)</f>
        <v>Pepe</v>
      </c>
      <c r="K3155" s="10">
        <f>YEAR(Tabla1[[#This Row],[Fecha]])</f>
        <v>2012</v>
      </c>
      <c r="L3155" s="11">
        <f>MONTH(Tabla1[[#This Row],[Fecha]])</f>
        <v>3</v>
      </c>
      <c r="M3155" s="11">
        <f>DAY(Tabla1[[#This Row],[Fecha]])</f>
        <v>23</v>
      </c>
      <c r="N3155" s="11">
        <f>WEEKDAY(Tabla1[[#This Row],[Fecha]],2)</f>
        <v>5</v>
      </c>
      <c r="O3155" s="11" t="str">
        <f t="shared" si="49"/>
        <v>Viernes</v>
      </c>
    </row>
    <row r="3156" spans="1:15" x14ac:dyDescent="0.25">
      <c r="A3156" s="4">
        <v>40991</v>
      </c>
      <c r="B3156">
        <v>2</v>
      </c>
      <c r="C3156">
        <v>1</v>
      </c>
      <c r="D3156" s="5" t="s">
        <v>41</v>
      </c>
      <c r="E3156" s="6">
        <v>566.04</v>
      </c>
      <c r="F3156" s="6">
        <v>1124.9000000000001</v>
      </c>
      <c r="G3156" s="6">
        <v>1690.94</v>
      </c>
      <c r="H3156" s="6" t="str">
        <f>VLOOKUP(Tabla1[[#This Row],[Caja]],Originales!$I$3:$K$6,2,FALSE)</f>
        <v>Tenerife Sur</v>
      </c>
      <c r="I3156" s="6" t="str">
        <f>VLOOKUP(Tabla1[[#This Row],[Caja]],Originales!$I$3:$K$6,3,FALSE)</f>
        <v>Tenerife</v>
      </c>
      <c r="J3156" s="9" t="str">
        <f>VLOOKUP(Tabla1[[#This Row],[CodigoEmpleado]],Originales!$M$3:$P$13,2,FALSE)</f>
        <v>Javi</v>
      </c>
      <c r="K3156" s="10">
        <f>YEAR(Tabla1[[#This Row],[Fecha]])</f>
        <v>2012</v>
      </c>
      <c r="L3156" s="11">
        <f>MONTH(Tabla1[[#This Row],[Fecha]])</f>
        <v>3</v>
      </c>
      <c r="M3156" s="11">
        <f>DAY(Tabla1[[#This Row],[Fecha]])</f>
        <v>23</v>
      </c>
      <c r="N3156" s="11">
        <f>WEEKDAY(Tabla1[[#This Row],[Fecha]],2)</f>
        <v>5</v>
      </c>
      <c r="O3156" s="11" t="str">
        <f t="shared" si="49"/>
        <v>Viernes</v>
      </c>
    </row>
    <row r="3157" spans="1:15" x14ac:dyDescent="0.25">
      <c r="A3157" s="4">
        <v>40991</v>
      </c>
      <c r="B3157">
        <v>2</v>
      </c>
      <c r="C3157">
        <v>2</v>
      </c>
      <c r="D3157" s="5" t="s">
        <v>43</v>
      </c>
      <c r="E3157" s="6">
        <v>603.92999999999995</v>
      </c>
      <c r="F3157" s="6">
        <v>975.77</v>
      </c>
      <c r="G3157" s="6">
        <v>1579.7</v>
      </c>
      <c r="H3157" s="6" t="str">
        <f>VLOOKUP(Tabla1[[#This Row],[Caja]],Originales!$I$3:$K$6,2,FALSE)</f>
        <v>Tenerife Sur</v>
      </c>
      <c r="I3157" s="6" t="str">
        <f>VLOOKUP(Tabla1[[#This Row],[Caja]],Originales!$I$3:$K$6,3,FALSE)</f>
        <v>Tenerife</v>
      </c>
      <c r="J3157" s="9" t="str">
        <f>VLOOKUP(Tabla1[[#This Row],[CodigoEmpleado]],Originales!$M$3:$P$13,2,FALSE)</f>
        <v>Jose</v>
      </c>
      <c r="K3157" s="10">
        <f>YEAR(Tabla1[[#This Row],[Fecha]])</f>
        <v>2012</v>
      </c>
      <c r="L3157" s="11">
        <f>MONTH(Tabla1[[#This Row],[Fecha]])</f>
        <v>3</v>
      </c>
      <c r="M3157" s="11">
        <f>DAY(Tabla1[[#This Row],[Fecha]])</f>
        <v>23</v>
      </c>
      <c r="N3157" s="11">
        <f>WEEKDAY(Tabla1[[#This Row],[Fecha]],2)</f>
        <v>5</v>
      </c>
      <c r="O3157" s="11" t="str">
        <f t="shared" si="49"/>
        <v>Viernes</v>
      </c>
    </row>
    <row r="3158" spans="1:15" x14ac:dyDescent="0.25">
      <c r="A3158" s="4">
        <v>40991</v>
      </c>
      <c r="B3158">
        <v>3</v>
      </c>
      <c r="C3158">
        <v>1</v>
      </c>
      <c r="D3158" s="5" t="s">
        <v>47</v>
      </c>
      <c r="E3158" s="6">
        <v>611.59</v>
      </c>
      <c r="F3158" s="6">
        <v>1087.6600000000001</v>
      </c>
      <c r="G3158" s="6">
        <v>1699.25</v>
      </c>
      <c r="H3158" s="6" t="str">
        <f>VLOOKUP(Tabla1[[#This Row],[Caja]],Originales!$I$3:$K$6,2,FALSE)</f>
        <v>Las Canteras</v>
      </c>
      <c r="I3158" s="6" t="str">
        <f>VLOOKUP(Tabla1[[#This Row],[Caja]],Originales!$I$3:$K$6,3,FALSE)</f>
        <v>Las Palmas</v>
      </c>
      <c r="J3158" s="9" t="str">
        <f>VLOOKUP(Tabla1[[#This Row],[CodigoEmpleado]],Originales!$M$3:$P$13,2,FALSE)</f>
        <v>Toño</v>
      </c>
      <c r="K3158" s="10">
        <f>YEAR(Tabla1[[#This Row],[Fecha]])</f>
        <v>2012</v>
      </c>
      <c r="L3158" s="11">
        <f>MONTH(Tabla1[[#This Row],[Fecha]])</f>
        <v>3</v>
      </c>
      <c r="M3158" s="11">
        <f>DAY(Tabla1[[#This Row],[Fecha]])</f>
        <v>23</v>
      </c>
      <c r="N3158" s="11">
        <f>WEEKDAY(Tabla1[[#This Row],[Fecha]],2)</f>
        <v>5</v>
      </c>
      <c r="O3158" s="11" t="str">
        <f t="shared" si="49"/>
        <v>Viernes</v>
      </c>
    </row>
    <row r="3159" spans="1:15" x14ac:dyDescent="0.25">
      <c r="A3159" s="4">
        <v>40991</v>
      </c>
      <c r="B3159">
        <v>3</v>
      </c>
      <c r="C3159">
        <v>2</v>
      </c>
      <c r="D3159" s="5" t="s">
        <v>24</v>
      </c>
      <c r="E3159" s="6">
        <v>605.98</v>
      </c>
      <c r="F3159" s="6">
        <v>1153.67</v>
      </c>
      <c r="G3159" s="6">
        <v>1759.65</v>
      </c>
      <c r="H3159" s="6" t="str">
        <f>VLOOKUP(Tabla1[[#This Row],[Caja]],Originales!$I$3:$K$6,2,FALSE)</f>
        <v>Las Canteras</v>
      </c>
      <c r="I3159" s="6" t="str">
        <f>VLOOKUP(Tabla1[[#This Row],[Caja]],Originales!$I$3:$K$6,3,FALSE)</f>
        <v>Las Palmas</v>
      </c>
      <c r="J3159" s="9" t="str">
        <f>VLOOKUP(Tabla1[[#This Row],[CodigoEmpleado]],Originales!$M$3:$P$13,2,FALSE)</f>
        <v>Ana</v>
      </c>
      <c r="K3159" s="10">
        <f>YEAR(Tabla1[[#This Row],[Fecha]])</f>
        <v>2012</v>
      </c>
      <c r="L3159" s="11">
        <f>MONTH(Tabla1[[#This Row],[Fecha]])</f>
        <v>3</v>
      </c>
      <c r="M3159" s="11">
        <f>DAY(Tabla1[[#This Row],[Fecha]])</f>
        <v>23</v>
      </c>
      <c r="N3159" s="11">
        <f>WEEKDAY(Tabla1[[#This Row],[Fecha]],2)</f>
        <v>5</v>
      </c>
      <c r="O3159" s="11" t="str">
        <f t="shared" si="49"/>
        <v>Viernes</v>
      </c>
    </row>
    <row r="3160" spans="1:15" x14ac:dyDescent="0.25">
      <c r="A3160" s="4">
        <v>40991</v>
      </c>
      <c r="B3160">
        <v>4</v>
      </c>
      <c r="C3160">
        <v>1</v>
      </c>
      <c r="D3160" s="5" t="s">
        <v>30</v>
      </c>
      <c r="E3160" s="6">
        <v>639.11</v>
      </c>
      <c r="F3160" s="6">
        <v>1050.01</v>
      </c>
      <c r="G3160" s="6">
        <v>1689.12</v>
      </c>
      <c r="H3160" s="6" t="str">
        <f>VLOOKUP(Tabla1[[#This Row],[Caja]],Originales!$I$3:$K$6,2,FALSE)</f>
        <v>Telde</v>
      </c>
      <c r="I3160" s="6" t="str">
        <f>VLOOKUP(Tabla1[[#This Row],[Caja]],Originales!$I$3:$K$6,3,FALSE)</f>
        <v>Las Palmas</v>
      </c>
      <c r="J3160" s="9" t="str">
        <f>VLOOKUP(Tabla1[[#This Row],[CodigoEmpleado]],Originales!$M$3:$P$13,2,FALSE)</f>
        <v>Juan</v>
      </c>
      <c r="K3160" s="10">
        <f>YEAR(Tabla1[[#This Row],[Fecha]])</f>
        <v>2012</v>
      </c>
      <c r="L3160" s="11">
        <f>MONTH(Tabla1[[#This Row],[Fecha]])</f>
        <v>3</v>
      </c>
      <c r="M3160" s="11">
        <f>DAY(Tabla1[[#This Row],[Fecha]])</f>
        <v>23</v>
      </c>
      <c r="N3160" s="11">
        <f>WEEKDAY(Tabla1[[#This Row],[Fecha]],2)</f>
        <v>5</v>
      </c>
      <c r="O3160" s="11" t="str">
        <f t="shared" si="49"/>
        <v>Viernes</v>
      </c>
    </row>
    <row r="3161" spans="1:15" x14ac:dyDescent="0.25">
      <c r="A3161" s="4">
        <v>40991</v>
      </c>
      <c r="B3161">
        <v>4</v>
      </c>
      <c r="C3161">
        <v>2</v>
      </c>
      <c r="D3161" s="5" t="s">
        <v>16</v>
      </c>
      <c r="E3161" s="6">
        <v>714.17</v>
      </c>
      <c r="F3161" s="6">
        <v>1257.08</v>
      </c>
      <c r="G3161" s="6">
        <v>1971.25</v>
      </c>
      <c r="H3161" s="6" t="str">
        <f>VLOOKUP(Tabla1[[#This Row],[Caja]],Originales!$I$3:$K$6,2,FALSE)</f>
        <v>Telde</v>
      </c>
      <c r="I3161" s="6" t="str">
        <f>VLOOKUP(Tabla1[[#This Row],[Caja]],Originales!$I$3:$K$6,3,FALSE)</f>
        <v>Las Palmas</v>
      </c>
      <c r="J3161" s="9" t="str">
        <f>VLOOKUP(Tabla1[[#This Row],[CodigoEmpleado]],Originales!$M$3:$P$13,2,FALSE)</f>
        <v>Jorge</v>
      </c>
      <c r="K3161" s="10">
        <f>YEAR(Tabla1[[#This Row],[Fecha]])</f>
        <v>2012</v>
      </c>
      <c r="L3161" s="11">
        <f>MONTH(Tabla1[[#This Row],[Fecha]])</f>
        <v>3</v>
      </c>
      <c r="M3161" s="11">
        <f>DAY(Tabla1[[#This Row],[Fecha]])</f>
        <v>23</v>
      </c>
      <c r="N3161" s="11">
        <f>WEEKDAY(Tabla1[[#This Row],[Fecha]],2)</f>
        <v>5</v>
      </c>
      <c r="O3161" s="11" t="str">
        <f t="shared" si="49"/>
        <v>Viernes</v>
      </c>
    </row>
    <row r="3162" spans="1:15" x14ac:dyDescent="0.25">
      <c r="A3162" s="4">
        <v>40992</v>
      </c>
      <c r="B3162">
        <v>1</v>
      </c>
      <c r="C3162">
        <v>1</v>
      </c>
      <c r="D3162" s="5" t="s">
        <v>22</v>
      </c>
      <c r="E3162" s="6">
        <v>667.46</v>
      </c>
      <c r="F3162" s="6">
        <v>1129.79</v>
      </c>
      <c r="G3162" s="6">
        <v>1797.25</v>
      </c>
      <c r="H3162" s="6" t="str">
        <f>VLOOKUP(Tabla1[[#This Row],[Caja]],Originales!$I$3:$K$6,2,FALSE)</f>
        <v>Tenerife Norte</v>
      </c>
      <c r="I3162" s="6" t="str">
        <f>VLOOKUP(Tabla1[[#This Row],[Caja]],Originales!$I$3:$K$6,3,FALSE)</f>
        <v>Tenerife</v>
      </c>
      <c r="J3162" s="9" t="str">
        <f>VLOOKUP(Tabla1[[#This Row],[CodigoEmpleado]],Originales!$M$3:$P$13,2,FALSE)</f>
        <v>Paco</v>
      </c>
      <c r="K3162" s="10">
        <f>YEAR(Tabla1[[#This Row],[Fecha]])</f>
        <v>2012</v>
      </c>
      <c r="L3162" s="11">
        <f>MONTH(Tabla1[[#This Row],[Fecha]])</f>
        <v>3</v>
      </c>
      <c r="M3162" s="11">
        <f>DAY(Tabla1[[#This Row],[Fecha]])</f>
        <v>24</v>
      </c>
      <c r="N3162" s="11">
        <f>WEEKDAY(Tabla1[[#This Row],[Fecha]],2)</f>
        <v>6</v>
      </c>
      <c r="O3162" s="11" t="str">
        <f t="shared" si="49"/>
        <v>Sábado</v>
      </c>
    </row>
    <row r="3163" spans="1:15" x14ac:dyDescent="0.25">
      <c r="A3163" s="4">
        <v>40992</v>
      </c>
      <c r="B3163">
        <v>1</v>
      </c>
      <c r="C3163">
        <v>2</v>
      </c>
      <c r="D3163" s="5" t="s">
        <v>27</v>
      </c>
      <c r="E3163" s="6">
        <v>548.05999999999995</v>
      </c>
      <c r="F3163" s="6">
        <v>1094.46</v>
      </c>
      <c r="G3163" s="6">
        <v>1642.52</v>
      </c>
      <c r="H3163" s="6" t="str">
        <f>VLOOKUP(Tabla1[[#This Row],[Caja]],Originales!$I$3:$K$6,2,FALSE)</f>
        <v>Tenerife Norte</v>
      </c>
      <c r="I3163" s="6" t="str">
        <f>VLOOKUP(Tabla1[[#This Row],[Caja]],Originales!$I$3:$K$6,3,FALSE)</f>
        <v>Tenerife</v>
      </c>
      <c r="J3163" s="9" t="str">
        <f>VLOOKUP(Tabla1[[#This Row],[CodigoEmpleado]],Originales!$M$3:$P$13,2,FALSE)</f>
        <v>Bea</v>
      </c>
      <c r="K3163" s="10">
        <f>YEAR(Tabla1[[#This Row],[Fecha]])</f>
        <v>2012</v>
      </c>
      <c r="L3163" s="11">
        <f>MONTH(Tabla1[[#This Row],[Fecha]])</f>
        <v>3</v>
      </c>
      <c r="M3163" s="11">
        <f>DAY(Tabla1[[#This Row],[Fecha]])</f>
        <v>24</v>
      </c>
      <c r="N3163" s="11">
        <f>WEEKDAY(Tabla1[[#This Row],[Fecha]],2)</f>
        <v>6</v>
      </c>
      <c r="O3163" s="11" t="str">
        <f t="shared" si="49"/>
        <v>Sábado</v>
      </c>
    </row>
    <row r="3164" spans="1:15" x14ac:dyDescent="0.25">
      <c r="A3164" s="4">
        <v>40992</v>
      </c>
      <c r="B3164">
        <v>2</v>
      </c>
      <c r="C3164">
        <v>1</v>
      </c>
      <c r="D3164" s="5" t="s">
        <v>32</v>
      </c>
      <c r="E3164" s="6">
        <v>649.41999999999996</v>
      </c>
      <c r="F3164" s="6">
        <v>1001.02</v>
      </c>
      <c r="G3164" s="6">
        <v>1650.44</v>
      </c>
      <c r="H3164" s="6" t="str">
        <f>VLOOKUP(Tabla1[[#This Row],[Caja]],Originales!$I$3:$K$6,2,FALSE)</f>
        <v>Tenerife Sur</v>
      </c>
      <c r="I3164" s="6" t="str">
        <f>VLOOKUP(Tabla1[[#This Row],[Caja]],Originales!$I$3:$K$6,3,FALSE)</f>
        <v>Tenerife</v>
      </c>
      <c r="J3164" s="9" t="str">
        <f>VLOOKUP(Tabla1[[#This Row],[CodigoEmpleado]],Originales!$M$3:$P$13,2,FALSE)</f>
        <v>Ana</v>
      </c>
      <c r="K3164" s="10">
        <f>YEAR(Tabla1[[#This Row],[Fecha]])</f>
        <v>2012</v>
      </c>
      <c r="L3164" s="11">
        <f>MONTH(Tabla1[[#This Row],[Fecha]])</f>
        <v>3</v>
      </c>
      <c r="M3164" s="11">
        <f>DAY(Tabla1[[#This Row],[Fecha]])</f>
        <v>24</v>
      </c>
      <c r="N3164" s="11">
        <f>WEEKDAY(Tabla1[[#This Row],[Fecha]],2)</f>
        <v>6</v>
      </c>
      <c r="O3164" s="11" t="str">
        <f t="shared" si="49"/>
        <v>Sábado</v>
      </c>
    </row>
    <row r="3165" spans="1:15" x14ac:dyDescent="0.25">
      <c r="A3165" s="4">
        <v>40992</v>
      </c>
      <c r="B3165">
        <v>2</v>
      </c>
      <c r="C3165">
        <v>2</v>
      </c>
      <c r="D3165" s="5" t="s">
        <v>37</v>
      </c>
      <c r="E3165" s="6">
        <v>791.88</v>
      </c>
      <c r="F3165" s="6">
        <v>1258.1099999999999</v>
      </c>
      <c r="G3165" s="6">
        <v>2049.9899999999998</v>
      </c>
      <c r="H3165" s="6" t="str">
        <f>VLOOKUP(Tabla1[[#This Row],[Caja]],Originales!$I$3:$K$6,2,FALSE)</f>
        <v>Tenerife Sur</v>
      </c>
      <c r="I3165" s="6" t="str">
        <f>VLOOKUP(Tabla1[[#This Row],[Caja]],Originales!$I$3:$K$6,3,FALSE)</f>
        <v>Tenerife</v>
      </c>
      <c r="J3165" s="9" t="str">
        <f>VLOOKUP(Tabla1[[#This Row],[CodigoEmpleado]],Originales!$M$3:$P$13,2,FALSE)</f>
        <v>Luis</v>
      </c>
      <c r="K3165" s="10">
        <f>YEAR(Tabla1[[#This Row],[Fecha]])</f>
        <v>2012</v>
      </c>
      <c r="L3165" s="11">
        <f>MONTH(Tabla1[[#This Row],[Fecha]])</f>
        <v>3</v>
      </c>
      <c r="M3165" s="11">
        <f>DAY(Tabla1[[#This Row],[Fecha]])</f>
        <v>24</v>
      </c>
      <c r="N3165" s="11">
        <f>WEEKDAY(Tabla1[[#This Row],[Fecha]],2)</f>
        <v>6</v>
      </c>
      <c r="O3165" s="11" t="str">
        <f t="shared" si="49"/>
        <v>Sábado</v>
      </c>
    </row>
    <row r="3166" spans="1:15" x14ac:dyDescent="0.25">
      <c r="A3166" s="4">
        <v>40992</v>
      </c>
      <c r="B3166">
        <v>3</v>
      </c>
      <c r="C3166">
        <v>1</v>
      </c>
      <c r="D3166" s="5" t="s">
        <v>40</v>
      </c>
      <c r="E3166" s="6">
        <v>575.30999999999995</v>
      </c>
      <c r="F3166" s="6">
        <v>1089.77</v>
      </c>
      <c r="G3166" s="6">
        <v>1665.08</v>
      </c>
      <c r="H3166" s="6" t="str">
        <f>VLOOKUP(Tabla1[[#This Row],[Caja]],Originales!$I$3:$K$6,2,FALSE)</f>
        <v>Las Canteras</v>
      </c>
      <c r="I3166" s="6" t="str">
        <f>VLOOKUP(Tabla1[[#This Row],[Caja]],Originales!$I$3:$K$6,3,FALSE)</f>
        <v>Las Palmas</v>
      </c>
      <c r="J3166" s="9" t="str">
        <f>VLOOKUP(Tabla1[[#This Row],[CodigoEmpleado]],Originales!$M$3:$P$13,2,FALSE)</f>
        <v>Pepe</v>
      </c>
      <c r="K3166" s="10">
        <f>YEAR(Tabla1[[#This Row],[Fecha]])</f>
        <v>2012</v>
      </c>
      <c r="L3166" s="11">
        <f>MONTH(Tabla1[[#This Row],[Fecha]])</f>
        <v>3</v>
      </c>
      <c r="M3166" s="11">
        <f>DAY(Tabla1[[#This Row],[Fecha]])</f>
        <v>24</v>
      </c>
      <c r="N3166" s="11">
        <f>WEEKDAY(Tabla1[[#This Row],[Fecha]],2)</f>
        <v>6</v>
      </c>
      <c r="O3166" s="11" t="str">
        <f t="shared" si="49"/>
        <v>Sábado</v>
      </c>
    </row>
    <row r="3167" spans="1:15" x14ac:dyDescent="0.25">
      <c r="A3167" s="4">
        <v>40992</v>
      </c>
      <c r="B3167">
        <v>3</v>
      </c>
      <c r="C3167">
        <v>2</v>
      </c>
      <c r="D3167" s="5" t="s">
        <v>41</v>
      </c>
      <c r="E3167" s="6">
        <v>704.73</v>
      </c>
      <c r="F3167" s="6">
        <v>1220.99</v>
      </c>
      <c r="G3167" s="6">
        <v>1925.72</v>
      </c>
      <c r="H3167" s="6" t="str">
        <f>VLOOKUP(Tabla1[[#This Row],[Caja]],Originales!$I$3:$K$6,2,FALSE)</f>
        <v>Las Canteras</v>
      </c>
      <c r="I3167" s="6" t="str">
        <f>VLOOKUP(Tabla1[[#This Row],[Caja]],Originales!$I$3:$K$6,3,FALSE)</f>
        <v>Las Palmas</v>
      </c>
      <c r="J3167" s="9" t="str">
        <f>VLOOKUP(Tabla1[[#This Row],[CodigoEmpleado]],Originales!$M$3:$P$13,2,FALSE)</f>
        <v>Javi</v>
      </c>
      <c r="K3167" s="10">
        <f>YEAR(Tabla1[[#This Row],[Fecha]])</f>
        <v>2012</v>
      </c>
      <c r="L3167" s="11">
        <f>MONTH(Tabla1[[#This Row],[Fecha]])</f>
        <v>3</v>
      </c>
      <c r="M3167" s="11">
        <f>DAY(Tabla1[[#This Row],[Fecha]])</f>
        <v>24</v>
      </c>
      <c r="N3167" s="11">
        <f>WEEKDAY(Tabla1[[#This Row],[Fecha]],2)</f>
        <v>6</v>
      </c>
      <c r="O3167" s="11" t="str">
        <f t="shared" si="49"/>
        <v>Sábado</v>
      </c>
    </row>
    <row r="3168" spans="1:15" x14ac:dyDescent="0.25">
      <c r="A3168" s="4">
        <v>40992</v>
      </c>
      <c r="B3168">
        <v>4</v>
      </c>
      <c r="C3168">
        <v>1</v>
      </c>
      <c r="D3168" s="5" t="s">
        <v>43</v>
      </c>
      <c r="E3168" s="6">
        <v>569.71</v>
      </c>
      <c r="F3168" s="6">
        <v>1014.43</v>
      </c>
      <c r="G3168" s="6">
        <v>1584.14</v>
      </c>
      <c r="H3168" s="6" t="str">
        <f>VLOOKUP(Tabla1[[#This Row],[Caja]],Originales!$I$3:$K$6,2,FALSE)</f>
        <v>Telde</v>
      </c>
      <c r="I3168" s="6" t="str">
        <f>VLOOKUP(Tabla1[[#This Row],[Caja]],Originales!$I$3:$K$6,3,FALSE)</f>
        <v>Las Palmas</v>
      </c>
      <c r="J3168" s="9" t="str">
        <f>VLOOKUP(Tabla1[[#This Row],[CodigoEmpleado]],Originales!$M$3:$P$13,2,FALSE)</f>
        <v>Jose</v>
      </c>
      <c r="K3168" s="10">
        <f>YEAR(Tabla1[[#This Row],[Fecha]])</f>
        <v>2012</v>
      </c>
      <c r="L3168" s="11">
        <f>MONTH(Tabla1[[#This Row],[Fecha]])</f>
        <v>3</v>
      </c>
      <c r="M3168" s="11">
        <f>DAY(Tabla1[[#This Row],[Fecha]])</f>
        <v>24</v>
      </c>
      <c r="N3168" s="11">
        <f>WEEKDAY(Tabla1[[#This Row],[Fecha]],2)</f>
        <v>6</v>
      </c>
      <c r="O3168" s="11" t="str">
        <f t="shared" si="49"/>
        <v>Sábado</v>
      </c>
    </row>
    <row r="3169" spans="1:15" x14ac:dyDescent="0.25">
      <c r="A3169" s="4">
        <v>40992</v>
      </c>
      <c r="B3169">
        <v>4</v>
      </c>
      <c r="C3169">
        <v>2</v>
      </c>
      <c r="D3169" s="5" t="s">
        <v>47</v>
      </c>
      <c r="E3169" s="6">
        <v>772.64</v>
      </c>
      <c r="F3169" s="6">
        <v>1189.6500000000001</v>
      </c>
      <c r="G3169" s="6">
        <v>1962.29</v>
      </c>
      <c r="H3169" s="6" t="str">
        <f>VLOOKUP(Tabla1[[#This Row],[Caja]],Originales!$I$3:$K$6,2,FALSE)</f>
        <v>Telde</v>
      </c>
      <c r="I3169" s="6" t="str">
        <f>VLOOKUP(Tabla1[[#This Row],[Caja]],Originales!$I$3:$K$6,3,FALSE)</f>
        <v>Las Palmas</v>
      </c>
      <c r="J3169" s="9" t="str">
        <f>VLOOKUP(Tabla1[[#This Row],[CodigoEmpleado]],Originales!$M$3:$P$13,2,FALSE)</f>
        <v>Toño</v>
      </c>
      <c r="K3169" s="10">
        <f>YEAR(Tabla1[[#This Row],[Fecha]])</f>
        <v>2012</v>
      </c>
      <c r="L3169" s="11">
        <f>MONTH(Tabla1[[#This Row],[Fecha]])</f>
        <v>3</v>
      </c>
      <c r="M3169" s="11">
        <f>DAY(Tabla1[[#This Row],[Fecha]])</f>
        <v>24</v>
      </c>
      <c r="N3169" s="11">
        <f>WEEKDAY(Tabla1[[#This Row],[Fecha]],2)</f>
        <v>6</v>
      </c>
      <c r="O3169" s="11" t="str">
        <f t="shared" si="49"/>
        <v>Sábado</v>
      </c>
    </row>
    <row r="3170" spans="1:15" x14ac:dyDescent="0.25">
      <c r="A3170" s="4">
        <v>40993</v>
      </c>
      <c r="B3170">
        <v>1</v>
      </c>
      <c r="C3170">
        <v>1</v>
      </c>
      <c r="D3170" s="5" t="s">
        <v>24</v>
      </c>
      <c r="E3170" s="6">
        <v>613.55999999999995</v>
      </c>
      <c r="F3170" s="6">
        <v>986.45</v>
      </c>
      <c r="G3170" s="6">
        <v>1600.01</v>
      </c>
      <c r="H3170" s="6" t="str">
        <f>VLOOKUP(Tabla1[[#This Row],[Caja]],Originales!$I$3:$K$6,2,FALSE)</f>
        <v>Tenerife Norte</v>
      </c>
      <c r="I3170" s="6" t="str">
        <f>VLOOKUP(Tabla1[[#This Row],[Caja]],Originales!$I$3:$K$6,3,FALSE)</f>
        <v>Tenerife</v>
      </c>
      <c r="J3170" s="9" t="str">
        <f>VLOOKUP(Tabla1[[#This Row],[CodigoEmpleado]],Originales!$M$3:$P$13,2,FALSE)</f>
        <v>Ana</v>
      </c>
      <c r="K3170" s="10">
        <f>YEAR(Tabla1[[#This Row],[Fecha]])</f>
        <v>2012</v>
      </c>
      <c r="L3170" s="11">
        <f>MONTH(Tabla1[[#This Row],[Fecha]])</f>
        <v>3</v>
      </c>
      <c r="M3170" s="11">
        <f>DAY(Tabla1[[#This Row],[Fecha]])</f>
        <v>25</v>
      </c>
      <c r="N3170" s="11">
        <f>WEEKDAY(Tabla1[[#This Row],[Fecha]],2)</f>
        <v>7</v>
      </c>
      <c r="O3170" s="11" t="str">
        <f t="shared" si="49"/>
        <v>Domingo</v>
      </c>
    </row>
    <row r="3171" spans="1:15" x14ac:dyDescent="0.25">
      <c r="A3171" s="4">
        <v>40993</v>
      </c>
      <c r="B3171">
        <v>1</v>
      </c>
      <c r="C3171">
        <v>2</v>
      </c>
      <c r="D3171" s="5" t="s">
        <v>30</v>
      </c>
      <c r="E3171" s="6">
        <v>659.36</v>
      </c>
      <c r="F3171" s="6">
        <v>1233.2</v>
      </c>
      <c r="G3171" s="6">
        <v>1892.56</v>
      </c>
      <c r="H3171" s="6" t="str">
        <f>VLOOKUP(Tabla1[[#This Row],[Caja]],Originales!$I$3:$K$6,2,FALSE)</f>
        <v>Tenerife Norte</v>
      </c>
      <c r="I3171" s="6" t="str">
        <f>VLOOKUP(Tabla1[[#This Row],[Caja]],Originales!$I$3:$K$6,3,FALSE)</f>
        <v>Tenerife</v>
      </c>
      <c r="J3171" s="9" t="str">
        <f>VLOOKUP(Tabla1[[#This Row],[CodigoEmpleado]],Originales!$M$3:$P$13,2,FALSE)</f>
        <v>Juan</v>
      </c>
      <c r="K3171" s="10">
        <f>YEAR(Tabla1[[#This Row],[Fecha]])</f>
        <v>2012</v>
      </c>
      <c r="L3171" s="11">
        <f>MONTH(Tabla1[[#This Row],[Fecha]])</f>
        <v>3</v>
      </c>
      <c r="M3171" s="11">
        <f>DAY(Tabla1[[#This Row],[Fecha]])</f>
        <v>25</v>
      </c>
      <c r="N3171" s="11">
        <f>WEEKDAY(Tabla1[[#This Row],[Fecha]],2)</f>
        <v>7</v>
      </c>
      <c r="O3171" s="11" t="str">
        <f t="shared" si="49"/>
        <v>Domingo</v>
      </c>
    </row>
    <row r="3172" spans="1:15" x14ac:dyDescent="0.25">
      <c r="A3172" s="4">
        <v>40993</v>
      </c>
      <c r="B3172">
        <v>2</v>
      </c>
      <c r="C3172">
        <v>1</v>
      </c>
      <c r="D3172" s="5" t="s">
        <v>16</v>
      </c>
      <c r="E3172" s="6">
        <v>638.49</v>
      </c>
      <c r="F3172" s="6">
        <v>1054.5999999999999</v>
      </c>
      <c r="G3172" s="6">
        <v>1693.09</v>
      </c>
      <c r="H3172" s="6" t="str">
        <f>VLOOKUP(Tabla1[[#This Row],[Caja]],Originales!$I$3:$K$6,2,FALSE)</f>
        <v>Tenerife Sur</v>
      </c>
      <c r="I3172" s="6" t="str">
        <f>VLOOKUP(Tabla1[[#This Row],[Caja]],Originales!$I$3:$K$6,3,FALSE)</f>
        <v>Tenerife</v>
      </c>
      <c r="J3172" s="9" t="str">
        <f>VLOOKUP(Tabla1[[#This Row],[CodigoEmpleado]],Originales!$M$3:$P$13,2,FALSE)</f>
        <v>Jorge</v>
      </c>
      <c r="K3172" s="10">
        <f>YEAR(Tabla1[[#This Row],[Fecha]])</f>
        <v>2012</v>
      </c>
      <c r="L3172" s="11">
        <f>MONTH(Tabla1[[#This Row],[Fecha]])</f>
        <v>3</v>
      </c>
      <c r="M3172" s="11">
        <f>DAY(Tabla1[[#This Row],[Fecha]])</f>
        <v>25</v>
      </c>
      <c r="N3172" s="11">
        <f>WEEKDAY(Tabla1[[#This Row],[Fecha]],2)</f>
        <v>7</v>
      </c>
      <c r="O3172" s="11" t="str">
        <f t="shared" si="49"/>
        <v>Domingo</v>
      </c>
    </row>
    <row r="3173" spans="1:15" x14ac:dyDescent="0.25">
      <c r="A3173" s="4">
        <v>40993</v>
      </c>
      <c r="B3173">
        <v>2</v>
      </c>
      <c r="C3173">
        <v>2</v>
      </c>
      <c r="D3173" s="5" t="s">
        <v>22</v>
      </c>
      <c r="E3173" s="6">
        <v>721.88</v>
      </c>
      <c r="F3173" s="6">
        <v>1265.77</v>
      </c>
      <c r="G3173" s="6">
        <v>1987.65</v>
      </c>
      <c r="H3173" s="6" t="str">
        <f>VLOOKUP(Tabla1[[#This Row],[Caja]],Originales!$I$3:$K$6,2,FALSE)</f>
        <v>Tenerife Sur</v>
      </c>
      <c r="I3173" s="6" t="str">
        <f>VLOOKUP(Tabla1[[#This Row],[Caja]],Originales!$I$3:$K$6,3,FALSE)</f>
        <v>Tenerife</v>
      </c>
      <c r="J3173" s="9" t="str">
        <f>VLOOKUP(Tabla1[[#This Row],[CodigoEmpleado]],Originales!$M$3:$P$13,2,FALSE)</f>
        <v>Paco</v>
      </c>
      <c r="K3173" s="10">
        <f>YEAR(Tabla1[[#This Row],[Fecha]])</f>
        <v>2012</v>
      </c>
      <c r="L3173" s="11">
        <f>MONTH(Tabla1[[#This Row],[Fecha]])</f>
        <v>3</v>
      </c>
      <c r="M3173" s="11">
        <f>DAY(Tabla1[[#This Row],[Fecha]])</f>
        <v>25</v>
      </c>
      <c r="N3173" s="11">
        <f>WEEKDAY(Tabla1[[#This Row],[Fecha]],2)</f>
        <v>7</v>
      </c>
      <c r="O3173" s="11" t="str">
        <f t="shared" si="49"/>
        <v>Domingo</v>
      </c>
    </row>
    <row r="3174" spans="1:15" x14ac:dyDescent="0.25">
      <c r="A3174" s="4">
        <v>40993</v>
      </c>
      <c r="B3174">
        <v>3</v>
      </c>
      <c r="C3174">
        <v>1</v>
      </c>
      <c r="D3174" s="5" t="s">
        <v>27</v>
      </c>
      <c r="E3174" s="6">
        <v>567.52</v>
      </c>
      <c r="F3174" s="6">
        <v>1150.8699999999999</v>
      </c>
      <c r="G3174" s="6">
        <v>1718.39</v>
      </c>
      <c r="H3174" s="6" t="str">
        <f>VLOOKUP(Tabla1[[#This Row],[Caja]],Originales!$I$3:$K$6,2,FALSE)</f>
        <v>Las Canteras</v>
      </c>
      <c r="I3174" s="6" t="str">
        <f>VLOOKUP(Tabla1[[#This Row],[Caja]],Originales!$I$3:$K$6,3,FALSE)</f>
        <v>Las Palmas</v>
      </c>
      <c r="J3174" s="9" t="str">
        <f>VLOOKUP(Tabla1[[#This Row],[CodigoEmpleado]],Originales!$M$3:$P$13,2,FALSE)</f>
        <v>Bea</v>
      </c>
      <c r="K3174" s="10">
        <f>YEAR(Tabla1[[#This Row],[Fecha]])</f>
        <v>2012</v>
      </c>
      <c r="L3174" s="11">
        <f>MONTH(Tabla1[[#This Row],[Fecha]])</f>
        <v>3</v>
      </c>
      <c r="M3174" s="11">
        <f>DAY(Tabla1[[#This Row],[Fecha]])</f>
        <v>25</v>
      </c>
      <c r="N3174" s="11">
        <f>WEEKDAY(Tabla1[[#This Row],[Fecha]],2)</f>
        <v>7</v>
      </c>
      <c r="O3174" s="11" t="str">
        <f t="shared" si="49"/>
        <v>Domingo</v>
      </c>
    </row>
    <row r="3175" spans="1:15" x14ac:dyDescent="0.25">
      <c r="A3175" s="4">
        <v>40993</v>
      </c>
      <c r="B3175">
        <v>3</v>
      </c>
      <c r="C3175">
        <v>2</v>
      </c>
      <c r="D3175" s="5" t="s">
        <v>32</v>
      </c>
      <c r="E3175" s="6">
        <v>693.44</v>
      </c>
      <c r="F3175" s="6">
        <v>1122.67</v>
      </c>
      <c r="G3175" s="6">
        <v>1816.11</v>
      </c>
      <c r="H3175" s="6" t="str">
        <f>VLOOKUP(Tabla1[[#This Row],[Caja]],Originales!$I$3:$K$6,2,FALSE)</f>
        <v>Las Canteras</v>
      </c>
      <c r="I3175" s="6" t="str">
        <f>VLOOKUP(Tabla1[[#This Row],[Caja]],Originales!$I$3:$K$6,3,FALSE)</f>
        <v>Las Palmas</v>
      </c>
      <c r="J3175" s="9" t="str">
        <f>VLOOKUP(Tabla1[[#This Row],[CodigoEmpleado]],Originales!$M$3:$P$13,2,FALSE)</f>
        <v>Ana</v>
      </c>
      <c r="K3175" s="10">
        <f>YEAR(Tabla1[[#This Row],[Fecha]])</f>
        <v>2012</v>
      </c>
      <c r="L3175" s="11">
        <f>MONTH(Tabla1[[#This Row],[Fecha]])</f>
        <v>3</v>
      </c>
      <c r="M3175" s="11">
        <f>DAY(Tabla1[[#This Row],[Fecha]])</f>
        <v>25</v>
      </c>
      <c r="N3175" s="11">
        <f>WEEKDAY(Tabla1[[#This Row],[Fecha]],2)</f>
        <v>7</v>
      </c>
      <c r="O3175" s="11" t="str">
        <f t="shared" si="49"/>
        <v>Domingo</v>
      </c>
    </row>
    <row r="3176" spans="1:15" x14ac:dyDescent="0.25">
      <c r="A3176" s="4">
        <v>40993</v>
      </c>
      <c r="B3176">
        <v>4</v>
      </c>
      <c r="C3176">
        <v>1</v>
      </c>
      <c r="D3176" s="5" t="s">
        <v>37</v>
      </c>
      <c r="E3176" s="6">
        <v>558.19000000000005</v>
      </c>
      <c r="F3176" s="6">
        <v>1049.42</v>
      </c>
      <c r="G3176" s="6">
        <v>1607.61</v>
      </c>
      <c r="H3176" s="6" t="str">
        <f>VLOOKUP(Tabla1[[#This Row],[Caja]],Originales!$I$3:$K$6,2,FALSE)</f>
        <v>Telde</v>
      </c>
      <c r="I3176" s="6" t="str">
        <f>VLOOKUP(Tabla1[[#This Row],[Caja]],Originales!$I$3:$K$6,3,FALSE)</f>
        <v>Las Palmas</v>
      </c>
      <c r="J3176" s="9" t="str">
        <f>VLOOKUP(Tabla1[[#This Row],[CodigoEmpleado]],Originales!$M$3:$P$13,2,FALSE)</f>
        <v>Luis</v>
      </c>
      <c r="K3176" s="10">
        <f>YEAR(Tabla1[[#This Row],[Fecha]])</f>
        <v>2012</v>
      </c>
      <c r="L3176" s="11">
        <f>MONTH(Tabla1[[#This Row],[Fecha]])</f>
        <v>3</v>
      </c>
      <c r="M3176" s="11">
        <f>DAY(Tabla1[[#This Row],[Fecha]])</f>
        <v>25</v>
      </c>
      <c r="N3176" s="11">
        <f>WEEKDAY(Tabla1[[#This Row],[Fecha]],2)</f>
        <v>7</v>
      </c>
      <c r="O3176" s="11" t="str">
        <f t="shared" si="49"/>
        <v>Domingo</v>
      </c>
    </row>
    <row r="3177" spans="1:15" x14ac:dyDescent="0.25">
      <c r="A3177" s="4">
        <v>40993</v>
      </c>
      <c r="B3177">
        <v>4</v>
      </c>
      <c r="C3177">
        <v>2</v>
      </c>
      <c r="D3177" s="5" t="s">
        <v>40</v>
      </c>
      <c r="E3177" s="6">
        <v>703.35</v>
      </c>
      <c r="F3177" s="6">
        <v>1195.74</v>
      </c>
      <c r="G3177" s="6">
        <v>1899.09</v>
      </c>
      <c r="H3177" s="6" t="str">
        <f>VLOOKUP(Tabla1[[#This Row],[Caja]],Originales!$I$3:$K$6,2,FALSE)</f>
        <v>Telde</v>
      </c>
      <c r="I3177" s="6" t="str">
        <f>VLOOKUP(Tabla1[[#This Row],[Caja]],Originales!$I$3:$K$6,3,FALSE)</f>
        <v>Las Palmas</v>
      </c>
      <c r="J3177" s="9" t="str">
        <f>VLOOKUP(Tabla1[[#This Row],[CodigoEmpleado]],Originales!$M$3:$P$13,2,FALSE)</f>
        <v>Pepe</v>
      </c>
      <c r="K3177" s="10">
        <f>YEAR(Tabla1[[#This Row],[Fecha]])</f>
        <v>2012</v>
      </c>
      <c r="L3177" s="11">
        <f>MONTH(Tabla1[[#This Row],[Fecha]])</f>
        <v>3</v>
      </c>
      <c r="M3177" s="11">
        <f>DAY(Tabla1[[#This Row],[Fecha]])</f>
        <v>25</v>
      </c>
      <c r="N3177" s="11">
        <f>WEEKDAY(Tabla1[[#This Row],[Fecha]],2)</f>
        <v>7</v>
      </c>
      <c r="O3177" s="11" t="str">
        <f t="shared" si="49"/>
        <v>Domingo</v>
      </c>
    </row>
    <row r="3178" spans="1:15" x14ac:dyDescent="0.25">
      <c r="A3178" s="4">
        <v>40994</v>
      </c>
      <c r="B3178">
        <v>1</v>
      </c>
      <c r="C3178">
        <v>1</v>
      </c>
      <c r="D3178" s="5" t="s">
        <v>41</v>
      </c>
      <c r="E3178" s="6">
        <v>662.1</v>
      </c>
      <c r="F3178" s="6">
        <v>1029.42</v>
      </c>
      <c r="G3178" s="6">
        <v>1691.52</v>
      </c>
      <c r="H3178" s="6" t="str">
        <f>VLOOKUP(Tabla1[[#This Row],[Caja]],Originales!$I$3:$K$6,2,FALSE)</f>
        <v>Tenerife Norte</v>
      </c>
      <c r="I3178" s="6" t="str">
        <f>VLOOKUP(Tabla1[[#This Row],[Caja]],Originales!$I$3:$K$6,3,FALSE)</f>
        <v>Tenerife</v>
      </c>
      <c r="J3178" s="9" t="str">
        <f>VLOOKUP(Tabla1[[#This Row],[CodigoEmpleado]],Originales!$M$3:$P$13,2,FALSE)</f>
        <v>Javi</v>
      </c>
      <c r="K3178" s="10">
        <f>YEAR(Tabla1[[#This Row],[Fecha]])</f>
        <v>2012</v>
      </c>
      <c r="L3178" s="11">
        <f>MONTH(Tabla1[[#This Row],[Fecha]])</f>
        <v>3</v>
      </c>
      <c r="M3178" s="11">
        <f>DAY(Tabla1[[#This Row],[Fecha]])</f>
        <v>26</v>
      </c>
      <c r="N3178" s="11">
        <f>WEEKDAY(Tabla1[[#This Row],[Fecha]],2)</f>
        <v>1</v>
      </c>
      <c r="O3178" s="11" t="str">
        <f t="shared" si="49"/>
        <v>Lunes</v>
      </c>
    </row>
    <row r="3179" spans="1:15" x14ac:dyDescent="0.25">
      <c r="A3179" s="4">
        <v>40994</v>
      </c>
      <c r="B3179">
        <v>1</v>
      </c>
      <c r="C3179">
        <v>2</v>
      </c>
      <c r="D3179" s="5" t="s">
        <v>43</v>
      </c>
      <c r="E3179" s="6">
        <v>741.45</v>
      </c>
      <c r="F3179" s="6">
        <v>1278.8800000000001</v>
      </c>
      <c r="G3179" s="6">
        <v>2020.33</v>
      </c>
      <c r="H3179" s="6" t="str">
        <f>VLOOKUP(Tabla1[[#This Row],[Caja]],Originales!$I$3:$K$6,2,FALSE)</f>
        <v>Tenerife Norte</v>
      </c>
      <c r="I3179" s="6" t="str">
        <f>VLOOKUP(Tabla1[[#This Row],[Caja]],Originales!$I$3:$K$6,3,FALSE)</f>
        <v>Tenerife</v>
      </c>
      <c r="J3179" s="9" t="str">
        <f>VLOOKUP(Tabla1[[#This Row],[CodigoEmpleado]],Originales!$M$3:$P$13,2,FALSE)</f>
        <v>Jose</v>
      </c>
      <c r="K3179" s="10">
        <f>YEAR(Tabla1[[#This Row],[Fecha]])</f>
        <v>2012</v>
      </c>
      <c r="L3179" s="11">
        <f>MONTH(Tabla1[[#This Row],[Fecha]])</f>
        <v>3</v>
      </c>
      <c r="M3179" s="11">
        <f>DAY(Tabla1[[#This Row],[Fecha]])</f>
        <v>26</v>
      </c>
      <c r="N3179" s="11">
        <f>WEEKDAY(Tabla1[[#This Row],[Fecha]],2)</f>
        <v>1</v>
      </c>
      <c r="O3179" s="11" t="str">
        <f t="shared" si="49"/>
        <v>Lunes</v>
      </c>
    </row>
    <row r="3180" spans="1:15" x14ac:dyDescent="0.25">
      <c r="A3180" s="4">
        <v>40994</v>
      </c>
      <c r="B3180">
        <v>2</v>
      </c>
      <c r="C3180">
        <v>1</v>
      </c>
      <c r="D3180" s="5" t="s">
        <v>47</v>
      </c>
      <c r="E3180" s="6">
        <v>530.46</v>
      </c>
      <c r="F3180" s="6">
        <v>1039.43</v>
      </c>
      <c r="G3180" s="6">
        <v>1569.89</v>
      </c>
      <c r="H3180" s="6" t="str">
        <f>VLOOKUP(Tabla1[[#This Row],[Caja]],Originales!$I$3:$K$6,2,FALSE)</f>
        <v>Tenerife Sur</v>
      </c>
      <c r="I3180" s="6" t="str">
        <f>VLOOKUP(Tabla1[[#This Row],[Caja]],Originales!$I$3:$K$6,3,FALSE)</f>
        <v>Tenerife</v>
      </c>
      <c r="J3180" s="9" t="str">
        <f>VLOOKUP(Tabla1[[#This Row],[CodigoEmpleado]],Originales!$M$3:$P$13,2,FALSE)</f>
        <v>Toño</v>
      </c>
      <c r="K3180" s="10">
        <f>YEAR(Tabla1[[#This Row],[Fecha]])</f>
        <v>2012</v>
      </c>
      <c r="L3180" s="11">
        <f>MONTH(Tabla1[[#This Row],[Fecha]])</f>
        <v>3</v>
      </c>
      <c r="M3180" s="11">
        <f>DAY(Tabla1[[#This Row],[Fecha]])</f>
        <v>26</v>
      </c>
      <c r="N3180" s="11">
        <f>WEEKDAY(Tabla1[[#This Row],[Fecha]],2)</f>
        <v>1</v>
      </c>
      <c r="O3180" s="11" t="str">
        <f t="shared" si="49"/>
        <v>Lunes</v>
      </c>
    </row>
    <row r="3181" spans="1:15" x14ac:dyDescent="0.25">
      <c r="A3181" s="4">
        <v>40994</v>
      </c>
      <c r="B3181">
        <v>2</v>
      </c>
      <c r="C3181">
        <v>2</v>
      </c>
      <c r="D3181" s="5" t="s">
        <v>24</v>
      </c>
      <c r="E3181" s="6">
        <v>706.23</v>
      </c>
      <c r="F3181" s="6">
        <v>1305.17</v>
      </c>
      <c r="G3181" s="6">
        <v>2011.4</v>
      </c>
      <c r="H3181" s="6" t="str">
        <f>VLOOKUP(Tabla1[[#This Row],[Caja]],Originales!$I$3:$K$6,2,FALSE)</f>
        <v>Tenerife Sur</v>
      </c>
      <c r="I3181" s="6" t="str">
        <f>VLOOKUP(Tabla1[[#This Row],[Caja]],Originales!$I$3:$K$6,3,FALSE)</f>
        <v>Tenerife</v>
      </c>
      <c r="J3181" s="9" t="str">
        <f>VLOOKUP(Tabla1[[#This Row],[CodigoEmpleado]],Originales!$M$3:$P$13,2,FALSE)</f>
        <v>Ana</v>
      </c>
      <c r="K3181" s="10">
        <f>YEAR(Tabla1[[#This Row],[Fecha]])</f>
        <v>2012</v>
      </c>
      <c r="L3181" s="11">
        <f>MONTH(Tabla1[[#This Row],[Fecha]])</f>
        <v>3</v>
      </c>
      <c r="M3181" s="11">
        <f>DAY(Tabla1[[#This Row],[Fecha]])</f>
        <v>26</v>
      </c>
      <c r="N3181" s="11">
        <f>WEEKDAY(Tabla1[[#This Row],[Fecha]],2)</f>
        <v>1</v>
      </c>
      <c r="O3181" s="11" t="str">
        <f t="shared" si="49"/>
        <v>Lunes</v>
      </c>
    </row>
    <row r="3182" spans="1:15" x14ac:dyDescent="0.25">
      <c r="A3182" s="4">
        <v>40994</v>
      </c>
      <c r="B3182">
        <v>3</v>
      </c>
      <c r="C3182">
        <v>1</v>
      </c>
      <c r="D3182" s="5" t="s">
        <v>30</v>
      </c>
      <c r="E3182" s="6">
        <v>604.38</v>
      </c>
      <c r="F3182" s="6">
        <v>1139.03</v>
      </c>
      <c r="G3182" s="6">
        <v>1743.41</v>
      </c>
      <c r="H3182" s="6" t="str">
        <f>VLOOKUP(Tabla1[[#This Row],[Caja]],Originales!$I$3:$K$6,2,FALSE)</f>
        <v>Las Canteras</v>
      </c>
      <c r="I3182" s="6" t="str">
        <f>VLOOKUP(Tabla1[[#This Row],[Caja]],Originales!$I$3:$K$6,3,FALSE)</f>
        <v>Las Palmas</v>
      </c>
      <c r="J3182" s="9" t="str">
        <f>VLOOKUP(Tabla1[[#This Row],[CodigoEmpleado]],Originales!$M$3:$P$13,2,FALSE)</f>
        <v>Juan</v>
      </c>
      <c r="K3182" s="10">
        <f>YEAR(Tabla1[[#This Row],[Fecha]])</f>
        <v>2012</v>
      </c>
      <c r="L3182" s="11">
        <f>MONTH(Tabla1[[#This Row],[Fecha]])</f>
        <v>3</v>
      </c>
      <c r="M3182" s="11">
        <f>DAY(Tabla1[[#This Row],[Fecha]])</f>
        <v>26</v>
      </c>
      <c r="N3182" s="11">
        <f>WEEKDAY(Tabla1[[#This Row],[Fecha]],2)</f>
        <v>1</v>
      </c>
      <c r="O3182" s="11" t="str">
        <f t="shared" si="49"/>
        <v>Lunes</v>
      </c>
    </row>
    <row r="3183" spans="1:15" x14ac:dyDescent="0.25">
      <c r="A3183" s="4">
        <v>40994</v>
      </c>
      <c r="B3183">
        <v>3</v>
      </c>
      <c r="C3183">
        <v>2</v>
      </c>
      <c r="D3183" s="5" t="s">
        <v>16</v>
      </c>
      <c r="E3183" s="6">
        <v>656.75</v>
      </c>
      <c r="F3183" s="6">
        <v>1183.48</v>
      </c>
      <c r="G3183" s="6">
        <v>1840.23</v>
      </c>
      <c r="H3183" s="6" t="str">
        <f>VLOOKUP(Tabla1[[#This Row],[Caja]],Originales!$I$3:$K$6,2,FALSE)</f>
        <v>Las Canteras</v>
      </c>
      <c r="I3183" s="6" t="str">
        <f>VLOOKUP(Tabla1[[#This Row],[Caja]],Originales!$I$3:$K$6,3,FALSE)</f>
        <v>Las Palmas</v>
      </c>
      <c r="J3183" s="9" t="str">
        <f>VLOOKUP(Tabla1[[#This Row],[CodigoEmpleado]],Originales!$M$3:$P$13,2,FALSE)</f>
        <v>Jorge</v>
      </c>
      <c r="K3183" s="10">
        <f>YEAR(Tabla1[[#This Row],[Fecha]])</f>
        <v>2012</v>
      </c>
      <c r="L3183" s="11">
        <f>MONTH(Tabla1[[#This Row],[Fecha]])</f>
        <v>3</v>
      </c>
      <c r="M3183" s="11">
        <f>DAY(Tabla1[[#This Row],[Fecha]])</f>
        <v>26</v>
      </c>
      <c r="N3183" s="11">
        <f>WEEKDAY(Tabla1[[#This Row],[Fecha]],2)</f>
        <v>1</v>
      </c>
      <c r="O3183" s="11" t="str">
        <f t="shared" si="49"/>
        <v>Lunes</v>
      </c>
    </row>
    <row r="3184" spans="1:15" x14ac:dyDescent="0.25">
      <c r="A3184" s="4">
        <v>40994</v>
      </c>
      <c r="B3184">
        <v>4</v>
      </c>
      <c r="C3184">
        <v>1</v>
      </c>
      <c r="D3184" s="5" t="s">
        <v>22</v>
      </c>
      <c r="E3184" s="6">
        <v>500.87</v>
      </c>
      <c r="F3184" s="6">
        <v>1076.03</v>
      </c>
      <c r="G3184" s="6">
        <v>1576.9</v>
      </c>
      <c r="H3184" s="6" t="str">
        <f>VLOOKUP(Tabla1[[#This Row],[Caja]],Originales!$I$3:$K$6,2,FALSE)</f>
        <v>Telde</v>
      </c>
      <c r="I3184" s="6" t="str">
        <f>VLOOKUP(Tabla1[[#This Row],[Caja]],Originales!$I$3:$K$6,3,FALSE)</f>
        <v>Las Palmas</v>
      </c>
      <c r="J3184" s="9" t="str">
        <f>VLOOKUP(Tabla1[[#This Row],[CodigoEmpleado]],Originales!$M$3:$P$13,2,FALSE)</f>
        <v>Paco</v>
      </c>
      <c r="K3184" s="10">
        <f>YEAR(Tabla1[[#This Row],[Fecha]])</f>
        <v>2012</v>
      </c>
      <c r="L3184" s="11">
        <f>MONTH(Tabla1[[#This Row],[Fecha]])</f>
        <v>3</v>
      </c>
      <c r="M3184" s="11">
        <f>DAY(Tabla1[[#This Row],[Fecha]])</f>
        <v>26</v>
      </c>
      <c r="N3184" s="11">
        <f>WEEKDAY(Tabla1[[#This Row],[Fecha]],2)</f>
        <v>1</v>
      </c>
      <c r="O3184" s="11" t="str">
        <f t="shared" si="49"/>
        <v>Lunes</v>
      </c>
    </row>
    <row r="3185" spans="1:15" x14ac:dyDescent="0.25">
      <c r="A3185" s="4">
        <v>40994</v>
      </c>
      <c r="B3185">
        <v>4</v>
      </c>
      <c r="C3185">
        <v>2</v>
      </c>
      <c r="D3185" s="5" t="s">
        <v>27</v>
      </c>
      <c r="E3185" s="6">
        <v>668.7</v>
      </c>
      <c r="F3185" s="6">
        <v>1061.42</v>
      </c>
      <c r="G3185" s="6">
        <v>1730.12</v>
      </c>
      <c r="H3185" s="6" t="str">
        <f>VLOOKUP(Tabla1[[#This Row],[Caja]],Originales!$I$3:$K$6,2,FALSE)</f>
        <v>Telde</v>
      </c>
      <c r="I3185" s="6" t="str">
        <f>VLOOKUP(Tabla1[[#This Row],[Caja]],Originales!$I$3:$K$6,3,FALSE)</f>
        <v>Las Palmas</v>
      </c>
      <c r="J3185" s="9" t="str">
        <f>VLOOKUP(Tabla1[[#This Row],[CodigoEmpleado]],Originales!$M$3:$P$13,2,FALSE)</f>
        <v>Bea</v>
      </c>
      <c r="K3185" s="10">
        <f>YEAR(Tabla1[[#This Row],[Fecha]])</f>
        <v>2012</v>
      </c>
      <c r="L3185" s="11">
        <f>MONTH(Tabla1[[#This Row],[Fecha]])</f>
        <v>3</v>
      </c>
      <c r="M3185" s="11">
        <f>DAY(Tabla1[[#This Row],[Fecha]])</f>
        <v>26</v>
      </c>
      <c r="N3185" s="11">
        <f>WEEKDAY(Tabla1[[#This Row],[Fecha]],2)</f>
        <v>1</v>
      </c>
      <c r="O3185" s="11" t="str">
        <f t="shared" si="49"/>
        <v>Lunes</v>
      </c>
    </row>
    <row r="3186" spans="1:15" x14ac:dyDescent="0.25">
      <c r="A3186" s="4">
        <v>40995</v>
      </c>
      <c r="B3186">
        <v>1</v>
      </c>
      <c r="C3186">
        <v>1</v>
      </c>
      <c r="D3186" s="5" t="s">
        <v>32</v>
      </c>
      <c r="E3186" s="6">
        <v>583.61</v>
      </c>
      <c r="F3186" s="6">
        <v>1023.5</v>
      </c>
      <c r="G3186" s="6">
        <v>1607.11</v>
      </c>
      <c r="H3186" s="6" t="str">
        <f>VLOOKUP(Tabla1[[#This Row],[Caja]],Originales!$I$3:$K$6,2,FALSE)</f>
        <v>Tenerife Norte</v>
      </c>
      <c r="I3186" s="6" t="str">
        <f>VLOOKUP(Tabla1[[#This Row],[Caja]],Originales!$I$3:$K$6,3,FALSE)</f>
        <v>Tenerife</v>
      </c>
      <c r="J3186" s="9" t="str">
        <f>VLOOKUP(Tabla1[[#This Row],[CodigoEmpleado]],Originales!$M$3:$P$13,2,FALSE)</f>
        <v>Ana</v>
      </c>
      <c r="K3186" s="10">
        <f>YEAR(Tabla1[[#This Row],[Fecha]])</f>
        <v>2012</v>
      </c>
      <c r="L3186" s="11">
        <f>MONTH(Tabla1[[#This Row],[Fecha]])</f>
        <v>3</v>
      </c>
      <c r="M3186" s="11">
        <f>DAY(Tabla1[[#This Row],[Fecha]])</f>
        <v>27</v>
      </c>
      <c r="N3186" s="11">
        <f>WEEKDAY(Tabla1[[#This Row],[Fecha]],2)</f>
        <v>2</v>
      </c>
      <c r="O3186" s="11" t="str">
        <f t="shared" si="49"/>
        <v>Martes</v>
      </c>
    </row>
    <row r="3187" spans="1:15" x14ac:dyDescent="0.25">
      <c r="A3187" s="4">
        <v>40995</v>
      </c>
      <c r="B3187">
        <v>1</v>
      </c>
      <c r="C3187">
        <v>2</v>
      </c>
      <c r="D3187" s="5" t="s">
        <v>37</v>
      </c>
      <c r="E3187" s="6">
        <v>483.92</v>
      </c>
      <c r="F3187" s="6">
        <v>1057.02</v>
      </c>
      <c r="G3187" s="6">
        <v>1540.94</v>
      </c>
      <c r="H3187" s="6" t="str">
        <f>VLOOKUP(Tabla1[[#This Row],[Caja]],Originales!$I$3:$K$6,2,FALSE)</f>
        <v>Tenerife Norte</v>
      </c>
      <c r="I3187" s="6" t="str">
        <f>VLOOKUP(Tabla1[[#This Row],[Caja]],Originales!$I$3:$K$6,3,FALSE)</f>
        <v>Tenerife</v>
      </c>
      <c r="J3187" s="9" t="str">
        <f>VLOOKUP(Tabla1[[#This Row],[CodigoEmpleado]],Originales!$M$3:$P$13,2,FALSE)</f>
        <v>Luis</v>
      </c>
      <c r="K3187" s="10">
        <f>YEAR(Tabla1[[#This Row],[Fecha]])</f>
        <v>2012</v>
      </c>
      <c r="L3187" s="11">
        <f>MONTH(Tabla1[[#This Row],[Fecha]])</f>
        <v>3</v>
      </c>
      <c r="M3187" s="11">
        <f>DAY(Tabla1[[#This Row],[Fecha]])</f>
        <v>27</v>
      </c>
      <c r="N3187" s="11">
        <f>WEEKDAY(Tabla1[[#This Row],[Fecha]],2)</f>
        <v>2</v>
      </c>
      <c r="O3187" s="11" t="str">
        <f t="shared" si="49"/>
        <v>Martes</v>
      </c>
    </row>
    <row r="3188" spans="1:15" x14ac:dyDescent="0.25">
      <c r="A3188" s="4">
        <v>40995</v>
      </c>
      <c r="B3188">
        <v>2</v>
      </c>
      <c r="C3188">
        <v>1</v>
      </c>
      <c r="D3188" s="5" t="s">
        <v>40</v>
      </c>
      <c r="E3188" s="6">
        <v>617.55999999999995</v>
      </c>
      <c r="F3188" s="6">
        <v>1027.5899999999999</v>
      </c>
      <c r="G3188" s="6">
        <v>1645.15</v>
      </c>
      <c r="H3188" s="6" t="str">
        <f>VLOOKUP(Tabla1[[#This Row],[Caja]],Originales!$I$3:$K$6,2,FALSE)</f>
        <v>Tenerife Sur</v>
      </c>
      <c r="I3188" s="6" t="str">
        <f>VLOOKUP(Tabla1[[#This Row],[Caja]],Originales!$I$3:$K$6,3,FALSE)</f>
        <v>Tenerife</v>
      </c>
      <c r="J3188" s="9" t="str">
        <f>VLOOKUP(Tabla1[[#This Row],[CodigoEmpleado]],Originales!$M$3:$P$13,2,FALSE)</f>
        <v>Pepe</v>
      </c>
      <c r="K3188" s="10">
        <f>YEAR(Tabla1[[#This Row],[Fecha]])</f>
        <v>2012</v>
      </c>
      <c r="L3188" s="11">
        <f>MONTH(Tabla1[[#This Row],[Fecha]])</f>
        <v>3</v>
      </c>
      <c r="M3188" s="11">
        <f>DAY(Tabla1[[#This Row],[Fecha]])</f>
        <v>27</v>
      </c>
      <c r="N3188" s="11">
        <f>WEEKDAY(Tabla1[[#This Row],[Fecha]],2)</f>
        <v>2</v>
      </c>
      <c r="O3188" s="11" t="str">
        <f t="shared" si="49"/>
        <v>Martes</v>
      </c>
    </row>
    <row r="3189" spans="1:15" x14ac:dyDescent="0.25">
      <c r="A3189" s="4">
        <v>40995</v>
      </c>
      <c r="B3189">
        <v>2</v>
      </c>
      <c r="C3189">
        <v>2</v>
      </c>
      <c r="D3189" s="5" t="s">
        <v>41</v>
      </c>
      <c r="E3189" s="6">
        <v>681.58</v>
      </c>
      <c r="F3189" s="6">
        <v>1326.72</v>
      </c>
      <c r="G3189" s="6">
        <v>2008.3</v>
      </c>
      <c r="H3189" s="6" t="str">
        <f>VLOOKUP(Tabla1[[#This Row],[Caja]],Originales!$I$3:$K$6,2,FALSE)</f>
        <v>Tenerife Sur</v>
      </c>
      <c r="I3189" s="6" t="str">
        <f>VLOOKUP(Tabla1[[#This Row],[Caja]],Originales!$I$3:$K$6,3,FALSE)</f>
        <v>Tenerife</v>
      </c>
      <c r="J3189" s="9" t="str">
        <f>VLOOKUP(Tabla1[[#This Row],[CodigoEmpleado]],Originales!$M$3:$P$13,2,FALSE)</f>
        <v>Javi</v>
      </c>
      <c r="K3189" s="10">
        <f>YEAR(Tabla1[[#This Row],[Fecha]])</f>
        <v>2012</v>
      </c>
      <c r="L3189" s="11">
        <f>MONTH(Tabla1[[#This Row],[Fecha]])</f>
        <v>3</v>
      </c>
      <c r="M3189" s="11">
        <f>DAY(Tabla1[[#This Row],[Fecha]])</f>
        <v>27</v>
      </c>
      <c r="N3189" s="11">
        <f>WEEKDAY(Tabla1[[#This Row],[Fecha]],2)</f>
        <v>2</v>
      </c>
      <c r="O3189" s="11" t="str">
        <f t="shared" si="49"/>
        <v>Martes</v>
      </c>
    </row>
    <row r="3190" spans="1:15" x14ac:dyDescent="0.25">
      <c r="A3190" s="4">
        <v>40995</v>
      </c>
      <c r="B3190">
        <v>3</v>
      </c>
      <c r="C3190">
        <v>1</v>
      </c>
      <c r="D3190" s="5" t="s">
        <v>43</v>
      </c>
      <c r="E3190" s="6">
        <v>630.79</v>
      </c>
      <c r="F3190" s="6">
        <v>1169.1300000000001</v>
      </c>
      <c r="G3190" s="6">
        <v>1799.92</v>
      </c>
      <c r="H3190" s="6" t="str">
        <f>VLOOKUP(Tabla1[[#This Row],[Caja]],Originales!$I$3:$K$6,2,FALSE)</f>
        <v>Las Canteras</v>
      </c>
      <c r="I3190" s="6" t="str">
        <f>VLOOKUP(Tabla1[[#This Row],[Caja]],Originales!$I$3:$K$6,3,FALSE)</f>
        <v>Las Palmas</v>
      </c>
      <c r="J3190" s="9" t="str">
        <f>VLOOKUP(Tabla1[[#This Row],[CodigoEmpleado]],Originales!$M$3:$P$13,2,FALSE)</f>
        <v>Jose</v>
      </c>
      <c r="K3190" s="10">
        <f>YEAR(Tabla1[[#This Row],[Fecha]])</f>
        <v>2012</v>
      </c>
      <c r="L3190" s="11">
        <f>MONTH(Tabla1[[#This Row],[Fecha]])</f>
        <v>3</v>
      </c>
      <c r="M3190" s="11">
        <f>DAY(Tabla1[[#This Row],[Fecha]])</f>
        <v>27</v>
      </c>
      <c r="N3190" s="11">
        <f>WEEKDAY(Tabla1[[#This Row],[Fecha]],2)</f>
        <v>2</v>
      </c>
      <c r="O3190" s="11" t="str">
        <f t="shared" si="49"/>
        <v>Martes</v>
      </c>
    </row>
    <row r="3191" spans="1:15" x14ac:dyDescent="0.25">
      <c r="A3191" s="4">
        <v>40995</v>
      </c>
      <c r="B3191">
        <v>3</v>
      </c>
      <c r="C3191">
        <v>2</v>
      </c>
      <c r="D3191" s="5" t="s">
        <v>47</v>
      </c>
      <c r="E3191" s="6">
        <v>720.23</v>
      </c>
      <c r="F3191" s="6">
        <v>1253.4000000000001</v>
      </c>
      <c r="G3191" s="6">
        <v>1973.63</v>
      </c>
      <c r="H3191" s="6" t="str">
        <f>VLOOKUP(Tabla1[[#This Row],[Caja]],Originales!$I$3:$K$6,2,FALSE)</f>
        <v>Las Canteras</v>
      </c>
      <c r="I3191" s="6" t="str">
        <f>VLOOKUP(Tabla1[[#This Row],[Caja]],Originales!$I$3:$K$6,3,FALSE)</f>
        <v>Las Palmas</v>
      </c>
      <c r="J3191" s="9" t="str">
        <f>VLOOKUP(Tabla1[[#This Row],[CodigoEmpleado]],Originales!$M$3:$P$13,2,FALSE)</f>
        <v>Toño</v>
      </c>
      <c r="K3191" s="10">
        <f>YEAR(Tabla1[[#This Row],[Fecha]])</f>
        <v>2012</v>
      </c>
      <c r="L3191" s="11">
        <f>MONTH(Tabla1[[#This Row],[Fecha]])</f>
        <v>3</v>
      </c>
      <c r="M3191" s="11">
        <f>DAY(Tabla1[[#This Row],[Fecha]])</f>
        <v>27</v>
      </c>
      <c r="N3191" s="11">
        <f>WEEKDAY(Tabla1[[#This Row],[Fecha]],2)</f>
        <v>2</v>
      </c>
      <c r="O3191" s="11" t="str">
        <f t="shared" si="49"/>
        <v>Martes</v>
      </c>
    </row>
    <row r="3192" spans="1:15" x14ac:dyDescent="0.25">
      <c r="A3192" s="4">
        <v>40995</v>
      </c>
      <c r="B3192">
        <v>4</v>
      </c>
      <c r="C3192">
        <v>1</v>
      </c>
      <c r="D3192" s="5" t="s">
        <v>24</v>
      </c>
      <c r="E3192" s="6">
        <v>524.65</v>
      </c>
      <c r="F3192" s="6">
        <v>978.2</v>
      </c>
      <c r="G3192" s="6">
        <v>1502.85</v>
      </c>
      <c r="H3192" s="6" t="str">
        <f>VLOOKUP(Tabla1[[#This Row],[Caja]],Originales!$I$3:$K$6,2,FALSE)</f>
        <v>Telde</v>
      </c>
      <c r="I3192" s="6" t="str">
        <f>VLOOKUP(Tabla1[[#This Row],[Caja]],Originales!$I$3:$K$6,3,FALSE)</f>
        <v>Las Palmas</v>
      </c>
      <c r="J3192" s="9" t="str">
        <f>VLOOKUP(Tabla1[[#This Row],[CodigoEmpleado]],Originales!$M$3:$P$13,2,FALSE)</f>
        <v>Ana</v>
      </c>
      <c r="K3192" s="10">
        <f>YEAR(Tabla1[[#This Row],[Fecha]])</f>
        <v>2012</v>
      </c>
      <c r="L3192" s="11">
        <f>MONTH(Tabla1[[#This Row],[Fecha]])</f>
        <v>3</v>
      </c>
      <c r="M3192" s="11">
        <f>DAY(Tabla1[[#This Row],[Fecha]])</f>
        <v>27</v>
      </c>
      <c r="N3192" s="11">
        <f>WEEKDAY(Tabla1[[#This Row],[Fecha]],2)</f>
        <v>2</v>
      </c>
      <c r="O3192" s="11" t="str">
        <f t="shared" si="49"/>
        <v>Martes</v>
      </c>
    </row>
    <row r="3193" spans="1:15" x14ac:dyDescent="0.25">
      <c r="A3193" s="4">
        <v>40995</v>
      </c>
      <c r="B3193">
        <v>4</v>
      </c>
      <c r="C3193">
        <v>2</v>
      </c>
      <c r="D3193" s="5" t="s">
        <v>30</v>
      </c>
      <c r="E3193" s="6">
        <v>524.65</v>
      </c>
      <c r="F3193" s="6">
        <v>989.7</v>
      </c>
      <c r="G3193" s="6">
        <v>1514.35</v>
      </c>
      <c r="H3193" s="6" t="str">
        <f>VLOOKUP(Tabla1[[#This Row],[Caja]],Originales!$I$3:$K$6,2,FALSE)</f>
        <v>Telde</v>
      </c>
      <c r="I3193" s="6" t="str">
        <f>VLOOKUP(Tabla1[[#This Row],[Caja]],Originales!$I$3:$K$6,3,FALSE)</f>
        <v>Las Palmas</v>
      </c>
      <c r="J3193" s="9" t="str">
        <f>VLOOKUP(Tabla1[[#This Row],[CodigoEmpleado]],Originales!$M$3:$P$13,2,FALSE)</f>
        <v>Juan</v>
      </c>
      <c r="K3193" s="10">
        <f>YEAR(Tabla1[[#This Row],[Fecha]])</f>
        <v>2012</v>
      </c>
      <c r="L3193" s="11">
        <f>MONTH(Tabla1[[#This Row],[Fecha]])</f>
        <v>3</v>
      </c>
      <c r="M3193" s="11">
        <f>DAY(Tabla1[[#This Row],[Fecha]])</f>
        <v>27</v>
      </c>
      <c r="N3193" s="11">
        <f>WEEKDAY(Tabla1[[#This Row],[Fecha]],2)</f>
        <v>2</v>
      </c>
      <c r="O3193" s="11" t="str">
        <f t="shared" si="49"/>
        <v>Martes</v>
      </c>
    </row>
    <row r="3194" spans="1:15" x14ac:dyDescent="0.25">
      <c r="A3194" s="4">
        <v>40996</v>
      </c>
      <c r="B3194">
        <v>1</v>
      </c>
      <c r="C3194">
        <v>1</v>
      </c>
      <c r="D3194" s="5" t="s">
        <v>16</v>
      </c>
      <c r="E3194" s="6">
        <v>537.42999999999995</v>
      </c>
      <c r="F3194" s="6">
        <v>1071.71</v>
      </c>
      <c r="G3194" s="6">
        <v>1609.14</v>
      </c>
      <c r="H3194" s="6" t="str">
        <f>VLOOKUP(Tabla1[[#This Row],[Caja]],Originales!$I$3:$K$6,2,FALSE)</f>
        <v>Tenerife Norte</v>
      </c>
      <c r="I3194" s="6" t="str">
        <f>VLOOKUP(Tabla1[[#This Row],[Caja]],Originales!$I$3:$K$6,3,FALSE)</f>
        <v>Tenerife</v>
      </c>
      <c r="J3194" s="9" t="str">
        <f>VLOOKUP(Tabla1[[#This Row],[CodigoEmpleado]],Originales!$M$3:$P$13,2,FALSE)</f>
        <v>Jorge</v>
      </c>
      <c r="K3194" s="10">
        <f>YEAR(Tabla1[[#This Row],[Fecha]])</f>
        <v>2012</v>
      </c>
      <c r="L3194" s="11">
        <f>MONTH(Tabla1[[#This Row],[Fecha]])</f>
        <v>3</v>
      </c>
      <c r="M3194" s="11">
        <f>DAY(Tabla1[[#This Row],[Fecha]])</f>
        <v>28</v>
      </c>
      <c r="N3194" s="11">
        <f>WEEKDAY(Tabla1[[#This Row],[Fecha]],2)</f>
        <v>3</v>
      </c>
      <c r="O3194" s="11" t="str">
        <f t="shared" si="49"/>
        <v>Miércoles</v>
      </c>
    </row>
    <row r="3195" spans="1:15" x14ac:dyDescent="0.25">
      <c r="A3195" s="4">
        <v>40996</v>
      </c>
      <c r="B3195">
        <v>1</v>
      </c>
      <c r="C3195">
        <v>2</v>
      </c>
      <c r="D3195" s="5" t="s">
        <v>22</v>
      </c>
      <c r="E3195" s="6">
        <v>577.58000000000004</v>
      </c>
      <c r="F3195" s="6">
        <v>942.33</v>
      </c>
      <c r="G3195" s="6">
        <v>1519.91</v>
      </c>
      <c r="H3195" s="6" t="str">
        <f>VLOOKUP(Tabla1[[#This Row],[Caja]],Originales!$I$3:$K$6,2,FALSE)</f>
        <v>Tenerife Norte</v>
      </c>
      <c r="I3195" s="6" t="str">
        <f>VLOOKUP(Tabla1[[#This Row],[Caja]],Originales!$I$3:$K$6,3,FALSE)</f>
        <v>Tenerife</v>
      </c>
      <c r="J3195" s="9" t="str">
        <f>VLOOKUP(Tabla1[[#This Row],[CodigoEmpleado]],Originales!$M$3:$P$13,2,FALSE)</f>
        <v>Paco</v>
      </c>
      <c r="K3195" s="10">
        <f>YEAR(Tabla1[[#This Row],[Fecha]])</f>
        <v>2012</v>
      </c>
      <c r="L3195" s="11">
        <f>MONTH(Tabla1[[#This Row],[Fecha]])</f>
        <v>3</v>
      </c>
      <c r="M3195" s="11">
        <f>DAY(Tabla1[[#This Row],[Fecha]])</f>
        <v>28</v>
      </c>
      <c r="N3195" s="11">
        <f>WEEKDAY(Tabla1[[#This Row],[Fecha]],2)</f>
        <v>3</v>
      </c>
      <c r="O3195" s="11" t="str">
        <f t="shared" si="49"/>
        <v>Miércoles</v>
      </c>
    </row>
    <row r="3196" spans="1:15" x14ac:dyDescent="0.25">
      <c r="A3196" s="4">
        <v>40996</v>
      </c>
      <c r="B3196">
        <v>2</v>
      </c>
      <c r="C3196">
        <v>1</v>
      </c>
      <c r="D3196" s="5" t="s">
        <v>27</v>
      </c>
      <c r="E3196" s="6">
        <v>649.45000000000005</v>
      </c>
      <c r="F3196" s="6">
        <v>1131.58</v>
      </c>
      <c r="G3196" s="6">
        <v>1781.03</v>
      </c>
      <c r="H3196" s="6" t="str">
        <f>VLOOKUP(Tabla1[[#This Row],[Caja]],Originales!$I$3:$K$6,2,FALSE)</f>
        <v>Tenerife Sur</v>
      </c>
      <c r="I3196" s="6" t="str">
        <f>VLOOKUP(Tabla1[[#This Row],[Caja]],Originales!$I$3:$K$6,3,FALSE)</f>
        <v>Tenerife</v>
      </c>
      <c r="J3196" s="9" t="str">
        <f>VLOOKUP(Tabla1[[#This Row],[CodigoEmpleado]],Originales!$M$3:$P$13,2,FALSE)</f>
        <v>Bea</v>
      </c>
      <c r="K3196" s="10">
        <f>YEAR(Tabla1[[#This Row],[Fecha]])</f>
        <v>2012</v>
      </c>
      <c r="L3196" s="11">
        <f>MONTH(Tabla1[[#This Row],[Fecha]])</f>
        <v>3</v>
      </c>
      <c r="M3196" s="11">
        <f>DAY(Tabla1[[#This Row],[Fecha]])</f>
        <v>28</v>
      </c>
      <c r="N3196" s="11">
        <f>WEEKDAY(Tabla1[[#This Row],[Fecha]],2)</f>
        <v>3</v>
      </c>
      <c r="O3196" s="11" t="str">
        <f t="shared" si="49"/>
        <v>Miércoles</v>
      </c>
    </row>
    <row r="3197" spans="1:15" x14ac:dyDescent="0.25">
      <c r="A3197" s="4">
        <v>40996</v>
      </c>
      <c r="B3197">
        <v>2</v>
      </c>
      <c r="C3197">
        <v>2</v>
      </c>
      <c r="D3197" s="5" t="s">
        <v>32</v>
      </c>
      <c r="E3197" s="6">
        <v>652.78</v>
      </c>
      <c r="F3197" s="6">
        <v>1029.29</v>
      </c>
      <c r="G3197" s="6">
        <v>1682.07</v>
      </c>
      <c r="H3197" s="6" t="str">
        <f>VLOOKUP(Tabla1[[#This Row],[Caja]],Originales!$I$3:$K$6,2,FALSE)</f>
        <v>Tenerife Sur</v>
      </c>
      <c r="I3197" s="6" t="str">
        <f>VLOOKUP(Tabla1[[#This Row],[Caja]],Originales!$I$3:$K$6,3,FALSE)</f>
        <v>Tenerife</v>
      </c>
      <c r="J3197" s="9" t="str">
        <f>VLOOKUP(Tabla1[[#This Row],[CodigoEmpleado]],Originales!$M$3:$P$13,2,FALSE)</f>
        <v>Ana</v>
      </c>
      <c r="K3197" s="10">
        <f>YEAR(Tabla1[[#This Row],[Fecha]])</f>
        <v>2012</v>
      </c>
      <c r="L3197" s="11">
        <f>MONTH(Tabla1[[#This Row],[Fecha]])</f>
        <v>3</v>
      </c>
      <c r="M3197" s="11">
        <f>DAY(Tabla1[[#This Row],[Fecha]])</f>
        <v>28</v>
      </c>
      <c r="N3197" s="11">
        <f>WEEKDAY(Tabla1[[#This Row],[Fecha]],2)</f>
        <v>3</v>
      </c>
      <c r="O3197" s="11" t="str">
        <f t="shared" si="49"/>
        <v>Miércoles</v>
      </c>
    </row>
    <row r="3198" spans="1:15" x14ac:dyDescent="0.25">
      <c r="A3198" s="4">
        <v>40996</v>
      </c>
      <c r="B3198">
        <v>3</v>
      </c>
      <c r="C3198">
        <v>1</v>
      </c>
      <c r="D3198" s="5" t="s">
        <v>37</v>
      </c>
      <c r="E3198" s="6">
        <v>650.89</v>
      </c>
      <c r="F3198" s="6">
        <v>1055.1400000000001</v>
      </c>
      <c r="G3198" s="6">
        <v>1706.03</v>
      </c>
      <c r="H3198" s="6" t="str">
        <f>VLOOKUP(Tabla1[[#This Row],[Caja]],Originales!$I$3:$K$6,2,FALSE)</f>
        <v>Las Canteras</v>
      </c>
      <c r="I3198" s="6" t="str">
        <f>VLOOKUP(Tabla1[[#This Row],[Caja]],Originales!$I$3:$K$6,3,FALSE)</f>
        <v>Las Palmas</v>
      </c>
      <c r="J3198" s="9" t="str">
        <f>VLOOKUP(Tabla1[[#This Row],[CodigoEmpleado]],Originales!$M$3:$P$13,2,FALSE)</f>
        <v>Luis</v>
      </c>
      <c r="K3198" s="10">
        <f>YEAR(Tabla1[[#This Row],[Fecha]])</f>
        <v>2012</v>
      </c>
      <c r="L3198" s="11">
        <f>MONTH(Tabla1[[#This Row],[Fecha]])</f>
        <v>3</v>
      </c>
      <c r="M3198" s="11">
        <f>DAY(Tabla1[[#This Row],[Fecha]])</f>
        <v>28</v>
      </c>
      <c r="N3198" s="11">
        <f>WEEKDAY(Tabla1[[#This Row],[Fecha]],2)</f>
        <v>3</v>
      </c>
      <c r="O3198" s="11" t="str">
        <f t="shared" si="49"/>
        <v>Miércoles</v>
      </c>
    </row>
    <row r="3199" spans="1:15" x14ac:dyDescent="0.25">
      <c r="A3199" s="4">
        <v>40996</v>
      </c>
      <c r="B3199">
        <v>3</v>
      </c>
      <c r="C3199">
        <v>2</v>
      </c>
      <c r="D3199" s="5" t="s">
        <v>40</v>
      </c>
      <c r="E3199" s="6">
        <v>643.85</v>
      </c>
      <c r="F3199" s="6">
        <v>1084.1300000000001</v>
      </c>
      <c r="G3199" s="6">
        <v>1727.98</v>
      </c>
      <c r="H3199" s="6" t="str">
        <f>VLOOKUP(Tabla1[[#This Row],[Caja]],Originales!$I$3:$K$6,2,FALSE)</f>
        <v>Las Canteras</v>
      </c>
      <c r="I3199" s="6" t="str">
        <f>VLOOKUP(Tabla1[[#This Row],[Caja]],Originales!$I$3:$K$6,3,FALSE)</f>
        <v>Las Palmas</v>
      </c>
      <c r="J3199" s="9" t="str">
        <f>VLOOKUP(Tabla1[[#This Row],[CodigoEmpleado]],Originales!$M$3:$P$13,2,FALSE)</f>
        <v>Pepe</v>
      </c>
      <c r="K3199" s="10">
        <f>YEAR(Tabla1[[#This Row],[Fecha]])</f>
        <v>2012</v>
      </c>
      <c r="L3199" s="11">
        <f>MONTH(Tabla1[[#This Row],[Fecha]])</f>
        <v>3</v>
      </c>
      <c r="M3199" s="11">
        <f>DAY(Tabla1[[#This Row],[Fecha]])</f>
        <v>28</v>
      </c>
      <c r="N3199" s="11">
        <f>WEEKDAY(Tabla1[[#This Row],[Fecha]],2)</f>
        <v>3</v>
      </c>
      <c r="O3199" s="11" t="str">
        <f t="shared" si="49"/>
        <v>Miércoles</v>
      </c>
    </row>
    <row r="3200" spans="1:15" x14ac:dyDescent="0.25">
      <c r="A3200" s="4">
        <v>40996</v>
      </c>
      <c r="B3200">
        <v>4</v>
      </c>
      <c r="C3200">
        <v>1</v>
      </c>
      <c r="D3200" s="5" t="s">
        <v>41</v>
      </c>
      <c r="E3200" s="6">
        <v>695.18</v>
      </c>
      <c r="F3200" s="6">
        <v>1053.81</v>
      </c>
      <c r="G3200" s="6">
        <v>1748.99</v>
      </c>
      <c r="H3200" s="6" t="str">
        <f>VLOOKUP(Tabla1[[#This Row],[Caja]],Originales!$I$3:$K$6,2,FALSE)</f>
        <v>Telde</v>
      </c>
      <c r="I3200" s="6" t="str">
        <f>VLOOKUP(Tabla1[[#This Row],[Caja]],Originales!$I$3:$K$6,3,FALSE)</f>
        <v>Las Palmas</v>
      </c>
      <c r="J3200" s="9" t="str">
        <f>VLOOKUP(Tabla1[[#This Row],[CodigoEmpleado]],Originales!$M$3:$P$13,2,FALSE)</f>
        <v>Javi</v>
      </c>
      <c r="K3200" s="10">
        <f>YEAR(Tabla1[[#This Row],[Fecha]])</f>
        <v>2012</v>
      </c>
      <c r="L3200" s="11">
        <f>MONTH(Tabla1[[#This Row],[Fecha]])</f>
        <v>3</v>
      </c>
      <c r="M3200" s="11">
        <f>DAY(Tabla1[[#This Row],[Fecha]])</f>
        <v>28</v>
      </c>
      <c r="N3200" s="11">
        <f>WEEKDAY(Tabla1[[#This Row],[Fecha]],2)</f>
        <v>3</v>
      </c>
      <c r="O3200" s="11" t="str">
        <f t="shared" si="49"/>
        <v>Miércoles</v>
      </c>
    </row>
    <row r="3201" spans="1:15" x14ac:dyDescent="0.25">
      <c r="A3201" s="4">
        <v>40996</v>
      </c>
      <c r="B3201">
        <v>4</v>
      </c>
      <c r="C3201">
        <v>2</v>
      </c>
      <c r="D3201" s="5" t="s">
        <v>43</v>
      </c>
      <c r="E3201" s="6">
        <v>546.22</v>
      </c>
      <c r="F3201" s="6">
        <v>1056.8800000000001</v>
      </c>
      <c r="G3201" s="6">
        <v>1603.1</v>
      </c>
      <c r="H3201" s="6" t="str">
        <f>VLOOKUP(Tabla1[[#This Row],[Caja]],Originales!$I$3:$K$6,2,FALSE)</f>
        <v>Telde</v>
      </c>
      <c r="I3201" s="6" t="str">
        <f>VLOOKUP(Tabla1[[#This Row],[Caja]],Originales!$I$3:$K$6,3,FALSE)</f>
        <v>Las Palmas</v>
      </c>
      <c r="J3201" s="9" t="str">
        <f>VLOOKUP(Tabla1[[#This Row],[CodigoEmpleado]],Originales!$M$3:$P$13,2,FALSE)</f>
        <v>Jose</v>
      </c>
      <c r="K3201" s="10">
        <f>YEAR(Tabla1[[#This Row],[Fecha]])</f>
        <v>2012</v>
      </c>
      <c r="L3201" s="11">
        <f>MONTH(Tabla1[[#This Row],[Fecha]])</f>
        <v>3</v>
      </c>
      <c r="M3201" s="11">
        <f>DAY(Tabla1[[#This Row],[Fecha]])</f>
        <v>28</v>
      </c>
      <c r="N3201" s="11">
        <f>WEEKDAY(Tabla1[[#This Row],[Fecha]],2)</f>
        <v>3</v>
      </c>
      <c r="O3201" s="11" t="str">
        <f t="shared" si="49"/>
        <v>Miércoles</v>
      </c>
    </row>
    <row r="3202" spans="1:15" x14ac:dyDescent="0.25">
      <c r="A3202" s="4">
        <v>40997</v>
      </c>
      <c r="B3202">
        <v>1</v>
      </c>
      <c r="C3202">
        <v>1</v>
      </c>
      <c r="D3202" s="5" t="s">
        <v>47</v>
      </c>
      <c r="E3202" s="6">
        <v>613.36</v>
      </c>
      <c r="F3202" s="6">
        <v>981.47</v>
      </c>
      <c r="G3202" s="6">
        <v>1594.83</v>
      </c>
      <c r="H3202" s="6" t="str">
        <f>VLOOKUP(Tabla1[[#This Row],[Caja]],Originales!$I$3:$K$6,2,FALSE)</f>
        <v>Tenerife Norte</v>
      </c>
      <c r="I3202" s="6" t="str">
        <f>VLOOKUP(Tabla1[[#This Row],[Caja]],Originales!$I$3:$K$6,3,FALSE)</f>
        <v>Tenerife</v>
      </c>
      <c r="J3202" s="9" t="str">
        <f>VLOOKUP(Tabla1[[#This Row],[CodigoEmpleado]],Originales!$M$3:$P$13,2,FALSE)</f>
        <v>Toño</v>
      </c>
      <c r="K3202" s="10">
        <f>YEAR(Tabla1[[#This Row],[Fecha]])</f>
        <v>2012</v>
      </c>
      <c r="L3202" s="11">
        <f>MONTH(Tabla1[[#This Row],[Fecha]])</f>
        <v>3</v>
      </c>
      <c r="M3202" s="11">
        <f>DAY(Tabla1[[#This Row],[Fecha]])</f>
        <v>29</v>
      </c>
      <c r="N3202" s="11">
        <f>WEEKDAY(Tabla1[[#This Row],[Fecha]],2)</f>
        <v>4</v>
      </c>
      <c r="O3202" s="11" t="str">
        <f t="shared" ref="O3202:O3265" si="50">IF(N3202=1,"Lunes",IF(N3202=2,"Martes",IF(N3202=3,"Miércoles",IF(N3202=4,"Jueves",IF(N3202=5,"Viernes",IF(N3202=6,"Sábado","Domingo"))))))</f>
        <v>Jueves</v>
      </c>
    </row>
    <row r="3203" spans="1:15" x14ac:dyDescent="0.25">
      <c r="A3203" s="4">
        <v>40997</v>
      </c>
      <c r="B3203">
        <v>1</v>
      </c>
      <c r="C3203">
        <v>2</v>
      </c>
      <c r="D3203" s="5" t="s">
        <v>24</v>
      </c>
      <c r="E3203" s="6">
        <v>707.39</v>
      </c>
      <c r="F3203" s="6">
        <v>1249.97</v>
      </c>
      <c r="G3203" s="6">
        <v>1957.36</v>
      </c>
      <c r="H3203" s="6" t="str">
        <f>VLOOKUP(Tabla1[[#This Row],[Caja]],Originales!$I$3:$K$6,2,FALSE)</f>
        <v>Tenerife Norte</v>
      </c>
      <c r="I3203" s="6" t="str">
        <f>VLOOKUP(Tabla1[[#This Row],[Caja]],Originales!$I$3:$K$6,3,FALSE)</f>
        <v>Tenerife</v>
      </c>
      <c r="J3203" s="9" t="str">
        <f>VLOOKUP(Tabla1[[#This Row],[CodigoEmpleado]],Originales!$M$3:$P$13,2,FALSE)</f>
        <v>Ana</v>
      </c>
      <c r="K3203" s="10">
        <f>YEAR(Tabla1[[#This Row],[Fecha]])</f>
        <v>2012</v>
      </c>
      <c r="L3203" s="11">
        <f>MONTH(Tabla1[[#This Row],[Fecha]])</f>
        <v>3</v>
      </c>
      <c r="M3203" s="11">
        <f>DAY(Tabla1[[#This Row],[Fecha]])</f>
        <v>29</v>
      </c>
      <c r="N3203" s="11">
        <f>WEEKDAY(Tabla1[[#This Row],[Fecha]],2)</f>
        <v>4</v>
      </c>
      <c r="O3203" s="11" t="str">
        <f t="shared" si="50"/>
        <v>Jueves</v>
      </c>
    </row>
    <row r="3204" spans="1:15" x14ac:dyDescent="0.25">
      <c r="A3204" s="4">
        <v>40997</v>
      </c>
      <c r="B3204">
        <v>2</v>
      </c>
      <c r="C3204">
        <v>1</v>
      </c>
      <c r="D3204" s="5" t="s">
        <v>30</v>
      </c>
      <c r="E3204" s="6">
        <v>474.05</v>
      </c>
      <c r="F3204" s="6">
        <v>1065.24</v>
      </c>
      <c r="G3204" s="6">
        <v>1539.29</v>
      </c>
      <c r="H3204" s="6" t="str">
        <f>VLOOKUP(Tabla1[[#This Row],[Caja]],Originales!$I$3:$K$6,2,FALSE)</f>
        <v>Tenerife Sur</v>
      </c>
      <c r="I3204" s="6" t="str">
        <f>VLOOKUP(Tabla1[[#This Row],[Caja]],Originales!$I$3:$K$6,3,FALSE)</f>
        <v>Tenerife</v>
      </c>
      <c r="J3204" s="9" t="str">
        <f>VLOOKUP(Tabla1[[#This Row],[CodigoEmpleado]],Originales!$M$3:$P$13,2,FALSE)</f>
        <v>Juan</v>
      </c>
      <c r="K3204" s="10">
        <f>YEAR(Tabla1[[#This Row],[Fecha]])</f>
        <v>2012</v>
      </c>
      <c r="L3204" s="11">
        <f>MONTH(Tabla1[[#This Row],[Fecha]])</f>
        <v>3</v>
      </c>
      <c r="M3204" s="11">
        <f>DAY(Tabla1[[#This Row],[Fecha]])</f>
        <v>29</v>
      </c>
      <c r="N3204" s="11">
        <f>WEEKDAY(Tabla1[[#This Row],[Fecha]],2)</f>
        <v>4</v>
      </c>
      <c r="O3204" s="11" t="str">
        <f t="shared" si="50"/>
        <v>Jueves</v>
      </c>
    </row>
    <row r="3205" spans="1:15" x14ac:dyDescent="0.25">
      <c r="A3205" s="4">
        <v>40997</v>
      </c>
      <c r="B3205">
        <v>2</v>
      </c>
      <c r="C3205">
        <v>2</v>
      </c>
      <c r="D3205" s="5" t="s">
        <v>16</v>
      </c>
      <c r="E3205" s="6">
        <v>708.99</v>
      </c>
      <c r="F3205" s="6">
        <v>1331.91</v>
      </c>
      <c r="G3205" s="6">
        <v>2040.9</v>
      </c>
      <c r="H3205" s="6" t="str">
        <f>VLOOKUP(Tabla1[[#This Row],[Caja]],Originales!$I$3:$K$6,2,FALSE)</f>
        <v>Tenerife Sur</v>
      </c>
      <c r="I3205" s="6" t="str">
        <f>VLOOKUP(Tabla1[[#This Row],[Caja]],Originales!$I$3:$K$6,3,FALSE)</f>
        <v>Tenerife</v>
      </c>
      <c r="J3205" s="9" t="str">
        <f>VLOOKUP(Tabla1[[#This Row],[CodigoEmpleado]],Originales!$M$3:$P$13,2,FALSE)</f>
        <v>Jorge</v>
      </c>
      <c r="K3205" s="10">
        <f>YEAR(Tabla1[[#This Row],[Fecha]])</f>
        <v>2012</v>
      </c>
      <c r="L3205" s="11">
        <f>MONTH(Tabla1[[#This Row],[Fecha]])</f>
        <v>3</v>
      </c>
      <c r="M3205" s="11">
        <f>DAY(Tabla1[[#This Row],[Fecha]])</f>
        <v>29</v>
      </c>
      <c r="N3205" s="11">
        <f>WEEKDAY(Tabla1[[#This Row],[Fecha]],2)</f>
        <v>4</v>
      </c>
      <c r="O3205" s="11" t="str">
        <f t="shared" si="50"/>
        <v>Jueves</v>
      </c>
    </row>
    <row r="3206" spans="1:15" x14ac:dyDescent="0.25">
      <c r="A3206" s="4">
        <v>40997</v>
      </c>
      <c r="B3206">
        <v>3</v>
      </c>
      <c r="C3206">
        <v>1</v>
      </c>
      <c r="D3206" s="5" t="s">
        <v>22</v>
      </c>
      <c r="E3206" s="6">
        <v>648.74</v>
      </c>
      <c r="F3206" s="6">
        <v>1072.22</v>
      </c>
      <c r="G3206" s="6">
        <v>1720.96</v>
      </c>
      <c r="H3206" s="6" t="str">
        <f>VLOOKUP(Tabla1[[#This Row],[Caja]],Originales!$I$3:$K$6,2,FALSE)</f>
        <v>Las Canteras</v>
      </c>
      <c r="I3206" s="6" t="str">
        <f>VLOOKUP(Tabla1[[#This Row],[Caja]],Originales!$I$3:$K$6,3,FALSE)</f>
        <v>Las Palmas</v>
      </c>
      <c r="J3206" s="9" t="str">
        <f>VLOOKUP(Tabla1[[#This Row],[CodigoEmpleado]],Originales!$M$3:$P$13,2,FALSE)</f>
        <v>Paco</v>
      </c>
      <c r="K3206" s="10">
        <f>YEAR(Tabla1[[#This Row],[Fecha]])</f>
        <v>2012</v>
      </c>
      <c r="L3206" s="11">
        <f>MONTH(Tabla1[[#This Row],[Fecha]])</f>
        <v>3</v>
      </c>
      <c r="M3206" s="11">
        <f>DAY(Tabla1[[#This Row],[Fecha]])</f>
        <v>29</v>
      </c>
      <c r="N3206" s="11">
        <f>WEEKDAY(Tabla1[[#This Row],[Fecha]],2)</f>
        <v>4</v>
      </c>
      <c r="O3206" s="11" t="str">
        <f t="shared" si="50"/>
        <v>Jueves</v>
      </c>
    </row>
    <row r="3207" spans="1:15" x14ac:dyDescent="0.25">
      <c r="A3207" s="4">
        <v>40997</v>
      </c>
      <c r="B3207">
        <v>3</v>
      </c>
      <c r="C3207">
        <v>2</v>
      </c>
      <c r="D3207" s="5" t="s">
        <v>27</v>
      </c>
      <c r="E3207" s="6">
        <v>704.74</v>
      </c>
      <c r="F3207" s="6">
        <v>1097.7</v>
      </c>
      <c r="G3207" s="6">
        <v>1802.44</v>
      </c>
      <c r="H3207" s="6" t="str">
        <f>VLOOKUP(Tabla1[[#This Row],[Caja]],Originales!$I$3:$K$6,2,FALSE)</f>
        <v>Las Canteras</v>
      </c>
      <c r="I3207" s="6" t="str">
        <f>VLOOKUP(Tabla1[[#This Row],[Caja]],Originales!$I$3:$K$6,3,FALSE)</f>
        <v>Las Palmas</v>
      </c>
      <c r="J3207" s="9" t="str">
        <f>VLOOKUP(Tabla1[[#This Row],[CodigoEmpleado]],Originales!$M$3:$P$13,2,FALSE)</f>
        <v>Bea</v>
      </c>
      <c r="K3207" s="10">
        <f>YEAR(Tabla1[[#This Row],[Fecha]])</f>
        <v>2012</v>
      </c>
      <c r="L3207" s="11">
        <f>MONTH(Tabla1[[#This Row],[Fecha]])</f>
        <v>3</v>
      </c>
      <c r="M3207" s="11">
        <f>DAY(Tabla1[[#This Row],[Fecha]])</f>
        <v>29</v>
      </c>
      <c r="N3207" s="11">
        <f>WEEKDAY(Tabla1[[#This Row],[Fecha]],2)</f>
        <v>4</v>
      </c>
      <c r="O3207" s="11" t="str">
        <f t="shared" si="50"/>
        <v>Jueves</v>
      </c>
    </row>
    <row r="3208" spans="1:15" x14ac:dyDescent="0.25">
      <c r="A3208" s="4">
        <v>40997</v>
      </c>
      <c r="B3208">
        <v>4</v>
      </c>
      <c r="C3208">
        <v>1</v>
      </c>
      <c r="D3208" s="5" t="s">
        <v>32</v>
      </c>
      <c r="E3208" s="6">
        <v>471.19</v>
      </c>
      <c r="F3208" s="6">
        <v>1079.8499999999999</v>
      </c>
      <c r="G3208" s="6">
        <v>1551.04</v>
      </c>
      <c r="H3208" s="6" t="str">
        <f>VLOOKUP(Tabla1[[#This Row],[Caja]],Originales!$I$3:$K$6,2,FALSE)</f>
        <v>Telde</v>
      </c>
      <c r="I3208" s="6" t="str">
        <f>VLOOKUP(Tabla1[[#This Row],[Caja]],Originales!$I$3:$K$6,3,FALSE)</f>
        <v>Las Palmas</v>
      </c>
      <c r="J3208" s="9" t="str">
        <f>VLOOKUP(Tabla1[[#This Row],[CodigoEmpleado]],Originales!$M$3:$P$13,2,FALSE)</f>
        <v>Ana</v>
      </c>
      <c r="K3208" s="10">
        <f>YEAR(Tabla1[[#This Row],[Fecha]])</f>
        <v>2012</v>
      </c>
      <c r="L3208" s="11">
        <f>MONTH(Tabla1[[#This Row],[Fecha]])</f>
        <v>3</v>
      </c>
      <c r="M3208" s="11">
        <f>DAY(Tabla1[[#This Row],[Fecha]])</f>
        <v>29</v>
      </c>
      <c r="N3208" s="11">
        <f>WEEKDAY(Tabla1[[#This Row],[Fecha]],2)</f>
        <v>4</v>
      </c>
      <c r="O3208" s="11" t="str">
        <f t="shared" si="50"/>
        <v>Jueves</v>
      </c>
    </row>
    <row r="3209" spans="1:15" x14ac:dyDescent="0.25">
      <c r="A3209" s="4">
        <v>40997</v>
      </c>
      <c r="B3209">
        <v>4</v>
      </c>
      <c r="C3209">
        <v>2</v>
      </c>
      <c r="D3209" s="5" t="s">
        <v>37</v>
      </c>
      <c r="E3209" s="6">
        <v>601.1</v>
      </c>
      <c r="F3209" s="6">
        <v>1050.56</v>
      </c>
      <c r="G3209" s="6">
        <v>1651.66</v>
      </c>
      <c r="H3209" s="6" t="str">
        <f>VLOOKUP(Tabla1[[#This Row],[Caja]],Originales!$I$3:$K$6,2,FALSE)</f>
        <v>Telde</v>
      </c>
      <c r="I3209" s="6" t="str">
        <f>VLOOKUP(Tabla1[[#This Row],[Caja]],Originales!$I$3:$K$6,3,FALSE)</f>
        <v>Las Palmas</v>
      </c>
      <c r="J3209" s="9" t="str">
        <f>VLOOKUP(Tabla1[[#This Row],[CodigoEmpleado]],Originales!$M$3:$P$13,2,FALSE)</f>
        <v>Luis</v>
      </c>
      <c r="K3209" s="10">
        <f>YEAR(Tabla1[[#This Row],[Fecha]])</f>
        <v>2012</v>
      </c>
      <c r="L3209" s="11">
        <f>MONTH(Tabla1[[#This Row],[Fecha]])</f>
        <v>3</v>
      </c>
      <c r="M3209" s="11">
        <f>DAY(Tabla1[[#This Row],[Fecha]])</f>
        <v>29</v>
      </c>
      <c r="N3209" s="11">
        <f>WEEKDAY(Tabla1[[#This Row],[Fecha]],2)</f>
        <v>4</v>
      </c>
      <c r="O3209" s="11" t="str">
        <f t="shared" si="50"/>
        <v>Jueves</v>
      </c>
    </row>
    <row r="3210" spans="1:15" x14ac:dyDescent="0.25">
      <c r="A3210" s="4">
        <v>40998</v>
      </c>
      <c r="B3210">
        <v>1</v>
      </c>
      <c r="C3210">
        <v>1</v>
      </c>
      <c r="D3210" s="5" t="s">
        <v>40</v>
      </c>
      <c r="E3210" s="6">
        <v>580.12</v>
      </c>
      <c r="F3210" s="6">
        <v>957.87</v>
      </c>
      <c r="G3210" s="6">
        <v>1537.99</v>
      </c>
      <c r="H3210" s="6" t="str">
        <f>VLOOKUP(Tabla1[[#This Row],[Caja]],Originales!$I$3:$K$6,2,FALSE)</f>
        <v>Tenerife Norte</v>
      </c>
      <c r="I3210" s="6" t="str">
        <f>VLOOKUP(Tabla1[[#This Row],[Caja]],Originales!$I$3:$K$6,3,FALSE)</f>
        <v>Tenerife</v>
      </c>
      <c r="J3210" s="9" t="str">
        <f>VLOOKUP(Tabla1[[#This Row],[CodigoEmpleado]],Originales!$M$3:$P$13,2,FALSE)</f>
        <v>Pepe</v>
      </c>
      <c r="K3210" s="10">
        <f>YEAR(Tabla1[[#This Row],[Fecha]])</f>
        <v>2012</v>
      </c>
      <c r="L3210" s="11">
        <f>MONTH(Tabla1[[#This Row],[Fecha]])</f>
        <v>3</v>
      </c>
      <c r="M3210" s="11">
        <f>DAY(Tabla1[[#This Row],[Fecha]])</f>
        <v>30</v>
      </c>
      <c r="N3210" s="11">
        <f>WEEKDAY(Tabla1[[#This Row],[Fecha]],2)</f>
        <v>5</v>
      </c>
      <c r="O3210" s="11" t="str">
        <f t="shared" si="50"/>
        <v>Viernes</v>
      </c>
    </row>
    <row r="3211" spans="1:15" x14ac:dyDescent="0.25">
      <c r="A3211" s="4">
        <v>40998</v>
      </c>
      <c r="B3211">
        <v>1</v>
      </c>
      <c r="C3211">
        <v>2</v>
      </c>
      <c r="D3211" s="5" t="s">
        <v>41</v>
      </c>
      <c r="E3211" s="6">
        <v>632.64</v>
      </c>
      <c r="F3211" s="6">
        <v>953.64</v>
      </c>
      <c r="G3211" s="6">
        <v>1586.28</v>
      </c>
      <c r="H3211" s="6" t="str">
        <f>VLOOKUP(Tabla1[[#This Row],[Caja]],Originales!$I$3:$K$6,2,FALSE)</f>
        <v>Tenerife Norte</v>
      </c>
      <c r="I3211" s="6" t="str">
        <f>VLOOKUP(Tabla1[[#This Row],[Caja]],Originales!$I$3:$K$6,3,FALSE)</f>
        <v>Tenerife</v>
      </c>
      <c r="J3211" s="9" t="str">
        <f>VLOOKUP(Tabla1[[#This Row],[CodigoEmpleado]],Originales!$M$3:$P$13,2,FALSE)</f>
        <v>Javi</v>
      </c>
      <c r="K3211" s="10">
        <f>YEAR(Tabla1[[#This Row],[Fecha]])</f>
        <v>2012</v>
      </c>
      <c r="L3211" s="11">
        <f>MONTH(Tabla1[[#This Row],[Fecha]])</f>
        <v>3</v>
      </c>
      <c r="M3211" s="11">
        <f>DAY(Tabla1[[#This Row],[Fecha]])</f>
        <v>30</v>
      </c>
      <c r="N3211" s="11">
        <f>WEEKDAY(Tabla1[[#This Row],[Fecha]],2)</f>
        <v>5</v>
      </c>
      <c r="O3211" s="11" t="str">
        <f t="shared" si="50"/>
        <v>Viernes</v>
      </c>
    </row>
    <row r="3212" spans="1:15" x14ac:dyDescent="0.25">
      <c r="A3212" s="4">
        <v>40998</v>
      </c>
      <c r="B3212">
        <v>2</v>
      </c>
      <c r="C3212">
        <v>1</v>
      </c>
      <c r="D3212" s="5" t="s">
        <v>43</v>
      </c>
      <c r="E3212" s="6">
        <v>556.92999999999995</v>
      </c>
      <c r="F3212" s="6">
        <v>1059.8900000000001</v>
      </c>
      <c r="G3212" s="6">
        <v>1616.82</v>
      </c>
      <c r="H3212" s="6" t="str">
        <f>VLOOKUP(Tabla1[[#This Row],[Caja]],Originales!$I$3:$K$6,2,FALSE)</f>
        <v>Tenerife Sur</v>
      </c>
      <c r="I3212" s="6" t="str">
        <f>VLOOKUP(Tabla1[[#This Row],[Caja]],Originales!$I$3:$K$6,3,FALSE)</f>
        <v>Tenerife</v>
      </c>
      <c r="J3212" s="9" t="str">
        <f>VLOOKUP(Tabla1[[#This Row],[CodigoEmpleado]],Originales!$M$3:$P$13,2,FALSE)</f>
        <v>Jose</v>
      </c>
      <c r="K3212" s="10">
        <f>YEAR(Tabla1[[#This Row],[Fecha]])</f>
        <v>2012</v>
      </c>
      <c r="L3212" s="11">
        <f>MONTH(Tabla1[[#This Row],[Fecha]])</f>
        <v>3</v>
      </c>
      <c r="M3212" s="11">
        <f>DAY(Tabla1[[#This Row],[Fecha]])</f>
        <v>30</v>
      </c>
      <c r="N3212" s="11">
        <f>WEEKDAY(Tabla1[[#This Row],[Fecha]],2)</f>
        <v>5</v>
      </c>
      <c r="O3212" s="11" t="str">
        <f t="shared" si="50"/>
        <v>Viernes</v>
      </c>
    </row>
    <row r="3213" spans="1:15" x14ac:dyDescent="0.25">
      <c r="A3213" s="4">
        <v>40998</v>
      </c>
      <c r="B3213">
        <v>2</v>
      </c>
      <c r="C3213">
        <v>2</v>
      </c>
      <c r="D3213" s="5" t="s">
        <v>47</v>
      </c>
      <c r="E3213" s="6">
        <v>658.04</v>
      </c>
      <c r="F3213" s="6">
        <v>1395</v>
      </c>
      <c r="G3213" s="6">
        <v>2053.04</v>
      </c>
      <c r="H3213" s="6" t="str">
        <f>VLOOKUP(Tabla1[[#This Row],[Caja]],Originales!$I$3:$K$6,2,FALSE)</f>
        <v>Tenerife Sur</v>
      </c>
      <c r="I3213" s="6" t="str">
        <f>VLOOKUP(Tabla1[[#This Row],[Caja]],Originales!$I$3:$K$6,3,FALSE)</f>
        <v>Tenerife</v>
      </c>
      <c r="J3213" s="9" t="str">
        <f>VLOOKUP(Tabla1[[#This Row],[CodigoEmpleado]],Originales!$M$3:$P$13,2,FALSE)</f>
        <v>Toño</v>
      </c>
      <c r="K3213" s="10">
        <f>YEAR(Tabla1[[#This Row],[Fecha]])</f>
        <v>2012</v>
      </c>
      <c r="L3213" s="11">
        <f>MONTH(Tabla1[[#This Row],[Fecha]])</f>
        <v>3</v>
      </c>
      <c r="M3213" s="11">
        <f>DAY(Tabla1[[#This Row],[Fecha]])</f>
        <v>30</v>
      </c>
      <c r="N3213" s="11">
        <f>WEEKDAY(Tabla1[[#This Row],[Fecha]],2)</f>
        <v>5</v>
      </c>
      <c r="O3213" s="11" t="str">
        <f t="shared" si="50"/>
        <v>Viernes</v>
      </c>
    </row>
    <row r="3214" spans="1:15" x14ac:dyDescent="0.25">
      <c r="A3214" s="4">
        <v>40998</v>
      </c>
      <c r="B3214">
        <v>3</v>
      </c>
      <c r="C3214">
        <v>1</v>
      </c>
      <c r="D3214" s="5" t="s">
        <v>24</v>
      </c>
      <c r="E3214" s="6">
        <v>622.71</v>
      </c>
      <c r="F3214" s="6">
        <v>948.83</v>
      </c>
      <c r="G3214" s="6">
        <v>1571.54</v>
      </c>
      <c r="H3214" s="6" t="str">
        <f>VLOOKUP(Tabla1[[#This Row],[Caja]],Originales!$I$3:$K$6,2,FALSE)</f>
        <v>Las Canteras</v>
      </c>
      <c r="I3214" s="6" t="str">
        <f>VLOOKUP(Tabla1[[#This Row],[Caja]],Originales!$I$3:$K$6,3,FALSE)</f>
        <v>Las Palmas</v>
      </c>
      <c r="J3214" s="9" t="str">
        <f>VLOOKUP(Tabla1[[#This Row],[CodigoEmpleado]],Originales!$M$3:$P$13,2,FALSE)</f>
        <v>Ana</v>
      </c>
      <c r="K3214" s="10">
        <f>YEAR(Tabla1[[#This Row],[Fecha]])</f>
        <v>2012</v>
      </c>
      <c r="L3214" s="11">
        <f>MONTH(Tabla1[[#This Row],[Fecha]])</f>
        <v>3</v>
      </c>
      <c r="M3214" s="11">
        <f>DAY(Tabla1[[#This Row],[Fecha]])</f>
        <v>30</v>
      </c>
      <c r="N3214" s="11">
        <f>WEEKDAY(Tabla1[[#This Row],[Fecha]],2)</f>
        <v>5</v>
      </c>
      <c r="O3214" s="11" t="str">
        <f t="shared" si="50"/>
        <v>Viernes</v>
      </c>
    </row>
    <row r="3215" spans="1:15" x14ac:dyDescent="0.25">
      <c r="A3215" s="4">
        <v>40998</v>
      </c>
      <c r="B3215">
        <v>3</v>
      </c>
      <c r="C3215">
        <v>2</v>
      </c>
      <c r="D3215" s="5" t="s">
        <v>30</v>
      </c>
      <c r="E3215" s="6">
        <v>746.44</v>
      </c>
      <c r="F3215" s="6">
        <v>1135.73</v>
      </c>
      <c r="G3215" s="6">
        <v>1882.17</v>
      </c>
      <c r="H3215" s="6" t="str">
        <f>VLOOKUP(Tabla1[[#This Row],[Caja]],Originales!$I$3:$K$6,2,FALSE)</f>
        <v>Las Canteras</v>
      </c>
      <c r="I3215" s="6" t="str">
        <f>VLOOKUP(Tabla1[[#This Row],[Caja]],Originales!$I$3:$K$6,3,FALSE)</f>
        <v>Las Palmas</v>
      </c>
      <c r="J3215" s="9" t="str">
        <f>VLOOKUP(Tabla1[[#This Row],[CodigoEmpleado]],Originales!$M$3:$P$13,2,FALSE)</f>
        <v>Juan</v>
      </c>
      <c r="K3215" s="10">
        <f>YEAR(Tabla1[[#This Row],[Fecha]])</f>
        <v>2012</v>
      </c>
      <c r="L3215" s="11">
        <f>MONTH(Tabla1[[#This Row],[Fecha]])</f>
        <v>3</v>
      </c>
      <c r="M3215" s="11">
        <f>DAY(Tabla1[[#This Row],[Fecha]])</f>
        <v>30</v>
      </c>
      <c r="N3215" s="11">
        <f>WEEKDAY(Tabla1[[#This Row],[Fecha]],2)</f>
        <v>5</v>
      </c>
      <c r="O3215" s="11" t="str">
        <f t="shared" si="50"/>
        <v>Viernes</v>
      </c>
    </row>
    <row r="3216" spans="1:15" x14ac:dyDescent="0.25">
      <c r="A3216" s="4">
        <v>40998</v>
      </c>
      <c r="B3216">
        <v>4</v>
      </c>
      <c r="C3216">
        <v>1</v>
      </c>
      <c r="D3216" s="5" t="s">
        <v>16</v>
      </c>
      <c r="E3216" s="6">
        <v>632.11</v>
      </c>
      <c r="F3216" s="6">
        <v>961.1</v>
      </c>
      <c r="G3216" s="6">
        <v>1593.21</v>
      </c>
      <c r="H3216" s="6" t="str">
        <f>VLOOKUP(Tabla1[[#This Row],[Caja]],Originales!$I$3:$K$6,2,FALSE)</f>
        <v>Telde</v>
      </c>
      <c r="I3216" s="6" t="str">
        <f>VLOOKUP(Tabla1[[#This Row],[Caja]],Originales!$I$3:$K$6,3,FALSE)</f>
        <v>Las Palmas</v>
      </c>
      <c r="J3216" s="9" t="str">
        <f>VLOOKUP(Tabla1[[#This Row],[CodigoEmpleado]],Originales!$M$3:$P$13,2,FALSE)</f>
        <v>Jorge</v>
      </c>
      <c r="K3216" s="10">
        <f>YEAR(Tabla1[[#This Row],[Fecha]])</f>
        <v>2012</v>
      </c>
      <c r="L3216" s="11">
        <f>MONTH(Tabla1[[#This Row],[Fecha]])</f>
        <v>3</v>
      </c>
      <c r="M3216" s="11">
        <f>DAY(Tabla1[[#This Row],[Fecha]])</f>
        <v>30</v>
      </c>
      <c r="N3216" s="11">
        <f>WEEKDAY(Tabla1[[#This Row],[Fecha]],2)</f>
        <v>5</v>
      </c>
      <c r="O3216" s="11" t="str">
        <f t="shared" si="50"/>
        <v>Viernes</v>
      </c>
    </row>
    <row r="3217" spans="1:15" x14ac:dyDescent="0.25">
      <c r="A3217" s="4">
        <v>40998</v>
      </c>
      <c r="B3217">
        <v>4</v>
      </c>
      <c r="C3217">
        <v>2</v>
      </c>
      <c r="D3217" s="5" t="s">
        <v>22</v>
      </c>
      <c r="E3217" s="6">
        <v>524.83000000000004</v>
      </c>
      <c r="F3217" s="6">
        <v>1151.28</v>
      </c>
      <c r="G3217" s="6">
        <v>1676.11</v>
      </c>
      <c r="H3217" s="6" t="str">
        <f>VLOOKUP(Tabla1[[#This Row],[Caja]],Originales!$I$3:$K$6,2,FALSE)</f>
        <v>Telde</v>
      </c>
      <c r="I3217" s="6" t="str">
        <f>VLOOKUP(Tabla1[[#This Row],[Caja]],Originales!$I$3:$K$6,3,FALSE)</f>
        <v>Las Palmas</v>
      </c>
      <c r="J3217" s="9" t="str">
        <f>VLOOKUP(Tabla1[[#This Row],[CodigoEmpleado]],Originales!$M$3:$P$13,2,FALSE)</f>
        <v>Paco</v>
      </c>
      <c r="K3217" s="10">
        <f>YEAR(Tabla1[[#This Row],[Fecha]])</f>
        <v>2012</v>
      </c>
      <c r="L3217" s="11">
        <f>MONTH(Tabla1[[#This Row],[Fecha]])</f>
        <v>3</v>
      </c>
      <c r="M3217" s="11">
        <f>DAY(Tabla1[[#This Row],[Fecha]])</f>
        <v>30</v>
      </c>
      <c r="N3217" s="11">
        <f>WEEKDAY(Tabla1[[#This Row],[Fecha]],2)</f>
        <v>5</v>
      </c>
      <c r="O3217" s="11" t="str">
        <f t="shared" si="50"/>
        <v>Viernes</v>
      </c>
    </row>
    <row r="3218" spans="1:15" x14ac:dyDescent="0.25">
      <c r="A3218" s="4">
        <v>40999</v>
      </c>
      <c r="B3218">
        <v>1</v>
      </c>
      <c r="C3218">
        <v>1</v>
      </c>
      <c r="D3218" s="5" t="s">
        <v>27</v>
      </c>
      <c r="E3218" s="6">
        <v>534.22</v>
      </c>
      <c r="F3218" s="6">
        <v>980.12</v>
      </c>
      <c r="G3218" s="6">
        <v>1514.34</v>
      </c>
      <c r="H3218" s="6" t="str">
        <f>VLOOKUP(Tabla1[[#This Row],[Caja]],Originales!$I$3:$K$6,2,FALSE)</f>
        <v>Tenerife Norte</v>
      </c>
      <c r="I3218" s="6" t="str">
        <f>VLOOKUP(Tabla1[[#This Row],[Caja]],Originales!$I$3:$K$6,3,FALSE)</f>
        <v>Tenerife</v>
      </c>
      <c r="J3218" s="9" t="str">
        <f>VLOOKUP(Tabla1[[#This Row],[CodigoEmpleado]],Originales!$M$3:$P$13,2,FALSE)</f>
        <v>Bea</v>
      </c>
      <c r="K3218" s="10">
        <f>YEAR(Tabla1[[#This Row],[Fecha]])</f>
        <v>2012</v>
      </c>
      <c r="L3218" s="11">
        <f>MONTH(Tabla1[[#This Row],[Fecha]])</f>
        <v>3</v>
      </c>
      <c r="M3218" s="11">
        <f>DAY(Tabla1[[#This Row],[Fecha]])</f>
        <v>31</v>
      </c>
      <c r="N3218" s="11">
        <f>WEEKDAY(Tabla1[[#This Row],[Fecha]],2)</f>
        <v>6</v>
      </c>
      <c r="O3218" s="11" t="str">
        <f t="shared" si="50"/>
        <v>Sábado</v>
      </c>
    </row>
    <row r="3219" spans="1:15" x14ac:dyDescent="0.25">
      <c r="A3219" s="4">
        <v>40999</v>
      </c>
      <c r="B3219">
        <v>1</v>
      </c>
      <c r="C3219">
        <v>2</v>
      </c>
      <c r="D3219" s="5" t="s">
        <v>32</v>
      </c>
      <c r="E3219" s="6">
        <v>600.28</v>
      </c>
      <c r="F3219" s="6">
        <v>1014.29</v>
      </c>
      <c r="G3219" s="6">
        <v>1614.57</v>
      </c>
      <c r="H3219" s="6" t="str">
        <f>VLOOKUP(Tabla1[[#This Row],[Caja]],Originales!$I$3:$K$6,2,FALSE)</f>
        <v>Tenerife Norte</v>
      </c>
      <c r="I3219" s="6" t="str">
        <f>VLOOKUP(Tabla1[[#This Row],[Caja]],Originales!$I$3:$K$6,3,FALSE)</f>
        <v>Tenerife</v>
      </c>
      <c r="J3219" s="9" t="str">
        <f>VLOOKUP(Tabla1[[#This Row],[CodigoEmpleado]],Originales!$M$3:$P$13,2,FALSE)</f>
        <v>Ana</v>
      </c>
      <c r="K3219" s="10">
        <f>YEAR(Tabla1[[#This Row],[Fecha]])</f>
        <v>2012</v>
      </c>
      <c r="L3219" s="11">
        <f>MONTH(Tabla1[[#This Row],[Fecha]])</f>
        <v>3</v>
      </c>
      <c r="M3219" s="11">
        <f>DAY(Tabla1[[#This Row],[Fecha]])</f>
        <v>31</v>
      </c>
      <c r="N3219" s="11">
        <f>WEEKDAY(Tabla1[[#This Row],[Fecha]],2)</f>
        <v>6</v>
      </c>
      <c r="O3219" s="11" t="str">
        <f t="shared" si="50"/>
        <v>Sábado</v>
      </c>
    </row>
    <row r="3220" spans="1:15" x14ac:dyDescent="0.25">
      <c r="A3220" s="4">
        <v>40999</v>
      </c>
      <c r="B3220">
        <v>2</v>
      </c>
      <c r="C3220">
        <v>1</v>
      </c>
      <c r="D3220" s="5" t="s">
        <v>37</v>
      </c>
      <c r="E3220" s="6">
        <v>496.46</v>
      </c>
      <c r="F3220" s="6">
        <v>1165.22</v>
      </c>
      <c r="G3220" s="6">
        <v>1661.68</v>
      </c>
      <c r="H3220" s="6" t="str">
        <f>VLOOKUP(Tabla1[[#This Row],[Caja]],Originales!$I$3:$K$6,2,FALSE)</f>
        <v>Tenerife Sur</v>
      </c>
      <c r="I3220" s="6" t="str">
        <f>VLOOKUP(Tabla1[[#This Row],[Caja]],Originales!$I$3:$K$6,3,FALSE)</f>
        <v>Tenerife</v>
      </c>
      <c r="J3220" s="9" t="str">
        <f>VLOOKUP(Tabla1[[#This Row],[CodigoEmpleado]],Originales!$M$3:$P$13,2,FALSE)</f>
        <v>Luis</v>
      </c>
      <c r="K3220" s="10">
        <f>YEAR(Tabla1[[#This Row],[Fecha]])</f>
        <v>2012</v>
      </c>
      <c r="L3220" s="11">
        <f>MONTH(Tabla1[[#This Row],[Fecha]])</f>
        <v>3</v>
      </c>
      <c r="M3220" s="11">
        <f>DAY(Tabla1[[#This Row],[Fecha]])</f>
        <v>31</v>
      </c>
      <c r="N3220" s="11">
        <f>WEEKDAY(Tabla1[[#This Row],[Fecha]],2)</f>
        <v>6</v>
      </c>
      <c r="O3220" s="11" t="str">
        <f t="shared" si="50"/>
        <v>Sábado</v>
      </c>
    </row>
    <row r="3221" spans="1:15" x14ac:dyDescent="0.25">
      <c r="A3221" s="4">
        <v>40999</v>
      </c>
      <c r="B3221">
        <v>2</v>
      </c>
      <c r="C3221">
        <v>2</v>
      </c>
      <c r="D3221" s="5" t="s">
        <v>40</v>
      </c>
      <c r="E3221" s="6">
        <v>789.79</v>
      </c>
      <c r="F3221" s="6">
        <v>1238.3399999999999</v>
      </c>
      <c r="G3221" s="6">
        <v>2028.13</v>
      </c>
      <c r="H3221" s="6" t="str">
        <f>VLOOKUP(Tabla1[[#This Row],[Caja]],Originales!$I$3:$K$6,2,FALSE)</f>
        <v>Tenerife Sur</v>
      </c>
      <c r="I3221" s="6" t="str">
        <f>VLOOKUP(Tabla1[[#This Row],[Caja]],Originales!$I$3:$K$6,3,FALSE)</f>
        <v>Tenerife</v>
      </c>
      <c r="J3221" s="9" t="str">
        <f>VLOOKUP(Tabla1[[#This Row],[CodigoEmpleado]],Originales!$M$3:$P$13,2,FALSE)</f>
        <v>Pepe</v>
      </c>
      <c r="K3221" s="10">
        <f>YEAR(Tabla1[[#This Row],[Fecha]])</f>
        <v>2012</v>
      </c>
      <c r="L3221" s="11">
        <f>MONTH(Tabla1[[#This Row],[Fecha]])</f>
        <v>3</v>
      </c>
      <c r="M3221" s="11">
        <f>DAY(Tabla1[[#This Row],[Fecha]])</f>
        <v>31</v>
      </c>
      <c r="N3221" s="11">
        <f>WEEKDAY(Tabla1[[#This Row],[Fecha]],2)</f>
        <v>6</v>
      </c>
      <c r="O3221" s="11" t="str">
        <f t="shared" si="50"/>
        <v>Sábado</v>
      </c>
    </row>
    <row r="3222" spans="1:15" x14ac:dyDescent="0.25">
      <c r="A3222" s="4">
        <v>40999</v>
      </c>
      <c r="B3222">
        <v>3</v>
      </c>
      <c r="C3222">
        <v>1</v>
      </c>
      <c r="D3222" s="5" t="s">
        <v>41</v>
      </c>
      <c r="E3222" s="6">
        <v>588.54999999999995</v>
      </c>
      <c r="F3222" s="6">
        <v>1145.67</v>
      </c>
      <c r="G3222" s="6">
        <v>1734.22</v>
      </c>
      <c r="H3222" s="6" t="str">
        <f>VLOOKUP(Tabla1[[#This Row],[Caja]],Originales!$I$3:$K$6,2,FALSE)</f>
        <v>Las Canteras</v>
      </c>
      <c r="I3222" s="6" t="str">
        <f>VLOOKUP(Tabla1[[#This Row],[Caja]],Originales!$I$3:$K$6,3,FALSE)</f>
        <v>Las Palmas</v>
      </c>
      <c r="J3222" s="9" t="str">
        <f>VLOOKUP(Tabla1[[#This Row],[CodigoEmpleado]],Originales!$M$3:$P$13,2,FALSE)</f>
        <v>Javi</v>
      </c>
      <c r="K3222" s="10">
        <f>YEAR(Tabla1[[#This Row],[Fecha]])</f>
        <v>2012</v>
      </c>
      <c r="L3222" s="11">
        <f>MONTH(Tabla1[[#This Row],[Fecha]])</f>
        <v>3</v>
      </c>
      <c r="M3222" s="11">
        <f>DAY(Tabla1[[#This Row],[Fecha]])</f>
        <v>31</v>
      </c>
      <c r="N3222" s="11">
        <f>WEEKDAY(Tabla1[[#This Row],[Fecha]],2)</f>
        <v>6</v>
      </c>
      <c r="O3222" s="11" t="str">
        <f t="shared" si="50"/>
        <v>Sábado</v>
      </c>
    </row>
    <row r="3223" spans="1:15" x14ac:dyDescent="0.25">
      <c r="A3223" s="4">
        <v>40999</v>
      </c>
      <c r="B3223">
        <v>3</v>
      </c>
      <c r="C3223">
        <v>2</v>
      </c>
      <c r="D3223" s="5" t="s">
        <v>43</v>
      </c>
      <c r="E3223" s="6">
        <v>462.58</v>
      </c>
      <c r="F3223" s="6">
        <v>1052.8399999999999</v>
      </c>
      <c r="G3223" s="6">
        <v>1515.42</v>
      </c>
      <c r="H3223" s="6" t="str">
        <f>VLOOKUP(Tabla1[[#This Row],[Caja]],Originales!$I$3:$K$6,2,FALSE)</f>
        <v>Las Canteras</v>
      </c>
      <c r="I3223" s="6" t="str">
        <f>VLOOKUP(Tabla1[[#This Row],[Caja]],Originales!$I$3:$K$6,3,FALSE)</f>
        <v>Las Palmas</v>
      </c>
      <c r="J3223" s="9" t="str">
        <f>VLOOKUP(Tabla1[[#This Row],[CodigoEmpleado]],Originales!$M$3:$P$13,2,FALSE)</f>
        <v>Jose</v>
      </c>
      <c r="K3223" s="10">
        <f>YEAR(Tabla1[[#This Row],[Fecha]])</f>
        <v>2012</v>
      </c>
      <c r="L3223" s="11">
        <f>MONTH(Tabla1[[#This Row],[Fecha]])</f>
        <v>3</v>
      </c>
      <c r="M3223" s="11">
        <f>DAY(Tabla1[[#This Row],[Fecha]])</f>
        <v>31</v>
      </c>
      <c r="N3223" s="11">
        <f>WEEKDAY(Tabla1[[#This Row],[Fecha]],2)</f>
        <v>6</v>
      </c>
      <c r="O3223" s="11" t="str">
        <f t="shared" si="50"/>
        <v>Sábado</v>
      </c>
    </row>
    <row r="3224" spans="1:15" x14ac:dyDescent="0.25">
      <c r="A3224" s="4">
        <v>40999</v>
      </c>
      <c r="B3224">
        <v>4</v>
      </c>
      <c r="C3224">
        <v>1</v>
      </c>
      <c r="D3224" s="5" t="s">
        <v>47</v>
      </c>
      <c r="E3224" s="6">
        <v>456.37</v>
      </c>
      <c r="F3224" s="6">
        <v>1090.81</v>
      </c>
      <c r="G3224" s="6">
        <v>1547.18</v>
      </c>
      <c r="H3224" s="6" t="str">
        <f>VLOOKUP(Tabla1[[#This Row],[Caja]],Originales!$I$3:$K$6,2,FALSE)</f>
        <v>Telde</v>
      </c>
      <c r="I3224" s="6" t="str">
        <f>VLOOKUP(Tabla1[[#This Row],[Caja]],Originales!$I$3:$K$6,3,FALSE)</f>
        <v>Las Palmas</v>
      </c>
      <c r="J3224" s="9" t="str">
        <f>VLOOKUP(Tabla1[[#This Row],[CodigoEmpleado]],Originales!$M$3:$P$13,2,FALSE)</f>
        <v>Toño</v>
      </c>
      <c r="K3224" s="10">
        <f>YEAR(Tabla1[[#This Row],[Fecha]])</f>
        <v>2012</v>
      </c>
      <c r="L3224" s="11">
        <f>MONTH(Tabla1[[#This Row],[Fecha]])</f>
        <v>3</v>
      </c>
      <c r="M3224" s="11">
        <f>DAY(Tabla1[[#This Row],[Fecha]])</f>
        <v>31</v>
      </c>
      <c r="N3224" s="11">
        <f>WEEKDAY(Tabla1[[#This Row],[Fecha]],2)</f>
        <v>6</v>
      </c>
      <c r="O3224" s="11" t="str">
        <f t="shared" si="50"/>
        <v>Sábado</v>
      </c>
    </row>
    <row r="3225" spans="1:15" x14ac:dyDescent="0.25">
      <c r="A3225" s="4">
        <v>40999</v>
      </c>
      <c r="B3225">
        <v>4</v>
      </c>
      <c r="C3225">
        <v>2</v>
      </c>
      <c r="D3225" s="5" t="s">
        <v>24</v>
      </c>
      <c r="E3225" s="6">
        <v>760</v>
      </c>
      <c r="F3225" s="6">
        <v>1150.81</v>
      </c>
      <c r="G3225" s="6">
        <v>1910.81</v>
      </c>
      <c r="H3225" s="6" t="str">
        <f>VLOOKUP(Tabla1[[#This Row],[Caja]],Originales!$I$3:$K$6,2,FALSE)</f>
        <v>Telde</v>
      </c>
      <c r="I3225" s="6" t="str">
        <f>VLOOKUP(Tabla1[[#This Row],[Caja]],Originales!$I$3:$K$6,3,FALSE)</f>
        <v>Las Palmas</v>
      </c>
      <c r="J3225" s="9" t="str">
        <f>VLOOKUP(Tabla1[[#This Row],[CodigoEmpleado]],Originales!$M$3:$P$13,2,FALSE)</f>
        <v>Ana</v>
      </c>
      <c r="K3225" s="10">
        <f>YEAR(Tabla1[[#This Row],[Fecha]])</f>
        <v>2012</v>
      </c>
      <c r="L3225" s="11">
        <f>MONTH(Tabla1[[#This Row],[Fecha]])</f>
        <v>3</v>
      </c>
      <c r="M3225" s="11">
        <f>DAY(Tabla1[[#This Row],[Fecha]])</f>
        <v>31</v>
      </c>
      <c r="N3225" s="11">
        <f>WEEKDAY(Tabla1[[#This Row],[Fecha]],2)</f>
        <v>6</v>
      </c>
      <c r="O3225" s="11" t="str">
        <f t="shared" si="50"/>
        <v>Sábado</v>
      </c>
    </row>
    <row r="3226" spans="1:15" x14ac:dyDescent="0.25">
      <c r="A3226" s="4">
        <v>41000</v>
      </c>
      <c r="B3226">
        <v>1</v>
      </c>
      <c r="C3226">
        <v>1</v>
      </c>
      <c r="D3226" s="5" t="s">
        <v>30</v>
      </c>
      <c r="E3226" s="6">
        <v>500.46</v>
      </c>
      <c r="F3226" s="6">
        <v>1002.17</v>
      </c>
      <c r="G3226" s="6">
        <v>1502.63</v>
      </c>
      <c r="H3226" s="6" t="str">
        <f>VLOOKUP(Tabla1[[#This Row],[Caja]],Originales!$I$3:$K$6,2,FALSE)</f>
        <v>Tenerife Norte</v>
      </c>
      <c r="I3226" s="6" t="str">
        <f>VLOOKUP(Tabla1[[#This Row],[Caja]],Originales!$I$3:$K$6,3,FALSE)</f>
        <v>Tenerife</v>
      </c>
      <c r="J3226" s="9" t="str">
        <f>VLOOKUP(Tabla1[[#This Row],[CodigoEmpleado]],Originales!$M$3:$P$13,2,FALSE)</f>
        <v>Juan</v>
      </c>
      <c r="K3226" s="10">
        <f>YEAR(Tabla1[[#This Row],[Fecha]])</f>
        <v>2012</v>
      </c>
      <c r="L3226" s="11">
        <f>MONTH(Tabla1[[#This Row],[Fecha]])</f>
        <v>4</v>
      </c>
      <c r="M3226" s="11">
        <f>DAY(Tabla1[[#This Row],[Fecha]])</f>
        <v>1</v>
      </c>
      <c r="N3226" s="11">
        <f>WEEKDAY(Tabla1[[#This Row],[Fecha]],2)</f>
        <v>7</v>
      </c>
      <c r="O3226" s="11" t="str">
        <f t="shared" si="50"/>
        <v>Domingo</v>
      </c>
    </row>
    <row r="3227" spans="1:15" x14ac:dyDescent="0.25">
      <c r="A3227" s="4">
        <v>41000</v>
      </c>
      <c r="B3227">
        <v>1</v>
      </c>
      <c r="C3227">
        <v>2</v>
      </c>
      <c r="D3227" s="5" t="s">
        <v>16</v>
      </c>
      <c r="E3227" s="6">
        <v>618.1</v>
      </c>
      <c r="F3227" s="6">
        <v>1012.51</v>
      </c>
      <c r="G3227" s="6">
        <v>1630.61</v>
      </c>
      <c r="H3227" s="6" t="str">
        <f>VLOOKUP(Tabla1[[#This Row],[Caja]],Originales!$I$3:$K$6,2,FALSE)</f>
        <v>Tenerife Norte</v>
      </c>
      <c r="I3227" s="6" t="str">
        <f>VLOOKUP(Tabla1[[#This Row],[Caja]],Originales!$I$3:$K$6,3,FALSE)</f>
        <v>Tenerife</v>
      </c>
      <c r="J3227" s="9" t="str">
        <f>VLOOKUP(Tabla1[[#This Row],[CodigoEmpleado]],Originales!$M$3:$P$13,2,FALSE)</f>
        <v>Jorge</v>
      </c>
      <c r="K3227" s="10">
        <f>YEAR(Tabla1[[#This Row],[Fecha]])</f>
        <v>2012</v>
      </c>
      <c r="L3227" s="11">
        <f>MONTH(Tabla1[[#This Row],[Fecha]])</f>
        <v>4</v>
      </c>
      <c r="M3227" s="11">
        <f>DAY(Tabla1[[#This Row],[Fecha]])</f>
        <v>1</v>
      </c>
      <c r="N3227" s="11">
        <f>WEEKDAY(Tabla1[[#This Row],[Fecha]],2)</f>
        <v>7</v>
      </c>
      <c r="O3227" s="11" t="str">
        <f t="shared" si="50"/>
        <v>Domingo</v>
      </c>
    </row>
    <row r="3228" spans="1:15" x14ac:dyDescent="0.25">
      <c r="A3228" s="4">
        <v>41000</v>
      </c>
      <c r="B3228">
        <v>2</v>
      </c>
      <c r="C3228">
        <v>1</v>
      </c>
      <c r="D3228" s="5" t="s">
        <v>22</v>
      </c>
      <c r="E3228" s="6">
        <v>551.22</v>
      </c>
      <c r="F3228" s="6">
        <v>1083.78</v>
      </c>
      <c r="G3228" s="6">
        <v>1635</v>
      </c>
      <c r="H3228" s="6" t="str">
        <f>VLOOKUP(Tabla1[[#This Row],[Caja]],Originales!$I$3:$K$6,2,FALSE)</f>
        <v>Tenerife Sur</v>
      </c>
      <c r="I3228" s="6" t="str">
        <f>VLOOKUP(Tabla1[[#This Row],[Caja]],Originales!$I$3:$K$6,3,FALSE)</f>
        <v>Tenerife</v>
      </c>
      <c r="J3228" s="9" t="str">
        <f>VLOOKUP(Tabla1[[#This Row],[CodigoEmpleado]],Originales!$M$3:$P$13,2,FALSE)</f>
        <v>Paco</v>
      </c>
      <c r="K3228" s="10">
        <f>YEAR(Tabla1[[#This Row],[Fecha]])</f>
        <v>2012</v>
      </c>
      <c r="L3228" s="11">
        <f>MONTH(Tabla1[[#This Row],[Fecha]])</f>
        <v>4</v>
      </c>
      <c r="M3228" s="11">
        <f>DAY(Tabla1[[#This Row],[Fecha]])</f>
        <v>1</v>
      </c>
      <c r="N3228" s="11">
        <f>WEEKDAY(Tabla1[[#This Row],[Fecha]],2)</f>
        <v>7</v>
      </c>
      <c r="O3228" s="11" t="str">
        <f t="shared" si="50"/>
        <v>Domingo</v>
      </c>
    </row>
    <row r="3229" spans="1:15" x14ac:dyDescent="0.25">
      <c r="A3229" s="4">
        <v>41000</v>
      </c>
      <c r="B3229">
        <v>2</v>
      </c>
      <c r="C3229">
        <v>2</v>
      </c>
      <c r="D3229" s="5" t="s">
        <v>27</v>
      </c>
      <c r="E3229" s="6">
        <v>778.32</v>
      </c>
      <c r="F3229" s="6">
        <v>1243.94</v>
      </c>
      <c r="G3229" s="6">
        <v>2022.26</v>
      </c>
      <c r="H3229" s="6" t="str">
        <f>VLOOKUP(Tabla1[[#This Row],[Caja]],Originales!$I$3:$K$6,2,FALSE)</f>
        <v>Tenerife Sur</v>
      </c>
      <c r="I3229" s="6" t="str">
        <f>VLOOKUP(Tabla1[[#This Row],[Caja]],Originales!$I$3:$K$6,3,FALSE)</f>
        <v>Tenerife</v>
      </c>
      <c r="J3229" s="9" t="str">
        <f>VLOOKUP(Tabla1[[#This Row],[CodigoEmpleado]],Originales!$M$3:$P$13,2,FALSE)</f>
        <v>Bea</v>
      </c>
      <c r="K3229" s="10">
        <f>YEAR(Tabla1[[#This Row],[Fecha]])</f>
        <v>2012</v>
      </c>
      <c r="L3229" s="11">
        <f>MONTH(Tabla1[[#This Row],[Fecha]])</f>
        <v>4</v>
      </c>
      <c r="M3229" s="11">
        <f>DAY(Tabla1[[#This Row],[Fecha]])</f>
        <v>1</v>
      </c>
      <c r="N3229" s="11">
        <f>WEEKDAY(Tabla1[[#This Row],[Fecha]],2)</f>
        <v>7</v>
      </c>
      <c r="O3229" s="11" t="str">
        <f t="shared" si="50"/>
        <v>Domingo</v>
      </c>
    </row>
    <row r="3230" spans="1:15" x14ac:dyDescent="0.25">
      <c r="A3230" s="4">
        <v>41000</v>
      </c>
      <c r="B3230">
        <v>3</v>
      </c>
      <c r="C3230">
        <v>1</v>
      </c>
      <c r="D3230" s="5" t="s">
        <v>32</v>
      </c>
      <c r="E3230" s="6">
        <v>558.75</v>
      </c>
      <c r="F3230" s="6">
        <v>969.11</v>
      </c>
      <c r="G3230" s="6">
        <v>1527.86</v>
      </c>
      <c r="H3230" s="6" t="str">
        <f>VLOOKUP(Tabla1[[#This Row],[Caja]],Originales!$I$3:$K$6,2,FALSE)</f>
        <v>Las Canteras</v>
      </c>
      <c r="I3230" s="6" t="str">
        <f>VLOOKUP(Tabla1[[#This Row],[Caja]],Originales!$I$3:$K$6,3,FALSE)</f>
        <v>Las Palmas</v>
      </c>
      <c r="J3230" s="9" t="str">
        <f>VLOOKUP(Tabla1[[#This Row],[CodigoEmpleado]],Originales!$M$3:$P$13,2,FALSE)</f>
        <v>Ana</v>
      </c>
      <c r="K3230" s="10">
        <f>YEAR(Tabla1[[#This Row],[Fecha]])</f>
        <v>2012</v>
      </c>
      <c r="L3230" s="11">
        <f>MONTH(Tabla1[[#This Row],[Fecha]])</f>
        <v>4</v>
      </c>
      <c r="M3230" s="11">
        <f>DAY(Tabla1[[#This Row],[Fecha]])</f>
        <v>1</v>
      </c>
      <c r="N3230" s="11">
        <f>WEEKDAY(Tabla1[[#This Row],[Fecha]],2)</f>
        <v>7</v>
      </c>
      <c r="O3230" s="11" t="str">
        <f t="shared" si="50"/>
        <v>Domingo</v>
      </c>
    </row>
    <row r="3231" spans="1:15" x14ac:dyDescent="0.25">
      <c r="A3231" s="4">
        <v>41000</v>
      </c>
      <c r="B3231">
        <v>3</v>
      </c>
      <c r="C3231">
        <v>2</v>
      </c>
      <c r="D3231" s="5" t="s">
        <v>37</v>
      </c>
      <c r="E3231" s="6">
        <v>784.21</v>
      </c>
      <c r="F3231" s="6">
        <v>1203.6600000000001</v>
      </c>
      <c r="G3231" s="6">
        <v>1987.87</v>
      </c>
      <c r="H3231" s="6" t="str">
        <f>VLOOKUP(Tabla1[[#This Row],[Caja]],Originales!$I$3:$K$6,2,FALSE)</f>
        <v>Las Canteras</v>
      </c>
      <c r="I3231" s="6" t="str">
        <f>VLOOKUP(Tabla1[[#This Row],[Caja]],Originales!$I$3:$K$6,3,FALSE)</f>
        <v>Las Palmas</v>
      </c>
      <c r="J3231" s="9" t="str">
        <f>VLOOKUP(Tabla1[[#This Row],[CodigoEmpleado]],Originales!$M$3:$P$13,2,FALSE)</f>
        <v>Luis</v>
      </c>
      <c r="K3231" s="10">
        <f>YEAR(Tabla1[[#This Row],[Fecha]])</f>
        <v>2012</v>
      </c>
      <c r="L3231" s="11">
        <f>MONTH(Tabla1[[#This Row],[Fecha]])</f>
        <v>4</v>
      </c>
      <c r="M3231" s="11">
        <f>DAY(Tabla1[[#This Row],[Fecha]])</f>
        <v>1</v>
      </c>
      <c r="N3231" s="11">
        <f>WEEKDAY(Tabla1[[#This Row],[Fecha]],2)</f>
        <v>7</v>
      </c>
      <c r="O3231" s="11" t="str">
        <f t="shared" si="50"/>
        <v>Domingo</v>
      </c>
    </row>
    <row r="3232" spans="1:15" x14ac:dyDescent="0.25">
      <c r="A3232" s="4">
        <v>41000</v>
      </c>
      <c r="B3232">
        <v>4</v>
      </c>
      <c r="C3232">
        <v>1</v>
      </c>
      <c r="D3232" s="5" t="s">
        <v>40</v>
      </c>
      <c r="E3232" s="6">
        <v>483.3</v>
      </c>
      <c r="F3232" s="6">
        <v>1089.5899999999999</v>
      </c>
      <c r="G3232" s="6">
        <v>1572.89</v>
      </c>
      <c r="H3232" s="6" t="str">
        <f>VLOOKUP(Tabla1[[#This Row],[Caja]],Originales!$I$3:$K$6,2,FALSE)</f>
        <v>Telde</v>
      </c>
      <c r="I3232" s="6" t="str">
        <f>VLOOKUP(Tabla1[[#This Row],[Caja]],Originales!$I$3:$K$6,3,FALSE)</f>
        <v>Las Palmas</v>
      </c>
      <c r="J3232" s="9" t="str">
        <f>VLOOKUP(Tabla1[[#This Row],[CodigoEmpleado]],Originales!$M$3:$P$13,2,FALSE)</f>
        <v>Pepe</v>
      </c>
      <c r="K3232" s="10">
        <f>YEAR(Tabla1[[#This Row],[Fecha]])</f>
        <v>2012</v>
      </c>
      <c r="L3232" s="11">
        <f>MONTH(Tabla1[[#This Row],[Fecha]])</f>
        <v>4</v>
      </c>
      <c r="M3232" s="11">
        <f>DAY(Tabla1[[#This Row],[Fecha]])</f>
        <v>1</v>
      </c>
      <c r="N3232" s="11">
        <f>WEEKDAY(Tabla1[[#This Row],[Fecha]],2)</f>
        <v>7</v>
      </c>
      <c r="O3232" s="11" t="str">
        <f t="shared" si="50"/>
        <v>Domingo</v>
      </c>
    </row>
    <row r="3233" spans="1:15" x14ac:dyDescent="0.25">
      <c r="A3233" s="4">
        <v>41000</v>
      </c>
      <c r="B3233">
        <v>4</v>
      </c>
      <c r="C3233">
        <v>2</v>
      </c>
      <c r="D3233" s="5" t="s">
        <v>41</v>
      </c>
      <c r="E3233" s="6">
        <v>593.37</v>
      </c>
      <c r="F3233" s="6">
        <v>1067.3599999999999</v>
      </c>
      <c r="G3233" s="6">
        <v>1660.73</v>
      </c>
      <c r="H3233" s="6" t="str">
        <f>VLOOKUP(Tabla1[[#This Row],[Caja]],Originales!$I$3:$K$6,2,FALSE)</f>
        <v>Telde</v>
      </c>
      <c r="I3233" s="6" t="str">
        <f>VLOOKUP(Tabla1[[#This Row],[Caja]],Originales!$I$3:$K$6,3,FALSE)</f>
        <v>Las Palmas</v>
      </c>
      <c r="J3233" s="9" t="str">
        <f>VLOOKUP(Tabla1[[#This Row],[CodigoEmpleado]],Originales!$M$3:$P$13,2,FALSE)</f>
        <v>Javi</v>
      </c>
      <c r="K3233" s="10">
        <f>YEAR(Tabla1[[#This Row],[Fecha]])</f>
        <v>2012</v>
      </c>
      <c r="L3233" s="11">
        <f>MONTH(Tabla1[[#This Row],[Fecha]])</f>
        <v>4</v>
      </c>
      <c r="M3233" s="11">
        <f>DAY(Tabla1[[#This Row],[Fecha]])</f>
        <v>1</v>
      </c>
      <c r="N3233" s="11">
        <f>WEEKDAY(Tabla1[[#This Row],[Fecha]],2)</f>
        <v>7</v>
      </c>
      <c r="O3233" s="11" t="str">
        <f t="shared" si="50"/>
        <v>Domingo</v>
      </c>
    </row>
    <row r="3234" spans="1:15" x14ac:dyDescent="0.25">
      <c r="A3234" s="4">
        <v>41001</v>
      </c>
      <c r="B3234">
        <v>1</v>
      </c>
      <c r="C3234">
        <v>1</v>
      </c>
      <c r="D3234" s="5" t="s">
        <v>43</v>
      </c>
      <c r="E3234" s="6">
        <v>549.72</v>
      </c>
      <c r="F3234" s="6">
        <v>992.16</v>
      </c>
      <c r="G3234" s="6">
        <v>1541.88</v>
      </c>
      <c r="H3234" s="6" t="str">
        <f>VLOOKUP(Tabla1[[#This Row],[Caja]],Originales!$I$3:$K$6,2,FALSE)</f>
        <v>Tenerife Norte</v>
      </c>
      <c r="I3234" s="6" t="str">
        <f>VLOOKUP(Tabla1[[#This Row],[Caja]],Originales!$I$3:$K$6,3,FALSE)</f>
        <v>Tenerife</v>
      </c>
      <c r="J3234" s="9" t="str">
        <f>VLOOKUP(Tabla1[[#This Row],[CodigoEmpleado]],Originales!$M$3:$P$13,2,FALSE)</f>
        <v>Jose</v>
      </c>
      <c r="K3234" s="10">
        <f>YEAR(Tabla1[[#This Row],[Fecha]])</f>
        <v>2012</v>
      </c>
      <c r="L3234" s="11">
        <f>MONTH(Tabla1[[#This Row],[Fecha]])</f>
        <v>4</v>
      </c>
      <c r="M3234" s="11">
        <f>DAY(Tabla1[[#This Row],[Fecha]])</f>
        <v>2</v>
      </c>
      <c r="N3234" s="11">
        <f>WEEKDAY(Tabla1[[#This Row],[Fecha]],2)</f>
        <v>1</v>
      </c>
      <c r="O3234" s="11" t="str">
        <f t="shared" si="50"/>
        <v>Lunes</v>
      </c>
    </row>
    <row r="3235" spans="1:15" x14ac:dyDescent="0.25">
      <c r="A3235" s="4">
        <v>41001</v>
      </c>
      <c r="B3235">
        <v>1</v>
      </c>
      <c r="C3235">
        <v>2</v>
      </c>
      <c r="D3235" s="5" t="s">
        <v>47</v>
      </c>
      <c r="E3235" s="6">
        <v>600.89</v>
      </c>
      <c r="F3235" s="6">
        <v>1169.82</v>
      </c>
      <c r="G3235" s="6">
        <v>1770.71</v>
      </c>
      <c r="H3235" s="6" t="str">
        <f>VLOOKUP(Tabla1[[#This Row],[Caja]],Originales!$I$3:$K$6,2,FALSE)</f>
        <v>Tenerife Norte</v>
      </c>
      <c r="I3235" s="6" t="str">
        <f>VLOOKUP(Tabla1[[#This Row],[Caja]],Originales!$I$3:$K$6,3,FALSE)</f>
        <v>Tenerife</v>
      </c>
      <c r="J3235" s="9" t="str">
        <f>VLOOKUP(Tabla1[[#This Row],[CodigoEmpleado]],Originales!$M$3:$P$13,2,FALSE)</f>
        <v>Toño</v>
      </c>
      <c r="K3235" s="10">
        <f>YEAR(Tabla1[[#This Row],[Fecha]])</f>
        <v>2012</v>
      </c>
      <c r="L3235" s="11">
        <f>MONTH(Tabla1[[#This Row],[Fecha]])</f>
        <v>4</v>
      </c>
      <c r="M3235" s="11">
        <f>DAY(Tabla1[[#This Row],[Fecha]])</f>
        <v>2</v>
      </c>
      <c r="N3235" s="11">
        <f>WEEKDAY(Tabla1[[#This Row],[Fecha]],2)</f>
        <v>1</v>
      </c>
      <c r="O3235" s="11" t="str">
        <f t="shared" si="50"/>
        <v>Lunes</v>
      </c>
    </row>
    <row r="3236" spans="1:15" x14ac:dyDescent="0.25">
      <c r="A3236" s="4">
        <v>41001</v>
      </c>
      <c r="B3236">
        <v>2</v>
      </c>
      <c r="C3236">
        <v>1</v>
      </c>
      <c r="D3236" s="5" t="s">
        <v>24</v>
      </c>
      <c r="E3236" s="6">
        <v>689.53</v>
      </c>
      <c r="F3236" s="6">
        <v>1106.7</v>
      </c>
      <c r="G3236" s="6">
        <v>1796.23</v>
      </c>
      <c r="H3236" s="6" t="str">
        <f>VLOOKUP(Tabla1[[#This Row],[Caja]],Originales!$I$3:$K$6,2,FALSE)</f>
        <v>Tenerife Sur</v>
      </c>
      <c r="I3236" s="6" t="str">
        <f>VLOOKUP(Tabla1[[#This Row],[Caja]],Originales!$I$3:$K$6,3,FALSE)</f>
        <v>Tenerife</v>
      </c>
      <c r="J3236" s="9" t="str">
        <f>VLOOKUP(Tabla1[[#This Row],[CodigoEmpleado]],Originales!$M$3:$P$13,2,FALSE)</f>
        <v>Ana</v>
      </c>
      <c r="K3236" s="10">
        <f>YEAR(Tabla1[[#This Row],[Fecha]])</f>
        <v>2012</v>
      </c>
      <c r="L3236" s="11">
        <f>MONTH(Tabla1[[#This Row],[Fecha]])</f>
        <v>4</v>
      </c>
      <c r="M3236" s="11">
        <f>DAY(Tabla1[[#This Row],[Fecha]])</f>
        <v>2</v>
      </c>
      <c r="N3236" s="11">
        <f>WEEKDAY(Tabla1[[#This Row],[Fecha]],2)</f>
        <v>1</v>
      </c>
      <c r="O3236" s="11" t="str">
        <f t="shared" si="50"/>
        <v>Lunes</v>
      </c>
    </row>
    <row r="3237" spans="1:15" x14ac:dyDescent="0.25">
      <c r="A3237" s="4">
        <v>41001</v>
      </c>
      <c r="B3237">
        <v>2</v>
      </c>
      <c r="C3237">
        <v>2</v>
      </c>
      <c r="D3237" s="5" t="s">
        <v>30</v>
      </c>
      <c r="E3237" s="6">
        <v>554.49</v>
      </c>
      <c r="F3237" s="6">
        <v>1115.31</v>
      </c>
      <c r="G3237" s="6">
        <v>1669.8</v>
      </c>
      <c r="H3237" s="6" t="str">
        <f>VLOOKUP(Tabla1[[#This Row],[Caja]],Originales!$I$3:$K$6,2,FALSE)</f>
        <v>Tenerife Sur</v>
      </c>
      <c r="I3237" s="6" t="str">
        <f>VLOOKUP(Tabla1[[#This Row],[Caja]],Originales!$I$3:$K$6,3,FALSE)</f>
        <v>Tenerife</v>
      </c>
      <c r="J3237" s="9" t="str">
        <f>VLOOKUP(Tabla1[[#This Row],[CodigoEmpleado]],Originales!$M$3:$P$13,2,FALSE)</f>
        <v>Juan</v>
      </c>
      <c r="K3237" s="10">
        <f>YEAR(Tabla1[[#This Row],[Fecha]])</f>
        <v>2012</v>
      </c>
      <c r="L3237" s="11">
        <f>MONTH(Tabla1[[#This Row],[Fecha]])</f>
        <v>4</v>
      </c>
      <c r="M3237" s="11">
        <f>DAY(Tabla1[[#This Row],[Fecha]])</f>
        <v>2</v>
      </c>
      <c r="N3237" s="11">
        <f>WEEKDAY(Tabla1[[#This Row],[Fecha]],2)</f>
        <v>1</v>
      </c>
      <c r="O3237" s="11" t="str">
        <f t="shared" si="50"/>
        <v>Lunes</v>
      </c>
    </row>
    <row r="3238" spans="1:15" x14ac:dyDescent="0.25">
      <c r="A3238" s="4">
        <v>41001</v>
      </c>
      <c r="B3238">
        <v>3</v>
      </c>
      <c r="C3238">
        <v>1</v>
      </c>
      <c r="D3238" s="5" t="s">
        <v>16</v>
      </c>
      <c r="E3238" s="6">
        <v>521.38</v>
      </c>
      <c r="F3238" s="6">
        <v>1143.46</v>
      </c>
      <c r="G3238" s="6">
        <v>1664.84</v>
      </c>
      <c r="H3238" s="6" t="str">
        <f>VLOOKUP(Tabla1[[#This Row],[Caja]],Originales!$I$3:$K$6,2,FALSE)</f>
        <v>Las Canteras</v>
      </c>
      <c r="I3238" s="6" t="str">
        <f>VLOOKUP(Tabla1[[#This Row],[Caja]],Originales!$I$3:$K$6,3,FALSE)</f>
        <v>Las Palmas</v>
      </c>
      <c r="J3238" s="9" t="str">
        <f>VLOOKUP(Tabla1[[#This Row],[CodigoEmpleado]],Originales!$M$3:$P$13,2,FALSE)</f>
        <v>Jorge</v>
      </c>
      <c r="K3238" s="10">
        <f>YEAR(Tabla1[[#This Row],[Fecha]])</f>
        <v>2012</v>
      </c>
      <c r="L3238" s="11">
        <f>MONTH(Tabla1[[#This Row],[Fecha]])</f>
        <v>4</v>
      </c>
      <c r="M3238" s="11">
        <f>DAY(Tabla1[[#This Row],[Fecha]])</f>
        <v>2</v>
      </c>
      <c r="N3238" s="11">
        <f>WEEKDAY(Tabla1[[#This Row],[Fecha]],2)</f>
        <v>1</v>
      </c>
      <c r="O3238" s="11" t="str">
        <f t="shared" si="50"/>
        <v>Lunes</v>
      </c>
    </row>
    <row r="3239" spans="1:15" x14ac:dyDescent="0.25">
      <c r="A3239" s="4">
        <v>41001</v>
      </c>
      <c r="B3239">
        <v>3</v>
      </c>
      <c r="C3239">
        <v>2</v>
      </c>
      <c r="D3239" s="5" t="s">
        <v>22</v>
      </c>
      <c r="E3239" s="6">
        <v>671.72</v>
      </c>
      <c r="F3239" s="6">
        <v>1405.35</v>
      </c>
      <c r="G3239" s="6">
        <v>2077.0700000000002</v>
      </c>
      <c r="H3239" s="6" t="str">
        <f>VLOOKUP(Tabla1[[#This Row],[Caja]],Originales!$I$3:$K$6,2,FALSE)</f>
        <v>Las Canteras</v>
      </c>
      <c r="I3239" s="6" t="str">
        <f>VLOOKUP(Tabla1[[#This Row],[Caja]],Originales!$I$3:$K$6,3,FALSE)</f>
        <v>Las Palmas</v>
      </c>
      <c r="J3239" s="9" t="str">
        <f>VLOOKUP(Tabla1[[#This Row],[CodigoEmpleado]],Originales!$M$3:$P$13,2,FALSE)</f>
        <v>Paco</v>
      </c>
      <c r="K3239" s="10">
        <f>YEAR(Tabla1[[#This Row],[Fecha]])</f>
        <v>2012</v>
      </c>
      <c r="L3239" s="11">
        <f>MONTH(Tabla1[[#This Row],[Fecha]])</f>
        <v>4</v>
      </c>
      <c r="M3239" s="11">
        <f>DAY(Tabla1[[#This Row],[Fecha]])</f>
        <v>2</v>
      </c>
      <c r="N3239" s="11">
        <f>WEEKDAY(Tabla1[[#This Row],[Fecha]],2)</f>
        <v>1</v>
      </c>
      <c r="O3239" s="11" t="str">
        <f t="shared" si="50"/>
        <v>Lunes</v>
      </c>
    </row>
    <row r="3240" spans="1:15" x14ac:dyDescent="0.25">
      <c r="A3240" s="4">
        <v>41001</v>
      </c>
      <c r="B3240">
        <v>4</v>
      </c>
      <c r="C3240">
        <v>1</v>
      </c>
      <c r="D3240" s="5" t="s">
        <v>27</v>
      </c>
      <c r="E3240" s="6">
        <v>422.77</v>
      </c>
      <c r="F3240" s="6">
        <v>1092.9000000000001</v>
      </c>
      <c r="G3240" s="6">
        <v>1515.67</v>
      </c>
      <c r="H3240" s="6" t="str">
        <f>VLOOKUP(Tabla1[[#This Row],[Caja]],Originales!$I$3:$K$6,2,FALSE)</f>
        <v>Telde</v>
      </c>
      <c r="I3240" s="6" t="str">
        <f>VLOOKUP(Tabla1[[#This Row],[Caja]],Originales!$I$3:$K$6,3,FALSE)</f>
        <v>Las Palmas</v>
      </c>
      <c r="J3240" s="9" t="str">
        <f>VLOOKUP(Tabla1[[#This Row],[CodigoEmpleado]],Originales!$M$3:$P$13,2,FALSE)</f>
        <v>Bea</v>
      </c>
      <c r="K3240" s="10">
        <f>YEAR(Tabla1[[#This Row],[Fecha]])</f>
        <v>2012</v>
      </c>
      <c r="L3240" s="11">
        <f>MONTH(Tabla1[[#This Row],[Fecha]])</f>
        <v>4</v>
      </c>
      <c r="M3240" s="11">
        <f>DAY(Tabla1[[#This Row],[Fecha]])</f>
        <v>2</v>
      </c>
      <c r="N3240" s="11">
        <f>WEEKDAY(Tabla1[[#This Row],[Fecha]],2)</f>
        <v>1</v>
      </c>
      <c r="O3240" s="11" t="str">
        <f t="shared" si="50"/>
        <v>Lunes</v>
      </c>
    </row>
    <row r="3241" spans="1:15" x14ac:dyDescent="0.25">
      <c r="A3241" s="4">
        <v>41001</v>
      </c>
      <c r="B3241">
        <v>4</v>
      </c>
      <c r="C3241">
        <v>2</v>
      </c>
      <c r="D3241" s="5" t="s">
        <v>32</v>
      </c>
      <c r="E3241" s="6">
        <v>734.74</v>
      </c>
      <c r="F3241" s="6">
        <v>1128.17</v>
      </c>
      <c r="G3241" s="6">
        <v>1862.91</v>
      </c>
      <c r="H3241" s="6" t="str">
        <f>VLOOKUP(Tabla1[[#This Row],[Caja]],Originales!$I$3:$K$6,2,FALSE)</f>
        <v>Telde</v>
      </c>
      <c r="I3241" s="6" t="str">
        <f>VLOOKUP(Tabla1[[#This Row],[Caja]],Originales!$I$3:$K$6,3,FALSE)</f>
        <v>Las Palmas</v>
      </c>
      <c r="J3241" s="9" t="str">
        <f>VLOOKUP(Tabla1[[#This Row],[CodigoEmpleado]],Originales!$M$3:$P$13,2,FALSE)</f>
        <v>Ana</v>
      </c>
      <c r="K3241" s="10">
        <f>YEAR(Tabla1[[#This Row],[Fecha]])</f>
        <v>2012</v>
      </c>
      <c r="L3241" s="11">
        <f>MONTH(Tabla1[[#This Row],[Fecha]])</f>
        <v>4</v>
      </c>
      <c r="M3241" s="11">
        <f>DAY(Tabla1[[#This Row],[Fecha]])</f>
        <v>2</v>
      </c>
      <c r="N3241" s="11">
        <f>WEEKDAY(Tabla1[[#This Row],[Fecha]],2)</f>
        <v>1</v>
      </c>
      <c r="O3241" s="11" t="str">
        <f t="shared" si="50"/>
        <v>Lunes</v>
      </c>
    </row>
    <row r="3242" spans="1:15" x14ac:dyDescent="0.25">
      <c r="A3242" s="4">
        <v>41002</v>
      </c>
      <c r="B3242">
        <v>1</v>
      </c>
      <c r="C3242">
        <v>1</v>
      </c>
      <c r="D3242" s="5" t="s">
        <v>37</v>
      </c>
      <c r="E3242" s="6">
        <v>513.24</v>
      </c>
      <c r="F3242" s="6">
        <v>1116.74</v>
      </c>
      <c r="G3242" s="6">
        <v>1629.98</v>
      </c>
      <c r="H3242" s="6" t="str">
        <f>VLOOKUP(Tabla1[[#This Row],[Caja]],Originales!$I$3:$K$6,2,FALSE)</f>
        <v>Tenerife Norte</v>
      </c>
      <c r="I3242" s="6" t="str">
        <f>VLOOKUP(Tabla1[[#This Row],[Caja]],Originales!$I$3:$K$6,3,FALSE)</f>
        <v>Tenerife</v>
      </c>
      <c r="J3242" s="9" t="str">
        <f>VLOOKUP(Tabla1[[#This Row],[CodigoEmpleado]],Originales!$M$3:$P$13,2,FALSE)</f>
        <v>Luis</v>
      </c>
      <c r="K3242" s="10">
        <f>YEAR(Tabla1[[#This Row],[Fecha]])</f>
        <v>2012</v>
      </c>
      <c r="L3242" s="11">
        <f>MONTH(Tabla1[[#This Row],[Fecha]])</f>
        <v>4</v>
      </c>
      <c r="M3242" s="11">
        <f>DAY(Tabla1[[#This Row],[Fecha]])</f>
        <v>3</v>
      </c>
      <c r="N3242" s="11">
        <f>WEEKDAY(Tabla1[[#This Row],[Fecha]],2)</f>
        <v>2</v>
      </c>
      <c r="O3242" s="11" t="str">
        <f t="shared" si="50"/>
        <v>Martes</v>
      </c>
    </row>
    <row r="3243" spans="1:15" x14ac:dyDescent="0.25">
      <c r="A3243" s="4">
        <v>41002</v>
      </c>
      <c r="B3243">
        <v>1</v>
      </c>
      <c r="C3243">
        <v>2</v>
      </c>
      <c r="D3243" s="5" t="s">
        <v>40</v>
      </c>
      <c r="E3243" s="6">
        <v>478.62</v>
      </c>
      <c r="F3243" s="6">
        <v>1151.42</v>
      </c>
      <c r="G3243" s="6">
        <v>1630.04</v>
      </c>
      <c r="H3243" s="6" t="str">
        <f>VLOOKUP(Tabla1[[#This Row],[Caja]],Originales!$I$3:$K$6,2,FALSE)</f>
        <v>Tenerife Norte</v>
      </c>
      <c r="I3243" s="6" t="str">
        <f>VLOOKUP(Tabla1[[#This Row],[Caja]],Originales!$I$3:$K$6,3,FALSE)</f>
        <v>Tenerife</v>
      </c>
      <c r="J3243" s="9" t="str">
        <f>VLOOKUP(Tabla1[[#This Row],[CodigoEmpleado]],Originales!$M$3:$P$13,2,FALSE)</f>
        <v>Pepe</v>
      </c>
      <c r="K3243" s="10">
        <f>YEAR(Tabla1[[#This Row],[Fecha]])</f>
        <v>2012</v>
      </c>
      <c r="L3243" s="11">
        <f>MONTH(Tabla1[[#This Row],[Fecha]])</f>
        <v>4</v>
      </c>
      <c r="M3243" s="11">
        <f>DAY(Tabla1[[#This Row],[Fecha]])</f>
        <v>3</v>
      </c>
      <c r="N3243" s="11">
        <f>WEEKDAY(Tabla1[[#This Row],[Fecha]],2)</f>
        <v>2</v>
      </c>
      <c r="O3243" s="11" t="str">
        <f t="shared" si="50"/>
        <v>Martes</v>
      </c>
    </row>
    <row r="3244" spans="1:15" x14ac:dyDescent="0.25">
      <c r="A3244" s="4">
        <v>41002</v>
      </c>
      <c r="B3244">
        <v>2</v>
      </c>
      <c r="C3244">
        <v>1</v>
      </c>
      <c r="D3244" s="5" t="s">
        <v>41</v>
      </c>
      <c r="E3244" s="6">
        <v>655.94</v>
      </c>
      <c r="F3244" s="6">
        <v>985.68</v>
      </c>
      <c r="G3244" s="6">
        <v>1641.62</v>
      </c>
      <c r="H3244" s="6" t="str">
        <f>VLOOKUP(Tabla1[[#This Row],[Caja]],Originales!$I$3:$K$6,2,FALSE)</f>
        <v>Tenerife Sur</v>
      </c>
      <c r="I3244" s="6" t="str">
        <f>VLOOKUP(Tabla1[[#This Row],[Caja]],Originales!$I$3:$K$6,3,FALSE)</f>
        <v>Tenerife</v>
      </c>
      <c r="J3244" s="9" t="str">
        <f>VLOOKUP(Tabla1[[#This Row],[CodigoEmpleado]],Originales!$M$3:$P$13,2,FALSE)</f>
        <v>Javi</v>
      </c>
      <c r="K3244" s="10">
        <f>YEAR(Tabla1[[#This Row],[Fecha]])</f>
        <v>2012</v>
      </c>
      <c r="L3244" s="11">
        <f>MONTH(Tabla1[[#This Row],[Fecha]])</f>
        <v>4</v>
      </c>
      <c r="M3244" s="11">
        <f>DAY(Tabla1[[#This Row],[Fecha]])</f>
        <v>3</v>
      </c>
      <c r="N3244" s="11">
        <f>WEEKDAY(Tabla1[[#This Row],[Fecha]],2)</f>
        <v>2</v>
      </c>
      <c r="O3244" s="11" t="str">
        <f t="shared" si="50"/>
        <v>Martes</v>
      </c>
    </row>
    <row r="3245" spans="1:15" x14ac:dyDescent="0.25">
      <c r="A3245" s="4">
        <v>41002</v>
      </c>
      <c r="B3245">
        <v>2</v>
      </c>
      <c r="C3245">
        <v>2</v>
      </c>
      <c r="D3245" s="5" t="s">
        <v>43</v>
      </c>
      <c r="E3245" s="6">
        <v>764.38</v>
      </c>
      <c r="F3245" s="6">
        <v>1285.8599999999999</v>
      </c>
      <c r="G3245" s="6">
        <v>2050.2399999999998</v>
      </c>
      <c r="H3245" s="6" t="str">
        <f>VLOOKUP(Tabla1[[#This Row],[Caja]],Originales!$I$3:$K$6,2,FALSE)</f>
        <v>Tenerife Sur</v>
      </c>
      <c r="I3245" s="6" t="str">
        <f>VLOOKUP(Tabla1[[#This Row],[Caja]],Originales!$I$3:$K$6,3,FALSE)</f>
        <v>Tenerife</v>
      </c>
      <c r="J3245" s="9" t="str">
        <f>VLOOKUP(Tabla1[[#This Row],[CodigoEmpleado]],Originales!$M$3:$P$13,2,FALSE)</f>
        <v>Jose</v>
      </c>
      <c r="K3245" s="10">
        <f>YEAR(Tabla1[[#This Row],[Fecha]])</f>
        <v>2012</v>
      </c>
      <c r="L3245" s="11">
        <f>MONTH(Tabla1[[#This Row],[Fecha]])</f>
        <v>4</v>
      </c>
      <c r="M3245" s="11">
        <f>DAY(Tabla1[[#This Row],[Fecha]])</f>
        <v>3</v>
      </c>
      <c r="N3245" s="11">
        <f>WEEKDAY(Tabla1[[#This Row],[Fecha]],2)</f>
        <v>2</v>
      </c>
      <c r="O3245" s="11" t="str">
        <f t="shared" si="50"/>
        <v>Martes</v>
      </c>
    </row>
    <row r="3246" spans="1:15" x14ac:dyDescent="0.25">
      <c r="A3246" s="4">
        <v>41002</v>
      </c>
      <c r="B3246">
        <v>3</v>
      </c>
      <c r="C3246">
        <v>1</v>
      </c>
      <c r="D3246" s="5" t="s">
        <v>47</v>
      </c>
      <c r="E3246" s="6">
        <v>659.59</v>
      </c>
      <c r="F3246" s="6">
        <v>1009.96</v>
      </c>
      <c r="G3246" s="6">
        <v>1669.55</v>
      </c>
      <c r="H3246" s="6" t="str">
        <f>VLOOKUP(Tabla1[[#This Row],[Caja]],Originales!$I$3:$K$6,2,FALSE)</f>
        <v>Las Canteras</v>
      </c>
      <c r="I3246" s="6" t="str">
        <f>VLOOKUP(Tabla1[[#This Row],[Caja]],Originales!$I$3:$K$6,3,FALSE)</f>
        <v>Las Palmas</v>
      </c>
      <c r="J3246" s="9" t="str">
        <f>VLOOKUP(Tabla1[[#This Row],[CodigoEmpleado]],Originales!$M$3:$P$13,2,FALSE)</f>
        <v>Toño</v>
      </c>
      <c r="K3246" s="10">
        <f>YEAR(Tabla1[[#This Row],[Fecha]])</f>
        <v>2012</v>
      </c>
      <c r="L3246" s="11">
        <f>MONTH(Tabla1[[#This Row],[Fecha]])</f>
        <v>4</v>
      </c>
      <c r="M3246" s="11">
        <f>DAY(Tabla1[[#This Row],[Fecha]])</f>
        <v>3</v>
      </c>
      <c r="N3246" s="11">
        <f>WEEKDAY(Tabla1[[#This Row],[Fecha]],2)</f>
        <v>2</v>
      </c>
      <c r="O3246" s="11" t="str">
        <f t="shared" si="50"/>
        <v>Martes</v>
      </c>
    </row>
    <row r="3247" spans="1:15" x14ac:dyDescent="0.25">
      <c r="A3247" s="4">
        <v>41002</v>
      </c>
      <c r="B3247">
        <v>3</v>
      </c>
      <c r="C3247">
        <v>2</v>
      </c>
      <c r="D3247" s="5" t="s">
        <v>24</v>
      </c>
      <c r="E3247" s="6">
        <v>799.23</v>
      </c>
      <c r="F3247" s="6">
        <v>1205.4100000000001</v>
      </c>
      <c r="G3247" s="6">
        <v>2004.64</v>
      </c>
      <c r="H3247" s="6" t="str">
        <f>VLOOKUP(Tabla1[[#This Row],[Caja]],Originales!$I$3:$K$6,2,FALSE)</f>
        <v>Las Canteras</v>
      </c>
      <c r="I3247" s="6" t="str">
        <f>VLOOKUP(Tabla1[[#This Row],[Caja]],Originales!$I$3:$K$6,3,FALSE)</f>
        <v>Las Palmas</v>
      </c>
      <c r="J3247" s="9" t="str">
        <f>VLOOKUP(Tabla1[[#This Row],[CodigoEmpleado]],Originales!$M$3:$P$13,2,FALSE)</f>
        <v>Ana</v>
      </c>
      <c r="K3247" s="10">
        <f>YEAR(Tabla1[[#This Row],[Fecha]])</f>
        <v>2012</v>
      </c>
      <c r="L3247" s="11">
        <f>MONTH(Tabla1[[#This Row],[Fecha]])</f>
        <v>4</v>
      </c>
      <c r="M3247" s="11">
        <f>DAY(Tabla1[[#This Row],[Fecha]])</f>
        <v>3</v>
      </c>
      <c r="N3247" s="11">
        <f>WEEKDAY(Tabla1[[#This Row],[Fecha]],2)</f>
        <v>2</v>
      </c>
      <c r="O3247" s="11" t="str">
        <f t="shared" si="50"/>
        <v>Martes</v>
      </c>
    </row>
    <row r="3248" spans="1:15" x14ac:dyDescent="0.25">
      <c r="A3248" s="4">
        <v>41002</v>
      </c>
      <c r="B3248">
        <v>4</v>
      </c>
      <c r="C3248">
        <v>1</v>
      </c>
      <c r="D3248" s="5" t="s">
        <v>30</v>
      </c>
      <c r="E3248" s="6">
        <v>559.49</v>
      </c>
      <c r="F3248" s="6">
        <v>945.3</v>
      </c>
      <c r="G3248" s="6">
        <v>1504.79</v>
      </c>
      <c r="H3248" s="6" t="str">
        <f>VLOOKUP(Tabla1[[#This Row],[Caja]],Originales!$I$3:$K$6,2,FALSE)</f>
        <v>Telde</v>
      </c>
      <c r="I3248" s="6" t="str">
        <f>VLOOKUP(Tabla1[[#This Row],[Caja]],Originales!$I$3:$K$6,3,FALSE)</f>
        <v>Las Palmas</v>
      </c>
      <c r="J3248" s="9" t="str">
        <f>VLOOKUP(Tabla1[[#This Row],[CodigoEmpleado]],Originales!$M$3:$P$13,2,FALSE)</f>
        <v>Juan</v>
      </c>
      <c r="K3248" s="10">
        <f>YEAR(Tabla1[[#This Row],[Fecha]])</f>
        <v>2012</v>
      </c>
      <c r="L3248" s="11">
        <f>MONTH(Tabla1[[#This Row],[Fecha]])</f>
        <v>4</v>
      </c>
      <c r="M3248" s="11">
        <f>DAY(Tabla1[[#This Row],[Fecha]])</f>
        <v>3</v>
      </c>
      <c r="N3248" s="11">
        <f>WEEKDAY(Tabla1[[#This Row],[Fecha]],2)</f>
        <v>2</v>
      </c>
      <c r="O3248" s="11" t="str">
        <f t="shared" si="50"/>
        <v>Martes</v>
      </c>
    </row>
    <row r="3249" spans="1:15" x14ac:dyDescent="0.25">
      <c r="A3249" s="4">
        <v>41002</v>
      </c>
      <c r="B3249">
        <v>4</v>
      </c>
      <c r="C3249">
        <v>2</v>
      </c>
      <c r="D3249" s="5" t="s">
        <v>16</v>
      </c>
      <c r="E3249" s="6">
        <v>783.54</v>
      </c>
      <c r="F3249" s="6">
        <v>1238.48</v>
      </c>
      <c r="G3249" s="6">
        <v>2022.02</v>
      </c>
      <c r="H3249" s="6" t="str">
        <f>VLOOKUP(Tabla1[[#This Row],[Caja]],Originales!$I$3:$K$6,2,FALSE)</f>
        <v>Telde</v>
      </c>
      <c r="I3249" s="6" t="str">
        <f>VLOOKUP(Tabla1[[#This Row],[Caja]],Originales!$I$3:$K$6,3,FALSE)</f>
        <v>Las Palmas</v>
      </c>
      <c r="J3249" s="9" t="str">
        <f>VLOOKUP(Tabla1[[#This Row],[CodigoEmpleado]],Originales!$M$3:$P$13,2,FALSE)</f>
        <v>Jorge</v>
      </c>
      <c r="K3249" s="10">
        <f>YEAR(Tabla1[[#This Row],[Fecha]])</f>
        <v>2012</v>
      </c>
      <c r="L3249" s="11">
        <f>MONTH(Tabla1[[#This Row],[Fecha]])</f>
        <v>4</v>
      </c>
      <c r="M3249" s="11">
        <f>DAY(Tabla1[[#This Row],[Fecha]])</f>
        <v>3</v>
      </c>
      <c r="N3249" s="11">
        <f>WEEKDAY(Tabla1[[#This Row],[Fecha]],2)</f>
        <v>2</v>
      </c>
      <c r="O3249" s="11" t="str">
        <f t="shared" si="50"/>
        <v>Martes</v>
      </c>
    </row>
    <row r="3250" spans="1:15" x14ac:dyDescent="0.25">
      <c r="A3250" s="4">
        <v>41003</v>
      </c>
      <c r="B3250">
        <v>1</v>
      </c>
      <c r="C3250">
        <v>1</v>
      </c>
      <c r="D3250" s="5" t="s">
        <v>22</v>
      </c>
      <c r="E3250" s="6">
        <v>564.07000000000005</v>
      </c>
      <c r="F3250" s="6">
        <v>1160.95</v>
      </c>
      <c r="G3250" s="6">
        <v>1725.02</v>
      </c>
      <c r="H3250" s="6" t="str">
        <f>VLOOKUP(Tabla1[[#This Row],[Caja]],Originales!$I$3:$K$6,2,FALSE)</f>
        <v>Tenerife Norte</v>
      </c>
      <c r="I3250" s="6" t="str">
        <f>VLOOKUP(Tabla1[[#This Row],[Caja]],Originales!$I$3:$K$6,3,FALSE)</f>
        <v>Tenerife</v>
      </c>
      <c r="J3250" s="9" t="str">
        <f>VLOOKUP(Tabla1[[#This Row],[CodigoEmpleado]],Originales!$M$3:$P$13,2,FALSE)</f>
        <v>Paco</v>
      </c>
      <c r="K3250" s="10">
        <f>YEAR(Tabla1[[#This Row],[Fecha]])</f>
        <v>2012</v>
      </c>
      <c r="L3250" s="11">
        <f>MONTH(Tabla1[[#This Row],[Fecha]])</f>
        <v>4</v>
      </c>
      <c r="M3250" s="11">
        <f>DAY(Tabla1[[#This Row],[Fecha]])</f>
        <v>4</v>
      </c>
      <c r="N3250" s="11">
        <f>WEEKDAY(Tabla1[[#This Row],[Fecha]],2)</f>
        <v>3</v>
      </c>
      <c r="O3250" s="11" t="str">
        <f t="shared" si="50"/>
        <v>Miércoles</v>
      </c>
    </row>
    <row r="3251" spans="1:15" x14ac:dyDescent="0.25">
      <c r="A3251" s="4">
        <v>41003</v>
      </c>
      <c r="B3251">
        <v>1</v>
      </c>
      <c r="C3251">
        <v>2</v>
      </c>
      <c r="D3251" s="5" t="s">
        <v>27</v>
      </c>
      <c r="E3251" s="6">
        <v>654.58000000000004</v>
      </c>
      <c r="F3251" s="6">
        <v>1211.4100000000001</v>
      </c>
      <c r="G3251" s="6">
        <v>1865.99</v>
      </c>
      <c r="H3251" s="6" t="str">
        <f>VLOOKUP(Tabla1[[#This Row],[Caja]],Originales!$I$3:$K$6,2,FALSE)</f>
        <v>Tenerife Norte</v>
      </c>
      <c r="I3251" s="6" t="str">
        <f>VLOOKUP(Tabla1[[#This Row],[Caja]],Originales!$I$3:$K$6,3,FALSE)</f>
        <v>Tenerife</v>
      </c>
      <c r="J3251" s="9" t="str">
        <f>VLOOKUP(Tabla1[[#This Row],[CodigoEmpleado]],Originales!$M$3:$P$13,2,FALSE)</f>
        <v>Bea</v>
      </c>
      <c r="K3251" s="10">
        <f>YEAR(Tabla1[[#This Row],[Fecha]])</f>
        <v>2012</v>
      </c>
      <c r="L3251" s="11">
        <f>MONTH(Tabla1[[#This Row],[Fecha]])</f>
        <v>4</v>
      </c>
      <c r="M3251" s="11">
        <f>DAY(Tabla1[[#This Row],[Fecha]])</f>
        <v>4</v>
      </c>
      <c r="N3251" s="11">
        <f>WEEKDAY(Tabla1[[#This Row],[Fecha]],2)</f>
        <v>3</v>
      </c>
      <c r="O3251" s="11" t="str">
        <f t="shared" si="50"/>
        <v>Miércoles</v>
      </c>
    </row>
    <row r="3252" spans="1:15" x14ac:dyDescent="0.25">
      <c r="A3252" s="4">
        <v>41003</v>
      </c>
      <c r="B3252">
        <v>2</v>
      </c>
      <c r="C3252">
        <v>1</v>
      </c>
      <c r="D3252" s="5" t="s">
        <v>32</v>
      </c>
      <c r="E3252" s="6">
        <v>593.11</v>
      </c>
      <c r="F3252" s="6">
        <v>1208.33</v>
      </c>
      <c r="G3252" s="6">
        <v>1801.44</v>
      </c>
      <c r="H3252" s="6" t="str">
        <f>VLOOKUP(Tabla1[[#This Row],[Caja]],Originales!$I$3:$K$6,2,FALSE)</f>
        <v>Tenerife Sur</v>
      </c>
      <c r="I3252" s="6" t="str">
        <f>VLOOKUP(Tabla1[[#This Row],[Caja]],Originales!$I$3:$K$6,3,FALSE)</f>
        <v>Tenerife</v>
      </c>
      <c r="J3252" s="9" t="str">
        <f>VLOOKUP(Tabla1[[#This Row],[CodigoEmpleado]],Originales!$M$3:$P$13,2,FALSE)</f>
        <v>Ana</v>
      </c>
      <c r="K3252" s="10">
        <f>YEAR(Tabla1[[#This Row],[Fecha]])</f>
        <v>2012</v>
      </c>
      <c r="L3252" s="11">
        <f>MONTH(Tabla1[[#This Row],[Fecha]])</f>
        <v>4</v>
      </c>
      <c r="M3252" s="11">
        <f>DAY(Tabla1[[#This Row],[Fecha]])</f>
        <v>4</v>
      </c>
      <c r="N3252" s="11">
        <f>WEEKDAY(Tabla1[[#This Row],[Fecha]],2)</f>
        <v>3</v>
      </c>
      <c r="O3252" s="11" t="str">
        <f t="shared" si="50"/>
        <v>Miércoles</v>
      </c>
    </row>
    <row r="3253" spans="1:15" x14ac:dyDescent="0.25">
      <c r="A3253" s="4">
        <v>41003</v>
      </c>
      <c r="B3253">
        <v>2</v>
      </c>
      <c r="C3253">
        <v>2</v>
      </c>
      <c r="D3253" s="5" t="s">
        <v>37</v>
      </c>
      <c r="E3253" s="6">
        <v>516.62</v>
      </c>
      <c r="F3253" s="6">
        <v>1279.8800000000001</v>
      </c>
      <c r="G3253" s="6">
        <v>1796.5</v>
      </c>
      <c r="H3253" s="6" t="str">
        <f>VLOOKUP(Tabla1[[#This Row],[Caja]],Originales!$I$3:$K$6,2,FALSE)</f>
        <v>Tenerife Sur</v>
      </c>
      <c r="I3253" s="6" t="str">
        <f>VLOOKUP(Tabla1[[#This Row],[Caja]],Originales!$I$3:$K$6,3,FALSE)</f>
        <v>Tenerife</v>
      </c>
      <c r="J3253" s="9" t="str">
        <f>VLOOKUP(Tabla1[[#This Row],[CodigoEmpleado]],Originales!$M$3:$P$13,2,FALSE)</f>
        <v>Luis</v>
      </c>
      <c r="K3253" s="10">
        <f>YEAR(Tabla1[[#This Row],[Fecha]])</f>
        <v>2012</v>
      </c>
      <c r="L3253" s="11">
        <f>MONTH(Tabla1[[#This Row],[Fecha]])</f>
        <v>4</v>
      </c>
      <c r="M3253" s="11">
        <f>DAY(Tabla1[[#This Row],[Fecha]])</f>
        <v>4</v>
      </c>
      <c r="N3253" s="11">
        <f>WEEKDAY(Tabla1[[#This Row],[Fecha]],2)</f>
        <v>3</v>
      </c>
      <c r="O3253" s="11" t="str">
        <f t="shared" si="50"/>
        <v>Miércoles</v>
      </c>
    </row>
    <row r="3254" spans="1:15" x14ac:dyDescent="0.25">
      <c r="A3254" s="4">
        <v>41003</v>
      </c>
      <c r="B3254">
        <v>3</v>
      </c>
      <c r="C3254">
        <v>1</v>
      </c>
      <c r="D3254" s="5" t="s">
        <v>40</v>
      </c>
      <c r="E3254" s="6">
        <v>603.27</v>
      </c>
      <c r="F3254" s="6">
        <v>1187.3699999999999</v>
      </c>
      <c r="G3254" s="6">
        <v>1790.64</v>
      </c>
      <c r="H3254" s="6" t="str">
        <f>VLOOKUP(Tabla1[[#This Row],[Caja]],Originales!$I$3:$K$6,2,FALSE)</f>
        <v>Las Canteras</v>
      </c>
      <c r="I3254" s="6" t="str">
        <f>VLOOKUP(Tabla1[[#This Row],[Caja]],Originales!$I$3:$K$6,3,FALSE)</f>
        <v>Las Palmas</v>
      </c>
      <c r="J3254" s="9" t="str">
        <f>VLOOKUP(Tabla1[[#This Row],[CodigoEmpleado]],Originales!$M$3:$P$13,2,FALSE)</f>
        <v>Pepe</v>
      </c>
      <c r="K3254" s="10">
        <f>YEAR(Tabla1[[#This Row],[Fecha]])</f>
        <v>2012</v>
      </c>
      <c r="L3254" s="11">
        <f>MONTH(Tabla1[[#This Row],[Fecha]])</f>
        <v>4</v>
      </c>
      <c r="M3254" s="11">
        <f>DAY(Tabla1[[#This Row],[Fecha]])</f>
        <v>4</v>
      </c>
      <c r="N3254" s="11">
        <f>WEEKDAY(Tabla1[[#This Row],[Fecha]],2)</f>
        <v>3</v>
      </c>
      <c r="O3254" s="11" t="str">
        <f t="shared" si="50"/>
        <v>Miércoles</v>
      </c>
    </row>
    <row r="3255" spans="1:15" x14ac:dyDescent="0.25">
      <c r="A3255" s="4">
        <v>41003</v>
      </c>
      <c r="B3255">
        <v>3</v>
      </c>
      <c r="C3255">
        <v>2</v>
      </c>
      <c r="D3255" s="5" t="s">
        <v>41</v>
      </c>
      <c r="E3255" s="6">
        <v>649.28</v>
      </c>
      <c r="F3255" s="6">
        <v>1415.8</v>
      </c>
      <c r="G3255" s="6">
        <v>2065.08</v>
      </c>
      <c r="H3255" s="6" t="str">
        <f>VLOOKUP(Tabla1[[#This Row],[Caja]],Originales!$I$3:$K$6,2,FALSE)</f>
        <v>Las Canteras</v>
      </c>
      <c r="I3255" s="6" t="str">
        <f>VLOOKUP(Tabla1[[#This Row],[Caja]],Originales!$I$3:$K$6,3,FALSE)</f>
        <v>Las Palmas</v>
      </c>
      <c r="J3255" s="9" t="str">
        <f>VLOOKUP(Tabla1[[#This Row],[CodigoEmpleado]],Originales!$M$3:$P$13,2,FALSE)</f>
        <v>Javi</v>
      </c>
      <c r="K3255" s="10">
        <f>YEAR(Tabla1[[#This Row],[Fecha]])</f>
        <v>2012</v>
      </c>
      <c r="L3255" s="11">
        <f>MONTH(Tabla1[[#This Row],[Fecha]])</f>
        <v>4</v>
      </c>
      <c r="M3255" s="11">
        <f>DAY(Tabla1[[#This Row],[Fecha]])</f>
        <v>4</v>
      </c>
      <c r="N3255" s="11">
        <f>WEEKDAY(Tabla1[[#This Row],[Fecha]],2)</f>
        <v>3</v>
      </c>
      <c r="O3255" s="11" t="str">
        <f t="shared" si="50"/>
        <v>Miércoles</v>
      </c>
    </row>
    <row r="3256" spans="1:15" x14ac:dyDescent="0.25">
      <c r="A3256" s="4">
        <v>41003</v>
      </c>
      <c r="B3256">
        <v>4</v>
      </c>
      <c r="C3256">
        <v>1</v>
      </c>
      <c r="D3256" s="5" t="s">
        <v>43</v>
      </c>
      <c r="E3256" s="6">
        <v>585.77</v>
      </c>
      <c r="F3256" s="6">
        <v>1178.26</v>
      </c>
      <c r="G3256" s="6">
        <v>1764.03</v>
      </c>
      <c r="H3256" s="6" t="str">
        <f>VLOOKUP(Tabla1[[#This Row],[Caja]],Originales!$I$3:$K$6,2,FALSE)</f>
        <v>Telde</v>
      </c>
      <c r="I3256" s="6" t="str">
        <f>VLOOKUP(Tabla1[[#This Row],[Caja]],Originales!$I$3:$K$6,3,FALSE)</f>
        <v>Las Palmas</v>
      </c>
      <c r="J3256" s="9" t="str">
        <f>VLOOKUP(Tabla1[[#This Row],[CodigoEmpleado]],Originales!$M$3:$P$13,2,FALSE)</f>
        <v>Jose</v>
      </c>
      <c r="K3256" s="10">
        <f>YEAR(Tabla1[[#This Row],[Fecha]])</f>
        <v>2012</v>
      </c>
      <c r="L3256" s="11">
        <f>MONTH(Tabla1[[#This Row],[Fecha]])</f>
        <v>4</v>
      </c>
      <c r="M3256" s="11">
        <f>DAY(Tabla1[[#This Row],[Fecha]])</f>
        <v>4</v>
      </c>
      <c r="N3256" s="11">
        <f>WEEKDAY(Tabla1[[#This Row],[Fecha]],2)</f>
        <v>3</v>
      </c>
      <c r="O3256" s="11" t="str">
        <f t="shared" si="50"/>
        <v>Miércoles</v>
      </c>
    </row>
    <row r="3257" spans="1:15" x14ac:dyDescent="0.25">
      <c r="A3257" s="4">
        <v>41003</v>
      </c>
      <c r="B3257">
        <v>4</v>
      </c>
      <c r="C3257">
        <v>2</v>
      </c>
      <c r="D3257" s="5" t="s">
        <v>47</v>
      </c>
      <c r="E3257" s="6">
        <v>569.24</v>
      </c>
      <c r="F3257" s="6">
        <v>1075.6400000000001</v>
      </c>
      <c r="G3257" s="6">
        <v>1644.88</v>
      </c>
      <c r="H3257" s="6" t="str">
        <f>VLOOKUP(Tabla1[[#This Row],[Caja]],Originales!$I$3:$K$6,2,FALSE)</f>
        <v>Telde</v>
      </c>
      <c r="I3257" s="6" t="str">
        <f>VLOOKUP(Tabla1[[#This Row],[Caja]],Originales!$I$3:$K$6,3,FALSE)</f>
        <v>Las Palmas</v>
      </c>
      <c r="J3257" s="9" t="str">
        <f>VLOOKUP(Tabla1[[#This Row],[CodigoEmpleado]],Originales!$M$3:$P$13,2,FALSE)</f>
        <v>Toño</v>
      </c>
      <c r="K3257" s="10">
        <f>YEAR(Tabla1[[#This Row],[Fecha]])</f>
        <v>2012</v>
      </c>
      <c r="L3257" s="11">
        <f>MONTH(Tabla1[[#This Row],[Fecha]])</f>
        <v>4</v>
      </c>
      <c r="M3257" s="11">
        <f>DAY(Tabla1[[#This Row],[Fecha]])</f>
        <v>4</v>
      </c>
      <c r="N3257" s="11">
        <f>WEEKDAY(Tabla1[[#This Row],[Fecha]],2)</f>
        <v>3</v>
      </c>
      <c r="O3257" s="11" t="str">
        <f t="shared" si="50"/>
        <v>Miércoles</v>
      </c>
    </row>
    <row r="3258" spans="1:15" x14ac:dyDescent="0.25">
      <c r="A3258" s="4">
        <v>41004</v>
      </c>
      <c r="B3258">
        <v>1</v>
      </c>
      <c r="C3258">
        <v>1</v>
      </c>
      <c r="D3258" s="5" t="s">
        <v>24</v>
      </c>
      <c r="E3258" s="6">
        <v>570.16</v>
      </c>
      <c r="F3258" s="6">
        <v>1134.3900000000001</v>
      </c>
      <c r="G3258" s="6">
        <v>1704.55</v>
      </c>
      <c r="H3258" s="6" t="str">
        <f>VLOOKUP(Tabla1[[#This Row],[Caja]],Originales!$I$3:$K$6,2,FALSE)</f>
        <v>Tenerife Norte</v>
      </c>
      <c r="I3258" s="6" t="str">
        <f>VLOOKUP(Tabla1[[#This Row],[Caja]],Originales!$I$3:$K$6,3,FALSE)</f>
        <v>Tenerife</v>
      </c>
      <c r="J3258" s="9" t="str">
        <f>VLOOKUP(Tabla1[[#This Row],[CodigoEmpleado]],Originales!$M$3:$P$13,2,FALSE)</f>
        <v>Ana</v>
      </c>
      <c r="K3258" s="10">
        <f>YEAR(Tabla1[[#This Row],[Fecha]])</f>
        <v>2012</v>
      </c>
      <c r="L3258" s="11">
        <f>MONTH(Tabla1[[#This Row],[Fecha]])</f>
        <v>4</v>
      </c>
      <c r="M3258" s="11">
        <f>DAY(Tabla1[[#This Row],[Fecha]])</f>
        <v>5</v>
      </c>
      <c r="N3258" s="11">
        <f>WEEKDAY(Tabla1[[#This Row],[Fecha]],2)</f>
        <v>4</v>
      </c>
      <c r="O3258" s="11" t="str">
        <f t="shared" si="50"/>
        <v>Jueves</v>
      </c>
    </row>
    <row r="3259" spans="1:15" x14ac:dyDescent="0.25">
      <c r="A3259" s="4">
        <v>41004</v>
      </c>
      <c r="B3259">
        <v>1</v>
      </c>
      <c r="C3259">
        <v>2</v>
      </c>
      <c r="D3259" s="5" t="s">
        <v>30</v>
      </c>
      <c r="E3259" s="6">
        <v>675.24</v>
      </c>
      <c r="F3259" s="6">
        <v>1215.52</v>
      </c>
      <c r="G3259" s="6">
        <v>1890.76</v>
      </c>
      <c r="H3259" s="6" t="str">
        <f>VLOOKUP(Tabla1[[#This Row],[Caja]],Originales!$I$3:$K$6,2,FALSE)</f>
        <v>Tenerife Norte</v>
      </c>
      <c r="I3259" s="6" t="str">
        <f>VLOOKUP(Tabla1[[#This Row],[Caja]],Originales!$I$3:$K$6,3,FALSE)</f>
        <v>Tenerife</v>
      </c>
      <c r="J3259" s="9" t="str">
        <f>VLOOKUP(Tabla1[[#This Row],[CodigoEmpleado]],Originales!$M$3:$P$13,2,FALSE)</f>
        <v>Juan</v>
      </c>
      <c r="K3259" s="10">
        <f>YEAR(Tabla1[[#This Row],[Fecha]])</f>
        <v>2012</v>
      </c>
      <c r="L3259" s="11">
        <f>MONTH(Tabla1[[#This Row],[Fecha]])</f>
        <v>4</v>
      </c>
      <c r="M3259" s="11">
        <f>DAY(Tabla1[[#This Row],[Fecha]])</f>
        <v>5</v>
      </c>
      <c r="N3259" s="11">
        <f>WEEKDAY(Tabla1[[#This Row],[Fecha]],2)</f>
        <v>4</v>
      </c>
      <c r="O3259" s="11" t="str">
        <f t="shared" si="50"/>
        <v>Jueves</v>
      </c>
    </row>
    <row r="3260" spans="1:15" x14ac:dyDescent="0.25">
      <c r="A3260" s="4">
        <v>41004</v>
      </c>
      <c r="B3260">
        <v>2</v>
      </c>
      <c r="C3260">
        <v>1</v>
      </c>
      <c r="D3260" s="5" t="s">
        <v>16</v>
      </c>
      <c r="E3260" s="6">
        <v>700.97</v>
      </c>
      <c r="F3260" s="6">
        <v>1052.7</v>
      </c>
      <c r="G3260" s="6">
        <v>1753.67</v>
      </c>
      <c r="H3260" s="6" t="str">
        <f>VLOOKUP(Tabla1[[#This Row],[Caja]],Originales!$I$3:$K$6,2,FALSE)</f>
        <v>Tenerife Sur</v>
      </c>
      <c r="I3260" s="6" t="str">
        <f>VLOOKUP(Tabla1[[#This Row],[Caja]],Originales!$I$3:$K$6,3,FALSE)</f>
        <v>Tenerife</v>
      </c>
      <c r="J3260" s="9" t="str">
        <f>VLOOKUP(Tabla1[[#This Row],[CodigoEmpleado]],Originales!$M$3:$P$13,2,FALSE)</f>
        <v>Jorge</v>
      </c>
      <c r="K3260" s="10">
        <f>YEAR(Tabla1[[#This Row],[Fecha]])</f>
        <v>2012</v>
      </c>
      <c r="L3260" s="11">
        <f>MONTH(Tabla1[[#This Row],[Fecha]])</f>
        <v>4</v>
      </c>
      <c r="M3260" s="11">
        <f>DAY(Tabla1[[#This Row],[Fecha]])</f>
        <v>5</v>
      </c>
      <c r="N3260" s="11">
        <f>WEEKDAY(Tabla1[[#This Row],[Fecha]],2)</f>
        <v>4</v>
      </c>
      <c r="O3260" s="11" t="str">
        <f t="shared" si="50"/>
        <v>Jueves</v>
      </c>
    </row>
    <row r="3261" spans="1:15" x14ac:dyDescent="0.25">
      <c r="A3261" s="4">
        <v>41004</v>
      </c>
      <c r="B3261">
        <v>2</v>
      </c>
      <c r="C3261">
        <v>2</v>
      </c>
      <c r="D3261" s="5" t="s">
        <v>22</v>
      </c>
      <c r="E3261" s="6">
        <v>682.05</v>
      </c>
      <c r="F3261" s="6">
        <v>1370.12</v>
      </c>
      <c r="G3261" s="6">
        <v>2052.17</v>
      </c>
      <c r="H3261" s="6" t="str">
        <f>VLOOKUP(Tabla1[[#This Row],[Caja]],Originales!$I$3:$K$6,2,FALSE)</f>
        <v>Tenerife Sur</v>
      </c>
      <c r="I3261" s="6" t="str">
        <f>VLOOKUP(Tabla1[[#This Row],[Caja]],Originales!$I$3:$K$6,3,FALSE)</f>
        <v>Tenerife</v>
      </c>
      <c r="J3261" s="9" t="str">
        <f>VLOOKUP(Tabla1[[#This Row],[CodigoEmpleado]],Originales!$M$3:$P$13,2,FALSE)</f>
        <v>Paco</v>
      </c>
      <c r="K3261" s="10">
        <f>YEAR(Tabla1[[#This Row],[Fecha]])</f>
        <v>2012</v>
      </c>
      <c r="L3261" s="11">
        <f>MONTH(Tabla1[[#This Row],[Fecha]])</f>
        <v>4</v>
      </c>
      <c r="M3261" s="11">
        <f>DAY(Tabla1[[#This Row],[Fecha]])</f>
        <v>5</v>
      </c>
      <c r="N3261" s="11">
        <f>WEEKDAY(Tabla1[[#This Row],[Fecha]],2)</f>
        <v>4</v>
      </c>
      <c r="O3261" s="11" t="str">
        <f t="shared" si="50"/>
        <v>Jueves</v>
      </c>
    </row>
    <row r="3262" spans="1:15" x14ac:dyDescent="0.25">
      <c r="A3262" s="4">
        <v>41004</v>
      </c>
      <c r="B3262">
        <v>3</v>
      </c>
      <c r="C3262">
        <v>1</v>
      </c>
      <c r="D3262" s="5" t="s">
        <v>27</v>
      </c>
      <c r="E3262" s="6">
        <v>559.13</v>
      </c>
      <c r="F3262" s="6">
        <v>1028.52</v>
      </c>
      <c r="G3262" s="6">
        <v>1587.65</v>
      </c>
      <c r="H3262" s="6" t="str">
        <f>VLOOKUP(Tabla1[[#This Row],[Caja]],Originales!$I$3:$K$6,2,FALSE)</f>
        <v>Las Canteras</v>
      </c>
      <c r="I3262" s="6" t="str">
        <f>VLOOKUP(Tabla1[[#This Row],[Caja]],Originales!$I$3:$K$6,3,FALSE)</f>
        <v>Las Palmas</v>
      </c>
      <c r="J3262" s="9" t="str">
        <f>VLOOKUP(Tabla1[[#This Row],[CodigoEmpleado]],Originales!$M$3:$P$13,2,FALSE)</f>
        <v>Bea</v>
      </c>
      <c r="K3262" s="10">
        <f>YEAR(Tabla1[[#This Row],[Fecha]])</f>
        <v>2012</v>
      </c>
      <c r="L3262" s="11">
        <f>MONTH(Tabla1[[#This Row],[Fecha]])</f>
        <v>4</v>
      </c>
      <c r="M3262" s="11">
        <f>DAY(Tabla1[[#This Row],[Fecha]])</f>
        <v>5</v>
      </c>
      <c r="N3262" s="11">
        <f>WEEKDAY(Tabla1[[#This Row],[Fecha]],2)</f>
        <v>4</v>
      </c>
      <c r="O3262" s="11" t="str">
        <f t="shared" si="50"/>
        <v>Jueves</v>
      </c>
    </row>
    <row r="3263" spans="1:15" x14ac:dyDescent="0.25">
      <c r="A3263" s="4">
        <v>41004</v>
      </c>
      <c r="B3263">
        <v>3</v>
      </c>
      <c r="C3263">
        <v>2</v>
      </c>
      <c r="D3263" s="5" t="s">
        <v>32</v>
      </c>
      <c r="E3263" s="6">
        <v>677.16</v>
      </c>
      <c r="F3263" s="6">
        <v>1317.22</v>
      </c>
      <c r="G3263" s="6">
        <v>1994.38</v>
      </c>
      <c r="H3263" s="6" t="str">
        <f>VLOOKUP(Tabla1[[#This Row],[Caja]],Originales!$I$3:$K$6,2,FALSE)</f>
        <v>Las Canteras</v>
      </c>
      <c r="I3263" s="6" t="str">
        <f>VLOOKUP(Tabla1[[#This Row],[Caja]],Originales!$I$3:$K$6,3,FALSE)</f>
        <v>Las Palmas</v>
      </c>
      <c r="J3263" s="9" t="str">
        <f>VLOOKUP(Tabla1[[#This Row],[CodigoEmpleado]],Originales!$M$3:$P$13,2,FALSE)</f>
        <v>Ana</v>
      </c>
      <c r="K3263" s="10">
        <f>YEAR(Tabla1[[#This Row],[Fecha]])</f>
        <v>2012</v>
      </c>
      <c r="L3263" s="11">
        <f>MONTH(Tabla1[[#This Row],[Fecha]])</f>
        <v>4</v>
      </c>
      <c r="M3263" s="11">
        <f>DAY(Tabla1[[#This Row],[Fecha]])</f>
        <v>5</v>
      </c>
      <c r="N3263" s="11">
        <f>WEEKDAY(Tabla1[[#This Row],[Fecha]],2)</f>
        <v>4</v>
      </c>
      <c r="O3263" s="11" t="str">
        <f t="shared" si="50"/>
        <v>Jueves</v>
      </c>
    </row>
    <row r="3264" spans="1:15" x14ac:dyDescent="0.25">
      <c r="A3264" s="4">
        <v>41004</v>
      </c>
      <c r="B3264">
        <v>4</v>
      </c>
      <c r="C3264">
        <v>1</v>
      </c>
      <c r="D3264" s="5" t="s">
        <v>37</v>
      </c>
      <c r="E3264" s="6">
        <v>681</v>
      </c>
      <c r="F3264" s="6">
        <v>1085.52</v>
      </c>
      <c r="G3264" s="6">
        <v>1766.52</v>
      </c>
      <c r="H3264" s="6" t="str">
        <f>VLOOKUP(Tabla1[[#This Row],[Caja]],Originales!$I$3:$K$6,2,FALSE)</f>
        <v>Telde</v>
      </c>
      <c r="I3264" s="6" t="str">
        <f>VLOOKUP(Tabla1[[#This Row],[Caja]],Originales!$I$3:$K$6,3,FALSE)</f>
        <v>Las Palmas</v>
      </c>
      <c r="J3264" s="9" t="str">
        <f>VLOOKUP(Tabla1[[#This Row],[CodigoEmpleado]],Originales!$M$3:$P$13,2,FALSE)</f>
        <v>Luis</v>
      </c>
      <c r="K3264" s="10">
        <f>YEAR(Tabla1[[#This Row],[Fecha]])</f>
        <v>2012</v>
      </c>
      <c r="L3264" s="11">
        <f>MONTH(Tabla1[[#This Row],[Fecha]])</f>
        <v>4</v>
      </c>
      <c r="M3264" s="11">
        <f>DAY(Tabla1[[#This Row],[Fecha]])</f>
        <v>5</v>
      </c>
      <c r="N3264" s="11">
        <f>WEEKDAY(Tabla1[[#This Row],[Fecha]],2)</f>
        <v>4</v>
      </c>
      <c r="O3264" s="11" t="str">
        <f t="shared" si="50"/>
        <v>Jueves</v>
      </c>
    </row>
    <row r="3265" spans="1:15" x14ac:dyDescent="0.25">
      <c r="A3265" s="4">
        <v>41004</v>
      </c>
      <c r="B3265">
        <v>4</v>
      </c>
      <c r="C3265">
        <v>2</v>
      </c>
      <c r="D3265" s="5" t="s">
        <v>40</v>
      </c>
      <c r="E3265" s="6">
        <v>722.85</v>
      </c>
      <c r="F3265" s="6">
        <v>1171.58</v>
      </c>
      <c r="G3265" s="6">
        <v>1894.43</v>
      </c>
      <c r="H3265" s="6" t="str">
        <f>VLOOKUP(Tabla1[[#This Row],[Caja]],Originales!$I$3:$K$6,2,FALSE)</f>
        <v>Telde</v>
      </c>
      <c r="I3265" s="6" t="str">
        <f>VLOOKUP(Tabla1[[#This Row],[Caja]],Originales!$I$3:$K$6,3,FALSE)</f>
        <v>Las Palmas</v>
      </c>
      <c r="J3265" s="9" t="str">
        <f>VLOOKUP(Tabla1[[#This Row],[CodigoEmpleado]],Originales!$M$3:$P$13,2,FALSE)</f>
        <v>Pepe</v>
      </c>
      <c r="K3265" s="10">
        <f>YEAR(Tabla1[[#This Row],[Fecha]])</f>
        <v>2012</v>
      </c>
      <c r="L3265" s="11">
        <f>MONTH(Tabla1[[#This Row],[Fecha]])</f>
        <v>4</v>
      </c>
      <c r="M3265" s="11">
        <f>DAY(Tabla1[[#This Row],[Fecha]])</f>
        <v>5</v>
      </c>
      <c r="N3265" s="11">
        <f>WEEKDAY(Tabla1[[#This Row],[Fecha]],2)</f>
        <v>4</v>
      </c>
      <c r="O3265" s="11" t="str">
        <f t="shared" si="50"/>
        <v>Jueves</v>
      </c>
    </row>
    <row r="3266" spans="1:15" x14ac:dyDescent="0.25">
      <c r="A3266" s="4">
        <v>41005</v>
      </c>
      <c r="B3266">
        <v>1</v>
      </c>
      <c r="C3266">
        <v>1</v>
      </c>
      <c r="D3266" s="5" t="s">
        <v>41</v>
      </c>
      <c r="E3266" s="6">
        <v>451.49</v>
      </c>
      <c r="F3266" s="6">
        <v>1128.4100000000001</v>
      </c>
      <c r="G3266" s="6">
        <v>1579.9</v>
      </c>
      <c r="H3266" s="6" t="str">
        <f>VLOOKUP(Tabla1[[#This Row],[Caja]],Originales!$I$3:$K$6,2,FALSE)</f>
        <v>Tenerife Norte</v>
      </c>
      <c r="I3266" s="6" t="str">
        <f>VLOOKUP(Tabla1[[#This Row],[Caja]],Originales!$I$3:$K$6,3,FALSE)</f>
        <v>Tenerife</v>
      </c>
      <c r="J3266" s="9" t="str">
        <f>VLOOKUP(Tabla1[[#This Row],[CodigoEmpleado]],Originales!$M$3:$P$13,2,FALSE)</f>
        <v>Javi</v>
      </c>
      <c r="K3266" s="10">
        <f>YEAR(Tabla1[[#This Row],[Fecha]])</f>
        <v>2012</v>
      </c>
      <c r="L3266" s="11">
        <f>MONTH(Tabla1[[#This Row],[Fecha]])</f>
        <v>4</v>
      </c>
      <c r="M3266" s="11">
        <f>DAY(Tabla1[[#This Row],[Fecha]])</f>
        <v>6</v>
      </c>
      <c r="N3266" s="11">
        <f>WEEKDAY(Tabla1[[#This Row],[Fecha]],2)</f>
        <v>5</v>
      </c>
      <c r="O3266" s="11" t="str">
        <f t="shared" ref="O3266:O3329" si="51">IF(N3266=1,"Lunes",IF(N3266=2,"Martes",IF(N3266=3,"Miércoles",IF(N3266=4,"Jueves",IF(N3266=5,"Viernes",IF(N3266=6,"Sábado","Domingo"))))))</f>
        <v>Viernes</v>
      </c>
    </row>
    <row r="3267" spans="1:15" x14ac:dyDescent="0.25">
      <c r="A3267" s="4">
        <v>41005</v>
      </c>
      <c r="B3267">
        <v>1</v>
      </c>
      <c r="C3267">
        <v>2</v>
      </c>
      <c r="D3267" s="5" t="s">
        <v>43</v>
      </c>
      <c r="E3267" s="6">
        <v>532.19000000000005</v>
      </c>
      <c r="F3267" s="6">
        <v>1131.8</v>
      </c>
      <c r="G3267" s="6">
        <v>1663.99</v>
      </c>
      <c r="H3267" s="6" t="str">
        <f>VLOOKUP(Tabla1[[#This Row],[Caja]],Originales!$I$3:$K$6,2,FALSE)</f>
        <v>Tenerife Norte</v>
      </c>
      <c r="I3267" s="6" t="str">
        <f>VLOOKUP(Tabla1[[#This Row],[Caja]],Originales!$I$3:$K$6,3,FALSE)</f>
        <v>Tenerife</v>
      </c>
      <c r="J3267" s="9" t="str">
        <f>VLOOKUP(Tabla1[[#This Row],[CodigoEmpleado]],Originales!$M$3:$P$13,2,FALSE)</f>
        <v>Jose</v>
      </c>
      <c r="K3267" s="10">
        <f>YEAR(Tabla1[[#This Row],[Fecha]])</f>
        <v>2012</v>
      </c>
      <c r="L3267" s="11">
        <f>MONTH(Tabla1[[#This Row],[Fecha]])</f>
        <v>4</v>
      </c>
      <c r="M3267" s="11">
        <f>DAY(Tabla1[[#This Row],[Fecha]])</f>
        <v>6</v>
      </c>
      <c r="N3267" s="11">
        <f>WEEKDAY(Tabla1[[#This Row],[Fecha]],2)</f>
        <v>5</v>
      </c>
      <c r="O3267" s="11" t="str">
        <f t="shared" si="51"/>
        <v>Viernes</v>
      </c>
    </row>
    <row r="3268" spans="1:15" x14ac:dyDescent="0.25">
      <c r="A3268" s="4">
        <v>41005</v>
      </c>
      <c r="B3268">
        <v>2</v>
      </c>
      <c r="C3268">
        <v>1</v>
      </c>
      <c r="D3268" s="5" t="s">
        <v>47</v>
      </c>
      <c r="E3268" s="6">
        <v>410.24</v>
      </c>
      <c r="F3268" s="6">
        <v>1159.3399999999999</v>
      </c>
      <c r="G3268" s="6">
        <v>1569.58</v>
      </c>
      <c r="H3268" s="6" t="str">
        <f>VLOOKUP(Tabla1[[#This Row],[Caja]],Originales!$I$3:$K$6,2,FALSE)</f>
        <v>Tenerife Sur</v>
      </c>
      <c r="I3268" s="6" t="str">
        <f>VLOOKUP(Tabla1[[#This Row],[Caja]],Originales!$I$3:$K$6,3,FALSE)</f>
        <v>Tenerife</v>
      </c>
      <c r="J3268" s="9" t="str">
        <f>VLOOKUP(Tabla1[[#This Row],[CodigoEmpleado]],Originales!$M$3:$P$13,2,FALSE)</f>
        <v>Toño</v>
      </c>
      <c r="K3268" s="10">
        <f>YEAR(Tabla1[[#This Row],[Fecha]])</f>
        <v>2012</v>
      </c>
      <c r="L3268" s="11">
        <f>MONTH(Tabla1[[#This Row],[Fecha]])</f>
        <v>4</v>
      </c>
      <c r="M3268" s="11">
        <f>DAY(Tabla1[[#This Row],[Fecha]])</f>
        <v>6</v>
      </c>
      <c r="N3268" s="11">
        <f>WEEKDAY(Tabla1[[#This Row],[Fecha]],2)</f>
        <v>5</v>
      </c>
      <c r="O3268" s="11" t="str">
        <f t="shared" si="51"/>
        <v>Viernes</v>
      </c>
    </row>
    <row r="3269" spans="1:15" x14ac:dyDescent="0.25">
      <c r="A3269" s="4">
        <v>41005</v>
      </c>
      <c r="B3269">
        <v>2</v>
      </c>
      <c r="C3269">
        <v>2</v>
      </c>
      <c r="D3269" s="5" t="s">
        <v>24</v>
      </c>
      <c r="E3269" s="6">
        <v>491.66</v>
      </c>
      <c r="F3269" s="6">
        <v>1057.94</v>
      </c>
      <c r="G3269" s="6">
        <v>1549.6</v>
      </c>
      <c r="H3269" s="6" t="str">
        <f>VLOOKUP(Tabla1[[#This Row],[Caja]],Originales!$I$3:$K$6,2,FALSE)</f>
        <v>Tenerife Sur</v>
      </c>
      <c r="I3269" s="6" t="str">
        <f>VLOOKUP(Tabla1[[#This Row],[Caja]],Originales!$I$3:$K$6,3,FALSE)</f>
        <v>Tenerife</v>
      </c>
      <c r="J3269" s="9" t="str">
        <f>VLOOKUP(Tabla1[[#This Row],[CodigoEmpleado]],Originales!$M$3:$P$13,2,FALSE)</f>
        <v>Ana</v>
      </c>
      <c r="K3269" s="10">
        <f>YEAR(Tabla1[[#This Row],[Fecha]])</f>
        <v>2012</v>
      </c>
      <c r="L3269" s="11">
        <f>MONTH(Tabla1[[#This Row],[Fecha]])</f>
        <v>4</v>
      </c>
      <c r="M3269" s="11">
        <f>DAY(Tabla1[[#This Row],[Fecha]])</f>
        <v>6</v>
      </c>
      <c r="N3269" s="11">
        <f>WEEKDAY(Tabla1[[#This Row],[Fecha]],2)</f>
        <v>5</v>
      </c>
      <c r="O3269" s="11" t="str">
        <f t="shared" si="51"/>
        <v>Viernes</v>
      </c>
    </row>
    <row r="3270" spans="1:15" x14ac:dyDescent="0.25">
      <c r="A3270" s="4">
        <v>41005</v>
      </c>
      <c r="B3270">
        <v>3</v>
      </c>
      <c r="C3270">
        <v>1</v>
      </c>
      <c r="D3270" s="5" t="s">
        <v>30</v>
      </c>
      <c r="E3270" s="6">
        <v>648.69000000000005</v>
      </c>
      <c r="F3270" s="6">
        <v>1056.24</v>
      </c>
      <c r="G3270" s="6">
        <v>1704.93</v>
      </c>
      <c r="H3270" s="6" t="str">
        <f>VLOOKUP(Tabla1[[#This Row],[Caja]],Originales!$I$3:$K$6,2,FALSE)</f>
        <v>Las Canteras</v>
      </c>
      <c r="I3270" s="6" t="str">
        <f>VLOOKUP(Tabla1[[#This Row],[Caja]],Originales!$I$3:$K$6,3,FALSE)</f>
        <v>Las Palmas</v>
      </c>
      <c r="J3270" s="9" t="str">
        <f>VLOOKUP(Tabla1[[#This Row],[CodigoEmpleado]],Originales!$M$3:$P$13,2,FALSE)</f>
        <v>Juan</v>
      </c>
      <c r="K3270" s="10">
        <f>YEAR(Tabla1[[#This Row],[Fecha]])</f>
        <v>2012</v>
      </c>
      <c r="L3270" s="11">
        <f>MONTH(Tabla1[[#This Row],[Fecha]])</f>
        <v>4</v>
      </c>
      <c r="M3270" s="11">
        <f>DAY(Tabla1[[#This Row],[Fecha]])</f>
        <v>6</v>
      </c>
      <c r="N3270" s="11">
        <f>WEEKDAY(Tabla1[[#This Row],[Fecha]],2)</f>
        <v>5</v>
      </c>
      <c r="O3270" s="11" t="str">
        <f t="shared" si="51"/>
        <v>Viernes</v>
      </c>
    </row>
    <row r="3271" spans="1:15" x14ac:dyDescent="0.25">
      <c r="A3271" s="4">
        <v>41005</v>
      </c>
      <c r="B3271">
        <v>3</v>
      </c>
      <c r="C3271">
        <v>2</v>
      </c>
      <c r="D3271" s="5" t="s">
        <v>16</v>
      </c>
      <c r="E3271" s="6">
        <v>717.04</v>
      </c>
      <c r="F3271" s="6">
        <v>1356.53</v>
      </c>
      <c r="G3271" s="6">
        <v>2073.5700000000002</v>
      </c>
      <c r="H3271" s="6" t="str">
        <f>VLOOKUP(Tabla1[[#This Row],[Caja]],Originales!$I$3:$K$6,2,FALSE)</f>
        <v>Las Canteras</v>
      </c>
      <c r="I3271" s="6" t="str">
        <f>VLOOKUP(Tabla1[[#This Row],[Caja]],Originales!$I$3:$K$6,3,FALSE)</f>
        <v>Las Palmas</v>
      </c>
      <c r="J3271" s="9" t="str">
        <f>VLOOKUP(Tabla1[[#This Row],[CodigoEmpleado]],Originales!$M$3:$P$13,2,FALSE)</f>
        <v>Jorge</v>
      </c>
      <c r="K3271" s="10">
        <f>YEAR(Tabla1[[#This Row],[Fecha]])</f>
        <v>2012</v>
      </c>
      <c r="L3271" s="11">
        <f>MONTH(Tabla1[[#This Row],[Fecha]])</f>
        <v>4</v>
      </c>
      <c r="M3271" s="11">
        <f>DAY(Tabla1[[#This Row],[Fecha]])</f>
        <v>6</v>
      </c>
      <c r="N3271" s="11">
        <f>WEEKDAY(Tabla1[[#This Row],[Fecha]],2)</f>
        <v>5</v>
      </c>
      <c r="O3271" s="11" t="str">
        <f t="shared" si="51"/>
        <v>Viernes</v>
      </c>
    </row>
    <row r="3272" spans="1:15" x14ac:dyDescent="0.25">
      <c r="A3272" s="4">
        <v>41005</v>
      </c>
      <c r="B3272">
        <v>4</v>
      </c>
      <c r="C3272">
        <v>1</v>
      </c>
      <c r="D3272" s="5" t="s">
        <v>22</v>
      </c>
      <c r="E3272" s="6">
        <v>526.61</v>
      </c>
      <c r="F3272" s="6">
        <v>1038.83</v>
      </c>
      <c r="G3272" s="6">
        <v>1565.44</v>
      </c>
      <c r="H3272" s="6" t="str">
        <f>VLOOKUP(Tabla1[[#This Row],[Caja]],Originales!$I$3:$K$6,2,FALSE)</f>
        <v>Telde</v>
      </c>
      <c r="I3272" s="6" t="str">
        <f>VLOOKUP(Tabla1[[#This Row],[Caja]],Originales!$I$3:$K$6,3,FALSE)</f>
        <v>Las Palmas</v>
      </c>
      <c r="J3272" s="9" t="str">
        <f>VLOOKUP(Tabla1[[#This Row],[CodigoEmpleado]],Originales!$M$3:$P$13,2,FALSE)</f>
        <v>Paco</v>
      </c>
      <c r="K3272" s="10">
        <f>YEAR(Tabla1[[#This Row],[Fecha]])</f>
        <v>2012</v>
      </c>
      <c r="L3272" s="11">
        <f>MONTH(Tabla1[[#This Row],[Fecha]])</f>
        <v>4</v>
      </c>
      <c r="M3272" s="11">
        <f>DAY(Tabla1[[#This Row],[Fecha]])</f>
        <v>6</v>
      </c>
      <c r="N3272" s="11">
        <f>WEEKDAY(Tabla1[[#This Row],[Fecha]],2)</f>
        <v>5</v>
      </c>
      <c r="O3272" s="11" t="str">
        <f t="shared" si="51"/>
        <v>Viernes</v>
      </c>
    </row>
    <row r="3273" spans="1:15" x14ac:dyDescent="0.25">
      <c r="A3273" s="4">
        <v>41005</v>
      </c>
      <c r="B3273">
        <v>4</v>
      </c>
      <c r="C3273">
        <v>2</v>
      </c>
      <c r="D3273" s="5" t="s">
        <v>27</v>
      </c>
      <c r="E3273" s="6">
        <v>605.48</v>
      </c>
      <c r="F3273" s="6">
        <v>1021.1</v>
      </c>
      <c r="G3273" s="6">
        <v>1626.58</v>
      </c>
      <c r="H3273" s="6" t="str">
        <f>VLOOKUP(Tabla1[[#This Row],[Caja]],Originales!$I$3:$K$6,2,FALSE)</f>
        <v>Telde</v>
      </c>
      <c r="I3273" s="6" t="str">
        <f>VLOOKUP(Tabla1[[#This Row],[Caja]],Originales!$I$3:$K$6,3,FALSE)</f>
        <v>Las Palmas</v>
      </c>
      <c r="J3273" s="9" t="str">
        <f>VLOOKUP(Tabla1[[#This Row],[CodigoEmpleado]],Originales!$M$3:$P$13,2,FALSE)</f>
        <v>Bea</v>
      </c>
      <c r="K3273" s="10">
        <f>YEAR(Tabla1[[#This Row],[Fecha]])</f>
        <v>2012</v>
      </c>
      <c r="L3273" s="11">
        <f>MONTH(Tabla1[[#This Row],[Fecha]])</f>
        <v>4</v>
      </c>
      <c r="M3273" s="11">
        <f>DAY(Tabla1[[#This Row],[Fecha]])</f>
        <v>6</v>
      </c>
      <c r="N3273" s="11">
        <f>WEEKDAY(Tabla1[[#This Row],[Fecha]],2)</f>
        <v>5</v>
      </c>
      <c r="O3273" s="11" t="str">
        <f t="shared" si="51"/>
        <v>Viernes</v>
      </c>
    </row>
    <row r="3274" spans="1:15" x14ac:dyDescent="0.25">
      <c r="A3274" s="4">
        <v>41006</v>
      </c>
      <c r="B3274">
        <v>1</v>
      </c>
      <c r="C3274">
        <v>1</v>
      </c>
      <c r="D3274" s="5" t="s">
        <v>32</v>
      </c>
      <c r="E3274" s="6">
        <v>607.89</v>
      </c>
      <c r="F3274" s="6">
        <v>1036.02</v>
      </c>
      <c r="G3274" s="6">
        <v>1643.91</v>
      </c>
      <c r="H3274" s="6" t="str">
        <f>VLOOKUP(Tabla1[[#This Row],[Caja]],Originales!$I$3:$K$6,2,FALSE)</f>
        <v>Tenerife Norte</v>
      </c>
      <c r="I3274" s="6" t="str">
        <f>VLOOKUP(Tabla1[[#This Row],[Caja]],Originales!$I$3:$K$6,3,FALSE)</f>
        <v>Tenerife</v>
      </c>
      <c r="J3274" s="9" t="str">
        <f>VLOOKUP(Tabla1[[#This Row],[CodigoEmpleado]],Originales!$M$3:$P$13,2,FALSE)</f>
        <v>Ana</v>
      </c>
      <c r="K3274" s="10">
        <f>YEAR(Tabla1[[#This Row],[Fecha]])</f>
        <v>2012</v>
      </c>
      <c r="L3274" s="11">
        <f>MONTH(Tabla1[[#This Row],[Fecha]])</f>
        <v>4</v>
      </c>
      <c r="M3274" s="11">
        <f>DAY(Tabla1[[#This Row],[Fecha]])</f>
        <v>7</v>
      </c>
      <c r="N3274" s="11">
        <f>WEEKDAY(Tabla1[[#This Row],[Fecha]],2)</f>
        <v>6</v>
      </c>
      <c r="O3274" s="11" t="str">
        <f t="shared" si="51"/>
        <v>Sábado</v>
      </c>
    </row>
    <row r="3275" spans="1:15" x14ac:dyDescent="0.25">
      <c r="A3275" s="4">
        <v>41006</v>
      </c>
      <c r="B3275">
        <v>1</v>
      </c>
      <c r="C3275">
        <v>2</v>
      </c>
      <c r="D3275" s="5" t="s">
        <v>37</v>
      </c>
      <c r="E3275" s="6">
        <v>596.65</v>
      </c>
      <c r="F3275" s="6">
        <v>1200.01</v>
      </c>
      <c r="G3275" s="6">
        <v>1796.66</v>
      </c>
      <c r="H3275" s="6" t="str">
        <f>VLOOKUP(Tabla1[[#This Row],[Caja]],Originales!$I$3:$K$6,2,FALSE)</f>
        <v>Tenerife Norte</v>
      </c>
      <c r="I3275" s="6" t="str">
        <f>VLOOKUP(Tabla1[[#This Row],[Caja]],Originales!$I$3:$K$6,3,FALSE)</f>
        <v>Tenerife</v>
      </c>
      <c r="J3275" s="9" t="str">
        <f>VLOOKUP(Tabla1[[#This Row],[CodigoEmpleado]],Originales!$M$3:$P$13,2,FALSE)</f>
        <v>Luis</v>
      </c>
      <c r="K3275" s="10">
        <f>YEAR(Tabla1[[#This Row],[Fecha]])</f>
        <v>2012</v>
      </c>
      <c r="L3275" s="11">
        <f>MONTH(Tabla1[[#This Row],[Fecha]])</f>
        <v>4</v>
      </c>
      <c r="M3275" s="11">
        <f>DAY(Tabla1[[#This Row],[Fecha]])</f>
        <v>7</v>
      </c>
      <c r="N3275" s="11">
        <f>WEEKDAY(Tabla1[[#This Row],[Fecha]],2)</f>
        <v>6</v>
      </c>
      <c r="O3275" s="11" t="str">
        <f t="shared" si="51"/>
        <v>Sábado</v>
      </c>
    </row>
    <row r="3276" spans="1:15" x14ac:dyDescent="0.25">
      <c r="A3276" s="4">
        <v>41006</v>
      </c>
      <c r="B3276">
        <v>2</v>
      </c>
      <c r="C3276">
        <v>1</v>
      </c>
      <c r="D3276" s="5" t="s">
        <v>40</v>
      </c>
      <c r="E3276" s="6">
        <v>529.16</v>
      </c>
      <c r="F3276" s="6">
        <v>1160.55</v>
      </c>
      <c r="G3276" s="6">
        <v>1689.71</v>
      </c>
      <c r="H3276" s="6" t="str">
        <f>VLOOKUP(Tabla1[[#This Row],[Caja]],Originales!$I$3:$K$6,2,FALSE)</f>
        <v>Tenerife Sur</v>
      </c>
      <c r="I3276" s="6" t="str">
        <f>VLOOKUP(Tabla1[[#This Row],[Caja]],Originales!$I$3:$K$6,3,FALSE)</f>
        <v>Tenerife</v>
      </c>
      <c r="J3276" s="9" t="str">
        <f>VLOOKUP(Tabla1[[#This Row],[CodigoEmpleado]],Originales!$M$3:$P$13,2,FALSE)</f>
        <v>Pepe</v>
      </c>
      <c r="K3276" s="10">
        <f>YEAR(Tabla1[[#This Row],[Fecha]])</f>
        <v>2012</v>
      </c>
      <c r="L3276" s="11">
        <f>MONTH(Tabla1[[#This Row],[Fecha]])</f>
        <v>4</v>
      </c>
      <c r="M3276" s="11">
        <f>DAY(Tabla1[[#This Row],[Fecha]])</f>
        <v>7</v>
      </c>
      <c r="N3276" s="11">
        <f>WEEKDAY(Tabla1[[#This Row],[Fecha]],2)</f>
        <v>6</v>
      </c>
      <c r="O3276" s="11" t="str">
        <f t="shared" si="51"/>
        <v>Sábado</v>
      </c>
    </row>
    <row r="3277" spans="1:15" x14ac:dyDescent="0.25">
      <c r="A3277" s="4">
        <v>41006</v>
      </c>
      <c r="B3277">
        <v>2</v>
      </c>
      <c r="C3277">
        <v>2</v>
      </c>
      <c r="D3277" s="5" t="s">
        <v>41</v>
      </c>
      <c r="E3277" s="6">
        <v>536.98</v>
      </c>
      <c r="F3277" s="6">
        <v>1026.26</v>
      </c>
      <c r="G3277" s="6">
        <v>1563.24</v>
      </c>
      <c r="H3277" s="6" t="str">
        <f>VLOOKUP(Tabla1[[#This Row],[Caja]],Originales!$I$3:$K$6,2,FALSE)</f>
        <v>Tenerife Sur</v>
      </c>
      <c r="I3277" s="6" t="str">
        <f>VLOOKUP(Tabla1[[#This Row],[Caja]],Originales!$I$3:$K$6,3,FALSE)</f>
        <v>Tenerife</v>
      </c>
      <c r="J3277" s="9" t="str">
        <f>VLOOKUP(Tabla1[[#This Row],[CodigoEmpleado]],Originales!$M$3:$P$13,2,FALSE)</f>
        <v>Javi</v>
      </c>
      <c r="K3277" s="10">
        <f>YEAR(Tabla1[[#This Row],[Fecha]])</f>
        <v>2012</v>
      </c>
      <c r="L3277" s="11">
        <f>MONTH(Tabla1[[#This Row],[Fecha]])</f>
        <v>4</v>
      </c>
      <c r="M3277" s="11">
        <f>DAY(Tabla1[[#This Row],[Fecha]])</f>
        <v>7</v>
      </c>
      <c r="N3277" s="11">
        <f>WEEKDAY(Tabla1[[#This Row],[Fecha]],2)</f>
        <v>6</v>
      </c>
      <c r="O3277" s="11" t="str">
        <f t="shared" si="51"/>
        <v>Sábado</v>
      </c>
    </row>
    <row r="3278" spans="1:15" x14ac:dyDescent="0.25">
      <c r="A3278" s="4">
        <v>41006</v>
      </c>
      <c r="B3278">
        <v>3</v>
      </c>
      <c r="C3278">
        <v>1</v>
      </c>
      <c r="D3278" s="5" t="s">
        <v>43</v>
      </c>
      <c r="E3278" s="6">
        <v>472.39</v>
      </c>
      <c r="F3278" s="6">
        <v>1183.48</v>
      </c>
      <c r="G3278" s="6">
        <v>1655.87</v>
      </c>
      <c r="H3278" s="6" t="str">
        <f>VLOOKUP(Tabla1[[#This Row],[Caja]],Originales!$I$3:$K$6,2,FALSE)</f>
        <v>Las Canteras</v>
      </c>
      <c r="I3278" s="6" t="str">
        <f>VLOOKUP(Tabla1[[#This Row],[Caja]],Originales!$I$3:$K$6,3,FALSE)</f>
        <v>Las Palmas</v>
      </c>
      <c r="J3278" s="9" t="str">
        <f>VLOOKUP(Tabla1[[#This Row],[CodigoEmpleado]],Originales!$M$3:$P$13,2,FALSE)</f>
        <v>Jose</v>
      </c>
      <c r="K3278" s="10">
        <f>YEAR(Tabla1[[#This Row],[Fecha]])</f>
        <v>2012</v>
      </c>
      <c r="L3278" s="11">
        <f>MONTH(Tabla1[[#This Row],[Fecha]])</f>
        <v>4</v>
      </c>
      <c r="M3278" s="11">
        <f>DAY(Tabla1[[#This Row],[Fecha]])</f>
        <v>7</v>
      </c>
      <c r="N3278" s="11">
        <f>WEEKDAY(Tabla1[[#This Row],[Fecha]],2)</f>
        <v>6</v>
      </c>
      <c r="O3278" s="11" t="str">
        <f t="shared" si="51"/>
        <v>Sábado</v>
      </c>
    </row>
    <row r="3279" spans="1:15" x14ac:dyDescent="0.25">
      <c r="A3279" s="4">
        <v>41006</v>
      </c>
      <c r="B3279">
        <v>3</v>
      </c>
      <c r="C3279">
        <v>2</v>
      </c>
      <c r="D3279" s="5" t="s">
        <v>47</v>
      </c>
      <c r="E3279" s="6">
        <v>767.23</v>
      </c>
      <c r="F3279" s="6">
        <v>1280.8</v>
      </c>
      <c r="G3279" s="6">
        <v>2048.0300000000002</v>
      </c>
      <c r="H3279" s="6" t="str">
        <f>VLOOKUP(Tabla1[[#This Row],[Caja]],Originales!$I$3:$K$6,2,FALSE)</f>
        <v>Las Canteras</v>
      </c>
      <c r="I3279" s="6" t="str">
        <f>VLOOKUP(Tabla1[[#This Row],[Caja]],Originales!$I$3:$K$6,3,FALSE)</f>
        <v>Las Palmas</v>
      </c>
      <c r="J3279" s="9" t="str">
        <f>VLOOKUP(Tabla1[[#This Row],[CodigoEmpleado]],Originales!$M$3:$P$13,2,FALSE)</f>
        <v>Toño</v>
      </c>
      <c r="K3279" s="10">
        <f>YEAR(Tabla1[[#This Row],[Fecha]])</f>
        <v>2012</v>
      </c>
      <c r="L3279" s="11">
        <f>MONTH(Tabla1[[#This Row],[Fecha]])</f>
        <v>4</v>
      </c>
      <c r="M3279" s="11">
        <f>DAY(Tabla1[[#This Row],[Fecha]])</f>
        <v>7</v>
      </c>
      <c r="N3279" s="11">
        <f>WEEKDAY(Tabla1[[#This Row],[Fecha]],2)</f>
        <v>6</v>
      </c>
      <c r="O3279" s="11" t="str">
        <f t="shared" si="51"/>
        <v>Sábado</v>
      </c>
    </row>
    <row r="3280" spans="1:15" x14ac:dyDescent="0.25">
      <c r="A3280" s="4">
        <v>41006</v>
      </c>
      <c r="B3280">
        <v>4</v>
      </c>
      <c r="C3280">
        <v>1</v>
      </c>
      <c r="D3280" s="5" t="s">
        <v>24</v>
      </c>
      <c r="E3280" s="6">
        <v>459.73</v>
      </c>
      <c r="F3280" s="6">
        <v>1068.57</v>
      </c>
      <c r="G3280" s="6">
        <v>1528.3</v>
      </c>
      <c r="H3280" s="6" t="str">
        <f>VLOOKUP(Tabla1[[#This Row],[Caja]],Originales!$I$3:$K$6,2,FALSE)</f>
        <v>Telde</v>
      </c>
      <c r="I3280" s="6" t="str">
        <f>VLOOKUP(Tabla1[[#This Row],[Caja]],Originales!$I$3:$K$6,3,FALSE)</f>
        <v>Las Palmas</v>
      </c>
      <c r="J3280" s="9" t="str">
        <f>VLOOKUP(Tabla1[[#This Row],[CodigoEmpleado]],Originales!$M$3:$P$13,2,FALSE)</f>
        <v>Ana</v>
      </c>
      <c r="K3280" s="10">
        <f>YEAR(Tabla1[[#This Row],[Fecha]])</f>
        <v>2012</v>
      </c>
      <c r="L3280" s="11">
        <f>MONTH(Tabla1[[#This Row],[Fecha]])</f>
        <v>4</v>
      </c>
      <c r="M3280" s="11">
        <f>DAY(Tabla1[[#This Row],[Fecha]])</f>
        <v>7</v>
      </c>
      <c r="N3280" s="11">
        <f>WEEKDAY(Tabla1[[#This Row],[Fecha]],2)</f>
        <v>6</v>
      </c>
      <c r="O3280" s="11" t="str">
        <f t="shared" si="51"/>
        <v>Sábado</v>
      </c>
    </row>
    <row r="3281" spans="1:15" x14ac:dyDescent="0.25">
      <c r="A3281" s="4">
        <v>41006</v>
      </c>
      <c r="B3281">
        <v>4</v>
      </c>
      <c r="C3281">
        <v>2</v>
      </c>
      <c r="D3281" s="5" t="s">
        <v>30</v>
      </c>
      <c r="E3281" s="6">
        <v>541.28</v>
      </c>
      <c r="F3281" s="6">
        <v>1154.28</v>
      </c>
      <c r="G3281" s="6">
        <v>1695.56</v>
      </c>
      <c r="H3281" s="6" t="str">
        <f>VLOOKUP(Tabla1[[#This Row],[Caja]],Originales!$I$3:$K$6,2,FALSE)</f>
        <v>Telde</v>
      </c>
      <c r="I3281" s="6" t="str">
        <f>VLOOKUP(Tabla1[[#This Row],[Caja]],Originales!$I$3:$K$6,3,FALSE)</f>
        <v>Las Palmas</v>
      </c>
      <c r="J3281" s="9" t="str">
        <f>VLOOKUP(Tabla1[[#This Row],[CodigoEmpleado]],Originales!$M$3:$P$13,2,FALSE)</f>
        <v>Juan</v>
      </c>
      <c r="K3281" s="10">
        <f>YEAR(Tabla1[[#This Row],[Fecha]])</f>
        <v>2012</v>
      </c>
      <c r="L3281" s="11">
        <f>MONTH(Tabla1[[#This Row],[Fecha]])</f>
        <v>4</v>
      </c>
      <c r="M3281" s="11">
        <f>DAY(Tabla1[[#This Row],[Fecha]])</f>
        <v>7</v>
      </c>
      <c r="N3281" s="11">
        <f>WEEKDAY(Tabla1[[#This Row],[Fecha]],2)</f>
        <v>6</v>
      </c>
      <c r="O3281" s="11" t="str">
        <f t="shared" si="51"/>
        <v>Sábado</v>
      </c>
    </row>
    <row r="3282" spans="1:15" x14ac:dyDescent="0.25">
      <c r="A3282" s="4">
        <v>41007</v>
      </c>
      <c r="B3282">
        <v>1</v>
      </c>
      <c r="C3282">
        <v>1</v>
      </c>
      <c r="D3282" s="5" t="s">
        <v>16</v>
      </c>
      <c r="E3282" s="6">
        <v>460.71</v>
      </c>
      <c r="F3282" s="6">
        <v>1187.3599999999999</v>
      </c>
      <c r="G3282" s="6">
        <v>1648.07</v>
      </c>
      <c r="H3282" s="6" t="str">
        <f>VLOOKUP(Tabla1[[#This Row],[Caja]],Originales!$I$3:$K$6,2,FALSE)</f>
        <v>Tenerife Norte</v>
      </c>
      <c r="I3282" s="6" t="str">
        <f>VLOOKUP(Tabla1[[#This Row],[Caja]],Originales!$I$3:$K$6,3,FALSE)</f>
        <v>Tenerife</v>
      </c>
      <c r="J3282" s="9" t="str">
        <f>VLOOKUP(Tabla1[[#This Row],[CodigoEmpleado]],Originales!$M$3:$P$13,2,FALSE)</f>
        <v>Jorge</v>
      </c>
      <c r="K3282" s="10">
        <f>YEAR(Tabla1[[#This Row],[Fecha]])</f>
        <v>2012</v>
      </c>
      <c r="L3282" s="11">
        <f>MONTH(Tabla1[[#This Row],[Fecha]])</f>
        <v>4</v>
      </c>
      <c r="M3282" s="11">
        <f>DAY(Tabla1[[#This Row],[Fecha]])</f>
        <v>8</v>
      </c>
      <c r="N3282" s="11">
        <f>WEEKDAY(Tabla1[[#This Row],[Fecha]],2)</f>
        <v>7</v>
      </c>
      <c r="O3282" s="11" t="str">
        <f t="shared" si="51"/>
        <v>Domingo</v>
      </c>
    </row>
    <row r="3283" spans="1:15" x14ac:dyDescent="0.25">
      <c r="A3283" s="4">
        <v>41007</v>
      </c>
      <c r="B3283">
        <v>1</v>
      </c>
      <c r="C3283">
        <v>2</v>
      </c>
      <c r="D3283" s="5" t="s">
        <v>22</v>
      </c>
      <c r="E3283" s="6">
        <v>588.61</v>
      </c>
      <c r="F3283" s="6">
        <v>1001.23</v>
      </c>
      <c r="G3283" s="6">
        <v>1589.84</v>
      </c>
      <c r="H3283" s="6" t="str">
        <f>VLOOKUP(Tabla1[[#This Row],[Caja]],Originales!$I$3:$K$6,2,FALSE)</f>
        <v>Tenerife Norte</v>
      </c>
      <c r="I3283" s="6" t="str">
        <f>VLOOKUP(Tabla1[[#This Row],[Caja]],Originales!$I$3:$K$6,3,FALSE)</f>
        <v>Tenerife</v>
      </c>
      <c r="J3283" s="9" t="str">
        <f>VLOOKUP(Tabla1[[#This Row],[CodigoEmpleado]],Originales!$M$3:$P$13,2,FALSE)</f>
        <v>Paco</v>
      </c>
      <c r="K3283" s="10">
        <f>YEAR(Tabla1[[#This Row],[Fecha]])</f>
        <v>2012</v>
      </c>
      <c r="L3283" s="11">
        <f>MONTH(Tabla1[[#This Row],[Fecha]])</f>
        <v>4</v>
      </c>
      <c r="M3283" s="11">
        <f>DAY(Tabla1[[#This Row],[Fecha]])</f>
        <v>8</v>
      </c>
      <c r="N3283" s="11">
        <f>WEEKDAY(Tabla1[[#This Row],[Fecha]],2)</f>
        <v>7</v>
      </c>
      <c r="O3283" s="11" t="str">
        <f t="shared" si="51"/>
        <v>Domingo</v>
      </c>
    </row>
    <row r="3284" spans="1:15" x14ac:dyDescent="0.25">
      <c r="A3284" s="4">
        <v>41007</v>
      </c>
      <c r="B3284">
        <v>2</v>
      </c>
      <c r="C3284">
        <v>1</v>
      </c>
      <c r="D3284" s="5" t="s">
        <v>27</v>
      </c>
      <c r="E3284" s="6">
        <v>431.94</v>
      </c>
      <c r="F3284" s="6">
        <v>1212.7</v>
      </c>
      <c r="G3284" s="6">
        <v>1644.64</v>
      </c>
      <c r="H3284" s="6" t="str">
        <f>VLOOKUP(Tabla1[[#This Row],[Caja]],Originales!$I$3:$K$6,2,FALSE)</f>
        <v>Tenerife Sur</v>
      </c>
      <c r="I3284" s="6" t="str">
        <f>VLOOKUP(Tabla1[[#This Row],[Caja]],Originales!$I$3:$K$6,3,FALSE)</f>
        <v>Tenerife</v>
      </c>
      <c r="J3284" s="9" t="str">
        <f>VLOOKUP(Tabla1[[#This Row],[CodigoEmpleado]],Originales!$M$3:$P$13,2,FALSE)</f>
        <v>Bea</v>
      </c>
      <c r="K3284" s="10">
        <f>YEAR(Tabla1[[#This Row],[Fecha]])</f>
        <v>2012</v>
      </c>
      <c r="L3284" s="11">
        <f>MONTH(Tabla1[[#This Row],[Fecha]])</f>
        <v>4</v>
      </c>
      <c r="M3284" s="11">
        <f>DAY(Tabla1[[#This Row],[Fecha]])</f>
        <v>8</v>
      </c>
      <c r="N3284" s="11">
        <f>WEEKDAY(Tabla1[[#This Row],[Fecha]],2)</f>
        <v>7</v>
      </c>
      <c r="O3284" s="11" t="str">
        <f t="shared" si="51"/>
        <v>Domingo</v>
      </c>
    </row>
    <row r="3285" spans="1:15" x14ac:dyDescent="0.25">
      <c r="A3285" s="4">
        <v>41007</v>
      </c>
      <c r="B3285">
        <v>2</v>
      </c>
      <c r="C3285">
        <v>2</v>
      </c>
      <c r="D3285" s="5" t="s">
        <v>32</v>
      </c>
      <c r="E3285" s="6">
        <v>569.61</v>
      </c>
      <c r="F3285" s="6">
        <v>1178.1500000000001</v>
      </c>
      <c r="G3285" s="6">
        <v>1747.76</v>
      </c>
      <c r="H3285" s="6" t="str">
        <f>VLOOKUP(Tabla1[[#This Row],[Caja]],Originales!$I$3:$K$6,2,FALSE)</f>
        <v>Tenerife Sur</v>
      </c>
      <c r="I3285" s="6" t="str">
        <f>VLOOKUP(Tabla1[[#This Row],[Caja]],Originales!$I$3:$K$6,3,FALSE)</f>
        <v>Tenerife</v>
      </c>
      <c r="J3285" s="9" t="str">
        <f>VLOOKUP(Tabla1[[#This Row],[CodigoEmpleado]],Originales!$M$3:$P$13,2,FALSE)</f>
        <v>Ana</v>
      </c>
      <c r="K3285" s="10">
        <f>YEAR(Tabla1[[#This Row],[Fecha]])</f>
        <v>2012</v>
      </c>
      <c r="L3285" s="11">
        <f>MONTH(Tabla1[[#This Row],[Fecha]])</f>
        <v>4</v>
      </c>
      <c r="M3285" s="11">
        <f>DAY(Tabla1[[#This Row],[Fecha]])</f>
        <v>8</v>
      </c>
      <c r="N3285" s="11">
        <f>WEEKDAY(Tabla1[[#This Row],[Fecha]],2)</f>
        <v>7</v>
      </c>
      <c r="O3285" s="11" t="str">
        <f t="shared" si="51"/>
        <v>Domingo</v>
      </c>
    </row>
    <row r="3286" spans="1:15" x14ac:dyDescent="0.25">
      <c r="A3286" s="4">
        <v>41007</v>
      </c>
      <c r="B3286">
        <v>3</v>
      </c>
      <c r="C3286">
        <v>1</v>
      </c>
      <c r="D3286" s="5" t="s">
        <v>37</v>
      </c>
      <c r="E3286" s="6">
        <v>536.51</v>
      </c>
      <c r="F3286" s="6">
        <v>1020.39</v>
      </c>
      <c r="G3286" s="6">
        <v>1556.9</v>
      </c>
      <c r="H3286" s="6" t="str">
        <f>VLOOKUP(Tabla1[[#This Row],[Caja]],Originales!$I$3:$K$6,2,FALSE)</f>
        <v>Las Canteras</v>
      </c>
      <c r="I3286" s="6" t="str">
        <f>VLOOKUP(Tabla1[[#This Row],[Caja]],Originales!$I$3:$K$6,3,FALSE)</f>
        <v>Las Palmas</v>
      </c>
      <c r="J3286" s="9" t="str">
        <f>VLOOKUP(Tabla1[[#This Row],[CodigoEmpleado]],Originales!$M$3:$P$13,2,FALSE)</f>
        <v>Luis</v>
      </c>
      <c r="K3286" s="10">
        <f>YEAR(Tabla1[[#This Row],[Fecha]])</f>
        <v>2012</v>
      </c>
      <c r="L3286" s="11">
        <f>MONTH(Tabla1[[#This Row],[Fecha]])</f>
        <v>4</v>
      </c>
      <c r="M3286" s="11">
        <f>DAY(Tabla1[[#This Row],[Fecha]])</f>
        <v>8</v>
      </c>
      <c r="N3286" s="11">
        <f>WEEKDAY(Tabla1[[#This Row],[Fecha]],2)</f>
        <v>7</v>
      </c>
      <c r="O3286" s="11" t="str">
        <f t="shared" si="51"/>
        <v>Domingo</v>
      </c>
    </row>
    <row r="3287" spans="1:15" x14ac:dyDescent="0.25">
      <c r="A3287" s="4">
        <v>41007</v>
      </c>
      <c r="B3287">
        <v>3</v>
      </c>
      <c r="C3287">
        <v>2</v>
      </c>
      <c r="D3287" s="5" t="s">
        <v>40</v>
      </c>
      <c r="E3287" s="6">
        <v>694.21</v>
      </c>
      <c r="F3287" s="6">
        <v>1302.8</v>
      </c>
      <c r="G3287" s="6">
        <v>1997.01</v>
      </c>
      <c r="H3287" s="6" t="str">
        <f>VLOOKUP(Tabla1[[#This Row],[Caja]],Originales!$I$3:$K$6,2,FALSE)</f>
        <v>Las Canteras</v>
      </c>
      <c r="I3287" s="6" t="str">
        <f>VLOOKUP(Tabla1[[#This Row],[Caja]],Originales!$I$3:$K$6,3,FALSE)</f>
        <v>Las Palmas</v>
      </c>
      <c r="J3287" s="9" t="str">
        <f>VLOOKUP(Tabla1[[#This Row],[CodigoEmpleado]],Originales!$M$3:$P$13,2,FALSE)</f>
        <v>Pepe</v>
      </c>
      <c r="K3287" s="10">
        <f>YEAR(Tabla1[[#This Row],[Fecha]])</f>
        <v>2012</v>
      </c>
      <c r="L3287" s="11">
        <f>MONTH(Tabla1[[#This Row],[Fecha]])</f>
        <v>4</v>
      </c>
      <c r="M3287" s="11">
        <f>DAY(Tabla1[[#This Row],[Fecha]])</f>
        <v>8</v>
      </c>
      <c r="N3287" s="11">
        <f>WEEKDAY(Tabla1[[#This Row],[Fecha]],2)</f>
        <v>7</v>
      </c>
      <c r="O3287" s="11" t="str">
        <f t="shared" si="51"/>
        <v>Domingo</v>
      </c>
    </row>
    <row r="3288" spans="1:15" x14ac:dyDescent="0.25">
      <c r="A3288" s="4">
        <v>41007</v>
      </c>
      <c r="B3288">
        <v>4</v>
      </c>
      <c r="C3288">
        <v>1</v>
      </c>
      <c r="D3288" s="5" t="s">
        <v>41</v>
      </c>
      <c r="E3288" s="6">
        <v>468</v>
      </c>
      <c r="F3288" s="6">
        <v>1054.73</v>
      </c>
      <c r="G3288" s="6">
        <v>1522.73</v>
      </c>
      <c r="H3288" s="6" t="str">
        <f>VLOOKUP(Tabla1[[#This Row],[Caja]],Originales!$I$3:$K$6,2,FALSE)</f>
        <v>Telde</v>
      </c>
      <c r="I3288" s="6" t="str">
        <f>VLOOKUP(Tabla1[[#This Row],[Caja]],Originales!$I$3:$K$6,3,FALSE)</f>
        <v>Las Palmas</v>
      </c>
      <c r="J3288" s="9" t="str">
        <f>VLOOKUP(Tabla1[[#This Row],[CodigoEmpleado]],Originales!$M$3:$P$13,2,FALSE)</f>
        <v>Javi</v>
      </c>
      <c r="K3288" s="10">
        <f>YEAR(Tabla1[[#This Row],[Fecha]])</f>
        <v>2012</v>
      </c>
      <c r="L3288" s="11">
        <f>MONTH(Tabla1[[#This Row],[Fecha]])</f>
        <v>4</v>
      </c>
      <c r="M3288" s="11">
        <f>DAY(Tabla1[[#This Row],[Fecha]])</f>
        <v>8</v>
      </c>
      <c r="N3288" s="11">
        <f>WEEKDAY(Tabla1[[#This Row],[Fecha]],2)</f>
        <v>7</v>
      </c>
      <c r="O3288" s="11" t="str">
        <f t="shared" si="51"/>
        <v>Domingo</v>
      </c>
    </row>
    <row r="3289" spans="1:15" x14ac:dyDescent="0.25">
      <c r="A3289" s="4">
        <v>41007</v>
      </c>
      <c r="B3289">
        <v>4</v>
      </c>
      <c r="C3289">
        <v>2</v>
      </c>
      <c r="D3289" s="5" t="s">
        <v>43</v>
      </c>
      <c r="E3289" s="6">
        <v>565</v>
      </c>
      <c r="F3289" s="6">
        <v>1100.57</v>
      </c>
      <c r="G3289" s="6">
        <v>1665.57</v>
      </c>
      <c r="H3289" s="6" t="str">
        <f>VLOOKUP(Tabla1[[#This Row],[Caja]],Originales!$I$3:$K$6,2,FALSE)</f>
        <v>Telde</v>
      </c>
      <c r="I3289" s="6" t="str">
        <f>VLOOKUP(Tabla1[[#This Row],[Caja]],Originales!$I$3:$K$6,3,FALSE)</f>
        <v>Las Palmas</v>
      </c>
      <c r="J3289" s="9" t="str">
        <f>VLOOKUP(Tabla1[[#This Row],[CodigoEmpleado]],Originales!$M$3:$P$13,2,FALSE)</f>
        <v>Jose</v>
      </c>
      <c r="K3289" s="10">
        <f>YEAR(Tabla1[[#This Row],[Fecha]])</f>
        <v>2012</v>
      </c>
      <c r="L3289" s="11">
        <f>MONTH(Tabla1[[#This Row],[Fecha]])</f>
        <v>4</v>
      </c>
      <c r="M3289" s="11">
        <f>DAY(Tabla1[[#This Row],[Fecha]])</f>
        <v>8</v>
      </c>
      <c r="N3289" s="11">
        <f>WEEKDAY(Tabla1[[#This Row],[Fecha]],2)</f>
        <v>7</v>
      </c>
      <c r="O3289" s="11" t="str">
        <f t="shared" si="51"/>
        <v>Domingo</v>
      </c>
    </row>
    <row r="3290" spans="1:15" x14ac:dyDescent="0.25">
      <c r="A3290" s="4">
        <v>41008</v>
      </c>
      <c r="B3290">
        <v>1</v>
      </c>
      <c r="C3290">
        <v>1</v>
      </c>
      <c r="D3290" s="5" t="s">
        <v>47</v>
      </c>
      <c r="E3290" s="6">
        <v>630.75</v>
      </c>
      <c r="F3290" s="6">
        <v>1041.78</v>
      </c>
      <c r="G3290" s="6">
        <v>1672.53</v>
      </c>
      <c r="H3290" s="6" t="str">
        <f>VLOOKUP(Tabla1[[#This Row],[Caja]],Originales!$I$3:$K$6,2,FALSE)</f>
        <v>Tenerife Norte</v>
      </c>
      <c r="I3290" s="6" t="str">
        <f>VLOOKUP(Tabla1[[#This Row],[Caja]],Originales!$I$3:$K$6,3,FALSE)</f>
        <v>Tenerife</v>
      </c>
      <c r="J3290" s="9" t="str">
        <f>VLOOKUP(Tabla1[[#This Row],[CodigoEmpleado]],Originales!$M$3:$P$13,2,FALSE)</f>
        <v>Toño</v>
      </c>
      <c r="K3290" s="10">
        <f>YEAR(Tabla1[[#This Row],[Fecha]])</f>
        <v>2012</v>
      </c>
      <c r="L3290" s="11">
        <f>MONTH(Tabla1[[#This Row],[Fecha]])</f>
        <v>4</v>
      </c>
      <c r="M3290" s="11">
        <f>DAY(Tabla1[[#This Row],[Fecha]])</f>
        <v>9</v>
      </c>
      <c r="N3290" s="11">
        <f>WEEKDAY(Tabla1[[#This Row],[Fecha]],2)</f>
        <v>1</v>
      </c>
      <c r="O3290" s="11" t="str">
        <f t="shared" si="51"/>
        <v>Lunes</v>
      </c>
    </row>
    <row r="3291" spans="1:15" x14ac:dyDescent="0.25">
      <c r="A3291" s="4">
        <v>41008</v>
      </c>
      <c r="B3291">
        <v>1</v>
      </c>
      <c r="C3291">
        <v>2</v>
      </c>
      <c r="D3291" s="5" t="s">
        <v>24</v>
      </c>
      <c r="E3291" s="6">
        <v>610.71</v>
      </c>
      <c r="F3291" s="6">
        <v>1392.5</v>
      </c>
      <c r="G3291" s="6">
        <v>2003.21</v>
      </c>
      <c r="H3291" s="6" t="str">
        <f>VLOOKUP(Tabla1[[#This Row],[Caja]],Originales!$I$3:$K$6,2,FALSE)</f>
        <v>Tenerife Norte</v>
      </c>
      <c r="I3291" s="6" t="str">
        <f>VLOOKUP(Tabla1[[#This Row],[Caja]],Originales!$I$3:$K$6,3,FALSE)</f>
        <v>Tenerife</v>
      </c>
      <c r="J3291" s="9" t="str">
        <f>VLOOKUP(Tabla1[[#This Row],[CodigoEmpleado]],Originales!$M$3:$P$13,2,FALSE)</f>
        <v>Ana</v>
      </c>
      <c r="K3291" s="10">
        <f>YEAR(Tabla1[[#This Row],[Fecha]])</f>
        <v>2012</v>
      </c>
      <c r="L3291" s="11">
        <f>MONTH(Tabla1[[#This Row],[Fecha]])</f>
        <v>4</v>
      </c>
      <c r="M3291" s="11">
        <f>DAY(Tabla1[[#This Row],[Fecha]])</f>
        <v>9</v>
      </c>
      <c r="N3291" s="11">
        <f>WEEKDAY(Tabla1[[#This Row],[Fecha]],2)</f>
        <v>1</v>
      </c>
      <c r="O3291" s="11" t="str">
        <f t="shared" si="51"/>
        <v>Lunes</v>
      </c>
    </row>
    <row r="3292" spans="1:15" x14ac:dyDescent="0.25">
      <c r="A3292" s="4">
        <v>41008</v>
      </c>
      <c r="B3292">
        <v>2</v>
      </c>
      <c r="C3292">
        <v>1</v>
      </c>
      <c r="D3292" s="5" t="s">
        <v>30</v>
      </c>
      <c r="E3292" s="6">
        <v>613.21</v>
      </c>
      <c r="F3292" s="6">
        <v>973.36</v>
      </c>
      <c r="G3292" s="6">
        <v>1586.57</v>
      </c>
      <c r="H3292" s="6" t="str">
        <f>VLOOKUP(Tabla1[[#This Row],[Caja]],Originales!$I$3:$K$6,2,FALSE)</f>
        <v>Tenerife Sur</v>
      </c>
      <c r="I3292" s="6" t="str">
        <f>VLOOKUP(Tabla1[[#This Row],[Caja]],Originales!$I$3:$K$6,3,FALSE)</f>
        <v>Tenerife</v>
      </c>
      <c r="J3292" s="9" t="str">
        <f>VLOOKUP(Tabla1[[#This Row],[CodigoEmpleado]],Originales!$M$3:$P$13,2,FALSE)</f>
        <v>Juan</v>
      </c>
      <c r="K3292" s="10">
        <f>YEAR(Tabla1[[#This Row],[Fecha]])</f>
        <v>2012</v>
      </c>
      <c r="L3292" s="11">
        <f>MONTH(Tabla1[[#This Row],[Fecha]])</f>
        <v>4</v>
      </c>
      <c r="M3292" s="11">
        <f>DAY(Tabla1[[#This Row],[Fecha]])</f>
        <v>9</v>
      </c>
      <c r="N3292" s="11">
        <f>WEEKDAY(Tabla1[[#This Row],[Fecha]],2)</f>
        <v>1</v>
      </c>
      <c r="O3292" s="11" t="str">
        <f t="shared" si="51"/>
        <v>Lunes</v>
      </c>
    </row>
    <row r="3293" spans="1:15" x14ac:dyDescent="0.25">
      <c r="A3293" s="4">
        <v>41008</v>
      </c>
      <c r="B3293">
        <v>2</v>
      </c>
      <c r="C3293">
        <v>2</v>
      </c>
      <c r="D3293" s="5" t="s">
        <v>16</v>
      </c>
      <c r="E3293" s="6">
        <v>678.59</v>
      </c>
      <c r="F3293" s="6">
        <v>1355.2</v>
      </c>
      <c r="G3293" s="6">
        <v>2033.79</v>
      </c>
      <c r="H3293" s="6" t="str">
        <f>VLOOKUP(Tabla1[[#This Row],[Caja]],Originales!$I$3:$K$6,2,FALSE)</f>
        <v>Tenerife Sur</v>
      </c>
      <c r="I3293" s="6" t="str">
        <f>VLOOKUP(Tabla1[[#This Row],[Caja]],Originales!$I$3:$K$6,3,FALSE)</f>
        <v>Tenerife</v>
      </c>
      <c r="J3293" s="9" t="str">
        <f>VLOOKUP(Tabla1[[#This Row],[CodigoEmpleado]],Originales!$M$3:$P$13,2,FALSE)</f>
        <v>Jorge</v>
      </c>
      <c r="K3293" s="10">
        <f>YEAR(Tabla1[[#This Row],[Fecha]])</f>
        <v>2012</v>
      </c>
      <c r="L3293" s="11">
        <f>MONTH(Tabla1[[#This Row],[Fecha]])</f>
        <v>4</v>
      </c>
      <c r="M3293" s="11">
        <f>DAY(Tabla1[[#This Row],[Fecha]])</f>
        <v>9</v>
      </c>
      <c r="N3293" s="11">
        <f>WEEKDAY(Tabla1[[#This Row],[Fecha]],2)</f>
        <v>1</v>
      </c>
      <c r="O3293" s="11" t="str">
        <f t="shared" si="51"/>
        <v>Lunes</v>
      </c>
    </row>
    <row r="3294" spans="1:15" x14ac:dyDescent="0.25">
      <c r="A3294" s="4">
        <v>41008</v>
      </c>
      <c r="B3294">
        <v>3</v>
      </c>
      <c r="C3294">
        <v>1</v>
      </c>
      <c r="D3294" s="5" t="s">
        <v>22</v>
      </c>
      <c r="E3294" s="6">
        <v>460.18</v>
      </c>
      <c r="F3294" s="6">
        <v>1134.22</v>
      </c>
      <c r="G3294" s="6">
        <v>1594.4</v>
      </c>
      <c r="H3294" s="6" t="str">
        <f>VLOOKUP(Tabla1[[#This Row],[Caja]],Originales!$I$3:$K$6,2,FALSE)</f>
        <v>Las Canteras</v>
      </c>
      <c r="I3294" s="6" t="str">
        <f>VLOOKUP(Tabla1[[#This Row],[Caja]],Originales!$I$3:$K$6,3,FALSE)</f>
        <v>Las Palmas</v>
      </c>
      <c r="J3294" s="9" t="str">
        <f>VLOOKUP(Tabla1[[#This Row],[CodigoEmpleado]],Originales!$M$3:$P$13,2,FALSE)</f>
        <v>Paco</v>
      </c>
      <c r="K3294" s="10">
        <f>YEAR(Tabla1[[#This Row],[Fecha]])</f>
        <v>2012</v>
      </c>
      <c r="L3294" s="11">
        <f>MONTH(Tabla1[[#This Row],[Fecha]])</f>
        <v>4</v>
      </c>
      <c r="M3294" s="11">
        <f>DAY(Tabla1[[#This Row],[Fecha]])</f>
        <v>9</v>
      </c>
      <c r="N3294" s="11">
        <f>WEEKDAY(Tabla1[[#This Row],[Fecha]],2)</f>
        <v>1</v>
      </c>
      <c r="O3294" s="11" t="str">
        <f t="shared" si="51"/>
        <v>Lunes</v>
      </c>
    </row>
    <row r="3295" spans="1:15" x14ac:dyDescent="0.25">
      <c r="A3295" s="4">
        <v>41008</v>
      </c>
      <c r="B3295">
        <v>3</v>
      </c>
      <c r="C3295">
        <v>2</v>
      </c>
      <c r="D3295" s="5" t="s">
        <v>27</v>
      </c>
      <c r="E3295" s="6">
        <v>738.13</v>
      </c>
      <c r="F3295" s="6">
        <v>1241.1099999999999</v>
      </c>
      <c r="G3295" s="6">
        <v>1979.24</v>
      </c>
      <c r="H3295" s="6" t="str">
        <f>VLOOKUP(Tabla1[[#This Row],[Caja]],Originales!$I$3:$K$6,2,FALSE)</f>
        <v>Las Canteras</v>
      </c>
      <c r="I3295" s="6" t="str">
        <f>VLOOKUP(Tabla1[[#This Row],[Caja]],Originales!$I$3:$K$6,3,FALSE)</f>
        <v>Las Palmas</v>
      </c>
      <c r="J3295" s="9" t="str">
        <f>VLOOKUP(Tabla1[[#This Row],[CodigoEmpleado]],Originales!$M$3:$P$13,2,FALSE)</f>
        <v>Bea</v>
      </c>
      <c r="K3295" s="10">
        <f>YEAR(Tabla1[[#This Row],[Fecha]])</f>
        <v>2012</v>
      </c>
      <c r="L3295" s="11">
        <f>MONTH(Tabla1[[#This Row],[Fecha]])</f>
        <v>4</v>
      </c>
      <c r="M3295" s="11">
        <f>DAY(Tabla1[[#This Row],[Fecha]])</f>
        <v>9</v>
      </c>
      <c r="N3295" s="11">
        <f>WEEKDAY(Tabla1[[#This Row],[Fecha]],2)</f>
        <v>1</v>
      </c>
      <c r="O3295" s="11" t="str">
        <f t="shared" si="51"/>
        <v>Lunes</v>
      </c>
    </row>
    <row r="3296" spans="1:15" x14ac:dyDescent="0.25">
      <c r="A3296" s="4">
        <v>41008</v>
      </c>
      <c r="B3296">
        <v>4</v>
      </c>
      <c r="C3296">
        <v>1</v>
      </c>
      <c r="D3296" s="5" t="s">
        <v>32</v>
      </c>
      <c r="E3296" s="6">
        <v>610.46</v>
      </c>
      <c r="F3296" s="6">
        <v>1183.98</v>
      </c>
      <c r="G3296" s="6">
        <v>1794.44</v>
      </c>
      <c r="H3296" s="6" t="str">
        <f>VLOOKUP(Tabla1[[#This Row],[Caja]],Originales!$I$3:$K$6,2,FALSE)</f>
        <v>Telde</v>
      </c>
      <c r="I3296" s="6" t="str">
        <f>VLOOKUP(Tabla1[[#This Row],[Caja]],Originales!$I$3:$K$6,3,FALSE)</f>
        <v>Las Palmas</v>
      </c>
      <c r="J3296" s="9" t="str">
        <f>VLOOKUP(Tabla1[[#This Row],[CodigoEmpleado]],Originales!$M$3:$P$13,2,FALSE)</f>
        <v>Ana</v>
      </c>
      <c r="K3296" s="10">
        <f>YEAR(Tabla1[[#This Row],[Fecha]])</f>
        <v>2012</v>
      </c>
      <c r="L3296" s="11">
        <f>MONTH(Tabla1[[#This Row],[Fecha]])</f>
        <v>4</v>
      </c>
      <c r="M3296" s="11">
        <f>DAY(Tabla1[[#This Row],[Fecha]])</f>
        <v>9</v>
      </c>
      <c r="N3296" s="11">
        <f>WEEKDAY(Tabla1[[#This Row],[Fecha]],2)</f>
        <v>1</v>
      </c>
      <c r="O3296" s="11" t="str">
        <f t="shared" si="51"/>
        <v>Lunes</v>
      </c>
    </row>
    <row r="3297" spans="1:15" x14ac:dyDescent="0.25">
      <c r="A3297" s="4">
        <v>41008</v>
      </c>
      <c r="B3297">
        <v>4</v>
      </c>
      <c r="C3297">
        <v>2</v>
      </c>
      <c r="D3297" s="5" t="s">
        <v>37</v>
      </c>
      <c r="E3297" s="6">
        <v>610.15</v>
      </c>
      <c r="F3297" s="6">
        <v>1352.05</v>
      </c>
      <c r="G3297" s="6">
        <v>1962.2</v>
      </c>
      <c r="H3297" s="6" t="str">
        <f>VLOOKUP(Tabla1[[#This Row],[Caja]],Originales!$I$3:$K$6,2,FALSE)</f>
        <v>Telde</v>
      </c>
      <c r="I3297" s="6" t="str">
        <f>VLOOKUP(Tabla1[[#This Row],[Caja]],Originales!$I$3:$K$6,3,FALSE)</f>
        <v>Las Palmas</v>
      </c>
      <c r="J3297" s="9" t="str">
        <f>VLOOKUP(Tabla1[[#This Row],[CodigoEmpleado]],Originales!$M$3:$P$13,2,FALSE)</f>
        <v>Luis</v>
      </c>
      <c r="K3297" s="10">
        <f>YEAR(Tabla1[[#This Row],[Fecha]])</f>
        <v>2012</v>
      </c>
      <c r="L3297" s="11">
        <f>MONTH(Tabla1[[#This Row],[Fecha]])</f>
        <v>4</v>
      </c>
      <c r="M3297" s="11">
        <f>DAY(Tabla1[[#This Row],[Fecha]])</f>
        <v>9</v>
      </c>
      <c r="N3297" s="11">
        <f>WEEKDAY(Tabla1[[#This Row],[Fecha]],2)</f>
        <v>1</v>
      </c>
      <c r="O3297" s="11" t="str">
        <f t="shared" si="51"/>
        <v>Lunes</v>
      </c>
    </row>
    <row r="3298" spans="1:15" x14ac:dyDescent="0.25">
      <c r="A3298" s="4">
        <v>41009</v>
      </c>
      <c r="B3298">
        <v>1</v>
      </c>
      <c r="C3298">
        <v>1</v>
      </c>
      <c r="D3298" s="5" t="s">
        <v>40</v>
      </c>
      <c r="E3298" s="6">
        <v>696.48</v>
      </c>
      <c r="F3298" s="6">
        <v>1052.58</v>
      </c>
      <c r="G3298" s="6">
        <v>1749.06</v>
      </c>
      <c r="H3298" s="6" t="str">
        <f>VLOOKUP(Tabla1[[#This Row],[Caja]],Originales!$I$3:$K$6,2,FALSE)</f>
        <v>Tenerife Norte</v>
      </c>
      <c r="I3298" s="6" t="str">
        <f>VLOOKUP(Tabla1[[#This Row],[Caja]],Originales!$I$3:$K$6,3,FALSE)</f>
        <v>Tenerife</v>
      </c>
      <c r="J3298" s="9" t="str">
        <f>VLOOKUP(Tabla1[[#This Row],[CodigoEmpleado]],Originales!$M$3:$P$13,2,FALSE)</f>
        <v>Pepe</v>
      </c>
      <c r="K3298" s="10">
        <f>YEAR(Tabla1[[#This Row],[Fecha]])</f>
        <v>2012</v>
      </c>
      <c r="L3298" s="11">
        <f>MONTH(Tabla1[[#This Row],[Fecha]])</f>
        <v>4</v>
      </c>
      <c r="M3298" s="11">
        <f>DAY(Tabla1[[#This Row],[Fecha]])</f>
        <v>10</v>
      </c>
      <c r="N3298" s="11">
        <f>WEEKDAY(Tabla1[[#This Row],[Fecha]],2)</f>
        <v>2</v>
      </c>
      <c r="O3298" s="11" t="str">
        <f t="shared" si="51"/>
        <v>Martes</v>
      </c>
    </row>
    <row r="3299" spans="1:15" x14ac:dyDescent="0.25">
      <c r="A3299" s="4">
        <v>41009</v>
      </c>
      <c r="B3299">
        <v>1</v>
      </c>
      <c r="C3299">
        <v>2</v>
      </c>
      <c r="D3299" s="5" t="s">
        <v>41</v>
      </c>
      <c r="E3299" s="6">
        <v>755.15</v>
      </c>
      <c r="F3299" s="6">
        <v>1135.24</v>
      </c>
      <c r="G3299" s="6">
        <v>1890.39</v>
      </c>
      <c r="H3299" s="6" t="str">
        <f>VLOOKUP(Tabla1[[#This Row],[Caja]],Originales!$I$3:$K$6,2,FALSE)</f>
        <v>Tenerife Norte</v>
      </c>
      <c r="I3299" s="6" t="str">
        <f>VLOOKUP(Tabla1[[#This Row],[Caja]],Originales!$I$3:$K$6,3,FALSE)</f>
        <v>Tenerife</v>
      </c>
      <c r="J3299" s="9" t="str">
        <f>VLOOKUP(Tabla1[[#This Row],[CodigoEmpleado]],Originales!$M$3:$P$13,2,FALSE)</f>
        <v>Javi</v>
      </c>
      <c r="K3299" s="10">
        <f>YEAR(Tabla1[[#This Row],[Fecha]])</f>
        <v>2012</v>
      </c>
      <c r="L3299" s="11">
        <f>MONTH(Tabla1[[#This Row],[Fecha]])</f>
        <v>4</v>
      </c>
      <c r="M3299" s="11">
        <f>DAY(Tabla1[[#This Row],[Fecha]])</f>
        <v>10</v>
      </c>
      <c r="N3299" s="11">
        <f>WEEKDAY(Tabla1[[#This Row],[Fecha]],2)</f>
        <v>2</v>
      </c>
      <c r="O3299" s="11" t="str">
        <f t="shared" si="51"/>
        <v>Martes</v>
      </c>
    </row>
    <row r="3300" spans="1:15" x14ac:dyDescent="0.25">
      <c r="A3300" s="4">
        <v>41009</v>
      </c>
      <c r="B3300">
        <v>2</v>
      </c>
      <c r="C3300">
        <v>1</v>
      </c>
      <c r="D3300" s="5" t="s">
        <v>43</v>
      </c>
      <c r="E3300" s="6">
        <v>706.94</v>
      </c>
      <c r="F3300" s="6">
        <v>1076.0899999999999</v>
      </c>
      <c r="G3300" s="6">
        <v>1783.03</v>
      </c>
      <c r="H3300" s="6" t="str">
        <f>VLOOKUP(Tabla1[[#This Row],[Caja]],Originales!$I$3:$K$6,2,FALSE)</f>
        <v>Tenerife Sur</v>
      </c>
      <c r="I3300" s="6" t="str">
        <f>VLOOKUP(Tabla1[[#This Row],[Caja]],Originales!$I$3:$K$6,3,FALSE)</f>
        <v>Tenerife</v>
      </c>
      <c r="J3300" s="9" t="str">
        <f>VLOOKUP(Tabla1[[#This Row],[CodigoEmpleado]],Originales!$M$3:$P$13,2,FALSE)</f>
        <v>Jose</v>
      </c>
      <c r="K3300" s="10">
        <f>YEAR(Tabla1[[#This Row],[Fecha]])</f>
        <v>2012</v>
      </c>
      <c r="L3300" s="11">
        <f>MONTH(Tabla1[[#This Row],[Fecha]])</f>
        <v>4</v>
      </c>
      <c r="M3300" s="11">
        <f>DAY(Tabla1[[#This Row],[Fecha]])</f>
        <v>10</v>
      </c>
      <c r="N3300" s="11">
        <f>WEEKDAY(Tabla1[[#This Row],[Fecha]],2)</f>
        <v>2</v>
      </c>
      <c r="O3300" s="11" t="str">
        <f t="shared" si="51"/>
        <v>Martes</v>
      </c>
    </row>
    <row r="3301" spans="1:15" x14ac:dyDescent="0.25">
      <c r="A3301" s="4">
        <v>41009</v>
      </c>
      <c r="B3301">
        <v>2</v>
      </c>
      <c r="C3301">
        <v>2</v>
      </c>
      <c r="D3301" s="5" t="s">
        <v>47</v>
      </c>
      <c r="E3301" s="6">
        <v>747.15</v>
      </c>
      <c r="F3301" s="6">
        <v>1134.0899999999999</v>
      </c>
      <c r="G3301" s="6">
        <v>1881.24</v>
      </c>
      <c r="H3301" s="6" t="str">
        <f>VLOOKUP(Tabla1[[#This Row],[Caja]],Originales!$I$3:$K$6,2,FALSE)</f>
        <v>Tenerife Sur</v>
      </c>
      <c r="I3301" s="6" t="str">
        <f>VLOOKUP(Tabla1[[#This Row],[Caja]],Originales!$I$3:$K$6,3,FALSE)</f>
        <v>Tenerife</v>
      </c>
      <c r="J3301" s="9" t="str">
        <f>VLOOKUP(Tabla1[[#This Row],[CodigoEmpleado]],Originales!$M$3:$P$13,2,FALSE)</f>
        <v>Toño</v>
      </c>
      <c r="K3301" s="10">
        <f>YEAR(Tabla1[[#This Row],[Fecha]])</f>
        <v>2012</v>
      </c>
      <c r="L3301" s="11">
        <f>MONTH(Tabla1[[#This Row],[Fecha]])</f>
        <v>4</v>
      </c>
      <c r="M3301" s="11">
        <f>DAY(Tabla1[[#This Row],[Fecha]])</f>
        <v>10</v>
      </c>
      <c r="N3301" s="11">
        <f>WEEKDAY(Tabla1[[#This Row],[Fecha]],2)</f>
        <v>2</v>
      </c>
      <c r="O3301" s="11" t="str">
        <f t="shared" si="51"/>
        <v>Martes</v>
      </c>
    </row>
    <row r="3302" spans="1:15" x14ac:dyDescent="0.25">
      <c r="A3302" s="4">
        <v>41009</v>
      </c>
      <c r="B3302">
        <v>3</v>
      </c>
      <c r="C3302">
        <v>1</v>
      </c>
      <c r="D3302" s="5" t="s">
        <v>24</v>
      </c>
      <c r="E3302" s="6">
        <v>703.36</v>
      </c>
      <c r="F3302" s="6">
        <v>1065.9000000000001</v>
      </c>
      <c r="G3302" s="6">
        <v>1769.26</v>
      </c>
      <c r="H3302" s="6" t="str">
        <f>VLOOKUP(Tabla1[[#This Row],[Caja]],Originales!$I$3:$K$6,2,FALSE)</f>
        <v>Las Canteras</v>
      </c>
      <c r="I3302" s="6" t="str">
        <f>VLOOKUP(Tabla1[[#This Row],[Caja]],Originales!$I$3:$K$6,3,FALSE)</f>
        <v>Las Palmas</v>
      </c>
      <c r="J3302" s="9" t="str">
        <f>VLOOKUP(Tabla1[[#This Row],[CodigoEmpleado]],Originales!$M$3:$P$13,2,FALSE)</f>
        <v>Ana</v>
      </c>
      <c r="K3302" s="10">
        <f>YEAR(Tabla1[[#This Row],[Fecha]])</f>
        <v>2012</v>
      </c>
      <c r="L3302" s="11">
        <f>MONTH(Tabla1[[#This Row],[Fecha]])</f>
        <v>4</v>
      </c>
      <c r="M3302" s="11">
        <f>DAY(Tabla1[[#This Row],[Fecha]])</f>
        <v>10</v>
      </c>
      <c r="N3302" s="11">
        <f>WEEKDAY(Tabla1[[#This Row],[Fecha]],2)</f>
        <v>2</v>
      </c>
      <c r="O3302" s="11" t="str">
        <f t="shared" si="51"/>
        <v>Martes</v>
      </c>
    </row>
    <row r="3303" spans="1:15" x14ac:dyDescent="0.25">
      <c r="A3303" s="4">
        <v>41009</v>
      </c>
      <c r="B3303">
        <v>3</v>
      </c>
      <c r="C3303">
        <v>2</v>
      </c>
      <c r="D3303" s="5" t="s">
        <v>30</v>
      </c>
      <c r="E3303" s="6">
        <v>744.47</v>
      </c>
      <c r="F3303" s="6">
        <v>1119.3499999999999</v>
      </c>
      <c r="G3303" s="6">
        <v>1863.82</v>
      </c>
      <c r="H3303" s="6" t="str">
        <f>VLOOKUP(Tabla1[[#This Row],[Caja]],Originales!$I$3:$K$6,2,FALSE)</f>
        <v>Las Canteras</v>
      </c>
      <c r="I3303" s="6" t="str">
        <f>VLOOKUP(Tabla1[[#This Row],[Caja]],Originales!$I$3:$K$6,3,FALSE)</f>
        <v>Las Palmas</v>
      </c>
      <c r="J3303" s="9" t="str">
        <f>VLOOKUP(Tabla1[[#This Row],[CodigoEmpleado]],Originales!$M$3:$P$13,2,FALSE)</f>
        <v>Juan</v>
      </c>
      <c r="K3303" s="10">
        <f>YEAR(Tabla1[[#This Row],[Fecha]])</f>
        <v>2012</v>
      </c>
      <c r="L3303" s="11">
        <f>MONTH(Tabla1[[#This Row],[Fecha]])</f>
        <v>4</v>
      </c>
      <c r="M3303" s="11">
        <f>DAY(Tabla1[[#This Row],[Fecha]])</f>
        <v>10</v>
      </c>
      <c r="N3303" s="11">
        <f>WEEKDAY(Tabla1[[#This Row],[Fecha]],2)</f>
        <v>2</v>
      </c>
      <c r="O3303" s="11" t="str">
        <f t="shared" si="51"/>
        <v>Martes</v>
      </c>
    </row>
    <row r="3304" spans="1:15" x14ac:dyDescent="0.25">
      <c r="A3304" s="4">
        <v>41009</v>
      </c>
      <c r="B3304">
        <v>4</v>
      </c>
      <c r="C3304">
        <v>1</v>
      </c>
      <c r="D3304" s="5" t="s">
        <v>16</v>
      </c>
      <c r="E3304" s="6">
        <v>708.37</v>
      </c>
      <c r="F3304" s="6">
        <v>1073.53</v>
      </c>
      <c r="G3304" s="6">
        <v>1781.9</v>
      </c>
      <c r="H3304" s="6" t="str">
        <f>VLOOKUP(Tabla1[[#This Row],[Caja]],Originales!$I$3:$K$6,2,FALSE)</f>
        <v>Telde</v>
      </c>
      <c r="I3304" s="6" t="str">
        <f>VLOOKUP(Tabla1[[#This Row],[Caja]],Originales!$I$3:$K$6,3,FALSE)</f>
        <v>Las Palmas</v>
      </c>
      <c r="J3304" s="9" t="str">
        <f>VLOOKUP(Tabla1[[#This Row],[CodigoEmpleado]],Originales!$M$3:$P$13,2,FALSE)</f>
        <v>Jorge</v>
      </c>
      <c r="K3304" s="10">
        <f>YEAR(Tabla1[[#This Row],[Fecha]])</f>
        <v>2012</v>
      </c>
      <c r="L3304" s="11">
        <f>MONTH(Tabla1[[#This Row],[Fecha]])</f>
        <v>4</v>
      </c>
      <c r="M3304" s="11">
        <f>DAY(Tabla1[[#This Row],[Fecha]])</f>
        <v>10</v>
      </c>
      <c r="N3304" s="11">
        <f>WEEKDAY(Tabla1[[#This Row],[Fecha]],2)</f>
        <v>2</v>
      </c>
      <c r="O3304" s="11" t="str">
        <f t="shared" si="51"/>
        <v>Martes</v>
      </c>
    </row>
    <row r="3305" spans="1:15" x14ac:dyDescent="0.25">
      <c r="A3305" s="4">
        <v>41009</v>
      </c>
      <c r="B3305">
        <v>4</v>
      </c>
      <c r="C3305">
        <v>2</v>
      </c>
      <c r="D3305" s="5" t="s">
        <v>22</v>
      </c>
      <c r="E3305" s="6">
        <v>630.38</v>
      </c>
      <c r="F3305" s="6">
        <v>954.71</v>
      </c>
      <c r="G3305" s="6">
        <v>1585.09</v>
      </c>
      <c r="H3305" s="6" t="str">
        <f>VLOOKUP(Tabla1[[#This Row],[Caja]],Originales!$I$3:$K$6,2,FALSE)</f>
        <v>Telde</v>
      </c>
      <c r="I3305" s="6" t="str">
        <f>VLOOKUP(Tabla1[[#This Row],[Caja]],Originales!$I$3:$K$6,3,FALSE)</f>
        <v>Las Palmas</v>
      </c>
      <c r="J3305" s="9" t="str">
        <f>VLOOKUP(Tabla1[[#This Row],[CodigoEmpleado]],Originales!$M$3:$P$13,2,FALSE)</f>
        <v>Paco</v>
      </c>
      <c r="K3305" s="10">
        <f>YEAR(Tabla1[[#This Row],[Fecha]])</f>
        <v>2012</v>
      </c>
      <c r="L3305" s="11">
        <f>MONTH(Tabla1[[#This Row],[Fecha]])</f>
        <v>4</v>
      </c>
      <c r="M3305" s="11">
        <f>DAY(Tabla1[[#This Row],[Fecha]])</f>
        <v>10</v>
      </c>
      <c r="N3305" s="11">
        <f>WEEKDAY(Tabla1[[#This Row],[Fecha]],2)</f>
        <v>2</v>
      </c>
      <c r="O3305" s="11" t="str">
        <f t="shared" si="51"/>
        <v>Martes</v>
      </c>
    </row>
    <row r="3306" spans="1:15" x14ac:dyDescent="0.25">
      <c r="A3306" s="4">
        <v>41010</v>
      </c>
      <c r="B3306">
        <v>1</v>
      </c>
      <c r="C3306">
        <v>1</v>
      </c>
      <c r="D3306" s="5" t="s">
        <v>27</v>
      </c>
      <c r="E3306" s="6">
        <v>664.45</v>
      </c>
      <c r="F3306" s="6">
        <v>1031.23</v>
      </c>
      <c r="G3306" s="6">
        <v>1695.68</v>
      </c>
      <c r="H3306" s="6" t="str">
        <f>VLOOKUP(Tabla1[[#This Row],[Caja]],Originales!$I$3:$K$6,2,FALSE)</f>
        <v>Tenerife Norte</v>
      </c>
      <c r="I3306" s="6" t="str">
        <f>VLOOKUP(Tabla1[[#This Row],[Caja]],Originales!$I$3:$K$6,3,FALSE)</f>
        <v>Tenerife</v>
      </c>
      <c r="J3306" s="9" t="str">
        <f>VLOOKUP(Tabla1[[#This Row],[CodigoEmpleado]],Originales!$M$3:$P$13,2,FALSE)</f>
        <v>Bea</v>
      </c>
      <c r="K3306" s="10">
        <f>YEAR(Tabla1[[#This Row],[Fecha]])</f>
        <v>2012</v>
      </c>
      <c r="L3306" s="11">
        <f>MONTH(Tabla1[[#This Row],[Fecha]])</f>
        <v>4</v>
      </c>
      <c r="M3306" s="11">
        <f>DAY(Tabla1[[#This Row],[Fecha]])</f>
        <v>11</v>
      </c>
      <c r="N3306" s="11">
        <f>WEEKDAY(Tabla1[[#This Row],[Fecha]],2)</f>
        <v>3</v>
      </c>
      <c r="O3306" s="11" t="str">
        <f t="shared" si="51"/>
        <v>Miércoles</v>
      </c>
    </row>
    <row r="3307" spans="1:15" x14ac:dyDescent="0.25">
      <c r="A3307" s="4">
        <v>41010</v>
      </c>
      <c r="B3307">
        <v>1</v>
      </c>
      <c r="C3307">
        <v>2</v>
      </c>
      <c r="D3307" s="5" t="s">
        <v>32</v>
      </c>
      <c r="E3307" s="6">
        <v>659.35</v>
      </c>
      <c r="F3307" s="6">
        <v>1013.76</v>
      </c>
      <c r="G3307" s="6">
        <v>1673.11</v>
      </c>
      <c r="H3307" s="6" t="str">
        <f>VLOOKUP(Tabla1[[#This Row],[Caja]],Originales!$I$3:$K$6,2,FALSE)</f>
        <v>Tenerife Norte</v>
      </c>
      <c r="I3307" s="6" t="str">
        <f>VLOOKUP(Tabla1[[#This Row],[Caja]],Originales!$I$3:$K$6,3,FALSE)</f>
        <v>Tenerife</v>
      </c>
      <c r="J3307" s="9" t="str">
        <f>VLOOKUP(Tabla1[[#This Row],[CodigoEmpleado]],Originales!$M$3:$P$13,2,FALSE)</f>
        <v>Ana</v>
      </c>
      <c r="K3307" s="10">
        <f>YEAR(Tabla1[[#This Row],[Fecha]])</f>
        <v>2012</v>
      </c>
      <c r="L3307" s="11">
        <f>MONTH(Tabla1[[#This Row],[Fecha]])</f>
        <v>4</v>
      </c>
      <c r="M3307" s="11">
        <f>DAY(Tabla1[[#This Row],[Fecha]])</f>
        <v>11</v>
      </c>
      <c r="N3307" s="11">
        <f>WEEKDAY(Tabla1[[#This Row],[Fecha]],2)</f>
        <v>3</v>
      </c>
      <c r="O3307" s="11" t="str">
        <f t="shared" si="51"/>
        <v>Miércoles</v>
      </c>
    </row>
    <row r="3308" spans="1:15" x14ac:dyDescent="0.25">
      <c r="A3308" s="4">
        <v>41010</v>
      </c>
      <c r="B3308">
        <v>2</v>
      </c>
      <c r="C3308">
        <v>1</v>
      </c>
      <c r="D3308" s="5" t="s">
        <v>37</v>
      </c>
      <c r="E3308" s="6">
        <v>627.55999999999995</v>
      </c>
      <c r="F3308" s="6">
        <v>976.48</v>
      </c>
      <c r="G3308" s="6">
        <v>1604.04</v>
      </c>
      <c r="H3308" s="6" t="str">
        <f>VLOOKUP(Tabla1[[#This Row],[Caja]],Originales!$I$3:$K$6,2,FALSE)</f>
        <v>Tenerife Sur</v>
      </c>
      <c r="I3308" s="6" t="str">
        <f>VLOOKUP(Tabla1[[#This Row],[Caja]],Originales!$I$3:$K$6,3,FALSE)</f>
        <v>Tenerife</v>
      </c>
      <c r="J3308" s="9" t="str">
        <f>VLOOKUP(Tabla1[[#This Row],[CodigoEmpleado]],Originales!$M$3:$P$13,2,FALSE)</f>
        <v>Luis</v>
      </c>
      <c r="K3308" s="10">
        <f>YEAR(Tabla1[[#This Row],[Fecha]])</f>
        <v>2012</v>
      </c>
      <c r="L3308" s="11">
        <f>MONTH(Tabla1[[#This Row],[Fecha]])</f>
        <v>4</v>
      </c>
      <c r="M3308" s="11">
        <f>DAY(Tabla1[[#This Row],[Fecha]])</f>
        <v>11</v>
      </c>
      <c r="N3308" s="11">
        <f>WEEKDAY(Tabla1[[#This Row],[Fecha]],2)</f>
        <v>3</v>
      </c>
      <c r="O3308" s="11" t="str">
        <f t="shared" si="51"/>
        <v>Miércoles</v>
      </c>
    </row>
    <row r="3309" spans="1:15" x14ac:dyDescent="0.25">
      <c r="A3309" s="4">
        <v>41010</v>
      </c>
      <c r="B3309">
        <v>2</v>
      </c>
      <c r="C3309">
        <v>2</v>
      </c>
      <c r="D3309" s="5" t="s">
        <v>40</v>
      </c>
      <c r="E3309" s="6">
        <v>703.34</v>
      </c>
      <c r="F3309" s="6">
        <v>1067.72</v>
      </c>
      <c r="G3309" s="6">
        <v>1771.06</v>
      </c>
      <c r="H3309" s="6" t="str">
        <f>VLOOKUP(Tabla1[[#This Row],[Caja]],Originales!$I$3:$K$6,2,FALSE)</f>
        <v>Tenerife Sur</v>
      </c>
      <c r="I3309" s="6" t="str">
        <f>VLOOKUP(Tabla1[[#This Row],[Caja]],Originales!$I$3:$K$6,3,FALSE)</f>
        <v>Tenerife</v>
      </c>
      <c r="J3309" s="9" t="str">
        <f>VLOOKUP(Tabla1[[#This Row],[CodigoEmpleado]],Originales!$M$3:$P$13,2,FALSE)</f>
        <v>Pepe</v>
      </c>
      <c r="K3309" s="10">
        <f>YEAR(Tabla1[[#This Row],[Fecha]])</f>
        <v>2012</v>
      </c>
      <c r="L3309" s="11">
        <f>MONTH(Tabla1[[#This Row],[Fecha]])</f>
        <v>4</v>
      </c>
      <c r="M3309" s="11">
        <f>DAY(Tabla1[[#This Row],[Fecha]])</f>
        <v>11</v>
      </c>
      <c r="N3309" s="11">
        <f>WEEKDAY(Tabla1[[#This Row],[Fecha]],2)</f>
        <v>3</v>
      </c>
      <c r="O3309" s="11" t="str">
        <f t="shared" si="51"/>
        <v>Miércoles</v>
      </c>
    </row>
    <row r="3310" spans="1:15" x14ac:dyDescent="0.25">
      <c r="A3310" s="4">
        <v>41010</v>
      </c>
      <c r="B3310">
        <v>3</v>
      </c>
      <c r="C3310">
        <v>1</v>
      </c>
      <c r="D3310" s="5" t="s">
        <v>41</v>
      </c>
      <c r="E3310" s="6">
        <v>633.86</v>
      </c>
      <c r="F3310" s="6">
        <v>986.51</v>
      </c>
      <c r="G3310" s="6">
        <v>1620.37</v>
      </c>
      <c r="H3310" s="6" t="str">
        <f>VLOOKUP(Tabla1[[#This Row],[Caja]],Originales!$I$3:$K$6,2,FALSE)</f>
        <v>Las Canteras</v>
      </c>
      <c r="I3310" s="6" t="str">
        <f>VLOOKUP(Tabla1[[#This Row],[Caja]],Originales!$I$3:$K$6,3,FALSE)</f>
        <v>Las Palmas</v>
      </c>
      <c r="J3310" s="9" t="str">
        <f>VLOOKUP(Tabla1[[#This Row],[CodigoEmpleado]],Originales!$M$3:$P$13,2,FALSE)</f>
        <v>Javi</v>
      </c>
      <c r="K3310" s="10">
        <f>YEAR(Tabla1[[#This Row],[Fecha]])</f>
        <v>2012</v>
      </c>
      <c r="L3310" s="11">
        <f>MONTH(Tabla1[[#This Row],[Fecha]])</f>
        <v>4</v>
      </c>
      <c r="M3310" s="11">
        <f>DAY(Tabla1[[#This Row],[Fecha]])</f>
        <v>11</v>
      </c>
      <c r="N3310" s="11">
        <f>WEEKDAY(Tabla1[[#This Row],[Fecha]],2)</f>
        <v>3</v>
      </c>
      <c r="O3310" s="11" t="str">
        <f t="shared" si="51"/>
        <v>Miércoles</v>
      </c>
    </row>
    <row r="3311" spans="1:15" x14ac:dyDescent="0.25">
      <c r="A3311" s="4">
        <v>41010</v>
      </c>
      <c r="B3311">
        <v>3</v>
      </c>
      <c r="C3311">
        <v>2</v>
      </c>
      <c r="D3311" s="5" t="s">
        <v>43</v>
      </c>
      <c r="E3311" s="6">
        <v>810.6</v>
      </c>
      <c r="F3311" s="6">
        <v>1247.26</v>
      </c>
      <c r="G3311" s="6">
        <v>2057.86</v>
      </c>
      <c r="H3311" s="6" t="str">
        <f>VLOOKUP(Tabla1[[#This Row],[Caja]],Originales!$I$3:$K$6,2,FALSE)</f>
        <v>Las Canteras</v>
      </c>
      <c r="I3311" s="6" t="str">
        <f>VLOOKUP(Tabla1[[#This Row],[Caja]],Originales!$I$3:$K$6,3,FALSE)</f>
        <v>Las Palmas</v>
      </c>
      <c r="J3311" s="9" t="str">
        <f>VLOOKUP(Tabla1[[#This Row],[CodigoEmpleado]],Originales!$M$3:$P$13,2,FALSE)</f>
        <v>Jose</v>
      </c>
      <c r="K3311" s="10">
        <f>YEAR(Tabla1[[#This Row],[Fecha]])</f>
        <v>2012</v>
      </c>
      <c r="L3311" s="11">
        <f>MONTH(Tabla1[[#This Row],[Fecha]])</f>
        <v>4</v>
      </c>
      <c r="M3311" s="11">
        <f>DAY(Tabla1[[#This Row],[Fecha]])</f>
        <v>11</v>
      </c>
      <c r="N3311" s="11">
        <f>WEEKDAY(Tabla1[[#This Row],[Fecha]],2)</f>
        <v>3</v>
      </c>
      <c r="O3311" s="11" t="str">
        <f t="shared" si="51"/>
        <v>Miércoles</v>
      </c>
    </row>
    <row r="3312" spans="1:15" x14ac:dyDescent="0.25">
      <c r="A3312" s="4">
        <v>41010</v>
      </c>
      <c r="B3312">
        <v>4</v>
      </c>
      <c r="C3312">
        <v>1</v>
      </c>
      <c r="D3312" s="5" t="s">
        <v>47</v>
      </c>
      <c r="E3312" s="6">
        <v>600.83000000000004</v>
      </c>
      <c r="F3312" s="6">
        <v>939.93</v>
      </c>
      <c r="G3312" s="6">
        <v>1540.76</v>
      </c>
      <c r="H3312" s="6" t="str">
        <f>VLOOKUP(Tabla1[[#This Row],[Caja]],Originales!$I$3:$K$6,2,FALSE)</f>
        <v>Telde</v>
      </c>
      <c r="I3312" s="6" t="str">
        <f>VLOOKUP(Tabla1[[#This Row],[Caja]],Originales!$I$3:$K$6,3,FALSE)</f>
        <v>Las Palmas</v>
      </c>
      <c r="J3312" s="9" t="str">
        <f>VLOOKUP(Tabla1[[#This Row],[CodigoEmpleado]],Originales!$M$3:$P$13,2,FALSE)</f>
        <v>Toño</v>
      </c>
      <c r="K3312" s="10">
        <f>YEAR(Tabla1[[#This Row],[Fecha]])</f>
        <v>2012</v>
      </c>
      <c r="L3312" s="11">
        <f>MONTH(Tabla1[[#This Row],[Fecha]])</f>
        <v>4</v>
      </c>
      <c r="M3312" s="11">
        <f>DAY(Tabla1[[#This Row],[Fecha]])</f>
        <v>11</v>
      </c>
      <c r="N3312" s="11">
        <f>WEEKDAY(Tabla1[[#This Row],[Fecha]],2)</f>
        <v>3</v>
      </c>
      <c r="O3312" s="11" t="str">
        <f t="shared" si="51"/>
        <v>Miércoles</v>
      </c>
    </row>
    <row r="3313" spans="1:15" x14ac:dyDescent="0.25">
      <c r="A3313" s="4">
        <v>41010</v>
      </c>
      <c r="B3313">
        <v>4</v>
      </c>
      <c r="C3313">
        <v>2</v>
      </c>
      <c r="D3313" s="5" t="s">
        <v>24</v>
      </c>
      <c r="E3313" s="6">
        <v>731.59</v>
      </c>
      <c r="F3313" s="6">
        <v>1109.29</v>
      </c>
      <c r="G3313" s="6">
        <v>1840.88</v>
      </c>
      <c r="H3313" s="6" t="str">
        <f>VLOOKUP(Tabla1[[#This Row],[Caja]],Originales!$I$3:$K$6,2,FALSE)</f>
        <v>Telde</v>
      </c>
      <c r="I3313" s="6" t="str">
        <f>VLOOKUP(Tabla1[[#This Row],[Caja]],Originales!$I$3:$K$6,3,FALSE)</f>
        <v>Las Palmas</v>
      </c>
      <c r="J3313" s="9" t="str">
        <f>VLOOKUP(Tabla1[[#This Row],[CodigoEmpleado]],Originales!$M$3:$P$13,2,FALSE)</f>
        <v>Ana</v>
      </c>
      <c r="K3313" s="10">
        <f>YEAR(Tabla1[[#This Row],[Fecha]])</f>
        <v>2012</v>
      </c>
      <c r="L3313" s="11">
        <f>MONTH(Tabla1[[#This Row],[Fecha]])</f>
        <v>4</v>
      </c>
      <c r="M3313" s="11">
        <f>DAY(Tabla1[[#This Row],[Fecha]])</f>
        <v>11</v>
      </c>
      <c r="N3313" s="11">
        <f>WEEKDAY(Tabla1[[#This Row],[Fecha]],2)</f>
        <v>3</v>
      </c>
      <c r="O3313" s="11" t="str">
        <f t="shared" si="51"/>
        <v>Miércoles</v>
      </c>
    </row>
    <row r="3314" spans="1:15" x14ac:dyDescent="0.25">
      <c r="A3314" s="4">
        <v>41011</v>
      </c>
      <c r="B3314">
        <v>1</v>
      </c>
      <c r="C3314">
        <v>1</v>
      </c>
      <c r="D3314" s="5" t="s">
        <v>30</v>
      </c>
      <c r="E3314" s="6">
        <v>609.88</v>
      </c>
      <c r="F3314" s="6">
        <v>972.55</v>
      </c>
      <c r="G3314" s="6">
        <v>1582.43</v>
      </c>
      <c r="H3314" s="6" t="str">
        <f>VLOOKUP(Tabla1[[#This Row],[Caja]],Originales!$I$3:$K$6,2,FALSE)</f>
        <v>Tenerife Norte</v>
      </c>
      <c r="I3314" s="6" t="str">
        <f>VLOOKUP(Tabla1[[#This Row],[Caja]],Originales!$I$3:$K$6,3,FALSE)</f>
        <v>Tenerife</v>
      </c>
      <c r="J3314" s="9" t="str">
        <f>VLOOKUP(Tabla1[[#This Row],[CodigoEmpleado]],Originales!$M$3:$P$13,2,FALSE)</f>
        <v>Juan</v>
      </c>
      <c r="K3314" s="10">
        <f>YEAR(Tabla1[[#This Row],[Fecha]])</f>
        <v>2012</v>
      </c>
      <c r="L3314" s="11">
        <f>MONTH(Tabla1[[#This Row],[Fecha]])</f>
        <v>4</v>
      </c>
      <c r="M3314" s="11">
        <f>DAY(Tabla1[[#This Row],[Fecha]])</f>
        <v>12</v>
      </c>
      <c r="N3314" s="11">
        <f>WEEKDAY(Tabla1[[#This Row],[Fecha]],2)</f>
        <v>4</v>
      </c>
      <c r="O3314" s="11" t="str">
        <f t="shared" si="51"/>
        <v>Jueves</v>
      </c>
    </row>
    <row r="3315" spans="1:15" x14ac:dyDescent="0.25">
      <c r="A3315" s="4">
        <v>41011</v>
      </c>
      <c r="B3315">
        <v>1</v>
      </c>
      <c r="C3315">
        <v>2</v>
      </c>
      <c r="D3315" s="5" t="s">
        <v>16</v>
      </c>
      <c r="E3315" s="6">
        <v>752.55</v>
      </c>
      <c r="F3315" s="6">
        <v>1183.24</v>
      </c>
      <c r="G3315" s="6">
        <v>1935.79</v>
      </c>
      <c r="H3315" s="6" t="str">
        <f>VLOOKUP(Tabla1[[#This Row],[Caja]],Originales!$I$3:$K$6,2,FALSE)</f>
        <v>Tenerife Norte</v>
      </c>
      <c r="I3315" s="6" t="str">
        <f>VLOOKUP(Tabla1[[#This Row],[Caja]],Originales!$I$3:$K$6,3,FALSE)</f>
        <v>Tenerife</v>
      </c>
      <c r="J3315" s="9" t="str">
        <f>VLOOKUP(Tabla1[[#This Row],[CodigoEmpleado]],Originales!$M$3:$P$13,2,FALSE)</f>
        <v>Jorge</v>
      </c>
      <c r="K3315" s="10">
        <f>YEAR(Tabla1[[#This Row],[Fecha]])</f>
        <v>2012</v>
      </c>
      <c r="L3315" s="11">
        <f>MONTH(Tabla1[[#This Row],[Fecha]])</f>
        <v>4</v>
      </c>
      <c r="M3315" s="11">
        <f>DAY(Tabla1[[#This Row],[Fecha]])</f>
        <v>12</v>
      </c>
      <c r="N3315" s="11">
        <f>WEEKDAY(Tabla1[[#This Row],[Fecha]],2)</f>
        <v>4</v>
      </c>
      <c r="O3315" s="11" t="str">
        <f t="shared" si="51"/>
        <v>Jueves</v>
      </c>
    </row>
    <row r="3316" spans="1:15" x14ac:dyDescent="0.25">
      <c r="A3316" s="4">
        <v>41011</v>
      </c>
      <c r="B3316">
        <v>2</v>
      </c>
      <c r="C3316">
        <v>1</v>
      </c>
      <c r="D3316" s="5" t="s">
        <v>22</v>
      </c>
      <c r="E3316" s="6">
        <v>688.63</v>
      </c>
      <c r="F3316" s="6">
        <v>1082.01</v>
      </c>
      <c r="G3316" s="6">
        <v>1770.64</v>
      </c>
      <c r="H3316" s="6" t="str">
        <f>VLOOKUP(Tabla1[[#This Row],[Caja]],Originales!$I$3:$K$6,2,FALSE)</f>
        <v>Tenerife Sur</v>
      </c>
      <c r="I3316" s="6" t="str">
        <f>VLOOKUP(Tabla1[[#This Row],[Caja]],Originales!$I$3:$K$6,3,FALSE)</f>
        <v>Tenerife</v>
      </c>
      <c r="J3316" s="9" t="str">
        <f>VLOOKUP(Tabla1[[#This Row],[CodigoEmpleado]],Originales!$M$3:$P$13,2,FALSE)</f>
        <v>Paco</v>
      </c>
      <c r="K3316" s="10">
        <f>YEAR(Tabla1[[#This Row],[Fecha]])</f>
        <v>2012</v>
      </c>
      <c r="L3316" s="11">
        <f>MONTH(Tabla1[[#This Row],[Fecha]])</f>
        <v>4</v>
      </c>
      <c r="M3316" s="11">
        <f>DAY(Tabla1[[#This Row],[Fecha]])</f>
        <v>12</v>
      </c>
      <c r="N3316" s="11">
        <f>WEEKDAY(Tabla1[[#This Row],[Fecha]],2)</f>
        <v>4</v>
      </c>
      <c r="O3316" s="11" t="str">
        <f t="shared" si="51"/>
        <v>Jueves</v>
      </c>
    </row>
    <row r="3317" spans="1:15" x14ac:dyDescent="0.25">
      <c r="A3317" s="4">
        <v>41011</v>
      </c>
      <c r="B3317">
        <v>2</v>
      </c>
      <c r="C3317">
        <v>2</v>
      </c>
      <c r="D3317" s="5" t="s">
        <v>27</v>
      </c>
      <c r="E3317" s="6">
        <v>720.07</v>
      </c>
      <c r="F3317" s="6">
        <v>1103.25</v>
      </c>
      <c r="G3317" s="6">
        <v>1823.32</v>
      </c>
      <c r="H3317" s="6" t="str">
        <f>VLOOKUP(Tabla1[[#This Row],[Caja]],Originales!$I$3:$K$6,2,FALSE)</f>
        <v>Tenerife Sur</v>
      </c>
      <c r="I3317" s="6" t="str">
        <f>VLOOKUP(Tabla1[[#This Row],[Caja]],Originales!$I$3:$K$6,3,FALSE)</f>
        <v>Tenerife</v>
      </c>
      <c r="J3317" s="9" t="str">
        <f>VLOOKUP(Tabla1[[#This Row],[CodigoEmpleado]],Originales!$M$3:$P$13,2,FALSE)</f>
        <v>Bea</v>
      </c>
      <c r="K3317" s="10">
        <f>YEAR(Tabla1[[#This Row],[Fecha]])</f>
        <v>2012</v>
      </c>
      <c r="L3317" s="11">
        <f>MONTH(Tabla1[[#This Row],[Fecha]])</f>
        <v>4</v>
      </c>
      <c r="M3317" s="11">
        <f>DAY(Tabla1[[#This Row],[Fecha]])</f>
        <v>12</v>
      </c>
      <c r="N3317" s="11">
        <f>WEEKDAY(Tabla1[[#This Row],[Fecha]],2)</f>
        <v>4</v>
      </c>
      <c r="O3317" s="11" t="str">
        <f t="shared" si="51"/>
        <v>Jueves</v>
      </c>
    </row>
    <row r="3318" spans="1:15" x14ac:dyDescent="0.25">
      <c r="A3318" s="4">
        <v>41011</v>
      </c>
      <c r="B3318">
        <v>3</v>
      </c>
      <c r="C3318">
        <v>1</v>
      </c>
      <c r="D3318" s="5" t="s">
        <v>32</v>
      </c>
      <c r="E3318" s="6">
        <v>701.06</v>
      </c>
      <c r="F3318" s="6">
        <v>1099.69</v>
      </c>
      <c r="G3318" s="6">
        <v>1800.75</v>
      </c>
      <c r="H3318" s="6" t="str">
        <f>VLOOKUP(Tabla1[[#This Row],[Caja]],Originales!$I$3:$K$6,2,FALSE)</f>
        <v>Las Canteras</v>
      </c>
      <c r="I3318" s="6" t="str">
        <f>VLOOKUP(Tabla1[[#This Row],[Caja]],Originales!$I$3:$K$6,3,FALSE)</f>
        <v>Las Palmas</v>
      </c>
      <c r="J3318" s="9" t="str">
        <f>VLOOKUP(Tabla1[[#This Row],[CodigoEmpleado]],Originales!$M$3:$P$13,2,FALSE)</f>
        <v>Ana</v>
      </c>
      <c r="K3318" s="10">
        <f>YEAR(Tabla1[[#This Row],[Fecha]])</f>
        <v>2012</v>
      </c>
      <c r="L3318" s="11">
        <f>MONTH(Tabla1[[#This Row],[Fecha]])</f>
        <v>4</v>
      </c>
      <c r="M3318" s="11">
        <f>DAY(Tabla1[[#This Row],[Fecha]])</f>
        <v>12</v>
      </c>
      <c r="N3318" s="11">
        <f>WEEKDAY(Tabla1[[#This Row],[Fecha]],2)</f>
        <v>4</v>
      </c>
      <c r="O3318" s="11" t="str">
        <f t="shared" si="51"/>
        <v>Jueves</v>
      </c>
    </row>
    <row r="3319" spans="1:15" x14ac:dyDescent="0.25">
      <c r="A3319" s="4">
        <v>41011</v>
      </c>
      <c r="B3319">
        <v>3</v>
      </c>
      <c r="C3319">
        <v>2</v>
      </c>
      <c r="D3319" s="5" t="s">
        <v>37</v>
      </c>
      <c r="E3319" s="6">
        <v>706.78</v>
      </c>
      <c r="F3319" s="6">
        <v>1115.48</v>
      </c>
      <c r="G3319" s="6">
        <v>1822.26</v>
      </c>
      <c r="H3319" s="6" t="str">
        <f>VLOOKUP(Tabla1[[#This Row],[Caja]],Originales!$I$3:$K$6,2,FALSE)</f>
        <v>Las Canteras</v>
      </c>
      <c r="I3319" s="6" t="str">
        <f>VLOOKUP(Tabla1[[#This Row],[Caja]],Originales!$I$3:$K$6,3,FALSE)</f>
        <v>Las Palmas</v>
      </c>
      <c r="J3319" s="9" t="str">
        <f>VLOOKUP(Tabla1[[#This Row],[CodigoEmpleado]],Originales!$M$3:$P$13,2,FALSE)</f>
        <v>Luis</v>
      </c>
      <c r="K3319" s="10">
        <f>YEAR(Tabla1[[#This Row],[Fecha]])</f>
        <v>2012</v>
      </c>
      <c r="L3319" s="11">
        <f>MONTH(Tabla1[[#This Row],[Fecha]])</f>
        <v>4</v>
      </c>
      <c r="M3319" s="11">
        <f>DAY(Tabla1[[#This Row],[Fecha]])</f>
        <v>12</v>
      </c>
      <c r="N3319" s="11">
        <f>WEEKDAY(Tabla1[[#This Row],[Fecha]],2)</f>
        <v>4</v>
      </c>
      <c r="O3319" s="11" t="str">
        <f t="shared" si="51"/>
        <v>Jueves</v>
      </c>
    </row>
    <row r="3320" spans="1:15" x14ac:dyDescent="0.25">
      <c r="A3320" s="4">
        <v>41011</v>
      </c>
      <c r="B3320">
        <v>4</v>
      </c>
      <c r="C3320">
        <v>1</v>
      </c>
      <c r="D3320" s="5" t="s">
        <v>40</v>
      </c>
      <c r="E3320" s="6">
        <v>689.2</v>
      </c>
      <c r="F3320" s="6">
        <v>1040.48</v>
      </c>
      <c r="G3320" s="6">
        <v>1729.68</v>
      </c>
      <c r="H3320" s="6" t="str">
        <f>VLOOKUP(Tabla1[[#This Row],[Caja]],Originales!$I$3:$K$6,2,FALSE)</f>
        <v>Telde</v>
      </c>
      <c r="I3320" s="6" t="str">
        <f>VLOOKUP(Tabla1[[#This Row],[Caja]],Originales!$I$3:$K$6,3,FALSE)</f>
        <v>Las Palmas</v>
      </c>
      <c r="J3320" s="9" t="str">
        <f>VLOOKUP(Tabla1[[#This Row],[CodigoEmpleado]],Originales!$M$3:$P$13,2,FALSE)</f>
        <v>Pepe</v>
      </c>
      <c r="K3320" s="10">
        <f>YEAR(Tabla1[[#This Row],[Fecha]])</f>
        <v>2012</v>
      </c>
      <c r="L3320" s="11">
        <f>MONTH(Tabla1[[#This Row],[Fecha]])</f>
        <v>4</v>
      </c>
      <c r="M3320" s="11">
        <f>DAY(Tabla1[[#This Row],[Fecha]])</f>
        <v>12</v>
      </c>
      <c r="N3320" s="11">
        <f>WEEKDAY(Tabla1[[#This Row],[Fecha]],2)</f>
        <v>4</v>
      </c>
      <c r="O3320" s="11" t="str">
        <f t="shared" si="51"/>
        <v>Jueves</v>
      </c>
    </row>
    <row r="3321" spans="1:15" x14ac:dyDescent="0.25">
      <c r="A3321" s="4">
        <v>41011</v>
      </c>
      <c r="B3321">
        <v>4</v>
      </c>
      <c r="C3321">
        <v>2</v>
      </c>
      <c r="D3321" s="5" t="s">
        <v>41</v>
      </c>
      <c r="E3321" s="6">
        <v>800.56</v>
      </c>
      <c r="F3321" s="6">
        <v>1256.08</v>
      </c>
      <c r="G3321" s="6">
        <v>2056.64</v>
      </c>
      <c r="H3321" s="6" t="str">
        <f>VLOOKUP(Tabla1[[#This Row],[Caja]],Originales!$I$3:$K$6,2,FALSE)</f>
        <v>Telde</v>
      </c>
      <c r="I3321" s="6" t="str">
        <f>VLOOKUP(Tabla1[[#This Row],[Caja]],Originales!$I$3:$K$6,3,FALSE)</f>
        <v>Las Palmas</v>
      </c>
      <c r="J3321" s="9" t="str">
        <f>VLOOKUP(Tabla1[[#This Row],[CodigoEmpleado]],Originales!$M$3:$P$13,2,FALSE)</f>
        <v>Javi</v>
      </c>
      <c r="K3321" s="10">
        <f>YEAR(Tabla1[[#This Row],[Fecha]])</f>
        <v>2012</v>
      </c>
      <c r="L3321" s="11">
        <f>MONTH(Tabla1[[#This Row],[Fecha]])</f>
        <v>4</v>
      </c>
      <c r="M3321" s="11">
        <f>DAY(Tabla1[[#This Row],[Fecha]])</f>
        <v>12</v>
      </c>
      <c r="N3321" s="11">
        <f>WEEKDAY(Tabla1[[#This Row],[Fecha]],2)</f>
        <v>4</v>
      </c>
      <c r="O3321" s="11" t="str">
        <f t="shared" si="51"/>
        <v>Jueves</v>
      </c>
    </row>
    <row r="3322" spans="1:15" x14ac:dyDescent="0.25">
      <c r="A3322" s="4">
        <v>41012</v>
      </c>
      <c r="B3322">
        <v>1</v>
      </c>
      <c r="C3322">
        <v>1</v>
      </c>
      <c r="D3322" s="5" t="s">
        <v>43</v>
      </c>
      <c r="E3322" s="6">
        <v>703.81</v>
      </c>
      <c r="F3322" s="6">
        <v>1063.23</v>
      </c>
      <c r="G3322" s="6">
        <v>1767.04</v>
      </c>
      <c r="H3322" s="6" t="str">
        <f>VLOOKUP(Tabla1[[#This Row],[Caja]],Originales!$I$3:$K$6,2,FALSE)</f>
        <v>Tenerife Norte</v>
      </c>
      <c r="I3322" s="6" t="str">
        <f>VLOOKUP(Tabla1[[#This Row],[Caja]],Originales!$I$3:$K$6,3,FALSE)</f>
        <v>Tenerife</v>
      </c>
      <c r="J3322" s="9" t="str">
        <f>VLOOKUP(Tabla1[[#This Row],[CodigoEmpleado]],Originales!$M$3:$P$13,2,FALSE)</f>
        <v>Jose</v>
      </c>
      <c r="K3322" s="10">
        <f>YEAR(Tabla1[[#This Row],[Fecha]])</f>
        <v>2012</v>
      </c>
      <c r="L3322" s="11">
        <f>MONTH(Tabla1[[#This Row],[Fecha]])</f>
        <v>4</v>
      </c>
      <c r="M3322" s="11">
        <f>DAY(Tabla1[[#This Row],[Fecha]])</f>
        <v>13</v>
      </c>
      <c r="N3322" s="11">
        <f>WEEKDAY(Tabla1[[#This Row],[Fecha]],2)</f>
        <v>5</v>
      </c>
      <c r="O3322" s="11" t="str">
        <f t="shared" si="51"/>
        <v>Viernes</v>
      </c>
    </row>
    <row r="3323" spans="1:15" x14ac:dyDescent="0.25">
      <c r="A3323" s="4">
        <v>41012</v>
      </c>
      <c r="B3323">
        <v>1</v>
      </c>
      <c r="C3323">
        <v>2</v>
      </c>
      <c r="D3323" s="5" t="s">
        <v>47</v>
      </c>
      <c r="E3323" s="6">
        <v>620.61</v>
      </c>
      <c r="F3323" s="6">
        <v>950.64</v>
      </c>
      <c r="G3323" s="6">
        <v>1571.25</v>
      </c>
      <c r="H3323" s="6" t="str">
        <f>VLOOKUP(Tabla1[[#This Row],[Caja]],Originales!$I$3:$K$6,2,FALSE)</f>
        <v>Tenerife Norte</v>
      </c>
      <c r="I3323" s="6" t="str">
        <f>VLOOKUP(Tabla1[[#This Row],[Caja]],Originales!$I$3:$K$6,3,FALSE)</f>
        <v>Tenerife</v>
      </c>
      <c r="J3323" s="9" t="str">
        <f>VLOOKUP(Tabla1[[#This Row],[CodigoEmpleado]],Originales!$M$3:$P$13,2,FALSE)</f>
        <v>Toño</v>
      </c>
      <c r="K3323" s="10">
        <f>YEAR(Tabla1[[#This Row],[Fecha]])</f>
        <v>2012</v>
      </c>
      <c r="L3323" s="11">
        <f>MONTH(Tabla1[[#This Row],[Fecha]])</f>
        <v>4</v>
      </c>
      <c r="M3323" s="11">
        <f>DAY(Tabla1[[#This Row],[Fecha]])</f>
        <v>13</v>
      </c>
      <c r="N3323" s="11">
        <f>WEEKDAY(Tabla1[[#This Row],[Fecha]],2)</f>
        <v>5</v>
      </c>
      <c r="O3323" s="11" t="str">
        <f t="shared" si="51"/>
        <v>Viernes</v>
      </c>
    </row>
    <row r="3324" spans="1:15" x14ac:dyDescent="0.25">
      <c r="A3324" s="4">
        <v>41012</v>
      </c>
      <c r="B3324">
        <v>2</v>
      </c>
      <c r="C3324">
        <v>1</v>
      </c>
      <c r="D3324" s="5" t="s">
        <v>24</v>
      </c>
      <c r="E3324" s="6">
        <v>623.53</v>
      </c>
      <c r="F3324" s="6">
        <v>974.31</v>
      </c>
      <c r="G3324" s="6">
        <v>1597.84</v>
      </c>
      <c r="H3324" s="6" t="str">
        <f>VLOOKUP(Tabla1[[#This Row],[Caja]],Originales!$I$3:$K$6,2,FALSE)</f>
        <v>Tenerife Sur</v>
      </c>
      <c r="I3324" s="6" t="str">
        <f>VLOOKUP(Tabla1[[#This Row],[Caja]],Originales!$I$3:$K$6,3,FALSE)</f>
        <v>Tenerife</v>
      </c>
      <c r="J3324" s="9" t="str">
        <f>VLOOKUP(Tabla1[[#This Row],[CodigoEmpleado]],Originales!$M$3:$P$13,2,FALSE)</f>
        <v>Ana</v>
      </c>
      <c r="K3324" s="10">
        <f>YEAR(Tabla1[[#This Row],[Fecha]])</f>
        <v>2012</v>
      </c>
      <c r="L3324" s="11">
        <f>MONTH(Tabla1[[#This Row],[Fecha]])</f>
        <v>4</v>
      </c>
      <c r="M3324" s="11">
        <f>DAY(Tabla1[[#This Row],[Fecha]])</f>
        <v>13</v>
      </c>
      <c r="N3324" s="11">
        <f>WEEKDAY(Tabla1[[#This Row],[Fecha]],2)</f>
        <v>5</v>
      </c>
      <c r="O3324" s="11" t="str">
        <f t="shared" si="51"/>
        <v>Viernes</v>
      </c>
    </row>
    <row r="3325" spans="1:15" x14ac:dyDescent="0.25">
      <c r="A3325" s="4">
        <v>41012</v>
      </c>
      <c r="B3325">
        <v>2</v>
      </c>
      <c r="C3325">
        <v>2</v>
      </c>
      <c r="D3325" s="5" t="s">
        <v>30</v>
      </c>
      <c r="E3325" s="6">
        <v>723.47</v>
      </c>
      <c r="F3325" s="6">
        <v>1141.19</v>
      </c>
      <c r="G3325" s="6">
        <v>1864.66</v>
      </c>
      <c r="H3325" s="6" t="str">
        <f>VLOOKUP(Tabla1[[#This Row],[Caja]],Originales!$I$3:$K$6,2,FALSE)</f>
        <v>Tenerife Sur</v>
      </c>
      <c r="I3325" s="6" t="str">
        <f>VLOOKUP(Tabla1[[#This Row],[Caja]],Originales!$I$3:$K$6,3,FALSE)</f>
        <v>Tenerife</v>
      </c>
      <c r="J3325" s="9" t="str">
        <f>VLOOKUP(Tabla1[[#This Row],[CodigoEmpleado]],Originales!$M$3:$P$13,2,FALSE)</f>
        <v>Juan</v>
      </c>
      <c r="K3325" s="10">
        <f>YEAR(Tabla1[[#This Row],[Fecha]])</f>
        <v>2012</v>
      </c>
      <c r="L3325" s="11">
        <f>MONTH(Tabla1[[#This Row],[Fecha]])</f>
        <v>4</v>
      </c>
      <c r="M3325" s="11">
        <f>DAY(Tabla1[[#This Row],[Fecha]])</f>
        <v>13</v>
      </c>
      <c r="N3325" s="11">
        <f>WEEKDAY(Tabla1[[#This Row],[Fecha]],2)</f>
        <v>5</v>
      </c>
      <c r="O3325" s="11" t="str">
        <f t="shared" si="51"/>
        <v>Viernes</v>
      </c>
    </row>
    <row r="3326" spans="1:15" x14ac:dyDescent="0.25">
      <c r="A3326" s="4">
        <v>41012</v>
      </c>
      <c r="B3326">
        <v>3</v>
      </c>
      <c r="C3326">
        <v>1</v>
      </c>
      <c r="D3326" s="5" t="s">
        <v>16</v>
      </c>
      <c r="E3326" s="6">
        <v>621.14</v>
      </c>
      <c r="F3326" s="6">
        <v>991.98</v>
      </c>
      <c r="G3326" s="6">
        <v>1613.12</v>
      </c>
      <c r="H3326" s="6" t="str">
        <f>VLOOKUP(Tabla1[[#This Row],[Caja]],Originales!$I$3:$K$6,2,FALSE)</f>
        <v>Las Canteras</v>
      </c>
      <c r="I3326" s="6" t="str">
        <f>VLOOKUP(Tabla1[[#This Row],[Caja]],Originales!$I$3:$K$6,3,FALSE)</f>
        <v>Las Palmas</v>
      </c>
      <c r="J3326" s="9" t="str">
        <f>VLOOKUP(Tabla1[[#This Row],[CodigoEmpleado]],Originales!$M$3:$P$13,2,FALSE)</f>
        <v>Jorge</v>
      </c>
      <c r="K3326" s="10">
        <f>YEAR(Tabla1[[#This Row],[Fecha]])</f>
        <v>2012</v>
      </c>
      <c r="L3326" s="11">
        <f>MONTH(Tabla1[[#This Row],[Fecha]])</f>
        <v>4</v>
      </c>
      <c r="M3326" s="11">
        <f>DAY(Tabla1[[#This Row],[Fecha]])</f>
        <v>13</v>
      </c>
      <c r="N3326" s="11">
        <f>WEEKDAY(Tabla1[[#This Row],[Fecha]],2)</f>
        <v>5</v>
      </c>
      <c r="O3326" s="11" t="str">
        <f t="shared" si="51"/>
        <v>Viernes</v>
      </c>
    </row>
    <row r="3327" spans="1:15" x14ac:dyDescent="0.25">
      <c r="A3327" s="4">
        <v>41012</v>
      </c>
      <c r="B3327">
        <v>3</v>
      </c>
      <c r="C3327">
        <v>2</v>
      </c>
      <c r="D3327" s="5" t="s">
        <v>22</v>
      </c>
      <c r="E3327" s="6">
        <v>646.67999999999995</v>
      </c>
      <c r="F3327" s="6">
        <v>977.56</v>
      </c>
      <c r="G3327" s="6">
        <v>1624.24</v>
      </c>
      <c r="H3327" s="6" t="str">
        <f>VLOOKUP(Tabla1[[#This Row],[Caja]],Originales!$I$3:$K$6,2,FALSE)</f>
        <v>Las Canteras</v>
      </c>
      <c r="I3327" s="6" t="str">
        <f>VLOOKUP(Tabla1[[#This Row],[Caja]],Originales!$I$3:$K$6,3,FALSE)</f>
        <v>Las Palmas</v>
      </c>
      <c r="J3327" s="9" t="str">
        <f>VLOOKUP(Tabla1[[#This Row],[CodigoEmpleado]],Originales!$M$3:$P$13,2,FALSE)</f>
        <v>Paco</v>
      </c>
      <c r="K3327" s="10">
        <f>YEAR(Tabla1[[#This Row],[Fecha]])</f>
        <v>2012</v>
      </c>
      <c r="L3327" s="11">
        <f>MONTH(Tabla1[[#This Row],[Fecha]])</f>
        <v>4</v>
      </c>
      <c r="M3327" s="11">
        <f>DAY(Tabla1[[#This Row],[Fecha]])</f>
        <v>13</v>
      </c>
      <c r="N3327" s="11">
        <f>WEEKDAY(Tabla1[[#This Row],[Fecha]],2)</f>
        <v>5</v>
      </c>
      <c r="O3327" s="11" t="str">
        <f t="shared" si="51"/>
        <v>Viernes</v>
      </c>
    </row>
    <row r="3328" spans="1:15" x14ac:dyDescent="0.25">
      <c r="A3328" s="4">
        <v>41012</v>
      </c>
      <c r="B3328">
        <v>4</v>
      </c>
      <c r="C3328">
        <v>1</v>
      </c>
      <c r="D3328" s="5" t="s">
        <v>27</v>
      </c>
      <c r="E3328" s="6">
        <v>684.07</v>
      </c>
      <c r="F3328" s="6">
        <v>1030.6500000000001</v>
      </c>
      <c r="G3328" s="6">
        <v>1714.72</v>
      </c>
      <c r="H3328" s="6" t="str">
        <f>VLOOKUP(Tabla1[[#This Row],[Caja]],Originales!$I$3:$K$6,2,FALSE)</f>
        <v>Telde</v>
      </c>
      <c r="I3328" s="6" t="str">
        <f>VLOOKUP(Tabla1[[#This Row],[Caja]],Originales!$I$3:$K$6,3,FALSE)</f>
        <v>Las Palmas</v>
      </c>
      <c r="J3328" s="9" t="str">
        <f>VLOOKUP(Tabla1[[#This Row],[CodigoEmpleado]],Originales!$M$3:$P$13,2,FALSE)</f>
        <v>Bea</v>
      </c>
      <c r="K3328" s="10">
        <f>YEAR(Tabla1[[#This Row],[Fecha]])</f>
        <v>2012</v>
      </c>
      <c r="L3328" s="11">
        <f>MONTH(Tabla1[[#This Row],[Fecha]])</f>
        <v>4</v>
      </c>
      <c r="M3328" s="11">
        <f>DAY(Tabla1[[#This Row],[Fecha]])</f>
        <v>13</v>
      </c>
      <c r="N3328" s="11">
        <f>WEEKDAY(Tabla1[[#This Row],[Fecha]],2)</f>
        <v>5</v>
      </c>
      <c r="O3328" s="11" t="str">
        <f t="shared" si="51"/>
        <v>Viernes</v>
      </c>
    </row>
    <row r="3329" spans="1:15" x14ac:dyDescent="0.25">
      <c r="A3329" s="4">
        <v>41012</v>
      </c>
      <c r="B3329">
        <v>4</v>
      </c>
      <c r="C3329">
        <v>2</v>
      </c>
      <c r="D3329" s="5" t="s">
        <v>32</v>
      </c>
      <c r="E3329" s="6">
        <v>615.98</v>
      </c>
      <c r="F3329" s="6">
        <v>944.75</v>
      </c>
      <c r="G3329" s="6">
        <v>1560.73</v>
      </c>
      <c r="H3329" s="6" t="str">
        <f>VLOOKUP(Tabla1[[#This Row],[Caja]],Originales!$I$3:$K$6,2,FALSE)</f>
        <v>Telde</v>
      </c>
      <c r="I3329" s="6" t="str">
        <f>VLOOKUP(Tabla1[[#This Row],[Caja]],Originales!$I$3:$K$6,3,FALSE)</f>
        <v>Las Palmas</v>
      </c>
      <c r="J3329" s="9" t="str">
        <f>VLOOKUP(Tabla1[[#This Row],[CodigoEmpleado]],Originales!$M$3:$P$13,2,FALSE)</f>
        <v>Ana</v>
      </c>
      <c r="K3329" s="10">
        <f>YEAR(Tabla1[[#This Row],[Fecha]])</f>
        <v>2012</v>
      </c>
      <c r="L3329" s="11">
        <f>MONTH(Tabla1[[#This Row],[Fecha]])</f>
        <v>4</v>
      </c>
      <c r="M3329" s="11">
        <f>DAY(Tabla1[[#This Row],[Fecha]])</f>
        <v>13</v>
      </c>
      <c r="N3329" s="11">
        <f>WEEKDAY(Tabla1[[#This Row],[Fecha]],2)</f>
        <v>5</v>
      </c>
      <c r="O3329" s="11" t="str">
        <f t="shared" si="51"/>
        <v>Viernes</v>
      </c>
    </row>
    <row r="3330" spans="1:15" x14ac:dyDescent="0.25">
      <c r="A3330" s="4">
        <v>41013</v>
      </c>
      <c r="B3330">
        <v>1</v>
      </c>
      <c r="C3330">
        <v>1</v>
      </c>
      <c r="D3330" s="5" t="s">
        <v>37</v>
      </c>
      <c r="E3330" s="6">
        <v>665.73</v>
      </c>
      <c r="F3330" s="6">
        <v>1005.69</v>
      </c>
      <c r="G3330" s="6">
        <v>1671.42</v>
      </c>
      <c r="H3330" s="6" t="str">
        <f>VLOOKUP(Tabla1[[#This Row],[Caja]],Originales!$I$3:$K$6,2,FALSE)</f>
        <v>Tenerife Norte</v>
      </c>
      <c r="I3330" s="6" t="str">
        <f>VLOOKUP(Tabla1[[#This Row],[Caja]],Originales!$I$3:$K$6,3,FALSE)</f>
        <v>Tenerife</v>
      </c>
      <c r="J3330" s="9" t="str">
        <f>VLOOKUP(Tabla1[[#This Row],[CodigoEmpleado]],Originales!$M$3:$P$13,2,FALSE)</f>
        <v>Luis</v>
      </c>
      <c r="K3330" s="10">
        <f>YEAR(Tabla1[[#This Row],[Fecha]])</f>
        <v>2012</v>
      </c>
      <c r="L3330" s="11">
        <f>MONTH(Tabla1[[#This Row],[Fecha]])</f>
        <v>4</v>
      </c>
      <c r="M3330" s="11">
        <f>DAY(Tabla1[[#This Row],[Fecha]])</f>
        <v>14</v>
      </c>
      <c r="N3330" s="11">
        <f>WEEKDAY(Tabla1[[#This Row],[Fecha]],2)</f>
        <v>6</v>
      </c>
      <c r="O3330" s="11" t="str">
        <f t="shared" ref="O3330:O3393" si="52">IF(N3330=1,"Lunes",IF(N3330=2,"Martes",IF(N3330=3,"Miércoles",IF(N3330=4,"Jueves",IF(N3330=5,"Viernes",IF(N3330=6,"Sábado","Domingo"))))))</f>
        <v>Sábado</v>
      </c>
    </row>
    <row r="3331" spans="1:15" x14ac:dyDescent="0.25">
      <c r="A3331" s="4">
        <v>41013</v>
      </c>
      <c r="B3331">
        <v>1</v>
      </c>
      <c r="C3331">
        <v>2</v>
      </c>
      <c r="D3331" s="5" t="s">
        <v>40</v>
      </c>
      <c r="E3331" s="6">
        <v>606.08000000000004</v>
      </c>
      <c r="F3331" s="6">
        <v>941.92</v>
      </c>
      <c r="G3331" s="6">
        <v>1548</v>
      </c>
      <c r="H3331" s="6" t="str">
        <f>VLOOKUP(Tabla1[[#This Row],[Caja]],Originales!$I$3:$K$6,2,FALSE)</f>
        <v>Tenerife Norte</v>
      </c>
      <c r="I3331" s="6" t="str">
        <f>VLOOKUP(Tabla1[[#This Row],[Caja]],Originales!$I$3:$K$6,3,FALSE)</f>
        <v>Tenerife</v>
      </c>
      <c r="J3331" s="9" t="str">
        <f>VLOOKUP(Tabla1[[#This Row],[CodigoEmpleado]],Originales!$M$3:$P$13,2,FALSE)</f>
        <v>Pepe</v>
      </c>
      <c r="K3331" s="10">
        <f>YEAR(Tabla1[[#This Row],[Fecha]])</f>
        <v>2012</v>
      </c>
      <c r="L3331" s="11">
        <f>MONTH(Tabla1[[#This Row],[Fecha]])</f>
        <v>4</v>
      </c>
      <c r="M3331" s="11">
        <f>DAY(Tabla1[[#This Row],[Fecha]])</f>
        <v>14</v>
      </c>
      <c r="N3331" s="11">
        <f>WEEKDAY(Tabla1[[#This Row],[Fecha]],2)</f>
        <v>6</v>
      </c>
      <c r="O3331" s="11" t="str">
        <f t="shared" si="52"/>
        <v>Sábado</v>
      </c>
    </row>
    <row r="3332" spans="1:15" x14ac:dyDescent="0.25">
      <c r="A3332" s="4">
        <v>41013</v>
      </c>
      <c r="B3332">
        <v>2</v>
      </c>
      <c r="C3332">
        <v>1</v>
      </c>
      <c r="D3332" s="5" t="s">
        <v>41</v>
      </c>
      <c r="E3332" s="6">
        <v>651.41</v>
      </c>
      <c r="F3332" s="6">
        <v>1044.67</v>
      </c>
      <c r="G3332" s="6">
        <v>1696.08</v>
      </c>
      <c r="H3332" s="6" t="str">
        <f>VLOOKUP(Tabla1[[#This Row],[Caja]],Originales!$I$3:$K$6,2,FALSE)</f>
        <v>Tenerife Sur</v>
      </c>
      <c r="I3332" s="6" t="str">
        <f>VLOOKUP(Tabla1[[#This Row],[Caja]],Originales!$I$3:$K$6,3,FALSE)</f>
        <v>Tenerife</v>
      </c>
      <c r="J3332" s="9" t="str">
        <f>VLOOKUP(Tabla1[[#This Row],[CodigoEmpleado]],Originales!$M$3:$P$13,2,FALSE)</f>
        <v>Javi</v>
      </c>
      <c r="K3332" s="10">
        <f>YEAR(Tabla1[[#This Row],[Fecha]])</f>
        <v>2012</v>
      </c>
      <c r="L3332" s="11">
        <f>MONTH(Tabla1[[#This Row],[Fecha]])</f>
        <v>4</v>
      </c>
      <c r="M3332" s="11">
        <f>DAY(Tabla1[[#This Row],[Fecha]])</f>
        <v>14</v>
      </c>
      <c r="N3332" s="11">
        <f>WEEKDAY(Tabla1[[#This Row],[Fecha]],2)</f>
        <v>6</v>
      </c>
      <c r="O3332" s="11" t="str">
        <f t="shared" si="52"/>
        <v>Sábado</v>
      </c>
    </row>
    <row r="3333" spans="1:15" x14ac:dyDescent="0.25">
      <c r="A3333" s="4">
        <v>41013</v>
      </c>
      <c r="B3333">
        <v>2</v>
      </c>
      <c r="C3333">
        <v>2</v>
      </c>
      <c r="D3333" s="5" t="s">
        <v>43</v>
      </c>
      <c r="E3333" s="6">
        <v>764.02</v>
      </c>
      <c r="F3333" s="6">
        <v>1155.19</v>
      </c>
      <c r="G3333" s="6">
        <v>1919.21</v>
      </c>
      <c r="H3333" s="6" t="str">
        <f>VLOOKUP(Tabla1[[#This Row],[Caja]],Originales!$I$3:$K$6,2,FALSE)</f>
        <v>Tenerife Sur</v>
      </c>
      <c r="I3333" s="6" t="str">
        <f>VLOOKUP(Tabla1[[#This Row],[Caja]],Originales!$I$3:$K$6,3,FALSE)</f>
        <v>Tenerife</v>
      </c>
      <c r="J3333" s="9" t="str">
        <f>VLOOKUP(Tabla1[[#This Row],[CodigoEmpleado]],Originales!$M$3:$P$13,2,FALSE)</f>
        <v>Jose</v>
      </c>
      <c r="K3333" s="10">
        <f>YEAR(Tabla1[[#This Row],[Fecha]])</f>
        <v>2012</v>
      </c>
      <c r="L3333" s="11">
        <f>MONTH(Tabla1[[#This Row],[Fecha]])</f>
        <v>4</v>
      </c>
      <c r="M3333" s="11">
        <f>DAY(Tabla1[[#This Row],[Fecha]])</f>
        <v>14</v>
      </c>
      <c r="N3333" s="11">
        <f>WEEKDAY(Tabla1[[#This Row],[Fecha]],2)</f>
        <v>6</v>
      </c>
      <c r="O3333" s="11" t="str">
        <f t="shared" si="52"/>
        <v>Sábado</v>
      </c>
    </row>
    <row r="3334" spans="1:15" x14ac:dyDescent="0.25">
      <c r="A3334" s="4">
        <v>41013</v>
      </c>
      <c r="B3334">
        <v>3</v>
      </c>
      <c r="C3334">
        <v>1</v>
      </c>
      <c r="D3334" s="5" t="s">
        <v>47</v>
      </c>
      <c r="E3334" s="6">
        <v>664.67</v>
      </c>
      <c r="F3334" s="6">
        <v>1047.22</v>
      </c>
      <c r="G3334" s="6">
        <v>1711.89</v>
      </c>
      <c r="H3334" s="6" t="str">
        <f>VLOOKUP(Tabla1[[#This Row],[Caja]],Originales!$I$3:$K$6,2,FALSE)</f>
        <v>Las Canteras</v>
      </c>
      <c r="I3334" s="6" t="str">
        <f>VLOOKUP(Tabla1[[#This Row],[Caja]],Originales!$I$3:$K$6,3,FALSE)</f>
        <v>Las Palmas</v>
      </c>
      <c r="J3334" s="9" t="str">
        <f>VLOOKUP(Tabla1[[#This Row],[CodigoEmpleado]],Originales!$M$3:$P$13,2,FALSE)</f>
        <v>Toño</v>
      </c>
      <c r="K3334" s="10">
        <f>YEAR(Tabla1[[#This Row],[Fecha]])</f>
        <v>2012</v>
      </c>
      <c r="L3334" s="11">
        <f>MONTH(Tabla1[[#This Row],[Fecha]])</f>
        <v>4</v>
      </c>
      <c r="M3334" s="11">
        <f>DAY(Tabla1[[#This Row],[Fecha]])</f>
        <v>14</v>
      </c>
      <c r="N3334" s="11">
        <f>WEEKDAY(Tabla1[[#This Row],[Fecha]],2)</f>
        <v>6</v>
      </c>
      <c r="O3334" s="11" t="str">
        <f t="shared" si="52"/>
        <v>Sábado</v>
      </c>
    </row>
    <row r="3335" spans="1:15" x14ac:dyDescent="0.25">
      <c r="A3335" s="4">
        <v>41013</v>
      </c>
      <c r="B3335">
        <v>3</v>
      </c>
      <c r="C3335">
        <v>2</v>
      </c>
      <c r="D3335" s="5" t="s">
        <v>24</v>
      </c>
      <c r="E3335" s="6">
        <v>796.06</v>
      </c>
      <c r="F3335" s="6">
        <v>1219.78</v>
      </c>
      <c r="G3335" s="6">
        <v>2015.84</v>
      </c>
      <c r="H3335" s="6" t="str">
        <f>VLOOKUP(Tabla1[[#This Row],[Caja]],Originales!$I$3:$K$6,2,FALSE)</f>
        <v>Las Canteras</v>
      </c>
      <c r="I3335" s="6" t="str">
        <f>VLOOKUP(Tabla1[[#This Row],[Caja]],Originales!$I$3:$K$6,3,FALSE)</f>
        <v>Las Palmas</v>
      </c>
      <c r="J3335" s="9" t="str">
        <f>VLOOKUP(Tabla1[[#This Row],[CodigoEmpleado]],Originales!$M$3:$P$13,2,FALSE)</f>
        <v>Ana</v>
      </c>
      <c r="K3335" s="10">
        <f>YEAR(Tabla1[[#This Row],[Fecha]])</f>
        <v>2012</v>
      </c>
      <c r="L3335" s="11">
        <f>MONTH(Tabla1[[#This Row],[Fecha]])</f>
        <v>4</v>
      </c>
      <c r="M3335" s="11">
        <f>DAY(Tabla1[[#This Row],[Fecha]])</f>
        <v>14</v>
      </c>
      <c r="N3335" s="11">
        <f>WEEKDAY(Tabla1[[#This Row],[Fecha]],2)</f>
        <v>6</v>
      </c>
      <c r="O3335" s="11" t="str">
        <f t="shared" si="52"/>
        <v>Sábado</v>
      </c>
    </row>
    <row r="3336" spans="1:15" x14ac:dyDescent="0.25">
      <c r="A3336" s="4">
        <v>41013</v>
      </c>
      <c r="B3336">
        <v>4</v>
      </c>
      <c r="C3336">
        <v>1</v>
      </c>
      <c r="D3336" s="5" t="s">
        <v>30</v>
      </c>
      <c r="E3336" s="6">
        <v>590.51</v>
      </c>
      <c r="F3336" s="6">
        <v>918.62</v>
      </c>
      <c r="G3336" s="6">
        <v>1509.13</v>
      </c>
      <c r="H3336" s="6" t="str">
        <f>VLOOKUP(Tabla1[[#This Row],[Caja]],Originales!$I$3:$K$6,2,FALSE)</f>
        <v>Telde</v>
      </c>
      <c r="I3336" s="6" t="str">
        <f>VLOOKUP(Tabla1[[#This Row],[Caja]],Originales!$I$3:$K$6,3,FALSE)</f>
        <v>Las Palmas</v>
      </c>
      <c r="J3336" s="9" t="str">
        <f>VLOOKUP(Tabla1[[#This Row],[CodigoEmpleado]],Originales!$M$3:$P$13,2,FALSE)</f>
        <v>Juan</v>
      </c>
      <c r="K3336" s="10">
        <f>YEAR(Tabla1[[#This Row],[Fecha]])</f>
        <v>2012</v>
      </c>
      <c r="L3336" s="11">
        <f>MONTH(Tabla1[[#This Row],[Fecha]])</f>
        <v>4</v>
      </c>
      <c r="M3336" s="11">
        <f>DAY(Tabla1[[#This Row],[Fecha]])</f>
        <v>14</v>
      </c>
      <c r="N3336" s="11">
        <f>WEEKDAY(Tabla1[[#This Row],[Fecha]],2)</f>
        <v>6</v>
      </c>
      <c r="O3336" s="11" t="str">
        <f t="shared" si="52"/>
        <v>Sábado</v>
      </c>
    </row>
    <row r="3337" spans="1:15" x14ac:dyDescent="0.25">
      <c r="A3337" s="4">
        <v>41013</v>
      </c>
      <c r="B3337">
        <v>4</v>
      </c>
      <c r="C3337">
        <v>2</v>
      </c>
      <c r="D3337" s="5" t="s">
        <v>16</v>
      </c>
      <c r="E3337" s="6">
        <v>773.88</v>
      </c>
      <c r="F3337" s="6">
        <v>1162.57</v>
      </c>
      <c r="G3337" s="6">
        <v>1936.45</v>
      </c>
      <c r="H3337" s="6" t="str">
        <f>VLOOKUP(Tabla1[[#This Row],[Caja]],Originales!$I$3:$K$6,2,FALSE)</f>
        <v>Telde</v>
      </c>
      <c r="I3337" s="6" t="str">
        <f>VLOOKUP(Tabla1[[#This Row],[Caja]],Originales!$I$3:$K$6,3,FALSE)</f>
        <v>Las Palmas</v>
      </c>
      <c r="J3337" s="9" t="str">
        <f>VLOOKUP(Tabla1[[#This Row],[CodigoEmpleado]],Originales!$M$3:$P$13,2,FALSE)</f>
        <v>Jorge</v>
      </c>
      <c r="K3337" s="10">
        <f>YEAR(Tabla1[[#This Row],[Fecha]])</f>
        <v>2012</v>
      </c>
      <c r="L3337" s="11">
        <f>MONTH(Tabla1[[#This Row],[Fecha]])</f>
        <v>4</v>
      </c>
      <c r="M3337" s="11">
        <f>DAY(Tabla1[[#This Row],[Fecha]])</f>
        <v>14</v>
      </c>
      <c r="N3337" s="11">
        <f>WEEKDAY(Tabla1[[#This Row],[Fecha]],2)</f>
        <v>6</v>
      </c>
      <c r="O3337" s="11" t="str">
        <f t="shared" si="52"/>
        <v>Sábado</v>
      </c>
    </row>
    <row r="3338" spans="1:15" x14ac:dyDescent="0.25">
      <c r="A3338" s="4">
        <v>41014</v>
      </c>
      <c r="B3338">
        <v>1</v>
      </c>
      <c r="C3338">
        <v>1</v>
      </c>
      <c r="D3338" s="5" t="s">
        <v>22</v>
      </c>
      <c r="E3338" s="6">
        <v>564.39</v>
      </c>
      <c r="F3338" s="6">
        <v>944.18</v>
      </c>
      <c r="G3338" s="6">
        <v>1508.57</v>
      </c>
      <c r="H3338" s="6" t="str">
        <f>VLOOKUP(Tabla1[[#This Row],[Caja]],Originales!$I$3:$K$6,2,FALSE)</f>
        <v>Tenerife Norte</v>
      </c>
      <c r="I3338" s="6" t="str">
        <f>VLOOKUP(Tabla1[[#This Row],[Caja]],Originales!$I$3:$K$6,3,FALSE)</f>
        <v>Tenerife</v>
      </c>
      <c r="J3338" s="9" t="str">
        <f>VLOOKUP(Tabla1[[#This Row],[CodigoEmpleado]],Originales!$M$3:$P$13,2,FALSE)</f>
        <v>Paco</v>
      </c>
      <c r="K3338" s="10">
        <f>YEAR(Tabla1[[#This Row],[Fecha]])</f>
        <v>2012</v>
      </c>
      <c r="L3338" s="11">
        <f>MONTH(Tabla1[[#This Row],[Fecha]])</f>
        <v>4</v>
      </c>
      <c r="M3338" s="11">
        <f>DAY(Tabla1[[#This Row],[Fecha]])</f>
        <v>15</v>
      </c>
      <c r="N3338" s="11">
        <f>WEEKDAY(Tabla1[[#This Row],[Fecha]],2)</f>
        <v>7</v>
      </c>
      <c r="O3338" s="11" t="str">
        <f t="shared" si="52"/>
        <v>Domingo</v>
      </c>
    </row>
    <row r="3339" spans="1:15" x14ac:dyDescent="0.25">
      <c r="A3339" s="4">
        <v>41014</v>
      </c>
      <c r="B3339">
        <v>1</v>
      </c>
      <c r="C3339">
        <v>2</v>
      </c>
      <c r="D3339" s="5" t="s">
        <v>27</v>
      </c>
      <c r="E3339" s="6">
        <v>818.58</v>
      </c>
      <c r="F3339" s="6">
        <v>1248.54</v>
      </c>
      <c r="G3339" s="6">
        <v>2067.12</v>
      </c>
      <c r="H3339" s="6" t="str">
        <f>VLOOKUP(Tabla1[[#This Row],[Caja]],Originales!$I$3:$K$6,2,FALSE)</f>
        <v>Tenerife Norte</v>
      </c>
      <c r="I3339" s="6" t="str">
        <f>VLOOKUP(Tabla1[[#This Row],[Caja]],Originales!$I$3:$K$6,3,FALSE)</f>
        <v>Tenerife</v>
      </c>
      <c r="J3339" s="9" t="str">
        <f>VLOOKUP(Tabla1[[#This Row],[CodigoEmpleado]],Originales!$M$3:$P$13,2,FALSE)</f>
        <v>Bea</v>
      </c>
      <c r="K3339" s="10">
        <f>YEAR(Tabla1[[#This Row],[Fecha]])</f>
        <v>2012</v>
      </c>
      <c r="L3339" s="11">
        <f>MONTH(Tabla1[[#This Row],[Fecha]])</f>
        <v>4</v>
      </c>
      <c r="M3339" s="11">
        <f>DAY(Tabla1[[#This Row],[Fecha]])</f>
        <v>15</v>
      </c>
      <c r="N3339" s="11">
        <f>WEEKDAY(Tabla1[[#This Row],[Fecha]],2)</f>
        <v>7</v>
      </c>
      <c r="O3339" s="11" t="str">
        <f t="shared" si="52"/>
        <v>Domingo</v>
      </c>
    </row>
    <row r="3340" spans="1:15" x14ac:dyDescent="0.25">
      <c r="A3340" s="4">
        <v>41014</v>
      </c>
      <c r="B3340">
        <v>2</v>
      </c>
      <c r="C3340">
        <v>1</v>
      </c>
      <c r="D3340" s="5" t="s">
        <v>32</v>
      </c>
      <c r="E3340" s="6">
        <v>622.48</v>
      </c>
      <c r="F3340" s="6">
        <v>979.99</v>
      </c>
      <c r="G3340" s="6">
        <v>1602.47</v>
      </c>
      <c r="H3340" s="6" t="str">
        <f>VLOOKUP(Tabla1[[#This Row],[Caja]],Originales!$I$3:$K$6,2,FALSE)</f>
        <v>Tenerife Sur</v>
      </c>
      <c r="I3340" s="6" t="str">
        <f>VLOOKUP(Tabla1[[#This Row],[Caja]],Originales!$I$3:$K$6,3,FALSE)</f>
        <v>Tenerife</v>
      </c>
      <c r="J3340" s="9" t="str">
        <f>VLOOKUP(Tabla1[[#This Row],[CodigoEmpleado]],Originales!$M$3:$P$13,2,FALSE)</f>
        <v>Ana</v>
      </c>
      <c r="K3340" s="10">
        <f>YEAR(Tabla1[[#This Row],[Fecha]])</f>
        <v>2012</v>
      </c>
      <c r="L3340" s="11">
        <f>MONTH(Tabla1[[#This Row],[Fecha]])</f>
        <v>4</v>
      </c>
      <c r="M3340" s="11">
        <f>DAY(Tabla1[[#This Row],[Fecha]])</f>
        <v>15</v>
      </c>
      <c r="N3340" s="11">
        <f>WEEKDAY(Tabla1[[#This Row],[Fecha]],2)</f>
        <v>7</v>
      </c>
      <c r="O3340" s="11" t="str">
        <f t="shared" si="52"/>
        <v>Domingo</v>
      </c>
    </row>
    <row r="3341" spans="1:15" x14ac:dyDescent="0.25">
      <c r="A3341" s="4">
        <v>41014</v>
      </c>
      <c r="B3341">
        <v>2</v>
      </c>
      <c r="C3341">
        <v>2</v>
      </c>
      <c r="D3341" s="5" t="s">
        <v>37</v>
      </c>
      <c r="E3341" s="6">
        <v>621.49</v>
      </c>
      <c r="F3341" s="6">
        <v>1038.4100000000001</v>
      </c>
      <c r="G3341" s="6">
        <v>1659.9</v>
      </c>
      <c r="H3341" s="6" t="str">
        <f>VLOOKUP(Tabla1[[#This Row],[Caja]],Originales!$I$3:$K$6,2,FALSE)</f>
        <v>Tenerife Sur</v>
      </c>
      <c r="I3341" s="6" t="str">
        <f>VLOOKUP(Tabla1[[#This Row],[Caja]],Originales!$I$3:$K$6,3,FALSE)</f>
        <v>Tenerife</v>
      </c>
      <c r="J3341" s="9" t="str">
        <f>VLOOKUP(Tabla1[[#This Row],[CodigoEmpleado]],Originales!$M$3:$P$13,2,FALSE)</f>
        <v>Luis</v>
      </c>
      <c r="K3341" s="10">
        <f>YEAR(Tabla1[[#This Row],[Fecha]])</f>
        <v>2012</v>
      </c>
      <c r="L3341" s="11">
        <f>MONTH(Tabla1[[#This Row],[Fecha]])</f>
        <v>4</v>
      </c>
      <c r="M3341" s="11">
        <f>DAY(Tabla1[[#This Row],[Fecha]])</f>
        <v>15</v>
      </c>
      <c r="N3341" s="11">
        <f>WEEKDAY(Tabla1[[#This Row],[Fecha]],2)</f>
        <v>7</v>
      </c>
      <c r="O3341" s="11" t="str">
        <f t="shared" si="52"/>
        <v>Domingo</v>
      </c>
    </row>
    <row r="3342" spans="1:15" x14ac:dyDescent="0.25">
      <c r="A3342" s="4">
        <v>41014</v>
      </c>
      <c r="B3342">
        <v>3</v>
      </c>
      <c r="C3342">
        <v>1</v>
      </c>
      <c r="D3342" s="5" t="s">
        <v>40</v>
      </c>
      <c r="E3342" s="6">
        <v>645.89</v>
      </c>
      <c r="F3342" s="6">
        <v>978.54</v>
      </c>
      <c r="G3342" s="6">
        <v>1624.43</v>
      </c>
      <c r="H3342" s="6" t="str">
        <f>VLOOKUP(Tabla1[[#This Row],[Caja]],Originales!$I$3:$K$6,2,FALSE)</f>
        <v>Las Canteras</v>
      </c>
      <c r="I3342" s="6" t="str">
        <f>VLOOKUP(Tabla1[[#This Row],[Caja]],Originales!$I$3:$K$6,3,FALSE)</f>
        <v>Las Palmas</v>
      </c>
      <c r="J3342" s="9" t="str">
        <f>VLOOKUP(Tabla1[[#This Row],[CodigoEmpleado]],Originales!$M$3:$P$13,2,FALSE)</f>
        <v>Pepe</v>
      </c>
      <c r="K3342" s="10">
        <f>YEAR(Tabla1[[#This Row],[Fecha]])</f>
        <v>2012</v>
      </c>
      <c r="L3342" s="11">
        <f>MONTH(Tabla1[[#This Row],[Fecha]])</f>
        <v>4</v>
      </c>
      <c r="M3342" s="11">
        <f>DAY(Tabla1[[#This Row],[Fecha]])</f>
        <v>15</v>
      </c>
      <c r="N3342" s="11">
        <f>WEEKDAY(Tabla1[[#This Row],[Fecha]],2)</f>
        <v>7</v>
      </c>
      <c r="O3342" s="11" t="str">
        <f t="shared" si="52"/>
        <v>Domingo</v>
      </c>
    </row>
    <row r="3343" spans="1:15" x14ac:dyDescent="0.25">
      <c r="A3343" s="4">
        <v>41014</v>
      </c>
      <c r="B3343">
        <v>3</v>
      </c>
      <c r="C3343">
        <v>2</v>
      </c>
      <c r="D3343" s="5" t="s">
        <v>41</v>
      </c>
      <c r="E3343" s="6">
        <v>630.69000000000005</v>
      </c>
      <c r="F3343" s="6">
        <v>953.28</v>
      </c>
      <c r="G3343" s="6">
        <v>1583.97</v>
      </c>
      <c r="H3343" s="6" t="str">
        <f>VLOOKUP(Tabla1[[#This Row],[Caja]],Originales!$I$3:$K$6,2,FALSE)</f>
        <v>Las Canteras</v>
      </c>
      <c r="I3343" s="6" t="str">
        <f>VLOOKUP(Tabla1[[#This Row],[Caja]],Originales!$I$3:$K$6,3,FALSE)</f>
        <v>Las Palmas</v>
      </c>
      <c r="J3343" s="9" t="str">
        <f>VLOOKUP(Tabla1[[#This Row],[CodigoEmpleado]],Originales!$M$3:$P$13,2,FALSE)</f>
        <v>Javi</v>
      </c>
      <c r="K3343" s="10">
        <f>YEAR(Tabla1[[#This Row],[Fecha]])</f>
        <v>2012</v>
      </c>
      <c r="L3343" s="11">
        <f>MONTH(Tabla1[[#This Row],[Fecha]])</f>
        <v>4</v>
      </c>
      <c r="M3343" s="11">
        <f>DAY(Tabla1[[#This Row],[Fecha]])</f>
        <v>15</v>
      </c>
      <c r="N3343" s="11">
        <f>WEEKDAY(Tabla1[[#This Row],[Fecha]],2)</f>
        <v>7</v>
      </c>
      <c r="O3343" s="11" t="str">
        <f t="shared" si="52"/>
        <v>Domingo</v>
      </c>
    </row>
    <row r="3344" spans="1:15" x14ac:dyDescent="0.25">
      <c r="A3344" s="4">
        <v>41014</v>
      </c>
      <c r="B3344">
        <v>4</v>
      </c>
      <c r="C3344">
        <v>1</v>
      </c>
      <c r="D3344" s="5" t="s">
        <v>43</v>
      </c>
      <c r="E3344" s="6">
        <v>710.58</v>
      </c>
      <c r="F3344" s="6">
        <v>1065.9100000000001</v>
      </c>
      <c r="G3344" s="6">
        <v>1776.49</v>
      </c>
      <c r="H3344" s="6" t="str">
        <f>VLOOKUP(Tabla1[[#This Row],[Caja]],Originales!$I$3:$K$6,2,FALSE)</f>
        <v>Telde</v>
      </c>
      <c r="I3344" s="6" t="str">
        <f>VLOOKUP(Tabla1[[#This Row],[Caja]],Originales!$I$3:$K$6,3,FALSE)</f>
        <v>Las Palmas</v>
      </c>
      <c r="J3344" s="9" t="str">
        <f>VLOOKUP(Tabla1[[#This Row],[CodigoEmpleado]],Originales!$M$3:$P$13,2,FALSE)</f>
        <v>Jose</v>
      </c>
      <c r="K3344" s="10">
        <f>YEAR(Tabla1[[#This Row],[Fecha]])</f>
        <v>2012</v>
      </c>
      <c r="L3344" s="11">
        <f>MONTH(Tabla1[[#This Row],[Fecha]])</f>
        <v>4</v>
      </c>
      <c r="M3344" s="11">
        <f>DAY(Tabla1[[#This Row],[Fecha]])</f>
        <v>15</v>
      </c>
      <c r="N3344" s="11">
        <f>WEEKDAY(Tabla1[[#This Row],[Fecha]],2)</f>
        <v>7</v>
      </c>
      <c r="O3344" s="11" t="str">
        <f t="shared" si="52"/>
        <v>Domingo</v>
      </c>
    </row>
    <row r="3345" spans="1:15" x14ac:dyDescent="0.25">
      <c r="A3345" s="4">
        <v>41014</v>
      </c>
      <c r="B3345">
        <v>4</v>
      </c>
      <c r="C3345">
        <v>2</v>
      </c>
      <c r="D3345" s="5" t="s">
        <v>47</v>
      </c>
      <c r="E3345" s="6">
        <v>771.21</v>
      </c>
      <c r="F3345" s="6">
        <v>1241.8499999999999</v>
      </c>
      <c r="G3345" s="6">
        <v>2013.06</v>
      </c>
      <c r="H3345" s="6" t="str">
        <f>VLOOKUP(Tabla1[[#This Row],[Caja]],Originales!$I$3:$K$6,2,FALSE)</f>
        <v>Telde</v>
      </c>
      <c r="I3345" s="6" t="str">
        <f>VLOOKUP(Tabla1[[#This Row],[Caja]],Originales!$I$3:$K$6,3,FALSE)</f>
        <v>Las Palmas</v>
      </c>
      <c r="J3345" s="9" t="str">
        <f>VLOOKUP(Tabla1[[#This Row],[CodigoEmpleado]],Originales!$M$3:$P$13,2,FALSE)</f>
        <v>Toño</v>
      </c>
      <c r="K3345" s="10">
        <f>YEAR(Tabla1[[#This Row],[Fecha]])</f>
        <v>2012</v>
      </c>
      <c r="L3345" s="11">
        <f>MONTH(Tabla1[[#This Row],[Fecha]])</f>
        <v>4</v>
      </c>
      <c r="M3345" s="11">
        <f>DAY(Tabla1[[#This Row],[Fecha]])</f>
        <v>15</v>
      </c>
      <c r="N3345" s="11">
        <f>WEEKDAY(Tabla1[[#This Row],[Fecha]],2)</f>
        <v>7</v>
      </c>
      <c r="O3345" s="11" t="str">
        <f t="shared" si="52"/>
        <v>Domingo</v>
      </c>
    </row>
    <row r="3346" spans="1:15" x14ac:dyDescent="0.25">
      <c r="A3346" s="4">
        <v>41015</v>
      </c>
      <c r="B3346">
        <v>1</v>
      </c>
      <c r="C3346">
        <v>1</v>
      </c>
      <c r="D3346" s="5" t="s">
        <v>24</v>
      </c>
      <c r="E3346" s="6">
        <v>614.30999999999995</v>
      </c>
      <c r="F3346" s="6">
        <v>939.18</v>
      </c>
      <c r="G3346" s="6">
        <v>1553.49</v>
      </c>
      <c r="H3346" s="6" t="str">
        <f>VLOOKUP(Tabla1[[#This Row],[Caja]],Originales!$I$3:$K$6,2,FALSE)</f>
        <v>Tenerife Norte</v>
      </c>
      <c r="I3346" s="6" t="str">
        <f>VLOOKUP(Tabla1[[#This Row],[Caja]],Originales!$I$3:$K$6,3,FALSE)</f>
        <v>Tenerife</v>
      </c>
      <c r="J3346" s="9" t="str">
        <f>VLOOKUP(Tabla1[[#This Row],[CodigoEmpleado]],Originales!$M$3:$P$13,2,FALSE)</f>
        <v>Ana</v>
      </c>
      <c r="K3346" s="10">
        <f>YEAR(Tabla1[[#This Row],[Fecha]])</f>
        <v>2012</v>
      </c>
      <c r="L3346" s="11">
        <f>MONTH(Tabla1[[#This Row],[Fecha]])</f>
        <v>4</v>
      </c>
      <c r="M3346" s="11">
        <f>DAY(Tabla1[[#This Row],[Fecha]])</f>
        <v>16</v>
      </c>
      <c r="N3346" s="11">
        <f>WEEKDAY(Tabla1[[#This Row],[Fecha]],2)</f>
        <v>1</v>
      </c>
      <c r="O3346" s="11" t="str">
        <f t="shared" si="52"/>
        <v>Lunes</v>
      </c>
    </row>
    <row r="3347" spans="1:15" x14ac:dyDescent="0.25">
      <c r="A3347" s="4">
        <v>41015</v>
      </c>
      <c r="B3347">
        <v>1</v>
      </c>
      <c r="C3347">
        <v>2</v>
      </c>
      <c r="D3347" s="5" t="s">
        <v>30</v>
      </c>
      <c r="E3347" s="6">
        <v>796.05</v>
      </c>
      <c r="F3347" s="6">
        <v>1274.28</v>
      </c>
      <c r="G3347" s="6">
        <v>2070.33</v>
      </c>
      <c r="H3347" s="6" t="str">
        <f>VLOOKUP(Tabla1[[#This Row],[Caja]],Originales!$I$3:$K$6,2,FALSE)</f>
        <v>Tenerife Norte</v>
      </c>
      <c r="I3347" s="6" t="str">
        <f>VLOOKUP(Tabla1[[#This Row],[Caja]],Originales!$I$3:$K$6,3,FALSE)</f>
        <v>Tenerife</v>
      </c>
      <c r="J3347" s="9" t="str">
        <f>VLOOKUP(Tabla1[[#This Row],[CodigoEmpleado]],Originales!$M$3:$P$13,2,FALSE)</f>
        <v>Juan</v>
      </c>
      <c r="K3347" s="10">
        <f>YEAR(Tabla1[[#This Row],[Fecha]])</f>
        <v>2012</v>
      </c>
      <c r="L3347" s="11">
        <f>MONTH(Tabla1[[#This Row],[Fecha]])</f>
        <v>4</v>
      </c>
      <c r="M3347" s="11">
        <f>DAY(Tabla1[[#This Row],[Fecha]])</f>
        <v>16</v>
      </c>
      <c r="N3347" s="11">
        <f>WEEKDAY(Tabla1[[#This Row],[Fecha]],2)</f>
        <v>1</v>
      </c>
      <c r="O3347" s="11" t="str">
        <f t="shared" si="52"/>
        <v>Lunes</v>
      </c>
    </row>
    <row r="3348" spans="1:15" x14ac:dyDescent="0.25">
      <c r="A3348" s="4">
        <v>41015</v>
      </c>
      <c r="B3348">
        <v>2</v>
      </c>
      <c r="C3348">
        <v>1</v>
      </c>
      <c r="D3348" s="5" t="s">
        <v>16</v>
      </c>
      <c r="E3348" s="6">
        <v>586.79</v>
      </c>
      <c r="F3348" s="6">
        <v>978.87</v>
      </c>
      <c r="G3348" s="6">
        <v>1565.66</v>
      </c>
      <c r="H3348" s="6" t="str">
        <f>VLOOKUP(Tabla1[[#This Row],[Caja]],Originales!$I$3:$K$6,2,FALSE)</f>
        <v>Tenerife Sur</v>
      </c>
      <c r="I3348" s="6" t="str">
        <f>VLOOKUP(Tabla1[[#This Row],[Caja]],Originales!$I$3:$K$6,3,FALSE)</f>
        <v>Tenerife</v>
      </c>
      <c r="J3348" s="9" t="str">
        <f>VLOOKUP(Tabla1[[#This Row],[CodigoEmpleado]],Originales!$M$3:$P$13,2,FALSE)</f>
        <v>Jorge</v>
      </c>
      <c r="K3348" s="10">
        <f>YEAR(Tabla1[[#This Row],[Fecha]])</f>
        <v>2012</v>
      </c>
      <c r="L3348" s="11">
        <f>MONTH(Tabla1[[#This Row],[Fecha]])</f>
        <v>4</v>
      </c>
      <c r="M3348" s="11">
        <f>DAY(Tabla1[[#This Row],[Fecha]])</f>
        <v>16</v>
      </c>
      <c r="N3348" s="11">
        <f>WEEKDAY(Tabla1[[#This Row],[Fecha]],2)</f>
        <v>1</v>
      </c>
      <c r="O3348" s="11" t="str">
        <f t="shared" si="52"/>
        <v>Lunes</v>
      </c>
    </row>
    <row r="3349" spans="1:15" x14ac:dyDescent="0.25">
      <c r="A3349" s="4">
        <v>41015</v>
      </c>
      <c r="B3349">
        <v>2</v>
      </c>
      <c r="C3349">
        <v>2</v>
      </c>
      <c r="D3349" s="5" t="s">
        <v>22</v>
      </c>
      <c r="E3349" s="6">
        <v>656.61</v>
      </c>
      <c r="F3349" s="6">
        <v>1075.99</v>
      </c>
      <c r="G3349" s="6">
        <v>1732.6</v>
      </c>
      <c r="H3349" s="6" t="str">
        <f>VLOOKUP(Tabla1[[#This Row],[Caja]],Originales!$I$3:$K$6,2,FALSE)</f>
        <v>Tenerife Sur</v>
      </c>
      <c r="I3349" s="6" t="str">
        <f>VLOOKUP(Tabla1[[#This Row],[Caja]],Originales!$I$3:$K$6,3,FALSE)</f>
        <v>Tenerife</v>
      </c>
      <c r="J3349" s="9" t="str">
        <f>VLOOKUP(Tabla1[[#This Row],[CodigoEmpleado]],Originales!$M$3:$P$13,2,FALSE)</f>
        <v>Paco</v>
      </c>
      <c r="K3349" s="10">
        <f>YEAR(Tabla1[[#This Row],[Fecha]])</f>
        <v>2012</v>
      </c>
      <c r="L3349" s="11">
        <f>MONTH(Tabla1[[#This Row],[Fecha]])</f>
        <v>4</v>
      </c>
      <c r="M3349" s="11">
        <f>DAY(Tabla1[[#This Row],[Fecha]])</f>
        <v>16</v>
      </c>
      <c r="N3349" s="11">
        <f>WEEKDAY(Tabla1[[#This Row],[Fecha]],2)</f>
        <v>1</v>
      </c>
      <c r="O3349" s="11" t="str">
        <f t="shared" si="52"/>
        <v>Lunes</v>
      </c>
    </row>
    <row r="3350" spans="1:15" x14ac:dyDescent="0.25">
      <c r="A3350" s="4">
        <v>41015</v>
      </c>
      <c r="B3350">
        <v>3</v>
      </c>
      <c r="C3350">
        <v>1</v>
      </c>
      <c r="D3350" s="5" t="s">
        <v>27</v>
      </c>
      <c r="E3350" s="6">
        <v>619.58000000000004</v>
      </c>
      <c r="F3350" s="6">
        <v>1016.19</v>
      </c>
      <c r="G3350" s="6">
        <v>1635.77</v>
      </c>
      <c r="H3350" s="6" t="str">
        <f>VLOOKUP(Tabla1[[#This Row],[Caja]],Originales!$I$3:$K$6,2,FALSE)</f>
        <v>Las Canteras</v>
      </c>
      <c r="I3350" s="6" t="str">
        <f>VLOOKUP(Tabla1[[#This Row],[Caja]],Originales!$I$3:$K$6,3,FALSE)</f>
        <v>Las Palmas</v>
      </c>
      <c r="J3350" s="9" t="str">
        <f>VLOOKUP(Tabla1[[#This Row],[CodigoEmpleado]],Originales!$M$3:$P$13,2,FALSE)</f>
        <v>Bea</v>
      </c>
      <c r="K3350" s="10">
        <f>YEAR(Tabla1[[#This Row],[Fecha]])</f>
        <v>2012</v>
      </c>
      <c r="L3350" s="11">
        <f>MONTH(Tabla1[[#This Row],[Fecha]])</f>
        <v>4</v>
      </c>
      <c r="M3350" s="11">
        <f>DAY(Tabla1[[#This Row],[Fecha]])</f>
        <v>16</v>
      </c>
      <c r="N3350" s="11">
        <f>WEEKDAY(Tabla1[[#This Row],[Fecha]],2)</f>
        <v>1</v>
      </c>
      <c r="O3350" s="11" t="str">
        <f t="shared" si="52"/>
        <v>Lunes</v>
      </c>
    </row>
    <row r="3351" spans="1:15" x14ac:dyDescent="0.25">
      <c r="A3351" s="4">
        <v>41015</v>
      </c>
      <c r="B3351">
        <v>3</v>
      </c>
      <c r="C3351">
        <v>2</v>
      </c>
      <c r="D3351" s="5" t="s">
        <v>32</v>
      </c>
      <c r="E3351" s="6">
        <v>706.06</v>
      </c>
      <c r="F3351" s="6">
        <v>1065.0999999999999</v>
      </c>
      <c r="G3351" s="6">
        <v>1771.16</v>
      </c>
      <c r="H3351" s="6" t="str">
        <f>VLOOKUP(Tabla1[[#This Row],[Caja]],Originales!$I$3:$K$6,2,FALSE)</f>
        <v>Las Canteras</v>
      </c>
      <c r="I3351" s="6" t="str">
        <f>VLOOKUP(Tabla1[[#This Row],[Caja]],Originales!$I$3:$K$6,3,FALSE)</f>
        <v>Las Palmas</v>
      </c>
      <c r="J3351" s="9" t="str">
        <f>VLOOKUP(Tabla1[[#This Row],[CodigoEmpleado]],Originales!$M$3:$P$13,2,FALSE)</f>
        <v>Ana</v>
      </c>
      <c r="K3351" s="10">
        <f>YEAR(Tabla1[[#This Row],[Fecha]])</f>
        <v>2012</v>
      </c>
      <c r="L3351" s="11">
        <f>MONTH(Tabla1[[#This Row],[Fecha]])</f>
        <v>4</v>
      </c>
      <c r="M3351" s="11">
        <f>DAY(Tabla1[[#This Row],[Fecha]])</f>
        <v>16</v>
      </c>
      <c r="N3351" s="11">
        <f>WEEKDAY(Tabla1[[#This Row],[Fecha]],2)</f>
        <v>1</v>
      </c>
      <c r="O3351" s="11" t="str">
        <f t="shared" si="52"/>
        <v>Lunes</v>
      </c>
    </row>
    <row r="3352" spans="1:15" x14ac:dyDescent="0.25">
      <c r="A3352" s="4">
        <v>41015</v>
      </c>
      <c r="B3352">
        <v>4</v>
      </c>
      <c r="C3352">
        <v>1</v>
      </c>
      <c r="D3352" s="5" t="s">
        <v>37</v>
      </c>
      <c r="E3352" s="6">
        <v>656.56</v>
      </c>
      <c r="F3352" s="6">
        <v>1093.77</v>
      </c>
      <c r="G3352" s="6">
        <v>1750.33</v>
      </c>
      <c r="H3352" s="6" t="str">
        <f>VLOOKUP(Tabla1[[#This Row],[Caja]],Originales!$I$3:$K$6,2,FALSE)</f>
        <v>Telde</v>
      </c>
      <c r="I3352" s="6" t="str">
        <f>VLOOKUP(Tabla1[[#This Row],[Caja]],Originales!$I$3:$K$6,3,FALSE)</f>
        <v>Las Palmas</v>
      </c>
      <c r="J3352" s="9" t="str">
        <f>VLOOKUP(Tabla1[[#This Row],[CodigoEmpleado]],Originales!$M$3:$P$13,2,FALSE)</f>
        <v>Luis</v>
      </c>
      <c r="K3352" s="10">
        <f>YEAR(Tabla1[[#This Row],[Fecha]])</f>
        <v>2012</v>
      </c>
      <c r="L3352" s="11">
        <f>MONTH(Tabla1[[#This Row],[Fecha]])</f>
        <v>4</v>
      </c>
      <c r="M3352" s="11">
        <f>DAY(Tabla1[[#This Row],[Fecha]])</f>
        <v>16</v>
      </c>
      <c r="N3352" s="11">
        <f>WEEKDAY(Tabla1[[#This Row],[Fecha]],2)</f>
        <v>1</v>
      </c>
      <c r="O3352" s="11" t="str">
        <f t="shared" si="52"/>
        <v>Lunes</v>
      </c>
    </row>
    <row r="3353" spans="1:15" x14ac:dyDescent="0.25">
      <c r="A3353" s="4">
        <v>41015</v>
      </c>
      <c r="B3353">
        <v>4</v>
      </c>
      <c r="C3353">
        <v>2</v>
      </c>
      <c r="D3353" s="5" t="s">
        <v>40</v>
      </c>
      <c r="E3353" s="6">
        <v>637.52</v>
      </c>
      <c r="F3353" s="6">
        <v>1070.42</v>
      </c>
      <c r="G3353" s="6">
        <v>1707.94</v>
      </c>
      <c r="H3353" s="6" t="str">
        <f>VLOOKUP(Tabla1[[#This Row],[Caja]],Originales!$I$3:$K$6,2,FALSE)</f>
        <v>Telde</v>
      </c>
      <c r="I3353" s="6" t="str">
        <f>VLOOKUP(Tabla1[[#This Row],[Caja]],Originales!$I$3:$K$6,3,FALSE)</f>
        <v>Las Palmas</v>
      </c>
      <c r="J3353" s="9" t="str">
        <f>VLOOKUP(Tabla1[[#This Row],[CodigoEmpleado]],Originales!$M$3:$P$13,2,FALSE)</f>
        <v>Pepe</v>
      </c>
      <c r="K3353" s="10">
        <f>YEAR(Tabla1[[#This Row],[Fecha]])</f>
        <v>2012</v>
      </c>
      <c r="L3353" s="11">
        <f>MONTH(Tabla1[[#This Row],[Fecha]])</f>
        <v>4</v>
      </c>
      <c r="M3353" s="11">
        <f>DAY(Tabla1[[#This Row],[Fecha]])</f>
        <v>16</v>
      </c>
      <c r="N3353" s="11">
        <f>WEEKDAY(Tabla1[[#This Row],[Fecha]],2)</f>
        <v>1</v>
      </c>
      <c r="O3353" s="11" t="str">
        <f t="shared" si="52"/>
        <v>Lunes</v>
      </c>
    </row>
    <row r="3354" spans="1:15" x14ac:dyDescent="0.25">
      <c r="A3354" s="4">
        <v>41016</v>
      </c>
      <c r="B3354">
        <v>1</v>
      </c>
      <c r="C3354">
        <v>1</v>
      </c>
      <c r="D3354" s="5" t="s">
        <v>41</v>
      </c>
      <c r="E3354" s="6">
        <v>620.67999999999995</v>
      </c>
      <c r="F3354" s="6">
        <v>945.91</v>
      </c>
      <c r="G3354" s="6">
        <v>1566.59</v>
      </c>
      <c r="H3354" s="6" t="str">
        <f>VLOOKUP(Tabla1[[#This Row],[Caja]],Originales!$I$3:$K$6,2,FALSE)</f>
        <v>Tenerife Norte</v>
      </c>
      <c r="I3354" s="6" t="str">
        <f>VLOOKUP(Tabla1[[#This Row],[Caja]],Originales!$I$3:$K$6,3,FALSE)</f>
        <v>Tenerife</v>
      </c>
      <c r="J3354" s="9" t="str">
        <f>VLOOKUP(Tabla1[[#This Row],[CodigoEmpleado]],Originales!$M$3:$P$13,2,FALSE)</f>
        <v>Javi</v>
      </c>
      <c r="K3354" s="10">
        <f>YEAR(Tabla1[[#This Row],[Fecha]])</f>
        <v>2012</v>
      </c>
      <c r="L3354" s="11">
        <f>MONTH(Tabla1[[#This Row],[Fecha]])</f>
        <v>4</v>
      </c>
      <c r="M3354" s="11">
        <f>DAY(Tabla1[[#This Row],[Fecha]])</f>
        <v>17</v>
      </c>
      <c r="N3354" s="11">
        <f>WEEKDAY(Tabla1[[#This Row],[Fecha]],2)</f>
        <v>2</v>
      </c>
      <c r="O3354" s="11" t="str">
        <f t="shared" si="52"/>
        <v>Martes</v>
      </c>
    </row>
    <row r="3355" spans="1:15" x14ac:dyDescent="0.25">
      <c r="A3355" s="4">
        <v>41016</v>
      </c>
      <c r="B3355">
        <v>1</v>
      </c>
      <c r="C3355">
        <v>2</v>
      </c>
      <c r="D3355" s="5" t="s">
        <v>43</v>
      </c>
      <c r="E3355" s="6">
        <v>703.03</v>
      </c>
      <c r="F3355" s="6">
        <v>1100.04</v>
      </c>
      <c r="G3355" s="6">
        <v>1803.07</v>
      </c>
      <c r="H3355" s="6" t="str">
        <f>VLOOKUP(Tabla1[[#This Row],[Caja]],Originales!$I$3:$K$6,2,FALSE)</f>
        <v>Tenerife Norte</v>
      </c>
      <c r="I3355" s="6" t="str">
        <f>VLOOKUP(Tabla1[[#This Row],[Caja]],Originales!$I$3:$K$6,3,FALSE)</f>
        <v>Tenerife</v>
      </c>
      <c r="J3355" s="9" t="str">
        <f>VLOOKUP(Tabla1[[#This Row],[CodigoEmpleado]],Originales!$M$3:$P$13,2,FALSE)</f>
        <v>Jose</v>
      </c>
      <c r="K3355" s="10">
        <f>YEAR(Tabla1[[#This Row],[Fecha]])</f>
        <v>2012</v>
      </c>
      <c r="L3355" s="11">
        <f>MONTH(Tabla1[[#This Row],[Fecha]])</f>
        <v>4</v>
      </c>
      <c r="M3355" s="11">
        <f>DAY(Tabla1[[#This Row],[Fecha]])</f>
        <v>17</v>
      </c>
      <c r="N3355" s="11">
        <f>WEEKDAY(Tabla1[[#This Row],[Fecha]],2)</f>
        <v>2</v>
      </c>
      <c r="O3355" s="11" t="str">
        <f t="shared" si="52"/>
        <v>Martes</v>
      </c>
    </row>
    <row r="3356" spans="1:15" x14ac:dyDescent="0.25">
      <c r="A3356" s="4">
        <v>41016</v>
      </c>
      <c r="B3356">
        <v>2</v>
      </c>
      <c r="C3356">
        <v>1</v>
      </c>
      <c r="D3356" s="5" t="s">
        <v>47</v>
      </c>
      <c r="E3356" s="6">
        <v>586.88</v>
      </c>
      <c r="F3356" s="6">
        <v>986.41</v>
      </c>
      <c r="G3356" s="6">
        <v>1573.29</v>
      </c>
      <c r="H3356" s="6" t="str">
        <f>VLOOKUP(Tabla1[[#This Row],[Caja]],Originales!$I$3:$K$6,2,FALSE)</f>
        <v>Tenerife Sur</v>
      </c>
      <c r="I3356" s="6" t="str">
        <f>VLOOKUP(Tabla1[[#This Row],[Caja]],Originales!$I$3:$K$6,3,FALSE)</f>
        <v>Tenerife</v>
      </c>
      <c r="J3356" s="9" t="str">
        <f>VLOOKUP(Tabla1[[#This Row],[CodigoEmpleado]],Originales!$M$3:$P$13,2,FALSE)</f>
        <v>Toño</v>
      </c>
      <c r="K3356" s="10">
        <f>YEAR(Tabla1[[#This Row],[Fecha]])</f>
        <v>2012</v>
      </c>
      <c r="L3356" s="11">
        <f>MONTH(Tabla1[[#This Row],[Fecha]])</f>
        <v>4</v>
      </c>
      <c r="M3356" s="11">
        <f>DAY(Tabla1[[#This Row],[Fecha]])</f>
        <v>17</v>
      </c>
      <c r="N3356" s="11">
        <f>WEEKDAY(Tabla1[[#This Row],[Fecha]],2)</f>
        <v>2</v>
      </c>
      <c r="O3356" s="11" t="str">
        <f t="shared" si="52"/>
        <v>Martes</v>
      </c>
    </row>
    <row r="3357" spans="1:15" x14ac:dyDescent="0.25">
      <c r="A3357" s="4">
        <v>41016</v>
      </c>
      <c r="B3357">
        <v>2</v>
      </c>
      <c r="C3357">
        <v>2</v>
      </c>
      <c r="D3357" s="5" t="s">
        <v>24</v>
      </c>
      <c r="E3357" s="6">
        <v>792.52</v>
      </c>
      <c r="F3357" s="6">
        <v>1305.17</v>
      </c>
      <c r="G3357" s="6">
        <v>2097.69</v>
      </c>
      <c r="H3357" s="6" t="str">
        <f>VLOOKUP(Tabla1[[#This Row],[Caja]],Originales!$I$3:$K$6,2,FALSE)</f>
        <v>Tenerife Sur</v>
      </c>
      <c r="I3357" s="6" t="str">
        <f>VLOOKUP(Tabla1[[#This Row],[Caja]],Originales!$I$3:$K$6,3,FALSE)</f>
        <v>Tenerife</v>
      </c>
      <c r="J3357" s="9" t="str">
        <f>VLOOKUP(Tabla1[[#This Row],[CodigoEmpleado]],Originales!$M$3:$P$13,2,FALSE)</f>
        <v>Ana</v>
      </c>
      <c r="K3357" s="10">
        <f>YEAR(Tabla1[[#This Row],[Fecha]])</f>
        <v>2012</v>
      </c>
      <c r="L3357" s="11">
        <f>MONTH(Tabla1[[#This Row],[Fecha]])</f>
        <v>4</v>
      </c>
      <c r="M3357" s="11">
        <f>DAY(Tabla1[[#This Row],[Fecha]])</f>
        <v>17</v>
      </c>
      <c r="N3357" s="11">
        <f>WEEKDAY(Tabla1[[#This Row],[Fecha]],2)</f>
        <v>2</v>
      </c>
      <c r="O3357" s="11" t="str">
        <f t="shared" si="52"/>
        <v>Martes</v>
      </c>
    </row>
    <row r="3358" spans="1:15" x14ac:dyDescent="0.25">
      <c r="A3358" s="4">
        <v>41016</v>
      </c>
      <c r="B3358">
        <v>3</v>
      </c>
      <c r="C3358">
        <v>1</v>
      </c>
      <c r="D3358" s="5" t="s">
        <v>30</v>
      </c>
      <c r="E3358" s="6">
        <v>665.31</v>
      </c>
      <c r="F3358" s="6">
        <v>1025.95</v>
      </c>
      <c r="G3358" s="6">
        <v>1691.26</v>
      </c>
      <c r="H3358" s="6" t="str">
        <f>VLOOKUP(Tabla1[[#This Row],[Caja]],Originales!$I$3:$K$6,2,FALSE)</f>
        <v>Las Canteras</v>
      </c>
      <c r="I3358" s="6" t="str">
        <f>VLOOKUP(Tabla1[[#This Row],[Caja]],Originales!$I$3:$K$6,3,FALSE)</f>
        <v>Las Palmas</v>
      </c>
      <c r="J3358" s="9" t="str">
        <f>VLOOKUP(Tabla1[[#This Row],[CodigoEmpleado]],Originales!$M$3:$P$13,2,FALSE)</f>
        <v>Juan</v>
      </c>
      <c r="K3358" s="10">
        <f>YEAR(Tabla1[[#This Row],[Fecha]])</f>
        <v>2012</v>
      </c>
      <c r="L3358" s="11">
        <f>MONTH(Tabla1[[#This Row],[Fecha]])</f>
        <v>4</v>
      </c>
      <c r="M3358" s="11">
        <f>DAY(Tabla1[[#This Row],[Fecha]])</f>
        <v>17</v>
      </c>
      <c r="N3358" s="11">
        <f>WEEKDAY(Tabla1[[#This Row],[Fecha]],2)</f>
        <v>2</v>
      </c>
      <c r="O3358" s="11" t="str">
        <f t="shared" si="52"/>
        <v>Martes</v>
      </c>
    </row>
    <row r="3359" spans="1:15" x14ac:dyDescent="0.25">
      <c r="A3359" s="4">
        <v>41016</v>
      </c>
      <c r="B3359">
        <v>3</v>
      </c>
      <c r="C3359">
        <v>2</v>
      </c>
      <c r="D3359" s="5" t="s">
        <v>16</v>
      </c>
      <c r="E3359" s="6">
        <v>685.23</v>
      </c>
      <c r="F3359" s="6">
        <v>1105</v>
      </c>
      <c r="G3359" s="6">
        <v>1790.23</v>
      </c>
      <c r="H3359" s="6" t="str">
        <f>VLOOKUP(Tabla1[[#This Row],[Caja]],Originales!$I$3:$K$6,2,FALSE)</f>
        <v>Las Canteras</v>
      </c>
      <c r="I3359" s="6" t="str">
        <f>VLOOKUP(Tabla1[[#This Row],[Caja]],Originales!$I$3:$K$6,3,FALSE)</f>
        <v>Las Palmas</v>
      </c>
      <c r="J3359" s="9" t="str">
        <f>VLOOKUP(Tabla1[[#This Row],[CodigoEmpleado]],Originales!$M$3:$P$13,2,FALSE)</f>
        <v>Jorge</v>
      </c>
      <c r="K3359" s="10">
        <f>YEAR(Tabla1[[#This Row],[Fecha]])</f>
        <v>2012</v>
      </c>
      <c r="L3359" s="11">
        <f>MONTH(Tabla1[[#This Row],[Fecha]])</f>
        <v>4</v>
      </c>
      <c r="M3359" s="11">
        <f>DAY(Tabla1[[#This Row],[Fecha]])</f>
        <v>17</v>
      </c>
      <c r="N3359" s="11">
        <f>WEEKDAY(Tabla1[[#This Row],[Fecha]],2)</f>
        <v>2</v>
      </c>
      <c r="O3359" s="11" t="str">
        <f t="shared" si="52"/>
        <v>Martes</v>
      </c>
    </row>
    <row r="3360" spans="1:15" x14ac:dyDescent="0.25">
      <c r="A3360" s="4">
        <v>41016</v>
      </c>
      <c r="B3360">
        <v>4</v>
      </c>
      <c r="C3360">
        <v>1</v>
      </c>
      <c r="D3360" s="5" t="s">
        <v>22</v>
      </c>
      <c r="E3360" s="6">
        <v>672.88</v>
      </c>
      <c r="F3360" s="6">
        <v>1026.26</v>
      </c>
      <c r="G3360" s="6">
        <v>1699.14</v>
      </c>
      <c r="H3360" s="6" t="str">
        <f>VLOOKUP(Tabla1[[#This Row],[Caja]],Originales!$I$3:$K$6,2,FALSE)</f>
        <v>Telde</v>
      </c>
      <c r="I3360" s="6" t="str">
        <f>VLOOKUP(Tabla1[[#This Row],[Caja]],Originales!$I$3:$K$6,3,FALSE)</f>
        <v>Las Palmas</v>
      </c>
      <c r="J3360" s="9" t="str">
        <f>VLOOKUP(Tabla1[[#This Row],[CodigoEmpleado]],Originales!$M$3:$P$13,2,FALSE)</f>
        <v>Paco</v>
      </c>
      <c r="K3360" s="10">
        <f>YEAR(Tabla1[[#This Row],[Fecha]])</f>
        <v>2012</v>
      </c>
      <c r="L3360" s="11">
        <f>MONTH(Tabla1[[#This Row],[Fecha]])</f>
        <v>4</v>
      </c>
      <c r="M3360" s="11">
        <f>DAY(Tabla1[[#This Row],[Fecha]])</f>
        <v>17</v>
      </c>
      <c r="N3360" s="11">
        <f>WEEKDAY(Tabla1[[#This Row],[Fecha]],2)</f>
        <v>2</v>
      </c>
      <c r="O3360" s="11" t="str">
        <f t="shared" si="52"/>
        <v>Martes</v>
      </c>
    </row>
    <row r="3361" spans="1:15" x14ac:dyDescent="0.25">
      <c r="A3361" s="4">
        <v>41016</v>
      </c>
      <c r="B3361">
        <v>4</v>
      </c>
      <c r="C3361">
        <v>2</v>
      </c>
      <c r="D3361" s="5" t="s">
        <v>27</v>
      </c>
      <c r="E3361" s="6">
        <v>783.99</v>
      </c>
      <c r="F3361" s="6">
        <v>1261.1300000000001</v>
      </c>
      <c r="G3361" s="6">
        <v>2045.12</v>
      </c>
      <c r="H3361" s="6" t="str">
        <f>VLOOKUP(Tabla1[[#This Row],[Caja]],Originales!$I$3:$K$6,2,FALSE)</f>
        <v>Telde</v>
      </c>
      <c r="I3361" s="6" t="str">
        <f>VLOOKUP(Tabla1[[#This Row],[Caja]],Originales!$I$3:$K$6,3,FALSE)</f>
        <v>Las Palmas</v>
      </c>
      <c r="J3361" s="9" t="str">
        <f>VLOOKUP(Tabla1[[#This Row],[CodigoEmpleado]],Originales!$M$3:$P$13,2,FALSE)</f>
        <v>Bea</v>
      </c>
      <c r="K3361" s="10">
        <f>YEAR(Tabla1[[#This Row],[Fecha]])</f>
        <v>2012</v>
      </c>
      <c r="L3361" s="11">
        <f>MONTH(Tabla1[[#This Row],[Fecha]])</f>
        <v>4</v>
      </c>
      <c r="M3361" s="11">
        <f>DAY(Tabla1[[#This Row],[Fecha]])</f>
        <v>17</v>
      </c>
      <c r="N3361" s="11">
        <f>WEEKDAY(Tabla1[[#This Row],[Fecha]],2)</f>
        <v>2</v>
      </c>
      <c r="O3361" s="11" t="str">
        <f t="shared" si="52"/>
        <v>Martes</v>
      </c>
    </row>
    <row r="3362" spans="1:15" x14ac:dyDescent="0.25">
      <c r="A3362" s="4">
        <v>41017</v>
      </c>
      <c r="B3362">
        <v>1</v>
      </c>
      <c r="C3362">
        <v>1</v>
      </c>
      <c r="D3362" s="5" t="s">
        <v>32</v>
      </c>
      <c r="E3362" s="6">
        <v>616.96</v>
      </c>
      <c r="F3362" s="6">
        <v>1054.3599999999999</v>
      </c>
      <c r="G3362" s="6">
        <v>1671.32</v>
      </c>
      <c r="H3362" s="6" t="str">
        <f>VLOOKUP(Tabla1[[#This Row],[Caja]],Originales!$I$3:$K$6,2,FALSE)</f>
        <v>Tenerife Norte</v>
      </c>
      <c r="I3362" s="6" t="str">
        <f>VLOOKUP(Tabla1[[#This Row],[Caja]],Originales!$I$3:$K$6,3,FALSE)</f>
        <v>Tenerife</v>
      </c>
      <c r="J3362" s="9" t="str">
        <f>VLOOKUP(Tabla1[[#This Row],[CodigoEmpleado]],Originales!$M$3:$P$13,2,FALSE)</f>
        <v>Ana</v>
      </c>
      <c r="K3362" s="10">
        <f>YEAR(Tabla1[[#This Row],[Fecha]])</f>
        <v>2012</v>
      </c>
      <c r="L3362" s="11">
        <f>MONTH(Tabla1[[#This Row],[Fecha]])</f>
        <v>4</v>
      </c>
      <c r="M3362" s="11">
        <f>DAY(Tabla1[[#This Row],[Fecha]])</f>
        <v>18</v>
      </c>
      <c r="N3362" s="11">
        <f>WEEKDAY(Tabla1[[#This Row],[Fecha]],2)</f>
        <v>3</v>
      </c>
      <c r="O3362" s="11" t="str">
        <f t="shared" si="52"/>
        <v>Miércoles</v>
      </c>
    </row>
    <row r="3363" spans="1:15" x14ac:dyDescent="0.25">
      <c r="A3363" s="4">
        <v>41017</v>
      </c>
      <c r="B3363">
        <v>1</v>
      </c>
      <c r="C3363">
        <v>2</v>
      </c>
      <c r="D3363" s="5" t="s">
        <v>37</v>
      </c>
      <c r="E3363" s="6">
        <v>638.24</v>
      </c>
      <c r="F3363" s="6">
        <v>1104.76</v>
      </c>
      <c r="G3363" s="6">
        <v>1743</v>
      </c>
      <c r="H3363" s="6" t="str">
        <f>VLOOKUP(Tabla1[[#This Row],[Caja]],Originales!$I$3:$K$6,2,FALSE)</f>
        <v>Tenerife Norte</v>
      </c>
      <c r="I3363" s="6" t="str">
        <f>VLOOKUP(Tabla1[[#This Row],[Caja]],Originales!$I$3:$K$6,3,FALSE)</f>
        <v>Tenerife</v>
      </c>
      <c r="J3363" s="9" t="str">
        <f>VLOOKUP(Tabla1[[#This Row],[CodigoEmpleado]],Originales!$M$3:$P$13,2,FALSE)</f>
        <v>Luis</v>
      </c>
      <c r="K3363" s="10">
        <f>YEAR(Tabla1[[#This Row],[Fecha]])</f>
        <v>2012</v>
      </c>
      <c r="L3363" s="11">
        <f>MONTH(Tabla1[[#This Row],[Fecha]])</f>
        <v>4</v>
      </c>
      <c r="M3363" s="11">
        <f>DAY(Tabla1[[#This Row],[Fecha]])</f>
        <v>18</v>
      </c>
      <c r="N3363" s="11">
        <f>WEEKDAY(Tabla1[[#This Row],[Fecha]],2)</f>
        <v>3</v>
      </c>
      <c r="O3363" s="11" t="str">
        <f t="shared" si="52"/>
        <v>Miércoles</v>
      </c>
    </row>
    <row r="3364" spans="1:15" x14ac:dyDescent="0.25">
      <c r="A3364" s="4">
        <v>41017</v>
      </c>
      <c r="B3364">
        <v>2</v>
      </c>
      <c r="C3364">
        <v>1</v>
      </c>
      <c r="D3364" s="5" t="s">
        <v>40</v>
      </c>
      <c r="E3364" s="6">
        <v>631.11</v>
      </c>
      <c r="F3364" s="6">
        <v>1027.69</v>
      </c>
      <c r="G3364" s="6">
        <v>1658.8</v>
      </c>
      <c r="H3364" s="6" t="str">
        <f>VLOOKUP(Tabla1[[#This Row],[Caja]],Originales!$I$3:$K$6,2,FALSE)</f>
        <v>Tenerife Sur</v>
      </c>
      <c r="I3364" s="6" t="str">
        <f>VLOOKUP(Tabla1[[#This Row],[Caja]],Originales!$I$3:$K$6,3,FALSE)</f>
        <v>Tenerife</v>
      </c>
      <c r="J3364" s="9" t="str">
        <f>VLOOKUP(Tabla1[[#This Row],[CodigoEmpleado]],Originales!$M$3:$P$13,2,FALSE)</f>
        <v>Pepe</v>
      </c>
      <c r="K3364" s="10">
        <f>YEAR(Tabla1[[#This Row],[Fecha]])</f>
        <v>2012</v>
      </c>
      <c r="L3364" s="11">
        <f>MONTH(Tabla1[[#This Row],[Fecha]])</f>
        <v>4</v>
      </c>
      <c r="M3364" s="11">
        <f>DAY(Tabla1[[#This Row],[Fecha]])</f>
        <v>18</v>
      </c>
      <c r="N3364" s="11">
        <f>WEEKDAY(Tabla1[[#This Row],[Fecha]],2)</f>
        <v>3</v>
      </c>
      <c r="O3364" s="11" t="str">
        <f t="shared" si="52"/>
        <v>Miércoles</v>
      </c>
    </row>
    <row r="3365" spans="1:15" x14ac:dyDescent="0.25">
      <c r="A3365" s="4">
        <v>41017</v>
      </c>
      <c r="B3365">
        <v>2</v>
      </c>
      <c r="C3365">
        <v>2</v>
      </c>
      <c r="D3365" s="5" t="s">
        <v>41</v>
      </c>
      <c r="E3365" s="6">
        <v>687.43</v>
      </c>
      <c r="F3365" s="6">
        <v>1053.51</v>
      </c>
      <c r="G3365" s="6">
        <v>1740.94</v>
      </c>
      <c r="H3365" s="6" t="str">
        <f>VLOOKUP(Tabla1[[#This Row],[Caja]],Originales!$I$3:$K$6,2,FALSE)</f>
        <v>Tenerife Sur</v>
      </c>
      <c r="I3365" s="6" t="str">
        <f>VLOOKUP(Tabla1[[#This Row],[Caja]],Originales!$I$3:$K$6,3,FALSE)</f>
        <v>Tenerife</v>
      </c>
      <c r="J3365" s="9" t="str">
        <f>VLOOKUP(Tabla1[[#This Row],[CodigoEmpleado]],Originales!$M$3:$P$13,2,FALSE)</f>
        <v>Javi</v>
      </c>
      <c r="K3365" s="10">
        <f>YEAR(Tabla1[[#This Row],[Fecha]])</f>
        <v>2012</v>
      </c>
      <c r="L3365" s="11">
        <f>MONTH(Tabla1[[#This Row],[Fecha]])</f>
        <v>4</v>
      </c>
      <c r="M3365" s="11">
        <f>DAY(Tabla1[[#This Row],[Fecha]])</f>
        <v>18</v>
      </c>
      <c r="N3365" s="11">
        <f>WEEKDAY(Tabla1[[#This Row],[Fecha]],2)</f>
        <v>3</v>
      </c>
      <c r="O3365" s="11" t="str">
        <f t="shared" si="52"/>
        <v>Miércoles</v>
      </c>
    </row>
    <row r="3366" spans="1:15" x14ac:dyDescent="0.25">
      <c r="A3366" s="4">
        <v>41017</v>
      </c>
      <c r="B3366">
        <v>3</v>
      </c>
      <c r="C3366">
        <v>1</v>
      </c>
      <c r="D3366" s="5" t="s">
        <v>43</v>
      </c>
      <c r="E3366" s="6">
        <v>702.18</v>
      </c>
      <c r="F3366" s="6">
        <v>1067.77</v>
      </c>
      <c r="G3366" s="6">
        <v>1769.95</v>
      </c>
      <c r="H3366" s="6" t="str">
        <f>VLOOKUP(Tabla1[[#This Row],[Caja]],Originales!$I$3:$K$6,2,FALSE)</f>
        <v>Las Canteras</v>
      </c>
      <c r="I3366" s="6" t="str">
        <f>VLOOKUP(Tabla1[[#This Row],[Caja]],Originales!$I$3:$K$6,3,FALSE)</f>
        <v>Las Palmas</v>
      </c>
      <c r="J3366" s="9" t="str">
        <f>VLOOKUP(Tabla1[[#This Row],[CodigoEmpleado]],Originales!$M$3:$P$13,2,FALSE)</f>
        <v>Jose</v>
      </c>
      <c r="K3366" s="10">
        <f>YEAR(Tabla1[[#This Row],[Fecha]])</f>
        <v>2012</v>
      </c>
      <c r="L3366" s="11">
        <f>MONTH(Tabla1[[#This Row],[Fecha]])</f>
        <v>4</v>
      </c>
      <c r="M3366" s="11">
        <f>DAY(Tabla1[[#This Row],[Fecha]])</f>
        <v>18</v>
      </c>
      <c r="N3366" s="11">
        <f>WEEKDAY(Tabla1[[#This Row],[Fecha]],2)</f>
        <v>3</v>
      </c>
      <c r="O3366" s="11" t="str">
        <f t="shared" si="52"/>
        <v>Miércoles</v>
      </c>
    </row>
    <row r="3367" spans="1:15" x14ac:dyDescent="0.25">
      <c r="A3367" s="4">
        <v>41017</v>
      </c>
      <c r="B3367">
        <v>3</v>
      </c>
      <c r="C3367">
        <v>2</v>
      </c>
      <c r="D3367" s="5" t="s">
        <v>47</v>
      </c>
      <c r="E3367" s="6">
        <v>676.26</v>
      </c>
      <c r="F3367" s="6">
        <v>1185.5899999999999</v>
      </c>
      <c r="G3367" s="6">
        <v>1861.85</v>
      </c>
      <c r="H3367" s="6" t="str">
        <f>VLOOKUP(Tabla1[[#This Row],[Caja]],Originales!$I$3:$K$6,2,FALSE)</f>
        <v>Las Canteras</v>
      </c>
      <c r="I3367" s="6" t="str">
        <f>VLOOKUP(Tabla1[[#This Row],[Caja]],Originales!$I$3:$K$6,3,FALSE)</f>
        <v>Las Palmas</v>
      </c>
      <c r="J3367" s="9" t="str">
        <f>VLOOKUP(Tabla1[[#This Row],[CodigoEmpleado]],Originales!$M$3:$P$13,2,FALSE)</f>
        <v>Toño</v>
      </c>
      <c r="K3367" s="10">
        <f>YEAR(Tabla1[[#This Row],[Fecha]])</f>
        <v>2012</v>
      </c>
      <c r="L3367" s="11">
        <f>MONTH(Tabla1[[#This Row],[Fecha]])</f>
        <v>4</v>
      </c>
      <c r="M3367" s="11">
        <f>DAY(Tabla1[[#This Row],[Fecha]])</f>
        <v>18</v>
      </c>
      <c r="N3367" s="11">
        <f>WEEKDAY(Tabla1[[#This Row],[Fecha]],2)</f>
        <v>3</v>
      </c>
      <c r="O3367" s="11" t="str">
        <f t="shared" si="52"/>
        <v>Miércoles</v>
      </c>
    </row>
    <row r="3368" spans="1:15" x14ac:dyDescent="0.25">
      <c r="A3368" s="4">
        <v>41017</v>
      </c>
      <c r="B3368">
        <v>4</v>
      </c>
      <c r="C3368">
        <v>1</v>
      </c>
      <c r="D3368" s="5" t="s">
        <v>24</v>
      </c>
      <c r="E3368" s="6">
        <v>601.26</v>
      </c>
      <c r="F3368" s="6">
        <v>1040.75</v>
      </c>
      <c r="G3368" s="6">
        <v>1642.01</v>
      </c>
      <c r="H3368" s="6" t="str">
        <f>VLOOKUP(Tabla1[[#This Row],[Caja]],Originales!$I$3:$K$6,2,FALSE)</f>
        <v>Telde</v>
      </c>
      <c r="I3368" s="6" t="str">
        <f>VLOOKUP(Tabla1[[#This Row],[Caja]],Originales!$I$3:$K$6,3,FALSE)</f>
        <v>Las Palmas</v>
      </c>
      <c r="J3368" s="9" t="str">
        <f>VLOOKUP(Tabla1[[#This Row],[CodigoEmpleado]],Originales!$M$3:$P$13,2,FALSE)</f>
        <v>Ana</v>
      </c>
      <c r="K3368" s="10">
        <f>YEAR(Tabla1[[#This Row],[Fecha]])</f>
        <v>2012</v>
      </c>
      <c r="L3368" s="11">
        <f>MONTH(Tabla1[[#This Row],[Fecha]])</f>
        <v>4</v>
      </c>
      <c r="M3368" s="11">
        <f>DAY(Tabla1[[#This Row],[Fecha]])</f>
        <v>18</v>
      </c>
      <c r="N3368" s="11">
        <f>WEEKDAY(Tabla1[[#This Row],[Fecha]],2)</f>
        <v>3</v>
      </c>
      <c r="O3368" s="11" t="str">
        <f t="shared" si="52"/>
        <v>Miércoles</v>
      </c>
    </row>
    <row r="3369" spans="1:15" x14ac:dyDescent="0.25">
      <c r="A3369" s="4">
        <v>41017</v>
      </c>
      <c r="B3369">
        <v>4</v>
      </c>
      <c r="C3369">
        <v>2</v>
      </c>
      <c r="D3369" s="5" t="s">
        <v>30</v>
      </c>
      <c r="E3369" s="6">
        <v>607.94000000000005</v>
      </c>
      <c r="F3369" s="6">
        <v>960.2</v>
      </c>
      <c r="G3369" s="6">
        <v>1568.14</v>
      </c>
      <c r="H3369" s="6" t="str">
        <f>VLOOKUP(Tabla1[[#This Row],[Caja]],Originales!$I$3:$K$6,2,FALSE)</f>
        <v>Telde</v>
      </c>
      <c r="I3369" s="6" t="str">
        <f>VLOOKUP(Tabla1[[#This Row],[Caja]],Originales!$I$3:$K$6,3,FALSE)</f>
        <v>Las Palmas</v>
      </c>
      <c r="J3369" s="9" t="str">
        <f>VLOOKUP(Tabla1[[#This Row],[CodigoEmpleado]],Originales!$M$3:$P$13,2,FALSE)</f>
        <v>Juan</v>
      </c>
      <c r="K3369" s="10">
        <f>YEAR(Tabla1[[#This Row],[Fecha]])</f>
        <v>2012</v>
      </c>
      <c r="L3369" s="11">
        <f>MONTH(Tabla1[[#This Row],[Fecha]])</f>
        <v>4</v>
      </c>
      <c r="M3369" s="11">
        <f>DAY(Tabla1[[#This Row],[Fecha]])</f>
        <v>18</v>
      </c>
      <c r="N3369" s="11">
        <f>WEEKDAY(Tabla1[[#This Row],[Fecha]],2)</f>
        <v>3</v>
      </c>
      <c r="O3369" s="11" t="str">
        <f t="shared" si="52"/>
        <v>Miércoles</v>
      </c>
    </row>
    <row r="3370" spans="1:15" x14ac:dyDescent="0.25">
      <c r="A3370" s="4">
        <v>41018</v>
      </c>
      <c r="B3370">
        <v>1</v>
      </c>
      <c r="C3370">
        <v>1</v>
      </c>
      <c r="D3370" s="5" t="s">
        <v>16</v>
      </c>
      <c r="E3370" s="6">
        <v>602.80999999999995</v>
      </c>
      <c r="F3370" s="6">
        <v>1055.32</v>
      </c>
      <c r="G3370" s="6">
        <v>1658.13</v>
      </c>
      <c r="H3370" s="6" t="str">
        <f>VLOOKUP(Tabla1[[#This Row],[Caja]],Originales!$I$3:$K$6,2,FALSE)</f>
        <v>Tenerife Norte</v>
      </c>
      <c r="I3370" s="6" t="str">
        <f>VLOOKUP(Tabla1[[#This Row],[Caja]],Originales!$I$3:$K$6,3,FALSE)</f>
        <v>Tenerife</v>
      </c>
      <c r="J3370" s="9" t="str">
        <f>VLOOKUP(Tabla1[[#This Row],[CodigoEmpleado]],Originales!$M$3:$P$13,2,FALSE)</f>
        <v>Jorge</v>
      </c>
      <c r="K3370" s="10">
        <f>YEAR(Tabla1[[#This Row],[Fecha]])</f>
        <v>2012</v>
      </c>
      <c r="L3370" s="11">
        <f>MONTH(Tabla1[[#This Row],[Fecha]])</f>
        <v>4</v>
      </c>
      <c r="M3370" s="11">
        <f>DAY(Tabla1[[#This Row],[Fecha]])</f>
        <v>19</v>
      </c>
      <c r="N3370" s="11">
        <f>WEEKDAY(Tabla1[[#This Row],[Fecha]],2)</f>
        <v>4</v>
      </c>
      <c r="O3370" s="11" t="str">
        <f t="shared" si="52"/>
        <v>Jueves</v>
      </c>
    </row>
    <row r="3371" spans="1:15" x14ac:dyDescent="0.25">
      <c r="A3371" s="4">
        <v>41018</v>
      </c>
      <c r="B3371">
        <v>1</v>
      </c>
      <c r="C3371">
        <v>2</v>
      </c>
      <c r="D3371" s="5" t="s">
        <v>22</v>
      </c>
      <c r="E3371" s="6">
        <v>534.29</v>
      </c>
      <c r="F3371" s="6">
        <v>972.87</v>
      </c>
      <c r="G3371" s="6">
        <v>1507.16</v>
      </c>
      <c r="H3371" s="6" t="str">
        <f>VLOOKUP(Tabla1[[#This Row],[Caja]],Originales!$I$3:$K$6,2,FALSE)</f>
        <v>Tenerife Norte</v>
      </c>
      <c r="I3371" s="6" t="str">
        <f>VLOOKUP(Tabla1[[#This Row],[Caja]],Originales!$I$3:$K$6,3,FALSE)</f>
        <v>Tenerife</v>
      </c>
      <c r="J3371" s="9" t="str">
        <f>VLOOKUP(Tabla1[[#This Row],[CodigoEmpleado]],Originales!$M$3:$P$13,2,FALSE)</f>
        <v>Paco</v>
      </c>
      <c r="K3371" s="10">
        <f>YEAR(Tabla1[[#This Row],[Fecha]])</f>
        <v>2012</v>
      </c>
      <c r="L3371" s="11">
        <f>MONTH(Tabla1[[#This Row],[Fecha]])</f>
        <v>4</v>
      </c>
      <c r="M3371" s="11">
        <f>DAY(Tabla1[[#This Row],[Fecha]])</f>
        <v>19</v>
      </c>
      <c r="N3371" s="11">
        <f>WEEKDAY(Tabla1[[#This Row],[Fecha]],2)</f>
        <v>4</v>
      </c>
      <c r="O3371" s="11" t="str">
        <f t="shared" si="52"/>
        <v>Jueves</v>
      </c>
    </row>
    <row r="3372" spans="1:15" x14ac:dyDescent="0.25">
      <c r="A3372" s="4">
        <v>41018</v>
      </c>
      <c r="B3372">
        <v>2</v>
      </c>
      <c r="C3372">
        <v>1</v>
      </c>
      <c r="D3372" s="5" t="s">
        <v>27</v>
      </c>
      <c r="E3372" s="6">
        <v>638.04999999999995</v>
      </c>
      <c r="F3372" s="6">
        <v>1030.5999999999999</v>
      </c>
      <c r="G3372" s="6">
        <v>1668.65</v>
      </c>
      <c r="H3372" s="6" t="str">
        <f>VLOOKUP(Tabla1[[#This Row],[Caja]],Originales!$I$3:$K$6,2,FALSE)</f>
        <v>Tenerife Sur</v>
      </c>
      <c r="I3372" s="6" t="str">
        <f>VLOOKUP(Tabla1[[#This Row],[Caja]],Originales!$I$3:$K$6,3,FALSE)</f>
        <v>Tenerife</v>
      </c>
      <c r="J3372" s="9" t="str">
        <f>VLOOKUP(Tabla1[[#This Row],[CodigoEmpleado]],Originales!$M$3:$P$13,2,FALSE)</f>
        <v>Bea</v>
      </c>
      <c r="K3372" s="10">
        <f>YEAR(Tabla1[[#This Row],[Fecha]])</f>
        <v>2012</v>
      </c>
      <c r="L3372" s="11">
        <f>MONTH(Tabla1[[#This Row],[Fecha]])</f>
        <v>4</v>
      </c>
      <c r="M3372" s="11">
        <f>DAY(Tabla1[[#This Row],[Fecha]])</f>
        <v>19</v>
      </c>
      <c r="N3372" s="11">
        <f>WEEKDAY(Tabla1[[#This Row],[Fecha]],2)</f>
        <v>4</v>
      </c>
      <c r="O3372" s="11" t="str">
        <f t="shared" si="52"/>
        <v>Jueves</v>
      </c>
    </row>
    <row r="3373" spans="1:15" x14ac:dyDescent="0.25">
      <c r="A3373" s="4">
        <v>41018</v>
      </c>
      <c r="B3373">
        <v>2</v>
      </c>
      <c r="C3373">
        <v>2</v>
      </c>
      <c r="D3373" s="5" t="s">
        <v>32</v>
      </c>
      <c r="E3373" s="6">
        <v>587.54999999999995</v>
      </c>
      <c r="F3373" s="6">
        <v>1047.68</v>
      </c>
      <c r="G3373" s="6">
        <v>1635.23</v>
      </c>
      <c r="H3373" s="6" t="str">
        <f>VLOOKUP(Tabla1[[#This Row],[Caja]],Originales!$I$3:$K$6,2,FALSE)</f>
        <v>Tenerife Sur</v>
      </c>
      <c r="I3373" s="6" t="str">
        <f>VLOOKUP(Tabla1[[#This Row],[Caja]],Originales!$I$3:$K$6,3,FALSE)</f>
        <v>Tenerife</v>
      </c>
      <c r="J3373" s="9" t="str">
        <f>VLOOKUP(Tabla1[[#This Row],[CodigoEmpleado]],Originales!$M$3:$P$13,2,FALSE)</f>
        <v>Ana</v>
      </c>
      <c r="K3373" s="10">
        <f>YEAR(Tabla1[[#This Row],[Fecha]])</f>
        <v>2012</v>
      </c>
      <c r="L3373" s="11">
        <f>MONTH(Tabla1[[#This Row],[Fecha]])</f>
        <v>4</v>
      </c>
      <c r="M3373" s="11">
        <f>DAY(Tabla1[[#This Row],[Fecha]])</f>
        <v>19</v>
      </c>
      <c r="N3373" s="11">
        <f>WEEKDAY(Tabla1[[#This Row],[Fecha]],2)</f>
        <v>4</v>
      </c>
      <c r="O3373" s="11" t="str">
        <f t="shared" si="52"/>
        <v>Jueves</v>
      </c>
    </row>
    <row r="3374" spans="1:15" x14ac:dyDescent="0.25">
      <c r="A3374" s="4">
        <v>41018</v>
      </c>
      <c r="B3374">
        <v>3</v>
      </c>
      <c r="C3374">
        <v>1</v>
      </c>
      <c r="D3374" s="5" t="s">
        <v>37</v>
      </c>
      <c r="E3374" s="6">
        <v>637.80999999999995</v>
      </c>
      <c r="F3374" s="6">
        <v>1024.1400000000001</v>
      </c>
      <c r="G3374" s="6">
        <v>1661.95</v>
      </c>
      <c r="H3374" s="6" t="str">
        <f>VLOOKUP(Tabla1[[#This Row],[Caja]],Originales!$I$3:$K$6,2,FALSE)</f>
        <v>Las Canteras</v>
      </c>
      <c r="I3374" s="6" t="str">
        <f>VLOOKUP(Tabla1[[#This Row],[Caja]],Originales!$I$3:$K$6,3,FALSE)</f>
        <v>Las Palmas</v>
      </c>
      <c r="J3374" s="9" t="str">
        <f>VLOOKUP(Tabla1[[#This Row],[CodigoEmpleado]],Originales!$M$3:$P$13,2,FALSE)</f>
        <v>Luis</v>
      </c>
      <c r="K3374" s="10">
        <f>YEAR(Tabla1[[#This Row],[Fecha]])</f>
        <v>2012</v>
      </c>
      <c r="L3374" s="11">
        <f>MONTH(Tabla1[[#This Row],[Fecha]])</f>
        <v>4</v>
      </c>
      <c r="M3374" s="11">
        <f>DAY(Tabla1[[#This Row],[Fecha]])</f>
        <v>19</v>
      </c>
      <c r="N3374" s="11">
        <f>WEEKDAY(Tabla1[[#This Row],[Fecha]],2)</f>
        <v>4</v>
      </c>
      <c r="O3374" s="11" t="str">
        <f t="shared" si="52"/>
        <v>Jueves</v>
      </c>
    </row>
    <row r="3375" spans="1:15" x14ac:dyDescent="0.25">
      <c r="A3375" s="4">
        <v>41018</v>
      </c>
      <c r="B3375">
        <v>3</v>
      </c>
      <c r="C3375">
        <v>2</v>
      </c>
      <c r="D3375" s="5" t="s">
        <v>40</v>
      </c>
      <c r="E3375" s="6">
        <v>611.44000000000005</v>
      </c>
      <c r="F3375" s="6">
        <v>984.36</v>
      </c>
      <c r="G3375" s="6">
        <v>1595.8</v>
      </c>
      <c r="H3375" s="6" t="str">
        <f>VLOOKUP(Tabla1[[#This Row],[Caja]],Originales!$I$3:$K$6,2,FALSE)</f>
        <v>Las Canteras</v>
      </c>
      <c r="I3375" s="6" t="str">
        <f>VLOOKUP(Tabla1[[#This Row],[Caja]],Originales!$I$3:$K$6,3,FALSE)</f>
        <v>Las Palmas</v>
      </c>
      <c r="J3375" s="9" t="str">
        <f>VLOOKUP(Tabla1[[#This Row],[CodigoEmpleado]],Originales!$M$3:$P$13,2,FALSE)</f>
        <v>Pepe</v>
      </c>
      <c r="K3375" s="10">
        <f>YEAR(Tabla1[[#This Row],[Fecha]])</f>
        <v>2012</v>
      </c>
      <c r="L3375" s="11">
        <f>MONTH(Tabla1[[#This Row],[Fecha]])</f>
        <v>4</v>
      </c>
      <c r="M3375" s="11">
        <f>DAY(Tabla1[[#This Row],[Fecha]])</f>
        <v>19</v>
      </c>
      <c r="N3375" s="11">
        <f>WEEKDAY(Tabla1[[#This Row],[Fecha]],2)</f>
        <v>4</v>
      </c>
      <c r="O3375" s="11" t="str">
        <f t="shared" si="52"/>
        <v>Jueves</v>
      </c>
    </row>
    <row r="3376" spans="1:15" x14ac:dyDescent="0.25">
      <c r="A3376" s="4">
        <v>41018</v>
      </c>
      <c r="B3376">
        <v>4</v>
      </c>
      <c r="C3376">
        <v>1</v>
      </c>
      <c r="D3376" s="5" t="s">
        <v>41</v>
      </c>
      <c r="E3376" s="6">
        <v>626.4</v>
      </c>
      <c r="F3376" s="6">
        <v>950.59</v>
      </c>
      <c r="G3376" s="6">
        <v>1576.99</v>
      </c>
      <c r="H3376" s="6" t="str">
        <f>VLOOKUP(Tabla1[[#This Row],[Caja]],Originales!$I$3:$K$6,2,FALSE)</f>
        <v>Telde</v>
      </c>
      <c r="I3376" s="6" t="str">
        <f>VLOOKUP(Tabla1[[#This Row],[Caja]],Originales!$I$3:$K$6,3,FALSE)</f>
        <v>Las Palmas</v>
      </c>
      <c r="J3376" s="9" t="str">
        <f>VLOOKUP(Tabla1[[#This Row],[CodigoEmpleado]],Originales!$M$3:$P$13,2,FALSE)</f>
        <v>Javi</v>
      </c>
      <c r="K3376" s="10">
        <f>YEAR(Tabla1[[#This Row],[Fecha]])</f>
        <v>2012</v>
      </c>
      <c r="L3376" s="11">
        <f>MONTH(Tabla1[[#This Row],[Fecha]])</f>
        <v>4</v>
      </c>
      <c r="M3376" s="11">
        <f>DAY(Tabla1[[#This Row],[Fecha]])</f>
        <v>19</v>
      </c>
      <c r="N3376" s="11">
        <f>WEEKDAY(Tabla1[[#This Row],[Fecha]],2)</f>
        <v>4</v>
      </c>
      <c r="O3376" s="11" t="str">
        <f t="shared" si="52"/>
        <v>Jueves</v>
      </c>
    </row>
    <row r="3377" spans="1:15" x14ac:dyDescent="0.25">
      <c r="A3377" s="4">
        <v>41018</v>
      </c>
      <c r="B3377">
        <v>4</v>
      </c>
      <c r="C3377">
        <v>2</v>
      </c>
      <c r="D3377" s="5" t="s">
        <v>43</v>
      </c>
      <c r="E3377" s="6">
        <v>682.67</v>
      </c>
      <c r="F3377" s="6">
        <v>1055.58</v>
      </c>
      <c r="G3377" s="6">
        <v>1738.25</v>
      </c>
      <c r="H3377" s="6" t="str">
        <f>VLOOKUP(Tabla1[[#This Row],[Caja]],Originales!$I$3:$K$6,2,FALSE)</f>
        <v>Telde</v>
      </c>
      <c r="I3377" s="6" t="str">
        <f>VLOOKUP(Tabla1[[#This Row],[Caja]],Originales!$I$3:$K$6,3,FALSE)</f>
        <v>Las Palmas</v>
      </c>
      <c r="J3377" s="9" t="str">
        <f>VLOOKUP(Tabla1[[#This Row],[CodigoEmpleado]],Originales!$M$3:$P$13,2,FALSE)</f>
        <v>Jose</v>
      </c>
      <c r="K3377" s="10">
        <f>YEAR(Tabla1[[#This Row],[Fecha]])</f>
        <v>2012</v>
      </c>
      <c r="L3377" s="11">
        <f>MONTH(Tabla1[[#This Row],[Fecha]])</f>
        <v>4</v>
      </c>
      <c r="M3377" s="11">
        <f>DAY(Tabla1[[#This Row],[Fecha]])</f>
        <v>19</v>
      </c>
      <c r="N3377" s="11">
        <f>WEEKDAY(Tabla1[[#This Row],[Fecha]],2)</f>
        <v>4</v>
      </c>
      <c r="O3377" s="11" t="str">
        <f t="shared" si="52"/>
        <v>Jueves</v>
      </c>
    </row>
    <row r="3378" spans="1:15" x14ac:dyDescent="0.25">
      <c r="A3378" s="4">
        <v>41019</v>
      </c>
      <c r="B3378">
        <v>1</v>
      </c>
      <c r="C3378">
        <v>1</v>
      </c>
      <c r="D3378" s="5" t="s">
        <v>47</v>
      </c>
      <c r="E3378" s="6">
        <v>587.12</v>
      </c>
      <c r="F3378" s="6">
        <v>969.68</v>
      </c>
      <c r="G3378" s="6">
        <v>1556.8</v>
      </c>
      <c r="H3378" s="6" t="str">
        <f>VLOOKUP(Tabla1[[#This Row],[Caja]],Originales!$I$3:$K$6,2,FALSE)</f>
        <v>Tenerife Norte</v>
      </c>
      <c r="I3378" s="6" t="str">
        <f>VLOOKUP(Tabla1[[#This Row],[Caja]],Originales!$I$3:$K$6,3,FALSE)</f>
        <v>Tenerife</v>
      </c>
      <c r="J3378" s="9" t="str">
        <f>VLOOKUP(Tabla1[[#This Row],[CodigoEmpleado]],Originales!$M$3:$P$13,2,FALSE)</f>
        <v>Toño</v>
      </c>
      <c r="K3378" s="10">
        <f>YEAR(Tabla1[[#This Row],[Fecha]])</f>
        <v>2012</v>
      </c>
      <c r="L3378" s="11">
        <f>MONTH(Tabla1[[#This Row],[Fecha]])</f>
        <v>4</v>
      </c>
      <c r="M3378" s="11">
        <f>DAY(Tabla1[[#This Row],[Fecha]])</f>
        <v>20</v>
      </c>
      <c r="N3378" s="11">
        <f>WEEKDAY(Tabla1[[#This Row],[Fecha]],2)</f>
        <v>5</v>
      </c>
      <c r="O3378" s="11" t="str">
        <f t="shared" si="52"/>
        <v>Viernes</v>
      </c>
    </row>
    <row r="3379" spans="1:15" x14ac:dyDescent="0.25">
      <c r="A3379" s="4">
        <v>41019</v>
      </c>
      <c r="B3379">
        <v>1</v>
      </c>
      <c r="C3379">
        <v>2</v>
      </c>
      <c r="D3379" s="5" t="s">
        <v>24</v>
      </c>
      <c r="E3379" s="6">
        <v>655.56</v>
      </c>
      <c r="F3379" s="6">
        <v>1087.6099999999999</v>
      </c>
      <c r="G3379" s="6">
        <v>1743.17</v>
      </c>
      <c r="H3379" s="6" t="str">
        <f>VLOOKUP(Tabla1[[#This Row],[Caja]],Originales!$I$3:$K$6,2,FALSE)</f>
        <v>Tenerife Norte</v>
      </c>
      <c r="I3379" s="6" t="str">
        <f>VLOOKUP(Tabla1[[#This Row],[Caja]],Originales!$I$3:$K$6,3,FALSE)</f>
        <v>Tenerife</v>
      </c>
      <c r="J3379" s="9" t="str">
        <f>VLOOKUP(Tabla1[[#This Row],[CodigoEmpleado]],Originales!$M$3:$P$13,2,FALSE)</f>
        <v>Ana</v>
      </c>
      <c r="K3379" s="10">
        <f>YEAR(Tabla1[[#This Row],[Fecha]])</f>
        <v>2012</v>
      </c>
      <c r="L3379" s="11">
        <f>MONTH(Tabla1[[#This Row],[Fecha]])</f>
        <v>4</v>
      </c>
      <c r="M3379" s="11">
        <f>DAY(Tabla1[[#This Row],[Fecha]])</f>
        <v>20</v>
      </c>
      <c r="N3379" s="11">
        <f>WEEKDAY(Tabla1[[#This Row],[Fecha]],2)</f>
        <v>5</v>
      </c>
      <c r="O3379" s="11" t="str">
        <f t="shared" si="52"/>
        <v>Viernes</v>
      </c>
    </row>
    <row r="3380" spans="1:15" x14ac:dyDescent="0.25">
      <c r="A3380" s="4">
        <v>41019</v>
      </c>
      <c r="B3380">
        <v>2</v>
      </c>
      <c r="C3380">
        <v>1</v>
      </c>
      <c r="D3380" s="5" t="s">
        <v>30</v>
      </c>
      <c r="E3380" s="6">
        <v>635.53</v>
      </c>
      <c r="F3380" s="6">
        <v>1153.51</v>
      </c>
      <c r="G3380" s="6">
        <v>1789.04</v>
      </c>
      <c r="H3380" s="6" t="str">
        <f>VLOOKUP(Tabla1[[#This Row],[Caja]],Originales!$I$3:$K$6,2,FALSE)</f>
        <v>Tenerife Sur</v>
      </c>
      <c r="I3380" s="6" t="str">
        <f>VLOOKUP(Tabla1[[#This Row],[Caja]],Originales!$I$3:$K$6,3,FALSE)</f>
        <v>Tenerife</v>
      </c>
      <c r="J3380" s="9" t="str">
        <f>VLOOKUP(Tabla1[[#This Row],[CodigoEmpleado]],Originales!$M$3:$P$13,2,FALSE)</f>
        <v>Juan</v>
      </c>
      <c r="K3380" s="10">
        <f>YEAR(Tabla1[[#This Row],[Fecha]])</f>
        <v>2012</v>
      </c>
      <c r="L3380" s="11">
        <f>MONTH(Tabla1[[#This Row],[Fecha]])</f>
        <v>4</v>
      </c>
      <c r="M3380" s="11">
        <f>DAY(Tabla1[[#This Row],[Fecha]])</f>
        <v>20</v>
      </c>
      <c r="N3380" s="11">
        <f>WEEKDAY(Tabla1[[#This Row],[Fecha]],2)</f>
        <v>5</v>
      </c>
      <c r="O3380" s="11" t="str">
        <f t="shared" si="52"/>
        <v>Viernes</v>
      </c>
    </row>
    <row r="3381" spans="1:15" x14ac:dyDescent="0.25">
      <c r="A3381" s="4">
        <v>41019</v>
      </c>
      <c r="B3381">
        <v>2</v>
      </c>
      <c r="C3381">
        <v>2</v>
      </c>
      <c r="D3381" s="5" t="s">
        <v>16</v>
      </c>
      <c r="E3381" s="6">
        <v>634.57000000000005</v>
      </c>
      <c r="F3381" s="6">
        <v>955.15</v>
      </c>
      <c r="G3381" s="6">
        <v>1589.72</v>
      </c>
      <c r="H3381" s="6" t="str">
        <f>VLOOKUP(Tabla1[[#This Row],[Caja]],Originales!$I$3:$K$6,2,FALSE)</f>
        <v>Tenerife Sur</v>
      </c>
      <c r="I3381" s="6" t="str">
        <f>VLOOKUP(Tabla1[[#This Row],[Caja]],Originales!$I$3:$K$6,3,FALSE)</f>
        <v>Tenerife</v>
      </c>
      <c r="J3381" s="9" t="str">
        <f>VLOOKUP(Tabla1[[#This Row],[CodigoEmpleado]],Originales!$M$3:$P$13,2,FALSE)</f>
        <v>Jorge</v>
      </c>
      <c r="K3381" s="10">
        <f>YEAR(Tabla1[[#This Row],[Fecha]])</f>
        <v>2012</v>
      </c>
      <c r="L3381" s="11">
        <f>MONTH(Tabla1[[#This Row],[Fecha]])</f>
        <v>4</v>
      </c>
      <c r="M3381" s="11">
        <f>DAY(Tabla1[[#This Row],[Fecha]])</f>
        <v>20</v>
      </c>
      <c r="N3381" s="11">
        <f>WEEKDAY(Tabla1[[#This Row],[Fecha]],2)</f>
        <v>5</v>
      </c>
      <c r="O3381" s="11" t="str">
        <f t="shared" si="52"/>
        <v>Viernes</v>
      </c>
    </row>
    <row r="3382" spans="1:15" x14ac:dyDescent="0.25">
      <c r="A3382" s="4">
        <v>41019</v>
      </c>
      <c r="B3382">
        <v>3</v>
      </c>
      <c r="C3382">
        <v>1</v>
      </c>
      <c r="D3382" s="5" t="s">
        <v>22</v>
      </c>
      <c r="E3382" s="6">
        <v>636.16999999999996</v>
      </c>
      <c r="F3382" s="6">
        <v>1041.78</v>
      </c>
      <c r="G3382" s="6">
        <v>1677.95</v>
      </c>
      <c r="H3382" s="6" t="str">
        <f>VLOOKUP(Tabla1[[#This Row],[Caja]],Originales!$I$3:$K$6,2,FALSE)</f>
        <v>Las Canteras</v>
      </c>
      <c r="I3382" s="6" t="str">
        <f>VLOOKUP(Tabla1[[#This Row],[Caja]],Originales!$I$3:$K$6,3,FALSE)</f>
        <v>Las Palmas</v>
      </c>
      <c r="J3382" s="9" t="str">
        <f>VLOOKUP(Tabla1[[#This Row],[CodigoEmpleado]],Originales!$M$3:$P$13,2,FALSE)</f>
        <v>Paco</v>
      </c>
      <c r="K3382" s="10">
        <f>YEAR(Tabla1[[#This Row],[Fecha]])</f>
        <v>2012</v>
      </c>
      <c r="L3382" s="11">
        <f>MONTH(Tabla1[[#This Row],[Fecha]])</f>
        <v>4</v>
      </c>
      <c r="M3382" s="11">
        <f>DAY(Tabla1[[#This Row],[Fecha]])</f>
        <v>20</v>
      </c>
      <c r="N3382" s="11">
        <f>WEEKDAY(Tabla1[[#This Row],[Fecha]],2)</f>
        <v>5</v>
      </c>
      <c r="O3382" s="11" t="str">
        <f t="shared" si="52"/>
        <v>Viernes</v>
      </c>
    </row>
    <row r="3383" spans="1:15" x14ac:dyDescent="0.25">
      <c r="A3383" s="4">
        <v>41019</v>
      </c>
      <c r="B3383">
        <v>3</v>
      </c>
      <c r="C3383">
        <v>2</v>
      </c>
      <c r="D3383" s="5" t="s">
        <v>27</v>
      </c>
      <c r="E3383" s="6">
        <v>577.51</v>
      </c>
      <c r="F3383" s="6">
        <v>1069.48</v>
      </c>
      <c r="G3383" s="6">
        <v>1646.99</v>
      </c>
      <c r="H3383" s="6" t="str">
        <f>VLOOKUP(Tabla1[[#This Row],[Caja]],Originales!$I$3:$K$6,2,FALSE)</f>
        <v>Las Canteras</v>
      </c>
      <c r="I3383" s="6" t="str">
        <f>VLOOKUP(Tabla1[[#This Row],[Caja]],Originales!$I$3:$K$6,3,FALSE)</f>
        <v>Las Palmas</v>
      </c>
      <c r="J3383" s="9" t="str">
        <f>VLOOKUP(Tabla1[[#This Row],[CodigoEmpleado]],Originales!$M$3:$P$13,2,FALSE)</f>
        <v>Bea</v>
      </c>
      <c r="K3383" s="10">
        <f>YEAR(Tabla1[[#This Row],[Fecha]])</f>
        <v>2012</v>
      </c>
      <c r="L3383" s="11">
        <f>MONTH(Tabla1[[#This Row],[Fecha]])</f>
        <v>4</v>
      </c>
      <c r="M3383" s="11">
        <f>DAY(Tabla1[[#This Row],[Fecha]])</f>
        <v>20</v>
      </c>
      <c r="N3383" s="11">
        <f>WEEKDAY(Tabla1[[#This Row],[Fecha]],2)</f>
        <v>5</v>
      </c>
      <c r="O3383" s="11" t="str">
        <f t="shared" si="52"/>
        <v>Viernes</v>
      </c>
    </row>
    <row r="3384" spans="1:15" x14ac:dyDescent="0.25">
      <c r="A3384" s="4">
        <v>41019</v>
      </c>
      <c r="B3384">
        <v>4</v>
      </c>
      <c r="C3384">
        <v>1</v>
      </c>
      <c r="D3384" s="5" t="s">
        <v>32</v>
      </c>
      <c r="E3384" s="6">
        <v>704.18</v>
      </c>
      <c r="F3384" s="6">
        <v>1060.74</v>
      </c>
      <c r="G3384" s="6">
        <v>1764.92</v>
      </c>
      <c r="H3384" s="6" t="str">
        <f>VLOOKUP(Tabla1[[#This Row],[Caja]],Originales!$I$3:$K$6,2,FALSE)</f>
        <v>Telde</v>
      </c>
      <c r="I3384" s="6" t="str">
        <f>VLOOKUP(Tabla1[[#This Row],[Caja]],Originales!$I$3:$K$6,3,FALSE)</f>
        <v>Las Palmas</v>
      </c>
      <c r="J3384" s="9" t="str">
        <f>VLOOKUP(Tabla1[[#This Row],[CodigoEmpleado]],Originales!$M$3:$P$13,2,FALSE)</f>
        <v>Ana</v>
      </c>
      <c r="K3384" s="10">
        <f>YEAR(Tabla1[[#This Row],[Fecha]])</f>
        <v>2012</v>
      </c>
      <c r="L3384" s="11">
        <f>MONTH(Tabla1[[#This Row],[Fecha]])</f>
        <v>4</v>
      </c>
      <c r="M3384" s="11">
        <f>DAY(Tabla1[[#This Row],[Fecha]])</f>
        <v>20</v>
      </c>
      <c r="N3384" s="11">
        <f>WEEKDAY(Tabla1[[#This Row],[Fecha]],2)</f>
        <v>5</v>
      </c>
      <c r="O3384" s="11" t="str">
        <f t="shared" si="52"/>
        <v>Viernes</v>
      </c>
    </row>
    <row r="3385" spans="1:15" x14ac:dyDescent="0.25">
      <c r="A3385" s="4">
        <v>41019</v>
      </c>
      <c r="B3385">
        <v>4</v>
      </c>
      <c r="C3385">
        <v>2</v>
      </c>
      <c r="D3385" s="5" t="s">
        <v>37</v>
      </c>
      <c r="E3385" s="6">
        <v>674.72</v>
      </c>
      <c r="F3385" s="6">
        <v>1116.55</v>
      </c>
      <c r="G3385" s="6">
        <v>1791.27</v>
      </c>
      <c r="H3385" s="6" t="str">
        <f>VLOOKUP(Tabla1[[#This Row],[Caja]],Originales!$I$3:$K$6,2,FALSE)</f>
        <v>Telde</v>
      </c>
      <c r="I3385" s="6" t="str">
        <f>VLOOKUP(Tabla1[[#This Row],[Caja]],Originales!$I$3:$K$6,3,FALSE)</f>
        <v>Las Palmas</v>
      </c>
      <c r="J3385" s="9" t="str">
        <f>VLOOKUP(Tabla1[[#This Row],[CodigoEmpleado]],Originales!$M$3:$P$13,2,FALSE)</f>
        <v>Luis</v>
      </c>
      <c r="K3385" s="10">
        <f>YEAR(Tabla1[[#This Row],[Fecha]])</f>
        <v>2012</v>
      </c>
      <c r="L3385" s="11">
        <f>MONTH(Tabla1[[#This Row],[Fecha]])</f>
        <v>4</v>
      </c>
      <c r="M3385" s="11">
        <f>DAY(Tabla1[[#This Row],[Fecha]])</f>
        <v>20</v>
      </c>
      <c r="N3385" s="11">
        <f>WEEKDAY(Tabla1[[#This Row],[Fecha]],2)</f>
        <v>5</v>
      </c>
      <c r="O3385" s="11" t="str">
        <f t="shared" si="52"/>
        <v>Viernes</v>
      </c>
    </row>
    <row r="3386" spans="1:15" x14ac:dyDescent="0.25">
      <c r="A3386" s="4">
        <v>41020</v>
      </c>
      <c r="B3386">
        <v>1</v>
      </c>
      <c r="C3386">
        <v>1</v>
      </c>
      <c r="D3386" s="5" t="s">
        <v>40</v>
      </c>
      <c r="E3386" s="6">
        <v>701.07</v>
      </c>
      <c r="F3386" s="6">
        <v>1088.6500000000001</v>
      </c>
      <c r="G3386" s="6">
        <v>1789.72</v>
      </c>
      <c r="H3386" s="6" t="str">
        <f>VLOOKUP(Tabla1[[#This Row],[Caja]],Originales!$I$3:$K$6,2,FALSE)</f>
        <v>Tenerife Norte</v>
      </c>
      <c r="I3386" s="6" t="str">
        <f>VLOOKUP(Tabla1[[#This Row],[Caja]],Originales!$I$3:$K$6,3,FALSE)</f>
        <v>Tenerife</v>
      </c>
      <c r="J3386" s="9" t="str">
        <f>VLOOKUP(Tabla1[[#This Row],[CodigoEmpleado]],Originales!$M$3:$P$13,2,FALSE)</f>
        <v>Pepe</v>
      </c>
      <c r="K3386" s="10">
        <f>YEAR(Tabla1[[#This Row],[Fecha]])</f>
        <v>2012</v>
      </c>
      <c r="L3386" s="11">
        <f>MONTH(Tabla1[[#This Row],[Fecha]])</f>
        <v>4</v>
      </c>
      <c r="M3386" s="11">
        <f>DAY(Tabla1[[#This Row],[Fecha]])</f>
        <v>21</v>
      </c>
      <c r="N3386" s="11">
        <f>WEEKDAY(Tabla1[[#This Row],[Fecha]],2)</f>
        <v>6</v>
      </c>
      <c r="O3386" s="11" t="str">
        <f t="shared" si="52"/>
        <v>Sábado</v>
      </c>
    </row>
    <row r="3387" spans="1:15" x14ac:dyDescent="0.25">
      <c r="A3387" s="4">
        <v>41020</v>
      </c>
      <c r="B3387">
        <v>1</v>
      </c>
      <c r="C3387">
        <v>2</v>
      </c>
      <c r="D3387" s="5" t="s">
        <v>41</v>
      </c>
      <c r="E3387" s="6">
        <v>708.05</v>
      </c>
      <c r="F3387" s="6">
        <v>1300.25</v>
      </c>
      <c r="G3387" s="6">
        <v>2008.3</v>
      </c>
      <c r="H3387" s="6" t="str">
        <f>VLOOKUP(Tabla1[[#This Row],[Caja]],Originales!$I$3:$K$6,2,FALSE)</f>
        <v>Tenerife Norte</v>
      </c>
      <c r="I3387" s="6" t="str">
        <f>VLOOKUP(Tabla1[[#This Row],[Caja]],Originales!$I$3:$K$6,3,FALSE)</f>
        <v>Tenerife</v>
      </c>
      <c r="J3387" s="9" t="str">
        <f>VLOOKUP(Tabla1[[#This Row],[CodigoEmpleado]],Originales!$M$3:$P$13,2,FALSE)</f>
        <v>Javi</v>
      </c>
      <c r="K3387" s="10">
        <f>YEAR(Tabla1[[#This Row],[Fecha]])</f>
        <v>2012</v>
      </c>
      <c r="L3387" s="11">
        <f>MONTH(Tabla1[[#This Row],[Fecha]])</f>
        <v>4</v>
      </c>
      <c r="M3387" s="11">
        <f>DAY(Tabla1[[#This Row],[Fecha]])</f>
        <v>21</v>
      </c>
      <c r="N3387" s="11">
        <f>WEEKDAY(Tabla1[[#This Row],[Fecha]],2)</f>
        <v>6</v>
      </c>
      <c r="O3387" s="11" t="str">
        <f t="shared" si="52"/>
        <v>Sábado</v>
      </c>
    </row>
    <row r="3388" spans="1:15" x14ac:dyDescent="0.25">
      <c r="A3388" s="4">
        <v>41020</v>
      </c>
      <c r="B3388">
        <v>2</v>
      </c>
      <c r="C3388">
        <v>1</v>
      </c>
      <c r="D3388" s="5" t="s">
        <v>43</v>
      </c>
      <c r="E3388" s="6">
        <v>542.62</v>
      </c>
      <c r="F3388" s="6">
        <v>1026.1099999999999</v>
      </c>
      <c r="G3388" s="6">
        <v>1568.73</v>
      </c>
      <c r="H3388" s="6" t="str">
        <f>VLOOKUP(Tabla1[[#This Row],[Caja]],Originales!$I$3:$K$6,2,FALSE)</f>
        <v>Tenerife Sur</v>
      </c>
      <c r="I3388" s="6" t="str">
        <f>VLOOKUP(Tabla1[[#This Row],[Caja]],Originales!$I$3:$K$6,3,FALSE)</f>
        <v>Tenerife</v>
      </c>
      <c r="J3388" s="9" t="str">
        <f>VLOOKUP(Tabla1[[#This Row],[CodigoEmpleado]],Originales!$M$3:$P$13,2,FALSE)</f>
        <v>Jose</v>
      </c>
      <c r="K3388" s="10">
        <f>YEAR(Tabla1[[#This Row],[Fecha]])</f>
        <v>2012</v>
      </c>
      <c r="L3388" s="11">
        <f>MONTH(Tabla1[[#This Row],[Fecha]])</f>
        <v>4</v>
      </c>
      <c r="M3388" s="11">
        <f>DAY(Tabla1[[#This Row],[Fecha]])</f>
        <v>21</v>
      </c>
      <c r="N3388" s="11">
        <f>WEEKDAY(Tabla1[[#This Row],[Fecha]],2)</f>
        <v>6</v>
      </c>
      <c r="O3388" s="11" t="str">
        <f t="shared" si="52"/>
        <v>Sábado</v>
      </c>
    </row>
    <row r="3389" spans="1:15" x14ac:dyDescent="0.25">
      <c r="A3389" s="4">
        <v>41020</v>
      </c>
      <c r="B3389">
        <v>2</v>
      </c>
      <c r="C3389">
        <v>2</v>
      </c>
      <c r="D3389" s="5" t="s">
        <v>47</v>
      </c>
      <c r="E3389" s="6">
        <v>576.39</v>
      </c>
      <c r="F3389" s="6">
        <v>1033.26</v>
      </c>
      <c r="G3389" s="6">
        <v>1609.65</v>
      </c>
      <c r="H3389" s="6" t="str">
        <f>VLOOKUP(Tabla1[[#This Row],[Caja]],Originales!$I$3:$K$6,2,FALSE)</f>
        <v>Tenerife Sur</v>
      </c>
      <c r="I3389" s="6" t="str">
        <f>VLOOKUP(Tabla1[[#This Row],[Caja]],Originales!$I$3:$K$6,3,FALSE)</f>
        <v>Tenerife</v>
      </c>
      <c r="J3389" s="9" t="str">
        <f>VLOOKUP(Tabla1[[#This Row],[CodigoEmpleado]],Originales!$M$3:$P$13,2,FALSE)</f>
        <v>Toño</v>
      </c>
      <c r="K3389" s="10">
        <f>YEAR(Tabla1[[#This Row],[Fecha]])</f>
        <v>2012</v>
      </c>
      <c r="L3389" s="11">
        <f>MONTH(Tabla1[[#This Row],[Fecha]])</f>
        <v>4</v>
      </c>
      <c r="M3389" s="11">
        <f>DAY(Tabla1[[#This Row],[Fecha]])</f>
        <v>21</v>
      </c>
      <c r="N3389" s="11">
        <f>WEEKDAY(Tabla1[[#This Row],[Fecha]],2)</f>
        <v>6</v>
      </c>
      <c r="O3389" s="11" t="str">
        <f t="shared" si="52"/>
        <v>Sábado</v>
      </c>
    </row>
    <row r="3390" spans="1:15" x14ac:dyDescent="0.25">
      <c r="A3390" s="4">
        <v>41020</v>
      </c>
      <c r="B3390">
        <v>3</v>
      </c>
      <c r="C3390">
        <v>1</v>
      </c>
      <c r="D3390" s="5" t="s">
        <v>24</v>
      </c>
      <c r="E3390" s="6">
        <v>535.5</v>
      </c>
      <c r="F3390" s="6">
        <v>968.94</v>
      </c>
      <c r="G3390" s="6">
        <v>1504.44</v>
      </c>
      <c r="H3390" s="6" t="str">
        <f>VLOOKUP(Tabla1[[#This Row],[Caja]],Originales!$I$3:$K$6,2,FALSE)</f>
        <v>Las Canteras</v>
      </c>
      <c r="I3390" s="6" t="str">
        <f>VLOOKUP(Tabla1[[#This Row],[Caja]],Originales!$I$3:$K$6,3,FALSE)</f>
        <v>Las Palmas</v>
      </c>
      <c r="J3390" s="9" t="str">
        <f>VLOOKUP(Tabla1[[#This Row],[CodigoEmpleado]],Originales!$M$3:$P$13,2,FALSE)</f>
        <v>Ana</v>
      </c>
      <c r="K3390" s="10">
        <f>YEAR(Tabla1[[#This Row],[Fecha]])</f>
        <v>2012</v>
      </c>
      <c r="L3390" s="11">
        <f>MONTH(Tabla1[[#This Row],[Fecha]])</f>
        <v>4</v>
      </c>
      <c r="M3390" s="11">
        <f>DAY(Tabla1[[#This Row],[Fecha]])</f>
        <v>21</v>
      </c>
      <c r="N3390" s="11">
        <f>WEEKDAY(Tabla1[[#This Row],[Fecha]],2)</f>
        <v>6</v>
      </c>
      <c r="O3390" s="11" t="str">
        <f t="shared" si="52"/>
        <v>Sábado</v>
      </c>
    </row>
    <row r="3391" spans="1:15" x14ac:dyDescent="0.25">
      <c r="A3391" s="4">
        <v>41020</v>
      </c>
      <c r="B3391">
        <v>3</v>
      </c>
      <c r="C3391">
        <v>2</v>
      </c>
      <c r="D3391" s="5" t="s">
        <v>30</v>
      </c>
      <c r="E3391" s="6">
        <v>557.82000000000005</v>
      </c>
      <c r="F3391" s="6">
        <v>1004.15</v>
      </c>
      <c r="G3391" s="6">
        <v>1561.97</v>
      </c>
      <c r="H3391" s="6" t="str">
        <f>VLOOKUP(Tabla1[[#This Row],[Caja]],Originales!$I$3:$K$6,2,FALSE)</f>
        <v>Las Canteras</v>
      </c>
      <c r="I3391" s="6" t="str">
        <f>VLOOKUP(Tabla1[[#This Row],[Caja]],Originales!$I$3:$K$6,3,FALSE)</f>
        <v>Las Palmas</v>
      </c>
      <c r="J3391" s="9" t="str">
        <f>VLOOKUP(Tabla1[[#This Row],[CodigoEmpleado]],Originales!$M$3:$P$13,2,FALSE)</f>
        <v>Juan</v>
      </c>
      <c r="K3391" s="10">
        <f>YEAR(Tabla1[[#This Row],[Fecha]])</f>
        <v>2012</v>
      </c>
      <c r="L3391" s="11">
        <f>MONTH(Tabla1[[#This Row],[Fecha]])</f>
        <v>4</v>
      </c>
      <c r="M3391" s="11">
        <f>DAY(Tabla1[[#This Row],[Fecha]])</f>
        <v>21</v>
      </c>
      <c r="N3391" s="11">
        <f>WEEKDAY(Tabla1[[#This Row],[Fecha]],2)</f>
        <v>6</v>
      </c>
      <c r="O3391" s="11" t="str">
        <f t="shared" si="52"/>
        <v>Sábado</v>
      </c>
    </row>
    <row r="3392" spans="1:15" x14ac:dyDescent="0.25">
      <c r="A3392" s="4">
        <v>41020</v>
      </c>
      <c r="B3392">
        <v>4</v>
      </c>
      <c r="C3392">
        <v>1</v>
      </c>
      <c r="D3392" s="5" t="s">
        <v>16</v>
      </c>
      <c r="E3392" s="6">
        <v>612.91999999999996</v>
      </c>
      <c r="F3392" s="6">
        <v>955.08</v>
      </c>
      <c r="G3392" s="6">
        <v>1568</v>
      </c>
      <c r="H3392" s="6" t="str">
        <f>VLOOKUP(Tabla1[[#This Row],[Caja]],Originales!$I$3:$K$6,2,FALSE)</f>
        <v>Telde</v>
      </c>
      <c r="I3392" s="6" t="str">
        <f>VLOOKUP(Tabla1[[#This Row],[Caja]],Originales!$I$3:$K$6,3,FALSE)</f>
        <v>Las Palmas</v>
      </c>
      <c r="J3392" s="9" t="str">
        <f>VLOOKUP(Tabla1[[#This Row],[CodigoEmpleado]],Originales!$M$3:$P$13,2,FALSE)</f>
        <v>Jorge</v>
      </c>
      <c r="K3392" s="10">
        <f>YEAR(Tabla1[[#This Row],[Fecha]])</f>
        <v>2012</v>
      </c>
      <c r="L3392" s="11">
        <f>MONTH(Tabla1[[#This Row],[Fecha]])</f>
        <v>4</v>
      </c>
      <c r="M3392" s="11">
        <f>DAY(Tabla1[[#This Row],[Fecha]])</f>
        <v>21</v>
      </c>
      <c r="N3392" s="11">
        <f>WEEKDAY(Tabla1[[#This Row],[Fecha]],2)</f>
        <v>6</v>
      </c>
      <c r="O3392" s="11" t="str">
        <f t="shared" si="52"/>
        <v>Sábado</v>
      </c>
    </row>
    <row r="3393" spans="1:15" x14ac:dyDescent="0.25">
      <c r="A3393" s="4">
        <v>41020</v>
      </c>
      <c r="B3393">
        <v>4</v>
      </c>
      <c r="C3393">
        <v>2</v>
      </c>
      <c r="D3393" s="5" t="s">
        <v>22</v>
      </c>
      <c r="E3393" s="6">
        <v>721.55</v>
      </c>
      <c r="F3393" s="6">
        <v>1184.1500000000001</v>
      </c>
      <c r="G3393" s="6">
        <v>1905.7</v>
      </c>
      <c r="H3393" s="6" t="str">
        <f>VLOOKUP(Tabla1[[#This Row],[Caja]],Originales!$I$3:$K$6,2,FALSE)</f>
        <v>Telde</v>
      </c>
      <c r="I3393" s="6" t="str">
        <f>VLOOKUP(Tabla1[[#This Row],[Caja]],Originales!$I$3:$K$6,3,FALSE)</f>
        <v>Las Palmas</v>
      </c>
      <c r="J3393" s="9" t="str">
        <f>VLOOKUP(Tabla1[[#This Row],[CodigoEmpleado]],Originales!$M$3:$P$13,2,FALSE)</f>
        <v>Paco</v>
      </c>
      <c r="K3393" s="10">
        <f>YEAR(Tabla1[[#This Row],[Fecha]])</f>
        <v>2012</v>
      </c>
      <c r="L3393" s="11">
        <f>MONTH(Tabla1[[#This Row],[Fecha]])</f>
        <v>4</v>
      </c>
      <c r="M3393" s="11">
        <f>DAY(Tabla1[[#This Row],[Fecha]])</f>
        <v>21</v>
      </c>
      <c r="N3393" s="11">
        <f>WEEKDAY(Tabla1[[#This Row],[Fecha]],2)</f>
        <v>6</v>
      </c>
      <c r="O3393" s="11" t="str">
        <f t="shared" si="52"/>
        <v>Sábado</v>
      </c>
    </row>
    <row r="3394" spans="1:15" x14ac:dyDescent="0.25">
      <c r="A3394" s="4">
        <v>41021</v>
      </c>
      <c r="B3394">
        <v>1</v>
      </c>
      <c r="C3394">
        <v>1</v>
      </c>
      <c r="D3394" s="5" t="s">
        <v>27</v>
      </c>
      <c r="E3394" s="6">
        <v>603.78</v>
      </c>
      <c r="F3394" s="6">
        <v>920.95</v>
      </c>
      <c r="G3394" s="6">
        <v>1524.73</v>
      </c>
      <c r="H3394" s="6" t="str">
        <f>VLOOKUP(Tabla1[[#This Row],[Caja]],Originales!$I$3:$K$6,2,FALSE)</f>
        <v>Tenerife Norte</v>
      </c>
      <c r="I3394" s="6" t="str">
        <f>VLOOKUP(Tabla1[[#This Row],[Caja]],Originales!$I$3:$K$6,3,FALSE)</f>
        <v>Tenerife</v>
      </c>
      <c r="J3394" s="9" t="str">
        <f>VLOOKUP(Tabla1[[#This Row],[CodigoEmpleado]],Originales!$M$3:$P$13,2,FALSE)</f>
        <v>Bea</v>
      </c>
      <c r="K3394" s="10">
        <f>YEAR(Tabla1[[#This Row],[Fecha]])</f>
        <v>2012</v>
      </c>
      <c r="L3394" s="11">
        <f>MONTH(Tabla1[[#This Row],[Fecha]])</f>
        <v>4</v>
      </c>
      <c r="M3394" s="11">
        <f>DAY(Tabla1[[#This Row],[Fecha]])</f>
        <v>22</v>
      </c>
      <c r="N3394" s="11">
        <f>WEEKDAY(Tabla1[[#This Row],[Fecha]],2)</f>
        <v>7</v>
      </c>
      <c r="O3394" s="11" t="str">
        <f t="shared" ref="O3394:O3457" si="53">IF(N3394=1,"Lunes",IF(N3394=2,"Martes",IF(N3394=3,"Miércoles",IF(N3394=4,"Jueves",IF(N3394=5,"Viernes",IF(N3394=6,"Sábado","Domingo"))))))</f>
        <v>Domingo</v>
      </c>
    </row>
    <row r="3395" spans="1:15" x14ac:dyDescent="0.25">
      <c r="A3395" s="4">
        <v>41021</v>
      </c>
      <c r="B3395">
        <v>1</v>
      </c>
      <c r="C3395">
        <v>2</v>
      </c>
      <c r="D3395" s="5" t="s">
        <v>32</v>
      </c>
      <c r="E3395" s="6">
        <v>747.74</v>
      </c>
      <c r="F3395" s="6">
        <v>1258.8800000000001</v>
      </c>
      <c r="G3395" s="6">
        <v>2006.62</v>
      </c>
      <c r="H3395" s="6" t="str">
        <f>VLOOKUP(Tabla1[[#This Row],[Caja]],Originales!$I$3:$K$6,2,FALSE)</f>
        <v>Tenerife Norte</v>
      </c>
      <c r="I3395" s="6" t="str">
        <f>VLOOKUP(Tabla1[[#This Row],[Caja]],Originales!$I$3:$K$6,3,FALSE)</f>
        <v>Tenerife</v>
      </c>
      <c r="J3395" s="9" t="str">
        <f>VLOOKUP(Tabla1[[#This Row],[CodigoEmpleado]],Originales!$M$3:$P$13,2,FALSE)</f>
        <v>Ana</v>
      </c>
      <c r="K3395" s="10">
        <f>YEAR(Tabla1[[#This Row],[Fecha]])</f>
        <v>2012</v>
      </c>
      <c r="L3395" s="11">
        <f>MONTH(Tabla1[[#This Row],[Fecha]])</f>
        <v>4</v>
      </c>
      <c r="M3395" s="11">
        <f>DAY(Tabla1[[#This Row],[Fecha]])</f>
        <v>22</v>
      </c>
      <c r="N3395" s="11">
        <f>WEEKDAY(Tabla1[[#This Row],[Fecha]],2)</f>
        <v>7</v>
      </c>
      <c r="O3395" s="11" t="str">
        <f t="shared" si="53"/>
        <v>Domingo</v>
      </c>
    </row>
    <row r="3396" spans="1:15" x14ac:dyDescent="0.25">
      <c r="A3396" s="4">
        <v>41021</v>
      </c>
      <c r="B3396">
        <v>2</v>
      </c>
      <c r="C3396">
        <v>1</v>
      </c>
      <c r="D3396" s="5" t="s">
        <v>37</v>
      </c>
      <c r="E3396" s="6">
        <v>658.46</v>
      </c>
      <c r="F3396" s="6">
        <v>995.86</v>
      </c>
      <c r="G3396" s="6">
        <v>1654.32</v>
      </c>
      <c r="H3396" s="6" t="str">
        <f>VLOOKUP(Tabla1[[#This Row],[Caja]],Originales!$I$3:$K$6,2,FALSE)</f>
        <v>Tenerife Sur</v>
      </c>
      <c r="I3396" s="6" t="str">
        <f>VLOOKUP(Tabla1[[#This Row],[Caja]],Originales!$I$3:$K$6,3,FALSE)</f>
        <v>Tenerife</v>
      </c>
      <c r="J3396" s="9" t="str">
        <f>VLOOKUP(Tabla1[[#This Row],[CodigoEmpleado]],Originales!$M$3:$P$13,2,FALSE)</f>
        <v>Luis</v>
      </c>
      <c r="K3396" s="10">
        <f>YEAR(Tabla1[[#This Row],[Fecha]])</f>
        <v>2012</v>
      </c>
      <c r="L3396" s="11">
        <f>MONTH(Tabla1[[#This Row],[Fecha]])</f>
        <v>4</v>
      </c>
      <c r="M3396" s="11">
        <f>DAY(Tabla1[[#This Row],[Fecha]])</f>
        <v>22</v>
      </c>
      <c r="N3396" s="11">
        <f>WEEKDAY(Tabla1[[#This Row],[Fecha]],2)</f>
        <v>7</v>
      </c>
      <c r="O3396" s="11" t="str">
        <f t="shared" si="53"/>
        <v>Domingo</v>
      </c>
    </row>
    <row r="3397" spans="1:15" x14ac:dyDescent="0.25">
      <c r="A3397" s="4">
        <v>41021</v>
      </c>
      <c r="B3397">
        <v>2</v>
      </c>
      <c r="C3397">
        <v>2</v>
      </c>
      <c r="D3397" s="5" t="s">
        <v>40</v>
      </c>
      <c r="E3397" s="6">
        <v>667.75</v>
      </c>
      <c r="F3397" s="6">
        <v>1172.8</v>
      </c>
      <c r="G3397" s="6">
        <v>1840.55</v>
      </c>
      <c r="H3397" s="6" t="str">
        <f>VLOOKUP(Tabla1[[#This Row],[Caja]],Originales!$I$3:$K$6,2,FALSE)</f>
        <v>Tenerife Sur</v>
      </c>
      <c r="I3397" s="6" t="str">
        <f>VLOOKUP(Tabla1[[#This Row],[Caja]],Originales!$I$3:$K$6,3,FALSE)</f>
        <v>Tenerife</v>
      </c>
      <c r="J3397" s="9" t="str">
        <f>VLOOKUP(Tabla1[[#This Row],[CodigoEmpleado]],Originales!$M$3:$P$13,2,FALSE)</f>
        <v>Pepe</v>
      </c>
      <c r="K3397" s="10">
        <f>YEAR(Tabla1[[#This Row],[Fecha]])</f>
        <v>2012</v>
      </c>
      <c r="L3397" s="11">
        <f>MONTH(Tabla1[[#This Row],[Fecha]])</f>
        <v>4</v>
      </c>
      <c r="M3397" s="11">
        <f>DAY(Tabla1[[#This Row],[Fecha]])</f>
        <v>22</v>
      </c>
      <c r="N3397" s="11">
        <f>WEEKDAY(Tabla1[[#This Row],[Fecha]],2)</f>
        <v>7</v>
      </c>
      <c r="O3397" s="11" t="str">
        <f t="shared" si="53"/>
        <v>Domingo</v>
      </c>
    </row>
    <row r="3398" spans="1:15" x14ac:dyDescent="0.25">
      <c r="A3398" s="4">
        <v>41021</v>
      </c>
      <c r="B3398">
        <v>3</v>
      </c>
      <c r="C3398">
        <v>1</v>
      </c>
      <c r="D3398" s="5" t="s">
        <v>41</v>
      </c>
      <c r="E3398" s="6">
        <v>508.94</v>
      </c>
      <c r="F3398" s="6">
        <v>1012.06</v>
      </c>
      <c r="G3398" s="6">
        <v>1521</v>
      </c>
      <c r="H3398" s="6" t="str">
        <f>VLOOKUP(Tabla1[[#This Row],[Caja]],Originales!$I$3:$K$6,2,FALSE)</f>
        <v>Las Canteras</v>
      </c>
      <c r="I3398" s="6" t="str">
        <f>VLOOKUP(Tabla1[[#This Row],[Caja]],Originales!$I$3:$K$6,3,FALSE)</f>
        <v>Las Palmas</v>
      </c>
      <c r="J3398" s="9" t="str">
        <f>VLOOKUP(Tabla1[[#This Row],[CodigoEmpleado]],Originales!$M$3:$P$13,2,FALSE)</f>
        <v>Javi</v>
      </c>
      <c r="K3398" s="10">
        <f>YEAR(Tabla1[[#This Row],[Fecha]])</f>
        <v>2012</v>
      </c>
      <c r="L3398" s="11">
        <f>MONTH(Tabla1[[#This Row],[Fecha]])</f>
        <v>4</v>
      </c>
      <c r="M3398" s="11">
        <f>DAY(Tabla1[[#This Row],[Fecha]])</f>
        <v>22</v>
      </c>
      <c r="N3398" s="11">
        <f>WEEKDAY(Tabla1[[#This Row],[Fecha]],2)</f>
        <v>7</v>
      </c>
      <c r="O3398" s="11" t="str">
        <f t="shared" si="53"/>
        <v>Domingo</v>
      </c>
    </row>
    <row r="3399" spans="1:15" x14ac:dyDescent="0.25">
      <c r="A3399" s="4">
        <v>41021</v>
      </c>
      <c r="B3399">
        <v>3</v>
      </c>
      <c r="C3399">
        <v>2</v>
      </c>
      <c r="D3399" s="5" t="s">
        <v>43</v>
      </c>
      <c r="E3399" s="6">
        <v>813.18</v>
      </c>
      <c r="F3399" s="6">
        <v>1272.79</v>
      </c>
      <c r="G3399" s="6">
        <v>2085.9699999999998</v>
      </c>
      <c r="H3399" s="6" t="str">
        <f>VLOOKUP(Tabla1[[#This Row],[Caja]],Originales!$I$3:$K$6,2,FALSE)</f>
        <v>Las Canteras</v>
      </c>
      <c r="I3399" s="6" t="str">
        <f>VLOOKUP(Tabla1[[#This Row],[Caja]],Originales!$I$3:$K$6,3,FALSE)</f>
        <v>Las Palmas</v>
      </c>
      <c r="J3399" s="9" t="str">
        <f>VLOOKUP(Tabla1[[#This Row],[CodigoEmpleado]],Originales!$M$3:$P$13,2,FALSE)</f>
        <v>Jose</v>
      </c>
      <c r="K3399" s="10">
        <f>YEAR(Tabla1[[#This Row],[Fecha]])</f>
        <v>2012</v>
      </c>
      <c r="L3399" s="11">
        <f>MONTH(Tabla1[[#This Row],[Fecha]])</f>
        <v>4</v>
      </c>
      <c r="M3399" s="11">
        <f>DAY(Tabla1[[#This Row],[Fecha]])</f>
        <v>22</v>
      </c>
      <c r="N3399" s="11">
        <f>WEEKDAY(Tabla1[[#This Row],[Fecha]],2)</f>
        <v>7</v>
      </c>
      <c r="O3399" s="11" t="str">
        <f t="shared" si="53"/>
        <v>Domingo</v>
      </c>
    </row>
    <row r="3400" spans="1:15" x14ac:dyDescent="0.25">
      <c r="A3400" s="4">
        <v>41021</v>
      </c>
      <c r="B3400">
        <v>4</v>
      </c>
      <c r="C3400">
        <v>1</v>
      </c>
      <c r="D3400" s="5" t="s">
        <v>47</v>
      </c>
      <c r="E3400" s="6">
        <v>582.01</v>
      </c>
      <c r="F3400" s="6">
        <v>1100.1500000000001</v>
      </c>
      <c r="G3400" s="6">
        <v>1682.16</v>
      </c>
      <c r="H3400" s="6" t="str">
        <f>VLOOKUP(Tabla1[[#This Row],[Caja]],Originales!$I$3:$K$6,2,FALSE)</f>
        <v>Telde</v>
      </c>
      <c r="I3400" s="6" t="str">
        <f>VLOOKUP(Tabla1[[#This Row],[Caja]],Originales!$I$3:$K$6,3,FALSE)</f>
        <v>Las Palmas</v>
      </c>
      <c r="J3400" s="9" t="str">
        <f>VLOOKUP(Tabla1[[#This Row],[CodigoEmpleado]],Originales!$M$3:$P$13,2,FALSE)</f>
        <v>Toño</v>
      </c>
      <c r="K3400" s="10">
        <f>YEAR(Tabla1[[#This Row],[Fecha]])</f>
        <v>2012</v>
      </c>
      <c r="L3400" s="11">
        <f>MONTH(Tabla1[[#This Row],[Fecha]])</f>
        <v>4</v>
      </c>
      <c r="M3400" s="11">
        <f>DAY(Tabla1[[#This Row],[Fecha]])</f>
        <v>22</v>
      </c>
      <c r="N3400" s="11">
        <f>WEEKDAY(Tabla1[[#This Row],[Fecha]],2)</f>
        <v>7</v>
      </c>
      <c r="O3400" s="11" t="str">
        <f t="shared" si="53"/>
        <v>Domingo</v>
      </c>
    </row>
    <row r="3401" spans="1:15" x14ac:dyDescent="0.25">
      <c r="A3401" s="4">
        <v>41021</v>
      </c>
      <c r="B3401">
        <v>4</v>
      </c>
      <c r="C3401">
        <v>2</v>
      </c>
      <c r="D3401" s="5" t="s">
        <v>24</v>
      </c>
      <c r="E3401" s="6">
        <v>593.89</v>
      </c>
      <c r="F3401" s="6">
        <v>991.26</v>
      </c>
      <c r="G3401" s="6">
        <v>1585.15</v>
      </c>
      <c r="H3401" s="6" t="str">
        <f>VLOOKUP(Tabla1[[#This Row],[Caja]],Originales!$I$3:$K$6,2,FALSE)</f>
        <v>Telde</v>
      </c>
      <c r="I3401" s="6" t="str">
        <f>VLOOKUP(Tabla1[[#This Row],[Caja]],Originales!$I$3:$K$6,3,FALSE)</f>
        <v>Las Palmas</v>
      </c>
      <c r="J3401" s="9" t="str">
        <f>VLOOKUP(Tabla1[[#This Row],[CodigoEmpleado]],Originales!$M$3:$P$13,2,FALSE)</f>
        <v>Ana</v>
      </c>
      <c r="K3401" s="10">
        <f>YEAR(Tabla1[[#This Row],[Fecha]])</f>
        <v>2012</v>
      </c>
      <c r="L3401" s="11">
        <f>MONTH(Tabla1[[#This Row],[Fecha]])</f>
        <v>4</v>
      </c>
      <c r="M3401" s="11">
        <f>DAY(Tabla1[[#This Row],[Fecha]])</f>
        <v>22</v>
      </c>
      <c r="N3401" s="11">
        <f>WEEKDAY(Tabla1[[#This Row],[Fecha]],2)</f>
        <v>7</v>
      </c>
      <c r="O3401" s="11" t="str">
        <f t="shared" si="53"/>
        <v>Domingo</v>
      </c>
    </row>
    <row r="3402" spans="1:15" x14ac:dyDescent="0.25">
      <c r="A3402" s="4">
        <v>41022</v>
      </c>
      <c r="B3402">
        <v>1</v>
      </c>
      <c r="C3402">
        <v>1</v>
      </c>
      <c r="D3402" s="5" t="s">
        <v>30</v>
      </c>
      <c r="E3402" s="6">
        <v>602.83000000000004</v>
      </c>
      <c r="F3402" s="6">
        <v>1007.61</v>
      </c>
      <c r="G3402" s="6">
        <v>1610.44</v>
      </c>
      <c r="H3402" s="6" t="str">
        <f>VLOOKUP(Tabla1[[#This Row],[Caja]],Originales!$I$3:$K$6,2,FALSE)</f>
        <v>Tenerife Norte</v>
      </c>
      <c r="I3402" s="6" t="str">
        <f>VLOOKUP(Tabla1[[#This Row],[Caja]],Originales!$I$3:$K$6,3,FALSE)</f>
        <v>Tenerife</v>
      </c>
      <c r="J3402" s="9" t="str">
        <f>VLOOKUP(Tabla1[[#This Row],[CodigoEmpleado]],Originales!$M$3:$P$13,2,FALSE)</f>
        <v>Juan</v>
      </c>
      <c r="K3402" s="10">
        <f>YEAR(Tabla1[[#This Row],[Fecha]])</f>
        <v>2012</v>
      </c>
      <c r="L3402" s="11">
        <f>MONTH(Tabla1[[#This Row],[Fecha]])</f>
        <v>4</v>
      </c>
      <c r="M3402" s="11">
        <f>DAY(Tabla1[[#This Row],[Fecha]])</f>
        <v>23</v>
      </c>
      <c r="N3402" s="11">
        <f>WEEKDAY(Tabla1[[#This Row],[Fecha]],2)</f>
        <v>1</v>
      </c>
      <c r="O3402" s="11" t="str">
        <f t="shared" si="53"/>
        <v>Lunes</v>
      </c>
    </row>
    <row r="3403" spans="1:15" x14ac:dyDescent="0.25">
      <c r="A3403" s="4">
        <v>41022</v>
      </c>
      <c r="B3403">
        <v>1</v>
      </c>
      <c r="C3403">
        <v>2</v>
      </c>
      <c r="D3403" s="5" t="s">
        <v>16</v>
      </c>
      <c r="E3403" s="6">
        <v>677.01</v>
      </c>
      <c r="F3403" s="6">
        <v>1057.08</v>
      </c>
      <c r="G3403" s="6">
        <v>1734.09</v>
      </c>
      <c r="H3403" s="6" t="str">
        <f>VLOOKUP(Tabla1[[#This Row],[Caja]],Originales!$I$3:$K$6,2,FALSE)</f>
        <v>Tenerife Norte</v>
      </c>
      <c r="I3403" s="6" t="str">
        <f>VLOOKUP(Tabla1[[#This Row],[Caja]],Originales!$I$3:$K$6,3,FALSE)</f>
        <v>Tenerife</v>
      </c>
      <c r="J3403" s="9" t="str">
        <f>VLOOKUP(Tabla1[[#This Row],[CodigoEmpleado]],Originales!$M$3:$P$13,2,FALSE)</f>
        <v>Jorge</v>
      </c>
      <c r="K3403" s="10">
        <f>YEAR(Tabla1[[#This Row],[Fecha]])</f>
        <v>2012</v>
      </c>
      <c r="L3403" s="11">
        <f>MONTH(Tabla1[[#This Row],[Fecha]])</f>
        <v>4</v>
      </c>
      <c r="M3403" s="11">
        <f>DAY(Tabla1[[#This Row],[Fecha]])</f>
        <v>23</v>
      </c>
      <c r="N3403" s="11">
        <f>WEEKDAY(Tabla1[[#This Row],[Fecha]],2)</f>
        <v>1</v>
      </c>
      <c r="O3403" s="11" t="str">
        <f t="shared" si="53"/>
        <v>Lunes</v>
      </c>
    </row>
    <row r="3404" spans="1:15" x14ac:dyDescent="0.25">
      <c r="A3404" s="4">
        <v>41022</v>
      </c>
      <c r="B3404">
        <v>2</v>
      </c>
      <c r="C3404">
        <v>1</v>
      </c>
      <c r="D3404" s="5" t="s">
        <v>22</v>
      </c>
      <c r="E3404" s="6">
        <v>595.53</v>
      </c>
      <c r="F3404" s="6">
        <v>1088.6400000000001</v>
      </c>
      <c r="G3404" s="6">
        <v>1684.17</v>
      </c>
      <c r="H3404" s="6" t="str">
        <f>VLOOKUP(Tabla1[[#This Row],[Caja]],Originales!$I$3:$K$6,2,FALSE)</f>
        <v>Tenerife Sur</v>
      </c>
      <c r="I3404" s="6" t="str">
        <f>VLOOKUP(Tabla1[[#This Row],[Caja]],Originales!$I$3:$K$6,3,FALSE)</f>
        <v>Tenerife</v>
      </c>
      <c r="J3404" s="9" t="str">
        <f>VLOOKUP(Tabla1[[#This Row],[CodigoEmpleado]],Originales!$M$3:$P$13,2,FALSE)</f>
        <v>Paco</v>
      </c>
      <c r="K3404" s="10">
        <f>YEAR(Tabla1[[#This Row],[Fecha]])</f>
        <v>2012</v>
      </c>
      <c r="L3404" s="11">
        <f>MONTH(Tabla1[[#This Row],[Fecha]])</f>
        <v>4</v>
      </c>
      <c r="M3404" s="11">
        <f>DAY(Tabla1[[#This Row],[Fecha]])</f>
        <v>23</v>
      </c>
      <c r="N3404" s="11">
        <f>WEEKDAY(Tabla1[[#This Row],[Fecha]],2)</f>
        <v>1</v>
      </c>
      <c r="O3404" s="11" t="str">
        <f t="shared" si="53"/>
        <v>Lunes</v>
      </c>
    </row>
    <row r="3405" spans="1:15" x14ac:dyDescent="0.25">
      <c r="A3405" s="4">
        <v>41022</v>
      </c>
      <c r="B3405">
        <v>2</v>
      </c>
      <c r="C3405">
        <v>2</v>
      </c>
      <c r="D3405" s="5" t="s">
        <v>27</v>
      </c>
      <c r="E3405" s="6">
        <v>637.19000000000005</v>
      </c>
      <c r="F3405" s="6">
        <v>1132.23</v>
      </c>
      <c r="G3405" s="6">
        <v>1769.42</v>
      </c>
      <c r="H3405" s="6" t="str">
        <f>VLOOKUP(Tabla1[[#This Row],[Caja]],Originales!$I$3:$K$6,2,FALSE)</f>
        <v>Tenerife Sur</v>
      </c>
      <c r="I3405" s="6" t="str">
        <f>VLOOKUP(Tabla1[[#This Row],[Caja]],Originales!$I$3:$K$6,3,FALSE)</f>
        <v>Tenerife</v>
      </c>
      <c r="J3405" s="9" t="str">
        <f>VLOOKUP(Tabla1[[#This Row],[CodigoEmpleado]],Originales!$M$3:$P$13,2,FALSE)</f>
        <v>Bea</v>
      </c>
      <c r="K3405" s="10">
        <f>YEAR(Tabla1[[#This Row],[Fecha]])</f>
        <v>2012</v>
      </c>
      <c r="L3405" s="11">
        <f>MONTH(Tabla1[[#This Row],[Fecha]])</f>
        <v>4</v>
      </c>
      <c r="M3405" s="11">
        <f>DAY(Tabla1[[#This Row],[Fecha]])</f>
        <v>23</v>
      </c>
      <c r="N3405" s="11">
        <f>WEEKDAY(Tabla1[[#This Row],[Fecha]],2)</f>
        <v>1</v>
      </c>
      <c r="O3405" s="11" t="str">
        <f t="shared" si="53"/>
        <v>Lunes</v>
      </c>
    </row>
    <row r="3406" spans="1:15" x14ac:dyDescent="0.25">
      <c r="A3406" s="4">
        <v>41022</v>
      </c>
      <c r="B3406">
        <v>3</v>
      </c>
      <c r="C3406">
        <v>1</v>
      </c>
      <c r="D3406" s="5" t="s">
        <v>32</v>
      </c>
      <c r="E3406" s="6">
        <v>618.08000000000004</v>
      </c>
      <c r="F3406" s="6">
        <v>1052.28</v>
      </c>
      <c r="G3406" s="6">
        <v>1670.36</v>
      </c>
      <c r="H3406" s="6" t="str">
        <f>VLOOKUP(Tabla1[[#This Row],[Caja]],Originales!$I$3:$K$6,2,FALSE)</f>
        <v>Las Canteras</v>
      </c>
      <c r="I3406" s="6" t="str">
        <f>VLOOKUP(Tabla1[[#This Row],[Caja]],Originales!$I$3:$K$6,3,FALSE)</f>
        <v>Las Palmas</v>
      </c>
      <c r="J3406" s="9" t="str">
        <f>VLOOKUP(Tabla1[[#This Row],[CodigoEmpleado]],Originales!$M$3:$P$13,2,FALSE)</f>
        <v>Ana</v>
      </c>
      <c r="K3406" s="10">
        <f>YEAR(Tabla1[[#This Row],[Fecha]])</f>
        <v>2012</v>
      </c>
      <c r="L3406" s="11">
        <f>MONTH(Tabla1[[#This Row],[Fecha]])</f>
        <v>4</v>
      </c>
      <c r="M3406" s="11">
        <f>DAY(Tabla1[[#This Row],[Fecha]])</f>
        <v>23</v>
      </c>
      <c r="N3406" s="11">
        <f>WEEKDAY(Tabla1[[#This Row],[Fecha]],2)</f>
        <v>1</v>
      </c>
      <c r="O3406" s="11" t="str">
        <f t="shared" si="53"/>
        <v>Lunes</v>
      </c>
    </row>
    <row r="3407" spans="1:15" x14ac:dyDescent="0.25">
      <c r="A3407" s="4">
        <v>41022</v>
      </c>
      <c r="B3407">
        <v>3</v>
      </c>
      <c r="C3407">
        <v>2</v>
      </c>
      <c r="D3407" s="5" t="s">
        <v>37</v>
      </c>
      <c r="E3407" s="6">
        <v>812.1</v>
      </c>
      <c r="F3407" s="6">
        <v>1257.95</v>
      </c>
      <c r="G3407" s="6">
        <v>2070.0500000000002</v>
      </c>
      <c r="H3407" s="6" t="str">
        <f>VLOOKUP(Tabla1[[#This Row],[Caja]],Originales!$I$3:$K$6,2,FALSE)</f>
        <v>Las Canteras</v>
      </c>
      <c r="I3407" s="6" t="str">
        <f>VLOOKUP(Tabla1[[#This Row],[Caja]],Originales!$I$3:$K$6,3,FALSE)</f>
        <v>Las Palmas</v>
      </c>
      <c r="J3407" s="9" t="str">
        <f>VLOOKUP(Tabla1[[#This Row],[CodigoEmpleado]],Originales!$M$3:$P$13,2,FALSE)</f>
        <v>Luis</v>
      </c>
      <c r="K3407" s="10">
        <f>YEAR(Tabla1[[#This Row],[Fecha]])</f>
        <v>2012</v>
      </c>
      <c r="L3407" s="11">
        <f>MONTH(Tabla1[[#This Row],[Fecha]])</f>
        <v>4</v>
      </c>
      <c r="M3407" s="11">
        <f>DAY(Tabla1[[#This Row],[Fecha]])</f>
        <v>23</v>
      </c>
      <c r="N3407" s="11">
        <f>WEEKDAY(Tabla1[[#This Row],[Fecha]],2)</f>
        <v>1</v>
      </c>
      <c r="O3407" s="11" t="str">
        <f t="shared" si="53"/>
        <v>Lunes</v>
      </c>
    </row>
    <row r="3408" spans="1:15" x14ac:dyDescent="0.25">
      <c r="A3408" s="4">
        <v>41022</v>
      </c>
      <c r="B3408">
        <v>4</v>
      </c>
      <c r="C3408">
        <v>1</v>
      </c>
      <c r="D3408" s="5" t="s">
        <v>40</v>
      </c>
      <c r="E3408" s="6">
        <v>654.21</v>
      </c>
      <c r="F3408" s="6">
        <v>1120.3399999999999</v>
      </c>
      <c r="G3408" s="6">
        <v>1774.55</v>
      </c>
      <c r="H3408" s="6" t="str">
        <f>VLOOKUP(Tabla1[[#This Row],[Caja]],Originales!$I$3:$K$6,2,FALSE)</f>
        <v>Telde</v>
      </c>
      <c r="I3408" s="6" t="str">
        <f>VLOOKUP(Tabla1[[#This Row],[Caja]],Originales!$I$3:$K$6,3,FALSE)</f>
        <v>Las Palmas</v>
      </c>
      <c r="J3408" s="9" t="str">
        <f>VLOOKUP(Tabla1[[#This Row],[CodigoEmpleado]],Originales!$M$3:$P$13,2,FALSE)</f>
        <v>Pepe</v>
      </c>
      <c r="K3408" s="10">
        <f>YEAR(Tabla1[[#This Row],[Fecha]])</f>
        <v>2012</v>
      </c>
      <c r="L3408" s="11">
        <f>MONTH(Tabla1[[#This Row],[Fecha]])</f>
        <v>4</v>
      </c>
      <c r="M3408" s="11">
        <f>DAY(Tabla1[[#This Row],[Fecha]])</f>
        <v>23</v>
      </c>
      <c r="N3408" s="11">
        <f>WEEKDAY(Tabla1[[#This Row],[Fecha]],2)</f>
        <v>1</v>
      </c>
      <c r="O3408" s="11" t="str">
        <f t="shared" si="53"/>
        <v>Lunes</v>
      </c>
    </row>
    <row r="3409" spans="1:15" x14ac:dyDescent="0.25">
      <c r="A3409" s="4">
        <v>41022</v>
      </c>
      <c r="B3409">
        <v>4</v>
      </c>
      <c r="C3409">
        <v>2</v>
      </c>
      <c r="D3409" s="5" t="s">
        <v>41</v>
      </c>
      <c r="E3409" s="6">
        <v>518.92999999999995</v>
      </c>
      <c r="F3409" s="6">
        <v>1034.98</v>
      </c>
      <c r="G3409" s="6">
        <v>1553.91</v>
      </c>
      <c r="H3409" s="6" t="str">
        <f>VLOOKUP(Tabla1[[#This Row],[Caja]],Originales!$I$3:$K$6,2,FALSE)</f>
        <v>Telde</v>
      </c>
      <c r="I3409" s="6" t="str">
        <f>VLOOKUP(Tabla1[[#This Row],[Caja]],Originales!$I$3:$K$6,3,FALSE)</f>
        <v>Las Palmas</v>
      </c>
      <c r="J3409" s="9" t="str">
        <f>VLOOKUP(Tabla1[[#This Row],[CodigoEmpleado]],Originales!$M$3:$P$13,2,FALSE)</f>
        <v>Javi</v>
      </c>
      <c r="K3409" s="10">
        <f>YEAR(Tabla1[[#This Row],[Fecha]])</f>
        <v>2012</v>
      </c>
      <c r="L3409" s="11">
        <f>MONTH(Tabla1[[#This Row],[Fecha]])</f>
        <v>4</v>
      </c>
      <c r="M3409" s="11">
        <f>DAY(Tabla1[[#This Row],[Fecha]])</f>
        <v>23</v>
      </c>
      <c r="N3409" s="11">
        <f>WEEKDAY(Tabla1[[#This Row],[Fecha]],2)</f>
        <v>1</v>
      </c>
      <c r="O3409" s="11" t="str">
        <f t="shared" si="53"/>
        <v>Lunes</v>
      </c>
    </row>
    <row r="3410" spans="1:15" x14ac:dyDescent="0.25">
      <c r="A3410" s="4">
        <v>41023</v>
      </c>
      <c r="B3410">
        <v>1</v>
      </c>
      <c r="C3410">
        <v>1</v>
      </c>
      <c r="D3410" s="5" t="s">
        <v>43</v>
      </c>
      <c r="E3410" s="6">
        <v>584.67999999999995</v>
      </c>
      <c r="F3410" s="6">
        <v>1122.5999999999999</v>
      </c>
      <c r="G3410" s="6">
        <v>1707.28</v>
      </c>
      <c r="H3410" s="6" t="str">
        <f>VLOOKUP(Tabla1[[#This Row],[Caja]],Originales!$I$3:$K$6,2,FALSE)</f>
        <v>Tenerife Norte</v>
      </c>
      <c r="I3410" s="6" t="str">
        <f>VLOOKUP(Tabla1[[#This Row],[Caja]],Originales!$I$3:$K$6,3,FALSE)</f>
        <v>Tenerife</v>
      </c>
      <c r="J3410" s="9" t="str">
        <f>VLOOKUP(Tabla1[[#This Row],[CodigoEmpleado]],Originales!$M$3:$P$13,2,FALSE)</f>
        <v>Jose</v>
      </c>
      <c r="K3410" s="10">
        <f>YEAR(Tabla1[[#This Row],[Fecha]])</f>
        <v>2012</v>
      </c>
      <c r="L3410" s="11">
        <f>MONTH(Tabla1[[#This Row],[Fecha]])</f>
        <v>4</v>
      </c>
      <c r="M3410" s="11">
        <f>DAY(Tabla1[[#This Row],[Fecha]])</f>
        <v>24</v>
      </c>
      <c r="N3410" s="11">
        <f>WEEKDAY(Tabla1[[#This Row],[Fecha]],2)</f>
        <v>2</v>
      </c>
      <c r="O3410" s="11" t="str">
        <f t="shared" si="53"/>
        <v>Martes</v>
      </c>
    </row>
    <row r="3411" spans="1:15" x14ac:dyDescent="0.25">
      <c r="A3411" s="4">
        <v>41023</v>
      </c>
      <c r="B3411">
        <v>1</v>
      </c>
      <c r="C3411">
        <v>2</v>
      </c>
      <c r="D3411" s="5" t="s">
        <v>47</v>
      </c>
      <c r="E3411" s="6">
        <v>613.86</v>
      </c>
      <c r="F3411" s="6">
        <v>1132.8699999999999</v>
      </c>
      <c r="G3411" s="6">
        <v>1746.73</v>
      </c>
      <c r="H3411" s="6" t="str">
        <f>VLOOKUP(Tabla1[[#This Row],[Caja]],Originales!$I$3:$K$6,2,FALSE)</f>
        <v>Tenerife Norte</v>
      </c>
      <c r="I3411" s="6" t="str">
        <f>VLOOKUP(Tabla1[[#This Row],[Caja]],Originales!$I$3:$K$6,3,FALSE)</f>
        <v>Tenerife</v>
      </c>
      <c r="J3411" s="9" t="str">
        <f>VLOOKUP(Tabla1[[#This Row],[CodigoEmpleado]],Originales!$M$3:$P$13,2,FALSE)</f>
        <v>Toño</v>
      </c>
      <c r="K3411" s="10">
        <f>YEAR(Tabla1[[#This Row],[Fecha]])</f>
        <v>2012</v>
      </c>
      <c r="L3411" s="11">
        <f>MONTH(Tabla1[[#This Row],[Fecha]])</f>
        <v>4</v>
      </c>
      <c r="M3411" s="11">
        <f>DAY(Tabla1[[#This Row],[Fecha]])</f>
        <v>24</v>
      </c>
      <c r="N3411" s="11">
        <f>WEEKDAY(Tabla1[[#This Row],[Fecha]],2)</f>
        <v>2</v>
      </c>
      <c r="O3411" s="11" t="str">
        <f t="shared" si="53"/>
        <v>Martes</v>
      </c>
    </row>
    <row r="3412" spans="1:15" x14ac:dyDescent="0.25">
      <c r="A3412" s="4">
        <v>41023</v>
      </c>
      <c r="B3412">
        <v>2</v>
      </c>
      <c r="C3412">
        <v>1</v>
      </c>
      <c r="D3412" s="5" t="s">
        <v>24</v>
      </c>
      <c r="E3412" s="6">
        <v>597.71</v>
      </c>
      <c r="F3412" s="6">
        <v>961.66</v>
      </c>
      <c r="G3412" s="6">
        <v>1559.37</v>
      </c>
      <c r="H3412" s="6" t="str">
        <f>VLOOKUP(Tabla1[[#This Row],[Caja]],Originales!$I$3:$K$6,2,FALSE)</f>
        <v>Tenerife Sur</v>
      </c>
      <c r="I3412" s="6" t="str">
        <f>VLOOKUP(Tabla1[[#This Row],[Caja]],Originales!$I$3:$K$6,3,FALSE)</f>
        <v>Tenerife</v>
      </c>
      <c r="J3412" s="9" t="str">
        <f>VLOOKUP(Tabla1[[#This Row],[CodigoEmpleado]],Originales!$M$3:$P$13,2,FALSE)</f>
        <v>Ana</v>
      </c>
      <c r="K3412" s="10">
        <f>YEAR(Tabla1[[#This Row],[Fecha]])</f>
        <v>2012</v>
      </c>
      <c r="L3412" s="11">
        <f>MONTH(Tabla1[[#This Row],[Fecha]])</f>
        <v>4</v>
      </c>
      <c r="M3412" s="11">
        <f>DAY(Tabla1[[#This Row],[Fecha]])</f>
        <v>24</v>
      </c>
      <c r="N3412" s="11">
        <f>WEEKDAY(Tabla1[[#This Row],[Fecha]],2)</f>
        <v>2</v>
      </c>
      <c r="O3412" s="11" t="str">
        <f t="shared" si="53"/>
        <v>Martes</v>
      </c>
    </row>
    <row r="3413" spans="1:15" x14ac:dyDescent="0.25">
      <c r="A3413" s="4">
        <v>41023</v>
      </c>
      <c r="B3413">
        <v>2</v>
      </c>
      <c r="C3413">
        <v>2</v>
      </c>
      <c r="D3413" s="5" t="s">
        <v>30</v>
      </c>
      <c r="E3413" s="6">
        <v>715.46</v>
      </c>
      <c r="F3413" s="6">
        <v>1131.73</v>
      </c>
      <c r="G3413" s="6">
        <v>1847.19</v>
      </c>
      <c r="H3413" s="6" t="str">
        <f>VLOOKUP(Tabla1[[#This Row],[Caja]],Originales!$I$3:$K$6,2,FALSE)</f>
        <v>Tenerife Sur</v>
      </c>
      <c r="I3413" s="6" t="str">
        <f>VLOOKUP(Tabla1[[#This Row],[Caja]],Originales!$I$3:$K$6,3,FALSE)</f>
        <v>Tenerife</v>
      </c>
      <c r="J3413" s="9" t="str">
        <f>VLOOKUP(Tabla1[[#This Row],[CodigoEmpleado]],Originales!$M$3:$P$13,2,FALSE)</f>
        <v>Juan</v>
      </c>
      <c r="K3413" s="10">
        <f>YEAR(Tabla1[[#This Row],[Fecha]])</f>
        <v>2012</v>
      </c>
      <c r="L3413" s="11">
        <f>MONTH(Tabla1[[#This Row],[Fecha]])</f>
        <v>4</v>
      </c>
      <c r="M3413" s="11">
        <f>DAY(Tabla1[[#This Row],[Fecha]])</f>
        <v>24</v>
      </c>
      <c r="N3413" s="11">
        <f>WEEKDAY(Tabla1[[#This Row],[Fecha]],2)</f>
        <v>2</v>
      </c>
      <c r="O3413" s="11" t="str">
        <f t="shared" si="53"/>
        <v>Martes</v>
      </c>
    </row>
    <row r="3414" spans="1:15" x14ac:dyDescent="0.25">
      <c r="A3414" s="4">
        <v>41023</v>
      </c>
      <c r="B3414">
        <v>3</v>
      </c>
      <c r="C3414">
        <v>1</v>
      </c>
      <c r="D3414" s="5" t="s">
        <v>16</v>
      </c>
      <c r="E3414" s="6">
        <v>661.85</v>
      </c>
      <c r="F3414" s="6">
        <v>1012.12</v>
      </c>
      <c r="G3414" s="6">
        <v>1673.97</v>
      </c>
      <c r="H3414" s="6" t="str">
        <f>VLOOKUP(Tabla1[[#This Row],[Caja]],Originales!$I$3:$K$6,2,FALSE)</f>
        <v>Las Canteras</v>
      </c>
      <c r="I3414" s="6" t="str">
        <f>VLOOKUP(Tabla1[[#This Row],[Caja]],Originales!$I$3:$K$6,3,FALSE)</f>
        <v>Las Palmas</v>
      </c>
      <c r="J3414" s="9" t="str">
        <f>VLOOKUP(Tabla1[[#This Row],[CodigoEmpleado]],Originales!$M$3:$P$13,2,FALSE)</f>
        <v>Jorge</v>
      </c>
      <c r="K3414" s="10">
        <f>YEAR(Tabla1[[#This Row],[Fecha]])</f>
        <v>2012</v>
      </c>
      <c r="L3414" s="11">
        <f>MONTH(Tabla1[[#This Row],[Fecha]])</f>
        <v>4</v>
      </c>
      <c r="M3414" s="11">
        <f>DAY(Tabla1[[#This Row],[Fecha]])</f>
        <v>24</v>
      </c>
      <c r="N3414" s="11">
        <f>WEEKDAY(Tabla1[[#This Row],[Fecha]],2)</f>
        <v>2</v>
      </c>
      <c r="O3414" s="11" t="str">
        <f t="shared" si="53"/>
        <v>Martes</v>
      </c>
    </row>
    <row r="3415" spans="1:15" x14ac:dyDescent="0.25">
      <c r="A3415" s="4">
        <v>41023</v>
      </c>
      <c r="B3415">
        <v>3</v>
      </c>
      <c r="C3415">
        <v>2</v>
      </c>
      <c r="D3415" s="5" t="s">
        <v>22</v>
      </c>
      <c r="E3415" s="6">
        <v>604.61</v>
      </c>
      <c r="F3415" s="6">
        <v>1105.3399999999999</v>
      </c>
      <c r="G3415" s="6">
        <v>1709.95</v>
      </c>
      <c r="H3415" s="6" t="str">
        <f>VLOOKUP(Tabla1[[#This Row],[Caja]],Originales!$I$3:$K$6,2,FALSE)</f>
        <v>Las Canteras</v>
      </c>
      <c r="I3415" s="6" t="str">
        <f>VLOOKUP(Tabla1[[#This Row],[Caja]],Originales!$I$3:$K$6,3,FALSE)</f>
        <v>Las Palmas</v>
      </c>
      <c r="J3415" s="9" t="str">
        <f>VLOOKUP(Tabla1[[#This Row],[CodigoEmpleado]],Originales!$M$3:$P$13,2,FALSE)</f>
        <v>Paco</v>
      </c>
      <c r="K3415" s="10">
        <f>YEAR(Tabla1[[#This Row],[Fecha]])</f>
        <v>2012</v>
      </c>
      <c r="L3415" s="11">
        <f>MONTH(Tabla1[[#This Row],[Fecha]])</f>
        <v>4</v>
      </c>
      <c r="M3415" s="11">
        <f>DAY(Tabla1[[#This Row],[Fecha]])</f>
        <v>24</v>
      </c>
      <c r="N3415" s="11">
        <f>WEEKDAY(Tabla1[[#This Row],[Fecha]],2)</f>
        <v>2</v>
      </c>
      <c r="O3415" s="11" t="str">
        <f t="shared" si="53"/>
        <v>Martes</v>
      </c>
    </row>
    <row r="3416" spans="1:15" x14ac:dyDescent="0.25">
      <c r="A3416" s="4">
        <v>41023</v>
      </c>
      <c r="B3416">
        <v>4</v>
      </c>
      <c r="C3416">
        <v>1</v>
      </c>
      <c r="D3416" s="5" t="s">
        <v>27</v>
      </c>
      <c r="E3416" s="6">
        <v>600.75</v>
      </c>
      <c r="F3416" s="6">
        <v>955.59</v>
      </c>
      <c r="G3416" s="6">
        <v>1556.34</v>
      </c>
      <c r="H3416" s="6" t="str">
        <f>VLOOKUP(Tabla1[[#This Row],[Caja]],Originales!$I$3:$K$6,2,FALSE)</f>
        <v>Telde</v>
      </c>
      <c r="I3416" s="6" t="str">
        <f>VLOOKUP(Tabla1[[#This Row],[Caja]],Originales!$I$3:$K$6,3,FALSE)</f>
        <v>Las Palmas</v>
      </c>
      <c r="J3416" s="9" t="str">
        <f>VLOOKUP(Tabla1[[#This Row],[CodigoEmpleado]],Originales!$M$3:$P$13,2,FALSE)</f>
        <v>Bea</v>
      </c>
      <c r="K3416" s="10">
        <f>YEAR(Tabla1[[#This Row],[Fecha]])</f>
        <v>2012</v>
      </c>
      <c r="L3416" s="11">
        <f>MONTH(Tabla1[[#This Row],[Fecha]])</f>
        <v>4</v>
      </c>
      <c r="M3416" s="11">
        <f>DAY(Tabla1[[#This Row],[Fecha]])</f>
        <v>24</v>
      </c>
      <c r="N3416" s="11">
        <f>WEEKDAY(Tabla1[[#This Row],[Fecha]],2)</f>
        <v>2</v>
      </c>
      <c r="O3416" s="11" t="str">
        <f t="shared" si="53"/>
        <v>Martes</v>
      </c>
    </row>
    <row r="3417" spans="1:15" x14ac:dyDescent="0.25">
      <c r="A3417" s="4">
        <v>41023</v>
      </c>
      <c r="B3417">
        <v>4</v>
      </c>
      <c r="C3417">
        <v>2</v>
      </c>
      <c r="D3417" s="5" t="s">
        <v>32</v>
      </c>
      <c r="E3417" s="6">
        <v>742.47</v>
      </c>
      <c r="F3417" s="6">
        <v>1356.51</v>
      </c>
      <c r="G3417" s="6">
        <v>2098.98</v>
      </c>
      <c r="H3417" s="6" t="str">
        <f>VLOOKUP(Tabla1[[#This Row],[Caja]],Originales!$I$3:$K$6,2,FALSE)</f>
        <v>Telde</v>
      </c>
      <c r="I3417" s="6" t="str">
        <f>VLOOKUP(Tabla1[[#This Row],[Caja]],Originales!$I$3:$K$6,3,FALSE)</f>
        <v>Las Palmas</v>
      </c>
      <c r="J3417" s="9" t="str">
        <f>VLOOKUP(Tabla1[[#This Row],[CodigoEmpleado]],Originales!$M$3:$P$13,2,FALSE)</f>
        <v>Ana</v>
      </c>
      <c r="K3417" s="10">
        <f>YEAR(Tabla1[[#This Row],[Fecha]])</f>
        <v>2012</v>
      </c>
      <c r="L3417" s="11">
        <f>MONTH(Tabla1[[#This Row],[Fecha]])</f>
        <v>4</v>
      </c>
      <c r="M3417" s="11">
        <f>DAY(Tabla1[[#This Row],[Fecha]])</f>
        <v>24</v>
      </c>
      <c r="N3417" s="11">
        <f>WEEKDAY(Tabla1[[#This Row],[Fecha]],2)</f>
        <v>2</v>
      </c>
      <c r="O3417" s="11" t="str">
        <f t="shared" si="53"/>
        <v>Martes</v>
      </c>
    </row>
    <row r="3418" spans="1:15" x14ac:dyDescent="0.25">
      <c r="A3418" s="4">
        <v>41024</v>
      </c>
      <c r="B3418">
        <v>1</v>
      </c>
      <c r="C3418">
        <v>1</v>
      </c>
      <c r="D3418" s="5" t="s">
        <v>37</v>
      </c>
      <c r="E3418" s="6">
        <v>564.26</v>
      </c>
      <c r="F3418" s="6">
        <v>1142.72</v>
      </c>
      <c r="G3418" s="6">
        <v>1706.98</v>
      </c>
      <c r="H3418" s="6" t="str">
        <f>VLOOKUP(Tabla1[[#This Row],[Caja]],Originales!$I$3:$K$6,2,FALSE)</f>
        <v>Tenerife Norte</v>
      </c>
      <c r="I3418" s="6" t="str">
        <f>VLOOKUP(Tabla1[[#This Row],[Caja]],Originales!$I$3:$K$6,3,FALSE)</f>
        <v>Tenerife</v>
      </c>
      <c r="J3418" s="9" t="str">
        <f>VLOOKUP(Tabla1[[#This Row],[CodigoEmpleado]],Originales!$M$3:$P$13,2,FALSE)</f>
        <v>Luis</v>
      </c>
      <c r="K3418" s="10">
        <f>YEAR(Tabla1[[#This Row],[Fecha]])</f>
        <v>2012</v>
      </c>
      <c r="L3418" s="11">
        <f>MONTH(Tabla1[[#This Row],[Fecha]])</f>
        <v>4</v>
      </c>
      <c r="M3418" s="11">
        <f>DAY(Tabla1[[#This Row],[Fecha]])</f>
        <v>25</v>
      </c>
      <c r="N3418" s="11">
        <f>WEEKDAY(Tabla1[[#This Row],[Fecha]],2)</f>
        <v>3</v>
      </c>
      <c r="O3418" s="11" t="str">
        <f t="shared" si="53"/>
        <v>Miércoles</v>
      </c>
    </row>
    <row r="3419" spans="1:15" x14ac:dyDescent="0.25">
      <c r="A3419" s="4">
        <v>41024</v>
      </c>
      <c r="B3419">
        <v>1</v>
      </c>
      <c r="C3419">
        <v>2</v>
      </c>
      <c r="D3419" s="5" t="s">
        <v>40</v>
      </c>
      <c r="E3419" s="6">
        <v>600.04</v>
      </c>
      <c r="F3419" s="6">
        <v>1150.06</v>
      </c>
      <c r="G3419" s="6">
        <v>1750.1</v>
      </c>
      <c r="H3419" s="6" t="str">
        <f>VLOOKUP(Tabla1[[#This Row],[Caja]],Originales!$I$3:$K$6,2,FALSE)</f>
        <v>Tenerife Norte</v>
      </c>
      <c r="I3419" s="6" t="str">
        <f>VLOOKUP(Tabla1[[#This Row],[Caja]],Originales!$I$3:$K$6,3,FALSE)</f>
        <v>Tenerife</v>
      </c>
      <c r="J3419" s="9" t="str">
        <f>VLOOKUP(Tabla1[[#This Row],[CodigoEmpleado]],Originales!$M$3:$P$13,2,FALSE)</f>
        <v>Pepe</v>
      </c>
      <c r="K3419" s="10">
        <f>YEAR(Tabla1[[#This Row],[Fecha]])</f>
        <v>2012</v>
      </c>
      <c r="L3419" s="11">
        <f>MONTH(Tabla1[[#This Row],[Fecha]])</f>
        <v>4</v>
      </c>
      <c r="M3419" s="11">
        <f>DAY(Tabla1[[#This Row],[Fecha]])</f>
        <v>25</v>
      </c>
      <c r="N3419" s="11">
        <f>WEEKDAY(Tabla1[[#This Row],[Fecha]],2)</f>
        <v>3</v>
      </c>
      <c r="O3419" s="11" t="str">
        <f t="shared" si="53"/>
        <v>Miércoles</v>
      </c>
    </row>
    <row r="3420" spans="1:15" x14ac:dyDescent="0.25">
      <c r="A3420" s="4">
        <v>41024</v>
      </c>
      <c r="B3420">
        <v>2</v>
      </c>
      <c r="C3420">
        <v>1</v>
      </c>
      <c r="D3420" s="5" t="s">
        <v>41</v>
      </c>
      <c r="E3420" s="6">
        <v>676.05</v>
      </c>
      <c r="F3420" s="6">
        <v>1073.77</v>
      </c>
      <c r="G3420" s="6">
        <v>1749.82</v>
      </c>
      <c r="H3420" s="6" t="str">
        <f>VLOOKUP(Tabla1[[#This Row],[Caja]],Originales!$I$3:$K$6,2,FALSE)</f>
        <v>Tenerife Sur</v>
      </c>
      <c r="I3420" s="6" t="str">
        <f>VLOOKUP(Tabla1[[#This Row],[Caja]],Originales!$I$3:$K$6,3,FALSE)</f>
        <v>Tenerife</v>
      </c>
      <c r="J3420" s="9" t="str">
        <f>VLOOKUP(Tabla1[[#This Row],[CodigoEmpleado]],Originales!$M$3:$P$13,2,FALSE)</f>
        <v>Javi</v>
      </c>
      <c r="K3420" s="10">
        <f>YEAR(Tabla1[[#This Row],[Fecha]])</f>
        <v>2012</v>
      </c>
      <c r="L3420" s="11">
        <f>MONTH(Tabla1[[#This Row],[Fecha]])</f>
        <v>4</v>
      </c>
      <c r="M3420" s="11">
        <f>DAY(Tabla1[[#This Row],[Fecha]])</f>
        <v>25</v>
      </c>
      <c r="N3420" s="11">
        <f>WEEKDAY(Tabla1[[#This Row],[Fecha]],2)</f>
        <v>3</v>
      </c>
      <c r="O3420" s="11" t="str">
        <f t="shared" si="53"/>
        <v>Miércoles</v>
      </c>
    </row>
    <row r="3421" spans="1:15" x14ac:dyDescent="0.25">
      <c r="A3421" s="4">
        <v>41024</v>
      </c>
      <c r="B3421">
        <v>2</v>
      </c>
      <c r="C3421">
        <v>2</v>
      </c>
      <c r="D3421" s="5" t="s">
        <v>43</v>
      </c>
      <c r="E3421" s="6">
        <v>595.66999999999996</v>
      </c>
      <c r="F3421" s="6">
        <v>926.06</v>
      </c>
      <c r="G3421" s="6">
        <v>1521.73</v>
      </c>
      <c r="H3421" s="6" t="str">
        <f>VLOOKUP(Tabla1[[#This Row],[Caja]],Originales!$I$3:$K$6,2,FALSE)</f>
        <v>Tenerife Sur</v>
      </c>
      <c r="I3421" s="6" t="str">
        <f>VLOOKUP(Tabla1[[#This Row],[Caja]],Originales!$I$3:$K$6,3,FALSE)</f>
        <v>Tenerife</v>
      </c>
      <c r="J3421" s="9" t="str">
        <f>VLOOKUP(Tabla1[[#This Row],[CodigoEmpleado]],Originales!$M$3:$P$13,2,FALSE)</f>
        <v>Jose</v>
      </c>
      <c r="K3421" s="10">
        <f>YEAR(Tabla1[[#This Row],[Fecha]])</f>
        <v>2012</v>
      </c>
      <c r="L3421" s="11">
        <f>MONTH(Tabla1[[#This Row],[Fecha]])</f>
        <v>4</v>
      </c>
      <c r="M3421" s="11">
        <f>DAY(Tabla1[[#This Row],[Fecha]])</f>
        <v>25</v>
      </c>
      <c r="N3421" s="11">
        <f>WEEKDAY(Tabla1[[#This Row],[Fecha]],2)</f>
        <v>3</v>
      </c>
      <c r="O3421" s="11" t="str">
        <f t="shared" si="53"/>
        <v>Miércoles</v>
      </c>
    </row>
    <row r="3422" spans="1:15" x14ac:dyDescent="0.25">
      <c r="A3422" s="4">
        <v>41024</v>
      </c>
      <c r="B3422">
        <v>3</v>
      </c>
      <c r="C3422">
        <v>1</v>
      </c>
      <c r="D3422" s="5" t="s">
        <v>47</v>
      </c>
      <c r="E3422" s="6">
        <v>686.24</v>
      </c>
      <c r="F3422" s="6">
        <v>1097.75</v>
      </c>
      <c r="G3422" s="6">
        <v>1783.99</v>
      </c>
      <c r="H3422" s="6" t="str">
        <f>VLOOKUP(Tabla1[[#This Row],[Caja]],Originales!$I$3:$K$6,2,FALSE)</f>
        <v>Las Canteras</v>
      </c>
      <c r="I3422" s="6" t="str">
        <f>VLOOKUP(Tabla1[[#This Row],[Caja]],Originales!$I$3:$K$6,3,FALSE)</f>
        <v>Las Palmas</v>
      </c>
      <c r="J3422" s="9" t="str">
        <f>VLOOKUP(Tabla1[[#This Row],[CodigoEmpleado]],Originales!$M$3:$P$13,2,FALSE)</f>
        <v>Toño</v>
      </c>
      <c r="K3422" s="10">
        <f>YEAR(Tabla1[[#This Row],[Fecha]])</f>
        <v>2012</v>
      </c>
      <c r="L3422" s="11">
        <f>MONTH(Tabla1[[#This Row],[Fecha]])</f>
        <v>4</v>
      </c>
      <c r="M3422" s="11">
        <f>DAY(Tabla1[[#This Row],[Fecha]])</f>
        <v>25</v>
      </c>
      <c r="N3422" s="11">
        <f>WEEKDAY(Tabla1[[#This Row],[Fecha]],2)</f>
        <v>3</v>
      </c>
      <c r="O3422" s="11" t="str">
        <f t="shared" si="53"/>
        <v>Miércoles</v>
      </c>
    </row>
    <row r="3423" spans="1:15" x14ac:dyDescent="0.25">
      <c r="A3423" s="4">
        <v>41024</v>
      </c>
      <c r="B3423">
        <v>3</v>
      </c>
      <c r="C3423">
        <v>2</v>
      </c>
      <c r="D3423" s="5" t="s">
        <v>24</v>
      </c>
      <c r="E3423" s="6">
        <v>647.32000000000005</v>
      </c>
      <c r="F3423" s="6">
        <v>1165.3699999999999</v>
      </c>
      <c r="G3423" s="6">
        <v>1812.69</v>
      </c>
      <c r="H3423" s="6" t="str">
        <f>VLOOKUP(Tabla1[[#This Row],[Caja]],Originales!$I$3:$K$6,2,FALSE)</f>
        <v>Las Canteras</v>
      </c>
      <c r="I3423" s="6" t="str">
        <f>VLOOKUP(Tabla1[[#This Row],[Caja]],Originales!$I$3:$K$6,3,FALSE)</f>
        <v>Las Palmas</v>
      </c>
      <c r="J3423" s="9" t="str">
        <f>VLOOKUP(Tabla1[[#This Row],[CodigoEmpleado]],Originales!$M$3:$P$13,2,FALSE)</f>
        <v>Ana</v>
      </c>
      <c r="K3423" s="10">
        <f>YEAR(Tabla1[[#This Row],[Fecha]])</f>
        <v>2012</v>
      </c>
      <c r="L3423" s="11">
        <f>MONTH(Tabla1[[#This Row],[Fecha]])</f>
        <v>4</v>
      </c>
      <c r="M3423" s="11">
        <f>DAY(Tabla1[[#This Row],[Fecha]])</f>
        <v>25</v>
      </c>
      <c r="N3423" s="11">
        <f>WEEKDAY(Tabla1[[#This Row],[Fecha]],2)</f>
        <v>3</v>
      </c>
      <c r="O3423" s="11" t="str">
        <f t="shared" si="53"/>
        <v>Miércoles</v>
      </c>
    </row>
    <row r="3424" spans="1:15" x14ac:dyDescent="0.25">
      <c r="A3424" s="4">
        <v>41024</v>
      </c>
      <c r="B3424">
        <v>4</v>
      </c>
      <c r="C3424">
        <v>1</v>
      </c>
      <c r="D3424" s="5" t="s">
        <v>30</v>
      </c>
      <c r="E3424" s="6">
        <v>601.59</v>
      </c>
      <c r="F3424" s="6">
        <v>973.92</v>
      </c>
      <c r="G3424" s="6">
        <v>1575.51</v>
      </c>
      <c r="H3424" s="6" t="str">
        <f>VLOOKUP(Tabla1[[#This Row],[Caja]],Originales!$I$3:$K$6,2,FALSE)</f>
        <v>Telde</v>
      </c>
      <c r="I3424" s="6" t="str">
        <f>VLOOKUP(Tabla1[[#This Row],[Caja]],Originales!$I$3:$K$6,3,FALSE)</f>
        <v>Las Palmas</v>
      </c>
      <c r="J3424" s="9" t="str">
        <f>VLOOKUP(Tabla1[[#This Row],[CodigoEmpleado]],Originales!$M$3:$P$13,2,FALSE)</f>
        <v>Juan</v>
      </c>
      <c r="K3424" s="10">
        <f>YEAR(Tabla1[[#This Row],[Fecha]])</f>
        <v>2012</v>
      </c>
      <c r="L3424" s="11">
        <f>MONTH(Tabla1[[#This Row],[Fecha]])</f>
        <v>4</v>
      </c>
      <c r="M3424" s="11">
        <f>DAY(Tabla1[[#This Row],[Fecha]])</f>
        <v>25</v>
      </c>
      <c r="N3424" s="11">
        <f>WEEKDAY(Tabla1[[#This Row],[Fecha]],2)</f>
        <v>3</v>
      </c>
      <c r="O3424" s="11" t="str">
        <f t="shared" si="53"/>
        <v>Miércoles</v>
      </c>
    </row>
    <row r="3425" spans="1:15" x14ac:dyDescent="0.25">
      <c r="A3425" s="4">
        <v>41024</v>
      </c>
      <c r="B3425">
        <v>4</v>
      </c>
      <c r="C3425">
        <v>2</v>
      </c>
      <c r="D3425" s="5" t="s">
        <v>16</v>
      </c>
      <c r="E3425" s="6">
        <v>786.33</v>
      </c>
      <c r="F3425" s="6">
        <v>1278.9100000000001</v>
      </c>
      <c r="G3425" s="6">
        <v>2065.2399999999998</v>
      </c>
      <c r="H3425" s="6" t="str">
        <f>VLOOKUP(Tabla1[[#This Row],[Caja]],Originales!$I$3:$K$6,2,FALSE)</f>
        <v>Telde</v>
      </c>
      <c r="I3425" s="6" t="str">
        <f>VLOOKUP(Tabla1[[#This Row],[Caja]],Originales!$I$3:$K$6,3,FALSE)</f>
        <v>Las Palmas</v>
      </c>
      <c r="J3425" s="9" t="str">
        <f>VLOOKUP(Tabla1[[#This Row],[CodigoEmpleado]],Originales!$M$3:$P$13,2,FALSE)</f>
        <v>Jorge</v>
      </c>
      <c r="K3425" s="10">
        <f>YEAR(Tabla1[[#This Row],[Fecha]])</f>
        <v>2012</v>
      </c>
      <c r="L3425" s="11">
        <f>MONTH(Tabla1[[#This Row],[Fecha]])</f>
        <v>4</v>
      </c>
      <c r="M3425" s="11">
        <f>DAY(Tabla1[[#This Row],[Fecha]])</f>
        <v>25</v>
      </c>
      <c r="N3425" s="11">
        <f>WEEKDAY(Tabla1[[#This Row],[Fecha]],2)</f>
        <v>3</v>
      </c>
      <c r="O3425" s="11" t="str">
        <f t="shared" si="53"/>
        <v>Miércoles</v>
      </c>
    </row>
    <row r="3426" spans="1:15" x14ac:dyDescent="0.25">
      <c r="A3426" s="4">
        <v>41025</v>
      </c>
      <c r="B3426">
        <v>1</v>
      </c>
      <c r="C3426">
        <v>1</v>
      </c>
      <c r="D3426" s="5" t="s">
        <v>22</v>
      </c>
      <c r="E3426" s="6">
        <v>533.77</v>
      </c>
      <c r="F3426" s="6">
        <v>968.95</v>
      </c>
      <c r="G3426" s="6">
        <v>1502.72</v>
      </c>
      <c r="H3426" s="6" t="str">
        <f>VLOOKUP(Tabla1[[#This Row],[Caja]],Originales!$I$3:$K$6,2,FALSE)</f>
        <v>Tenerife Norte</v>
      </c>
      <c r="I3426" s="6" t="str">
        <f>VLOOKUP(Tabla1[[#This Row],[Caja]],Originales!$I$3:$K$6,3,FALSE)</f>
        <v>Tenerife</v>
      </c>
      <c r="J3426" s="9" t="str">
        <f>VLOOKUP(Tabla1[[#This Row],[CodigoEmpleado]],Originales!$M$3:$P$13,2,FALSE)</f>
        <v>Paco</v>
      </c>
      <c r="K3426" s="10">
        <f>YEAR(Tabla1[[#This Row],[Fecha]])</f>
        <v>2012</v>
      </c>
      <c r="L3426" s="11">
        <f>MONTH(Tabla1[[#This Row],[Fecha]])</f>
        <v>4</v>
      </c>
      <c r="M3426" s="11">
        <f>DAY(Tabla1[[#This Row],[Fecha]])</f>
        <v>26</v>
      </c>
      <c r="N3426" s="11">
        <f>WEEKDAY(Tabla1[[#This Row],[Fecha]],2)</f>
        <v>4</v>
      </c>
      <c r="O3426" s="11" t="str">
        <f t="shared" si="53"/>
        <v>Jueves</v>
      </c>
    </row>
    <row r="3427" spans="1:15" x14ac:dyDescent="0.25">
      <c r="A3427" s="4">
        <v>41025</v>
      </c>
      <c r="B3427">
        <v>1</v>
      </c>
      <c r="C3427">
        <v>2</v>
      </c>
      <c r="D3427" s="5" t="s">
        <v>27</v>
      </c>
      <c r="E3427" s="6">
        <v>545.59</v>
      </c>
      <c r="F3427" s="6">
        <v>1060.58</v>
      </c>
      <c r="G3427" s="6">
        <v>1606.17</v>
      </c>
      <c r="H3427" s="6" t="str">
        <f>VLOOKUP(Tabla1[[#This Row],[Caja]],Originales!$I$3:$K$6,2,FALSE)</f>
        <v>Tenerife Norte</v>
      </c>
      <c r="I3427" s="6" t="str">
        <f>VLOOKUP(Tabla1[[#This Row],[Caja]],Originales!$I$3:$K$6,3,FALSE)</f>
        <v>Tenerife</v>
      </c>
      <c r="J3427" s="9" t="str">
        <f>VLOOKUP(Tabla1[[#This Row],[CodigoEmpleado]],Originales!$M$3:$P$13,2,FALSE)</f>
        <v>Bea</v>
      </c>
      <c r="K3427" s="10">
        <f>YEAR(Tabla1[[#This Row],[Fecha]])</f>
        <v>2012</v>
      </c>
      <c r="L3427" s="11">
        <f>MONTH(Tabla1[[#This Row],[Fecha]])</f>
        <v>4</v>
      </c>
      <c r="M3427" s="11">
        <f>DAY(Tabla1[[#This Row],[Fecha]])</f>
        <v>26</v>
      </c>
      <c r="N3427" s="11">
        <f>WEEKDAY(Tabla1[[#This Row],[Fecha]],2)</f>
        <v>4</v>
      </c>
      <c r="O3427" s="11" t="str">
        <f t="shared" si="53"/>
        <v>Jueves</v>
      </c>
    </row>
    <row r="3428" spans="1:15" x14ac:dyDescent="0.25">
      <c r="A3428" s="4">
        <v>41025</v>
      </c>
      <c r="B3428">
        <v>2</v>
      </c>
      <c r="C3428">
        <v>1</v>
      </c>
      <c r="D3428" s="5" t="s">
        <v>32</v>
      </c>
      <c r="E3428" s="6">
        <v>584.63</v>
      </c>
      <c r="F3428" s="6">
        <v>977.97</v>
      </c>
      <c r="G3428" s="6">
        <v>1562.6</v>
      </c>
      <c r="H3428" s="6" t="str">
        <f>VLOOKUP(Tabla1[[#This Row],[Caja]],Originales!$I$3:$K$6,2,FALSE)</f>
        <v>Tenerife Sur</v>
      </c>
      <c r="I3428" s="6" t="str">
        <f>VLOOKUP(Tabla1[[#This Row],[Caja]],Originales!$I$3:$K$6,3,FALSE)</f>
        <v>Tenerife</v>
      </c>
      <c r="J3428" s="9" t="str">
        <f>VLOOKUP(Tabla1[[#This Row],[CodigoEmpleado]],Originales!$M$3:$P$13,2,FALSE)</f>
        <v>Ana</v>
      </c>
      <c r="K3428" s="10">
        <f>YEAR(Tabla1[[#This Row],[Fecha]])</f>
        <v>2012</v>
      </c>
      <c r="L3428" s="11">
        <f>MONTH(Tabla1[[#This Row],[Fecha]])</f>
        <v>4</v>
      </c>
      <c r="M3428" s="11">
        <f>DAY(Tabla1[[#This Row],[Fecha]])</f>
        <v>26</v>
      </c>
      <c r="N3428" s="11">
        <f>WEEKDAY(Tabla1[[#This Row],[Fecha]],2)</f>
        <v>4</v>
      </c>
      <c r="O3428" s="11" t="str">
        <f t="shared" si="53"/>
        <v>Jueves</v>
      </c>
    </row>
    <row r="3429" spans="1:15" x14ac:dyDescent="0.25">
      <c r="A3429" s="4">
        <v>41025</v>
      </c>
      <c r="B3429">
        <v>2</v>
      </c>
      <c r="C3429">
        <v>2</v>
      </c>
      <c r="D3429" s="5" t="s">
        <v>37</v>
      </c>
      <c r="E3429" s="6">
        <v>684.27</v>
      </c>
      <c r="F3429" s="6">
        <v>1078.6400000000001</v>
      </c>
      <c r="G3429" s="6">
        <v>1762.91</v>
      </c>
      <c r="H3429" s="6" t="str">
        <f>VLOOKUP(Tabla1[[#This Row],[Caja]],Originales!$I$3:$K$6,2,FALSE)</f>
        <v>Tenerife Sur</v>
      </c>
      <c r="I3429" s="6" t="str">
        <f>VLOOKUP(Tabla1[[#This Row],[Caja]],Originales!$I$3:$K$6,3,FALSE)</f>
        <v>Tenerife</v>
      </c>
      <c r="J3429" s="9" t="str">
        <f>VLOOKUP(Tabla1[[#This Row],[CodigoEmpleado]],Originales!$M$3:$P$13,2,FALSE)</f>
        <v>Luis</v>
      </c>
      <c r="K3429" s="10">
        <f>YEAR(Tabla1[[#This Row],[Fecha]])</f>
        <v>2012</v>
      </c>
      <c r="L3429" s="11">
        <f>MONTH(Tabla1[[#This Row],[Fecha]])</f>
        <v>4</v>
      </c>
      <c r="M3429" s="11">
        <f>DAY(Tabla1[[#This Row],[Fecha]])</f>
        <v>26</v>
      </c>
      <c r="N3429" s="11">
        <f>WEEKDAY(Tabla1[[#This Row],[Fecha]],2)</f>
        <v>4</v>
      </c>
      <c r="O3429" s="11" t="str">
        <f t="shared" si="53"/>
        <v>Jueves</v>
      </c>
    </row>
    <row r="3430" spans="1:15" x14ac:dyDescent="0.25">
      <c r="A3430" s="4">
        <v>41025</v>
      </c>
      <c r="B3430">
        <v>3</v>
      </c>
      <c r="C3430">
        <v>1</v>
      </c>
      <c r="D3430" s="5" t="s">
        <v>40</v>
      </c>
      <c r="E3430" s="6">
        <v>633.41999999999996</v>
      </c>
      <c r="F3430" s="6">
        <v>1026.99</v>
      </c>
      <c r="G3430" s="6">
        <v>1660.41</v>
      </c>
      <c r="H3430" s="6" t="str">
        <f>VLOOKUP(Tabla1[[#This Row],[Caja]],Originales!$I$3:$K$6,2,FALSE)</f>
        <v>Las Canteras</v>
      </c>
      <c r="I3430" s="6" t="str">
        <f>VLOOKUP(Tabla1[[#This Row],[Caja]],Originales!$I$3:$K$6,3,FALSE)</f>
        <v>Las Palmas</v>
      </c>
      <c r="J3430" s="9" t="str">
        <f>VLOOKUP(Tabla1[[#This Row],[CodigoEmpleado]],Originales!$M$3:$P$13,2,FALSE)</f>
        <v>Pepe</v>
      </c>
      <c r="K3430" s="10">
        <f>YEAR(Tabla1[[#This Row],[Fecha]])</f>
        <v>2012</v>
      </c>
      <c r="L3430" s="11">
        <f>MONTH(Tabla1[[#This Row],[Fecha]])</f>
        <v>4</v>
      </c>
      <c r="M3430" s="11">
        <f>DAY(Tabla1[[#This Row],[Fecha]])</f>
        <v>26</v>
      </c>
      <c r="N3430" s="11">
        <f>WEEKDAY(Tabla1[[#This Row],[Fecha]],2)</f>
        <v>4</v>
      </c>
      <c r="O3430" s="11" t="str">
        <f t="shared" si="53"/>
        <v>Jueves</v>
      </c>
    </row>
    <row r="3431" spans="1:15" x14ac:dyDescent="0.25">
      <c r="A3431" s="4">
        <v>41025</v>
      </c>
      <c r="B3431">
        <v>3</v>
      </c>
      <c r="C3431">
        <v>2</v>
      </c>
      <c r="D3431" s="5" t="s">
        <v>41</v>
      </c>
      <c r="E3431" s="6">
        <v>586.63</v>
      </c>
      <c r="F3431" s="6">
        <v>1122.28</v>
      </c>
      <c r="G3431" s="6">
        <v>1708.91</v>
      </c>
      <c r="H3431" s="6" t="str">
        <f>VLOOKUP(Tabla1[[#This Row],[Caja]],Originales!$I$3:$K$6,2,FALSE)</f>
        <v>Las Canteras</v>
      </c>
      <c r="I3431" s="6" t="str">
        <f>VLOOKUP(Tabla1[[#This Row],[Caja]],Originales!$I$3:$K$6,3,FALSE)</f>
        <v>Las Palmas</v>
      </c>
      <c r="J3431" s="9" t="str">
        <f>VLOOKUP(Tabla1[[#This Row],[CodigoEmpleado]],Originales!$M$3:$P$13,2,FALSE)</f>
        <v>Javi</v>
      </c>
      <c r="K3431" s="10">
        <f>YEAR(Tabla1[[#This Row],[Fecha]])</f>
        <v>2012</v>
      </c>
      <c r="L3431" s="11">
        <f>MONTH(Tabla1[[#This Row],[Fecha]])</f>
        <v>4</v>
      </c>
      <c r="M3431" s="11">
        <f>DAY(Tabla1[[#This Row],[Fecha]])</f>
        <v>26</v>
      </c>
      <c r="N3431" s="11">
        <f>WEEKDAY(Tabla1[[#This Row],[Fecha]],2)</f>
        <v>4</v>
      </c>
      <c r="O3431" s="11" t="str">
        <f t="shared" si="53"/>
        <v>Jueves</v>
      </c>
    </row>
    <row r="3432" spans="1:15" x14ac:dyDescent="0.25">
      <c r="A3432" s="4">
        <v>41025</v>
      </c>
      <c r="B3432">
        <v>4</v>
      </c>
      <c r="C3432">
        <v>1</v>
      </c>
      <c r="D3432" s="5" t="s">
        <v>43</v>
      </c>
      <c r="E3432" s="6">
        <v>517</v>
      </c>
      <c r="F3432" s="6">
        <v>1088.79</v>
      </c>
      <c r="G3432" s="6">
        <v>1605.79</v>
      </c>
      <c r="H3432" s="6" t="str">
        <f>VLOOKUP(Tabla1[[#This Row],[Caja]],Originales!$I$3:$K$6,2,FALSE)</f>
        <v>Telde</v>
      </c>
      <c r="I3432" s="6" t="str">
        <f>VLOOKUP(Tabla1[[#This Row],[Caja]],Originales!$I$3:$K$6,3,FALSE)</f>
        <v>Las Palmas</v>
      </c>
      <c r="J3432" s="9" t="str">
        <f>VLOOKUP(Tabla1[[#This Row],[CodigoEmpleado]],Originales!$M$3:$P$13,2,FALSE)</f>
        <v>Jose</v>
      </c>
      <c r="K3432" s="10">
        <f>YEAR(Tabla1[[#This Row],[Fecha]])</f>
        <v>2012</v>
      </c>
      <c r="L3432" s="11">
        <f>MONTH(Tabla1[[#This Row],[Fecha]])</f>
        <v>4</v>
      </c>
      <c r="M3432" s="11">
        <f>DAY(Tabla1[[#This Row],[Fecha]])</f>
        <v>26</v>
      </c>
      <c r="N3432" s="11">
        <f>WEEKDAY(Tabla1[[#This Row],[Fecha]],2)</f>
        <v>4</v>
      </c>
      <c r="O3432" s="11" t="str">
        <f t="shared" si="53"/>
        <v>Jueves</v>
      </c>
    </row>
    <row r="3433" spans="1:15" x14ac:dyDescent="0.25">
      <c r="A3433" s="4">
        <v>41025</v>
      </c>
      <c r="B3433">
        <v>4</v>
      </c>
      <c r="C3433">
        <v>2</v>
      </c>
      <c r="D3433" s="5" t="s">
        <v>47</v>
      </c>
      <c r="E3433" s="6">
        <v>584.83000000000004</v>
      </c>
      <c r="F3433" s="6">
        <v>1138.1600000000001</v>
      </c>
      <c r="G3433" s="6">
        <v>1722.99</v>
      </c>
      <c r="H3433" s="6" t="str">
        <f>VLOOKUP(Tabla1[[#This Row],[Caja]],Originales!$I$3:$K$6,2,FALSE)</f>
        <v>Telde</v>
      </c>
      <c r="I3433" s="6" t="str">
        <f>VLOOKUP(Tabla1[[#This Row],[Caja]],Originales!$I$3:$K$6,3,FALSE)</f>
        <v>Las Palmas</v>
      </c>
      <c r="J3433" s="9" t="str">
        <f>VLOOKUP(Tabla1[[#This Row],[CodigoEmpleado]],Originales!$M$3:$P$13,2,FALSE)</f>
        <v>Toño</v>
      </c>
      <c r="K3433" s="10">
        <f>YEAR(Tabla1[[#This Row],[Fecha]])</f>
        <v>2012</v>
      </c>
      <c r="L3433" s="11">
        <f>MONTH(Tabla1[[#This Row],[Fecha]])</f>
        <v>4</v>
      </c>
      <c r="M3433" s="11">
        <f>DAY(Tabla1[[#This Row],[Fecha]])</f>
        <v>26</v>
      </c>
      <c r="N3433" s="11">
        <f>WEEKDAY(Tabla1[[#This Row],[Fecha]],2)</f>
        <v>4</v>
      </c>
      <c r="O3433" s="11" t="str">
        <f t="shared" si="53"/>
        <v>Jueves</v>
      </c>
    </row>
    <row r="3434" spans="1:15" x14ac:dyDescent="0.25">
      <c r="A3434" s="4">
        <v>41026</v>
      </c>
      <c r="B3434">
        <v>1</v>
      </c>
      <c r="C3434">
        <v>1</v>
      </c>
      <c r="D3434" s="5" t="s">
        <v>24</v>
      </c>
      <c r="E3434" s="6">
        <v>576.71</v>
      </c>
      <c r="F3434" s="6">
        <v>1012.44</v>
      </c>
      <c r="G3434" s="6">
        <v>1589.15</v>
      </c>
      <c r="H3434" s="6" t="str">
        <f>VLOOKUP(Tabla1[[#This Row],[Caja]],Originales!$I$3:$K$6,2,FALSE)</f>
        <v>Tenerife Norte</v>
      </c>
      <c r="I3434" s="6" t="str">
        <f>VLOOKUP(Tabla1[[#This Row],[Caja]],Originales!$I$3:$K$6,3,FALSE)</f>
        <v>Tenerife</v>
      </c>
      <c r="J3434" s="9" t="str">
        <f>VLOOKUP(Tabla1[[#This Row],[CodigoEmpleado]],Originales!$M$3:$P$13,2,FALSE)</f>
        <v>Ana</v>
      </c>
      <c r="K3434" s="10">
        <f>YEAR(Tabla1[[#This Row],[Fecha]])</f>
        <v>2012</v>
      </c>
      <c r="L3434" s="11">
        <f>MONTH(Tabla1[[#This Row],[Fecha]])</f>
        <v>4</v>
      </c>
      <c r="M3434" s="11">
        <f>DAY(Tabla1[[#This Row],[Fecha]])</f>
        <v>27</v>
      </c>
      <c r="N3434" s="11">
        <f>WEEKDAY(Tabla1[[#This Row],[Fecha]],2)</f>
        <v>5</v>
      </c>
      <c r="O3434" s="11" t="str">
        <f t="shared" si="53"/>
        <v>Viernes</v>
      </c>
    </row>
    <row r="3435" spans="1:15" x14ac:dyDescent="0.25">
      <c r="A3435" s="4">
        <v>41026</v>
      </c>
      <c r="B3435">
        <v>1</v>
      </c>
      <c r="C3435">
        <v>2</v>
      </c>
      <c r="D3435" s="5" t="s">
        <v>30</v>
      </c>
      <c r="E3435" s="6">
        <v>725.25</v>
      </c>
      <c r="F3435" s="6">
        <v>1186.8699999999999</v>
      </c>
      <c r="G3435" s="6">
        <v>1912.12</v>
      </c>
      <c r="H3435" s="6" t="str">
        <f>VLOOKUP(Tabla1[[#This Row],[Caja]],Originales!$I$3:$K$6,2,FALSE)</f>
        <v>Tenerife Norte</v>
      </c>
      <c r="I3435" s="6" t="str">
        <f>VLOOKUP(Tabla1[[#This Row],[Caja]],Originales!$I$3:$K$6,3,FALSE)</f>
        <v>Tenerife</v>
      </c>
      <c r="J3435" s="9" t="str">
        <f>VLOOKUP(Tabla1[[#This Row],[CodigoEmpleado]],Originales!$M$3:$P$13,2,FALSE)</f>
        <v>Juan</v>
      </c>
      <c r="K3435" s="10">
        <f>YEAR(Tabla1[[#This Row],[Fecha]])</f>
        <v>2012</v>
      </c>
      <c r="L3435" s="11">
        <f>MONTH(Tabla1[[#This Row],[Fecha]])</f>
        <v>4</v>
      </c>
      <c r="M3435" s="11">
        <f>DAY(Tabla1[[#This Row],[Fecha]])</f>
        <v>27</v>
      </c>
      <c r="N3435" s="11">
        <f>WEEKDAY(Tabla1[[#This Row],[Fecha]],2)</f>
        <v>5</v>
      </c>
      <c r="O3435" s="11" t="str">
        <f t="shared" si="53"/>
        <v>Viernes</v>
      </c>
    </row>
    <row r="3436" spans="1:15" x14ac:dyDescent="0.25">
      <c r="A3436" s="4">
        <v>41026</v>
      </c>
      <c r="B3436">
        <v>2</v>
      </c>
      <c r="C3436">
        <v>1</v>
      </c>
      <c r="D3436" s="5" t="s">
        <v>16</v>
      </c>
      <c r="E3436" s="6">
        <v>577.9</v>
      </c>
      <c r="F3436" s="6">
        <v>995.8</v>
      </c>
      <c r="G3436" s="6">
        <v>1573.7</v>
      </c>
      <c r="H3436" s="6" t="str">
        <f>VLOOKUP(Tabla1[[#This Row],[Caja]],Originales!$I$3:$K$6,2,FALSE)</f>
        <v>Tenerife Sur</v>
      </c>
      <c r="I3436" s="6" t="str">
        <f>VLOOKUP(Tabla1[[#This Row],[Caja]],Originales!$I$3:$K$6,3,FALSE)</f>
        <v>Tenerife</v>
      </c>
      <c r="J3436" s="9" t="str">
        <f>VLOOKUP(Tabla1[[#This Row],[CodigoEmpleado]],Originales!$M$3:$P$13,2,FALSE)</f>
        <v>Jorge</v>
      </c>
      <c r="K3436" s="10">
        <f>YEAR(Tabla1[[#This Row],[Fecha]])</f>
        <v>2012</v>
      </c>
      <c r="L3436" s="11">
        <f>MONTH(Tabla1[[#This Row],[Fecha]])</f>
        <v>4</v>
      </c>
      <c r="M3436" s="11">
        <f>DAY(Tabla1[[#This Row],[Fecha]])</f>
        <v>27</v>
      </c>
      <c r="N3436" s="11">
        <f>WEEKDAY(Tabla1[[#This Row],[Fecha]],2)</f>
        <v>5</v>
      </c>
      <c r="O3436" s="11" t="str">
        <f t="shared" si="53"/>
        <v>Viernes</v>
      </c>
    </row>
    <row r="3437" spans="1:15" x14ac:dyDescent="0.25">
      <c r="A3437" s="4">
        <v>41026</v>
      </c>
      <c r="B3437">
        <v>2</v>
      </c>
      <c r="C3437">
        <v>2</v>
      </c>
      <c r="D3437" s="5" t="s">
        <v>22</v>
      </c>
      <c r="E3437" s="6">
        <v>554.78</v>
      </c>
      <c r="F3437" s="6">
        <v>1159.46</v>
      </c>
      <c r="G3437" s="6">
        <v>1714.24</v>
      </c>
      <c r="H3437" s="6" t="str">
        <f>VLOOKUP(Tabla1[[#This Row],[Caja]],Originales!$I$3:$K$6,2,FALSE)</f>
        <v>Tenerife Sur</v>
      </c>
      <c r="I3437" s="6" t="str">
        <f>VLOOKUP(Tabla1[[#This Row],[Caja]],Originales!$I$3:$K$6,3,FALSE)</f>
        <v>Tenerife</v>
      </c>
      <c r="J3437" s="9" t="str">
        <f>VLOOKUP(Tabla1[[#This Row],[CodigoEmpleado]],Originales!$M$3:$P$13,2,FALSE)</f>
        <v>Paco</v>
      </c>
      <c r="K3437" s="10">
        <f>YEAR(Tabla1[[#This Row],[Fecha]])</f>
        <v>2012</v>
      </c>
      <c r="L3437" s="11">
        <f>MONTH(Tabla1[[#This Row],[Fecha]])</f>
        <v>4</v>
      </c>
      <c r="M3437" s="11">
        <f>DAY(Tabla1[[#This Row],[Fecha]])</f>
        <v>27</v>
      </c>
      <c r="N3437" s="11">
        <f>WEEKDAY(Tabla1[[#This Row],[Fecha]],2)</f>
        <v>5</v>
      </c>
      <c r="O3437" s="11" t="str">
        <f t="shared" si="53"/>
        <v>Viernes</v>
      </c>
    </row>
    <row r="3438" spans="1:15" x14ac:dyDescent="0.25">
      <c r="A3438" s="4">
        <v>41026</v>
      </c>
      <c r="B3438">
        <v>3</v>
      </c>
      <c r="C3438">
        <v>1</v>
      </c>
      <c r="D3438" s="5" t="s">
        <v>27</v>
      </c>
      <c r="E3438" s="6">
        <v>568.91999999999996</v>
      </c>
      <c r="F3438" s="6">
        <v>1120.73</v>
      </c>
      <c r="G3438" s="6">
        <v>1689.65</v>
      </c>
      <c r="H3438" s="6" t="str">
        <f>VLOOKUP(Tabla1[[#This Row],[Caja]],Originales!$I$3:$K$6,2,FALSE)</f>
        <v>Las Canteras</v>
      </c>
      <c r="I3438" s="6" t="str">
        <f>VLOOKUP(Tabla1[[#This Row],[Caja]],Originales!$I$3:$K$6,3,FALSE)</f>
        <v>Las Palmas</v>
      </c>
      <c r="J3438" s="9" t="str">
        <f>VLOOKUP(Tabla1[[#This Row],[CodigoEmpleado]],Originales!$M$3:$P$13,2,FALSE)</f>
        <v>Bea</v>
      </c>
      <c r="K3438" s="10">
        <f>YEAR(Tabla1[[#This Row],[Fecha]])</f>
        <v>2012</v>
      </c>
      <c r="L3438" s="11">
        <f>MONTH(Tabla1[[#This Row],[Fecha]])</f>
        <v>4</v>
      </c>
      <c r="M3438" s="11">
        <f>DAY(Tabla1[[#This Row],[Fecha]])</f>
        <v>27</v>
      </c>
      <c r="N3438" s="11">
        <f>WEEKDAY(Tabla1[[#This Row],[Fecha]],2)</f>
        <v>5</v>
      </c>
      <c r="O3438" s="11" t="str">
        <f t="shared" si="53"/>
        <v>Viernes</v>
      </c>
    </row>
    <row r="3439" spans="1:15" x14ac:dyDescent="0.25">
      <c r="A3439" s="4">
        <v>41026</v>
      </c>
      <c r="B3439">
        <v>3</v>
      </c>
      <c r="C3439">
        <v>2</v>
      </c>
      <c r="D3439" s="5" t="s">
        <v>32</v>
      </c>
      <c r="E3439" s="6">
        <v>685.96</v>
      </c>
      <c r="F3439" s="6">
        <v>1066.67</v>
      </c>
      <c r="G3439" s="6">
        <v>1752.63</v>
      </c>
      <c r="H3439" s="6" t="str">
        <f>VLOOKUP(Tabla1[[#This Row],[Caja]],Originales!$I$3:$K$6,2,FALSE)</f>
        <v>Las Canteras</v>
      </c>
      <c r="I3439" s="6" t="str">
        <f>VLOOKUP(Tabla1[[#This Row],[Caja]],Originales!$I$3:$K$6,3,FALSE)</f>
        <v>Las Palmas</v>
      </c>
      <c r="J3439" s="9" t="str">
        <f>VLOOKUP(Tabla1[[#This Row],[CodigoEmpleado]],Originales!$M$3:$P$13,2,FALSE)</f>
        <v>Ana</v>
      </c>
      <c r="K3439" s="10">
        <f>YEAR(Tabla1[[#This Row],[Fecha]])</f>
        <v>2012</v>
      </c>
      <c r="L3439" s="11">
        <f>MONTH(Tabla1[[#This Row],[Fecha]])</f>
        <v>4</v>
      </c>
      <c r="M3439" s="11">
        <f>DAY(Tabla1[[#This Row],[Fecha]])</f>
        <v>27</v>
      </c>
      <c r="N3439" s="11">
        <f>WEEKDAY(Tabla1[[#This Row],[Fecha]],2)</f>
        <v>5</v>
      </c>
      <c r="O3439" s="11" t="str">
        <f t="shared" si="53"/>
        <v>Viernes</v>
      </c>
    </row>
    <row r="3440" spans="1:15" x14ac:dyDescent="0.25">
      <c r="A3440" s="4">
        <v>41026</v>
      </c>
      <c r="B3440">
        <v>4</v>
      </c>
      <c r="C3440">
        <v>1</v>
      </c>
      <c r="D3440" s="5" t="s">
        <v>37</v>
      </c>
      <c r="E3440" s="6">
        <v>610.32000000000005</v>
      </c>
      <c r="F3440" s="6">
        <v>1112.29</v>
      </c>
      <c r="G3440" s="6">
        <v>1722.61</v>
      </c>
      <c r="H3440" s="6" t="str">
        <f>VLOOKUP(Tabla1[[#This Row],[Caja]],Originales!$I$3:$K$6,2,FALSE)</f>
        <v>Telde</v>
      </c>
      <c r="I3440" s="6" t="str">
        <f>VLOOKUP(Tabla1[[#This Row],[Caja]],Originales!$I$3:$K$6,3,FALSE)</f>
        <v>Las Palmas</v>
      </c>
      <c r="J3440" s="9" t="str">
        <f>VLOOKUP(Tabla1[[#This Row],[CodigoEmpleado]],Originales!$M$3:$P$13,2,FALSE)</f>
        <v>Luis</v>
      </c>
      <c r="K3440" s="10">
        <f>YEAR(Tabla1[[#This Row],[Fecha]])</f>
        <v>2012</v>
      </c>
      <c r="L3440" s="11">
        <f>MONTH(Tabla1[[#This Row],[Fecha]])</f>
        <v>4</v>
      </c>
      <c r="M3440" s="11">
        <f>DAY(Tabla1[[#This Row],[Fecha]])</f>
        <v>27</v>
      </c>
      <c r="N3440" s="11">
        <f>WEEKDAY(Tabla1[[#This Row],[Fecha]],2)</f>
        <v>5</v>
      </c>
      <c r="O3440" s="11" t="str">
        <f t="shared" si="53"/>
        <v>Viernes</v>
      </c>
    </row>
    <row r="3441" spans="1:15" x14ac:dyDescent="0.25">
      <c r="A3441" s="4">
        <v>41026</v>
      </c>
      <c r="B3441">
        <v>4</v>
      </c>
      <c r="C3441">
        <v>2</v>
      </c>
      <c r="D3441" s="5" t="s">
        <v>40</v>
      </c>
      <c r="E3441" s="6">
        <v>630.86</v>
      </c>
      <c r="F3441" s="6">
        <v>1064.93</v>
      </c>
      <c r="G3441" s="6">
        <v>1695.79</v>
      </c>
      <c r="H3441" s="6" t="str">
        <f>VLOOKUP(Tabla1[[#This Row],[Caja]],Originales!$I$3:$K$6,2,FALSE)</f>
        <v>Telde</v>
      </c>
      <c r="I3441" s="6" t="str">
        <f>VLOOKUP(Tabla1[[#This Row],[Caja]],Originales!$I$3:$K$6,3,FALSE)</f>
        <v>Las Palmas</v>
      </c>
      <c r="J3441" s="9" t="str">
        <f>VLOOKUP(Tabla1[[#This Row],[CodigoEmpleado]],Originales!$M$3:$P$13,2,FALSE)</f>
        <v>Pepe</v>
      </c>
      <c r="K3441" s="10">
        <f>YEAR(Tabla1[[#This Row],[Fecha]])</f>
        <v>2012</v>
      </c>
      <c r="L3441" s="11">
        <f>MONTH(Tabla1[[#This Row],[Fecha]])</f>
        <v>4</v>
      </c>
      <c r="M3441" s="11">
        <f>DAY(Tabla1[[#This Row],[Fecha]])</f>
        <v>27</v>
      </c>
      <c r="N3441" s="11">
        <f>WEEKDAY(Tabla1[[#This Row],[Fecha]],2)</f>
        <v>5</v>
      </c>
      <c r="O3441" s="11" t="str">
        <f t="shared" si="53"/>
        <v>Viernes</v>
      </c>
    </row>
    <row r="3442" spans="1:15" x14ac:dyDescent="0.25">
      <c r="A3442" s="4">
        <v>41027</v>
      </c>
      <c r="B3442">
        <v>1</v>
      </c>
      <c r="C3442">
        <v>1</v>
      </c>
      <c r="D3442" s="5" t="s">
        <v>41</v>
      </c>
      <c r="E3442" s="6">
        <v>534.62</v>
      </c>
      <c r="F3442" s="6">
        <v>1020.42</v>
      </c>
      <c r="G3442" s="6">
        <v>1555.04</v>
      </c>
      <c r="H3442" s="6" t="str">
        <f>VLOOKUP(Tabla1[[#This Row],[Caja]],Originales!$I$3:$K$6,2,FALSE)</f>
        <v>Tenerife Norte</v>
      </c>
      <c r="I3442" s="6" t="str">
        <f>VLOOKUP(Tabla1[[#This Row],[Caja]],Originales!$I$3:$K$6,3,FALSE)</f>
        <v>Tenerife</v>
      </c>
      <c r="J3442" s="9" t="str">
        <f>VLOOKUP(Tabla1[[#This Row],[CodigoEmpleado]],Originales!$M$3:$P$13,2,FALSE)</f>
        <v>Javi</v>
      </c>
      <c r="K3442" s="10">
        <f>YEAR(Tabla1[[#This Row],[Fecha]])</f>
        <v>2012</v>
      </c>
      <c r="L3442" s="11">
        <f>MONTH(Tabla1[[#This Row],[Fecha]])</f>
        <v>4</v>
      </c>
      <c r="M3442" s="11">
        <f>DAY(Tabla1[[#This Row],[Fecha]])</f>
        <v>28</v>
      </c>
      <c r="N3442" s="11">
        <f>WEEKDAY(Tabla1[[#This Row],[Fecha]],2)</f>
        <v>6</v>
      </c>
      <c r="O3442" s="11" t="str">
        <f t="shared" si="53"/>
        <v>Sábado</v>
      </c>
    </row>
    <row r="3443" spans="1:15" x14ac:dyDescent="0.25">
      <c r="A3443" s="4">
        <v>41027</v>
      </c>
      <c r="B3443">
        <v>1</v>
      </c>
      <c r="C3443">
        <v>2</v>
      </c>
      <c r="D3443" s="5" t="s">
        <v>43</v>
      </c>
      <c r="E3443" s="6">
        <v>723.41</v>
      </c>
      <c r="F3443" s="6">
        <v>1155.04</v>
      </c>
      <c r="G3443" s="6">
        <v>1878.45</v>
      </c>
      <c r="H3443" s="6" t="str">
        <f>VLOOKUP(Tabla1[[#This Row],[Caja]],Originales!$I$3:$K$6,2,FALSE)</f>
        <v>Tenerife Norte</v>
      </c>
      <c r="I3443" s="6" t="str">
        <f>VLOOKUP(Tabla1[[#This Row],[Caja]],Originales!$I$3:$K$6,3,FALSE)</f>
        <v>Tenerife</v>
      </c>
      <c r="J3443" s="9" t="str">
        <f>VLOOKUP(Tabla1[[#This Row],[CodigoEmpleado]],Originales!$M$3:$P$13,2,FALSE)</f>
        <v>Jose</v>
      </c>
      <c r="K3443" s="10">
        <f>YEAR(Tabla1[[#This Row],[Fecha]])</f>
        <v>2012</v>
      </c>
      <c r="L3443" s="11">
        <f>MONTH(Tabla1[[#This Row],[Fecha]])</f>
        <v>4</v>
      </c>
      <c r="M3443" s="11">
        <f>DAY(Tabla1[[#This Row],[Fecha]])</f>
        <v>28</v>
      </c>
      <c r="N3443" s="11">
        <f>WEEKDAY(Tabla1[[#This Row],[Fecha]],2)</f>
        <v>6</v>
      </c>
      <c r="O3443" s="11" t="str">
        <f t="shared" si="53"/>
        <v>Sábado</v>
      </c>
    </row>
    <row r="3444" spans="1:15" x14ac:dyDescent="0.25">
      <c r="A3444" s="4">
        <v>41027</v>
      </c>
      <c r="B3444">
        <v>2</v>
      </c>
      <c r="C3444">
        <v>1</v>
      </c>
      <c r="D3444" s="5" t="s">
        <v>47</v>
      </c>
      <c r="E3444" s="6">
        <v>556.28</v>
      </c>
      <c r="F3444" s="6">
        <v>1040.55</v>
      </c>
      <c r="G3444" s="6">
        <v>1596.83</v>
      </c>
      <c r="H3444" s="6" t="str">
        <f>VLOOKUP(Tabla1[[#This Row],[Caja]],Originales!$I$3:$K$6,2,FALSE)</f>
        <v>Tenerife Sur</v>
      </c>
      <c r="I3444" s="6" t="str">
        <f>VLOOKUP(Tabla1[[#This Row],[Caja]],Originales!$I$3:$K$6,3,FALSE)</f>
        <v>Tenerife</v>
      </c>
      <c r="J3444" s="9" t="str">
        <f>VLOOKUP(Tabla1[[#This Row],[CodigoEmpleado]],Originales!$M$3:$P$13,2,FALSE)</f>
        <v>Toño</v>
      </c>
      <c r="K3444" s="10">
        <f>YEAR(Tabla1[[#This Row],[Fecha]])</f>
        <v>2012</v>
      </c>
      <c r="L3444" s="11">
        <f>MONTH(Tabla1[[#This Row],[Fecha]])</f>
        <v>4</v>
      </c>
      <c r="M3444" s="11">
        <f>DAY(Tabla1[[#This Row],[Fecha]])</f>
        <v>28</v>
      </c>
      <c r="N3444" s="11">
        <f>WEEKDAY(Tabla1[[#This Row],[Fecha]],2)</f>
        <v>6</v>
      </c>
      <c r="O3444" s="11" t="str">
        <f t="shared" si="53"/>
        <v>Sábado</v>
      </c>
    </row>
    <row r="3445" spans="1:15" x14ac:dyDescent="0.25">
      <c r="A3445" s="4">
        <v>41027</v>
      </c>
      <c r="B3445">
        <v>2</v>
      </c>
      <c r="C3445">
        <v>2</v>
      </c>
      <c r="D3445" s="5" t="s">
        <v>24</v>
      </c>
      <c r="E3445" s="6">
        <v>654.5</v>
      </c>
      <c r="F3445" s="6">
        <v>1079.5999999999999</v>
      </c>
      <c r="G3445" s="6">
        <v>1734.1</v>
      </c>
      <c r="H3445" s="6" t="str">
        <f>VLOOKUP(Tabla1[[#This Row],[Caja]],Originales!$I$3:$K$6,2,FALSE)</f>
        <v>Tenerife Sur</v>
      </c>
      <c r="I3445" s="6" t="str">
        <f>VLOOKUP(Tabla1[[#This Row],[Caja]],Originales!$I$3:$K$6,3,FALSE)</f>
        <v>Tenerife</v>
      </c>
      <c r="J3445" s="9" t="str">
        <f>VLOOKUP(Tabla1[[#This Row],[CodigoEmpleado]],Originales!$M$3:$P$13,2,FALSE)</f>
        <v>Ana</v>
      </c>
      <c r="K3445" s="10">
        <f>YEAR(Tabla1[[#This Row],[Fecha]])</f>
        <v>2012</v>
      </c>
      <c r="L3445" s="11">
        <f>MONTH(Tabla1[[#This Row],[Fecha]])</f>
        <v>4</v>
      </c>
      <c r="M3445" s="11">
        <f>DAY(Tabla1[[#This Row],[Fecha]])</f>
        <v>28</v>
      </c>
      <c r="N3445" s="11">
        <f>WEEKDAY(Tabla1[[#This Row],[Fecha]],2)</f>
        <v>6</v>
      </c>
      <c r="O3445" s="11" t="str">
        <f t="shared" si="53"/>
        <v>Sábado</v>
      </c>
    </row>
    <row r="3446" spans="1:15" x14ac:dyDescent="0.25">
      <c r="A3446" s="4">
        <v>41027</v>
      </c>
      <c r="B3446">
        <v>3</v>
      </c>
      <c r="C3446">
        <v>1</v>
      </c>
      <c r="D3446" s="5" t="s">
        <v>30</v>
      </c>
      <c r="E3446" s="6">
        <v>683.03</v>
      </c>
      <c r="F3446" s="6">
        <v>1118.2</v>
      </c>
      <c r="G3446" s="6">
        <v>1801.23</v>
      </c>
      <c r="H3446" s="6" t="str">
        <f>VLOOKUP(Tabla1[[#This Row],[Caja]],Originales!$I$3:$K$6,2,FALSE)</f>
        <v>Las Canteras</v>
      </c>
      <c r="I3446" s="6" t="str">
        <f>VLOOKUP(Tabla1[[#This Row],[Caja]],Originales!$I$3:$K$6,3,FALSE)</f>
        <v>Las Palmas</v>
      </c>
      <c r="J3446" s="9" t="str">
        <f>VLOOKUP(Tabla1[[#This Row],[CodigoEmpleado]],Originales!$M$3:$P$13,2,FALSE)</f>
        <v>Juan</v>
      </c>
      <c r="K3446" s="10">
        <f>YEAR(Tabla1[[#This Row],[Fecha]])</f>
        <v>2012</v>
      </c>
      <c r="L3446" s="11">
        <f>MONTH(Tabla1[[#This Row],[Fecha]])</f>
        <v>4</v>
      </c>
      <c r="M3446" s="11">
        <f>DAY(Tabla1[[#This Row],[Fecha]])</f>
        <v>28</v>
      </c>
      <c r="N3446" s="11">
        <f>WEEKDAY(Tabla1[[#This Row],[Fecha]],2)</f>
        <v>6</v>
      </c>
      <c r="O3446" s="11" t="str">
        <f t="shared" si="53"/>
        <v>Sábado</v>
      </c>
    </row>
    <row r="3447" spans="1:15" x14ac:dyDescent="0.25">
      <c r="A3447" s="4">
        <v>41027</v>
      </c>
      <c r="B3447">
        <v>3</v>
      </c>
      <c r="C3447">
        <v>2</v>
      </c>
      <c r="D3447" s="5" t="s">
        <v>16</v>
      </c>
      <c r="E3447" s="6">
        <v>739.83</v>
      </c>
      <c r="F3447" s="6">
        <v>1143.76</v>
      </c>
      <c r="G3447" s="6">
        <v>1883.59</v>
      </c>
      <c r="H3447" s="6" t="str">
        <f>VLOOKUP(Tabla1[[#This Row],[Caja]],Originales!$I$3:$K$6,2,FALSE)</f>
        <v>Las Canteras</v>
      </c>
      <c r="I3447" s="6" t="str">
        <f>VLOOKUP(Tabla1[[#This Row],[Caja]],Originales!$I$3:$K$6,3,FALSE)</f>
        <v>Las Palmas</v>
      </c>
      <c r="J3447" s="9" t="str">
        <f>VLOOKUP(Tabla1[[#This Row],[CodigoEmpleado]],Originales!$M$3:$P$13,2,FALSE)</f>
        <v>Jorge</v>
      </c>
      <c r="K3447" s="10">
        <f>YEAR(Tabla1[[#This Row],[Fecha]])</f>
        <v>2012</v>
      </c>
      <c r="L3447" s="11">
        <f>MONTH(Tabla1[[#This Row],[Fecha]])</f>
        <v>4</v>
      </c>
      <c r="M3447" s="11">
        <f>DAY(Tabla1[[#This Row],[Fecha]])</f>
        <v>28</v>
      </c>
      <c r="N3447" s="11">
        <f>WEEKDAY(Tabla1[[#This Row],[Fecha]],2)</f>
        <v>6</v>
      </c>
      <c r="O3447" s="11" t="str">
        <f t="shared" si="53"/>
        <v>Sábado</v>
      </c>
    </row>
    <row r="3448" spans="1:15" x14ac:dyDescent="0.25">
      <c r="A3448" s="4">
        <v>41027</v>
      </c>
      <c r="B3448">
        <v>4</v>
      </c>
      <c r="C3448">
        <v>1</v>
      </c>
      <c r="D3448" s="5" t="s">
        <v>22</v>
      </c>
      <c r="E3448" s="6">
        <v>607.33000000000004</v>
      </c>
      <c r="F3448" s="6">
        <v>1115.57</v>
      </c>
      <c r="G3448" s="6">
        <v>1722.9</v>
      </c>
      <c r="H3448" s="6" t="str">
        <f>VLOOKUP(Tabla1[[#This Row],[Caja]],Originales!$I$3:$K$6,2,FALSE)</f>
        <v>Telde</v>
      </c>
      <c r="I3448" s="6" t="str">
        <f>VLOOKUP(Tabla1[[#This Row],[Caja]],Originales!$I$3:$K$6,3,FALSE)</f>
        <v>Las Palmas</v>
      </c>
      <c r="J3448" s="9" t="str">
        <f>VLOOKUP(Tabla1[[#This Row],[CodigoEmpleado]],Originales!$M$3:$P$13,2,FALSE)</f>
        <v>Paco</v>
      </c>
      <c r="K3448" s="10">
        <f>YEAR(Tabla1[[#This Row],[Fecha]])</f>
        <v>2012</v>
      </c>
      <c r="L3448" s="11">
        <f>MONTH(Tabla1[[#This Row],[Fecha]])</f>
        <v>4</v>
      </c>
      <c r="M3448" s="11">
        <f>DAY(Tabla1[[#This Row],[Fecha]])</f>
        <v>28</v>
      </c>
      <c r="N3448" s="11">
        <f>WEEKDAY(Tabla1[[#This Row],[Fecha]],2)</f>
        <v>6</v>
      </c>
      <c r="O3448" s="11" t="str">
        <f t="shared" si="53"/>
        <v>Sábado</v>
      </c>
    </row>
    <row r="3449" spans="1:15" x14ac:dyDescent="0.25">
      <c r="A3449" s="4">
        <v>41027</v>
      </c>
      <c r="B3449">
        <v>4</v>
      </c>
      <c r="C3449">
        <v>2</v>
      </c>
      <c r="D3449" s="5" t="s">
        <v>27</v>
      </c>
      <c r="E3449" s="6">
        <v>632.66999999999996</v>
      </c>
      <c r="F3449" s="6">
        <v>984.84</v>
      </c>
      <c r="G3449" s="6">
        <v>1617.51</v>
      </c>
      <c r="H3449" s="6" t="str">
        <f>VLOOKUP(Tabla1[[#This Row],[Caja]],Originales!$I$3:$K$6,2,FALSE)</f>
        <v>Telde</v>
      </c>
      <c r="I3449" s="6" t="str">
        <f>VLOOKUP(Tabla1[[#This Row],[Caja]],Originales!$I$3:$K$6,3,FALSE)</f>
        <v>Las Palmas</v>
      </c>
      <c r="J3449" s="9" t="str">
        <f>VLOOKUP(Tabla1[[#This Row],[CodigoEmpleado]],Originales!$M$3:$P$13,2,FALSE)</f>
        <v>Bea</v>
      </c>
      <c r="K3449" s="10">
        <f>YEAR(Tabla1[[#This Row],[Fecha]])</f>
        <v>2012</v>
      </c>
      <c r="L3449" s="11">
        <f>MONTH(Tabla1[[#This Row],[Fecha]])</f>
        <v>4</v>
      </c>
      <c r="M3449" s="11">
        <f>DAY(Tabla1[[#This Row],[Fecha]])</f>
        <v>28</v>
      </c>
      <c r="N3449" s="11">
        <f>WEEKDAY(Tabla1[[#This Row],[Fecha]],2)</f>
        <v>6</v>
      </c>
      <c r="O3449" s="11" t="str">
        <f t="shared" si="53"/>
        <v>Sábado</v>
      </c>
    </row>
    <row r="3450" spans="1:15" x14ac:dyDescent="0.25">
      <c r="A3450" s="4">
        <v>41028</v>
      </c>
      <c r="B3450">
        <v>1</v>
      </c>
      <c r="C3450">
        <v>1</v>
      </c>
      <c r="D3450" s="5" t="s">
        <v>32</v>
      </c>
      <c r="E3450" s="6">
        <v>568.29</v>
      </c>
      <c r="F3450" s="6">
        <v>1183.3900000000001</v>
      </c>
      <c r="G3450" s="6">
        <v>1751.68</v>
      </c>
      <c r="H3450" s="6" t="str">
        <f>VLOOKUP(Tabla1[[#This Row],[Caja]],Originales!$I$3:$K$6,2,FALSE)</f>
        <v>Tenerife Norte</v>
      </c>
      <c r="I3450" s="6" t="str">
        <f>VLOOKUP(Tabla1[[#This Row],[Caja]],Originales!$I$3:$K$6,3,FALSE)</f>
        <v>Tenerife</v>
      </c>
      <c r="J3450" s="9" t="str">
        <f>VLOOKUP(Tabla1[[#This Row],[CodigoEmpleado]],Originales!$M$3:$P$13,2,FALSE)</f>
        <v>Ana</v>
      </c>
      <c r="K3450" s="10">
        <f>YEAR(Tabla1[[#This Row],[Fecha]])</f>
        <v>2012</v>
      </c>
      <c r="L3450" s="11">
        <f>MONTH(Tabla1[[#This Row],[Fecha]])</f>
        <v>4</v>
      </c>
      <c r="M3450" s="11">
        <f>DAY(Tabla1[[#This Row],[Fecha]])</f>
        <v>29</v>
      </c>
      <c r="N3450" s="11">
        <f>WEEKDAY(Tabla1[[#This Row],[Fecha]],2)</f>
        <v>7</v>
      </c>
      <c r="O3450" s="11" t="str">
        <f t="shared" si="53"/>
        <v>Domingo</v>
      </c>
    </row>
    <row r="3451" spans="1:15" x14ac:dyDescent="0.25">
      <c r="A3451" s="4">
        <v>41028</v>
      </c>
      <c r="B3451">
        <v>1</v>
      </c>
      <c r="C3451">
        <v>2</v>
      </c>
      <c r="D3451" s="5" t="s">
        <v>37</v>
      </c>
      <c r="E3451" s="6">
        <v>583.92999999999995</v>
      </c>
      <c r="F3451" s="6">
        <v>1082.8699999999999</v>
      </c>
      <c r="G3451" s="6">
        <v>1666.8</v>
      </c>
      <c r="H3451" s="6" t="str">
        <f>VLOOKUP(Tabla1[[#This Row],[Caja]],Originales!$I$3:$K$6,2,FALSE)</f>
        <v>Tenerife Norte</v>
      </c>
      <c r="I3451" s="6" t="str">
        <f>VLOOKUP(Tabla1[[#This Row],[Caja]],Originales!$I$3:$K$6,3,FALSE)</f>
        <v>Tenerife</v>
      </c>
      <c r="J3451" s="9" t="str">
        <f>VLOOKUP(Tabla1[[#This Row],[CodigoEmpleado]],Originales!$M$3:$P$13,2,FALSE)</f>
        <v>Luis</v>
      </c>
      <c r="K3451" s="10">
        <f>YEAR(Tabla1[[#This Row],[Fecha]])</f>
        <v>2012</v>
      </c>
      <c r="L3451" s="11">
        <f>MONTH(Tabla1[[#This Row],[Fecha]])</f>
        <v>4</v>
      </c>
      <c r="M3451" s="11">
        <f>DAY(Tabla1[[#This Row],[Fecha]])</f>
        <v>29</v>
      </c>
      <c r="N3451" s="11">
        <f>WEEKDAY(Tabla1[[#This Row],[Fecha]],2)</f>
        <v>7</v>
      </c>
      <c r="O3451" s="11" t="str">
        <f t="shared" si="53"/>
        <v>Domingo</v>
      </c>
    </row>
    <row r="3452" spans="1:15" x14ac:dyDescent="0.25">
      <c r="A3452" s="4">
        <v>41028</v>
      </c>
      <c r="B3452">
        <v>2</v>
      </c>
      <c r="C3452">
        <v>1</v>
      </c>
      <c r="D3452" s="5" t="s">
        <v>40</v>
      </c>
      <c r="E3452" s="6">
        <v>587.70000000000005</v>
      </c>
      <c r="F3452" s="6">
        <v>1018.8</v>
      </c>
      <c r="G3452" s="6">
        <v>1606.5</v>
      </c>
      <c r="H3452" s="6" t="str">
        <f>VLOOKUP(Tabla1[[#This Row],[Caja]],Originales!$I$3:$K$6,2,FALSE)</f>
        <v>Tenerife Sur</v>
      </c>
      <c r="I3452" s="6" t="str">
        <f>VLOOKUP(Tabla1[[#This Row],[Caja]],Originales!$I$3:$K$6,3,FALSE)</f>
        <v>Tenerife</v>
      </c>
      <c r="J3452" s="9" t="str">
        <f>VLOOKUP(Tabla1[[#This Row],[CodigoEmpleado]],Originales!$M$3:$P$13,2,FALSE)</f>
        <v>Pepe</v>
      </c>
      <c r="K3452" s="10">
        <f>YEAR(Tabla1[[#This Row],[Fecha]])</f>
        <v>2012</v>
      </c>
      <c r="L3452" s="11">
        <f>MONTH(Tabla1[[#This Row],[Fecha]])</f>
        <v>4</v>
      </c>
      <c r="M3452" s="11">
        <f>DAY(Tabla1[[#This Row],[Fecha]])</f>
        <v>29</v>
      </c>
      <c r="N3452" s="11">
        <f>WEEKDAY(Tabla1[[#This Row],[Fecha]],2)</f>
        <v>7</v>
      </c>
      <c r="O3452" s="11" t="str">
        <f t="shared" si="53"/>
        <v>Domingo</v>
      </c>
    </row>
    <row r="3453" spans="1:15" x14ac:dyDescent="0.25">
      <c r="A3453" s="4">
        <v>41028</v>
      </c>
      <c r="B3453">
        <v>2</v>
      </c>
      <c r="C3453">
        <v>2</v>
      </c>
      <c r="D3453" s="5" t="s">
        <v>41</v>
      </c>
      <c r="E3453" s="6">
        <v>532.44000000000005</v>
      </c>
      <c r="F3453" s="6">
        <v>1109.22</v>
      </c>
      <c r="G3453" s="6">
        <v>1641.66</v>
      </c>
      <c r="H3453" s="6" t="str">
        <f>VLOOKUP(Tabla1[[#This Row],[Caja]],Originales!$I$3:$K$6,2,FALSE)</f>
        <v>Tenerife Sur</v>
      </c>
      <c r="I3453" s="6" t="str">
        <f>VLOOKUP(Tabla1[[#This Row],[Caja]],Originales!$I$3:$K$6,3,FALSE)</f>
        <v>Tenerife</v>
      </c>
      <c r="J3453" s="9" t="str">
        <f>VLOOKUP(Tabla1[[#This Row],[CodigoEmpleado]],Originales!$M$3:$P$13,2,FALSE)</f>
        <v>Javi</v>
      </c>
      <c r="K3453" s="10">
        <f>YEAR(Tabla1[[#This Row],[Fecha]])</f>
        <v>2012</v>
      </c>
      <c r="L3453" s="11">
        <f>MONTH(Tabla1[[#This Row],[Fecha]])</f>
        <v>4</v>
      </c>
      <c r="M3453" s="11">
        <f>DAY(Tabla1[[#This Row],[Fecha]])</f>
        <v>29</v>
      </c>
      <c r="N3453" s="11">
        <f>WEEKDAY(Tabla1[[#This Row],[Fecha]],2)</f>
        <v>7</v>
      </c>
      <c r="O3453" s="11" t="str">
        <f t="shared" si="53"/>
        <v>Domingo</v>
      </c>
    </row>
    <row r="3454" spans="1:15" x14ac:dyDescent="0.25">
      <c r="A3454" s="4">
        <v>41028</v>
      </c>
      <c r="B3454">
        <v>3</v>
      </c>
      <c r="C3454">
        <v>1</v>
      </c>
      <c r="D3454" s="5" t="s">
        <v>43</v>
      </c>
      <c r="E3454" s="6">
        <v>543.23</v>
      </c>
      <c r="F3454" s="6">
        <v>1077.29</v>
      </c>
      <c r="G3454" s="6">
        <v>1620.52</v>
      </c>
      <c r="H3454" s="6" t="str">
        <f>VLOOKUP(Tabla1[[#This Row],[Caja]],Originales!$I$3:$K$6,2,FALSE)</f>
        <v>Las Canteras</v>
      </c>
      <c r="I3454" s="6" t="str">
        <f>VLOOKUP(Tabla1[[#This Row],[Caja]],Originales!$I$3:$K$6,3,FALSE)</f>
        <v>Las Palmas</v>
      </c>
      <c r="J3454" s="9" t="str">
        <f>VLOOKUP(Tabla1[[#This Row],[CodigoEmpleado]],Originales!$M$3:$P$13,2,FALSE)</f>
        <v>Jose</v>
      </c>
      <c r="K3454" s="10">
        <f>YEAR(Tabla1[[#This Row],[Fecha]])</f>
        <v>2012</v>
      </c>
      <c r="L3454" s="11">
        <f>MONTH(Tabla1[[#This Row],[Fecha]])</f>
        <v>4</v>
      </c>
      <c r="M3454" s="11">
        <f>DAY(Tabla1[[#This Row],[Fecha]])</f>
        <v>29</v>
      </c>
      <c r="N3454" s="11">
        <f>WEEKDAY(Tabla1[[#This Row],[Fecha]],2)</f>
        <v>7</v>
      </c>
      <c r="O3454" s="11" t="str">
        <f t="shared" si="53"/>
        <v>Domingo</v>
      </c>
    </row>
    <row r="3455" spans="1:15" x14ac:dyDescent="0.25">
      <c r="A3455" s="4">
        <v>41028</v>
      </c>
      <c r="B3455">
        <v>3</v>
      </c>
      <c r="C3455">
        <v>2</v>
      </c>
      <c r="D3455" s="5" t="s">
        <v>47</v>
      </c>
      <c r="E3455" s="6">
        <v>752.78</v>
      </c>
      <c r="F3455" s="6">
        <v>1340.5</v>
      </c>
      <c r="G3455" s="6">
        <v>2093.2800000000002</v>
      </c>
      <c r="H3455" s="6" t="str">
        <f>VLOOKUP(Tabla1[[#This Row],[Caja]],Originales!$I$3:$K$6,2,FALSE)</f>
        <v>Las Canteras</v>
      </c>
      <c r="I3455" s="6" t="str">
        <f>VLOOKUP(Tabla1[[#This Row],[Caja]],Originales!$I$3:$K$6,3,FALSE)</f>
        <v>Las Palmas</v>
      </c>
      <c r="J3455" s="9" t="str">
        <f>VLOOKUP(Tabla1[[#This Row],[CodigoEmpleado]],Originales!$M$3:$P$13,2,FALSE)</f>
        <v>Toño</v>
      </c>
      <c r="K3455" s="10">
        <f>YEAR(Tabla1[[#This Row],[Fecha]])</f>
        <v>2012</v>
      </c>
      <c r="L3455" s="11">
        <f>MONTH(Tabla1[[#This Row],[Fecha]])</f>
        <v>4</v>
      </c>
      <c r="M3455" s="11">
        <f>DAY(Tabla1[[#This Row],[Fecha]])</f>
        <v>29</v>
      </c>
      <c r="N3455" s="11">
        <f>WEEKDAY(Tabla1[[#This Row],[Fecha]],2)</f>
        <v>7</v>
      </c>
      <c r="O3455" s="11" t="str">
        <f t="shared" si="53"/>
        <v>Domingo</v>
      </c>
    </row>
    <row r="3456" spans="1:15" x14ac:dyDescent="0.25">
      <c r="A3456" s="4">
        <v>41028</v>
      </c>
      <c r="B3456">
        <v>4</v>
      </c>
      <c r="C3456">
        <v>1</v>
      </c>
      <c r="D3456" s="5" t="s">
        <v>24</v>
      </c>
      <c r="E3456" s="6">
        <v>485.14</v>
      </c>
      <c r="F3456" s="6">
        <v>1033.0999999999999</v>
      </c>
      <c r="G3456" s="6">
        <v>1518.24</v>
      </c>
      <c r="H3456" s="6" t="str">
        <f>VLOOKUP(Tabla1[[#This Row],[Caja]],Originales!$I$3:$K$6,2,FALSE)</f>
        <v>Telde</v>
      </c>
      <c r="I3456" s="6" t="str">
        <f>VLOOKUP(Tabla1[[#This Row],[Caja]],Originales!$I$3:$K$6,3,FALSE)</f>
        <v>Las Palmas</v>
      </c>
      <c r="J3456" s="9" t="str">
        <f>VLOOKUP(Tabla1[[#This Row],[CodigoEmpleado]],Originales!$M$3:$P$13,2,FALSE)</f>
        <v>Ana</v>
      </c>
      <c r="K3456" s="10">
        <f>YEAR(Tabla1[[#This Row],[Fecha]])</f>
        <v>2012</v>
      </c>
      <c r="L3456" s="11">
        <f>MONTH(Tabla1[[#This Row],[Fecha]])</f>
        <v>4</v>
      </c>
      <c r="M3456" s="11">
        <f>DAY(Tabla1[[#This Row],[Fecha]])</f>
        <v>29</v>
      </c>
      <c r="N3456" s="11">
        <f>WEEKDAY(Tabla1[[#This Row],[Fecha]],2)</f>
        <v>7</v>
      </c>
      <c r="O3456" s="11" t="str">
        <f t="shared" si="53"/>
        <v>Domingo</v>
      </c>
    </row>
    <row r="3457" spans="1:15" x14ac:dyDescent="0.25">
      <c r="A3457" s="4">
        <v>41028</v>
      </c>
      <c r="B3457">
        <v>4</v>
      </c>
      <c r="C3457">
        <v>2</v>
      </c>
      <c r="D3457" s="5" t="s">
        <v>30</v>
      </c>
      <c r="E3457" s="6">
        <v>653.73</v>
      </c>
      <c r="F3457" s="6">
        <v>1294.96</v>
      </c>
      <c r="G3457" s="6">
        <v>1948.69</v>
      </c>
      <c r="H3457" s="6" t="str">
        <f>VLOOKUP(Tabla1[[#This Row],[Caja]],Originales!$I$3:$K$6,2,FALSE)</f>
        <v>Telde</v>
      </c>
      <c r="I3457" s="6" t="str">
        <f>VLOOKUP(Tabla1[[#This Row],[Caja]],Originales!$I$3:$K$6,3,FALSE)</f>
        <v>Las Palmas</v>
      </c>
      <c r="J3457" s="9" t="str">
        <f>VLOOKUP(Tabla1[[#This Row],[CodigoEmpleado]],Originales!$M$3:$P$13,2,FALSE)</f>
        <v>Juan</v>
      </c>
      <c r="K3457" s="10">
        <f>YEAR(Tabla1[[#This Row],[Fecha]])</f>
        <v>2012</v>
      </c>
      <c r="L3457" s="11">
        <f>MONTH(Tabla1[[#This Row],[Fecha]])</f>
        <v>4</v>
      </c>
      <c r="M3457" s="11">
        <f>DAY(Tabla1[[#This Row],[Fecha]])</f>
        <v>29</v>
      </c>
      <c r="N3457" s="11">
        <f>WEEKDAY(Tabla1[[#This Row],[Fecha]],2)</f>
        <v>7</v>
      </c>
      <c r="O3457" s="11" t="str">
        <f t="shared" si="53"/>
        <v>Domingo</v>
      </c>
    </row>
    <row r="3458" spans="1:15" x14ac:dyDescent="0.25">
      <c r="A3458" s="4">
        <v>41029</v>
      </c>
      <c r="B3458">
        <v>1</v>
      </c>
      <c r="C3458">
        <v>1</v>
      </c>
      <c r="D3458" s="5" t="s">
        <v>16</v>
      </c>
      <c r="E3458" s="6">
        <v>640.91</v>
      </c>
      <c r="F3458" s="6">
        <v>1080.94</v>
      </c>
      <c r="G3458" s="6">
        <v>1721.85</v>
      </c>
      <c r="H3458" s="6" t="str">
        <f>VLOOKUP(Tabla1[[#This Row],[Caja]],Originales!$I$3:$K$6,2,FALSE)</f>
        <v>Tenerife Norte</v>
      </c>
      <c r="I3458" s="6" t="str">
        <f>VLOOKUP(Tabla1[[#This Row],[Caja]],Originales!$I$3:$K$6,3,FALSE)</f>
        <v>Tenerife</v>
      </c>
      <c r="J3458" s="9" t="str">
        <f>VLOOKUP(Tabla1[[#This Row],[CodigoEmpleado]],Originales!$M$3:$P$13,2,FALSE)</f>
        <v>Jorge</v>
      </c>
      <c r="K3458" s="10">
        <f>YEAR(Tabla1[[#This Row],[Fecha]])</f>
        <v>2012</v>
      </c>
      <c r="L3458" s="11">
        <f>MONTH(Tabla1[[#This Row],[Fecha]])</f>
        <v>4</v>
      </c>
      <c r="M3458" s="11">
        <f>DAY(Tabla1[[#This Row],[Fecha]])</f>
        <v>30</v>
      </c>
      <c r="N3458" s="11">
        <f>WEEKDAY(Tabla1[[#This Row],[Fecha]],2)</f>
        <v>1</v>
      </c>
      <c r="O3458" s="11" t="str">
        <f t="shared" ref="O3458:O3521" si="54">IF(N3458=1,"Lunes",IF(N3458=2,"Martes",IF(N3458=3,"Miércoles",IF(N3458=4,"Jueves",IF(N3458=5,"Viernes",IF(N3458=6,"Sábado","Domingo"))))))</f>
        <v>Lunes</v>
      </c>
    </row>
    <row r="3459" spans="1:15" x14ac:dyDescent="0.25">
      <c r="A3459" s="4">
        <v>41029</v>
      </c>
      <c r="B3459">
        <v>1</v>
      </c>
      <c r="C3459">
        <v>2</v>
      </c>
      <c r="D3459" s="5" t="s">
        <v>22</v>
      </c>
      <c r="E3459" s="6">
        <v>697.62</v>
      </c>
      <c r="F3459" s="6">
        <v>1224.17</v>
      </c>
      <c r="G3459" s="6">
        <v>1921.79</v>
      </c>
      <c r="H3459" s="6" t="str">
        <f>VLOOKUP(Tabla1[[#This Row],[Caja]],Originales!$I$3:$K$6,2,FALSE)</f>
        <v>Tenerife Norte</v>
      </c>
      <c r="I3459" s="6" t="str">
        <f>VLOOKUP(Tabla1[[#This Row],[Caja]],Originales!$I$3:$K$6,3,FALSE)</f>
        <v>Tenerife</v>
      </c>
      <c r="J3459" s="9" t="str">
        <f>VLOOKUP(Tabla1[[#This Row],[CodigoEmpleado]],Originales!$M$3:$P$13,2,FALSE)</f>
        <v>Paco</v>
      </c>
      <c r="K3459" s="10">
        <f>YEAR(Tabla1[[#This Row],[Fecha]])</f>
        <v>2012</v>
      </c>
      <c r="L3459" s="11">
        <f>MONTH(Tabla1[[#This Row],[Fecha]])</f>
        <v>4</v>
      </c>
      <c r="M3459" s="11">
        <f>DAY(Tabla1[[#This Row],[Fecha]])</f>
        <v>30</v>
      </c>
      <c r="N3459" s="11">
        <f>WEEKDAY(Tabla1[[#This Row],[Fecha]],2)</f>
        <v>1</v>
      </c>
      <c r="O3459" s="11" t="str">
        <f t="shared" si="54"/>
        <v>Lunes</v>
      </c>
    </row>
    <row r="3460" spans="1:15" x14ac:dyDescent="0.25">
      <c r="A3460" s="4">
        <v>41029</v>
      </c>
      <c r="B3460">
        <v>2</v>
      </c>
      <c r="C3460">
        <v>1</v>
      </c>
      <c r="D3460" s="5" t="s">
        <v>27</v>
      </c>
      <c r="E3460" s="6">
        <v>542.24</v>
      </c>
      <c r="F3460" s="6">
        <v>1077.33</v>
      </c>
      <c r="G3460" s="6">
        <v>1619.57</v>
      </c>
      <c r="H3460" s="6" t="str">
        <f>VLOOKUP(Tabla1[[#This Row],[Caja]],Originales!$I$3:$K$6,2,FALSE)</f>
        <v>Tenerife Sur</v>
      </c>
      <c r="I3460" s="6" t="str">
        <f>VLOOKUP(Tabla1[[#This Row],[Caja]],Originales!$I$3:$K$6,3,FALSE)</f>
        <v>Tenerife</v>
      </c>
      <c r="J3460" s="9" t="str">
        <f>VLOOKUP(Tabla1[[#This Row],[CodigoEmpleado]],Originales!$M$3:$P$13,2,FALSE)</f>
        <v>Bea</v>
      </c>
      <c r="K3460" s="10">
        <f>YEAR(Tabla1[[#This Row],[Fecha]])</f>
        <v>2012</v>
      </c>
      <c r="L3460" s="11">
        <f>MONTH(Tabla1[[#This Row],[Fecha]])</f>
        <v>4</v>
      </c>
      <c r="M3460" s="11">
        <f>DAY(Tabla1[[#This Row],[Fecha]])</f>
        <v>30</v>
      </c>
      <c r="N3460" s="11">
        <f>WEEKDAY(Tabla1[[#This Row],[Fecha]],2)</f>
        <v>1</v>
      </c>
      <c r="O3460" s="11" t="str">
        <f t="shared" si="54"/>
        <v>Lunes</v>
      </c>
    </row>
    <row r="3461" spans="1:15" x14ac:dyDescent="0.25">
      <c r="A3461" s="4">
        <v>41029</v>
      </c>
      <c r="B3461">
        <v>2</v>
      </c>
      <c r="C3461">
        <v>2</v>
      </c>
      <c r="D3461" s="5" t="s">
        <v>32</v>
      </c>
      <c r="E3461" s="6">
        <v>625.77</v>
      </c>
      <c r="F3461" s="6">
        <v>1090.82</v>
      </c>
      <c r="G3461" s="6">
        <v>1716.59</v>
      </c>
      <c r="H3461" s="6" t="str">
        <f>VLOOKUP(Tabla1[[#This Row],[Caja]],Originales!$I$3:$K$6,2,FALSE)</f>
        <v>Tenerife Sur</v>
      </c>
      <c r="I3461" s="6" t="str">
        <f>VLOOKUP(Tabla1[[#This Row],[Caja]],Originales!$I$3:$K$6,3,FALSE)</f>
        <v>Tenerife</v>
      </c>
      <c r="J3461" s="9" t="str">
        <f>VLOOKUP(Tabla1[[#This Row],[CodigoEmpleado]],Originales!$M$3:$P$13,2,FALSE)</f>
        <v>Ana</v>
      </c>
      <c r="K3461" s="10">
        <f>YEAR(Tabla1[[#This Row],[Fecha]])</f>
        <v>2012</v>
      </c>
      <c r="L3461" s="11">
        <f>MONTH(Tabla1[[#This Row],[Fecha]])</f>
        <v>4</v>
      </c>
      <c r="M3461" s="11">
        <f>DAY(Tabla1[[#This Row],[Fecha]])</f>
        <v>30</v>
      </c>
      <c r="N3461" s="11">
        <f>WEEKDAY(Tabla1[[#This Row],[Fecha]],2)</f>
        <v>1</v>
      </c>
      <c r="O3461" s="11" t="str">
        <f t="shared" si="54"/>
        <v>Lunes</v>
      </c>
    </row>
    <row r="3462" spans="1:15" x14ac:dyDescent="0.25">
      <c r="A3462" s="4">
        <v>41029</v>
      </c>
      <c r="B3462">
        <v>3</v>
      </c>
      <c r="C3462">
        <v>1</v>
      </c>
      <c r="D3462" s="5" t="s">
        <v>37</v>
      </c>
      <c r="E3462" s="6">
        <v>590.82000000000005</v>
      </c>
      <c r="F3462" s="6">
        <v>960.66</v>
      </c>
      <c r="G3462" s="6">
        <v>1551.48</v>
      </c>
      <c r="H3462" s="6" t="str">
        <f>VLOOKUP(Tabla1[[#This Row],[Caja]],Originales!$I$3:$K$6,2,FALSE)</f>
        <v>Las Canteras</v>
      </c>
      <c r="I3462" s="6" t="str">
        <f>VLOOKUP(Tabla1[[#This Row],[Caja]],Originales!$I$3:$K$6,3,FALSE)</f>
        <v>Las Palmas</v>
      </c>
      <c r="J3462" s="9" t="str">
        <f>VLOOKUP(Tabla1[[#This Row],[CodigoEmpleado]],Originales!$M$3:$P$13,2,FALSE)</f>
        <v>Luis</v>
      </c>
      <c r="K3462" s="10">
        <f>YEAR(Tabla1[[#This Row],[Fecha]])</f>
        <v>2012</v>
      </c>
      <c r="L3462" s="11">
        <f>MONTH(Tabla1[[#This Row],[Fecha]])</f>
        <v>4</v>
      </c>
      <c r="M3462" s="11">
        <f>DAY(Tabla1[[#This Row],[Fecha]])</f>
        <v>30</v>
      </c>
      <c r="N3462" s="11">
        <f>WEEKDAY(Tabla1[[#This Row],[Fecha]],2)</f>
        <v>1</v>
      </c>
      <c r="O3462" s="11" t="str">
        <f t="shared" si="54"/>
        <v>Lunes</v>
      </c>
    </row>
    <row r="3463" spans="1:15" x14ac:dyDescent="0.25">
      <c r="A3463" s="4">
        <v>41029</v>
      </c>
      <c r="B3463">
        <v>3</v>
      </c>
      <c r="C3463">
        <v>2</v>
      </c>
      <c r="D3463" s="5" t="s">
        <v>40</v>
      </c>
      <c r="E3463" s="6">
        <v>720.87</v>
      </c>
      <c r="F3463" s="6">
        <v>1130.9000000000001</v>
      </c>
      <c r="G3463" s="6">
        <v>1851.77</v>
      </c>
      <c r="H3463" s="6" t="str">
        <f>VLOOKUP(Tabla1[[#This Row],[Caja]],Originales!$I$3:$K$6,2,FALSE)</f>
        <v>Las Canteras</v>
      </c>
      <c r="I3463" s="6" t="str">
        <f>VLOOKUP(Tabla1[[#This Row],[Caja]],Originales!$I$3:$K$6,3,FALSE)</f>
        <v>Las Palmas</v>
      </c>
      <c r="J3463" s="9" t="str">
        <f>VLOOKUP(Tabla1[[#This Row],[CodigoEmpleado]],Originales!$M$3:$P$13,2,FALSE)</f>
        <v>Pepe</v>
      </c>
      <c r="K3463" s="10">
        <f>YEAR(Tabla1[[#This Row],[Fecha]])</f>
        <v>2012</v>
      </c>
      <c r="L3463" s="11">
        <f>MONTH(Tabla1[[#This Row],[Fecha]])</f>
        <v>4</v>
      </c>
      <c r="M3463" s="11">
        <f>DAY(Tabla1[[#This Row],[Fecha]])</f>
        <v>30</v>
      </c>
      <c r="N3463" s="11">
        <f>WEEKDAY(Tabla1[[#This Row],[Fecha]],2)</f>
        <v>1</v>
      </c>
      <c r="O3463" s="11" t="str">
        <f t="shared" si="54"/>
        <v>Lunes</v>
      </c>
    </row>
    <row r="3464" spans="1:15" x14ac:dyDescent="0.25">
      <c r="A3464" s="4">
        <v>41029</v>
      </c>
      <c r="B3464">
        <v>4</v>
      </c>
      <c r="C3464">
        <v>1</v>
      </c>
      <c r="D3464" s="5" t="s">
        <v>41</v>
      </c>
      <c r="E3464" s="6">
        <v>584.9</v>
      </c>
      <c r="F3464" s="6">
        <v>1206.21</v>
      </c>
      <c r="G3464" s="6">
        <v>1791.11</v>
      </c>
      <c r="H3464" s="6" t="str">
        <f>VLOOKUP(Tabla1[[#This Row],[Caja]],Originales!$I$3:$K$6,2,FALSE)</f>
        <v>Telde</v>
      </c>
      <c r="I3464" s="6" t="str">
        <f>VLOOKUP(Tabla1[[#This Row],[Caja]],Originales!$I$3:$K$6,3,FALSE)</f>
        <v>Las Palmas</v>
      </c>
      <c r="J3464" s="9" t="str">
        <f>VLOOKUP(Tabla1[[#This Row],[CodigoEmpleado]],Originales!$M$3:$P$13,2,FALSE)</f>
        <v>Javi</v>
      </c>
      <c r="K3464" s="10">
        <f>YEAR(Tabla1[[#This Row],[Fecha]])</f>
        <v>2012</v>
      </c>
      <c r="L3464" s="11">
        <f>MONTH(Tabla1[[#This Row],[Fecha]])</f>
        <v>4</v>
      </c>
      <c r="M3464" s="11">
        <f>DAY(Tabla1[[#This Row],[Fecha]])</f>
        <v>30</v>
      </c>
      <c r="N3464" s="11">
        <f>WEEKDAY(Tabla1[[#This Row],[Fecha]],2)</f>
        <v>1</v>
      </c>
      <c r="O3464" s="11" t="str">
        <f t="shared" si="54"/>
        <v>Lunes</v>
      </c>
    </row>
    <row r="3465" spans="1:15" x14ac:dyDescent="0.25">
      <c r="A3465" s="4">
        <v>41029</v>
      </c>
      <c r="B3465">
        <v>4</v>
      </c>
      <c r="C3465">
        <v>2</v>
      </c>
      <c r="D3465" s="5" t="s">
        <v>43</v>
      </c>
      <c r="E3465" s="6">
        <v>551.38</v>
      </c>
      <c r="F3465" s="6">
        <v>1109.1199999999999</v>
      </c>
      <c r="G3465" s="6">
        <v>1660.5</v>
      </c>
      <c r="H3465" s="6" t="str">
        <f>VLOOKUP(Tabla1[[#This Row],[Caja]],Originales!$I$3:$K$6,2,FALSE)</f>
        <v>Telde</v>
      </c>
      <c r="I3465" s="6" t="str">
        <f>VLOOKUP(Tabla1[[#This Row],[Caja]],Originales!$I$3:$K$6,3,FALSE)</f>
        <v>Las Palmas</v>
      </c>
      <c r="J3465" s="9" t="str">
        <f>VLOOKUP(Tabla1[[#This Row],[CodigoEmpleado]],Originales!$M$3:$P$13,2,FALSE)</f>
        <v>Jose</v>
      </c>
      <c r="K3465" s="10">
        <f>YEAR(Tabla1[[#This Row],[Fecha]])</f>
        <v>2012</v>
      </c>
      <c r="L3465" s="11">
        <f>MONTH(Tabla1[[#This Row],[Fecha]])</f>
        <v>4</v>
      </c>
      <c r="M3465" s="11">
        <f>DAY(Tabla1[[#This Row],[Fecha]])</f>
        <v>30</v>
      </c>
      <c r="N3465" s="11">
        <f>WEEKDAY(Tabla1[[#This Row],[Fecha]],2)</f>
        <v>1</v>
      </c>
      <c r="O3465" s="11" t="str">
        <f t="shared" si="54"/>
        <v>Lunes</v>
      </c>
    </row>
    <row r="3466" spans="1:15" x14ac:dyDescent="0.25">
      <c r="A3466" s="4">
        <v>41030</v>
      </c>
      <c r="B3466">
        <v>1</v>
      </c>
      <c r="C3466">
        <v>1</v>
      </c>
      <c r="D3466" s="5" t="s">
        <v>47</v>
      </c>
      <c r="E3466" s="6">
        <v>568.65</v>
      </c>
      <c r="F3466" s="6">
        <v>1004.19</v>
      </c>
      <c r="G3466" s="6">
        <v>1572.84</v>
      </c>
      <c r="H3466" s="6" t="str">
        <f>VLOOKUP(Tabla1[[#This Row],[Caja]],Originales!$I$3:$K$6,2,FALSE)</f>
        <v>Tenerife Norte</v>
      </c>
      <c r="I3466" s="6" t="str">
        <f>VLOOKUP(Tabla1[[#This Row],[Caja]],Originales!$I$3:$K$6,3,FALSE)</f>
        <v>Tenerife</v>
      </c>
      <c r="J3466" s="9" t="str">
        <f>VLOOKUP(Tabla1[[#This Row],[CodigoEmpleado]],Originales!$M$3:$P$13,2,FALSE)</f>
        <v>Toño</v>
      </c>
      <c r="K3466" s="10">
        <f>YEAR(Tabla1[[#This Row],[Fecha]])</f>
        <v>2012</v>
      </c>
      <c r="L3466" s="11">
        <f>MONTH(Tabla1[[#This Row],[Fecha]])</f>
        <v>5</v>
      </c>
      <c r="M3466" s="11">
        <f>DAY(Tabla1[[#This Row],[Fecha]])</f>
        <v>1</v>
      </c>
      <c r="N3466" s="11">
        <f>WEEKDAY(Tabla1[[#This Row],[Fecha]],2)</f>
        <v>2</v>
      </c>
      <c r="O3466" s="11" t="str">
        <f t="shared" si="54"/>
        <v>Martes</v>
      </c>
    </row>
    <row r="3467" spans="1:15" x14ac:dyDescent="0.25">
      <c r="A3467" s="4">
        <v>41030</v>
      </c>
      <c r="B3467">
        <v>1</v>
      </c>
      <c r="C3467">
        <v>2</v>
      </c>
      <c r="D3467" s="5" t="s">
        <v>24</v>
      </c>
      <c r="E3467" s="6">
        <v>620.66999999999996</v>
      </c>
      <c r="F3467" s="6">
        <v>1243.43</v>
      </c>
      <c r="G3467" s="6">
        <v>1864.1</v>
      </c>
      <c r="H3467" s="6" t="str">
        <f>VLOOKUP(Tabla1[[#This Row],[Caja]],Originales!$I$3:$K$6,2,FALSE)</f>
        <v>Tenerife Norte</v>
      </c>
      <c r="I3467" s="6" t="str">
        <f>VLOOKUP(Tabla1[[#This Row],[Caja]],Originales!$I$3:$K$6,3,FALSE)</f>
        <v>Tenerife</v>
      </c>
      <c r="J3467" s="9" t="str">
        <f>VLOOKUP(Tabla1[[#This Row],[CodigoEmpleado]],Originales!$M$3:$P$13,2,FALSE)</f>
        <v>Ana</v>
      </c>
      <c r="K3467" s="10">
        <f>YEAR(Tabla1[[#This Row],[Fecha]])</f>
        <v>2012</v>
      </c>
      <c r="L3467" s="11">
        <f>MONTH(Tabla1[[#This Row],[Fecha]])</f>
        <v>5</v>
      </c>
      <c r="M3467" s="11">
        <f>DAY(Tabla1[[#This Row],[Fecha]])</f>
        <v>1</v>
      </c>
      <c r="N3467" s="11">
        <f>WEEKDAY(Tabla1[[#This Row],[Fecha]],2)</f>
        <v>2</v>
      </c>
      <c r="O3467" s="11" t="str">
        <f t="shared" si="54"/>
        <v>Martes</v>
      </c>
    </row>
    <row r="3468" spans="1:15" x14ac:dyDescent="0.25">
      <c r="A3468" s="4">
        <v>41030</v>
      </c>
      <c r="B3468">
        <v>2</v>
      </c>
      <c r="C3468">
        <v>1</v>
      </c>
      <c r="D3468" s="5" t="s">
        <v>30</v>
      </c>
      <c r="E3468" s="6">
        <v>679.48</v>
      </c>
      <c r="F3468" s="6">
        <v>1075.3499999999999</v>
      </c>
      <c r="G3468" s="6">
        <v>1754.83</v>
      </c>
      <c r="H3468" s="6" t="str">
        <f>VLOOKUP(Tabla1[[#This Row],[Caja]],Originales!$I$3:$K$6,2,FALSE)</f>
        <v>Tenerife Sur</v>
      </c>
      <c r="I3468" s="6" t="str">
        <f>VLOOKUP(Tabla1[[#This Row],[Caja]],Originales!$I$3:$K$6,3,FALSE)</f>
        <v>Tenerife</v>
      </c>
      <c r="J3468" s="9" t="str">
        <f>VLOOKUP(Tabla1[[#This Row],[CodigoEmpleado]],Originales!$M$3:$P$13,2,FALSE)</f>
        <v>Juan</v>
      </c>
      <c r="K3468" s="10">
        <f>YEAR(Tabla1[[#This Row],[Fecha]])</f>
        <v>2012</v>
      </c>
      <c r="L3468" s="11">
        <f>MONTH(Tabla1[[#This Row],[Fecha]])</f>
        <v>5</v>
      </c>
      <c r="M3468" s="11">
        <f>DAY(Tabla1[[#This Row],[Fecha]])</f>
        <v>1</v>
      </c>
      <c r="N3468" s="11">
        <f>WEEKDAY(Tabla1[[#This Row],[Fecha]],2)</f>
        <v>2</v>
      </c>
      <c r="O3468" s="11" t="str">
        <f t="shared" si="54"/>
        <v>Martes</v>
      </c>
    </row>
    <row r="3469" spans="1:15" x14ac:dyDescent="0.25">
      <c r="A3469" s="4">
        <v>41030</v>
      </c>
      <c r="B3469">
        <v>2</v>
      </c>
      <c r="C3469">
        <v>2</v>
      </c>
      <c r="D3469" s="5" t="s">
        <v>16</v>
      </c>
      <c r="E3469" s="6">
        <v>459.34</v>
      </c>
      <c r="F3469" s="6">
        <v>1123.03</v>
      </c>
      <c r="G3469" s="6">
        <v>1582.37</v>
      </c>
      <c r="H3469" s="6" t="str">
        <f>VLOOKUP(Tabla1[[#This Row],[Caja]],Originales!$I$3:$K$6,2,FALSE)</f>
        <v>Tenerife Sur</v>
      </c>
      <c r="I3469" s="6" t="str">
        <f>VLOOKUP(Tabla1[[#This Row],[Caja]],Originales!$I$3:$K$6,3,FALSE)</f>
        <v>Tenerife</v>
      </c>
      <c r="J3469" s="9" t="str">
        <f>VLOOKUP(Tabla1[[#This Row],[CodigoEmpleado]],Originales!$M$3:$P$13,2,FALSE)</f>
        <v>Jorge</v>
      </c>
      <c r="K3469" s="10">
        <f>YEAR(Tabla1[[#This Row],[Fecha]])</f>
        <v>2012</v>
      </c>
      <c r="L3469" s="11">
        <f>MONTH(Tabla1[[#This Row],[Fecha]])</f>
        <v>5</v>
      </c>
      <c r="M3469" s="11">
        <f>DAY(Tabla1[[#This Row],[Fecha]])</f>
        <v>1</v>
      </c>
      <c r="N3469" s="11">
        <f>WEEKDAY(Tabla1[[#This Row],[Fecha]],2)</f>
        <v>2</v>
      </c>
      <c r="O3469" s="11" t="str">
        <f t="shared" si="54"/>
        <v>Martes</v>
      </c>
    </row>
    <row r="3470" spans="1:15" x14ac:dyDescent="0.25">
      <c r="A3470" s="4">
        <v>41030</v>
      </c>
      <c r="B3470">
        <v>3</v>
      </c>
      <c r="C3470">
        <v>1</v>
      </c>
      <c r="D3470" s="5" t="s">
        <v>22</v>
      </c>
      <c r="E3470" s="6">
        <v>619.32000000000005</v>
      </c>
      <c r="F3470" s="6">
        <v>969.46</v>
      </c>
      <c r="G3470" s="6">
        <v>1588.78</v>
      </c>
      <c r="H3470" s="6" t="str">
        <f>VLOOKUP(Tabla1[[#This Row],[Caja]],Originales!$I$3:$K$6,2,FALSE)</f>
        <v>Las Canteras</v>
      </c>
      <c r="I3470" s="6" t="str">
        <f>VLOOKUP(Tabla1[[#This Row],[Caja]],Originales!$I$3:$K$6,3,FALSE)</f>
        <v>Las Palmas</v>
      </c>
      <c r="J3470" s="9" t="str">
        <f>VLOOKUP(Tabla1[[#This Row],[CodigoEmpleado]],Originales!$M$3:$P$13,2,FALSE)</f>
        <v>Paco</v>
      </c>
      <c r="K3470" s="10">
        <f>YEAR(Tabla1[[#This Row],[Fecha]])</f>
        <v>2012</v>
      </c>
      <c r="L3470" s="11">
        <f>MONTH(Tabla1[[#This Row],[Fecha]])</f>
        <v>5</v>
      </c>
      <c r="M3470" s="11">
        <f>DAY(Tabla1[[#This Row],[Fecha]])</f>
        <v>1</v>
      </c>
      <c r="N3470" s="11">
        <f>WEEKDAY(Tabla1[[#This Row],[Fecha]],2)</f>
        <v>2</v>
      </c>
      <c r="O3470" s="11" t="str">
        <f t="shared" si="54"/>
        <v>Martes</v>
      </c>
    </row>
    <row r="3471" spans="1:15" x14ac:dyDescent="0.25">
      <c r="A3471" s="4">
        <v>41030</v>
      </c>
      <c r="B3471">
        <v>3</v>
      </c>
      <c r="C3471">
        <v>2</v>
      </c>
      <c r="D3471" s="5" t="s">
        <v>27</v>
      </c>
      <c r="E3471" s="6">
        <v>595.24</v>
      </c>
      <c r="F3471" s="6">
        <v>1070.21</v>
      </c>
      <c r="G3471" s="6">
        <v>1665.45</v>
      </c>
      <c r="H3471" s="6" t="str">
        <f>VLOOKUP(Tabla1[[#This Row],[Caja]],Originales!$I$3:$K$6,2,FALSE)</f>
        <v>Las Canteras</v>
      </c>
      <c r="I3471" s="6" t="str">
        <f>VLOOKUP(Tabla1[[#This Row],[Caja]],Originales!$I$3:$K$6,3,FALSE)</f>
        <v>Las Palmas</v>
      </c>
      <c r="J3471" s="9" t="str">
        <f>VLOOKUP(Tabla1[[#This Row],[CodigoEmpleado]],Originales!$M$3:$P$13,2,FALSE)</f>
        <v>Bea</v>
      </c>
      <c r="K3471" s="10">
        <f>YEAR(Tabla1[[#This Row],[Fecha]])</f>
        <v>2012</v>
      </c>
      <c r="L3471" s="11">
        <f>MONTH(Tabla1[[#This Row],[Fecha]])</f>
        <v>5</v>
      </c>
      <c r="M3471" s="11">
        <f>DAY(Tabla1[[#This Row],[Fecha]])</f>
        <v>1</v>
      </c>
      <c r="N3471" s="11">
        <f>WEEKDAY(Tabla1[[#This Row],[Fecha]],2)</f>
        <v>2</v>
      </c>
      <c r="O3471" s="11" t="str">
        <f t="shared" si="54"/>
        <v>Martes</v>
      </c>
    </row>
    <row r="3472" spans="1:15" x14ac:dyDescent="0.25">
      <c r="A3472" s="4">
        <v>41030</v>
      </c>
      <c r="B3472">
        <v>4</v>
      </c>
      <c r="C3472">
        <v>1</v>
      </c>
      <c r="D3472" s="5" t="s">
        <v>32</v>
      </c>
      <c r="E3472" s="6">
        <v>602.24</v>
      </c>
      <c r="F3472" s="6">
        <v>963.34</v>
      </c>
      <c r="G3472" s="6">
        <v>1565.58</v>
      </c>
      <c r="H3472" s="6" t="str">
        <f>VLOOKUP(Tabla1[[#This Row],[Caja]],Originales!$I$3:$K$6,2,FALSE)</f>
        <v>Telde</v>
      </c>
      <c r="I3472" s="6" t="str">
        <f>VLOOKUP(Tabla1[[#This Row],[Caja]],Originales!$I$3:$K$6,3,FALSE)</f>
        <v>Las Palmas</v>
      </c>
      <c r="J3472" s="9" t="str">
        <f>VLOOKUP(Tabla1[[#This Row],[CodigoEmpleado]],Originales!$M$3:$P$13,2,FALSE)</f>
        <v>Ana</v>
      </c>
      <c r="K3472" s="10">
        <f>YEAR(Tabla1[[#This Row],[Fecha]])</f>
        <v>2012</v>
      </c>
      <c r="L3472" s="11">
        <f>MONTH(Tabla1[[#This Row],[Fecha]])</f>
        <v>5</v>
      </c>
      <c r="M3472" s="11">
        <f>DAY(Tabla1[[#This Row],[Fecha]])</f>
        <v>1</v>
      </c>
      <c r="N3472" s="11">
        <f>WEEKDAY(Tabla1[[#This Row],[Fecha]],2)</f>
        <v>2</v>
      </c>
      <c r="O3472" s="11" t="str">
        <f t="shared" si="54"/>
        <v>Martes</v>
      </c>
    </row>
    <row r="3473" spans="1:15" x14ac:dyDescent="0.25">
      <c r="A3473" s="4">
        <v>41030</v>
      </c>
      <c r="B3473">
        <v>4</v>
      </c>
      <c r="C3473">
        <v>2</v>
      </c>
      <c r="D3473" s="5" t="s">
        <v>37</v>
      </c>
      <c r="E3473" s="6">
        <v>622.5</v>
      </c>
      <c r="F3473" s="6">
        <v>1330.29</v>
      </c>
      <c r="G3473" s="6">
        <v>1952.79</v>
      </c>
      <c r="H3473" s="6" t="str">
        <f>VLOOKUP(Tabla1[[#This Row],[Caja]],Originales!$I$3:$K$6,2,FALSE)</f>
        <v>Telde</v>
      </c>
      <c r="I3473" s="6" t="str">
        <f>VLOOKUP(Tabla1[[#This Row],[Caja]],Originales!$I$3:$K$6,3,FALSE)</f>
        <v>Las Palmas</v>
      </c>
      <c r="J3473" s="9" t="str">
        <f>VLOOKUP(Tabla1[[#This Row],[CodigoEmpleado]],Originales!$M$3:$P$13,2,FALSE)</f>
        <v>Luis</v>
      </c>
      <c r="K3473" s="10">
        <f>YEAR(Tabla1[[#This Row],[Fecha]])</f>
        <v>2012</v>
      </c>
      <c r="L3473" s="11">
        <f>MONTH(Tabla1[[#This Row],[Fecha]])</f>
        <v>5</v>
      </c>
      <c r="M3473" s="11">
        <f>DAY(Tabla1[[#This Row],[Fecha]])</f>
        <v>1</v>
      </c>
      <c r="N3473" s="11">
        <f>WEEKDAY(Tabla1[[#This Row],[Fecha]],2)</f>
        <v>2</v>
      </c>
      <c r="O3473" s="11" t="str">
        <f t="shared" si="54"/>
        <v>Martes</v>
      </c>
    </row>
    <row r="3474" spans="1:15" x14ac:dyDescent="0.25">
      <c r="A3474" s="4">
        <v>41031</v>
      </c>
      <c r="B3474">
        <v>1</v>
      </c>
      <c r="C3474">
        <v>1</v>
      </c>
      <c r="D3474" s="5" t="s">
        <v>40</v>
      </c>
      <c r="E3474" s="6">
        <v>604.29</v>
      </c>
      <c r="F3474" s="6">
        <v>1192.23</v>
      </c>
      <c r="G3474" s="6">
        <v>1796.52</v>
      </c>
      <c r="H3474" s="6" t="str">
        <f>VLOOKUP(Tabla1[[#This Row],[Caja]],Originales!$I$3:$K$6,2,FALSE)</f>
        <v>Tenerife Norte</v>
      </c>
      <c r="I3474" s="6" t="str">
        <f>VLOOKUP(Tabla1[[#This Row],[Caja]],Originales!$I$3:$K$6,3,FALSE)</f>
        <v>Tenerife</v>
      </c>
      <c r="J3474" s="9" t="str">
        <f>VLOOKUP(Tabla1[[#This Row],[CodigoEmpleado]],Originales!$M$3:$P$13,2,FALSE)</f>
        <v>Pepe</v>
      </c>
      <c r="K3474" s="10">
        <f>YEAR(Tabla1[[#This Row],[Fecha]])</f>
        <v>2012</v>
      </c>
      <c r="L3474" s="11">
        <f>MONTH(Tabla1[[#This Row],[Fecha]])</f>
        <v>5</v>
      </c>
      <c r="M3474" s="11">
        <f>DAY(Tabla1[[#This Row],[Fecha]])</f>
        <v>2</v>
      </c>
      <c r="N3474" s="11">
        <f>WEEKDAY(Tabla1[[#This Row],[Fecha]],2)</f>
        <v>3</v>
      </c>
      <c r="O3474" s="11" t="str">
        <f t="shared" si="54"/>
        <v>Miércoles</v>
      </c>
    </row>
    <row r="3475" spans="1:15" x14ac:dyDescent="0.25">
      <c r="A3475" s="4">
        <v>41031</v>
      </c>
      <c r="B3475">
        <v>1</v>
      </c>
      <c r="C3475">
        <v>2</v>
      </c>
      <c r="D3475" s="5" t="s">
        <v>41</v>
      </c>
      <c r="E3475" s="6">
        <v>643.27</v>
      </c>
      <c r="F3475" s="6">
        <v>1188.8800000000001</v>
      </c>
      <c r="G3475" s="6">
        <v>1832.15</v>
      </c>
      <c r="H3475" s="6" t="str">
        <f>VLOOKUP(Tabla1[[#This Row],[Caja]],Originales!$I$3:$K$6,2,FALSE)</f>
        <v>Tenerife Norte</v>
      </c>
      <c r="I3475" s="6" t="str">
        <f>VLOOKUP(Tabla1[[#This Row],[Caja]],Originales!$I$3:$K$6,3,FALSE)</f>
        <v>Tenerife</v>
      </c>
      <c r="J3475" s="9" t="str">
        <f>VLOOKUP(Tabla1[[#This Row],[CodigoEmpleado]],Originales!$M$3:$P$13,2,FALSE)</f>
        <v>Javi</v>
      </c>
      <c r="K3475" s="10">
        <f>YEAR(Tabla1[[#This Row],[Fecha]])</f>
        <v>2012</v>
      </c>
      <c r="L3475" s="11">
        <f>MONTH(Tabla1[[#This Row],[Fecha]])</f>
        <v>5</v>
      </c>
      <c r="M3475" s="11">
        <f>DAY(Tabla1[[#This Row],[Fecha]])</f>
        <v>2</v>
      </c>
      <c r="N3475" s="11">
        <f>WEEKDAY(Tabla1[[#This Row],[Fecha]],2)</f>
        <v>3</v>
      </c>
      <c r="O3475" s="11" t="str">
        <f t="shared" si="54"/>
        <v>Miércoles</v>
      </c>
    </row>
    <row r="3476" spans="1:15" x14ac:dyDescent="0.25">
      <c r="A3476" s="4">
        <v>41031</v>
      </c>
      <c r="B3476">
        <v>2</v>
      </c>
      <c r="C3476">
        <v>1</v>
      </c>
      <c r="D3476" s="5" t="s">
        <v>43</v>
      </c>
      <c r="E3476" s="6">
        <v>496.33</v>
      </c>
      <c r="F3476" s="6">
        <v>1038.1600000000001</v>
      </c>
      <c r="G3476" s="6">
        <v>1534.49</v>
      </c>
      <c r="H3476" s="6" t="str">
        <f>VLOOKUP(Tabla1[[#This Row],[Caja]],Originales!$I$3:$K$6,2,FALSE)</f>
        <v>Tenerife Sur</v>
      </c>
      <c r="I3476" s="6" t="str">
        <f>VLOOKUP(Tabla1[[#This Row],[Caja]],Originales!$I$3:$K$6,3,FALSE)</f>
        <v>Tenerife</v>
      </c>
      <c r="J3476" s="9" t="str">
        <f>VLOOKUP(Tabla1[[#This Row],[CodigoEmpleado]],Originales!$M$3:$P$13,2,FALSE)</f>
        <v>Jose</v>
      </c>
      <c r="K3476" s="10">
        <f>YEAR(Tabla1[[#This Row],[Fecha]])</f>
        <v>2012</v>
      </c>
      <c r="L3476" s="11">
        <f>MONTH(Tabla1[[#This Row],[Fecha]])</f>
        <v>5</v>
      </c>
      <c r="M3476" s="11">
        <f>DAY(Tabla1[[#This Row],[Fecha]])</f>
        <v>2</v>
      </c>
      <c r="N3476" s="11">
        <f>WEEKDAY(Tabla1[[#This Row],[Fecha]],2)</f>
        <v>3</v>
      </c>
      <c r="O3476" s="11" t="str">
        <f t="shared" si="54"/>
        <v>Miércoles</v>
      </c>
    </row>
    <row r="3477" spans="1:15" x14ac:dyDescent="0.25">
      <c r="A3477" s="4">
        <v>41031</v>
      </c>
      <c r="B3477">
        <v>2</v>
      </c>
      <c r="C3477">
        <v>2</v>
      </c>
      <c r="D3477" s="5" t="s">
        <v>47</v>
      </c>
      <c r="E3477" s="6">
        <v>674.71</v>
      </c>
      <c r="F3477" s="6">
        <v>1059.6099999999999</v>
      </c>
      <c r="G3477" s="6">
        <v>1734.32</v>
      </c>
      <c r="H3477" s="6" t="str">
        <f>VLOOKUP(Tabla1[[#This Row],[Caja]],Originales!$I$3:$K$6,2,FALSE)</f>
        <v>Tenerife Sur</v>
      </c>
      <c r="I3477" s="6" t="str">
        <f>VLOOKUP(Tabla1[[#This Row],[Caja]],Originales!$I$3:$K$6,3,FALSE)</f>
        <v>Tenerife</v>
      </c>
      <c r="J3477" s="9" t="str">
        <f>VLOOKUP(Tabla1[[#This Row],[CodigoEmpleado]],Originales!$M$3:$P$13,2,FALSE)</f>
        <v>Toño</v>
      </c>
      <c r="K3477" s="10">
        <f>YEAR(Tabla1[[#This Row],[Fecha]])</f>
        <v>2012</v>
      </c>
      <c r="L3477" s="11">
        <f>MONTH(Tabla1[[#This Row],[Fecha]])</f>
        <v>5</v>
      </c>
      <c r="M3477" s="11">
        <f>DAY(Tabla1[[#This Row],[Fecha]])</f>
        <v>2</v>
      </c>
      <c r="N3477" s="11">
        <f>WEEKDAY(Tabla1[[#This Row],[Fecha]],2)</f>
        <v>3</v>
      </c>
      <c r="O3477" s="11" t="str">
        <f t="shared" si="54"/>
        <v>Miércoles</v>
      </c>
    </row>
    <row r="3478" spans="1:15" x14ac:dyDescent="0.25">
      <c r="A3478" s="4">
        <v>41031</v>
      </c>
      <c r="B3478">
        <v>3</v>
      </c>
      <c r="C3478">
        <v>1</v>
      </c>
      <c r="D3478" s="5" t="s">
        <v>24</v>
      </c>
      <c r="E3478" s="6">
        <v>539.41</v>
      </c>
      <c r="F3478" s="6">
        <v>1141.3699999999999</v>
      </c>
      <c r="G3478" s="6">
        <v>1680.78</v>
      </c>
      <c r="H3478" s="6" t="str">
        <f>VLOOKUP(Tabla1[[#This Row],[Caja]],Originales!$I$3:$K$6,2,FALSE)</f>
        <v>Las Canteras</v>
      </c>
      <c r="I3478" s="6" t="str">
        <f>VLOOKUP(Tabla1[[#This Row],[Caja]],Originales!$I$3:$K$6,3,FALSE)</f>
        <v>Las Palmas</v>
      </c>
      <c r="J3478" s="9" t="str">
        <f>VLOOKUP(Tabla1[[#This Row],[CodigoEmpleado]],Originales!$M$3:$P$13,2,FALSE)</f>
        <v>Ana</v>
      </c>
      <c r="K3478" s="10">
        <f>YEAR(Tabla1[[#This Row],[Fecha]])</f>
        <v>2012</v>
      </c>
      <c r="L3478" s="11">
        <f>MONTH(Tabla1[[#This Row],[Fecha]])</f>
        <v>5</v>
      </c>
      <c r="M3478" s="11">
        <f>DAY(Tabla1[[#This Row],[Fecha]])</f>
        <v>2</v>
      </c>
      <c r="N3478" s="11">
        <f>WEEKDAY(Tabla1[[#This Row],[Fecha]],2)</f>
        <v>3</v>
      </c>
      <c r="O3478" s="11" t="str">
        <f t="shared" si="54"/>
        <v>Miércoles</v>
      </c>
    </row>
    <row r="3479" spans="1:15" x14ac:dyDescent="0.25">
      <c r="A3479" s="4">
        <v>41031</v>
      </c>
      <c r="B3479">
        <v>3</v>
      </c>
      <c r="C3479">
        <v>2</v>
      </c>
      <c r="D3479" s="5" t="s">
        <v>30</v>
      </c>
      <c r="E3479" s="6">
        <v>824.84</v>
      </c>
      <c r="F3479" s="6">
        <v>1259.9000000000001</v>
      </c>
      <c r="G3479" s="6">
        <v>2084.7399999999998</v>
      </c>
      <c r="H3479" s="6" t="str">
        <f>VLOOKUP(Tabla1[[#This Row],[Caja]],Originales!$I$3:$K$6,2,FALSE)</f>
        <v>Las Canteras</v>
      </c>
      <c r="I3479" s="6" t="str">
        <f>VLOOKUP(Tabla1[[#This Row],[Caja]],Originales!$I$3:$K$6,3,FALSE)</f>
        <v>Las Palmas</v>
      </c>
      <c r="J3479" s="9" t="str">
        <f>VLOOKUP(Tabla1[[#This Row],[CodigoEmpleado]],Originales!$M$3:$P$13,2,FALSE)</f>
        <v>Juan</v>
      </c>
      <c r="K3479" s="10">
        <f>YEAR(Tabla1[[#This Row],[Fecha]])</f>
        <v>2012</v>
      </c>
      <c r="L3479" s="11">
        <f>MONTH(Tabla1[[#This Row],[Fecha]])</f>
        <v>5</v>
      </c>
      <c r="M3479" s="11">
        <f>DAY(Tabla1[[#This Row],[Fecha]])</f>
        <v>2</v>
      </c>
      <c r="N3479" s="11">
        <f>WEEKDAY(Tabla1[[#This Row],[Fecha]],2)</f>
        <v>3</v>
      </c>
      <c r="O3479" s="11" t="str">
        <f t="shared" si="54"/>
        <v>Miércoles</v>
      </c>
    </row>
    <row r="3480" spans="1:15" x14ac:dyDescent="0.25">
      <c r="A3480" s="4">
        <v>41031</v>
      </c>
      <c r="B3480">
        <v>4</v>
      </c>
      <c r="C3480">
        <v>1</v>
      </c>
      <c r="D3480" s="5" t="s">
        <v>16</v>
      </c>
      <c r="E3480" s="6">
        <v>631.26</v>
      </c>
      <c r="F3480" s="6">
        <v>1121.0999999999999</v>
      </c>
      <c r="G3480" s="6">
        <v>1752.36</v>
      </c>
      <c r="H3480" s="6" t="str">
        <f>VLOOKUP(Tabla1[[#This Row],[Caja]],Originales!$I$3:$K$6,2,FALSE)</f>
        <v>Telde</v>
      </c>
      <c r="I3480" s="6" t="str">
        <f>VLOOKUP(Tabla1[[#This Row],[Caja]],Originales!$I$3:$K$6,3,FALSE)</f>
        <v>Las Palmas</v>
      </c>
      <c r="J3480" s="9" t="str">
        <f>VLOOKUP(Tabla1[[#This Row],[CodigoEmpleado]],Originales!$M$3:$P$13,2,FALSE)</f>
        <v>Jorge</v>
      </c>
      <c r="K3480" s="10">
        <f>YEAR(Tabla1[[#This Row],[Fecha]])</f>
        <v>2012</v>
      </c>
      <c r="L3480" s="11">
        <f>MONTH(Tabla1[[#This Row],[Fecha]])</f>
        <v>5</v>
      </c>
      <c r="M3480" s="11">
        <f>DAY(Tabla1[[#This Row],[Fecha]])</f>
        <v>2</v>
      </c>
      <c r="N3480" s="11">
        <f>WEEKDAY(Tabla1[[#This Row],[Fecha]],2)</f>
        <v>3</v>
      </c>
      <c r="O3480" s="11" t="str">
        <f t="shared" si="54"/>
        <v>Miércoles</v>
      </c>
    </row>
    <row r="3481" spans="1:15" x14ac:dyDescent="0.25">
      <c r="A3481" s="4">
        <v>41031</v>
      </c>
      <c r="B3481">
        <v>4</v>
      </c>
      <c r="C3481">
        <v>2</v>
      </c>
      <c r="D3481" s="5" t="s">
        <v>22</v>
      </c>
      <c r="E3481" s="6">
        <v>609.29</v>
      </c>
      <c r="F3481" s="6">
        <v>1194.6500000000001</v>
      </c>
      <c r="G3481" s="6">
        <v>1803.94</v>
      </c>
      <c r="H3481" s="6" t="str">
        <f>VLOOKUP(Tabla1[[#This Row],[Caja]],Originales!$I$3:$K$6,2,FALSE)</f>
        <v>Telde</v>
      </c>
      <c r="I3481" s="6" t="str">
        <f>VLOOKUP(Tabla1[[#This Row],[Caja]],Originales!$I$3:$K$6,3,FALSE)</f>
        <v>Las Palmas</v>
      </c>
      <c r="J3481" s="9" t="str">
        <f>VLOOKUP(Tabla1[[#This Row],[CodigoEmpleado]],Originales!$M$3:$P$13,2,FALSE)</f>
        <v>Paco</v>
      </c>
      <c r="K3481" s="10">
        <f>YEAR(Tabla1[[#This Row],[Fecha]])</f>
        <v>2012</v>
      </c>
      <c r="L3481" s="11">
        <f>MONTH(Tabla1[[#This Row],[Fecha]])</f>
        <v>5</v>
      </c>
      <c r="M3481" s="11">
        <f>DAY(Tabla1[[#This Row],[Fecha]])</f>
        <v>2</v>
      </c>
      <c r="N3481" s="11">
        <f>WEEKDAY(Tabla1[[#This Row],[Fecha]],2)</f>
        <v>3</v>
      </c>
      <c r="O3481" s="11" t="str">
        <f t="shared" si="54"/>
        <v>Miércoles</v>
      </c>
    </row>
    <row r="3482" spans="1:15" x14ac:dyDescent="0.25">
      <c r="A3482" s="4">
        <v>41032</v>
      </c>
      <c r="B3482">
        <v>1</v>
      </c>
      <c r="C3482">
        <v>1</v>
      </c>
      <c r="D3482" s="5" t="s">
        <v>27</v>
      </c>
      <c r="E3482" s="6">
        <v>487.55</v>
      </c>
      <c r="F3482" s="6">
        <v>1104.1300000000001</v>
      </c>
      <c r="G3482" s="6">
        <v>1591.68</v>
      </c>
      <c r="H3482" s="6" t="str">
        <f>VLOOKUP(Tabla1[[#This Row],[Caja]],Originales!$I$3:$K$6,2,FALSE)</f>
        <v>Tenerife Norte</v>
      </c>
      <c r="I3482" s="6" t="str">
        <f>VLOOKUP(Tabla1[[#This Row],[Caja]],Originales!$I$3:$K$6,3,FALSE)</f>
        <v>Tenerife</v>
      </c>
      <c r="J3482" s="9" t="str">
        <f>VLOOKUP(Tabla1[[#This Row],[CodigoEmpleado]],Originales!$M$3:$P$13,2,FALSE)</f>
        <v>Bea</v>
      </c>
      <c r="K3482" s="10">
        <f>YEAR(Tabla1[[#This Row],[Fecha]])</f>
        <v>2012</v>
      </c>
      <c r="L3482" s="11">
        <f>MONTH(Tabla1[[#This Row],[Fecha]])</f>
        <v>5</v>
      </c>
      <c r="M3482" s="11">
        <f>DAY(Tabla1[[#This Row],[Fecha]])</f>
        <v>3</v>
      </c>
      <c r="N3482" s="11">
        <f>WEEKDAY(Tabla1[[#This Row],[Fecha]],2)</f>
        <v>4</v>
      </c>
      <c r="O3482" s="11" t="str">
        <f t="shared" si="54"/>
        <v>Jueves</v>
      </c>
    </row>
    <row r="3483" spans="1:15" x14ac:dyDescent="0.25">
      <c r="A3483" s="4">
        <v>41032</v>
      </c>
      <c r="B3483">
        <v>1</v>
      </c>
      <c r="C3483">
        <v>2</v>
      </c>
      <c r="D3483" s="5" t="s">
        <v>32</v>
      </c>
      <c r="E3483" s="6">
        <v>546.21</v>
      </c>
      <c r="F3483" s="6">
        <v>1015.5</v>
      </c>
      <c r="G3483" s="6">
        <v>1561.71</v>
      </c>
      <c r="H3483" s="6" t="str">
        <f>VLOOKUP(Tabla1[[#This Row],[Caja]],Originales!$I$3:$K$6,2,FALSE)</f>
        <v>Tenerife Norte</v>
      </c>
      <c r="I3483" s="6" t="str">
        <f>VLOOKUP(Tabla1[[#This Row],[Caja]],Originales!$I$3:$K$6,3,FALSE)</f>
        <v>Tenerife</v>
      </c>
      <c r="J3483" s="9" t="str">
        <f>VLOOKUP(Tabla1[[#This Row],[CodigoEmpleado]],Originales!$M$3:$P$13,2,FALSE)</f>
        <v>Ana</v>
      </c>
      <c r="K3483" s="10">
        <f>YEAR(Tabla1[[#This Row],[Fecha]])</f>
        <v>2012</v>
      </c>
      <c r="L3483" s="11">
        <f>MONTH(Tabla1[[#This Row],[Fecha]])</f>
        <v>5</v>
      </c>
      <c r="M3483" s="11">
        <f>DAY(Tabla1[[#This Row],[Fecha]])</f>
        <v>3</v>
      </c>
      <c r="N3483" s="11">
        <f>WEEKDAY(Tabla1[[#This Row],[Fecha]],2)</f>
        <v>4</v>
      </c>
      <c r="O3483" s="11" t="str">
        <f t="shared" si="54"/>
        <v>Jueves</v>
      </c>
    </row>
    <row r="3484" spans="1:15" x14ac:dyDescent="0.25">
      <c r="A3484" s="4">
        <v>41032</v>
      </c>
      <c r="B3484">
        <v>2</v>
      </c>
      <c r="C3484">
        <v>1</v>
      </c>
      <c r="D3484" s="5" t="s">
        <v>37</v>
      </c>
      <c r="E3484" s="6">
        <v>516.51</v>
      </c>
      <c r="F3484" s="6">
        <v>1124.22</v>
      </c>
      <c r="G3484" s="6">
        <v>1640.73</v>
      </c>
      <c r="H3484" s="6" t="str">
        <f>VLOOKUP(Tabla1[[#This Row],[Caja]],Originales!$I$3:$K$6,2,FALSE)</f>
        <v>Tenerife Sur</v>
      </c>
      <c r="I3484" s="6" t="str">
        <f>VLOOKUP(Tabla1[[#This Row],[Caja]],Originales!$I$3:$K$6,3,FALSE)</f>
        <v>Tenerife</v>
      </c>
      <c r="J3484" s="9" t="str">
        <f>VLOOKUP(Tabla1[[#This Row],[CodigoEmpleado]],Originales!$M$3:$P$13,2,FALSE)</f>
        <v>Luis</v>
      </c>
      <c r="K3484" s="10">
        <f>YEAR(Tabla1[[#This Row],[Fecha]])</f>
        <v>2012</v>
      </c>
      <c r="L3484" s="11">
        <f>MONTH(Tabla1[[#This Row],[Fecha]])</f>
        <v>5</v>
      </c>
      <c r="M3484" s="11">
        <f>DAY(Tabla1[[#This Row],[Fecha]])</f>
        <v>3</v>
      </c>
      <c r="N3484" s="11">
        <f>WEEKDAY(Tabla1[[#This Row],[Fecha]],2)</f>
        <v>4</v>
      </c>
      <c r="O3484" s="11" t="str">
        <f t="shared" si="54"/>
        <v>Jueves</v>
      </c>
    </row>
    <row r="3485" spans="1:15" x14ac:dyDescent="0.25">
      <c r="A3485" s="4">
        <v>41032</v>
      </c>
      <c r="B3485">
        <v>2</v>
      </c>
      <c r="C3485">
        <v>2</v>
      </c>
      <c r="D3485" s="5" t="s">
        <v>40</v>
      </c>
      <c r="E3485" s="6">
        <v>523.37</v>
      </c>
      <c r="F3485" s="6">
        <v>1053.29</v>
      </c>
      <c r="G3485" s="6">
        <v>1576.66</v>
      </c>
      <c r="H3485" s="6" t="str">
        <f>VLOOKUP(Tabla1[[#This Row],[Caja]],Originales!$I$3:$K$6,2,FALSE)</f>
        <v>Tenerife Sur</v>
      </c>
      <c r="I3485" s="6" t="str">
        <f>VLOOKUP(Tabla1[[#This Row],[Caja]],Originales!$I$3:$K$6,3,FALSE)</f>
        <v>Tenerife</v>
      </c>
      <c r="J3485" s="9" t="str">
        <f>VLOOKUP(Tabla1[[#This Row],[CodigoEmpleado]],Originales!$M$3:$P$13,2,FALSE)</f>
        <v>Pepe</v>
      </c>
      <c r="K3485" s="10">
        <f>YEAR(Tabla1[[#This Row],[Fecha]])</f>
        <v>2012</v>
      </c>
      <c r="L3485" s="11">
        <f>MONTH(Tabla1[[#This Row],[Fecha]])</f>
        <v>5</v>
      </c>
      <c r="M3485" s="11">
        <f>DAY(Tabla1[[#This Row],[Fecha]])</f>
        <v>3</v>
      </c>
      <c r="N3485" s="11">
        <f>WEEKDAY(Tabla1[[#This Row],[Fecha]],2)</f>
        <v>4</v>
      </c>
      <c r="O3485" s="11" t="str">
        <f t="shared" si="54"/>
        <v>Jueves</v>
      </c>
    </row>
    <row r="3486" spans="1:15" x14ac:dyDescent="0.25">
      <c r="A3486" s="4">
        <v>41032</v>
      </c>
      <c r="B3486">
        <v>3</v>
      </c>
      <c r="C3486">
        <v>1</v>
      </c>
      <c r="D3486" s="5" t="s">
        <v>41</v>
      </c>
      <c r="E3486" s="6">
        <v>543.28</v>
      </c>
      <c r="F3486" s="6">
        <v>1034.22</v>
      </c>
      <c r="G3486" s="6">
        <v>1577.5</v>
      </c>
      <c r="H3486" s="6" t="str">
        <f>VLOOKUP(Tabla1[[#This Row],[Caja]],Originales!$I$3:$K$6,2,FALSE)</f>
        <v>Las Canteras</v>
      </c>
      <c r="I3486" s="6" t="str">
        <f>VLOOKUP(Tabla1[[#This Row],[Caja]],Originales!$I$3:$K$6,3,FALSE)</f>
        <v>Las Palmas</v>
      </c>
      <c r="J3486" s="9" t="str">
        <f>VLOOKUP(Tabla1[[#This Row],[CodigoEmpleado]],Originales!$M$3:$P$13,2,FALSE)</f>
        <v>Javi</v>
      </c>
      <c r="K3486" s="10">
        <f>YEAR(Tabla1[[#This Row],[Fecha]])</f>
        <v>2012</v>
      </c>
      <c r="L3486" s="11">
        <f>MONTH(Tabla1[[#This Row],[Fecha]])</f>
        <v>5</v>
      </c>
      <c r="M3486" s="11">
        <f>DAY(Tabla1[[#This Row],[Fecha]])</f>
        <v>3</v>
      </c>
      <c r="N3486" s="11">
        <f>WEEKDAY(Tabla1[[#This Row],[Fecha]],2)</f>
        <v>4</v>
      </c>
      <c r="O3486" s="11" t="str">
        <f t="shared" si="54"/>
        <v>Jueves</v>
      </c>
    </row>
    <row r="3487" spans="1:15" x14ac:dyDescent="0.25">
      <c r="A3487" s="4">
        <v>41032</v>
      </c>
      <c r="B3487">
        <v>3</v>
      </c>
      <c r="C3487">
        <v>2</v>
      </c>
      <c r="D3487" s="5" t="s">
        <v>43</v>
      </c>
      <c r="E3487" s="6">
        <v>565.02</v>
      </c>
      <c r="F3487" s="6">
        <v>1190.95</v>
      </c>
      <c r="G3487" s="6">
        <v>1755.97</v>
      </c>
      <c r="H3487" s="6" t="str">
        <f>VLOOKUP(Tabla1[[#This Row],[Caja]],Originales!$I$3:$K$6,2,FALSE)</f>
        <v>Las Canteras</v>
      </c>
      <c r="I3487" s="6" t="str">
        <f>VLOOKUP(Tabla1[[#This Row],[Caja]],Originales!$I$3:$K$6,3,FALSE)</f>
        <v>Las Palmas</v>
      </c>
      <c r="J3487" s="9" t="str">
        <f>VLOOKUP(Tabla1[[#This Row],[CodigoEmpleado]],Originales!$M$3:$P$13,2,FALSE)</f>
        <v>Jose</v>
      </c>
      <c r="K3487" s="10">
        <f>YEAR(Tabla1[[#This Row],[Fecha]])</f>
        <v>2012</v>
      </c>
      <c r="L3487" s="11">
        <f>MONTH(Tabla1[[#This Row],[Fecha]])</f>
        <v>5</v>
      </c>
      <c r="M3487" s="11">
        <f>DAY(Tabla1[[#This Row],[Fecha]])</f>
        <v>3</v>
      </c>
      <c r="N3487" s="11">
        <f>WEEKDAY(Tabla1[[#This Row],[Fecha]],2)</f>
        <v>4</v>
      </c>
      <c r="O3487" s="11" t="str">
        <f t="shared" si="54"/>
        <v>Jueves</v>
      </c>
    </row>
    <row r="3488" spans="1:15" x14ac:dyDescent="0.25">
      <c r="A3488" s="4">
        <v>41032</v>
      </c>
      <c r="B3488">
        <v>4</v>
      </c>
      <c r="C3488">
        <v>1</v>
      </c>
      <c r="D3488" s="5" t="s">
        <v>47</v>
      </c>
      <c r="E3488" s="6">
        <v>568.15</v>
      </c>
      <c r="F3488" s="6">
        <v>1185.05</v>
      </c>
      <c r="G3488" s="6">
        <v>1753.2</v>
      </c>
      <c r="H3488" s="6" t="str">
        <f>VLOOKUP(Tabla1[[#This Row],[Caja]],Originales!$I$3:$K$6,2,FALSE)</f>
        <v>Telde</v>
      </c>
      <c r="I3488" s="6" t="str">
        <f>VLOOKUP(Tabla1[[#This Row],[Caja]],Originales!$I$3:$K$6,3,FALSE)</f>
        <v>Las Palmas</v>
      </c>
      <c r="J3488" s="9" t="str">
        <f>VLOOKUP(Tabla1[[#This Row],[CodigoEmpleado]],Originales!$M$3:$P$13,2,FALSE)</f>
        <v>Toño</v>
      </c>
      <c r="K3488" s="10">
        <f>YEAR(Tabla1[[#This Row],[Fecha]])</f>
        <v>2012</v>
      </c>
      <c r="L3488" s="11">
        <f>MONTH(Tabla1[[#This Row],[Fecha]])</f>
        <v>5</v>
      </c>
      <c r="M3488" s="11">
        <f>DAY(Tabla1[[#This Row],[Fecha]])</f>
        <v>3</v>
      </c>
      <c r="N3488" s="11">
        <f>WEEKDAY(Tabla1[[#This Row],[Fecha]],2)</f>
        <v>4</v>
      </c>
      <c r="O3488" s="11" t="str">
        <f t="shared" si="54"/>
        <v>Jueves</v>
      </c>
    </row>
    <row r="3489" spans="1:15" x14ac:dyDescent="0.25">
      <c r="A3489" s="4">
        <v>41032</v>
      </c>
      <c r="B3489">
        <v>4</v>
      </c>
      <c r="C3489">
        <v>2</v>
      </c>
      <c r="D3489" s="5" t="s">
        <v>24</v>
      </c>
      <c r="E3489" s="6">
        <v>479.17</v>
      </c>
      <c r="F3489" s="6">
        <v>1193.71</v>
      </c>
      <c r="G3489" s="6">
        <v>1672.88</v>
      </c>
      <c r="H3489" s="6" t="str">
        <f>VLOOKUP(Tabla1[[#This Row],[Caja]],Originales!$I$3:$K$6,2,FALSE)</f>
        <v>Telde</v>
      </c>
      <c r="I3489" s="6" t="str">
        <f>VLOOKUP(Tabla1[[#This Row],[Caja]],Originales!$I$3:$K$6,3,FALSE)</f>
        <v>Las Palmas</v>
      </c>
      <c r="J3489" s="9" t="str">
        <f>VLOOKUP(Tabla1[[#This Row],[CodigoEmpleado]],Originales!$M$3:$P$13,2,FALSE)</f>
        <v>Ana</v>
      </c>
      <c r="K3489" s="10">
        <f>YEAR(Tabla1[[#This Row],[Fecha]])</f>
        <v>2012</v>
      </c>
      <c r="L3489" s="11">
        <f>MONTH(Tabla1[[#This Row],[Fecha]])</f>
        <v>5</v>
      </c>
      <c r="M3489" s="11">
        <f>DAY(Tabla1[[#This Row],[Fecha]])</f>
        <v>3</v>
      </c>
      <c r="N3489" s="11">
        <f>WEEKDAY(Tabla1[[#This Row],[Fecha]],2)</f>
        <v>4</v>
      </c>
      <c r="O3489" s="11" t="str">
        <f t="shared" si="54"/>
        <v>Jueves</v>
      </c>
    </row>
    <row r="3490" spans="1:15" x14ac:dyDescent="0.25">
      <c r="A3490" s="4">
        <v>41033</v>
      </c>
      <c r="B3490">
        <v>1</v>
      </c>
      <c r="C3490">
        <v>1</v>
      </c>
      <c r="D3490" s="5" t="s">
        <v>30</v>
      </c>
      <c r="E3490" s="6">
        <v>499.22</v>
      </c>
      <c r="F3490" s="6">
        <v>1231.8</v>
      </c>
      <c r="G3490" s="6">
        <v>1731.02</v>
      </c>
      <c r="H3490" s="6" t="str">
        <f>VLOOKUP(Tabla1[[#This Row],[Caja]],Originales!$I$3:$K$6,2,FALSE)</f>
        <v>Tenerife Norte</v>
      </c>
      <c r="I3490" s="6" t="str">
        <f>VLOOKUP(Tabla1[[#This Row],[Caja]],Originales!$I$3:$K$6,3,FALSE)</f>
        <v>Tenerife</v>
      </c>
      <c r="J3490" s="9" t="str">
        <f>VLOOKUP(Tabla1[[#This Row],[CodigoEmpleado]],Originales!$M$3:$P$13,2,FALSE)</f>
        <v>Juan</v>
      </c>
      <c r="K3490" s="10">
        <f>YEAR(Tabla1[[#This Row],[Fecha]])</f>
        <v>2012</v>
      </c>
      <c r="L3490" s="11">
        <f>MONTH(Tabla1[[#This Row],[Fecha]])</f>
        <v>5</v>
      </c>
      <c r="M3490" s="11">
        <f>DAY(Tabla1[[#This Row],[Fecha]])</f>
        <v>4</v>
      </c>
      <c r="N3490" s="11">
        <f>WEEKDAY(Tabla1[[#This Row],[Fecha]],2)</f>
        <v>5</v>
      </c>
      <c r="O3490" s="11" t="str">
        <f t="shared" si="54"/>
        <v>Viernes</v>
      </c>
    </row>
    <row r="3491" spans="1:15" x14ac:dyDescent="0.25">
      <c r="A3491" s="4">
        <v>41033</v>
      </c>
      <c r="B3491">
        <v>1</v>
      </c>
      <c r="C3491">
        <v>2</v>
      </c>
      <c r="D3491" s="5" t="s">
        <v>16</v>
      </c>
      <c r="E3491" s="6">
        <v>660.16</v>
      </c>
      <c r="F3491" s="6">
        <v>1307.92</v>
      </c>
      <c r="G3491" s="6">
        <v>1968.08</v>
      </c>
      <c r="H3491" s="6" t="str">
        <f>VLOOKUP(Tabla1[[#This Row],[Caja]],Originales!$I$3:$K$6,2,FALSE)</f>
        <v>Tenerife Norte</v>
      </c>
      <c r="I3491" s="6" t="str">
        <f>VLOOKUP(Tabla1[[#This Row],[Caja]],Originales!$I$3:$K$6,3,FALSE)</f>
        <v>Tenerife</v>
      </c>
      <c r="J3491" s="9" t="str">
        <f>VLOOKUP(Tabla1[[#This Row],[CodigoEmpleado]],Originales!$M$3:$P$13,2,FALSE)</f>
        <v>Jorge</v>
      </c>
      <c r="K3491" s="10">
        <f>YEAR(Tabla1[[#This Row],[Fecha]])</f>
        <v>2012</v>
      </c>
      <c r="L3491" s="11">
        <f>MONTH(Tabla1[[#This Row],[Fecha]])</f>
        <v>5</v>
      </c>
      <c r="M3491" s="11">
        <f>DAY(Tabla1[[#This Row],[Fecha]])</f>
        <v>4</v>
      </c>
      <c r="N3491" s="11">
        <f>WEEKDAY(Tabla1[[#This Row],[Fecha]],2)</f>
        <v>5</v>
      </c>
      <c r="O3491" s="11" t="str">
        <f t="shared" si="54"/>
        <v>Viernes</v>
      </c>
    </row>
    <row r="3492" spans="1:15" x14ac:dyDescent="0.25">
      <c r="A3492" s="4">
        <v>41033</v>
      </c>
      <c r="B3492">
        <v>2</v>
      </c>
      <c r="C3492">
        <v>1</v>
      </c>
      <c r="D3492" s="5" t="s">
        <v>22</v>
      </c>
      <c r="E3492" s="6">
        <v>662.69</v>
      </c>
      <c r="F3492" s="6">
        <v>998.18</v>
      </c>
      <c r="G3492" s="6">
        <v>1660.87</v>
      </c>
      <c r="H3492" s="6" t="str">
        <f>VLOOKUP(Tabla1[[#This Row],[Caja]],Originales!$I$3:$K$6,2,FALSE)</f>
        <v>Tenerife Sur</v>
      </c>
      <c r="I3492" s="6" t="str">
        <f>VLOOKUP(Tabla1[[#This Row],[Caja]],Originales!$I$3:$K$6,3,FALSE)</f>
        <v>Tenerife</v>
      </c>
      <c r="J3492" s="9" t="str">
        <f>VLOOKUP(Tabla1[[#This Row],[CodigoEmpleado]],Originales!$M$3:$P$13,2,FALSE)</f>
        <v>Paco</v>
      </c>
      <c r="K3492" s="10">
        <f>YEAR(Tabla1[[#This Row],[Fecha]])</f>
        <v>2012</v>
      </c>
      <c r="L3492" s="11">
        <f>MONTH(Tabla1[[#This Row],[Fecha]])</f>
        <v>5</v>
      </c>
      <c r="M3492" s="11">
        <f>DAY(Tabla1[[#This Row],[Fecha]])</f>
        <v>4</v>
      </c>
      <c r="N3492" s="11">
        <f>WEEKDAY(Tabla1[[#This Row],[Fecha]],2)</f>
        <v>5</v>
      </c>
      <c r="O3492" s="11" t="str">
        <f t="shared" si="54"/>
        <v>Viernes</v>
      </c>
    </row>
    <row r="3493" spans="1:15" x14ac:dyDescent="0.25">
      <c r="A3493" s="4">
        <v>41033</v>
      </c>
      <c r="B3493">
        <v>2</v>
      </c>
      <c r="C3493">
        <v>2</v>
      </c>
      <c r="D3493" s="5" t="s">
        <v>27</v>
      </c>
      <c r="E3493" s="6">
        <v>698.09</v>
      </c>
      <c r="F3493" s="6">
        <v>1138.93</v>
      </c>
      <c r="G3493" s="6">
        <v>1837.02</v>
      </c>
      <c r="H3493" s="6" t="str">
        <f>VLOOKUP(Tabla1[[#This Row],[Caja]],Originales!$I$3:$K$6,2,FALSE)</f>
        <v>Tenerife Sur</v>
      </c>
      <c r="I3493" s="6" t="str">
        <f>VLOOKUP(Tabla1[[#This Row],[Caja]],Originales!$I$3:$K$6,3,FALSE)</f>
        <v>Tenerife</v>
      </c>
      <c r="J3493" s="9" t="str">
        <f>VLOOKUP(Tabla1[[#This Row],[CodigoEmpleado]],Originales!$M$3:$P$13,2,FALSE)</f>
        <v>Bea</v>
      </c>
      <c r="K3493" s="10">
        <f>YEAR(Tabla1[[#This Row],[Fecha]])</f>
        <v>2012</v>
      </c>
      <c r="L3493" s="11">
        <f>MONTH(Tabla1[[#This Row],[Fecha]])</f>
        <v>5</v>
      </c>
      <c r="M3493" s="11">
        <f>DAY(Tabla1[[#This Row],[Fecha]])</f>
        <v>4</v>
      </c>
      <c r="N3493" s="11">
        <f>WEEKDAY(Tabla1[[#This Row],[Fecha]],2)</f>
        <v>5</v>
      </c>
      <c r="O3493" s="11" t="str">
        <f t="shared" si="54"/>
        <v>Viernes</v>
      </c>
    </row>
    <row r="3494" spans="1:15" x14ac:dyDescent="0.25">
      <c r="A3494" s="4">
        <v>41033</v>
      </c>
      <c r="B3494">
        <v>3</v>
      </c>
      <c r="C3494">
        <v>1</v>
      </c>
      <c r="D3494" s="5" t="s">
        <v>32</v>
      </c>
      <c r="E3494" s="6">
        <v>448.61</v>
      </c>
      <c r="F3494" s="6">
        <v>1074.19</v>
      </c>
      <c r="G3494" s="6">
        <v>1522.8</v>
      </c>
      <c r="H3494" s="6" t="str">
        <f>VLOOKUP(Tabla1[[#This Row],[Caja]],Originales!$I$3:$K$6,2,FALSE)</f>
        <v>Las Canteras</v>
      </c>
      <c r="I3494" s="6" t="str">
        <f>VLOOKUP(Tabla1[[#This Row],[Caja]],Originales!$I$3:$K$6,3,FALSE)</f>
        <v>Las Palmas</v>
      </c>
      <c r="J3494" s="9" t="str">
        <f>VLOOKUP(Tabla1[[#This Row],[CodigoEmpleado]],Originales!$M$3:$P$13,2,FALSE)</f>
        <v>Ana</v>
      </c>
      <c r="K3494" s="10">
        <f>YEAR(Tabla1[[#This Row],[Fecha]])</f>
        <v>2012</v>
      </c>
      <c r="L3494" s="11">
        <f>MONTH(Tabla1[[#This Row],[Fecha]])</f>
        <v>5</v>
      </c>
      <c r="M3494" s="11">
        <f>DAY(Tabla1[[#This Row],[Fecha]])</f>
        <v>4</v>
      </c>
      <c r="N3494" s="11">
        <f>WEEKDAY(Tabla1[[#This Row],[Fecha]],2)</f>
        <v>5</v>
      </c>
      <c r="O3494" s="11" t="str">
        <f t="shared" si="54"/>
        <v>Viernes</v>
      </c>
    </row>
    <row r="3495" spans="1:15" x14ac:dyDescent="0.25">
      <c r="A3495" s="4">
        <v>41033</v>
      </c>
      <c r="B3495">
        <v>3</v>
      </c>
      <c r="C3495">
        <v>2</v>
      </c>
      <c r="D3495" s="5" t="s">
        <v>37</v>
      </c>
      <c r="E3495" s="6">
        <v>712.05</v>
      </c>
      <c r="F3495" s="6">
        <v>1232.93</v>
      </c>
      <c r="G3495" s="6">
        <v>1944.98</v>
      </c>
      <c r="H3495" s="6" t="str">
        <f>VLOOKUP(Tabla1[[#This Row],[Caja]],Originales!$I$3:$K$6,2,FALSE)</f>
        <v>Las Canteras</v>
      </c>
      <c r="I3495" s="6" t="str">
        <f>VLOOKUP(Tabla1[[#This Row],[Caja]],Originales!$I$3:$K$6,3,FALSE)</f>
        <v>Las Palmas</v>
      </c>
      <c r="J3495" s="9" t="str">
        <f>VLOOKUP(Tabla1[[#This Row],[CodigoEmpleado]],Originales!$M$3:$P$13,2,FALSE)</f>
        <v>Luis</v>
      </c>
      <c r="K3495" s="10">
        <f>YEAR(Tabla1[[#This Row],[Fecha]])</f>
        <v>2012</v>
      </c>
      <c r="L3495" s="11">
        <f>MONTH(Tabla1[[#This Row],[Fecha]])</f>
        <v>5</v>
      </c>
      <c r="M3495" s="11">
        <f>DAY(Tabla1[[#This Row],[Fecha]])</f>
        <v>4</v>
      </c>
      <c r="N3495" s="11">
        <f>WEEKDAY(Tabla1[[#This Row],[Fecha]],2)</f>
        <v>5</v>
      </c>
      <c r="O3495" s="11" t="str">
        <f t="shared" si="54"/>
        <v>Viernes</v>
      </c>
    </row>
    <row r="3496" spans="1:15" x14ac:dyDescent="0.25">
      <c r="A3496" s="4">
        <v>41033</v>
      </c>
      <c r="B3496">
        <v>4</v>
      </c>
      <c r="C3496">
        <v>1</v>
      </c>
      <c r="D3496" s="5" t="s">
        <v>40</v>
      </c>
      <c r="E3496" s="6">
        <v>521.29</v>
      </c>
      <c r="F3496" s="6">
        <v>997.49</v>
      </c>
      <c r="G3496" s="6">
        <v>1518.78</v>
      </c>
      <c r="H3496" s="6" t="str">
        <f>VLOOKUP(Tabla1[[#This Row],[Caja]],Originales!$I$3:$K$6,2,FALSE)</f>
        <v>Telde</v>
      </c>
      <c r="I3496" s="6" t="str">
        <f>VLOOKUP(Tabla1[[#This Row],[Caja]],Originales!$I$3:$K$6,3,FALSE)</f>
        <v>Las Palmas</v>
      </c>
      <c r="J3496" s="9" t="str">
        <f>VLOOKUP(Tabla1[[#This Row],[CodigoEmpleado]],Originales!$M$3:$P$13,2,FALSE)</f>
        <v>Pepe</v>
      </c>
      <c r="K3496" s="10">
        <f>YEAR(Tabla1[[#This Row],[Fecha]])</f>
        <v>2012</v>
      </c>
      <c r="L3496" s="11">
        <f>MONTH(Tabla1[[#This Row],[Fecha]])</f>
        <v>5</v>
      </c>
      <c r="M3496" s="11">
        <f>DAY(Tabla1[[#This Row],[Fecha]])</f>
        <v>4</v>
      </c>
      <c r="N3496" s="11">
        <f>WEEKDAY(Tabla1[[#This Row],[Fecha]],2)</f>
        <v>5</v>
      </c>
      <c r="O3496" s="11" t="str">
        <f t="shared" si="54"/>
        <v>Viernes</v>
      </c>
    </row>
    <row r="3497" spans="1:15" x14ac:dyDescent="0.25">
      <c r="A3497" s="4">
        <v>41033</v>
      </c>
      <c r="B3497">
        <v>4</v>
      </c>
      <c r="C3497">
        <v>2</v>
      </c>
      <c r="D3497" s="5" t="s">
        <v>41</v>
      </c>
      <c r="E3497" s="6">
        <v>621.64</v>
      </c>
      <c r="F3497" s="6">
        <v>989.55</v>
      </c>
      <c r="G3497" s="6">
        <v>1611.19</v>
      </c>
      <c r="H3497" s="6" t="str">
        <f>VLOOKUP(Tabla1[[#This Row],[Caja]],Originales!$I$3:$K$6,2,FALSE)</f>
        <v>Telde</v>
      </c>
      <c r="I3497" s="6" t="str">
        <f>VLOOKUP(Tabla1[[#This Row],[Caja]],Originales!$I$3:$K$6,3,FALSE)</f>
        <v>Las Palmas</v>
      </c>
      <c r="J3497" s="9" t="str">
        <f>VLOOKUP(Tabla1[[#This Row],[CodigoEmpleado]],Originales!$M$3:$P$13,2,FALSE)</f>
        <v>Javi</v>
      </c>
      <c r="K3497" s="10">
        <f>YEAR(Tabla1[[#This Row],[Fecha]])</f>
        <v>2012</v>
      </c>
      <c r="L3497" s="11">
        <f>MONTH(Tabla1[[#This Row],[Fecha]])</f>
        <v>5</v>
      </c>
      <c r="M3497" s="11">
        <f>DAY(Tabla1[[#This Row],[Fecha]])</f>
        <v>4</v>
      </c>
      <c r="N3497" s="11">
        <f>WEEKDAY(Tabla1[[#This Row],[Fecha]],2)</f>
        <v>5</v>
      </c>
      <c r="O3497" s="11" t="str">
        <f t="shared" si="54"/>
        <v>Viernes</v>
      </c>
    </row>
    <row r="3498" spans="1:15" x14ac:dyDescent="0.25">
      <c r="A3498" s="4">
        <v>41034</v>
      </c>
      <c r="B3498">
        <v>1</v>
      </c>
      <c r="C3498">
        <v>1</v>
      </c>
      <c r="D3498" s="5" t="s">
        <v>43</v>
      </c>
      <c r="E3498" s="6">
        <v>649.54999999999995</v>
      </c>
      <c r="F3498" s="6">
        <v>1016.37</v>
      </c>
      <c r="G3498" s="6">
        <v>1665.92</v>
      </c>
      <c r="H3498" s="6" t="str">
        <f>VLOOKUP(Tabla1[[#This Row],[Caja]],Originales!$I$3:$K$6,2,FALSE)</f>
        <v>Tenerife Norte</v>
      </c>
      <c r="I3498" s="6" t="str">
        <f>VLOOKUP(Tabla1[[#This Row],[Caja]],Originales!$I$3:$K$6,3,FALSE)</f>
        <v>Tenerife</v>
      </c>
      <c r="J3498" s="9" t="str">
        <f>VLOOKUP(Tabla1[[#This Row],[CodigoEmpleado]],Originales!$M$3:$P$13,2,FALSE)</f>
        <v>Jose</v>
      </c>
      <c r="K3498" s="10">
        <f>YEAR(Tabla1[[#This Row],[Fecha]])</f>
        <v>2012</v>
      </c>
      <c r="L3498" s="11">
        <f>MONTH(Tabla1[[#This Row],[Fecha]])</f>
        <v>5</v>
      </c>
      <c r="M3498" s="11">
        <f>DAY(Tabla1[[#This Row],[Fecha]])</f>
        <v>5</v>
      </c>
      <c r="N3498" s="11">
        <f>WEEKDAY(Tabla1[[#This Row],[Fecha]],2)</f>
        <v>6</v>
      </c>
      <c r="O3498" s="11" t="str">
        <f t="shared" si="54"/>
        <v>Sábado</v>
      </c>
    </row>
    <row r="3499" spans="1:15" x14ac:dyDescent="0.25">
      <c r="A3499" s="4">
        <v>41034</v>
      </c>
      <c r="B3499">
        <v>1</v>
      </c>
      <c r="C3499">
        <v>2</v>
      </c>
      <c r="D3499" s="5" t="s">
        <v>47</v>
      </c>
      <c r="E3499" s="6">
        <v>728.82</v>
      </c>
      <c r="F3499" s="6">
        <v>1245.9000000000001</v>
      </c>
      <c r="G3499" s="6">
        <v>1974.72</v>
      </c>
      <c r="H3499" s="6" t="str">
        <f>VLOOKUP(Tabla1[[#This Row],[Caja]],Originales!$I$3:$K$6,2,FALSE)</f>
        <v>Tenerife Norte</v>
      </c>
      <c r="I3499" s="6" t="str">
        <f>VLOOKUP(Tabla1[[#This Row],[Caja]],Originales!$I$3:$K$6,3,FALSE)</f>
        <v>Tenerife</v>
      </c>
      <c r="J3499" s="9" t="str">
        <f>VLOOKUP(Tabla1[[#This Row],[CodigoEmpleado]],Originales!$M$3:$P$13,2,FALSE)</f>
        <v>Toño</v>
      </c>
      <c r="K3499" s="10">
        <f>YEAR(Tabla1[[#This Row],[Fecha]])</f>
        <v>2012</v>
      </c>
      <c r="L3499" s="11">
        <f>MONTH(Tabla1[[#This Row],[Fecha]])</f>
        <v>5</v>
      </c>
      <c r="M3499" s="11">
        <f>DAY(Tabla1[[#This Row],[Fecha]])</f>
        <v>5</v>
      </c>
      <c r="N3499" s="11">
        <f>WEEKDAY(Tabla1[[#This Row],[Fecha]],2)</f>
        <v>6</v>
      </c>
      <c r="O3499" s="11" t="str">
        <f t="shared" si="54"/>
        <v>Sábado</v>
      </c>
    </row>
    <row r="3500" spans="1:15" x14ac:dyDescent="0.25">
      <c r="A3500" s="4">
        <v>41034</v>
      </c>
      <c r="B3500">
        <v>2</v>
      </c>
      <c r="C3500">
        <v>1</v>
      </c>
      <c r="D3500" s="5" t="s">
        <v>24</v>
      </c>
      <c r="E3500" s="6">
        <v>634.37</v>
      </c>
      <c r="F3500" s="6">
        <v>1027.54</v>
      </c>
      <c r="G3500" s="6">
        <v>1661.91</v>
      </c>
      <c r="H3500" s="6" t="str">
        <f>VLOOKUP(Tabla1[[#This Row],[Caja]],Originales!$I$3:$K$6,2,FALSE)</f>
        <v>Tenerife Sur</v>
      </c>
      <c r="I3500" s="6" t="str">
        <f>VLOOKUP(Tabla1[[#This Row],[Caja]],Originales!$I$3:$K$6,3,FALSE)</f>
        <v>Tenerife</v>
      </c>
      <c r="J3500" s="9" t="str">
        <f>VLOOKUP(Tabla1[[#This Row],[CodigoEmpleado]],Originales!$M$3:$P$13,2,FALSE)</f>
        <v>Ana</v>
      </c>
      <c r="K3500" s="10">
        <f>YEAR(Tabla1[[#This Row],[Fecha]])</f>
        <v>2012</v>
      </c>
      <c r="L3500" s="11">
        <f>MONTH(Tabla1[[#This Row],[Fecha]])</f>
        <v>5</v>
      </c>
      <c r="M3500" s="11">
        <f>DAY(Tabla1[[#This Row],[Fecha]])</f>
        <v>5</v>
      </c>
      <c r="N3500" s="11">
        <f>WEEKDAY(Tabla1[[#This Row],[Fecha]],2)</f>
        <v>6</v>
      </c>
      <c r="O3500" s="11" t="str">
        <f t="shared" si="54"/>
        <v>Sábado</v>
      </c>
    </row>
    <row r="3501" spans="1:15" x14ac:dyDescent="0.25">
      <c r="A3501" s="4">
        <v>41034</v>
      </c>
      <c r="B3501">
        <v>2</v>
      </c>
      <c r="C3501">
        <v>2</v>
      </c>
      <c r="D3501" s="5" t="s">
        <v>30</v>
      </c>
      <c r="E3501" s="6">
        <v>697.16</v>
      </c>
      <c r="F3501" s="6">
        <v>1330.95</v>
      </c>
      <c r="G3501" s="6">
        <v>2028.11</v>
      </c>
      <c r="H3501" s="6" t="str">
        <f>VLOOKUP(Tabla1[[#This Row],[Caja]],Originales!$I$3:$K$6,2,FALSE)</f>
        <v>Tenerife Sur</v>
      </c>
      <c r="I3501" s="6" t="str">
        <f>VLOOKUP(Tabla1[[#This Row],[Caja]],Originales!$I$3:$K$6,3,FALSE)</f>
        <v>Tenerife</v>
      </c>
      <c r="J3501" s="9" t="str">
        <f>VLOOKUP(Tabla1[[#This Row],[CodigoEmpleado]],Originales!$M$3:$P$13,2,FALSE)</f>
        <v>Juan</v>
      </c>
      <c r="K3501" s="10">
        <f>YEAR(Tabla1[[#This Row],[Fecha]])</f>
        <v>2012</v>
      </c>
      <c r="L3501" s="11">
        <f>MONTH(Tabla1[[#This Row],[Fecha]])</f>
        <v>5</v>
      </c>
      <c r="M3501" s="11">
        <f>DAY(Tabla1[[#This Row],[Fecha]])</f>
        <v>5</v>
      </c>
      <c r="N3501" s="11">
        <f>WEEKDAY(Tabla1[[#This Row],[Fecha]],2)</f>
        <v>6</v>
      </c>
      <c r="O3501" s="11" t="str">
        <f t="shared" si="54"/>
        <v>Sábado</v>
      </c>
    </row>
    <row r="3502" spans="1:15" x14ac:dyDescent="0.25">
      <c r="A3502" s="4">
        <v>41034</v>
      </c>
      <c r="B3502">
        <v>3</v>
      </c>
      <c r="C3502">
        <v>1</v>
      </c>
      <c r="D3502" s="5" t="s">
        <v>16</v>
      </c>
      <c r="E3502" s="6">
        <v>603.58000000000004</v>
      </c>
      <c r="F3502" s="6">
        <v>1150.01</v>
      </c>
      <c r="G3502" s="6">
        <v>1753.59</v>
      </c>
      <c r="H3502" s="6" t="str">
        <f>VLOOKUP(Tabla1[[#This Row],[Caja]],Originales!$I$3:$K$6,2,FALSE)</f>
        <v>Las Canteras</v>
      </c>
      <c r="I3502" s="6" t="str">
        <f>VLOOKUP(Tabla1[[#This Row],[Caja]],Originales!$I$3:$K$6,3,FALSE)</f>
        <v>Las Palmas</v>
      </c>
      <c r="J3502" s="9" t="str">
        <f>VLOOKUP(Tabla1[[#This Row],[CodigoEmpleado]],Originales!$M$3:$P$13,2,FALSE)</f>
        <v>Jorge</v>
      </c>
      <c r="K3502" s="10">
        <f>YEAR(Tabla1[[#This Row],[Fecha]])</f>
        <v>2012</v>
      </c>
      <c r="L3502" s="11">
        <f>MONTH(Tabla1[[#This Row],[Fecha]])</f>
        <v>5</v>
      </c>
      <c r="M3502" s="11">
        <f>DAY(Tabla1[[#This Row],[Fecha]])</f>
        <v>5</v>
      </c>
      <c r="N3502" s="11">
        <f>WEEKDAY(Tabla1[[#This Row],[Fecha]],2)</f>
        <v>6</v>
      </c>
      <c r="O3502" s="11" t="str">
        <f t="shared" si="54"/>
        <v>Sábado</v>
      </c>
    </row>
    <row r="3503" spans="1:15" x14ac:dyDescent="0.25">
      <c r="A3503" s="4">
        <v>41034</v>
      </c>
      <c r="B3503">
        <v>3</v>
      </c>
      <c r="C3503">
        <v>2</v>
      </c>
      <c r="D3503" s="5" t="s">
        <v>22</v>
      </c>
      <c r="E3503" s="6">
        <v>734.14</v>
      </c>
      <c r="F3503" s="6">
        <v>1275.8900000000001</v>
      </c>
      <c r="G3503" s="6">
        <v>2012.03</v>
      </c>
      <c r="H3503" s="6" t="str">
        <f>VLOOKUP(Tabla1[[#This Row],[Caja]],Originales!$I$3:$K$6,2,FALSE)</f>
        <v>Las Canteras</v>
      </c>
      <c r="I3503" s="6" t="str">
        <f>VLOOKUP(Tabla1[[#This Row],[Caja]],Originales!$I$3:$K$6,3,FALSE)</f>
        <v>Las Palmas</v>
      </c>
      <c r="J3503" s="9" t="str">
        <f>VLOOKUP(Tabla1[[#This Row],[CodigoEmpleado]],Originales!$M$3:$P$13,2,FALSE)</f>
        <v>Paco</v>
      </c>
      <c r="K3503" s="10">
        <f>YEAR(Tabla1[[#This Row],[Fecha]])</f>
        <v>2012</v>
      </c>
      <c r="L3503" s="11">
        <f>MONTH(Tabla1[[#This Row],[Fecha]])</f>
        <v>5</v>
      </c>
      <c r="M3503" s="11">
        <f>DAY(Tabla1[[#This Row],[Fecha]])</f>
        <v>5</v>
      </c>
      <c r="N3503" s="11">
        <f>WEEKDAY(Tabla1[[#This Row],[Fecha]],2)</f>
        <v>6</v>
      </c>
      <c r="O3503" s="11" t="str">
        <f t="shared" si="54"/>
        <v>Sábado</v>
      </c>
    </row>
    <row r="3504" spans="1:15" x14ac:dyDescent="0.25">
      <c r="A3504" s="4">
        <v>41034</v>
      </c>
      <c r="B3504">
        <v>4</v>
      </c>
      <c r="C3504">
        <v>1</v>
      </c>
      <c r="D3504" s="5" t="s">
        <v>27</v>
      </c>
      <c r="E3504" s="6">
        <v>687.74</v>
      </c>
      <c r="F3504" s="6">
        <v>1077.22</v>
      </c>
      <c r="G3504" s="6">
        <v>1764.96</v>
      </c>
      <c r="H3504" s="6" t="str">
        <f>VLOOKUP(Tabla1[[#This Row],[Caja]],Originales!$I$3:$K$6,2,FALSE)</f>
        <v>Telde</v>
      </c>
      <c r="I3504" s="6" t="str">
        <f>VLOOKUP(Tabla1[[#This Row],[Caja]],Originales!$I$3:$K$6,3,FALSE)</f>
        <v>Las Palmas</v>
      </c>
      <c r="J3504" s="9" t="str">
        <f>VLOOKUP(Tabla1[[#This Row],[CodigoEmpleado]],Originales!$M$3:$P$13,2,FALSE)</f>
        <v>Bea</v>
      </c>
      <c r="K3504" s="10">
        <f>YEAR(Tabla1[[#This Row],[Fecha]])</f>
        <v>2012</v>
      </c>
      <c r="L3504" s="11">
        <f>MONTH(Tabla1[[#This Row],[Fecha]])</f>
        <v>5</v>
      </c>
      <c r="M3504" s="11">
        <f>DAY(Tabla1[[#This Row],[Fecha]])</f>
        <v>5</v>
      </c>
      <c r="N3504" s="11">
        <f>WEEKDAY(Tabla1[[#This Row],[Fecha]],2)</f>
        <v>6</v>
      </c>
      <c r="O3504" s="11" t="str">
        <f t="shared" si="54"/>
        <v>Sábado</v>
      </c>
    </row>
    <row r="3505" spans="1:15" x14ac:dyDescent="0.25">
      <c r="A3505" s="4">
        <v>41034</v>
      </c>
      <c r="B3505">
        <v>4</v>
      </c>
      <c r="C3505">
        <v>2</v>
      </c>
      <c r="D3505" s="5" t="s">
        <v>32</v>
      </c>
      <c r="E3505" s="6">
        <v>654.17999999999995</v>
      </c>
      <c r="F3505" s="6">
        <v>1036.02</v>
      </c>
      <c r="G3505" s="6">
        <v>1690.2</v>
      </c>
      <c r="H3505" s="6" t="str">
        <f>VLOOKUP(Tabla1[[#This Row],[Caja]],Originales!$I$3:$K$6,2,FALSE)</f>
        <v>Telde</v>
      </c>
      <c r="I3505" s="6" t="str">
        <f>VLOOKUP(Tabla1[[#This Row],[Caja]],Originales!$I$3:$K$6,3,FALSE)</f>
        <v>Las Palmas</v>
      </c>
      <c r="J3505" s="9" t="str">
        <f>VLOOKUP(Tabla1[[#This Row],[CodigoEmpleado]],Originales!$M$3:$P$13,2,FALSE)</f>
        <v>Ana</v>
      </c>
      <c r="K3505" s="10">
        <f>YEAR(Tabla1[[#This Row],[Fecha]])</f>
        <v>2012</v>
      </c>
      <c r="L3505" s="11">
        <f>MONTH(Tabla1[[#This Row],[Fecha]])</f>
        <v>5</v>
      </c>
      <c r="M3505" s="11">
        <f>DAY(Tabla1[[#This Row],[Fecha]])</f>
        <v>5</v>
      </c>
      <c r="N3505" s="11">
        <f>WEEKDAY(Tabla1[[#This Row],[Fecha]],2)</f>
        <v>6</v>
      </c>
      <c r="O3505" s="11" t="str">
        <f t="shared" si="54"/>
        <v>Sábado</v>
      </c>
    </row>
    <row r="3506" spans="1:15" x14ac:dyDescent="0.25">
      <c r="A3506" s="4">
        <v>41035</v>
      </c>
      <c r="B3506">
        <v>1</v>
      </c>
      <c r="C3506">
        <v>1</v>
      </c>
      <c r="D3506" s="5" t="s">
        <v>37</v>
      </c>
      <c r="E3506" s="6">
        <v>544.89</v>
      </c>
      <c r="F3506" s="6">
        <v>1102.17</v>
      </c>
      <c r="G3506" s="6">
        <v>1647.06</v>
      </c>
      <c r="H3506" s="6" t="str">
        <f>VLOOKUP(Tabla1[[#This Row],[Caja]],Originales!$I$3:$K$6,2,FALSE)</f>
        <v>Tenerife Norte</v>
      </c>
      <c r="I3506" s="6" t="str">
        <f>VLOOKUP(Tabla1[[#This Row],[Caja]],Originales!$I$3:$K$6,3,FALSE)</f>
        <v>Tenerife</v>
      </c>
      <c r="J3506" s="9" t="str">
        <f>VLOOKUP(Tabla1[[#This Row],[CodigoEmpleado]],Originales!$M$3:$P$13,2,FALSE)</f>
        <v>Luis</v>
      </c>
      <c r="K3506" s="10">
        <f>YEAR(Tabla1[[#This Row],[Fecha]])</f>
        <v>2012</v>
      </c>
      <c r="L3506" s="11">
        <f>MONTH(Tabla1[[#This Row],[Fecha]])</f>
        <v>5</v>
      </c>
      <c r="M3506" s="11">
        <f>DAY(Tabla1[[#This Row],[Fecha]])</f>
        <v>6</v>
      </c>
      <c r="N3506" s="11">
        <f>WEEKDAY(Tabla1[[#This Row],[Fecha]],2)</f>
        <v>7</v>
      </c>
      <c r="O3506" s="11" t="str">
        <f t="shared" si="54"/>
        <v>Domingo</v>
      </c>
    </row>
    <row r="3507" spans="1:15" x14ac:dyDescent="0.25">
      <c r="A3507" s="4">
        <v>41035</v>
      </c>
      <c r="B3507">
        <v>1</v>
      </c>
      <c r="C3507">
        <v>2</v>
      </c>
      <c r="D3507" s="5" t="s">
        <v>40</v>
      </c>
      <c r="E3507" s="6">
        <v>602.54</v>
      </c>
      <c r="F3507" s="6">
        <v>1338.74</v>
      </c>
      <c r="G3507" s="6">
        <v>1941.28</v>
      </c>
      <c r="H3507" s="6" t="str">
        <f>VLOOKUP(Tabla1[[#This Row],[Caja]],Originales!$I$3:$K$6,2,FALSE)</f>
        <v>Tenerife Norte</v>
      </c>
      <c r="I3507" s="6" t="str">
        <f>VLOOKUP(Tabla1[[#This Row],[Caja]],Originales!$I$3:$K$6,3,FALSE)</f>
        <v>Tenerife</v>
      </c>
      <c r="J3507" s="9" t="str">
        <f>VLOOKUP(Tabla1[[#This Row],[CodigoEmpleado]],Originales!$M$3:$P$13,2,FALSE)</f>
        <v>Pepe</v>
      </c>
      <c r="K3507" s="10">
        <f>YEAR(Tabla1[[#This Row],[Fecha]])</f>
        <v>2012</v>
      </c>
      <c r="L3507" s="11">
        <f>MONTH(Tabla1[[#This Row],[Fecha]])</f>
        <v>5</v>
      </c>
      <c r="M3507" s="11">
        <f>DAY(Tabla1[[#This Row],[Fecha]])</f>
        <v>6</v>
      </c>
      <c r="N3507" s="11">
        <f>WEEKDAY(Tabla1[[#This Row],[Fecha]],2)</f>
        <v>7</v>
      </c>
      <c r="O3507" s="11" t="str">
        <f t="shared" si="54"/>
        <v>Domingo</v>
      </c>
    </row>
    <row r="3508" spans="1:15" x14ac:dyDescent="0.25">
      <c r="A3508" s="4">
        <v>41035</v>
      </c>
      <c r="B3508">
        <v>2</v>
      </c>
      <c r="C3508">
        <v>1</v>
      </c>
      <c r="D3508" s="5" t="s">
        <v>41</v>
      </c>
      <c r="E3508" s="6">
        <v>599.73</v>
      </c>
      <c r="F3508" s="6">
        <v>1183.42</v>
      </c>
      <c r="G3508" s="6">
        <v>1783.15</v>
      </c>
      <c r="H3508" s="6" t="str">
        <f>VLOOKUP(Tabla1[[#This Row],[Caja]],Originales!$I$3:$K$6,2,FALSE)</f>
        <v>Tenerife Sur</v>
      </c>
      <c r="I3508" s="6" t="str">
        <f>VLOOKUP(Tabla1[[#This Row],[Caja]],Originales!$I$3:$K$6,3,FALSE)</f>
        <v>Tenerife</v>
      </c>
      <c r="J3508" s="9" t="str">
        <f>VLOOKUP(Tabla1[[#This Row],[CodigoEmpleado]],Originales!$M$3:$P$13,2,FALSE)</f>
        <v>Javi</v>
      </c>
      <c r="K3508" s="10">
        <f>YEAR(Tabla1[[#This Row],[Fecha]])</f>
        <v>2012</v>
      </c>
      <c r="L3508" s="11">
        <f>MONTH(Tabla1[[#This Row],[Fecha]])</f>
        <v>5</v>
      </c>
      <c r="M3508" s="11">
        <f>DAY(Tabla1[[#This Row],[Fecha]])</f>
        <v>6</v>
      </c>
      <c r="N3508" s="11">
        <f>WEEKDAY(Tabla1[[#This Row],[Fecha]],2)</f>
        <v>7</v>
      </c>
      <c r="O3508" s="11" t="str">
        <f t="shared" si="54"/>
        <v>Domingo</v>
      </c>
    </row>
    <row r="3509" spans="1:15" x14ac:dyDescent="0.25">
      <c r="A3509" s="4">
        <v>41035</v>
      </c>
      <c r="B3509">
        <v>2</v>
      </c>
      <c r="C3509">
        <v>2</v>
      </c>
      <c r="D3509" s="5" t="s">
        <v>43</v>
      </c>
      <c r="E3509" s="6">
        <v>719.72</v>
      </c>
      <c r="F3509" s="6">
        <v>1131.3800000000001</v>
      </c>
      <c r="G3509" s="6">
        <v>1851.1</v>
      </c>
      <c r="H3509" s="6" t="str">
        <f>VLOOKUP(Tabla1[[#This Row],[Caja]],Originales!$I$3:$K$6,2,FALSE)</f>
        <v>Tenerife Sur</v>
      </c>
      <c r="I3509" s="6" t="str">
        <f>VLOOKUP(Tabla1[[#This Row],[Caja]],Originales!$I$3:$K$6,3,FALSE)</f>
        <v>Tenerife</v>
      </c>
      <c r="J3509" s="9" t="str">
        <f>VLOOKUP(Tabla1[[#This Row],[CodigoEmpleado]],Originales!$M$3:$P$13,2,FALSE)</f>
        <v>Jose</v>
      </c>
      <c r="K3509" s="10">
        <f>YEAR(Tabla1[[#This Row],[Fecha]])</f>
        <v>2012</v>
      </c>
      <c r="L3509" s="11">
        <f>MONTH(Tabla1[[#This Row],[Fecha]])</f>
        <v>5</v>
      </c>
      <c r="M3509" s="11">
        <f>DAY(Tabla1[[#This Row],[Fecha]])</f>
        <v>6</v>
      </c>
      <c r="N3509" s="11">
        <f>WEEKDAY(Tabla1[[#This Row],[Fecha]],2)</f>
        <v>7</v>
      </c>
      <c r="O3509" s="11" t="str">
        <f t="shared" si="54"/>
        <v>Domingo</v>
      </c>
    </row>
    <row r="3510" spans="1:15" x14ac:dyDescent="0.25">
      <c r="A3510" s="4">
        <v>41035</v>
      </c>
      <c r="B3510">
        <v>3</v>
      </c>
      <c r="C3510">
        <v>1</v>
      </c>
      <c r="D3510" s="5" t="s">
        <v>47</v>
      </c>
      <c r="E3510" s="6">
        <v>662.77</v>
      </c>
      <c r="F3510" s="6">
        <v>1019.51</v>
      </c>
      <c r="G3510" s="6">
        <v>1682.28</v>
      </c>
      <c r="H3510" s="6" t="str">
        <f>VLOOKUP(Tabla1[[#This Row],[Caja]],Originales!$I$3:$K$6,2,FALSE)</f>
        <v>Las Canteras</v>
      </c>
      <c r="I3510" s="6" t="str">
        <f>VLOOKUP(Tabla1[[#This Row],[Caja]],Originales!$I$3:$K$6,3,FALSE)</f>
        <v>Las Palmas</v>
      </c>
      <c r="J3510" s="9" t="str">
        <f>VLOOKUP(Tabla1[[#This Row],[CodigoEmpleado]],Originales!$M$3:$P$13,2,FALSE)</f>
        <v>Toño</v>
      </c>
      <c r="K3510" s="10">
        <f>YEAR(Tabla1[[#This Row],[Fecha]])</f>
        <v>2012</v>
      </c>
      <c r="L3510" s="11">
        <f>MONTH(Tabla1[[#This Row],[Fecha]])</f>
        <v>5</v>
      </c>
      <c r="M3510" s="11">
        <f>DAY(Tabla1[[#This Row],[Fecha]])</f>
        <v>6</v>
      </c>
      <c r="N3510" s="11">
        <f>WEEKDAY(Tabla1[[#This Row],[Fecha]],2)</f>
        <v>7</v>
      </c>
      <c r="O3510" s="11" t="str">
        <f t="shared" si="54"/>
        <v>Domingo</v>
      </c>
    </row>
    <row r="3511" spans="1:15" x14ac:dyDescent="0.25">
      <c r="A3511" s="4">
        <v>41035</v>
      </c>
      <c r="B3511">
        <v>3</v>
      </c>
      <c r="C3511">
        <v>2</v>
      </c>
      <c r="D3511" s="5" t="s">
        <v>24</v>
      </c>
      <c r="E3511" s="6">
        <v>606.97</v>
      </c>
      <c r="F3511" s="6">
        <v>1160.8</v>
      </c>
      <c r="G3511" s="6">
        <v>1767.77</v>
      </c>
      <c r="H3511" s="6" t="str">
        <f>VLOOKUP(Tabla1[[#This Row],[Caja]],Originales!$I$3:$K$6,2,FALSE)</f>
        <v>Las Canteras</v>
      </c>
      <c r="I3511" s="6" t="str">
        <f>VLOOKUP(Tabla1[[#This Row],[Caja]],Originales!$I$3:$K$6,3,FALSE)</f>
        <v>Las Palmas</v>
      </c>
      <c r="J3511" s="9" t="str">
        <f>VLOOKUP(Tabla1[[#This Row],[CodigoEmpleado]],Originales!$M$3:$P$13,2,FALSE)</f>
        <v>Ana</v>
      </c>
      <c r="K3511" s="10">
        <f>YEAR(Tabla1[[#This Row],[Fecha]])</f>
        <v>2012</v>
      </c>
      <c r="L3511" s="11">
        <f>MONTH(Tabla1[[#This Row],[Fecha]])</f>
        <v>5</v>
      </c>
      <c r="M3511" s="11">
        <f>DAY(Tabla1[[#This Row],[Fecha]])</f>
        <v>6</v>
      </c>
      <c r="N3511" s="11">
        <f>WEEKDAY(Tabla1[[#This Row],[Fecha]],2)</f>
        <v>7</v>
      </c>
      <c r="O3511" s="11" t="str">
        <f t="shared" si="54"/>
        <v>Domingo</v>
      </c>
    </row>
    <row r="3512" spans="1:15" x14ac:dyDescent="0.25">
      <c r="A3512" s="4">
        <v>41035</v>
      </c>
      <c r="B3512">
        <v>4</v>
      </c>
      <c r="C3512">
        <v>1</v>
      </c>
      <c r="D3512" s="5" t="s">
        <v>30</v>
      </c>
      <c r="E3512" s="6">
        <v>573.91</v>
      </c>
      <c r="F3512" s="6">
        <v>1114.72</v>
      </c>
      <c r="G3512" s="6">
        <v>1688.63</v>
      </c>
      <c r="H3512" s="6" t="str">
        <f>VLOOKUP(Tabla1[[#This Row],[Caja]],Originales!$I$3:$K$6,2,FALSE)</f>
        <v>Telde</v>
      </c>
      <c r="I3512" s="6" t="str">
        <f>VLOOKUP(Tabla1[[#This Row],[Caja]],Originales!$I$3:$K$6,3,FALSE)</f>
        <v>Las Palmas</v>
      </c>
      <c r="J3512" s="9" t="str">
        <f>VLOOKUP(Tabla1[[#This Row],[CodigoEmpleado]],Originales!$M$3:$P$13,2,FALSE)</f>
        <v>Juan</v>
      </c>
      <c r="K3512" s="10">
        <f>YEAR(Tabla1[[#This Row],[Fecha]])</f>
        <v>2012</v>
      </c>
      <c r="L3512" s="11">
        <f>MONTH(Tabla1[[#This Row],[Fecha]])</f>
        <v>5</v>
      </c>
      <c r="M3512" s="11">
        <f>DAY(Tabla1[[#This Row],[Fecha]])</f>
        <v>6</v>
      </c>
      <c r="N3512" s="11">
        <f>WEEKDAY(Tabla1[[#This Row],[Fecha]],2)</f>
        <v>7</v>
      </c>
      <c r="O3512" s="11" t="str">
        <f t="shared" si="54"/>
        <v>Domingo</v>
      </c>
    </row>
    <row r="3513" spans="1:15" x14ac:dyDescent="0.25">
      <c r="A3513" s="4">
        <v>41035</v>
      </c>
      <c r="B3513">
        <v>4</v>
      </c>
      <c r="C3513">
        <v>2</v>
      </c>
      <c r="D3513" s="5" t="s">
        <v>16</v>
      </c>
      <c r="E3513" s="6">
        <v>439.26</v>
      </c>
      <c r="F3513" s="6">
        <v>1187.42</v>
      </c>
      <c r="G3513" s="6">
        <v>1626.68</v>
      </c>
      <c r="H3513" s="6" t="str">
        <f>VLOOKUP(Tabla1[[#This Row],[Caja]],Originales!$I$3:$K$6,2,FALSE)</f>
        <v>Telde</v>
      </c>
      <c r="I3513" s="6" t="str">
        <f>VLOOKUP(Tabla1[[#This Row],[Caja]],Originales!$I$3:$K$6,3,FALSE)</f>
        <v>Las Palmas</v>
      </c>
      <c r="J3513" s="9" t="str">
        <f>VLOOKUP(Tabla1[[#This Row],[CodigoEmpleado]],Originales!$M$3:$P$13,2,FALSE)</f>
        <v>Jorge</v>
      </c>
      <c r="K3513" s="10">
        <f>YEAR(Tabla1[[#This Row],[Fecha]])</f>
        <v>2012</v>
      </c>
      <c r="L3513" s="11">
        <f>MONTH(Tabla1[[#This Row],[Fecha]])</f>
        <v>5</v>
      </c>
      <c r="M3513" s="11">
        <f>DAY(Tabla1[[#This Row],[Fecha]])</f>
        <v>6</v>
      </c>
      <c r="N3513" s="11">
        <f>WEEKDAY(Tabla1[[#This Row],[Fecha]],2)</f>
        <v>7</v>
      </c>
      <c r="O3513" s="11" t="str">
        <f t="shared" si="54"/>
        <v>Domingo</v>
      </c>
    </row>
    <row r="3514" spans="1:15" x14ac:dyDescent="0.25">
      <c r="A3514" s="4">
        <v>41036</v>
      </c>
      <c r="B3514">
        <v>1</v>
      </c>
      <c r="C3514">
        <v>1</v>
      </c>
      <c r="D3514" s="5" t="s">
        <v>22</v>
      </c>
      <c r="E3514" s="6">
        <v>631.89</v>
      </c>
      <c r="F3514" s="6">
        <v>965.39</v>
      </c>
      <c r="G3514" s="6">
        <v>1597.28</v>
      </c>
      <c r="H3514" s="6" t="str">
        <f>VLOOKUP(Tabla1[[#This Row],[Caja]],Originales!$I$3:$K$6,2,FALSE)</f>
        <v>Tenerife Norte</v>
      </c>
      <c r="I3514" s="6" t="str">
        <f>VLOOKUP(Tabla1[[#This Row],[Caja]],Originales!$I$3:$K$6,3,FALSE)</f>
        <v>Tenerife</v>
      </c>
      <c r="J3514" s="9" t="str">
        <f>VLOOKUP(Tabla1[[#This Row],[CodigoEmpleado]],Originales!$M$3:$P$13,2,FALSE)</f>
        <v>Paco</v>
      </c>
      <c r="K3514" s="10">
        <f>YEAR(Tabla1[[#This Row],[Fecha]])</f>
        <v>2012</v>
      </c>
      <c r="L3514" s="11">
        <f>MONTH(Tabla1[[#This Row],[Fecha]])</f>
        <v>5</v>
      </c>
      <c r="M3514" s="11">
        <f>DAY(Tabla1[[#This Row],[Fecha]])</f>
        <v>7</v>
      </c>
      <c r="N3514" s="11">
        <f>WEEKDAY(Tabla1[[#This Row],[Fecha]],2)</f>
        <v>1</v>
      </c>
      <c r="O3514" s="11" t="str">
        <f t="shared" si="54"/>
        <v>Lunes</v>
      </c>
    </row>
    <row r="3515" spans="1:15" x14ac:dyDescent="0.25">
      <c r="A3515" s="4">
        <v>41036</v>
      </c>
      <c r="B3515">
        <v>1</v>
      </c>
      <c r="C3515">
        <v>2</v>
      </c>
      <c r="D3515" s="5" t="s">
        <v>27</v>
      </c>
      <c r="E3515" s="6">
        <v>683.39</v>
      </c>
      <c r="F3515" s="6">
        <v>1035.1500000000001</v>
      </c>
      <c r="G3515" s="6">
        <v>1718.54</v>
      </c>
      <c r="H3515" s="6" t="str">
        <f>VLOOKUP(Tabla1[[#This Row],[Caja]],Originales!$I$3:$K$6,2,FALSE)</f>
        <v>Tenerife Norte</v>
      </c>
      <c r="I3515" s="6" t="str">
        <f>VLOOKUP(Tabla1[[#This Row],[Caja]],Originales!$I$3:$K$6,3,FALSE)</f>
        <v>Tenerife</v>
      </c>
      <c r="J3515" s="9" t="str">
        <f>VLOOKUP(Tabla1[[#This Row],[CodigoEmpleado]],Originales!$M$3:$P$13,2,FALSE)</f>
        <v>Bea</v>
      </c>
      <c r="K3515" s="10">
        <f>YEAR(Tabla1[[#This Row],[Fecha]])</f>
        <v>2012</v>
      </c>
      <c r="L3515" s="11">
        <f>MONTH(Tabla1[[#This Row],[Fecha]])</f>
        <v>5</v>
      </c>
      <c r="M3515" s="11">
        <f>DAY(Tabla1[[#This Row],[Fecha]])</f>
        <v>7</v>
      </c>
      <c r="N3515" s="11">
        <f>WEEKDAY(Tabla1[[#This Row],[Fecha]],2)</f>
        <v>1</v>
      </c>
      <c r="O3515" s="11" t="str">
        <f t="shared" si="54"/>
        <v>Lunes</v>
      </c>
    </row>
    <row r="3516" spans="1:15" x14ac:dyDescent="0.25">
      <c r="A3516" s="4">
        <v>41036</v>
      </c>
      <c r="B3516">
        <v>2</v>
      </c>
      <c r="C3516">
        <v>1</v>
      </c>
      <c r="D3516" s="5" t="s">
        <v>32</v>
      </c>
      <c r="E3516" s="6">
        <v>524.09</v>
      </c>
      <c r="F3516" s="6">
        <v>1050.56</v>
      </c>
      <c r="G3516" s="6">
        <v>1574.65</v>
      </c>
      <c r="H3516" s="6" t="str">
        <f>VLOOKUP(Tabla1[[#This Row],[Caja]],Originales!$I$3:$K$6,2,FALSE)</f>
        <v>Tenerife Sur</v>
      </c>
      <c r="I3516" s="6" t="str">
        <f>VLOOKUP(Tabla1[[#This Row],[Caja]],Originales!$I$3:$K$6,3,FALSE)</f>
        <v>Tenerife</v>
      </c>
      <c r="J3516" s="9" t="str">
        <f>VLOOKUP(Tabla1[[#This Row],[CodigoEmpleado]],Originales!$M$3:$P$13,2,FALSE)</f>
        <v>Ana</v>
      </c>
      <c r="K3516" s="10">
        <f>YEAR(Tabla1[[#This Row],[Fecha]])</f>
        <v>2012</v>
      </c>
      <c r="L3516" s="11">
        <f>MONTH(Tabla1[[#This Row],[Fecha]])</f>
        <v>5</v>
      </c>
      <c r="M3516" s="11">
        <f>DAY(Tabla1[[#This Row],[Fecha]])</f>
        <v>7</v>
      </c>
      <c r="N3516" s="11">
        <f>WEEKDAY(Tabla1[[#This Row],[Fecha]],2)</f>
        <v>1</v>
      </c>
      <c r="O3516" s="11" t="str">
        <f t="shared" si="54"/>
        <v>Lunes</v>
      </c>
    </row>
    <row r="3517" spans="1:15" x14ac:dyDescent="0.25">
      <c r="A3517" s="4">
        <v>41036</v>
      </c>
      <c r="B3517">
        <v>2</v>
      </c>
      <c r="C3517">
        <v>2</v>
      </c>
      <c r="D3517" s="5" t="s">
        <v>37</v>
      </c>
      <c r="E3517" s="6">
        <v>578.27</v>
      </c>
      <c r="F3517" s="6">
        <v>1389.7</v>
      </c>
      <c r="G3517" s="6">
        <v>1967.97</v>
      </c>
      <c r="H3517" s="6" t="str">
        <f>VLOOKUP(Tabla1[[#This Row],[Caja]],Originales!$I$3:$K$6,2,FALSE)</f>
        <v>Tenerife Sur</v>
      </c>
      <c r="I3517" s="6" t="str">
        <f>VLOOKUP(Tabla1[[#This Row],[Caja]],Originales!$I$3:$K$6,3,FALSE)</f>
        <v>Tenerife</v>
      </c>
      <c r="J3517" s="9" t="str">
        <f>VLOOKUP(Tabla1[[#This Row],[CodigoEmpleado]],Originales!$M$3:$P$13,2,FALSE)</f>
        <v>Luis</v>
      </c>
      <c r="K3517" s="10">
        <f>YEAR(Tabla1[[#This Row],[Fecha]])</f>
        <v>2012</v>
      </c>
      <c r="L3517" s="11">
        <f>MONTH(Tabla1[[#This Row],[Fecha]])</f>
        <v>5</v>
      </c>
      <c r="M3517" s="11">
        <f>DAY(Tabla1[[#This Row],[Fecha]])</f>
        <v>7</v>
      </c>
      <c r="N3517" s="11">
        <f>WEEKDAY(Tabla1[[#This Row],[Fecha]],2)</f>
        <v>1</v>
      </c>
      <c r="O3517" s="11" t="str">
        <f t="shared" si="54"/>
        <v>Lunes</v>
      </c>
    </row>
    <row r="3518" spans="1:15" x14ac:dyDescent="0.25">
      <c r="A3518" s="4">
        <v>41036</v>
      </c>
      <c r="B3518">
        <v>3</v>
      </c>
      <c r="C3518">
        <v>1</v>
      </c>
      <c r="D3518" s="5" t="s">
        <v>40</v>
      </c>
      <c r="E3518" s="6">
        <v>523.85</v>
      </c>
      <c r="F3518" s="6">
        <v>1100.3800000000001</v>
      </c>
      <c r="G3518" s="6">
        <v>1624.23</v>
      </c>
      <c r="H3518" s="6" t="str">
        <f>VLOOKUP(Tabla1[[#This Row],[Caja]],Originales!$I$3:$K$6,2,FALSE)</f>
        <v>Las Canteras</v>
      </c>
      <c r="I3518" s="6" t="str">
        <f>VLOOKUP(Tabla1[[#This Row],[Caja]],Originales!$I$3:$K$6,3,FALSE)</f>
        <v>Las Palmas</v>
      </c>
      <c r="J3518" s="9" t="str">
        <f>VLOOKUP(Tabla1[[#This Row],[CodigoEmpleado]],Originales!$M$3:$P$13,2,FALSE)</f>
        <v>Pepe</v>
      </c>
      <c r="K3518" s="10">
        <f>YEAR(Tabla1[[#This Row],[Fecha]])</f>
        <v>2012</v>
      </c>
      <c r="L3518" s="11">
        <f>MONTH(Tabla1[[#This Row],[Fecha]])</f>
        <v>5</v>
      </c>
      <c r="M3518" s="11">
        <f>DAY(Tabla1[[#This Row],[Fecha]])</f>
        <v>7</v>
      </c>
      <c r="N3518" s="11">
        <f>WEEKDAY(Tabla1[[#This Row],[Fecha]],2)</f>
        <v>1</v>
      </c>
      <c r="O3518" s="11" t="str">
        <f t="shared" si="54"/>
        <v>Lunes</v>
      </c>
    </row>
    <row r="3519" spans="1:15" x14ac:dyDescent="0.25">
      <c r="A3519" s="4">
        <v>41036</v>
      </c>
      <c r="B3519">
        <v>3</v>
      </c>
      <c r="C3519">
        <v>2</v>
      </c>
      <c r="D3519" s="5" t="s">
        <v>41</v>
      </c>
      <c r="E3519" s="6">
        <v>529.70000000000005</v>
      </c>
      <c r="F3519" s="6">
        <v>1167.94</v>
      </c>
      <c r="G3519" s="6">
        <v>1697.64</v>
      </c>
      <c r="H3519" s="6" t="str">
        <f>VLOOKUP(Tabla1[[#This Row],[Caja]],Originales!$I$3:$K$6,2,FALSE)</f>
        <v>Las Canteras</v>
      </c>
      <c r="I3519" s="6" t="str">
        <f>VLOOKUP(Tabla1[[#This Row],[Caja]],Originales!$I$3:$K$6,3,FALSE)</f>
        <v>Las Palmas</v>
      </c>
      <c r="J3519" s="9" t="str">
        <f>VLOOKUP(Tabla1[[#This Row],[CodigoEmpleado]],Originales!$M$3:$P$13,2,FALSE)</f>
        <v>Javi</v>
      </c>
      <c r="K3519" s="10">
        <f>YEAR(Tabla1[[#This Row],[Fecha]])</f>
        <v>2012</v>
      </c>
      <c r="L3519" s="11">
        <f>MONTH(Tabla1[[#This Row],[Fecha]])</f>
        <v>5</v>
      </c>
      <c r="M3519" s="11">
        <f>DAY(Tabla1[[#This Row],[Fecha]])</f>
        <v>7</v>
      </c>
      <c r="N3519" s="11">
        <f>WEEKDAY(Tabla1[[#This Row],[Fecha]],2)</f>
        <v>1</v>
      </c>
      <c r="O3519" s="11" t="str">
        <f t="shared" si="54"/>
        <v>Lunes</v>
      </c>
    </row>
    <row r="3520" spans="1:15" x14ac:dyDescent="0.25">
      <c r="A3520" s="4">
        <v>41036</v>
      </c>
      <c r="B3520">
        <v>4</v>
      </c>
      <c r="C3520">
        <v>1</v>
      </c>
      <c r="D3520" s="5" t="s">
        <v>43</v>
      </c>
      <c r="E3520" s="6">
        <v>477.35</v>
      </c>
      <c r="F3520" s="6">
        <v>1159.18</v>
      </c>
      <c r="G3520" s="6">
        <v>1636.53</v>
      </c>
      <c r="H3520" s="6" t="str">
        <f>VLOOKUP(Tabla1[[#This Row],[Caja]],Originales!$I$3:$K$6,2,FALSE)</f>
        <v>Telde</v>
      </c>
      <c r="I3520" s="6" t="str">
        <f>VLOOKUP(Tabla1[[#This Row],[Caja]],Originales!$I$3:$K$6,3,FALSE)</f>
        <v>Las Palmas</v>
      </c>
      <c r="J3520" s="9" t="str">
        <f>VLOOKUP(Tabla1[[#This Row],[CodigoEmpleado]],Originales!$M$3:$P$13,2,FALSE)</f>
        <v>Jose</v>
      </c>
      <c r="K3520" s="10">
        <f>YEAR(Tabla1[[#This Row],[Fecha]])</f>
        <v>2012</v>
      </c>
      <c r="L3520" s="11">
        <f>MONTH(Tabla1[[#This Row],[Fecha]])</f>
        <v>5</v>
      </c>
      <c r="M3520" s="11">
        <f>DAY(Tabla1[[#This Row],[Fecha]])</f>
        <v>7</v>
      </c>
      <c r="N3520" s="11">
        <f>WEEKDAY(Tabla1[[#This Row],[Fecha]],2)</f>
        <v>1</v>
      </c>
      <c r="O3520" s="11" t="str">
        <f t="shared" si="54"/>
        <v>Lunes</v>
      </c>
    </row>
    <row r="3521" spans="1:15" x14ac:dyDescent="0.25">
      <c r="A3521" s="4">
        <v>41036</v>
      </c>
      <c r="B3521">
        <v>4</v>
      </c>
      <c r="C3521">
        <v>2</v>
      </c>
      <c r="D3521" s="5" t="s">
        <v>47</v>
      </c>
      <c r="E3521" s="6">
        <v>724.93</v>
      </c>
      <c r="F3521" s="6">
        <v>1374.53</v>
      </c>
      <c r="G3521" s="6">
        <v>2099.46</v>
      </c>
      <c r="H3521" s="6" t="str">
        <f>VLOOKUP(Tabla1[[#This Row],[Caja]],Originales!$I$3:$K$6,2,FALSE)</f>
        <v>Telde</v>
      </c>
      <c r="I3521" s="6" t="str">
        <f>VLOOKUP(Tabla1[[#This Row],[Caja]],Originales!$I$3:$K$6,3,FALSE)</f>
        <v>Las Palmas</v>
      </c>
      <c r="J3521" s="9" t="str">
        <f>VLOOKUP(Tabla1[[#This Row],[CodigoEmpleado]],Originales!$M$3:$P$13,2,FALSE)</f>
        <v>Toño</v>
      </c>
      <c r="K3521" s="10">
        <f>YEAR(Tabla1[[#This Row],[Fecha]])</f>
        <v>2012</v>
      </c>
      <c r="L3521" s="11">
        <f>MONTH(Tabla1[[#This Row],[Fecha]])</f>
        <v>5</v>
      </c>
      <c r="M3521" s="11">
        <f>DAY(Tabla1[[#This Row],[Fecha]])</f>
        <v>7</v>
      </c>
      <c r="N3521" s="11">
        <f>WEEKDAY(Tabla1[[#This Row],[Fecha]],2)</f>
        <v>1</v>
      </c>
      <c r="O3521" s="11" t="str">
        <f t="shared" si="54"/>
        <v>Lunes</v>
      </c>
    </row>
    <row r="3522" spans="1:15" x14ac:dyDescent="0.25">
      <c r="A3522" s="4">
        <v>41037</v>
      </c>
      <c r="B3522">
        <v>1</v>
      </c>
      <c r="C3522">
        <v>1</v>
      </c>
      <c r="D3522" s="5" t="s">
        <v>24</v>
      </c>
      <c r="E3522" s="6">
        <v>589.38</v>
      </c>
      <c r="F3522" s="6">
        <v>1033.67</v>
      </c>
      <c r="G3522" s="6">
        <v>1623.05</v>
      </c>
      <c r="H3522" s="6" t="str">
        <f>VLOOKUP(Tabla1[[#This Row],[Caja]],Originales!$I$3:$K$6,2,FALSE)</f>
        <v>Tenerife Norte</v>
      </c>
      <c r="I3522" s="6" t="str">
        <f>VLOOKUP(Tabla1[[#This Row],[Caja]],Originales!$I$3:$K$6,3,FALSE)</f>
        <v>Tenerife</v>
      </c>
      <c r="J3522" s="9" t="str">
        <f>VLOOKUP(Tabla1[[#This Row],[CodigoEmpleado]],Originales!$M$3:$P$13,2,FALSE)</f>
        <v>Ana</v>
      </c>
      <c r="K3522" s="10">
        <f>YEAR(Tabla1[[#This Row],[Fecha]])</f>
        <v>2012</v>
      </c>
      <c r="L3522" s="11">
        <f>MONTH(Tabla1[[#This Row],[Fecha]])</f>
        <v>5</v>
      </c>
      <c r="M3522" s="11">
        <f>DAY(Tabla1[[#This Row],[Fecha]])</f>
        <v>8</v>
      </c>
      <c r="N3522" s="11">
        <f>WEEKDAY(Tabla1[[#This Row],[Fecha]],2)</f>
        <v>2</v>
      </c>
      <c r="O3522" s="11" t="str">
        <f t="shared" ref="O3522:O3585" si="55">IF(N3522=1,"Lunes",IF(N3522=2,"Martes",IF(N3522=3,"Miércoles",IF(N3522=4,"Jueves",IF(N3522=5,"Viernes",IF(N3522=6,"Sábado","Domingo"))))))</f>
        <v>Martes</v>
      </c>
    </row>
    <row r="3523" spans="1:15" x14ac:dyDescent="0.25">
      <c r="A3523" s="4">
        <v>41037</v>
      </c>
      <c r="B3523">
        <v>1</v>
      </c>
      <c r="C3523">
        <v>2</v>
      </c>
      <c r="D3523" s="5" t="s">
        <v>30</v>
      </c>
      <c r="E3523" s="6">
        <v>819.13</v>
      </c>
      <c r="F3523" s="6">
        <v>1263.23</v>
      </c>
      <c r="G3523" s="6">
        <v>2082.36</v>
      </c>
      <c r="H3523" s="6" t="str">
        <f>VLOOKUP(Tabla1[[#This Row],[Caja]],Originales!$I$3:$K$6,2,FALSE)</f>
        <v>Tenerife Norte</v>
      </c>
      <c r="I3523" s="6" t="str">
        <f>VLOOKUP(Tabla1[[#This Row],[Caja]],Originales!$I$3:$K$6,3,FALSE)</f>
        <v>Tenerife</v>
      </c>
      <c r="J3523" s="9" t="str">
        <f>VLOOKUP(Tabla1[[#This Row],[CodigoEmpleado]],Originales!$M$3:$P$13,2,FALSE)</f>
        <v>Juan</v>
      </c>
      <c r="K3523" s="10">
        <f>YEAR(Tabla1[[#This Row],[Fecha]])</f>
        <v>2012</v>
      </c>
      <c r="L3523" s="11">
        <f>MONTH(Tabla1[[#This Row],[Fecha]])</f>
        <v>5</v>
      </c>
      <c r="M3523" s="11">
        <f>DAY(Tabla1[[#This Row],[Fecha]])</f>
        <v>8</v>
      </c>
      <c r="N3523" s="11">
        <f>WEEKDAY(Tabla1[[#This Row],[Fecha]],2)</f>
        <v>2</v>
      </c>
      <c r="O3523" s="11" t="str">
        <f t="shared" si="55"/>
        <v>Martes</v>
      </c>
    </row>
    <row r="3524" spans="1:15" x14ac:dyDescent="0.25">
      <c r="A3524" s="4">
        <v>41037</v>
      </c>
      <c r="B3524">
        <v>2</v>
      </c>
      <c r="C3524">
        <v>1</v>
      </c>
      <c r="D3524" s="5" t="s">
        <v>16</v>
      </c>
      <c r="E3524" s="6">
        <v>514.03</v>
      </c>
      <c r="F3524" s="6">
        <v>1275.3399999999999</v>
      </c>
      <c r="G3524" s="6">
        <v>1789.37</v>
      </c>
      <c r="H3524" s="6" t="str">
        <f>VLOOKUP(Tabla1[[#This Row],[Caja]],Originales!$I$3:$K$6,2,FALSE)</f>
        <v>Tenerife Sur</v>
      </c>
      <c r="I3524" s="6" t="str">
        <f>VLOOKUP(Tabla1[[#This Row],[Caja]],Originales!$I$3:$K$6,3,FALSE)</f>
        <v>Tenerife</v>
      </c>
      <c r="J3524" s="9" t="str">
        <f>VLOOKUP(Tabla1[[#This Row],[CodigoEmpleado]],Originales!$M$3:$P$13,2,FALSE)</f>
        <v>Jorge</v>
      </c>
      <c r="K3524" s="10">
        <f>YEAR(Tabla1[[#This Row],[Fecha]])</f>
        <v>2012</v>
      </c>
      <c r="L3524" s="11">
        <f>MONTH(Tabla1[[#This Row],[Fecha]])</f>
        <v>5</v>
      </c>
      <c r="M3524" s="11">
        <f>DAY(Tabla1[[#This Row],[Fecha]])</f>
        <v>8</v>
      </c>
      <c r="N3524" s="11">
        <f>WEEKDAY(Tabla1[[#This Row],[Fecha]],2)</f>
        <v>2</v>
      </c>
      <c r="O3524" s="11" t="str">
        <f t="shared" si="55"/>
        <v>Martes</v>
      </c>
    </row>
    <row r="3525" spans="1:15" x14ac:dyDescent="0.25">
      <c r="A3525" s="4">
        <v>41037</v>
      </c>
      <c r="B3525">
        <v>2</v>
      </c>
      <c r="C3525">
        <v>2</v>
      </c>
      <c r="D3525" s="5" t="s">
        <v>22</v>
      </c>
      <c r="E3525" s="6">
        <v>775.91</v>
      </c>
      <c r="F3525" s="6">
        <v>1230.31</v>
      </c>
      <c r="G3525" s="6">
        <v>2006.22</v>
      </c>
      <c r="H3525" s="6" t="str">
        <f>VLOOKUP(Tabla1[[#This Row],[Caja]],Originales!$I$3:$K$6,2,FALSE)</f>
        <v>Tenerife Sur</v>
      </c>
      <c r="I3525" s="6" t="str">
        <f>VLOOKUP(Tabla1[[#This Row],[Caja]],Originales!$I$3:$K$6,3,FALSE)</f>
        <v>Tenerife</v>
      </c>
      <c r="J3525" s="9" t="str">
        <f>VLOOKUP(Tabla1[[#This Row],[CodigoEmpleado]],Originales!$M$3:$P$13,2,FALSE)</f>
        <v>Paco</v>
      </c>
      <c r="K3525" s="10">
        <f>YEAR(Tabla1[[#This Row],[Fecha]])</f>
        <v>2012</v>
      </c>
      <c r="L3525" s="11">
        <f>MONTH(Tabla1[[#This Row],[Fecha]])</f>
        <v>5</v>
      </c>
      <c r="M3525" s="11">
        <f>DAY(Tabla1[[#This Row],[Fecha]])</f>
        <v>8</v>
      </c>
      <c r="N3525" s="11">
        <f>WEEKDAY(Tabla1[[#This Row],[Fecha]],2)</f>
        <v>2</v>
      </c>
      <c r="O3525" s="11" t="str">
        <f t="shared" si="55"/>
        <v>Martes</v>
      </c>
    </row>
    <row r="3526" spans="1:15" x14ac:dyDescent="0.25">
      <c r="A3526" s="4">
        <v>41037</v>
      </c>
      <c r="B3526">
        <v>3</v>
      </c>
      <c r="C3526">
        <v>1</v>
      </c>
      <c r="D3526" s="5" t="s">
        <v>27</v>
      </c>
      <c r="E3526" s="6">
        <v>551.13</v>
      </c>
      <c r="F3526" s="6">
        <v>1068.1600000000001</v>
      </c>
      <c r="G3526" s="6">
        <v>1619.29</v>
      </c>
      <c r="H3526" s="6" t="str">
        <f>VLOOKUP(Tabla1[[#This Row],[Caja]],Originales!$I$3:$K$6,2,FALSE)</f>
        <v>Las Canteras</v>
      </c>
      <c r="I3526" s="6" t="str">
        <f>VLOOKUP(Tabla1[[#This Row],[Caja]],Originales!$I$3:$K$6,3,FALSE)</f>
        <v>Las Palmas</v>
      </c>
      <c r="J3526" s="9" t="str">
        <f>VLOOKUP(Tabla1[[#This Row],[CodigoEmpleado]],Originales!$M$3:$P$13,2,FALSE)</f>
        <v>Bea</v>
      </c>
      <c r="K3526" s="10">
        <f>YEAR(Tabla1[[#This Row],[Fecha]])</f>
        <v>2012</v>
      </c>
      <c r="L3526" s="11">
        <f>MONTH(Tabla1[[#This Row],[Fecha]])</f>
        <v>5</v>
      </c>
      <c r="M3526" s="11">
        <f>DAY(Tabla1[[#This Row],[Fecha]])</f>
        <v>8</v>
      </c>
      <c r="N3526" s="11">
        <f>WEEKDAY(Tabla1[[#This Row],[Fecha]],2)</f>
        <v>2</v>
      </c>
      <c r="O3526" s="11" t="str">
        <f t="shared" si="55"/>
        <v>Martes</v>
      </c>
    </row>
    <row r="3527" spans="1:15" x14ac:dyDescent="0.25">
      <c r="A3527" s="4">
        <v>41037</v>
      </c>
      <c r="B3527">
        <v>3</v>
      </c>
      <c r="C3527">
        <v>2</v>
      </c>
      <c r="D3527" s="5" t="s">
        <v>32</v>
      </c>
      <c r="E3527" s="6">
        <v>803.76</v>
      </c>
      <c r="F3527" s="6">
        <v>1257</v>
      </c>
      <c r="G3527" s="6">
        <v>2060.7600000000002</v>
      </c>
      <c r="H3527" s="6" t="str">
        <f>VLOOKUP(Tabla1[[#This Row],[Caja]],Originales!$I$3:$K$6,2,FALSE)</f>
        <v>Las Canteras</v>
      </c>
      <c r="I3527" s="6" t="str">
        <f>VLOOKUP(Tabla1[[#This Row],[Caja]],Originales!$I$3:$K$6,3,FALSE)</f>
        <v>Las Palmas</v>
      </c>
      <c r="J3527" s="9" t="str">
        <f>VLOOKUP(Tabla1[[#This Row],[CodigoEmpleado]],Originales!$M$3:$P$13,2,FALSE)</f>
        <v>Ana</v>
      </c>
      <c r="K3527" s="10">
        <f>YEAR(Tabla1[[#This Row],[Fecha]])</f>
        <v>2012</v>
      </c>
      <c r="L3527" s="11">
        <f>MONTH(Tabla1[[#This Row],[Fecha]])</f>
        <v>5</v>
      </c>
      <c r="M3527" s="11">
        <f>DAY(Tabla1[[#This Row],[Fecha]])</f>
        <v>8</v>
      </c>
      <c r="N3527" s="11">
        <f>WEEKDAY(Tabla1[[#This Row],[Fecha]],2)</f>
        <v>2</v>
      </c>
      <c r="O3527" s="11" t="str">
        <f t="shared" si="55"/>
        <v>Martes</v>
      </c>
    </row>
    <row r="3528" spans="1:15" x14ac:dyDescent="0.25">
      <c r="A3528" s="4">
        <v>41037</v>
      </c>
      <c r="B3528">
        <v>4</v>
      </c>
      <c r="C3528">
        <v>1</v>
      </c>
      <c r="D3528" s="5" t="s">
        <v>37</v>
      </c>
      <c r="E3528" s="6">
        <v>461.7</v>
      </c>
      <c r="F3528" s="6">
        <v>1186</v>
      </c>
      <c r="G3528" s="6">
        <v>1647.7</v>
      </c>
      <c r="H3528" s="6" t="str">
        <f>VLOOKUP(Tabla1[[#This Row],[Caja]],Originales!$I$3:$K$6,2,FALSE)</f>
        <v>Telde</v>
      </c>
      <c r="I3528" s="6" t="str">
        <f>VLOOKUP(Tabla1[[#This Row],[Caja]],Originales!$I$3:$K$6,3,FALSE)</f>
        <v>Las Palmas</v>
      </c>
      <c r="J3528" s="9" t="str">
        <f>VLOOKUP(Tabla1[[#This Row],[CodigoEmpleado]],Originales!$M$3:$P$13,2,FALSE)</f>
        <v>Luis</v>
      </c>
      <c r="K3528" s="10">
        <f>YEAR(Tabla1[[#This Row],[Fecha]])</f>
        <v>2012</v>
      </c>
      <c r="L3528" s="11">
        <f>MONTH(Tabla1[[#This Row],[Fecha]])</f>
        <v>5</v>
      </c>
      <c r="M3528" s="11">
        <f>DAY(Tabla1[[#This Row],[Fecha]])</f>
        <v>8</v>
      </c>
      <c r="N3528" s="11">
        <f>WEEKDAY(Tabla1[[#This Row],[Fecha]],2)</f>
        <v>2</v>
      </c>
      <c r="O3528" s="11" t="str">
        <f t="shared" si="55"/>
        <v>Martes</v>
      </c>
    </row>
    <row r="3529" spans="1:15" x14ac:dyDescent="0.25">
      <c r="A3529" s="4">
        <v>41037</v>
      </c>
      <c r="B3529">
        <v>4</v>
      </c>
      <c r="C3529">
        <v>2</v>
      </c>
      <c r="D3529" s="5" t="s">
        <v>40</v>
      </c>
      <c r="E3529" s="6">
        <v>521.03</v>
      </c>
      <c r="F3529" s="6">
        <v>1246.6300000000001</v>
      </c>
      <c r="G3529" s="6">
        <v>1767.66</v>
      </c>
      <c r="H3529" s="6" t="str">
        <f>VLOOKUP(Tabla1[[#This Row],[Caja]],Originales!$I$3:$K$6,2,FALSE)</f>
        <v>Telde</v>
      </c>
      <c r="I3529" s="6" t="str">
        <f>VLOOKUP(Tabla1[[#This Row],[Caja]],Originales!$I$3:$K$6,3,FALSE)</f>
        <v>Las Palmas</v>
      </c>
      <c r="J3529" s="9" t="str">
        <f>VLOOKUP(Tabla1[[#This Row],[CodigoEmpleado]],Originales!$M$3:$P$13,2,FALSE)</f>
        <v>Pepe</v>
      </c>
      <c r="K3529" s="10">
        <f>YEAR(Tabla1[[#This Row],[Fecha]])</f>
        <v>2012</v>
      </c>
      <c r="L3529" s="11">
        <f>MONTH(Tabla1[[#This Row],[Fecha]])</f>
        <v>5</v>
      </c>
      <c r="M3529" s="11">
        <f>DAY(Tabla1[[#This Row],[Fecha]])</f>
        <v>8</v>
      </c>
      <c r="N3529" s="11">
        <f>WEEKDAY(Tabla1[[#This Row],[Fecha]],2)</f>
        <v>2</v>
      </c>
      <c r="O3529" s="11" t="str">
        <f t="shared" si="55"/>
        <v>Martes</v>
      </c>
    </row>
    <row r="3530" spans="1:15" x14ac:dyDescent="0.25">
      <c r="A3530" s="4">
        <v>41038</v>
      </c>
      <c r="B3530">
        <v>1</v>
      </c>
      <c r="C3530">
        <v>1</v>
      </c>
      <c r="D3530" s="5" t="s">
        <v>41</v>
      </c>
      <c r="E3530" s="6">
        <v>430.76</v>
      </c>
      <c r="F3530" s="6">
        <v>1101.6199999999999</v>
      </c>
      <c r="G3530" s="6">
        <v>1532.38</v>
      </c>
      <c r="H3530" s="6" t="str">
        <f>VLOOKUP(Tabla1[[#This Row],[Caja]],Originales!$I$3:$K$6,2,FALSE)</f>
        <v>Tenerife Norte</v>
      </c>
      <c r="I3530" s="6" t="str">
        <f>VLOOKUP(Tabla1[[#This Row],[Caja]],Originales!$I$3:$K$6,3,FALSE)</f>
        <v>Tenerife</v>
      </c>
      <c r="J3530" s="9" t="str">
        <f>VLOOKUP(Tabla1[[#This Row],[CodigoEmpleado]],Originales!$M$3:$P$13,2,FALSE)</f>
        <v>Javi</v>
      </c>
      <c r="K3530" s="10">
        <f>YEAR(Tabla1[[#This Row],[Fecha]])</f>
        <v>2012</v>
      </c>
      <c r="L3530" s="11">
        <f>MONTH(Tabla1[[#This Row],[Fecha]])</f>
        <v>5</v>
      </c>
      <c r="M3530" s="11">
        <f>DAY(Tabla1[[#This Row],[Fecha]])</f>
        <v>9</v>
      </c>
      <c r="N3530" s="11">
        <f>WEEKDAY(Tabla1[[#This Row],[Fecha]],2)</f>
        <v>3</v>
      </c>
      <c r="O3530" s="11" t="str">
        <f t="shared" si="55"/>
        <v>Miércoles</v>
      </c>
    </row>
    <row r="3531" spans="1:15" x14ac:dyDescent="0.25">
      <c r="A3531" s="4">
        <v>41038</v>
      </c>
      <c r="B3531">
        <v>1</v>
      </c>
      <c r="C3531">
        <v>2</v>
      </c>
      <c r="D3531" s="5" t="s">
        <v>43</v>
      </c>
      <c r="E3531" s="6">
        <v>587.69000000000005</v>
      </c>
      <c r="F3531" s="6">
        <v>1002.77</v>
      </c>
      <c r="G3531" s="6">
        <v>1590.46</v>
      </c>
      <c r="H3531" s="6" t="str">
        <f>VLOOKUP(Tabla1[[#This Row],[Caja]],Originales!$I$3:$K$6,2,FALSE)</f>
        <v>Tenerife Norte</v>
      </c>
      <c r="I3531" s="6" t="str">
        <f>VLOOKUP(Tabla1[[#This Row],[Caja]],Originales!$I$3:$K$6,3,FALSE)</f>
        <v>Tenerife</v>
      </c>
      <c r="J3531" s="9" t="str">
        <f>VLOOKUP(Tabla1[[#This Row],[CodigoEmpleado]],Originales!$M$3:$P$13,2,FALSE)</f>
        <v>Jose</v>
      </c>
      <c r="K3531" s="10">
        <f>YEAR(Tabla1[[#This Row],[Fecha]])</f>
        <v>2012</v>
      </c>
      <c r="L3531" s="11">
        <f>MONTH(Tabla1[[#This Row],[Fecha]])</f>
        <v>5</v>
      </c>
      <c r="M3531" s="11">
        <f>DAY(Tabla1[[#This Row],[Fecha]])</f>
        <v>9</v>
      </c>
      <c r="N3531" s="11">
        <f>WEEKDAY(Tabla1[[#This Row],[Fecha]],2)</f>
        <v>3</v>
      </c>
      <c r="O3531" s="11" t="str">
        <f t="shared" si="55"/>
        <v>Miércoles</v>
      </c>
    </row>
    <row r="3532" spans="1:15" x14ac:dyDescent="0.25">
      <c r="A3532" s="4">
        <v>41038</v>
      </c>
      <c r="B3532">
        <v>2</v>
      </c>
      <c r="C3532">
        <v>1</v>
      </c>
      <c r="D3532" s="5" t="s">
        <v>47</v>
      </c>
      <c r="E3532" s="6">
        <v>454.18</v>
      </c>
      <c r="F3532" s="6">
        <v>1097.74</v>
      </c>
      <c r="G3532" s="6">
        <v>1551.92</v>
      </c>
      <c r="H3532" s="6" t="str">
        <f>VLOOKUP(Tabla1[[#This Row],[Caja]],Originales!$I$3:$K$6,2,FALSE)</f>
        <v>Tenerife Sur</v>
      </c>
      <c r="I3532" s="6" t="str">
        <f>VLOOKUP(Tabla1[[#This Row],[Caja]],Originales!$I$3:$K$6,3,FALSE)</f>
        <v>Tenerife</v>
      </c>
      <c r="J3532" s="9" t="str">
        <f>VLOOKUP(Tabla1[[#This Row],[CodigoEmpleado]],Originales!$M$3:$P$13,2,FALSE)</f>
        <v>Toño</v>
      </c>
      <c r="K3532" s="10">
        <f>YEAR(Tabla1[[#This Row],[Fecha]])</f>
        <v>2012</v>
      </c>
      <c r="L3532" s="11">
        <f>MONTH(Tabla1[[#This Row],[Fecha]])</f>
        <v>5</v>
      </c>
      <c r="M3532" s="11">
        <f>DAY(Tabla1[[#This Row],[Fecha]])</f>
        <v>9</v>
      </c>
      <c r="N3532" s="11">
        <f>WEEKDAY(Tabla1[[#This Row],[Fecha]],2)</f>
        <v>3</v>
      </c>
      <c r="O3532" s="11" t="str">
        <f t="shared" si="55"/>
        <v>Miércoles</v>
      </c>
    </row>
    <row r="3533" spans="1:15" x14ac:dyDescent="0.25">
      <c r="A3533" s="4">
        <v>41038</v>
      </c>
      <c r="B3533">
        <v>2</v>
      </c>
      <c r="C3533">
        <v>2</v>
      </c>
      <c r="D3533" s="5" t="s">
        <v>24</v>
      </c>
      <c r="E3533" s="6">
        <v>505.52</v>
      </c>
      <c r="F3533" s="6">
        <v>1325.62</v>
      </c>
      <c r="G3533" s="6">
        <v>1831.14</v>
      </c>
      <c r="H3533" s="6" t="str">
        <f>VLOOKUP(Tabla1[[#This Row],[Caja]],Originales!$I$3:$K$6,2,FALSE)</f>
        <v>Tenerife Sur</v>
      </c>
      <c r="I3533" s="6" t="str">
        <f>VLOOKUP(Tabla1[[#This Row],[Caja]],Originales!$I$3:$K$6,3,FALSE)</f>
        <v>Tenerife</v>
      </c>
      <c r="J3533" s="9" t="str">
        <f>VLOOKUP(Tabla1[[#This Row],[CodigoEmpleado]],Originales!$M$3:$P$13,2,FALSE)</f>
        <v>Ana</v>
      </c>
      <c r="K3533" s="10">
        <f>YEAR(Tabla1[[#This Row],[Fecha]])</f>
        <v>2012</v>
      </c>
      <c r="L3533" s="11">
        <f>MONTH(Tabla1[[#This Row],[Fecha]])</f>
        <v>5</v>
      </c>
      <c r="M3533" s="11">
        <f>DAY(Tabla1[[#This Row],[Fecha]])</f>
        <v>9</v>
      </c>
      <c r="N3533" s="11">
        <f>WEEKDAY(Tabla1[[#This Row],[Fecha]],2)</f>
        <v>3</v>
      </c>
      <c r="O3533" s="11" t="str">
        <f t="shared" si="55"/>
        <v>Miércoles</v>
      </c>
    </row>
    <row r="3534" spans="1:15" x14ac:dyDescent="0.25">
      <c r="A3534" s="4">
        <v>41038</v>
      </c>
      <c r="B3534">
        <v>3</v>
      </c>
      <c r="C3534">
        <v>1</v>
      </c>
      <c r="D3534" s="5" t="s">
        <v>30</v>
      </c>
      <c r="E3534" s="6">
        <v>694.62</v>
      </c>
      <c r="F3534" s="6">
        <v>1072.7</v>
      </c>
      <c r="G3534" s="6">
        <v>1767.32</v>
      </c>
      <c r="H3534" s="6" t="str">
        <f>VLOOKUP(Tabla1[[#This Row],[Caja]],Originales!$I$3:$K$6,2,FALSE)</f>
        <v>Las Canteras</v>
      </c>
      <c r="I3534" s="6" t="str">
        <f>VLOOKUP(Tabla1[[#This Row],[Caja]],Originales!$I$3:$K$6,3,FALSE)</f>
        <v>Las Palmas</v>
      </c>
      <c r="J3534" s="9" t="str">
        <f>VLOOKUP(Tabla1[[#This Row],[CodigoEmpleado]],Originales!$M$3:$P$13,2,FALSE)</f>
        <v>Juan</v>
      </c>
      <c r="K3534" s="10">
        <f>YEAR(Tabla1[[#This Row],[Fecha]])</f>
        <v>2012</v>
      </c>
      <c r="L3534" s="11">
        <f>MONTH(Tabla1[[#This Row],[Fecha]])</f>
        <v>5</v>
      </c>
      <c r="M3534" s="11">
        <f>DAY(Tabla1[[#This Row],[Fecha]])</f>
        <v>9</v>
      </c>
      <c r="N3534" s="11">
        <f>WEEKDAY(Tabla1[[#This Row],[Fecha]],2)</f>
        <v>3</v>
      </c>
      <c r="O3534" s="11" t="str">
        <f t="shared" si="55"/>
        <v>Miércoles</v>
      </c>
    </row>
    <row r="3535" spans="1:15" x14ac:dyDescent="0.25">
      <c r="A3535" s="4">
        <v>41038</v>
      </c>
      <c r="B3535">
        <v>3</v>
      </c>
      <c r="C3535">
        <v>2</v>
      </c>
      <c r="D3535" s="5" t="s">
        <v>16</v>
      </c>
      <c r="E3535" s="6">
        <v>669.7</v>
      </c>
      <c r="F3535" s="6">
        <v>1362.94</v>
      </c>
      <c r="G3535" s="6">
        <v>2032.64</v>
      </c>
      <c r="H3535" s="6" t="str">
        <f>VLOOKUP(Tabla1[[#This Row],[Caja]],Originales!$I$3:$K$6,2,FALSE)</f>
        <v>Las Canteras</v>
      </c>
      <c r="I3535" s="6" t="str">
        <f>VLOOKUP(Tabla1[[#This Row],[Caja]],Originales!$I$3:$K$6,3,FALSE)</f>
        <v>Las Palmas</v>
      </c>
      <c r="J3535" s="9" t="str">
        <f>VLOOKUP(Tabla1[[#This Row],[CodigoEmpleado]],Originales!$M$3:$P$13,2,FALSE)</f>
        <v>Jorge</v>
      </c>
      <c r="K3535" s="10">
        <f>YEAR(Tabla1[[#This Row],[Fecha]])</f>
        <v>2012</v>
      </c>
      <c r="L3535" s="11">
        <f>MONTH(Tabla1[[#This Row],[Fecha]])</f>
        <v>5</v>
      </c>
      <c r="M3535" s="11">
        <f>DAY(Tabla1[[#This Row],[Fecha]])</f>
        <v>9</v>
      </c>
      <c r="N3535" s="11">
        <f>WEEKDAY(Tabla1[[#This Row],[Fecha]],2)</f>
        <v>3</v>
      </c>
      <c r="O3535" s="11" t="str">
        <f t="shared" si="55"/>
        <v>Miércoles</v>
      </c>
    </row>
    <row r="3536" spans="1:15" x14ac:dyDescent="0.25">
      <c r="A3536" s="4">
        <v>41038</v>
      </c>
      <c r="B3536">
        <v>4</v>
      </c>
      <c r="C3536">
        <v>1</v>
      </c>
      <c r="D3536" s="5" t="s">
        <v>22</v>
      </c>
      <c r="E3536" s="6">
        <v>640.79</v>
      </c>
      <c r="F3536" s="6">
        <v>1076.5</v>
      </c>
      <c r="G3536" s="6">
        <v>1717.29</v>
      </c>
      <c r="H3536" s="6" t="str">
        <f>VLOOKUP(Tabla1[[#This Row],[Caja]],Originales!$I$3:$K$6,2,FALSE)</f>
        <v>Telde</v>
      </c>
      <c r="I3536" s="6" t="str">
        <f>VLOOKUP(Tabla1[[#This Row],[Caja]],Originales!$I$3:$K$6,3,FALSE)</f>
        <v>Las Palmas</v>
      </c>
      <c r="J3536" s="9" t="str">
        <f>VLOOKUP(Tabla1[[#This Row],[CodigoEmpleado]],Originales!$M$3:$P$13,2,FALSE)</f>
        <v>Paco</v>
      </c>
      <c r="K3536" s="10">
        <f>YEAR(Tabla1[[#This Row],[Fecha]])</f>
        <v>2012</v>
      </c>
      <c r="L3536" s="11">
        <f>MONTH(Tabla1[[#This Row],[Fecha]])</f>
        <v>5</v>
      </c>
      <c r="M3536" s="11">
        <f>DAY(Tabla1[[#This Row],[Fecha]])</f>
        <v>9</v>
      </c>
      <c r="N3536" s="11">
        <f>WEEKDAY(Tabla1[[#This Row],[Fecha]],2)</f>
        <v>3</v>
      </c>
      <c r="O3536" s="11" t="str">
        <f t="shared" si="55"/>
        <v>Miércoles</v>
      </c>
    </row>
    <row r="3537" spans="1:15" x14ac:dyDescent="0.25">
      <c r="A3537" s="4">
        <v>41038</v>
      </c>
      <c r="B3537">
        <v>4</v>
      </c>
      <c r="C3537">
        <v>2</v>
      </c>
      <c r="D3537" s="5" t="s">
        <v>27</v>
      </c>
      <c r="E3537" s="6">
        <v>612.99</v>
      </c>
      <c r="F3537" s="6">
        <v>1140.94</v>
      </c>
      <c r="G3537" s="6">
        <v>1753.93</v>
      </c>
      <c r="H3537" s="6" t="str">
        <f>VLOOKUP(Tabla1[[#This Row],[Caja]],Originales!$I$3:$K$6,2,FALSE)</f>
        <v>Telde</v>
      </c>
      <c r="I3537" s="6" t="str">
        <f>VLOOKUP(Tabla1[[#This Row],[Caja]],Originales!$I$3:$K$6,3,FALSE)</f>
        <v>Las Palmas</v>
      </c>
      <c r="J3537" s="9" t="str">
        <f>VLOOKUP(Tabla1[[#This Row],[CodigoEmpleado]],Originales!$M$3:$P$13,2,FALSE)</f>
        <v>Bea</v>
      </c>
      <c r="K3537" s="10">
        <f>YEAR(Tabla1[[#This Row],[Fecha]])</f>
        <v>2012</v>
      </c>
      <c r="L3537" s="11">
        <f>MONTH(Tabla1[[#This Row],[Fecha]])</f>
        <v>5</v>
      </c>
      <c r="M3537" s="11">
        <f>DAY(Tabla1[[#This Row],[Fecha]])</f>
        <v>9</v>
      </c>
      <c r="N3537" s="11">
        <f>WEEKDAY(Tabla1[[#This Row],[Fecha]],2)</f>
        <v>3</v>
      </c>
      <c r="O3537" s="11" t="str">
        <f t="shared" si="55"/>
        <v>Miércoles</v>
      </c>
    </row>
    <row r="3538" spans="1:15" x14ac:dyDescent="0.25">
      <c r="A3538" s="4">
        <v>41039</v>
      </c>
      <c r="B3538">
        <v>1</v>
      </c>
      <c r="C3538">
        <v>1</v>
      </c>
      <c r="D3538" s="5" t="s">
        <v>32</v>
      </c>
      <c r="E3538" s="6">
        <v>704.99</v>
      </c>
      <c r="F3538" s="6">
        <v>1058.8699999999999</v>
      </c>
      <c r="G3538" s="6">
        <v>1763.86</v>
      </c>
      <c r="H3538" s="6" t="str">
        <f>VLOOKUP(Tabla1[[#This Row],[Caja]],Originales!$I$3:$K$6,2,FALSE)</f>
        <v>Tenerife Norte</v>
      </c>
      <c r="I3538" s="6" t="str">
        <f>VLOOKUP(Tabla1[[#This Row],[Caja]],Originales!$I$3:$K$6,3,FALSE)</f>
        <v>Tenerife</v>
      </c>
      <c r="J3538" s="9" t="str">
        <f>VLOOKUP(Tabla1[[#This Row],[CodigoEmpleado]],Originales!$M$3:$P$13,2,FALSE)</f>
        <v>Ana</v>
      </c>
      <c r="K3538" s="10">
        <f>YEAR(Tabla1[[#This Row],[Fecha]])</f>
        <v>2012</v>
      </c>
      <c r="L3538" s="11">
        <f>MONTH(Tabla1[[#This Row],[Fecha]])</f>
        <v>5</v>
      </c>
      <c r="M3538" s="11">
        <f>DAY(Tabla1[[#This Row],[Fecha]])</f>
        <v>10</v>
      </c>
      <c r="N3538" s="11">
        <f>WEEKDAY(Tabla1[[#This Row],[Fecha]],2)</f>
        <v>4</v>
      </c>
      <c r="O3538" s="11" t="str">
        <f t="shared" si="55"/>
        <v>Jueves</v>
      </c>
    </row>
    <row r="3539" spans="1:15" x14ac:dyDescent="0.25">
      <c r="A3539" s="4">
        <v>41039</v>
      </c>
      <c r="B3539">
        <v>1</v>
      </c>
      <c r="C3539">
        <v>2</v>
      </c>
      <c r="D3539" s="5" t="s">
        <v>37</v>
      </c>
      <c r="E3539" s="6">
        <v>807.09</v>
      </c>
      <c r="F3539" s="6">
        <v>1225.24</v>
      </c>
      <c r="G3539" s="6">
        <v>2032.33</v>
      </c>
      <c r="H3539" s="6" t="str">
        <f>VLOOKUP(Tabla1[[#This Row],[Caja]],Originales!$I$3:$K$6,2,FALSE)</f>
        <v>Tenerife Norte</v>
      </c>
      <c r="I3539" s="6" t="str">
        <f>VLOOKUP(Tabla1[[#This Row],[Caja]],Originales!$I$3:$K$6,3,FALSE)</f>
        <v>Tenerife</v>
      </c>
      <c r="J3539" s="9" t="str">
        <f>VLOOKUP(Tabla1[[#This Row],[CodigoEmpleado]],Originales!$M$3:$P$13,2,FALSE)</f>
        <v>Luis</v>
      </c>
      <c r="K3539" s="10">
        <f>YEAR(Tabla1[[#This Row],[Fecha]])</f>
        <v>2012</v>
      </c>
      <c r="L3539" s="11">
        <f>MONTH(Tabla1[[#This Row],[Fecha]])</f>
        <v>5</v>
      </c>
      <c r="M3539" s="11">
        <f>DAY(Tabla1[[#This Row],[Fecha]])</f>
        <v>10</v>
      </c>
      <c r="N3539" s="11">
        <f>WEEKDAY(Tabla1[[#This Row],[Fecha]],2)</f>
        <v>4</v>
      </c>
      <c r="O3539" s="11" t="str">
        <f t="shared" si="55"/>
        <v>Jueves</v>
      </c>
    </row>
    <row r="3540" spans="1:15" x14ac:dyDescent="0.25">
      <c r="A3540" s="4">
        <v>41039</v>
      </c>
      <c r="B3540">
        <v>2</v>
      </c>
      <c r="C3540">
        <v>1</v>
      </c>
      <c r="D3540" s="5" t="s">
        <v>40</v>
      </c>
      <c r="E3540" s="6">
        <v>618.16</v>
      </c>
      <c r="F3540" s="6">
        <v>930.84</v>
      </c>
      <c r="G3540" s="6">
        <v>1549</v>
      </c>
      <c r="H3540" s="6" t="str">
        <f>VLOOKUP(Tabla1[[#This Row],[Caja]],Originales!$I$3:$K$6,2,FALSE)</f>
        <v>Tenerife Sur</v>
      </c>
      <c r="I3540" s="6" t="str">
        <f>VLOOKUP(Tabla1[[#This Row],[Caja]],Originales!$I$3:$K$6,3,FALSE)</f>
        <v>Tenerife</v>
      </c>
      <c r="J3540" s="9" t="str">
        <f>VLOOKUP(Tabla1[[#This Row],[CodigoEmpleado]],Originales!$M$3:$P$13,2,FALSE)</f>
        <v>Pepe</v>
      </c>
      <c r="K3540" s="10">
        <f>YEAR(Tabla1[[#This Row],[Fecha]])</f>
        <v>2012</v>
      </c>
      <c r="L3540" s="11">
        <f>MONTH(Tabla1[[#This Row],[Fecha]])</f>
        <v>5</v>
      </c>
      <c r="M3540" s="11">
        <f>DAY(Tabla1[[#This Row],[Fecha]])</f>
        <v>10</v>
      </c>
      <c r="N3540" s="11">
        <f>WEEKDAY(Tabla1[[#This Row],[Fecha]],2)</f>
        <v>4</v>
      </c>
      <c r="O3540" s="11" t="str">
        <f t="shared" si="55"/>
        <v>Jueves</v>
      </c>
    </row>
    <row r="3541" spans="1:15" x14ac:dyDescent="0.25">
      <c r="A3541" s="4">
        <v>41039</v>
      </c>
      <c r="B3541">
        <v>2</v>
      </c>
      <c r="C3541">
        <v>2</v>
      </c>
      <c r="D3541" s="5" t="s">
        <v>41</v>
      </c>
      <c r="E3541" s="6">
        <v>778.23</v>
      </c>
      <c r="F3541" s="6">
        <v>1178.51</v>
      </c>
      <c r="G3541" s="6">
        <v>1956.74</v>
      </c>
      <c r="H3541" s="6" t="str">
        <f>VLOOKUP(Tabla1[[#This Row],[Caja]],Originales!$I$3:$K$6,2,FALSE)</f>
        <v>Tenerife Sur</v>
      </c>
      <c r="I3541" s="6" t="str">
        <f>VLOOKUP(Tabla1[[#This Row],[Caja]],Originales!$I$3:$K$6,3,FALSE)</f>
        <v>Tenerife</v>
      </c>
      <c r="J3541" s="9" t="str">
        <f>VLOOKUP(Tabla1[[#This Row],[CodigoEmpleado]],Originales!$M$3:$P$13,2,FALSE)</f>
        <v>Javi</v>
      </c>
      <c r="K3541" s="10">
        <f>YEAR(Tabla1[[#This Row],[Fecha]])</f>
        <v>2012</v>
      </c>
      <c r="L3541" s="11">
        <f>MONTH(Tabla1[[#This Row],[Fecha]])</f>
        <v>5</v>
      </c>
      <c r="M3541" s="11">
        <f>DAY(Tabla1[[#This Row],[Fecha]])</f>
        <v>10</v>
      </c>
      <c r="N3541" s="11">
        <f>WEEKDAY(Tabla1[[#This Row],[Fecha]],2)</f>
        <v>4</v>
      </c>
      <c r="O3541" s="11" t="str">
        <f t="shared" si="55"/>
        <v>Jueves</v>
      </c>
    </row>
    <row r="3542" spans="1:15" x14ac:dyDescent="0.25">
      <c r="A3542" s="4">
        <v>41039</v>
      </c>
      <c r="B3542">
        <v>3</v>
      </c>
      <c r="C3542">
        <v>1</v>
      </c>
      <c r="D3542" s="5" t="s">
        <v>43</v>
      </c>
      <c r="E3542" s="6">
        <v>708.67</v>
      </c>
      <c r="F3542" s="6">
        <v>1080.8599999999999</v>
      </c>
      <c r="G3542" s="6">
        <v>1789.53</v>
      </c>
      <c r="H3542" s="6" t="str">
        <f>VLOOKUP(Tabla1[[#This Row],[Caja]],Originales!$I$3:$K$6,2,FALSE)</f>
        <v>Las Canteras</v>
      </c>
      <c r="I3542" s="6" t="str">
        <f>VLOOKUP(Tabla1[[#This Row],[Caja]],Originales!$I$3:$K$6,3,FALSE)</f>
        <v>Las Palmas</v>
      </c>
      <c r="J3542" s="9" t="str">
        <f>VLOOKUP(Tabla1[[#This Row],[CodigoEmpleado]],Originales!$M$3:$P$13,2,FALSE)</f>
        <v>Jose</v>
      </c>
      <c r="K3542" s="10">
        <f>YEAR(Tabla1[[#This Row],[Fecha]])</f>
        <v>2012</v>
      </c>
      <c r="L3542" s="11">
        <f>MONTH(Tabla1[[#This Row],[Fecha]])</f>
        <v>5</v>
      </c>
      <c r="M3542" s="11">
        <f>DAY(Tabla1[[#This Row],[Fecha]])</f>
        <v>10</v>
      </c>
      <c r="N3542" s="11">
        <f>WEEKDAY(Tabla1[[#This Row],[Fecha]],2)</f>
        <v>4</v>
      </c>
      <c r="O3542" s="11" t="str">
        <f t="shared" si="55"/>
        <v>Jueves</v>
      </c>
    </row>
    <row r="3543" spans="1:15" x14ac:dyDescent="0.25">
      <c r="A3543" s="4">
        <v>41039</v>
      </c>
      <c r="B3543">
        <v>3</v>
      </c>
      <c r="C3543">
        <v>2</v>
      </c>
      <c r="D3543" s="5" t="s">
        <v>47</v>
      </c>
      <c r="E3543" s="6">
        <v>657</v>
      </c>
      <c r="F3543" s="6">
        <v>991.3</v>
      </c>
      <c r="G3543" s="6">
        <v>1648.3</v>
      </c>
      <c r="H3543" s="6" t="str">
        <f>VLOOKUP(Tabla1[[#This Row],[Caja]],Originales!$I$3:$K$6,2,FALSE)</f>
        <v>Las Canteras</v>
      </c>
      <c r="I3543" s="6" t="str">
        <f>VLOOKUP(Tabla1[[#This Row],[Caja]],Originales!$I$3:$K$6,3,FALSE)</f>
        <v>Las Palmas</v>
      </c>
      <c r="J3543" s="9" t="str">
        <f>VLOOKUP(Tabla1[[#This Row],[CodigoEmpleado]],Originales!$M$3:$P$13,2,FALSE)</f>
        <v>Toño</v>
      </c>
      <c r="K3543" s="10">
        <f>YEAR(Tabla1[[#This Row],[Fecha]])</f>
        <v>2012</v>
      </c>
      <c r="L3543" s="11">
        <f>MONTH(Tabla1[[#This Row],[Fecha]])</f>
        <v>5</v>
      </c>
      <c r="M3543" s="11">
        <f>DAY(Tabla1[[#This Row],[Fecha]])</f>
        <v>10</v>
      </c>
      <c r="N3543" s="11">
        <f>WEEKDAY(Tabla1[[#This Row],[Fecha]],2)</f>
        <v>4</v>
      </c>
      <c r="O3543" s="11" t="str">
        <f t="shared" si="55"/>
        <v>Jueves</v>
      </c>
    </row>
    <row r="3544" spans="1:15" x14ac:dyDescent="0.25">
      <c r="A3544" s="4">
        <v>41039</v>
      </c>
      <c r="B3544">
        <v>4</v>
      </c>
      <c r="C3544">
        <v>1</v>
      </c>
      <c r="D3544" s="5" t="s">
        <v>24</v>
      </c>
      <c r="E3544" s="6">
        <v>710.62</v>
      </c>
      <c r="F3544" s="6">
        <v>1078.96</v>
      </c>
      <c r="G3544" s="6">
        <v>1789.58</v>
      </c>
      <c r="H3544" s="6" t="str">
        <f>VLOOKUP(Tabla1[[#This Row],[Caja]],Originales!$I$3:$K$6,2,FALSE)</f>
        <v>Telde</v>
      </c>
      <c r="I3544" s="6" t="str">
        <f>VLOOKUP(Tabla1[[#This Row],[Caja]],Originales!$I$3:$K$6,3,FALSE)</f>
        <v>Las Palmas</v>
      </c>
      <c r="J3544" s="9" t="str">
        <f>VLOOKUP(Tabla1[[#This Row],[CodigoEmpleado]],Originales!$M$3:$P$13,2,FALSE)</f>
        <v>Ana</v>
      </c>
      <c r="K3544" s="10">
        <f>YEAR(Tabla1[[#This Row],[Fecha]])</f>
        <v>2012</v>
      </c>
      <c r="L3544" s="11">
        <f>MONTH(Tabla1[[#This Row],[Fecha]])</f>
        <v>5</v>
      </c>
      <c r="M3544" s="11">
        <f>DAY(Tabla1[[#This Row],[Fecha]])</f>
        <v>10</v>
      </c>
      <c r="N3544" s="11">
        <f>WEEKDAY(Tabla1[[#This Row],[Fecha]],2)</f>
        <v>4</v>
      </c>
      <c r="O3544" s="11" t="str">
        <f t="shared" si="55"/>
        <v>Jueves</v>
      </c>
    </row>
    <row r="3545" spans="1:15" x14ac:dyDescent="0.25">
      <c r="A3545" s="4">
        <v>41039</v>
      </c>
      <c r="B3545">
        <v>4</v>
      </c>
      <c r="C3545">
        <v>2</v>
      </c>
      <c r="D3545" s="5" t="s">
        <v>30</v>
      </c>
      <c r="E3545" s="6">
        <v>650.08000000000004</v>
      </c>
      <c r="F3545" s="6">
        <v>980.47</v>
      </c>
      <c r="G3545" s="6">
        <v>1630.55</v>
      </c>
      <c r="H3545" s="6" t="str">
        <f>VLOOKUP(Tabla1[[#This Row],[Caja]],Originales!$I$3:$K$6,2,FALSE)</f>
        <v>Telde</v>
      </c>
      <c r="I3545" s="6" t="str">
        <f>VLOOKUP(Tabla1[[#This Row],[Caja]],Originales!$I$3:$K$6,3,FALSE)</f>
        <v>Las Palmas</v>
      </c>
      <c r="J3545" s="9" t="str">
        <f>VLOOKUP(Tabla1[[#This Row],[CodigoEmpleado]],Originales!$M$3:$P$13,2,FALSE)</f>
        <v>Juan</v>
      </c>
      <c r="K3545" s="10">
        <f>YEAR(Tabla1[[#This Row],[Fecha]])</f>
        <v>2012</v>
      </c>
      <c r="L3545" s="11">
        <f>MONTH(Tabla1[[#This Row],[Fecha]])</f>
        <v>5</v>
      </c>
      <c r="M3545" s="11">
        <f>DAY(Tabla1[[#This Row],[Fecha]])</f>
        <v>10</v>
      </c>
      <c r="N3545" s="11">
        <f>WEEKDAY(Tabla1[[#This Row],[Fecha]],2)</f>
        <v>4</v>
      </c>
      <c r="O3545" s="11" t="str">
        <f t="shared" si="55"/>
        <v>Jueves</v>
      </c>
    </row>
    <row r="3546" spans="1:15" x14ac:dyDescent="0.25">
      <c r="A3546" s="4">
        <v>41040</v>
      </c>
      <c r="B3546">
        <v>1</v>
      </c>
      <c r="C3546">
        <v>1</v>
      </c>
      <c r="D3546" s="5" t="s">
        <v>16</v>
      </c>
      <c r="E3546" s="6">
        <v>691.48</v>
      </c>
      <c r="F3546" s="6">
        <v>1041.9100000000001</v>
      </c>
      <c r="G3546" s="6">
        <v>1733.39</v>
      </c>
      <c r="H3546" s="6" t="str">
        <f>VLOOKUP(Tabla1[[#This Row],[Caja]],Originales!$I$3:$K$6,2,FALSE)</f>
        <v>Tenerife Norte</v>
      </c>
      <c r="I3546" s="6" t="str">
        <f>VLOOKUP(Tabla1[[#This Row],[Caja]],Originales!$I$3:$K$6,3,FALSE)</f>
        <v>Tenerife</v>
      </c>
      <c r="J3546" s="9" t="str">
        <f>VLOOKUP(Tabla1[[#This Row],[CodigoEmpleado]],Originales!$M$3:$P$13,2,FALSE)</f>
        <v>Jorge</v>
      </c>
      <c r="K3546" s="10">
        <f>YEAR(Tabla1[[#This Row],[Fecha]])</f>
        <v>2012</v>
      </c>
      <c r="L3546" s="11">
        <f>MONTH(Tabla1[[#This Row],[Fecha]])</f>
        <v>5</v>
      </c>
      <c r="M3546" s="11">
        <f>DAY(Tabla1[[#This Row],[Fecha]])</f>
        <v>11</v>
      </c>
      <c r="N3546" s="11">
        <f>WEEKDAY(Tabla1[[#This Row],[Fecha]],2)</f>
        <v>5</v>
      </c>
      <c r="O3546" s="11" t="str">
        <f t="shared" si="55"/>
        <v>Viernes</v>
      </c>
    </row>
    <row r="3547" spans="1:15" x14ac:dyDescent="0.25">
      <c r="A3547" s="4">
        <v>41040</v>
      </c>
      <c r="B3547">
        <v>1</v>
      </c>
      <c r="C3547">
        <v>2</v>
      </c>
      <c r="D3547" s="5" t="s">
        <v>22</v>
      </c>
      <c r="E3547" s="6">
        <v>827.18</v>
      </c>
      <c r="F3547" s="6">
        <v>1270.27</v>
      </c>
      <c r="G3547" s="6">
        <v>2097.4499999999998</v>
      </c>
      <c r="H3547" s="6" t="str">
        <f>VLOOKUP(Tabla1[[#This Row],[Caja]],Originales!$I$3:$K$6,2,FALSE)</f>
        <v>Tenerife Norte</v>
      </c>
      <c r="I3547" s="6" t="str">
        <f>VLOOKUP(Tabla1[[#This Row],[Caja]],Originales!$I$3:$K$6,3,FALSE)</f>
        <v>Tenerife</v>
      </c>
      <c r="J3547" s="9" t="str">
        <f>VLOOKUP(Tabla1[[#This Row],[CodigoEmpleado]],Originales!$M$3:$P$13,2,FALSE)</f>
        <v>Paco</v>
      </c>
      <c r="K3547" s="10">
        <f>YEAR(Tabla1[[#This Row],[Fecha]])</f>
        <v>2012</v>
      </c>
      <c r="L3547" s="11">
        <f>MONTH(Tabla1[[#This Row],[Fecha]])</f>
        <v>5</v>
      </c>
      <c r="M3547" s="11">
        <f>DAY(Tabla1[[#This Row],[Fecha]])</f>
        <v>11</v>
      </c>
      <c r="N3547" s="11">
        <f>WEEKDAY(Tabla1[[#This Row],[Fecha]],2)</f>
        <v>5</v>
      </c>
      <c r="O3547" s="11" t="str">
        <f t="shared" si="55"/>
        <v>Viernes</v>
      </c>
    </row>
    <row r="3548" spans="1:15" x14ac:dyDescent="0.25">
      <c r="A3548" s="4">
        <v>41040</v>
      </c>
      <c r="B3548">
        <v>2</v>
      </c>
      <c r="C3548">
        <v>1</v>
      </c>
      <c r="D3548" s="5" t="s">
        <v>27</v>
      </c>
      <c r="E3548" s="6">
        <v>659.11</v>
      </c>
      <c r="F3548" s="6">
        <v>1010.89</v>
      </c>
      <c r="G3548" s="6">
        <v>1670</v>
      </c>
      <c r="H3548" s="6" t="str">
        <f>VLOOKUP(Tabla1[[#This Row],[Caja]],Originales!$I$3:$K$6,2,FALSE)</f>
        <v>Tenerife Sur</v>
      </c>
      <c r="I3548" s="6" t="str">
        <f>VLOOKUP(Tabla1[[#This Row],[Caja]],Originales!$I$3:$K$6,3,FALSE)</f>
        <v>Tenerife</v>
      </c>
      <c r="J3548" s="9" t="str">
        <f>VLOOKUP(Tabla1[[#This Row],[CodigoEmpleado]],Originales!$M$3:$P$13,2,FALSE)</f>
        <v>Bea</v>
      </c>
      <c r="K3548" s="10">
        <f>YEAR(Tabla1[[#This Row],[Fecha]])</f>
        <v>2012</v>
      </c>
      <c r="L3548" s="11">
        <f>MONTH(Tabla1[[#This Row],[Fecha]])</f>
        <v>5</v>
      </c>
      <c r="M3548" s="11">
        <f>DAY(Tabla1[[#This Row],[Fecha]])</f>
        <v>11</v>
      </c>
      <c r="N3548" s="11">
        <f>WEEKDAY(Tabla1[[#This Row],[Fecha]],2)</f>
        <v>5</v>
      </c>
      <c r="O3548" s="11" t="str">
        <f t="shared" si="55"/>
        <v>Viernes</v>
      </c>
    </row>
    <row r="3549" spans="1:15" x14ac:dyDescent="0.25">
      <c r="A3549" s="4">
        <v>41040</v>
      </c>
      <c r="B3549">
        <v>2</v>
      </c>
      <c r="C3549">
        <v>2</v>
      </c>
      <c r="D3549" s="5" t="s">
        <v>32</v>
      </c>
      <c r="E3549" s="6">
        <v>778.74</v>
      </c>
      <c r="F3549" s="6">
        <v>1201.33</v>
      </c>
      <c r="G3549" s="6">
        <v>1980.07</v>
      </c>
      <c r="H3549" s="6" t="str">
        <f>VLOOKUP(Tabla1[[#This Row],[Caja]],Originales!$I$3:$K$6,2,FALSE)</f>
        <v>Tenerife Sur</v>
      </c>
      <c r="I3549" s="6" t="str">
        <f>VLOOKUP(Tabla1[[#This Row],[Caja]],Originales!$I$3:$K$6,3,FALSE)</f>
        <v>Tenerife</v>
      </c>
      <c r="J3549" s="9" t="str">
        <f>VLOOKUP(Tabla1[[#This Row],[CodigoEmpleado]],Originales!$M$3:$P$13,2,FALSE)</f>
        <v>Ana</v>
      </c>
      <c r="K3549" s="10">
        <f>YEAR(Tabla1[[#This Row],[Fecha]])</f>
        <v>2012</v>
      </c>
      <c r="L3549" s="11">
        <f>MONTH(Tabla1[[#This Row],[Fecha]])</f>
        <v>5</v>
      </c>
      <c r="M3549" s="11">
        <f>DAY(Tabla1[[#This Row],[Fecha]])</f>
        <v>11</v>
      </c>
      <c r="N3549" s="11">
        <f>WEEKDAY(Tabla1[[#This Row],[Fecha]],2)</f>
        <v>5</v>
      </c>
      <c r="O3549" s="11" t="str">
        <f t="shared" si="55"/>
        <v>Viernes</v>
      </c>
    </row>
    <row r="3550" spans="1:15" x14ac:dyDescent="0.25">
      <c r="A3550" s="4">
        <v>41040</v>
      </c>
      <c r="B3550">
        <v>3</v>
      </c>
      <c r="C3550">
        <v>1</v>
      </c>
      <c r="D3550" s="5" t="s">
        <v>37</v>
      </c>
      <c r="E3550" s="6">
        <v>632.4</v>
      </c>
      <c r="F3550" s="6">
        <v>972.82</v>
      </c>
      <c r="G3550" s="6">
        <v>1605.22</v>
      </c>
      <c r="H3550" s="6" t="str">
        <f>VLOOKUP(Tabla1[[#This Row],[Caja]],Originales!$I$3:$K$6,2,FALSE)</f>
        <v>Las Canteras</v>
      </c>
      <c r="I3550" s="6" t="str">
        <f>VLOOKUP(Tabla1[[#This Row],[Caja]],Originales!$I$3:$K$6,3,FALSE)</f>
        <v>Las Palmas</v>
      </c>
      <c r="J3550" s="9" t="str">
        <f>VLOOKUP(Tabla1[[#This Row],[CodigoEmpleado]],Originales!$M$3:$P$13,2,FALSE)</f>
        <v>Luis</v>
      </c>
      <c r="K3550" s="10">
        <f>YEAR(Tabla1[[#This Row],[Fecha]])</f>
        <v>2012</v>
      </c>
      <c r="L3550" s="11">
        <f>MONTH(Tabla1[[#This Row],[Fecha]])</f>
        <v>5</v>
      </c>
      <c r="M3550" s="11">
        <f>DAY(Tabla1[[#This Row],[Fecha]])</f>
        <v>11</v>
      </c>
      <c r="N3550" s="11">
        <f>WEEKDAY(Tabla1[[#This Row],[Fecha]],2)</f>
        <v>5</v>
      </c>
      <c r="O3550" s="11" t="str">
        <f t="shared" si="55"/>
        <v>Viernes</v>
      </c>
    </row>
    <row r="3551" spans="1:15" x14ac:dyDescent="0.25">
      <c r="A3551" s="4">
        <v>41040</v>
      </c>
      <c r="B3551">
        <v>3</v>
      </c>
      <c r="C3551">
        <v>2</v>
      </c>
      <c r="D3551" s="5" t="s">
        <v>40</v>
      </c>
      <c r="E3551" s="6">
        <v>732.77</v>
      </c>
      <c r="F3551" s="6">
        <v>1114.92</v>
      </c>
      <c r="G3551" s="6">
        <v>1847.69</v>
      </c>
      <c r="H3551" s="6" t="str">
        <f>VLOOKUP(Tabla1[[#This Row],[Caja]],Originales!$I$3:$K$6,2,FALSE)</f>
        <v>Las Canteras</v>
      </c>
      <c r="I3551" s="6" t="str">
        <f>VLOOKUP(Tabla1[[#This Row],[Caja]],Originales!$I$3:$K$6,3,FALSE)</f>
        <v>Las Palmas</v>
      </c>
      <c r="J3551" s="9" t="str">
        <f>VLOOKUP(Tabla1[[#This Row],[CodigoEmpleado]],Originales!$M$3:$P$13,2,FALSE)</f>
        <v>Pepe</v>
      </c>
      <c r="K3551" s="10">
        <f>YEAR(Tabla1[[#This Row],[Fecha]])</f>
        <v>2012</v>
      </c>
      <c r="L3551" s="11">
        <f>MONTH(Tabla1[[#This Row],[Fecha]])</f>
        <v>5</v>
      </c>
      <c r="M3551" s="11">
        <f>DAY(Tabla1[[#This Row],[Fecha]])</f>
        <v>11</v>
      </c>
      <c r="N3551" s="11">
        <f>WEEKDAY(Tabla1[[#This Row],[Fecha]],2)</f>
        <v>5</v>
      </c>
      <c r="O3551" s="11" t="str">
        <f t="shared" si="55"/>
        <v>Viernes</v>
      </c>
    </row>
    <row r="3552" spans="1:15" x14ac:dyDescent="0.25">
      <c r="A3552" s="4">
        <v>41040</v>
      </c>
      <c r="B3552">
        <v>4</v>
      </c>
      <c r="C3552">
        <v>1</v>
      </c>
      <c r="D3552" s="5" t="s">
        <v>41</v>
      </c>
      <c r="E3552" s="6">
        <v>714.62</v>
      </c>
      <c r="F3552" s="6">
        <v>1079.6300000000001</v>
      </c>
      <c r="G3552" s="6">
        <v>1794.25</v>
      </c>
      <c r="H3552" s="6" t="str">
        <f>VLOOKUP(Tabla1[[#This Row],[Caja]],Originales!$I$3:$K$6,2,FALSE)</f>
        <v>Telde</v>
      </c>
      <c r="I3552" s="6" t="str">
        <f>VLOOKUP(Tabla1[[#This Row],[Caja]],Originales!$I$3:$K$6,3,FALSE)</f>
        <v>Las Palmas</v>
      </c>
      <c r="J3552" s="9" t="str">
        <f>VLOOKUP(Tabla1[[#This Row],[CodigoEmpleado]],Originales!$M$3:$P$13,2,FALSE)</f>
        <v>Javi</v>
      </c>
      <c r="K3552" s="10">
        <f>YEAR(Tabla1[[#This Row],[Fecha]])</f>
        <v>2012</v>
      </c>
      <c r="L3552" s="11">
        <f>MONTH(Tabla1[[#This Row],[Fecha]])</f>
        <v>5</v>
      </c>
      <c r="M3552" s="11">
        <f>DAY(Tabla1[[#This Row],[Fecha]])</f>
        <v>11</v>
      </c>
      <c r="N3552" s="11">
        <f>WEEKDAY(Tabla1[[#This Row],[Fecha]],2)</f>
        <v>5</v>
      </c>
      <c r="O3552" s="11" t="str">
        <f t="shared" si="55"/>
        <v>Viernes</v>
      </c>
    </row>
    <row r="3553" spans="1:15" x14ac:dyDescent="0.25">
      <c r="A3553" s="4">
        <v>41040</v>
      </c>
      <c r="B3553">
        <v>4</v>
      </c>
      <c r="C3553">
        <v>2</v>
      </c>
      <c r="D3553" s="5" t="s">
        <v>43</v>
      </c>
      <c r="E3553" s="6">
        <v>663.49</v>
      </c>
      <c r="F3553" s="6">
        <v>1001.51</v>
      </c>
      <c r="G3553" s="6">
        <v>1665</v>
      </c>
      <c r="H3553" s="6" t="str">
        <f>VLOOKUP(Tabla1[[#This Row],[Caja]],Originales!$I$3:$K$6,2,FALSE)</f>
        <v>Telde</v>
      </c>
      <c r="I3553" s="6" t="str">
        <f>VLOOKUP(Tabla1[[#This Row],[Caja]],Originales!$I$3:$K$6,3,FALSE)</f>
        <v>Las Palmas</v>
      </c>
      <c r="J3553" s="9" t="str">
        <f>VLOOKUP(Tabla1[[#This Row],[CodigoEmpleado]],Originales!$M$3:$P$13,2,FALSE)</f>
        <v>Jose</v>
      </c>
      <c r="K3553" s="10">
        <f>YEAR(Tabla1[[#This Row],[Fecha]])</f>
        <v>2012</v>
      </c>
      <c r="L3553" s="11">
        <f>MONTH(Tabla1[[#This Row],[Fecha]])</f>
        <v>5</v>
      </c>
      <c r="M3553" s="11">
        <f>DAY(Tabla1[[#This Row],[Fecha]])</f>
        <v>11</v>
      </c>
      <c r="N3553" s="11">
        <f>WEEKDAY(Tabla1[[#This Row],[Fecha]],2)</f>
        <v>5</v>
      </c>
      <c r="O3553" s="11" t="str">
        <f t="shared" si="55"/>
        <v>Viernes</v>
      </c>
    </row>
    <row r="3554" spans="1:15" x14ac:dyDescent="0.25">
      <c r="A3554" s="4">
        <v>41041</v>
      </c>
      <c r="B3554">
        <v>1</v>
      </c>
      <c r="C3554">
        <v>1</v>
      </c>
      <c r="D3554" s="5" t="s">
        <v>47</v>
      </c>
      <c r="E3554" s="6">
        <v>676.55</v>
      </c>
      <c r="F3554" s="6">
        <v>1018.37</v>
      </c>
      <c r="G3554" s="6">
        <v>1694.92</v>
      </c>
      <c r="H3554" s="6" t="str">
        <f>VLOOKUP(Tabla1[[#This Row],[Caja]],Originales!$I$3:$K$6,2,FALSE)</f>
        <v>Tenerife Norte</v>
      </c>
      <c r="I3554" s="6" t="str">
        <f>VLOOKUP(Tabla1[[#This Row],[Caja]],Originales!$I$3:$K$6,3,FALSE)</f>
        <v>Tenerife</v>
      </c>
      <c r="J3554" s="9" t="str">
        <f>VLOOKUP(Tabla1[[#This Row],[CodigoEmpleado]],Originales!$M$3:$P$13,2,FALSE)</f>
        <v>Toño</v>
      </c>
      <c r="K3554" s="10">
        <f>YEAR(Tabla1[[#This Row],[Fecha]])</f>
        <v>2012</v>
      </c>
      <c r="L3554" s="11">
        <f>MONTH(Tabla1[[#This Row],[Fecha]])</f>
        <v>5</v>
      </c>
      <c r="M3554" s="11">
        <f>DAY(Tabla1[[#This Row],[Fecha]])</f>
        <v>12</v>
      </c>
      <c r="N3554" s="11">
        <f>WEEKDAY(Tabla1[[#This Row],[Fecha]],2)</f>
        <v>6</v>
      </c>
      <c r="O3554" s="11" t="str">
        <f t="shared" si="55"/>
        <v>Sábado</v>
      </c>
    </row>
    <row r="3555" spans="1:15" x14ac:dyDescent="0.25">
      <c r="A3555" s="4">
        <v>41041</v>
      </c>
      <c r="B3555">
        <v>1</v>
      </c>
      <c r="C3555">
        <v>2</v>
      </c>
      <c r="D3555" s="5" t="s">
        <v>24</v>
      </c>
      <c r="E3555" s="6">
        <v>626.42999999999995</v>
      </c>
      <c r="F3555" s="6">
        <v>964.41</v>
      </c>
      <c r="G3555" s="6">
        <v>1590.84</v>
      </c>
      <c r="H3555" s="6" t="str">
        <f>VLOOKUP(Tabla1[[#This Row],[Caja]],Originales!$I$3:$K$6,2,FALSE)</f>
        <v>Tenerife Norte</v>
      </c>
      <c r="I3555" s="6" t="str">
        <f>VLOOKUP(Tabla1[[#This Row],[Caja]],Originales!$I$3:$K$6,3,FALSE)</f>
        <v>Tenerife</v>
      </c>
      <c r="J3555" s="9" t="str">
        <f>VLOOKUP(Tabla1[[#This Row],[CodigoEmpleado]],Originales!$M$3:$P$13,2,FALSE)</f>
        <v>Ana</v>
      </c>
      <c r="K3555" s="10">
        <f>YEAR(Tabla1[[#This Row],[Fecha]])</f>
        <v>2012</v>
      </c>
      <c r="L3555" s="11">
        <f>MONTH(Tabla1[[#This Row],[Fecha]])</f>
        <v>5</v>
      </c>
      <c r="M3555" s="11">
        <f>DAY(Tabla1[[#This Row],[Fecha]])</f>
        <v>12</v>
      </c>
      <c r="N3555" s="11">
        <f>WEEKDAY(Tabla1[[#This Row],[Fecha]],2)</f>
        <v>6</v>
      </c>
      <c r="O3555" s="11" t="str">
        <f t="shared" si="55"/>
        <v>Sábado</v>
      </c>
    </row>
    <row r="3556" spans="1:15" x14ac:dyDescent="0.25">
      <c r="A3556" s="4">
        <v>41041</v>
      </c>
      <c r="B3556">
        <v>2</v>
      </c>
      <c r="C3556">
        <v>1</v>
      </c>
      <c r="D3556" s="5" t="s">
        <v>30</v>
      </c>
      <c r="E3556" s="6">
        <v>608.63</v>
      </c>
      <c r="F3556" s="6">
        <v>971.97</v>
      </c>
      <c r="G3556" s="6">
        <v>1580.6</v>
      </c>
      <c r="H3556" s="6" t="str">
        <f>VLOOKUP(Tabla1[[#This Row],[Caja]],Originales!$I$3:$K$6,2,FALSE)</f>
        <v>Tenerife Sur</v>
      </c>
      <c r="I3556" s="6" t="str">
        <f>VLOOKUP(Tabla1[[#This Row],[Caja]],Originales!$I$3:$K$6,3,FALSE)</f>
        <v>Tenerife</v>
      </c>
      <c r="J3556" s="9" t="str">
        <f>VLOOKUP(Tabla1[[#This Row],[CodigoEmpleado]],Originales!$M$3:$P$13,2,FALSE)</f>
        <v>Juan</v>
      </c>
      <c r="K3556" s="10">
        <f>YEAR(Tabla1[[#This Row],[Fecha]])</f>
        <v>2012</v>
      </c>
      <c r="L3556" s="11">
        <f>MONTH(Tabla1[[#This Row],[Fecha]])</f>
        <v>5</v>
      </c>
      <c r="M3556" s="11">
        <f>DAY(Tabla1[[#This Row],[Fecha]])</f>
        <v>12</v>
      </c>
      <c r="N3556" s="11">
        <f>WEEKDAY(Tabla1[[#This Row],[Fecha]],2)</f>
        <v>6</v>
      </c>
      <c r="O3556" s="11" t="str">
        <f t="shared" si="55"/>
        <v>Sábado</v>
      </c>
    </row>
    <row r="3557" spans="1:15" x14ac:dyDescent="0.25">
      <c r="A3557" s="4">
        <v>41041</v>
      </c>
      <c r="B3557">
        <v>2</v>
      </c>
      <c r="C3557">
        <v>2</v>
      </c>
      <c r="D3557" s="5" t="s">
        <v>16</v>
      </c>
      <c r="E3557" s="6">
        <v>775.19</v>
      </c>
      <c r="F3557" s="6">
        <v>1217.1300000000001</v>
      </c>
      <c r="G3557" s="6">
        <v>1992.32</v>
      </c>
      <c r="H3557" s="6" t="str">
        <f>VLOOKUP(Tabla1[[#This Row],[Caja]],Originales!$I$3:$K$6,2,FALSE)</f>
        <v>Tenerife Sur</v>
      </c>
      <c r="I3557" s="6" t="str">
        <f>VLOOKUP(Tabla1[[#This Row],[Caja]],Originales!$I$3:$K$6,3,FALSE)</f>
        <v>Tenerife</v>
      </c>
      <c r="J3557" s="9" t="str">
        <f>VLOOKUP(Tabla1[[#This Row],[CodigoEmpleado]],Originales!$M$3:$P$13,2,FALSE)</f>
        <v>Jorge</v>
      </c>
      <c r="K3557" s="10">
        <f>YEAR(Tabla1[[#This Row],[Fecha]])</f>
        <v>2012</v>
      </c>
      <c r="L3557" s="11">
        <f>MONTH(Tabla1[[#This Row],[Fecha]])</f>
        <v>5</v>
      </c>
      <c r="M3557" s="11">
        <f>DAY(Tabla1[[#This Row],[Fecha]])</f>
        <v>12</v>
      </c>
      <c r="N3557" s="11">
        <f>WEEKDAY(Tabla1[[#This Row],[Fecha]],2)</f>
        <v>6</v>
      </c>
      <c r="O3557" s="11" t="str">
        <f t="shared" si="55"/>
        <v>Sábado</v>
      </c>
    </row>
    <row r="3558" spans="1:15" x14ac:dyDescent="0.25">
      <c r="A3558" s="4">
        <v>41041</v>
      </c>
      <c r="B3558">
        <v>3</v>
      </c>
      <c r="C3558">
        <v>1</v>
      </c>
      <c r="D3558" s="5" t="s">
        <v>22</v>
      </c>
      <c r="E3558" s="6">
        <v>703.77</v>
      </c>
      <c r="F3558" s="6">
        <v>1097.8699999999999</v>
      </c>
      <c r="G3558" s="6">
        <v>1801.64</v>
      </c>
      <c r="H3558" s="6" t="str">
        <f>VLOOKUP(Tabla1[[#This Row],[Caja]],Originales!$I$3:$K$6,2,FALSE)</f>
        <v>Las Canteras</v>
      </c>
      <c r="I3558" s="6" t="str">
        <f>VLOOKUP(Tabla1[[#This Row],[Caja]],Originales!$I$3:$K$6,3,FALSE)</f>
        <v>Las Palmas</v>
      </c>
      <c r="J3558" s="9" t="str">
        <f>VLOOKUP(Tabla1[[#This Row],[CodigoEmpleado]],Originales!$M$3:$P$13,2,FALSE)</f>
        <v>Paco</v>
      </c>
      <c r="K3558" s="10">
        <f>YEAR(Tabla1[[#This Row],[Fecha]])</f>
        <v>2012</v>
      </c>
      <c r="L3558" s="11">
        <f>MONTH(Tabla1[[#This Row],[Fecha]])</f>
        <v>5</v>
      </c>
      <c r="M3558" s="11">
        <f>DAY(Tabla1[[#This Row],[Fecha]])</f>
        <v>12</v>
      </c>
      <c r="N3558" s="11">
        <f>WEEKDAY(Tabla1[[#This Row],[Fecha]],2)</f>
        <v>6</v>
      </c>
      <c r="O3558" s="11" t="str">
        <f t="shared" si="55"/>
        <v>Sábado</v>
      </c>
    </row>
    <row r="3559" spans="1:15" x14ac:dyDescent="0.25">
      <c r="A3559" s="4">
        <v>41041</v>
      </c>
      <c r="B3559">
        <v>3</v>
      </c>
      <c r="C3559">
        <v>2</v>
      </c>
      <c r="D3559" s="5" t="s">
        <v>27</v>
      </c>
      <c r="E3559" s="6">
        <v>680.68</v>
      </c>
      <c r="F3559" s="6">
        <v>1057.1099999999999</v>
      </c>
      <c r="G3559" s="6">
        <v>1737.79</v>
      </c>
      <c r="H3559" s="6" t="str">
        <f>VLOOKUP(Tabla1[[#This Row],[Caja]],Originales!$I$3:$K$6,2,FALSE)</f>
        <v>Las Canteras</v>
      </c>
      <c r="I3559" s="6" t="str">
        <f>VLOOKUP(Tabla1[[#This Row],[Caja]],Originales!$I$3:$K$6,3,FALSE)</f>
        <v>Las Palmas</v>
      </c>
      <c r="J3559" s="9" t="str">
        <f>VLOOKUP(Tabla1[[#This Row],[CodigoEmpleado]],Originales!$M$3:$P$13,2,FALSE)</f>
        <v>Bea</v>
      </c>
      <c r="K3559" s="10">
        <f>YEAR(Tabla1[[#This Row],[Fecha]])</f>
        <v>2012</v>
      </c>
      <c r="L3559" s="11">
        <f>MONTH(Tabla1[[#This Row],[Fecha]])</f>
        <v>5</v>
      </c>
      <c r="M3559" s="11">
        <f>DAY(Tabla1[[#This Row],[Fecha]])</f>
        <v>12</v>
      </c>
      <c r="N3559" s="11">
        <f>WEEKDAY(Tabla1[[#This Row],[Fecha]],2)</f>
        <v>6</v>
      </c>
      <c r="O3559" s="11" t="str">
        <f t="shared" si="55"/>
        <v>Sábado</v>
      </c>
    </row>
    <row r="3560" spans="1:15" x14ac:dyDescent="0.25">
      <c r="A3560" s="4">
        <v>41041</v>
      </c>
      <c r="B3560">
        <v>4</v>
      </c>
      <c r="C3560">
        <v>1</v>
      </c>
      <c r="D3560" s="5" t="s">
        <v>32</v>
      </c>
      <c r="E3560" s="6">
        <v>661.88</v>
      </c>
      <c r="F3560" s="6">
        <v>996.38</v>
      </c>
      <c r="G3560" s="6">
        <v>1658.26</v>
      </c>
      <c r="H3560" s="6" t="str">
        <f>VLOOKUP(Tabla1[[#This Row],[Caja]],Originales!$I$3:$K$6,2,FALSE)</f>
        <v>Telde</v>
      </c>
      <c r="I3560" s="6" t="str">
        <f>VLOOKUP(Tabla1[[#This Row],[Caja]],Originales!$I$3:$K$6,3,FALSE)</f>
        <v>Las Palmas</v>
      </c>
      <c r="J3560" s="9" t="str">
        <f>VLOOKUP(Tabla1[[#This Row],[CodigoEmpleado]],Originales!$M$3:$P$13,2,FALSE)</f>
        <v>Ana</v>
      </c>
      <c r="K3560" s="10">
        <f>YEAR(Tabla1[[#This Row],[Fecha]])</f>
        <v>2012</v>
      </c>
      <c r="L3560" s="11">
        <f>MONTH(Tabla1[[#This Row],[Fecha]])</f>
        <v>5</v>
      </c>
      <c r="M3560" s="11">
        <f>DAY(Tabla1[[#This Row],[Fecha]])</f>
        <v>12</v>
      </c>
      <c r="N3560" s="11">
        <f>WEEKDAY(Tabla1[[#This Row],[Fecha]],2)</f>
        <v>6</v>
      </c>
      <c r="O3560" s="11" t="str">
        <f t="shared" si="55"/>
        <v>Sábado</v>
      </c>
    </row>
    <row r="3561" spans="1:15" x14ac:dyDescent="0.25">
      <c r="A3561" s="4">
        <v>41041</v>
      </c>
      <c r="B3561">
        <v>4</v>
      </c>
      <c r="C3561">
        <v>2</v>
      </c>
      <c r="D3561" s="5" t="s">
        <v>37</v>
      </c>
      <c r="E3561" s="6">
        <v>777.62</v>
      </c>
      <c r="F3561" s="6">
        <v>1191.3599999999999</v>
      </c>
      <c r="G3561" s="6">
        <v>1968.98</v>
      </c>
      <c r="H3561" s="6" t="str">
        <f>VLOOKUP(Tabla1[[#This Row],[Caja]],Originales!$I$3:$K$6,2,FALSE)</f>
        <v>Telde</v>
      </c>
      <c r="I3561" s="6" t="str">
        <f>VLOOKUP(Tabla1[[#This Row],[Caja]],Originales!$I$3:$K$6,3,FALSE)</f>
        <v>Las Palmas</v>
      </c>
      <c r="J3561" s="9" t="str">
        <f>VLOOKUP(Tabla1[[#This Row],[CodigoEmpleado]],Originales!$M$3:$P$13,2,FALSE)</f>
        <v>Luis</v>
      </c>
      <c r="K3561" s="10">
        <f>YEAR(Tabla1[[#This Row],[Fecha]])</f>
        <v>2012</v>
      </c>
      <c r="L3561" s="11">
        <f>MONTH(Tabla1[[#This Row],[Fecha]])</f>
        <v>5</v>
      </c>
      <c r="M3561" s="11">
        <f>DAY(Tabla1[[#This Row],[Fecha]])</f>
        <v>12</v>
      </c>
      <c r="N3561" s="11">
        <f>WEEKDAY(Tabla1[[#This Row],[Fecha]],2)</f>
        <v>6</v>
      </c>
      <c r="O3561" s="11" t="str">
        <f t="shared" si="55"/>
        <v>Sábado</v>
      </c>
    </row>
    <row r="3562" spans="1:15" x14ac:dyDescent="0.25">
      <c r="A3562" s="4">
        <v>41042</v>
      </c>
      <c r="B3562">
        <v>1</v>
      </c>
      <c r="C3562">
        <v>1</v>
      </c>
      <c r="D3562" s="5" t="s">
        <v>40</v>
      </c>
      <c r="E3562" s="6">
        <v>669.4</v>
      </c>
      <c r="F3562" s="6">
        <v>1021.46</v>
      </c>
      <c r="G3562" s="6">
        <v>1690.86</v>
      </c>
      <c r="H3562" s="6" t="str">
        <f>VLOOKUP(Tabla1[[#This Row],[Caja]],Originales!$I$3:$K$6,2,FALSE)</f>
        <v>Tenerife Norte</v>
      </c>
      <c r="I3562" s="6" t="str">
        <f>VLOOKUP(Tabla1[[#This Row],[Caja]],Originales!$I$3:$K$6,3,FALSE)</f>
        <v>Tenerife</v>
      </c>
      <c r="J3562" s="9" t="str">
        <f>VLOOKUP(Tabla1[[#This Row],[CodigoEmpleado]],Originales!$M$3:$P$13,2,FALSE)</f>
        <v>Pepe</v>
      </c>
      <c r="K3562" s="10">
        <f>YEAR(Tabla1[[#This Row],[Fecha]])</f>
        <v>2012</v>
      </c>
      <c r="L3562" s="11">
        <f>MONTH(Tabla1[[#This Row],[Fecha]])</f>
        <v>5</v>
      </c>
      <c r="M3562" s="11">
        <f>DAY(Tabla1[[#This Row],[Fecha]])</f>
        <v>13</v>
      </c>
      <c r="N3562" s="11">
        <f>WEEKDAY(Tabla1[[#This Row],[Fecha]],2)</f>
        <v>7</v>
      </c>
      <c r="O3562" s="11" t="str">
        <f t="shared" si="55"/>
        <v>Domingo</v>
      </c>
    </row>
    <row r="3563" spans="1:15" x14ac:dyDescent="0.25">
      <c r="A3563" s="4">
        <v>41042</v>
      </c>
      <c r="B3563">
        <v>1</v>
      </c>
      <c r="C3563">
        <v>2</v>
      </c>
      <c r="D3563" s="5" t="s">
        <v>41</v>
      </c>
      <c r="E3563" s="6">
        <v>808.52</v>
      </c>
      <c r="F3563" s="6">
        <v>1274.49</v>
      </c>
      <c r="G3563" s="6">
        <v>2083.0100000000002</v>
      </c>
      <c r="H3563" s="6" t="str">
        <f>VLOOKUP(Tabla1[[#This Row],[Caja]],Originales!$I$3:$K$6,2,FALSE)</f>
        <v>Tenerife Norte</v>
      </c>
      <c r="I3563" s="6" t="str">
        <f>VLOOKUP(Tabla1[[#This Row],[Caja]],Originales!$I$3:$K$6,3,FALSE)</f>
        <v>Tenerife</v>
      </c>
      <c r="J3563" s="9" t="str">
        <f>VLOOKUP(Tabla1[[#This Row],[CodigoEmpleado]],Originales!$M$3:$P$13,2,FALSE)</f>
        <v>Javi</v>
      </c>
      <c r="K3563" s="10">
        <f>YEAR(Tabla1[[#This Row],[Fecha]])</f>
        <v>2012</v>
      </c>
      <c r="L3563" s="11">
        <f>MONTH(Tabla1[[#This Row],[Fecha]])</f>
        <v>5</v>
      </c>
      <c r="M3563" s="11">
        <f>DAY(Tabla1[[#This Row],[Fecha]])</f>
        <v>13</v>
      </c>
      <c r="N3563" s="11">
        <f>WEEKDAY(Tabla1[[#This Row],[Fecha]],2)</f>
        <v>7</v>
      </c>
      <c r="O3563" s="11" t="str">
        <f t="shared" si="55"/>
        <v>Domingo</v>
      </c>
    </row>
    <row r="3564" spans="1:15" x14ac:dyDescent="0.25">
      <c r="A3564" s="4">
        <v>41042</v>
      </c>
      <c r="B3564">
        <v>2</v>
      </c>
      <c r="C3564">
        <v>1</v>
      </c>
      <c r="D3564" s="5" t="s">
        <v>43</v>
      </c>
      <c r="E3564" s="6">
        <v>647.20000000000005</v>
      </c>
      <c r="F3564" s="6">
        <v>1025.77</v>
      </c>
      <c r="G3564" s="6">
        <v>1672.97</v>
      </c>
      <c r="H3564" s="6" t="str">
        <f>VLOOKUP(Tabla1[[#This Row],[Caja]],Originales!$I$3:$K$6,2,FALSE)</f>
        <v>Tenerife Sur</v>
      </c>
      <c r="I3564" s="6" t="str">
        <f>VLOOKUP(Tabla1[[#This Row],[Caja]],Originales!$I$3:$K$6,3,FALSE)</f>
        <v>Tenerife</v>
      </c>
      <c r="J3564" s="9" t="str">
        <f>VLOOKUP(Tabla1[[#This Row],[CodigoEmpleado]],Originales!$M$3:$P$13,2,FALSE)</f>
        <v>Jose</v>
      </c>
      <c r="K3564" s="10">
        <f>YEAR(Tabla1[[#This Row],[Fecha]])</f>
        <v>2012</v>
      </c>
      <c r="L3564" s="11">
        <f>MONTH(Tabla1[[#This Row],[Fecha]])</f>
        <v>5</v>
      </c>
      <c r="M3564" s="11">
        <f>DAY(Tabla1[[#This Row],[Fecha]])</f>
        <v>13</v>
      </c>
      <c r="N3564" s="11">
        <f>WEEKDAY(Tabla1[[#This Row],[Fecha]],2)</f>
        <v>7</v>
      </c>
      <c r="O3564" s="11" t="str">
        <f t="shared" si="55"/>
        <v>Domingo</v>
      </c>
    </row>
    <row r="3565" spans="1:15" x14ac:dyDescent="0.25">
      <c r="A3565" s="4">
        <v>41042</v>
      </c>
      <c r="B3565">
        <v>2</v>
      </c>
      <c r="C3565">
        <v>2</v>
      </c>
      <c r="D3565" s="5" t="s">
        <v>47</v>
      </c>
      <c r="E3565" s="6">
        <v>773.59</v>
      </c>
      <c r="F3565" s="6">
        <v>1212.6600000000001</v>
      </c>
      <c r="G3565" s="6">
        <v>1986.25</v>
      </c>
      <c r="H3565" s="6" t="str">
        <f>VLOOKUP(Tabla1[[#This Row],[Caja]],Originales!$I$3:$K$6,2,FALSE)</f>
        <v>Tenerife Sur</v>
      </c>
      <c r="I3565" s="6" t="str">
        <f>VLOOKUP(Tabla1[[#This Row],[Caja]],Originales!$I$3:$K$6,3,FALSE)</f>
        <v>Tenerife</v>
      </c>
      <c r="J3565" s="9" t="str">
        <f>VLOOKUP(Tabla1[[#This Row],[CodigoEmpleado]],Originales!$M$3:$P$13,2,FALSE)</f>
        <v>Toño</v>
      </c>
      <c r="K3565" s="10">
        <f>YEAR(Tabla1[[#This Row],[Fecha]])</f>
        <v>2012</v>
      </c>
      <c r="L3565" s="11">
        <f>MONTH(Tabla1[[#This Row],[Fecha]])</f>
        <v>5</v>
      </c>
      <c r="M3565" s="11">
        <f>DAY(Tabla1[[#This Row],[Fecha]])</f>
        <v>13</v>
      </c>
      <c r="N3565" s="11">
        <f>WEEKDAY(Tabla1[[#This Row],[Fecha]],2)</f>
        <v>7</v>
      </c>
      <c r="O3565" s="11" t="str">
        <f t="shared" si="55"/>
        <v>Domingo</v>
      </c>
    </row>
    <row r="3566" spans="1:15" x14ac:dyDescent="0.25">
      <c r="A3566" s="4">
        <v>41042</v>
      </c>
      <c r="B3566">
        <v>3</v>
      </c>
      <c r="C3566">
        <v>1</v>
      </c>
      <c r="D3566" s="5" t="s">
        <v>24</v>
      </c>
      <c r="E3566" s="6">
        <v>596.58000000000004</v>
      </c>
      <c r="F3566" s="6">
        <v>931.23</v>
      </c>
      <c r="G3566" s="6">
        <v>1527.81</v>
      </c>
      <c r="H3566" s="6" t="str">
        <f>VLOOKUP(Tabla1[[#This Row],[Caja]],Originales!$I$3:$K$6,2,FALSE)</f>
        <v>Las Canteras</v>
      </c>
      <c r="I3566" s="6" t="str">
        <f>VLOOKUP(Tabla1[[#This Row],[Caja]],Originales!$I$3:$K$6,3,FALSE)</f>
        <v>Las Palmas</v>
      </c>
      <c r="J3566" s="9" t="str">
        <f>VLOOKUP(Tabla1[[#This Row],[CodigoEmpleado]],Originales!$M$3:$P$13,2,FALSE)</f>
        <v>Ana</v>
      </c>
      <c r="K3566" s="10">
        <f>YEAR(Tabla1[[#This Row],[Fecha]])</f>
        <v>2012</v>
      </c>
      <c r="L3566" s="11">
        <f>MONTH(Tabla1[[#This Row],[Fecha]])</f>
        <v>5</v>
      </c>
      <c r="M3566" s="11">
        <f>DAY(Tabla1[[#This Row],[Fecha]])</f>
        <v>13</v>
      </c>
      <c r="N3566" s="11">
        <f>WEEKDAY(Tabla1[[#This Row],[Fecha]],2)</f>
        <v>7</v>
      </c>
      <c r="O3566" s="11" t="str">
        <f t="shared" si="55"/>
        <v>Domingo</v>
      </c>
    </row>
    <row r="3567" spans="1:15" x14ac:dyDescent="0.25">
      <c r="A3567" s="4">
        <v>41042</v>
      </c>
      <c r="B3567">
        <v>3</v>
      </c>
      <c r="C3567">
        <v>2</v>
      </c>
      <c r="D3567" s="5" t="s">
        <v>30</v>
      </c>
      <c r="E3567" s="6">
        <v>797.31</v>
      </c>
      <c r="F3567" s="6">
        <v>1220.19</v>
      </c>
      <c r="G3567" s="6">
        <v>2017.5</v>
      </c>
      <c r="H3567" s="6" t="str">
        <f>VLOOKUP(Tabla1[[#This Row],[Caja]],Originales!$I$3:$K$6,2,FALSE)</f>
        <v>Las Canteras</v>
      </c>
      <c r="I3567" s="6" t="str">
        <f>VLOOKUP(Tabla1[[#This Row],[Caja]],Originales!$I$3:$K$6,3,FALSE)</f>
        <v>Las Palmas</v>
      </c>
      <c r="J3567" s="9" t="str">
        <f>VLOOKUP(Tabla1[[#This Row],[CodigoEmpleado]],Originales!$M$3:$P$13,2,FALSE)</f>
        <v>Juan</v>
      </c>
      <c r="K3567" s="10">
        <f>YEAR(Tabla1[[#This Row],[Fecha]])</f>
        <v>2012</v>
      </c>
      <c r="L3567" s="11">
        <f>MONTH(Tabla1[[#This Row],[Fecha]])</f>
        <v>5</v>
      </c>
      <c r="M3567" s="11">
        <f>DAY(Tabla1[[#This Row],[Fecha]])</f>
        <v>13</v>
      </c>
      <c r="N3567" s="11">
        <f>WEEKDAY(Tabla1[[#This Row],[Fecha]],2)</f>
        <v>7</v>
      </c>
      <c r="O3567" s="11" t="str">
        <f t="shared" si="55"/>
        <v>Domingo</v>
      </c>
    </row>
    <row r="3568" spans="1:15" x14ac:dyDescent="0.25">
      <c r="A3568" s="4">
        <v>41042</v>
      </c>
      <c r="B3568">
        <v>4</v>
      </c>
      <c r="C3568">
        <v>1</v>
      </c>
      <c r="D3568" s="5" t="s">
        <v>16</v>
      </c>
      <c r="E3568" s="6">
        <v>617.58000000000004</v>
      </c>
      <c r="F3568" s="6">
        <v>962.85</v>
      </c>
      <c r="G3568" s="6">
        <v>1580.43</v>
      </c>
      <c r="H3568" s="6" t="str">
        <f>VLOOKUP(Tabla1[[#This Row],[Caja]],Originales!$I$3:$K$6,2,FALSE)</f>
        <v>Telde</v>
      </c>
      <c r="I3568" s="6" t="str">
        <f>VLOOKUP(Tabla1[[#This Row],[Caja]],Originales!$I$3:$K$6,3,FALSE)</f>
        <v>Las Palmas</v>
      </c>
      <c r="J3568" s="9" t="str">
        <f>VLOOKUP(Tabla1[[#This Row],[CodigoEmpleado]],Originales!$M$3:$P$13,2,FALSE)</f>
        <v>Jorge</v>
      </c>
      <c r="K3568" s="10">
        <f>YEAR(Tabla1[[#This Row],[Fecha]])</f>
        <v>2012</v>
      </c>
      <c r="L3568" s="11">
        <f>MONTH(Tabla1[[#This Row],[Fecha]])</f>
        <v>5</v>
      </c>
      <c r="M3568" s="11">
        <f>DAY(Tabla1[[#This Row],[Fecha]])</f>
        <v>13</v>
      </c>
      <c r="N3568" s="11">
        <f>WEEKDAY(Tabla1[[#This Row],[Fecha]],2)</f>
        <v>7</v>
      </c>
      <c r="O3568" s="11" t="str">
        <f t="shared" si="55"/>
        <v>Domingo</v>
      </c>
    </row>
    <row r="3569" spans="1:15" x14ac:dyDescent="0.25">
      <c r="A3569" s="4">
        <v>41042</v>
      </c>
      <c r="B3569">
        <v>4</v>
      </c>
      <c r="C3569">
        <v>2</v>
      </c>
      <c r="D3569" s="5" t="s">
        <v>22</v>
      </c>
      <c r="E3569" s="6">
        <v>816.5</v>
      </c>
      <c r="F3569" s="6">
        <v>1281</v>
      </c>
      <c r="G3569" s="6">
        <v>2097.5</v>
      </c>
      <c r="H3569" s="6" t="str">
        <f>VLOOKUP(Tabla1[[#This Row],[Caja]],Originales!$I$3:$K$6,2,FALSE)</f>
        <v>Telde</v>
      </c>
      <c r="I3569" s="6" t="str">
        <f>VLOOKUP(Tabla1[[#This Row],[Caja]],Originales!$I$3:$K$6,3,FALSE)</f>
        <v>Las Palmas</v>
      </c>
      <c r="J3569" s="9" t="str">
        <f>VLOOKUP(Tabla1[[#This Row],[CodigoEmpleado]],Originales!$M$3:$P$13,2,FALSE)</f>
        <v>Paco</v>
      </c>
      <c r="K3569" s="10">
        <f>YEAR(Tabla1[[#This Row],[Fecha]])</f>
        <v>2012</v>
      </c>
      <c r="L3569" s="11">
        <f>MONTH(Tabla1[[#This Row],[Fecha]])</f>
        <v>5</v>
      </c>
      <c r="M3569" s="11">
        <f>DAY(Tabla1[[#This Row],[Fecha]])</f>
        <v>13</v>
      </c>
      <c r="N3569" s="11">
        <f>WEEKDAY(Tabla1[[#This Row],[Fecha]],2)</f>
        <v>7</v>
      </c>
      <c r="O3569" s="11" t="str">
        <f t="shared" si="55"/>
        <v>Domingo</v>
      </c>
    </row>
    <row r="3570" spans="1:15" x14ac:dyDescent="0.25">
      <c r="A3570" s="4">
        <v>41043</v>
      </c>
      <c r="B3570">
        <v>1</v>
      </c>
      <c r="C3570">
        <v>1</v>
      </c>
      <c r="D3570" s="5" t="s">
        <v>27</v>
      </c>
      <c r="E3570" s="6">
        <v>653.53</v>
      </c>
      <c r="F3570" s="6">
        <v>1047.4100000000001</v>
      </c>
      <c r="G3570" s="6">
        <v>1700.94</v>
      </c>
      <c r="H3570" s="6" t="str">
        <f>VLOOKUP(Tabla1[[#This Row],[Caja]],Originales!$I$3:$K$6,2,FALSE)</f>
        <v>Tenerife Norte</v>
      </c>
      <c r="I3570" s="6" t="str">
        <f>VLOOKUP(Tabla1[[#This Row],[Caja]],Originales!$I$3:$K$6,3,FALSE)</f>
        <v>Tenerife</v>
      </c>
      <c r="J3570" s="9" t="str">
        <f>VLOOKUP(Tabla1[[#This Row],[CodigoEmpleado]],Originales!$M$3:$P$13,2,FALSE)</f>
        <v>Bea</v>
      </c>
      <c r="K3570" s="10">
        <f>YEAR(Tabla1[[#This Row],[Fecha]])</f>
        <v>2012</v>
      </c>
      <c r="L3570" s="11">
        <f>MONTH(Tabla1[[#This Row],[Fecha]])</f>
        <v>5</v>
      </c>
      <c r="M3570" s="11">
        <f>DAY(Tabla1[[#This Row],[Fecha]])</f>
        <v>14</v>
      </c>
      <c r="N3570" s="11">
        <f>WEEKDAY(Tabla1[[#This Row],[Fecha]],2)</f>
        <v>1</v>
      </c>
      <c r="O3570" s="11" t="str">
        <f t="shared" si="55"/>
        <v>Lunes</v>
      </c>
    </row>
    <row r="3571" spans="1:15" x14ac:dyDescent="0.25">
      <c r="A3571" s="4">
        <v>41043</v>
      </c>
      <c r="B3571">
        <v>1</v>
      </c>
      <c r="C3571">
        <v>2</v>
      </c>
      <c r="D3571" s="5" t="s">
        <v>32</v>
      </c>
      <c r="E3571" s="6">
        <v>683.27</v>
      </c>
      <c r="F3571" s="6">
        <v>1083.22</v>
      </c>
      <c r="G3571" s="6">
        <v>1766.49</v>
      </c>
      <c r="H3571" s="6" t="str">
        <f>VLOOKUP(Tabla1[[#This Row],[Caja]],Originales!$I$3:$K$6,2,FALSE)</f>
        <v>Tenerife Norte</v>
      </c>
      <c r="I3571" s="6" t="str">
        <f>VLOOKUP(Tabla1[[#This Row],[Caja]],Originales!$I$3:$K$6,3,FALSE)</f>
        <v>Tenerife</v>
      </c>
      <c r="J3571" s="9" t="str">
        <f>VLOOKUP(Tabla1[[#This Row],[CodigoEmpleado]],Originales!$M$3:$P$13,2,FALSE)</f>
        <v>Ana</v>
      </c>
      <c r="K3571" s="10">
        <f>YEAR(Tabla1[[#This Row],[Fecha]])</f>
        <v>2012</v>
      </c>
      <c r="L3571" s="11">
        <f>MONTH(Tabla1[[#This Row],[Fecha]])</f>
        <v>5</v>
      </c>
      <c r="M3571" s="11">
        <f>DAY(Tabla1[[#This Row],[Fecha]])</f>
        <v>14</v>
      </c>
      <c r="N3571" s="11">
        <f>WEEKDAY(Tabla1[[#This Row],[Fecha]],2)</f>
        <v>1</v>
      </c>
      <c r="O3571" s="11" t="str">
        <f t="shared" si="55"/>
        <v>Lunes</v>
      </c>
    </row>
    <row r="3572" spans="1:15" x14ac:dyDescent="0.25">
      <c r="A3572" s="4">
        <v>41043</v>
      </c>
      <c r="B3572">
        <v>2</v>
      </c>
      <c r="C3572">
        <v>1</v>
      </c>
      <c r="D3572" s="5" t="s">
        <v>37</v>
      </c>
      <c r="E3572" s="6">
        <v>696.43</v>
      </c>
      <c r="F3572" s="6">
        <v>1060.55</v>
      </c>
      <c r="G3572" s="6">
        <v>1756.98</v>
      </c>
      <c r="H3572" s="6" t="str">
        <f>VLOOKUP(Tabla1[[#This Row],[Caja]],Originales!$I$3:$K$6,2,FALSE)</f>
        <v>Tenerife Sur</v>
      </c>
      <c r="I3572" s="6" t="str">
        <f>VLOOKUP(Tabla1[[#This Row],[Caja]],Originales!$I$3:$K$6,3,FALSE)</f>
        <v>Tenerife</v>
      </c>
      <c r="J3572" s="9" t="str">
        <f>VLOOKUP(Tabla1[[#This Row],[CodigoEmpleado]],Originales!$M$3:$P$13,2,FALSE)</f>
        <v>Luis</v>
      </c>
      <c r="K3572" s="10">
        <f>YEAR(Tabla1[[#This Row],[Fecha]])</f>
        <v>2012</v>
      </c>
      <c r="L3572" s="11">
        <f>MONTH(Tabla1[[#This Row],[Fecha]])</f>
        <v>5</v>
      </c>
      <c r="M3572" s="11">
        <f>DAY(Tabla1[[#This Row],[Fecha]])</f>
        <v>14</v>
      </c>
      <c r="N3572" s="11">
        <f>WEEKDAY(Tabla1[[#This Row],[Fecha]],2)</f>
        <v>1</v>
      </c>
      <c r="O3572" s="11" t="str">
        <f t="shared" si="55"/>
        <v>Lunes</v>
      </c>
    </row>
    <row r="3573" spans="1:15" x14ac:dyDescent="0.25">
      <c r="A3573" s="4">
        <v>41043</v>
      </c>
      <c r="B3573">
        <v>2</v>
      </c>
      <c r="C3573">
        <v>2</v>
      </c>
      <c r="D3573" s="5" t="s">
        <v>40</v>
      </c>
      <c r="E3573" s="6">
        <v>681.33</v>
      </c>
      <c r="F3573" s="6">
        <v>1024.5999999999999</v>
      </c>
      <c r="G3573" s="6">
        <v>1705.93</v>
      </c>
      <c r="H3573" s="6" t="str">
        <f>VLOOKUP(Tabla1[[#This Row],[Caja]],Originales!$I$3:$K$6,2,FALSE)</f>
        <v>Tenerife Sur</v>
      </c>
      <c r="I3573" s="6" t="str">
        <f>VLOOKUP(Tabla1[[#This Row],[Caja]],Originales!$I$3:$K$6,3,FALSE)</f>
        <v>Tenerife</v>
      </c>
      <c r="J3573" s="9" t="str">
        <f>VLOOKUP(Tabla1[[#This Row],[CodigoEmpleado]],Originales!$M$3:$P$13,2,FALSE)</f>
        <v>Pepe</v>
      </c>
      <c r="K3573" s="10">
        <f>YEAR(Tabla1[[#This Row],[Fecha]])</f>
        <v>2012</v>
      </c>
      <c r="L3573" s="11">
        <f>MONTH(Tabla1[[#This Row],[Fecha]])</f>
        <v>5</v>
      </c>
      <c r="M3573" s="11">
        <f>DAY(Tabla1[[#This Row],[Fecha]])</f>
        <v>14</v>
      </c>
      <c r="N3573" s="11">
        <f>WEEKDAY(Tabla1[[#This Row],[Fecha]],2)</f>
        <v>1</v>
      </c>
      <c r="O3573" s="11" t="str">
        <f t="shared" si="55"/>
        <v>Lunes</v>
      </c>
    </row>
    <row r="3574" spans="1:15" x14ac:dyDescent="0.25">
      <c r="A3574" s="4">
        <v>41043</v>
      </c>
      <c r="B3574">
        <v>3</v>
      </c>
      <c r="C3574">
        <v>1</v>
      </c>
      <c r="D3574" s="5" t="s">
        <v>41</v>
      </c>
      <c r="E3574" s="6">
        <v>658.97</v>
      </c>
      <c r="F3574" s="6">
        <v>1002.3</v>
      </c>
      <c r="G3574" s="6">
        <v>1661.27</v>
      </c>
      <c r="H3574" s="6" t="str">
        <f>VLOOKUP(Tabla1[[#This Row],[Caja]],Originales!$I$3:$K$6,2,FALSE)</f>
        <v>Las Canteras</v>
      </c>
      <c r="I3574" s="6" t="str">
        <f>VLOOKUP(Tabla1[[#This Row],[Caja]],Originales!$I$3:$K$6,3,FALSE)</f>
        <v>Las Palmas</v>
      </c>
      <c r="J3574" s="9" t="str">
        <f>VLOOKUP(Tabla1[[#This Row],[CodigoEmpleado]],Originales!$M$3:$P$13,2,FALSE)</f>
        <v>Javi</v>
      </c>
      <c r="K3574" s="10">
        <f>YEAR(Tabla1[[#This Row],[Fecha]])</f>
        <v>2012</v>
      </c>
      <c r="L3574" s="11">
        <f>MONTH(Tabla1[[#This Row],[Fecha]])</f>
        <v>5</v>
      </c>
      <c r="M3574" s="11">
        <f>DAY(Tabla1[[#This Row],[Fecha]])</f>
        <v>14</v>
      </c>
      <c r="N3574" s="11">
        <f>WEEKDAY(Tabla1[[#This Row],[Fecha]],2)</f>
        <v>1</v>
      </c>
      <c r="O3574" s="11" t="str">
        <f t="shared" si="55"/>
        <v>Lunes</v>
      </c>
    </row>
    <row r="3575" spans="1:15" x14ac:dyDescent="0.25">
      <c r="A3575" s="4">
        <v>41043</v>
      </c>
      <c r="B3575">
        <v>3</v>
      </c>
      <c r="C3575">
        <v>2</v>
      </c>
      <c r="D3575" s="5" t="s">
        <v>43</v>
      </c>
      <c r="E3575" s="6">
        <v>746.56</v>
      </c>
      <c r="F3575" s="6">
        <v>1207.27</v>
      </c>
      <c r="G3575" s="6">
        <v>1953.83</v>
      </c>
      <c r="H3575" s="6" t="str">
        <f>VLOOKUP(Tabla1[[#This Row],[Caja]],Originales!$I$3:$K$6,2,FALSE)</f>
        <v>Las Canteras</v>
      </c>
      <c r="I3575" s="6" t="str">
        <f>VLOOKUP(Tabla1[[#This Row],[Caja]],Originales!$I$3:$K$6,3,FALSE)</f>
        <v>Las Palmas</v>
      </c>
      <c r="J3575" s="9" t="str">
        <f>VLOOKUP(Tabla1[[#This Row],[CodigoEmpleado]],Originales!$M$3:$P$13,2,FALSE)</f>
        <v>Jose</v>
      </c>
      <c r="K3575" s="10">
        <f>YEAR(Tabla1[[#This Row],[Fecha]])</f>
        <v>2012</v>
      </c>
      <c r="L3575" s="11">
        <f>MONTH(Tabla1[[#This Row],[Fecha]])</f>
        <v>5</v>
      </c>
      <c r="M3575" s="11">
        <f>DAY(Tabla1[[#This Row],[Fecha]])</f>
        <v>14</v>
      </c>
      <c r="N3575" s="11">
        <f>WEEKDAY(Tabla1[[#This Row],[Fecha]],2)</f>
        <v>1</v>
      </c>
      <c r="O3575" s="11" t="str">
        <f t="shared" si="55"/>
        <v>Lunes</v>
      </c>
    </row>
    <row r="3576" spans="1:15" x14ac:dyDescent="0.25">
      <c r="A3576" s="4">
        <v>41043</v>
      </c>
      <c r="B3576">
        <v>4</v>
      </c>
      <c r="C3576">
        <v>1</v>
      </c>
      <c r="D3576" s="5" t="s">
        <v>47</v>
      </c>
      <c r="E3576" s="6">
        <v>706.93</v>
      </c>
      <c r="F3576" s="6">
        <v>1076.82</v>
      </c>
      <c r="G3576" s="6">
        <v>1783.75</v>
      </c>
      <c r="H3576" s="6" t="str">
        <f>VLOOKUP(Tabla1[[#This Row],[Caja]],Originales!$I$3:$K$6,2,FALSE)</f>
        <v>Telde</v>
      </c>
      <c r="I3576" s="6" t="str">
        <f>VLOOKUP(Tabla1[[#This Row],[Caja]],Originales!$I$3:$K$6,3,FALSE)</f>
        <v>Las Palmas</v>
      </c>
      <c r="J3576" s="9" t="str">
        <f>VLOOKUP(Tabla1[[#This Row],[CodigoEmpleado]],Originales!$M$3:$P$13,2,FALSE)</f>
        <v>Toño</v>
      </c>
      <c r="K3576" s="10">
        <f>YEAR(Tabla1[[#This Row],[Fecha]])</f>
        <v>2012</v>
      </c>
      <c r="L3576" s="11">
        <f>MONTH(Tabla1[[#This Row],[Fecha]])</f>
        <v>5</v>
      </c>
      <c r="M3576" s="11">
        <f>DAY(Tabla1[[#This Row],[Fecha]])</f>
        <v>14</v>
      </c>
      <c r="N3576" s="11">
        <f>WEEKDAY(Tabla1[[#This Row],[Fecha]],2)</f>
        <v>1</v>
      </c>
      <c r="O3576" s="11" t="str">
        <f t="shared" si="55"/>
        <v>Lunes</v>
      </c>
    </row>
    <row r="3577" spans="1:15" x14ac:dyDescent="0.25">
      <c r="A3577" s="4">
        <v>41043</v>
      </c>
      <c r="B3577">
        <v>4</v>
      </c>
      <c r="C3577">
        <v>2</v>
      </c>
      <c r="D3577" s="5" t="s">
        <v>24</v>
      </c>
      <c r="E3577" s="6">
        <v>662.08</v>
      </c>
      <c r="F3577" s="6">
        <v>1031.08</v>
      </c>
      <c r="G3577" s="6">
        <v>1693.16</v>
      </c>
      <c r="H3577" s="6" t="str">
        <f>VLOOKUP(Tabla1[[#This Row],[Caja]],Originales!$I$3:$K$6,2,FALSE)</f>
        <v>Telde</v>
      </c>
      <c r="I3577" s="6" t="str">
        <f>VLOOKUP(Tabla1[[#This Row],[Caja]],Originales!$I$3:$K$6,3,FALSE)</f>
        <v>Las Palmas</v>
      </c>
      <c r="J3577" s="9" t="str">
        <f>VLOOKUP(Tabla1[[#This Row],[CodigoEmpleado]],Originales!$M$3:$P$13,2,FALSE)</f>
        <v>Ana</v>
      </c>
      <c r="K3577" s="10">
        <f>YEAR(Tabla1[[#This Row],[Fecha]])</f>
        <v>2012</v>
      </c>
      <c r="L3577" s="11">
        <f>MONTH(Tabla1[[#This Row],[Fecha]])</f>
        <v>5</v>
      </c>
      <c r="M3577" s="11">
        <f>DAY(Tabla1[[#This Row],[Fecha]])</f>
        <v>14</v>
      </c>
      <c r="N3577" s="11">
        <f>WEEKDAY(Tabla1[[#This Row],[Fecha]],2)</f>
        <v>1</v>
      </c>
      <c r="O3577" s="11" t="str">
        <f t="shared" si="55"/>
        <v>Lunes</v>
      </c>
    </row>
    <row r="3578" spans="1:15" x14ac:dyDescent="0.25">
      <c r="A3578" s="4">
        <v>41044</v>
      </c>
      <c r="B3578">
        <v>1</v>
      </c>
      <c r="C3578">
        <v>1</v>
      </c>
      <c r="D3578" s="5" t="s">
        <v>30</v>
      </c>
      <c r="E3578" s="6">
        <v>654.65</v>
      </c>
      <c r="F3578" s="6">
        <v>1014.88</v>
      </c>
      <c r="G3578" s="6">
        <v>1669.53</v>
      </c>
      <c r="H3578" s="6" t="str">
        <f>VLOOKUP(Tabla1[[#This Row],[Caja]],Originales!$I$3:$K$6,2,FALSE)</f>
        <v>Tenerife Norte</v>
      </c>
      <c r="I3578" s="6" t="str">
        <f>VLOOKUP(Tabla1[[#This Row],[Caja]],Originales!$I$3:$K$6,3,FALSE)</f>
        <v>Tenerife</v>
      </c>
      <c r="J3578" s="9" t="str">
        <f>VLOOKUP(Tabla1[[#This Row],[CodigoEmpleado]],Originales!$M$3:$P$13,2,FALSE)</f>
        <v>Juan</v>
      </c>
      <c r="K3578" s="10">
        <f>YEAR(Tabla1[[#This Row],[Fecha]])</f>
        <v>2012</v>
      </c>
      <c r="L3578" s="11">
        <f>MONTH(Tabla1[[#This Row],[Fecha]])</f>
        <v>5</v>
      </c>
      <c r="M3578" s="11">
        <f>DAY(Tabla1[[#This Row],[Fecha]])</f>
        <v>15</v>
      </c>
      <c r="N3578" s="11">
        <f>WEEKDAY(Tabla1[[#This Row],[Fecha]],2)</f>
        <v>2</v>
      </c>
      <c r="O3578" s="11" t="str">
        <f t="shared" si="55"/>
        <v>Martes</v>
      </c>
    </row>
    <row r="3579" spans="1:15" x14ac:dyDescent="0.25">
      <c r="A3579" s="4">
        <v>41044</v>
      </c>
      <c r="B3579">
        <v>1</v>
      </c>
      <c r="C3579">
        <v>2</v>
      </c>
      <c r="D3579" s="5" t="s">
        <v>16</v>
      </c>
      <c r="E3579" s="6">
        <v>675.45</v>
      </c>
      <c r="F3579" s="6">
        <v>1030.8</v>
      </c>
      <c r="G3579" s="6">
        <v>1706.25</v>
      </c>
      <c r="H3579" s="6" t="str">
        <f>VLOOKUP(Tabla1[[#This Row],[Caja]],Originales!$I$3:$K$6,2,FALSE)</f>
        <v>Tenerife Norte</v>
      </c>
      <c r="I3579" s="6" t="str">
        <f>VLOOKUP(Tabla1[[#This Row],[Caja]],Originales!$I$3:$K$6,3,FALSE)</f>
        <v>Tenerife</v>
      </c>
      <c r="J3579" s="9" t="str">
        <f>VLOOKUP(Tabla1[[#This Row],[CodigoEmpleado]],Originales!$M$3:$P$13,2,FALSE)</f>
        <v>Jorge</v>
      </c>
      <c r="K3579" s="10">
        <f>YEAR(Tabla1[[#This Row],[Fecha]])</f>
        <v>2012</v>
      </c>
      <c r="L3579" s="11">
        <f>MONTH(Tabla1[[#This Row],[Fecha]])</f>
        <v>5</v>
      </c>
      <c r="M3579" s="11">
        <f>DAY(Tabla1[[#This Row],[Fecha]])</f>
        <v>15</v>
      </c>
      <c r="N3579" s="11">
        <f>WEEKDAY(Tabla1[[#This Row],[Fecha]],2)</f>
        <v>2</v>
      </c>
      <c r="O3579" s="11" t="str">
        <f t="shared" si="55"/>
        <v>Martes</v>
      </c>
    </row>
    <row r="3580" spans="1:15" x14ac:dyDescent="0.25">
      <c r="A3580" s="4">
        <v>41044</v>
      </c>
      <c r="B3580">
        <v>2</v>
      </c>
      <c r="C3580">
        <v>1</v>
      </c>
      <c r="D3580" s="5" t="s">
        <v>22</v>
      </c>
      <c r="E3580" s="6">
        <v>652.17999999999995</v>
      </c>
      <c r="F3580" s="6">
        <v>1050.6500000000001</v>
      </c>
      <c r="G3580" s="6">
        <v>1702.83</v>
      </c>
      <c r="H3580" s="6" t="str">
        <f>VLOOKUP(Tabla1[[#This Row],[Caja]],Originales!$I$3:$K$6,2,FALSE)</f>
        <v>Tenerife Sur</v>
      </c>
      <c r="I3580" s="6" t="str">
        <f>VLOOKUP(Tabla1[[#This Row],[Caja]],Originales!$I$3:$K$6,3,FALSE)</f>
        <v>Tenerife</v>
      </c>
      <c r="J3580" s="9" t="str">
        <f>VLOOKUP(Tabla1[[#This Row],[CodigoEmpleado]],Originales!$M$3:$P$13,2,FALSE)</f>
        <v>Paco</v>
      </c>
      <c r="K3580" s="10">
        <f>YEAR(Tabla1[[#This Row],[Fecha]])</f>
        <v>2012</v>
      </c>
      <c r="L3580" s="11">
        <f>MONTH(Tabla1[[#This Row],[Fecha]])</f>
        <v>5</v>
      </c>
      <c r="M3580" s="11">
        <f>DAY(Tabla1[[#This Row],[Fecha]])</f>
        <v>15</v>
      </c>
      <c r="N3580" s="11">
        <f>WEEKDAY(Tabla1[[#This Row],[Fecha]],2)</f>
        <v>2</v>
      </c>
      <c r="O3580" s="11" t="str">
        <f t="shared" si="55"/>
        <v>Martes</v>
      </c>
    </row>
    <row r="3581" spans="1:15" x14ac:dyDescent="0.25">
      <c r="A3581" s="4">
        <v>41044</v>
      </c>
      <c r="B3581">
        <v>2</v>
      </c>
      <c r="C3581">
        <v>2</v>
      </c>
      <c r="D3581" s="5" t="s">
        <v>27</v>
      </c>
      <c r="E3581" s="6">
        <v>707.76</v>
      </c>
      <c r="F3581" s="6">
        <v>1063.53</v>
      </c>
      <c r="G3581" s="6">
        <v>1771.29</v>
      </c>
      <c r="H3581" s="6" t="str">
        <f>VLOOKUP(Tabla1[[#This Row],[Caja]],Originales!$I$3:$K$6,2,FALSE)</f>
        <v>Tenerife Sur</v>
      </c>
      <c r="I3581" s="6" t="str">
        <f>VLOOKUP(Tabla1[[#This Row],[Caja]],Originales!$I$3:$K$6,3,FALSE)</f>
        <v>Tenerife</v>
      </c>
      <c r="J3581" s="9" t="str">
        <f>VLOOKUP(Tabla1[[#This Row],[CodigoEmpleado]],Originales!$M$3:$P$13,2,FALSE)</f>
        <v>Bea</v>
      </c>
      <c r="K3581" s="10">
        <f>YEAR(Tabla1[[#This Row],[Fecha]])</f>
        <v>2012</v>
      </c>
      <c r="L3581" s="11">
        <f>MONTH(Tabla1[[#This Row],[Fecha]])</f>
        <v>5</v>
      </c>
      <c r="M3581" s="11">
        <f>DAY(Tabla1[[#This Row],[Fecha]])</f>
        <v>15</v>
      </c>
      <c r="N3581" s="11">
        <f>WEEKDAY(Tabla1[[#This Row],[Fecha]],2)</f>
        <v>2</v>
      </c>
      <c r="O3581" s="11" t="str">
        <f t="shared" si="55"/>
        <v>Martes</v>
      </c>
    </row>
    <row r="3582" spans="1:15" x14ac:dyDescent="0.25">
      <c r="A3582" s="4">
        <v>41044</v>
      </c>
      <c r="B3582">
        <v>3</v>
      </c>
      <c r="C3582">
        <v>1</v>
      </c>
      <c r="D3582" s="5" t="s">
        <v>32</v>
      </c>
      <c r="E3582" s="6">
        <v>647.89</v>
      </c>
      <c r="F3582" s="6">
        <v>989.66</v>
      </c>
      <c r="G3582" s="6">
        <v>1637.55</v>
      </c>
      <c r="H3582" s="6" t="str">
        <f>VLOOKUP(Tabla1[[#This Row],[Caja]],Originales!$I$3:$K$6,2,FALSE)</f>
        <v>Las Canteras</v>
      </c>
      <c r="I3582" s="6" t="str">
        <f>VLOOKUP(Tabla1[[#This Row],[Caja]],Originales!$I$3:$K$6,3,FALSE)</f>
        <v>Las Palmas</v>
      </c>
      <c r="J3582" s="9" t="str">
        <f>VLOOKUP(Tabla1[[#This Row],[CodigoEmpleado]],Originales!$M$3:$P$13,2,FALSE)</f>
        <v>Ana</v>
      </c>
      <c r="K3582" s="10">
        <f>YEAR(Tabla1[[#This Row],[Fecha]])</f>
        <v>2012</v>
      </c>
      <c r="L3582" s="11">
        <f>MONTH(Tabla1[[#This Row],[Fecha]])</f>
        <v>5</v>
      </c>
      <c r="M3582" s="11">
        <f>DAY(Tabla1[[#This Row],[Fecha]])</f>
        <v>15</v>
      </c>
      <c r="N3582" s="11">
        <f>WEEKDAY(Tabla1[[#This Row],[Fecha]],2)</f>
        <v>2</v>
      </c>
      <c r="O3582" s="11" t="str">
        <f t="shared" si="55"/>
        <v>Martes</v>
      </c>
    </row>
    <row r="3583" spans="1:15" x14ac:dyDescent="0.25">
      <c r="A3583" s="4">
        <v>41044</v>
      </c>
      <c r="B3583">
        <v>3</v>
      </c>
      <c r="C3583">
        <v>2</v>
      </c>
      <c r="D3583" s="5" t="s">
        <v>37</v>
      </c>
      <c r="E3583" s="6">
        <v>676.27</v>
      </c>
      <c r="F3583" s="6">
        <v>1060.1600000000001</v>
      </c>
      <c r="G3583" s="6">
        <v>1736.43</v>
      </c>
      <c r="H3583" s="6" t="str">
        <f>VLOOKUP(Tabla1[[#This Row],[Caja]],Originales!$I$3:$K$6,2,FALSE)</f>
        <v>Las Canteras</v>
      </c>
      <c r="I3583" s="6" t="str">
        <f>VLOOKUP(Tabla1[[#This Row],[Caja]],Originales!$I$3:$K$6,3,FALSE)</f>
        <v>Las Palmas</v>
      </c>
      <c r="J3583" s="9" t="str">
        <f>VLOOKUP(Tabla1[[#This Row],[CodigoEmpleado]],Originales!$M$3:$P$13,2,FALSE)</f>
        <v>Luis</v>
      </c>
      <c r="K3583" s="10">
        <f>YEAR(Tabla1[[#This Row],[Fecha]])</f>
        <v>2012</v>
      </c>
      <c r="L3583" s="11">
        <f>MONTH(Tabla1[[#This Row],[Fecha]])</f>
        <v>5</v>
      </c>
      <c r="M3583" s="11">
        <f>DAY(Tabla1[[#This Row],[Fecha]])</f>
        <v>15</v>
      </c>
      <c r="N3583" s="11">
        <f>WEEKDAY(Tabla1[[#This Row],[Fecha]],2)</f>
        <v>2</v>
      </c>
      <c r="O3583" s="11" t="str">
        <f t="shared" si="55"/>
        <v>Martes</v>
      </c>
    </row>
    <row r="3584" spans="1:15" x14ac:dyDescent="0.25">
      <c r="A3584" s="4">
        <v>41044</v>
      </c>
      <c r="B3584">
        <v>4</v>
      </c>
      <c r="C3584">
        <v>1</v>
      </c>
      <c r="D3584" s="5" t="s">
        <v>40</v>
      </c>
      <c r="E3584" s="6">
        <v>631.05999999999995</v>
      </c>
      <c r="F3584" s="6">
        <v>971.92</v>
      </c>
      <c r="G3584" s="6">
        <v>1602.98</v>
      </c>
      <c r="H3584" s="6" t="str">
        <f>VLOOKUP(Tabla1[[#This Row],[Caja]],Originales!$I$3:$K$6,2,FALSE)</f>
        <v>Telde</v>
      </c>
      <c r="I3584" s="6" t="str">
        <f>VLOOKUP(Tabla1[[#This Row],[Caja]],Originales!$I$3:$K$6,3,FALSE)</f>
        <v>Las Palmas</v>
      </c>
      <c r="J3584" s="9" t="str">
        <f>VLOOKUP(Tabla1[[#This Row],[CodigoEmpleado]],Originales!$M$3:$P$13,2,FALSE)</f>
        <v>Pepe</v>
      </c>
      <c r="K3584" s="10">
        <f>YEAR(Tabla1[[#This Row],[Fecha]])</f>
        <v>2012</v>
      </c>
      <c r="L3584" s="11">
        <f>MONTH(Tabla1[[#This Row],[Fecha]])</f>
        <v>5</v>
      </c>
      <c r="M3584" s="11">
        <f>DAY(Tabla1[[#This Row],[Fecha]])</f>
        <v>15</v>
      </c>
      <c r="N3584" s="11">
        <f>WEEKDAY(Tabla1[[#This Row],[Fecha]],2)</f>
        <v>2</v>
      </c>
      <c r="O3584" s="11" t="str">
        <f t="shared" si="55"/>
        <v>Martes</v>
      </c>
    </row>
    <row r="3585" spans="1:15" x14ac:dyDescent="0.25">
      <c r="A3585" s="4">
        <v>41044</v>
      </c>
      <c r="B3585">
        <v>4</v>
      </c>
      <c r="C3585">
        <v>2</v>
      </c>
      <c r="D3585" s="5" t="s">
        <v>41</v>
      </c>
      <c r="E3585" s="6">
        <v>764.93</v>
      </c>
      <c r="F3585" s="6">
        <v>1226.52</v>
      </c>
      <c r="G3585" s="6">
        <v>1991.45</v>
      </c>
      <c r="H3585" s="6" t="str">
        <f>VLOOKUP(Tabla1[[#This Row],[Caja]],Originales!$I$3:$K$6,2,FALSE)</f>
        <v>Telde</v>
      </c>
      <c r="I3585" s="6" t="str">
        <f>VLOOKUP(Tabla1[[#This Row],[Caja]],Originales!$I$3:$K$6,3,FALSE)</f>
        <v>Las Palmas</v>
      </c>
      <c r="J3585" s="9" t="str">
        <f>VLOOKUP(Tabla1[[#This Row],[CodigoEmpleado]],Originales!$M$3:$P$13,2,FALSE)</f>
        <v>Javi</v>
      </c>
      <c r="K3585" s="10">
        <f>YEAR(Tabla1[[#This Row],[Fecha]])</f>
        <v>2012</v>
      </c>
      <c r="L3585" s="11">
        <f>MONTH(Tabla1[[#This Row],[Fecha]])</f>
        <v>5</v>
      </c>
      <c r="M3585" s="11">
        <f>DAY(Tabla1[[#This Row],[Fecha]])</f>
        <v>15</v>
      </c>
      <c r="N3585" s="11">
        <f>WEEKDAY(Tabla1[[#This Row],[Fecha]],2)</f>
        <v>2</v>
      </c>
      <c r="O3585" s="11" t="str">
        <f t="shared" si="55"/>
        <v>Martes</v>
      </c>
    </row>
    <row r="3586" spans="1:15" x14ac:dyDescent="0.25">
      <c r="A3586" s="4">
        <v>41045</v>
      </c>
      <c r="B3586">
        <v>1</v>
      </c>
      <c r="C3586">
        <v>1</v>
      </c>
      <c r="D3586" s="5" t="s">
        <v>43</v>
      </c>
      <c r="E3586" s="6">
        <v>657.06</v>
      </c>
      <c r="F3586" s="6">
        <v>998.91</v>
      </c>
      <c r="G3586" s="6">
        <v>1655.97</v>
      </c>
      <c r="H3586" s="6" t="str">
        <f>VLOOKUP(Tabla1[[#This Row],[Caja]],Originales!$I$3:$K$6,2,FALSE)</f>
        <v>Tenerife Norte</v>
      </c>
      <c r="I3586" s="6" t="str">
        <f>VLOOKUP(Tabla1[[#This Row],[Caja]],Originales!$I$3:$K$6,3,FALSE)</f>
        <v>Tenerife</v>
      </c>
      <c r="J3586" s="9" t="str">
        <f>VLOOKUP(Tabla1[[#This Row],[CodigoEmpleado]],Originales!$M$3:$P$13,2,FALSE)</f>
        <v>Jose</v>
      </c>
      <c r="K3586" s="10">
        <f>YEAR(Tabla1[[#This Row],[Fecha]])</f>
        <v>2012</v>
      </c>
      <c r="L3586" s="11">
        <f>MONTH(Tabla1[[#This Row],[Fecha]])</f>
        <v>5</v>
      </c>
      <c r="M3586" s="11">
        <f>DAY(Tabla1[[#This Row],[Fecha]])</f>
        <v>16</v>
      </c>
      <c r="N3586" s="11">
        <f>WEEKDAY(Tabla1[[#This Row],[Fecha]],2)</f>
        <v>3</v>
      </c>
      <c r="O3586" s="11" t="str">
        <f t="shared" ref="O3586:O3649" si="56">IF(N3586=1,"Lunes",IF(N3586=2,"Martes",IF(N3586=3,"Miércoles",IF(N3586=4,"Jueves",IF(N3586=5,"Viernes",IF(N3586=6,"Sábado","Domingo"))))))</f>
        <v>Miércoles</v>
      </c>
    </row>
    <row r="3587" spans="1:15" x14ac:dyDescent="0.25">
      <c r="A3587" s="4">
        <v>41045</v>
      </c>
      <c r="B3587">
        <v>1</v>
      </c>
      <c r="C3587">
        <v>2</v>
      </c>
      <c r="D3587" s="5" t="s">
        <v>47</v>
      </c>
      <c r="E3587" s="6">
        <v>742.72</v>
      </c>
      <c r="F3587" s="6">
        <v>1250.23</v>
      </c>
      <c r="G3587" s="6">
        <v>1992.95</v>
      </c>
      <c r="H3587" s="6" t="str">
        <f>VLOOKUP(Tabla1[[#This Row],[Caja]],Originales!$I$3:$K$6,2,FALSE)</f>
        <v>Tenerife Norte</v>
      </c>
      <c r="I3587" s="6" t="str">
        <f>VLOOKUP(Tabla1[[#This Row],[Caja]],Originales!$I$3:$K$6,3,FALSE)</f>
        <v>Tenerife</v>
      </c>
      <c r="J3587" s="9" t="str">
        <f>VLOOKUP(Tabla1[[#This Row],[CodigoEmpleado]],Originales!$M$3:$P$13,2,FALSE)</f>
        <v>Toño</v>
      </c>
      <c r="K3587" s="10">
        <f>YEAR(Tabla1[[#This Row],[Fecha]])</f>
        <v>2012</v>
      </c>
      <c r="L3587" s="11">
        <f>MONTH(Tabla1[[#This Row],[Fecha]])</f>
        <v>5</v>
      </c>
      <c r="M3587" s="11">
        <f>DAY(Tabla1[[#This Row],[Fecha]])</f>
        <v>16</v>
      </c>
      <c r="N3587" s="11">
        <f>WEEKDAY(Tabla1[[#This Row],[Fecha]],2)</f>
        <v>3</v>
      </c>
      <c r="O3587" s="11" t="str">
        <f t="shared" si="56"/>
        <v>Miércoles</v>
      </c>
    </row>
    <row r="3588" spans="1:15" x14ac:dyDescent="0.25">
      <c r="A3588" s="4">
        <v>41045</v>
      </c>
      <c r="B3588">
        <v>2</v>
      </c>
      <c r="C3588">
        <v>1</v>
      </c>
      <c r="D3588" s="5" t="s">
        <v>24</v>
      </c>
      <c r="E3588" s="6">
        <v>669.65</v>
      </c>
      <c r="F3588" s="6">
        <v>1112.1600000000001</v>
      </c>
      <c r="G3588" s="6">
        <v>1781.81</v>
      </c>
      <c r="H3588" s="6" t="str">
        <f>VLOOKUP(Tabla1[[#This Row],[Caja]],Originales!$I$3:$K$6,2,FALSE)</f>
        <v>Tenerife Sur</v>
      </c>
      <c r="I3588" s="6" t="str">
        <f>VLOOKUP(Tabla1[[#This Row],[Caja]],Originales!$I$3:$K$6,3,FALSE)</f>
        <v>Tenerife</v>
      </c>
      <c r="J3588" s="9" t="str">
        <f>VLOOKUP(Tabla1[[#This Row],[CodigoEmpleado]],Originales!$M$3:$P$13,2,FALSE)</f>
        <v>Ana</v>
      </c>
      <c r="K3588" s="10">
        <f>YEAR(Tabla1[[#This Row],[Fecha]])</f>
        <v>2012</v>
      </c>
      <c r="L3588" s="11">
        <f>MONTH(Tabla1[[#This Row],[Fecha]])</f>
        <v>5</v>
      </c>
      <c r="M3588" s="11">
        <f>DAY(Tabla1[[#This Row],[Fecha]])</f>
        <v>16</v>
      </c>
      <c r="N3588" s="11">
        <f>WEEKDAY(Tabla1[[#This Row],[Fecha]],2)</f>
        <v>3</v>
      </c>
      <c r="O3588" s="11" t="str">
        <f t="shared" si="56"/>
        <v>Miércoles</v>
      </c>
    </row>
    <row r="3589" spans="1:15" x14ac:dyDescent="0.25">
      <c r="A3589" s="4">
        <v>41045</v>
      </c>
      <c r="B3589">
        <v>2</v>
      </c>
      <c r="C3589">
        <v>2</v>
      </c>
      <c r="D3589" s="5" t="s">
        <v>30</v>
      </c>
      <c r="E3589" s="6">
        <v>554.08000000000004</v>
      </c>
      <c r="F3589" s="6">
        <v>951.55</v>
      </c>
      <c r="G3589" s="6">
        <v>1505.63</v>
      </c>
      <c r="H3589" s="6" t="str">
        <f>VLOOKUP(Tabla1[[#This Row],[Caja]],Originales!$I$3:$K$6,2,FALSE)</f>
        <v>Tenerife Sur</v>
      </c>
      <c r="I3589" s="6" t="str">
        <f>VLOOKUP(Tabla1[[#This Row],[Caja]],Originales!$I$3:$K$6,3,FALSE)</f>
        <v>Tenerife</v>
      </c>
      <c r="J3589" s="9" t="str">
        <f>VLOOKUP(Tabla1[[#This Row],[CodigoEmpleado]],Originales!$M$3:$P$13,2,FALSE)</f>
        <v>Juan</v>
      </c>
      <c r="K3589" s="10">
        <f>YEAR(Tabla1[[#This Row],[Fecha]])</f>
        <v>2012</v>
      </c>
      <c r="L3589" s="11">
        <f>MONTH(Tabla1[[#This Row],[Fecha]])</f>
        <v>5</v>
      </c>
      <c r="M3589" s="11">
        <f>DAY(Tabla1[[#This Row],[Fecha]])</f>
        <v>16</v>
      </c>
      <c r="N3589" s="11">
        <f>WEEKDAY(Tabla1[[#This Row],[Fecha]],2)</f>
        <v>3</v>
      </c>
      <c r="O3589" s="11" t="str">
        <f t="shared" si="56"/>
        <v>Miércoles</v>
      </c>
    </row>
    <row r="3590" spans="1:15" x14ac:dyDescent="0.25">
      <c r="A3590" s="4">
        <v>41045</v>
      </c>
      <c r="B3590">
        <v>3</v>
      </c>
      <c r="C3590">
        <v>1</v>
      </c>
      <c r="D3590" s="5" t="s">
        <v>16</v>
      </c>
      <c r="E3590" s="6">
        <v>646.99</v>
      </c>
      <c r="F3590" s="6">
        <v>1103.3699999999999</v>
      </c>
      <c r="G3590" s="6">
        <v>1750.36</v>
      </c>
      <c r="H3590" s="6" t="str">
        <f>VLOOKUP(Tabla1[[#This Row],[Caja]],Originales!$I$3:$K$6,2,FALSE)</f>
        <v>Las Canteras</v>
      </c>
      <c r="I3590" s="6" t="str">
        <f>VLOOKUP(Tabla1[[#This Row],[Caja]],Originales!$I$3:$K$6,3,FALSE)</f>
        <v>Las Palmas</v>
      </c>
      <c r="J3590" s="9" t="str">
        <f>VLOOKUP(Tabla1[[#This Row],[CodigoEmpleado]],Originales!$M$3:$P$13,2,FALSE)</f>
        <v>Jorge</v>
      </c>
      <c r="K3590" s="10">
        <f>YEAR(Tabla1[[#This Row],[Fecha]])</f>
        <v>2012</v>
      </c>
      <c r="L3590" s="11">
        <f>MONTH(Tabla1[[#This Row],[Fecha]])</f>
        <v>5</v>
      </c>
      <c r="M3590" s="11">
        <f>DAY(Tabla1[[#This Row],[Fecha]])</f>
        <v>16</v>
      </c>
      <c r="N3590" s="11">
        <f>WEEKDAY(Tabla1[[#This Row],[Fecha]],2)</f>
        <v>3</v>
      </c>
      <c r="O3590" s="11" t="str">
        <f t="shared" si="56"/>
        <v>Miércoles</v>
      </c>
    </row>
    <row r="3591" spans="1:15" x14ac:dyDescent="0.25">
      <c r="A3591" s="4">
        <v>41045</v>
      </c>
      <c r="B3591">
        <v>3</v>
      </c>
      <c r="C3591">
        <v>2</v>
      </c>
      <c r="D3591" s="5" t="s">
        <v>22</v>
      </c>
      <c r="E3591" s="6">
        <v>781.12</v>
      </c>
      <c r="F3591" s="6">
        <v>1226.4100000000001</v>
      </c>
      <c r="G3591" s="6">
        <v>2007.53</v>
      </c>
      <c r="H3591" s="6" t="str">
        <f>VLOOKUP(Tabla1[[#This Row],[Caja]],Originales!$I$3:$K$6,2,FALSE)</f>
        <v>Las Canteras</v>
      </c>
      <c r="I3591" s="6" t="str">
        <f>VLOOKUP(Tabla1[[#This Row],[Caja]],Originales!$I$3:$K$6,3,FALSE)</f>
        <v>Las Palmas</v>
      </c>
      <c r="J3591" s="9" t="str">
        <f>VLOOKUP(Tabla1[[#This Row],[CodigoEmpleado]],Originales!$M$3:$P$13,2,FALSE)</f>
        <v>Paco</v>
      </c>
      <c r="K3591" s="10">
        <f>YEAR(Tabla1[[#This Row],[Fecha]])</f>
        <v>2012</v>
      </c>
      <c r="L3591" s="11">
        <f>MONTH(Tabla1[[#This Row],[Fecha]])</f>
        <v>5</v>
      </c>
      <c r="M3591" s="11">
        <f>DAY(Tabla1[[#This Row],[Fecha]])</f>
        <v>16</v>
      </c>
      <c r="N3591" s="11">
        <f>WEEKDAY(Tabla1[[#This Row],[Fecha]],2)</f>
        <v>3</v>
      </c>
      <c r="O3591" s="11" t="str">
        <f t="shared" si="56"/>
        <v>Miércoles</v>
      </c>
    </row>
    <row r="3592" spans="1:15" x14ac:dyDescent="0.25">
      <c r="A3592" s="4">
        <v>41045</v>
      </c>
      <c r="B3592">
        <v>4</v>
      </c>
      <c r="C3592">
        <v>1</v>
      </c>
      <c r="D3592" s="5" t="s">
        <v>27</v>
      </c>
      <c r="E3592" s="6">
        <v>643.52</v>
      </c>
      <c r="F3592" s="6">
        <v>984.37</v>
      </c>
      <c r="G3592" s="6">
        <v>1627.89</v>
      </c>
      <c r="H3592" s="6" t="str">
        <f>VLOOKUP(Tabla1[[#This Row],[Caja]],Originales!$I$3:$K$6,2,FALSE)</f>
        <v>Telde</v>
      </c>
      <c r="I3592" s="6" t="str">
        <f>VLOOKUP(Tabla1[[#This Row],[Caja]],Originales!$I$3:$K$6,3,FALSE)</f>
        <v>Las Palmas</v>
      </c>
      <c r="J3592" s="9" t="str">
        <f>VLOOKUP(Tabla1[[#This Row],[CodigoEmpleado]],Originales!$M$3:$P$13,2,FALSE)</f>
        <v>Bea</v>
      </c>
      <c r="K3592" s="10">
        <f>YEAR(Tabla1[[#This Row],[Fecha]])</f>
        <v>2012</v>
      </c>
      <c r="L3592" s="11">
        <f>MONTH(Tabla1[[#This Row],[Fecha]])</f>
        <v>5</v>
      </c>
      <c r="M3592" s="11">
        <f>DAY(Tabla1[[#This Row],[Fecha]])</f>
        <v>16</v>
      </c>
      <c r="N3592" s="11">
        <f>WEEKDAY(Tabla1[[#This Row],[Fecha]],2)</f>
        <v>3</v>
      </c>
      <c r="O3592" s="11" t="str">
        <f t="shared" si="56"/>
        <v>Miércoles</v>
      </c>
    </row>
    <row r="3593" spans="1:15" x14ac:dyDescent="0.25">
      <c r="A3593" s="4">
        <v>41045</v>
      </c>
      <c r="B3593">
        <v>4</v>
      </c>
      <c r="C3593">
        <v>2</v>
      </c>
      <c r="D3593" s="5" t="s">
        <v>32</v>
      </c>
      <c r="E3593" s="6">
        <v>681.65</v>
      </c>
      <c r="F3593" s="6">
        <v>1029</v>
      </c>
      <c r="G3593" s="6">
        <v>1710.65</v>
      </c>
      <c r="H3593" s="6" t="str">
        <f>VLOOKUP(Tabla1[[#This Row],[Caja]],Originales!$I$3:$K$6,2,FALSE)</f>
        <v>Telde</v>
      </c>
      <c r="I3593" s="6" t="str">
        <f>VLOOKUP(Tabla1[[#This Row],[Caja]],Originales!$I$3:$K$6,3,FALSE)</f>
        <v>Las Palmas</v>
      </c>
      <c r="J3593" s="9" t="str">
        <f>VLOOKUP(Tabla1[[#This Row],[CodigoEmpleado]],Originales!$M$3:$P$13,2,FALSE)</f>
        <v>Ana</v>
      </c>
      <c r="K3593" s="10">
        <f>YEAR(Tabla1[[#This Row],[Fecha]])</f>
        <v>2012</v>
      </c>
      <c r="L3593" s="11">
        <f>MONTH(Tabla1[[#This Row],[Fecha]])</f>
        <v>5</v>
      </c>
      <c r="M3593" s="11">
        <f>DAY(Tabla1[[#This Row],[Fecha]])</f>
        <v>16</v>
      </c>
      <c r="N3593" s="11">
        <f>WEEKDAY(Tabla1[[#This Row],[Fecha]],2)</f>
        <v>3</v>
      </c>
      <c r="O3593" s="11" t="str">
        <f t="shared" si="56"/>
        <v>Miércoles</v>
      </c>
    </row>
    <row r="3594" spans="1:15" x14ac:dyDescent="0.25">
      <c r="A3594" s="4">
        <v>41046</v>
      </c>
      <c r="B3594">
        <v>1</v>
      </c>
      <c r="C3594">
        <v>1</v>
      </c>
      <c r="D3594" s="5" t="s">
        <v>37</v>
      </c>
      <c r="E3594" s="6">
        <v>556.65</v>
      </c>
      <c r="F3594" s="6">
        <v>960.49</v>
      </c>
      <c r="G3594" s="6">
        <v>1517.14</v>
      </c>
      <c r="H3594" s="6" t="str">
        <f>VLOOKUP(Tabla1[[#This Row],[Caja]],Originales!$I$3:$K$6,2,FALSE)</f>
        <v>Tenerife Norte</v>
      </c>
      <c r="I3594" s="6" t="str">
        <f>VLOOKUP(Tabla1[[#This Row],[Caja]],Originales!$I$3:$K$6,3,FALSE)</f>
        <v>Tenerife</v>
      </c>
      <c r="J3594" s="9" t="str">
        <f>VLOOKUP(Tabla1[[#This Row],[CodigoEmpleado]],Originales!$M$3:$P$13,2,FALSE)</f>
        <v>Luis</v>
      </c>
      <c r="K3594" s="10">
        <f>YEAR(Tabla1[[#This Row],[Fecha]])</f>
        <v>2012</v>
      </c>
      <c r="L3594" s="11">
        <f>MONTH(Tabla1[[#This Row],[Fecha]])</f>
        <v>5</v>
      </c>
      <c r="M3594" s="11">
        <f>DAY(Tabla1[[#This Row],[Fecha]])</f>
        <v>17</v>
      </c>
      <c r="N3594" s="11">
        <f>WEEKDAY(Tabla1[[#This Row],[Fecha]],2)</f>
        <v>4</v>
      </c>
      <c r="O3594" s="11" t="str">
        <f t="shared" si="56"/>
        <v>Jueves</v>
      </c>
    </row>
    <row r="3595" spans="1:15" x14ac:dyDescent="0.25">
      <c r="A3595" s="4">
        <v>41046</v>
      </c>
      <c r="B3595">
        <v>1</v>
      </c>
      <c r="C3595">
        <v>2</v>
      </c>
      <c r="D3595" s="5" t="s">
        <v>40</v>
      </c>
      <c r="E3595" s="6">
        <v>809.34</v>
      </c>
      <c r="F3595" s="6">
        <v>1234.53</v>
      </c>
      <c r="G3595" s="6">
        <v>2043.87</v>
      </c>
      <c r="H3595" s="6" t="str">
        <f>VLOOKUP(Tabla1[[#This Row],[Caja]],Originales!$I$3:$K$6,2,FALSE)</f>
        <v>Tenerife Norte</v>
      </c>
      <c r="I3595" s="6" t="str">
        <f>VLOOKUP(Tabla1[[#This Row],[Caja]],Originales!$I$3:$K$6,3,FALSE)</f>
        <v>Tenerife</v>
      </c>
      <c r="J3595" s="9" t="str">
        <f>VLOOKUP(Tabla1[[#This Row],[CodigoEmpleado]],Originales!$M$3:$P$13,2,FALSE)</f>
        <v>Pepe</v>
      </c>
      <c r="K3595" s="10">
        <f>YEAR(Tabla1[[#This Row],[Fecha]])</f>
        <v>2012</v>
      </c>
      <c r="L3595" s="11">
        <f>MONTH(Tabla1[[#This Row],[Fecha]])</f>
        <v>5</v>
      </c>
      <c r="M3595" s="11">
        <f>DAY(Tabla1[[#This Row],[Fecha]])</f>
        <v>17</v>
      </c>
      <c r="N3595" s="11">
        <f>WEEKDAY(Tabla1[[#This Row],[Fecha]],2)</f>
        <v>4</v>
      </c>
      <c r="O3595" s="11" t="str">
        <f t="shared" si="56"/>
        <v>Jueves</v>
      </c>
    </row>
    <row r="3596" spans="1:15" x14ac:dyDescent="0.25">
      <c r="A3596" s="4">
        <v>41046</v>
      </c>
      <c r="B3596">
        <v>2</v>
      </c>
      <c r="C3596">
        <v>1</v>
      </c>
      <c r="D3596" s="5" t="s">
        <v>41</v>
      </c>
      <c r="E3596" s="6">
        <v>595.78</v>
      </c>
      <c r="F3596" s="6">
        <v>1028.24</v>
      </c>
      <c r="G3596" s="6">
        <v>1624.02</v>
      </c>
      <c r="H3596" s="6" t="str">
        <f>VLOOKUP(Tabla1[[#This Row],[Caja]],Originales!$I$3:$K$6,2,FALSE)</f>
        <v>Tenerife Sur</v>
      </c>
      <c r="I3596" s="6" t="str">
        <f>VLOOKUP(Tabla1[[#This Row],[Caja]],Originales!$I$3:$K$6,3,FALSE)</f>
        <v>Tenerife</v>
      </c>
      <c r="J3596" s="9" t="str">
        <f>VLOOKUP(Tabla1[[#This Row],[CodigoEmpleado]],Originales!$M$3:$P$13,2,FALSE)</f>
        <v>Javi</v>
      </c>
      <c r="K3596" s="10">
        <f>YEAR(Tabla1[[#This Row],[Fecha]])</f>
        <v>2012</v>
      </c>
      <c r="L3596" s="11">
        <f>MONTH(Tabla1[[#This Row],[Fecha]])</f>
        <v>5</v>
      </c>
      <c r="M3596" s="11">
        <f>DAY(Tabla1[[#This Row],[Fecha]])</f>
        <v>17</v>
      </c>
      <c r="N3596" s="11">
        <f>WEEKDAY(Tabla1[[#This Row],[Fecha]],2)</f>
        <v>4</v>
      </c>
      <c r="O3596" s="11" t="str">
        <f t="shared" si="56"/>
        <v>Jueves</v>
      </c>
    </row>
    <row r="3597" spans="1:15" x14ac:dyDescent="0.25">
      <c r="A3597" s="4">
        <v>41046</v>
      </c>
      <c r="B3597">
        <v>2</v>
      </c>
      <c r="C3597">
        <v>2</v>
      </c>
      <c r="D3597" s="5" t="s">
        <v>43</v>
      </c>
      <c r="E3597" s="6">
        <v>737.32</v>
      </c>
      <c r="F3597" s="6">
        <v>1156.8699999999999</v>
      </c>
      <c r="G3597" s="6">
        <v>1894.19</v>
      </c>
      <c r="H3597" s="6" t="str">
        <f>VLOOKUP(Tabla1[[#This Row],[Caja]],Originales!$I$3:$K$6,2,FALSE)</f>
        <v>Tenerife Sur</v>
      </c>
      <c r="I3597" s="6" t="str">
        <f>VLOOKUP(Tabla1[[#This Row],[Caja]],Originales!$I$3:$K$6,3,FALSE)</f>
        <v>Tenerife</v>
      </c>
      <c r="J3597" s="9" t="str">
        <f>VLOOKUP(Tabla1[[#This Row],[CodigoEmpleado]],Originales!$M$3:$P$13,2,FALSE)</f>
        <v>Jose</v>
      </c>
      <c r="K3597" s="10">
        <f>YEAR(Tabla1[[#This Row],[Fecha]])</f>
        <v>2012</v>
      </c>
      <c r="L3597" s="11">
        <f>MONTH(Tabla1[[#This Row],[Fecha]])</f>
        <v>5</v>
      </c>
      <c r="M3597" s="11">
        <f>DAY(Tabla1[[#This Row],[Fecha]])</f>
        <v>17</v>
      </c>
      <c r="N3597" s="11">
        <f>WEEKDAY(Tabla1[[#This Row],[Fecha]],2)</f>
        <v>4</v>
      </c>
      <c r="O3597" s="11" t="str">
        <f t="shared" si="56"/>
        <v>Jueves</v>
      </c>
    </row>
    <row r="3598" spans="1:15" x14ac:dyDescent="0.25">
      <c r="A3598" s="4">
        <v>41046</v>
      </c>
      <c r="B3598">
        <v>3</v>
      </c>
      <c r="C3598">
        <v>1</v>
      </c>
      <c r="D3598" s="5" t="s">
        <v>47</v>
      </c>
      <c r="E3598" s="6">
        <v>575.02</v>
      </c>
      <c r="F3598" s="6">
        <v>1013.01</v>
      </c>
      <c r="G3598" s="6">
        <v>1588.03</v>
      </c>
      <c r="H3598" s="6" t="str">
        <f>VLOOKUP(Tabla1[[#This Row],[Caja]],Originales!$I$3:$K$6,2,FALSE)</f>
        <v>Las Canteras</v>
      </c>
      <c r="I3598" s="6" t="str">
        <f>VLOOKUP(Tabla1[[#This Row],[Caja]],Originales!$I$3:$K$6,3,FALSE)</f>
        <v>Las Palmas</v>
      </c>
      <c r="J3598" s="9" t="str">
        <f>VLOOKUP(Tabla1[[#This Row],[CodigoEmpleado]],Originales!$M$3:$P$13,2,FALSE)</f>
        <v>Toño</v>
      </c>
      <c r="K3598" s="10">
        <f>YEAR(Tabla1[[#This Row],[Fecha]])</f>
        <v>2012</v>
      </c>
      <c r="L3598" s="11">
        <f>MONTH(Tabla1[[#This Row],[Fecha]])</f>
        <v>5</v>
      </c>
      <c r="M3598" s="11">
        <f>DAY(Tabla1[[#This Row],[Fecha]])</f>
        <v>17</v>
      </c>
      <c r="N3598" s="11">
        <f>WEEKDAY(Tabla1[[#This Row],[Fecha]],2)</f>
        <v>4</v>
      </c>
      <c r="O3598" s="11" t="str">
        <f t="shared" si="56"/>
        <v>Jueves</v>
      </c>
    </row>
    <row r="3599" spans="1:15" x14ac:dyDescent="0.25">
      <c r="A3599" s="4">
        <v>41046</v>
      </c>
      <c r="B3599">
        <v>3</v>
      </c>
      <c r="C3599">
        <v>2</v>
      </c>
      <c r="D3599" s="5" t="s">
        <v>24</v>
      </c>
      <c r="E3599" s="6">
        <v>819.79</v>
      </c>
      <c r="F3599" s="6">
        <v>1261.04</v>
      </c>
      <c r="G3599" s="6">
        <v>2080.83</v>
      </c>
      <c r="H3599" s="6" t="str">
        <f>VLOOKUP(Tabla1[[#This Row],[Caja]],Originales!$I$3:$K$6,2,FALSE)</f>
        <v>Las Canteras</v>
      </c>
      <c r="I3599" s="6" t="str">
        <f>VLOOKUP(Tabla1[[#This Row],[Caja]],Originales!$I$3:$K$6,3,FALSE)</f>
        <v>Las Palmas</v>
      </c>
      <c r="J3599" s="9" t="str">
        <f>VLOOKUP(Tabla1[[#This Row],[CodigoEmpleado]],Originales!$M$3:$P$13,2,FALSE)</f>
        <v>Ana</v>
      </c>
      <c r="K3599" s="10">
        <f>YEAR(Tabla1[[#This Row],[Fecha]])</f>
        <v>2012</v>
      </c>
      <c r="L3599" s="11">
        <f>MONTH(Tabla1[[#This Row],[Fecha]])</f>
        <v>5</v>
      </c>
      <c r="M3599" s="11">
        <f>DAY(Tabla1[[#This Row],[Fecha]])</f>
        <v>17</v>
      </c>
      <c r="N3599" s="11">
        <f>WEEKDAY(Tabla1[[#This Row],[Fecha]],2)</f>
        <v>4</v>
      </c>
      <c r="O3599" s="11" t="str">
        <f t="shared" si="56"/>
        <v>Jueves</v>
      </c>
    </row>
    <row r="3600" spans="1:15" x14ac:dyDescent="0.25">
      <c r="A3600" s="4">
        <v>41046</v>
      </c>
      <c r="B3600">
        <v>4</v>
      </c>
      <c r="C3600">
        <v>1</v>
      </c>
      <c r="D3600" s="5" t="s">
        <v>30</v>
      </c>
      <c r="E3600" s="6">
        <v>580.6</v>
      </c>
      <c r="F3600" s="6">
        <v>1008.81</v>
      </c>
      <c r="G3600" s="6">
        <v>1589.41</v>
      </c>
      <c r="H3600" s="6" t="str">
        <f>VLOOKUP(Tabla1[[#This Row],[Caja]],Originales!$I$3:$K$6,2,FALSE)</f>
        <v>Telde</v>
      </c>
      <c r="I3600" s="6" t="str">
        <f>VLOOKUP(Tabla1[[#This Row],[Caja]],Originales!$I$3:$K$6,3,FALSE)</f>
        <v>Las Palmas</v>
      </c>
      <c r="J3600" s="9" t="str">
        <f>VLOOKUP(Tabla1[[#This Row],[CodigoEmpleado]],Originales!$M$3:$P$13,2,FALSE)</f>
        <v>Juan</v>
      </c>
      <c r="K3600" s="10">
        <f>YEAR(Tabla1[[#This Row],[Fecha]])</f>
        <v>2012</v>
      </c>
      <c r="L3600" s="11">
        <f>MONTH(Tabla1[[#This Row],[Fecha]])</f>
        <v>5</v>
      </c>
      <c r="M3600" s="11">
        <f>DAY(Tabla1[[#This Row],[Fecha]])</f>
        <v>17</v>
      </c>
      <c r="N3600" s="11">
        <f>WEEKDAY(Tabla1[[#This Row],[Fecha]],2)</f>
        <v>4</v>
      </c>
      <c r="O3600" s="11" t="str">
        <f t="shared" si="56"/>
        <v>Jueves</v>
      </c>
    </row>
    <row r="3601" spans="1:15" x14ac:dyDescent="0.25">
      <c r="A3601" s="4">
        <v>41046</v>
      </c>
      <c r="B3601">
        <v>4</v>
      </c>
      <c r="C3601">
        <v>2</v>
      </c>
      <c r="D3601" s="5" t="s">
        <v>16</v>
      </c>
      <c r="E3601" s="6">
        <v>723.23</v>
      </c>
      <c r="F3601" s="6">
        <v>1164.1199999999999</v>
      </c>
      <c r="G3601" s="6">
        <v>1887.35</v>
      </c>
      <c r="H3601" s="6" t="str">
        <f>VLOOKUP(Tabla1[[#This Row],[Caja]],Originales!$I$3:$K$6,2,FALSE)</f>
        <v>Telde</v>
      </c>
      <c r="I3601" s="6" t="str">
        <f>VLOOKUP(Tabla1[[#This Row],[Caja]],Originales!$I$3:$K$6,3,FALSE)</f>
        <v>Las Palmas</v>
      </c>
      <c r="J3601" s="9" t="str">
        <f>VLOOKUP(Tabla1[[#This Row],[CodigoEmpleado]],Originales!$M$3:$P$13,2,FALSE)</f>
        <v>Jorge</v>
      </c>
      <c r="K3601" s="10">
        <f>YEAR(Tabla1[[#This Row],[Fecha]])</f>
        <v>2012</v>
      </c>
      <c r="L3601" s="11">
        <f>MONTH(Tabla1[[#This Row],[Fecha]])</f>
        <v>5</v>
      </c>
      <c r="M3601" s="11">
        <f>DAY(Tabla1[[#This Row],[Fecha]])</f>
        <v>17</v>
      </c>
      <c r="N3601" s="11">
        <f>WEEKDAY(Tabla1[[#This Row],[Fecha]],2)</f>
        <v>4</v>
      </c>
      <c r="O3601" s="11" t="str">
        <f t="shared" si="56"/>
        <v>Jueves</v>
      </c>
    </row>
    <row r="3602" spans="1:15" x14ac:dyDescent="0.25">
      <c r="A3602" s="4">
        <v>41047</v>
      </c>
      <c r="B3602">
        <v>1</v>
      </c>
      <c r="C3602">
        <v>1</v>
      </c>
      <c r="D3602" s="5" t="s">
        <v>22</v>
      </c>
      <c r="E3602" s="6">
        <v>608.24</v>
      </c>
      <c r="F3602" s="6">
        <v>1016.84</v>
      </c>
      <c r="G3602" s="6">
        <v>1625.08</v>
      </c>
      <c r="H3602" s="6" t="str">
        <f>VLOOKUP(Tabla1[[#This Row],[Caja]],Originales!$I$3:$K$6,2,FALSE)</f>
        <v>Tenerife Norte</v>
      </c>
      <c r="I3602" s="6" t="str">
        <f>VLOOKUP(Tabla1[[#This Row],[Caja]],Originales!$I$3:$K$6,3,FALSE)</f>
        <v>Tenerife</v>
      </c>
      <c r="J3602" s="9" t="str">
        <f>VLOOKUP(Tabla1[[#This Row],[CodigoEmpleado]],Originales!$M$3:$P$13,2,FALSE)</f>
        <v>Paco</v>
      </c>
      <c r="K3602" s="10">
        <f>YEAR(Tabla1[[#This Row],[Fecha]])</f>
        <v>2012</v>
      </c>
      <c r="L3602" s="11">
        <f>MONTH(Tabla1[[#This Row],[Fecha]])</f>
        <v>5</v>
      </c>
      <c r="M3602" s="11">
        <f>DAY(Tabla1[[#This Row],[Fecha]])</f>
        <v>18</v>
      </c>
      <c r="N3602" s="11">
        <f>WEEKDAY(Tabla1[[#This Row],[Fecha]],2)</f>
        <v>5</v>
      </c>
      <c r="O3602" s="11" t="str">
        <f t="shared" si="56"/>
        <v>Viernes</v>
      </c>
    </row>
    <row r="3603" spans="1:15" x14ac:dyDescent="0.25">
      <c r="A3603" s="4">
        <v>41047</v>
      </c>
      <c r="B3603">
        <v>1</v>
      </c>
      <c r="C3603">
        <v>2</v>
      </c>
      <c r="D3603" s="5" t="s">
        <v>27</v>
      </c>
      <c r="E3603" s="6">
        <v>638.74</v>
      </c>
      <c r="F3603" s="6">
        <v>964.8</v>
      </c>
      <c r="G3603" s="6">
        <v>1603.54</v>
      </c>
      <c r="H3603" s="6" t="str">
        <f>VLOOKUP(Tabla1[[#This Row],[Caja]],Originales!$I$3:$K$6,2,FALSE)</f>
        <v>Tenerife Norte</v>
      </c>
      <c r="I3603" s="6" t="str">
        <f>VLOOKUP(Tabla1[[#This Row],[Caja]],Originales!$I$3:$K$6,3,FALSE)</f>
        <v>Tenerife</v>
      </c>
      <c r="J3603" s="9" t="str">
        <f>VLOOKUP(Tabla1[[#This Row],[CodigoEmpleado]],Originales!$M$3:$P$13,2,FALSE)</f>
        <v>Bea</v>
      </c>
      <c r="K3603" s="10">
        <f>YEAR(Tabla1[[#This Row],[Fecha]])</f>
        <v>2012</v>
      </c>
      <c r="L3603" s="11">
        <f>MONTH(Tabla1[[#This Row],[Fecha]])</f>
        <v>5</v>
      </c>
      <c r="M3603" s="11">
        <f>DAY(Tabla1[[#This Row],[Fecha]])</f>
        <v>18</v>
      </c>
      <c r="N3603" s="11">
        <f>WEEKDAY(Tabla1[[#This Row],[Fecha]],2)</f>
        <v>5</v>
      </c>
      <c r="O3603" s="11" t="str">
        <f t="shared" si="56"/>
        <v>Viernes</v>
      </c>
    </row>
    <row r="3604" spans="1:15" x14ac:dyDescent="0.25">
      <c r="A3604" s="4">
        <v>41047</v>
      </c>
      <c r="B3604">
        <v>2</v>
      </c>
      <c r="C3604">
        <v>1</v>
      </c>
      <c r="D3604" s="5" t="s">
        <v>32</v>
      </c>
      <c r="E3604" s="6">
        <v>649.94000000000005</v>
      </c>
      <c r="F3604" s="6">
        <v>1006.61</v>
      </c>
      <c r="G3604" s="6">
        <v>1656.55</v>
      </c>
      <c r="H3604" s="6" t="str">
        <f>VLOOKUP(Tabla1[[#This Row],[Caja]],Originales!$I$3:$K$6,2,FALSE)</f>
        <v>Tenerife Sur</v>
      </c>
      <c r="I3604" s="6" t="str">
        <f>VLOOKUP(Tabla1[[#This Row],[Caja]],Originales!$I$3:$K$6,3,FALSE)</f>
        <v>Tenerife</v>
      </c>
      <c r="J3604" s="9" t="str">
        <f>VLOOKUP(Tabla1[[#This Row],[CodigoEmpleado]],Originales!$M$3:$P$13,2,FALSE)</f>
        <v>Ana</v>
      </c>
      <c r="K3604" s="10">
        <f>YEAR(Tabla1[[#This Row],[Fecha]])</f>
        <v>2012</v>
      </c>
      <c r="L3604" s="11">
        <f>MONTH(Tabla1[[#This Row],[Fecha]])</f>
        <v>5</v>
      </c>
      <c r="M3604" s="11">
        <f>DAY(Tabla1[[#This Row],[Fecha]])</f>
        <v>18</v>
      </c>
      <c r="N3604" s="11">
        <f>WEEKDAY(Tabla1[[#This Row],[Fecha]],2)</f>
        <v>5</v>
      </c>
      <c r="O3604" s="11" t="str">
        <f t="shared" si="56"/>
        <v>Viernes</v>
      </c>
    </row>
    <row r="3605" spans="1:15" x14ac:dyDescent="0.25">
      <c r="A3605" s="4">
        <v>41047</v>
      </c>
      <c r="B3605">
        <v>2</v>
      </c>
      <c r="C3605">
        <v>2</v>
      </c>
      <c r="D3605" s="5" t="s">
        <v>37</v>
      </c>
      <c r="E3605" s="6">
        <v>753.09</v>
      </c>
      <c r="F3605" s="6">
        <v>1153.27</v>
      </c>
      <c r="G3605" s="6">
        <v>1906.36</v>
      </c>
      <c r="H3605" s="6" t="str">
        <f>VLOOKUP(Tabla1[[#This Row],[Caja]],Originales!$I$3:$K$6,2,FALSE)</f>
        <v>Tenerife Sur</v>
      </c>
      <c r="I3605" s="6" t="str">
        <f>VLOOKUP(Tabla1[[#This Row],[Caja]],Originales!$I$3:$K$6,3,FALSE)</f>
        <v>Tenerife</v>
      </c>
      <c r="J3605" s="9" t="str">
        <f>VLOOKUP(Tabla1[[#This Row],[CodigoEmpleado]],Originales!$M$3:$P$13,2,FALSE)</f>
        <v>Luis</v>
      </c>
      <c r="K3605" s="10">
        <f>YEAR(Tabla1[[#This Row],[Fecha]])</f>
        <v>2012</v>
      </c>
      <c r="L3605" s="11">
        <f>MONTH(Tabla1[[#This Row],[Fecha]])</f>
        <v>5</v>
      </c>
      <c r="M3605" s="11">
        <f>DAY(Tabla1[[#This Row],[Fecha]])</f>
        <v>18</v>
      </c>
      <c r="N3605" s="11">
        <f>WEEKDAY(Tabla1[[#This Row],[Fecha]],2)</f>
        <v>5</v>
      </c>
      <c r="O3605" s="11" t="str">
        <f t="shared" si="56"/>
        <v>Viernes</v>
      </c>
    </row>
    <row r="3606" spans="1:15" x14ac:dyDescent="0.25">
      <c r="A3606" s="4">
        <v>41047</v>
      </c>
      <c r="B3606">
        <v>3</v>
      </c>
      <c r="C3606">
        <v>1</v>
      </c>
      <c r="D3606" s="5" t="s">
        <v>40</v>
      </c>
      <c r="E3606" s="6">
        <v>607.67999999999995</v>
      </c>
      <c r="F3606" s="6">
        <v>1073.01</v>
      </c>
      <c r="G3606" s="6">
        <v>1680.69</v>
      </c>
      <c r="H3606" s="6" t="str">
        <f>VLOOKUP(Tabla1[[#This Row],[Caja]],Originales!$I$3:$K$6,2,FALSE)</f>
        <v>Las Canteras</v>
      </c>
      <c r="I3606" s="6" t="str">
        <f>VLOOKUP(Tabla1[[#This Row],[Caja]],Originales!$I$3:$K$6,3,FALSE)</f>
        <v>Las Palmas</v>
      </c>
      <c r="J3606" s="9" t="str">
        <f>VLOOKUP(Tabla1[[#This Row],[CodigoEmpleado]],Originales!$M$3:$P$13,2,FALSE)</f>
        <v>Pepe</v>
      </c>
      <c r="K3606" s="10">
        <f>YEAR(Tabla1[[#This Row],[Fecha]])</f>
        <v>2012</v>
      </c>
      <c r="L3606" s="11">
        <f>MONTH(Tabla1[[#This Row],[Fecha]])</f>
        <v>5</v>
      </c>
      <c r="M3606" s="11">
        <f>DAY(Tabla1[[#This Row],[Fecha]])</f>
        <v>18</v>
      </c>
      <c r="N3606" s="11">
        <f>WEEKDAY(Tabla1[[#This Row],[Fecha]],2)</f>
        <v>5</v>
      </c>
      <c r="O3606" s="11" t="str">
        <f t="shared" si="56"/>
        <v>Viernes</v>
      </c>
    </row>
    <row r="3607" spans="1:15" x14ac:dyDescent="0.25">
      <c r="A3607" s="4">
        <v>41047</v>
      </c>
      <c r="B3607">
        <v>3</v>
      </c>
      <c r="C3607">
        <v>2</v>
      </c>
      <c r="D3607" s="5" t="s">
        <v>41</v>
      </c>
      <c r="E3607" s="6">
        <v>796.46</v>
      </c>
      <c r="F3607" s="6">
        <v>1257.58</v>
      </c>
      <c r="G3607" s="6">
        <v>2054.04</v>
      </c>
      <c r="H3607" s="6" t="str">
        <f>VLOOKUP(Tabla1[[#This Row],[Caja]],Originales!$I$3:$K$6,2,FALSE)</f>
        <v>Las Canteras</v>
      </c>
      <c r="I3607" s="6" t="str">
        <f>VLOOKUP(Tabla1[[#This Row],[Caja]],Originales!$I$3:$K$6,3,FALSE)</f>
        <v>Las Palmas</v>
      </c>
      <c r="J3607" s="9" t="str">
        <f>VLOOKUP(Tabla1[[#This Row],[CodigoEmpleado]],Originales!$M$3:$P$13,2,FALSE)</f>
        <v>Javi</v>
      </c>
      <c r="K3607" s="10">
        <f>YEAR(Tabla1[[#This Row],[Fecha]])</f>
        <v>2012</v>
      </c>
      <c r="L3607" s="11">
        <f>MONTH(Tabla1[[#This Row],[Fecha]])</f>
        <v>5</v>
      </c>
      <c r="M3607" s="11">
        <f>DAY(Tabla1[[#This Row],[Fecha]])</f>
        <v>18</v>
      </c>
      <c r="N3607" s="11">
        <f>WEEKDAY(Tabla1[[#This Row],[Fecha]],2)</f>
        <v>5</v>
      </c>
      <c r="O3607" s="11" t="str">
        <f t="shared" si="56"/>
        <v>Viernes</v>
      </c>
    </row>
    <row r="3608" spans="1:15" x14ac:dyDescent="0.25">
      <c r="A3608" s="4">
        <v>41047</v>
      </c>
      <c r="B3608">
        <v>4</v>
      </c>
      <c r="C3608">
        <v>1</v>
      </c>
      <c r="D3608" s="5" t="s">
        <v>43</v>
      </c>
      <c r="E3608" s="6">
        <v>650.48</v>
      </c>
      <c r="F3608" s="6">
        <v>1124.27</v>
      </c>
      <c r="G3608" s="6">
        <v>1774.75</v>
      </c>
      <c r="H3608" s="6" t="str">
        <f>VLOOKUP(Tabla1[[#This Row],[Caja]],Originales!$I$3:$K$6,2,FALSE)</f>
        <v>Telde</v>
      </c>
      <c r="I3608" s="6" t="str">
        <f>VLOOKUP(Tabla1[[#This Row],[Caja]],Originales!$I$3:$K$6,3,FALSE)</f>
        <v>Las Palmas</v>
      </c>
      <c r="J3608" s="9" t="str">
        <f>VLOOKUP(Tabla1[[#This Row],[CodigoEmpleado]],Originales!$M$3:$P$13,2,FALSE)</f>
        <v>Jose</v>
      </c>
      <c r="K3608" s="10">
        <f>YEAR(Tabla1[[#This Row],[Fecha]])</f>
        <v>2012</v>
      </c>
      <c r="L3608" s="11">
        <f>MONTH(Tabla1[[#This Row],[Fecha]])</f>
        <v>5</v>
      </c>
      <c r="M3608" s="11">
        <f>DAY(Tabla1[[#This Row],[Fecha]])</f>
        <v>18</v>
      </c>
      <c r="N3608" s="11">
        <f>WEEKDAY(Tabla1[[#This Row],[Fecha]],2)</f>
        <v>5</v>
      </c>
      <c r="O3608" s="11" t="str">
        <f t="shared" si="56"/>
        <v>Viernes</v>
      </c>
    </row>
    <row r="3609" spans="1:15" x14ac:dyDescent="0.25">
      <c r="A3609" s="4">
        <v>41047</v>
      </c>
      <c r="B3609">
        <v>4</v>
      </c>
      <c r="C3609">
        <v>2</v>
      </c>
      <c r="D3609" s="5" t="s">
        <v>47</v>
      </c>
      <c r="E3609" s="6">
        <v>777.68</v>
      </c>
      <c r="F3609" s="6">
        <v>1315</v>
      </c>
      <c r="G3609" s="6">
        <v>2092.6799999999998</v>
      </c>
      <c r="H3609" s="6" t="str">
        <f>VLOOKUP(Tabla1[[#This Row],[Caja]],Originales!$I$3:$K$6,2,FALSE)</f>
        <v>Telde</v>
      </c>
      <c r="I3609" s="6" t="str">
        <f>VLOOKUP(Tabla1[[#This Row],[Caja]],Originales!$I$3:$K$6,3,FALSE)</f>
        <v>Las Palmas</v>
      </c>
      <c r="J3609" s="9" t="str">
        <f>VLOOKUP(Tabla1[[#This Row],[CodigoEmpleado]],Originales!$M$3:$P$13,2,FALSE)</f>
        <v>Toño</v>
      </c>
      <c r="K3609" s="10">
        <f>YEAR(Tabla1[[#This Row],[Fecha]])</f>
        <v>2012</v>
      </c>
      <c r="L3609" s="11">
        <f>MONTH(Tabla1[[#This Row],[Fecha]])</f>
        <v>5</v>
      </c>
      <c r="M3609" s="11">
        <f>DAY(Tabla1[[#This Row],[Fecha]])</f>
        <v>18</v>
      </c>
      <c r="N3609" s="11">
        <f>WEEKDAY(Tabla1[[#This Row],[Fecha]],2)</f>
        <v>5</v>
      </c>
      <c r="O3609" s="11" t="str">
        <f t="shared" si="56"/>
        <v>Viernes</v>
      </c>
    </row>
    <row r="3610" spans="1:15" x14ac:dyDescent="0.25">
      <c r="A3610" s="4">
        <v>41048</v>
      </c>
      <c r="B3610">
        <v>1</v>
      </c>
      <c r="C3610">
        <v>1</v>
      </c>
      <c r="D3610" s="5" t="s">
        <v>24</v>
      </c>
      <c r="E3610" s="6">
        <v>695.39</v>
      </c>
      <c r="F3610" s="6">
        <v>1102.78</v>
      </c>
      <c r="G3610" s="6">
        <v>1798.17</v>
      </c>
      <c r="H3610" s="6" t="str">
        <f>VLOOKUP(Tabla1[[#This Row],[Caja]],Originales!$I$3:$K$6,2,FALSE)</f>
        <v>Tenerife Norte</v>
      </c>
      <c r="I3610" s="6" t="str">
        <f>VLOOKUP(Tabla1[[#This Row],[Caja]],Originales!$I$3:$K$6,3,FALSE)</f>
        <v>Tenerife</v>
      </c>
      <c r="J3610" s="9" t="str">
        <f>VLOOKUP(Tabla1[[#This Row],[CodigoEmpleado]],Originales!$M$3:$P$13,2,FALSE)</f>
        <v>Ana</v>
      </c>
      <c r="K3610" s="10">
        <f>YEAR(Tabla1[[#This Row],[Fecha]])</f>
        <v>2012</v>
      </c>
      <c r="L3610" s="11">
        <f>MONTH(Tabla1[[#This Row],[Fecha]])</f>
        <v>5</v>
      </c>
      <c r="M3610" s="11">
        <f>DAY(Tabla1[[#This Row],[Fecha]])</f>
        <v>19</v>
      </c>
      <c r="N3610" s="11">
        <f>WEEKDAY(Tabla1[[#This Row],[Fecha]],2)</f>
        <v>6</v>
      </c>
      <c r="O3610" s="11" t="str">
        <f t="shared" si="56"/>
        <v>Sábado</v>
      </c>
    </row>
    <row r="3611" spans="1:15" x14ac:dyDescent="0.25">
      <c r="A3611" s="4">
        <v>41048</v>
      </c>
      <c r="B3611">
        <v>1</v>
      </c>
      <c r="C3611">
        <v>2</v>
      </c>
      <c r="D3611" s="5" t="s">
        <v>30</v>
      </c>
      <c r="E3611" s="6">
        <v>708.11</v>
      </c>
      <c r="F3611" s="6">
        <v>1089.1300000000001</v>
      </c>
      <c r="G3611" s="6">
        <v>1797.24</v>
      </c>
      <c r="H3611" s="6" t="str">
        <f>VLOOKUP(Tabla1[[#This Row],[Caja]],Originales!$I$3:$K$6,2,FALSE)</f>
        <v>Tenerife Norte</v>
      </c>
      <c r="I3611" s="6" t="str">
        <f>VLOOKUP(Tabla1[[#This Row],[Caja]],Originales!$I$3:$K$6,3,FALSE)</f>
        <v>Tenerife</v>
      </c>
      <c r="J3611" s="9" t="str">
        <f>VLOOKUP(Tabla1[[#This Row],[CodigoEmpleado]],Originales!$M$3:$P$13,2,FALSE)</f>
        <v>Juan</v>
      </c>
      <c r="K3611" s="10">
        <f>YEAR(Tabla1[[#This Row],[Fecha]])</f>
        <v>2012</v>
      </c>
      <c r="L3611" s="11">
        <f>MONTH(Tabla1[[#This Row],[Fecha]])</f>
        <v>5</v>
      </c>
      <c r="M3611" s="11">
        <f>DAY(Tabla1[[#This Row],[Fecha]])</f>
        <v>19</v>
      </c>
      <c r="N3611" s="11">
        <f>WEEKDAY(Tabla1[[#This Row],[Fecha]],2)</f>
        <v>6</v>
      </c>
      <c r="O3611" s="11" t="str">
        <f t="shared" si="56"/>
        <v>Sábado</v>
      </c>
    </row>
    <row r="3612" spans="1:15" x14ac:dyDescent="0.25">
      <c r="A3612" s="4">
        <v>41048</v>
      </c>
      <c r="B3612">
        <v>2</v>
      </c>
      <c r="C3612">
        <v>1</v>
      </c>
      <c r="D3612" s="5" t="s">
        <v>16</v>
      </c>
      <c r="E3612" s="6">
        <v>694.05</v>
      </c>
      <c r="F3612" s="6">
        <v>1107.33</v>
      </c>
      <c r="G3612" s="6">
        <v>1801.38</v>
      </c>
      <c r="H3612" s="6" t="str">
        <f>VLOOKUP(Tabla1[[#This Row],[Caja]],Originales!$I$3:$K$6,2,FALSE)</f>
        <v>Tenerife Sur</v>
      </c>
      <c r="I3612" s="6" t="str">
        <f>VLOOKUP(Tabla1[[#This Row],[Caja]],Originales!$I$3:$K$6,3,FALSE)</f>
        <v>Tenerife</v>
      </c>
      <c r="J3612" s="9" t="str">
        <f>VLOOKUP(Tabla1[[#This Row],[CodigoEmpleado]],Originales!$M$3:$P$13,2,FALSE)</f>
        <v>Jorge</v>
      </c>
      <c r="K3612" s="10">
        <f>YEAR(Tabla1[[#This Row],[Fecha]])</f>
        <v>2012</v>
      </c>
      <c r="L3612" s="11">
        <f>MONTH(Tabla1[[#This Row],[Fecha]])</f>
        <v>5</v>
      </c>
      <c r="M3612" s="11">
        <f>DAY(Tabla1[[#This Row],[Fecha]])</f>
        <v>19</v>
      </c>
      <c r="N3612" s="11">
        <f>WEEKDAY(Tabla1[[#This Row],[Fecha]],2)</f>
        <v>6</v>
      </c>
      <c r="O3612" s="11" t="str">
        <f t="shared" si="56"/>
        <v>Sábado</v>
      </c>
    </row>
    <row r="3613" spans="1:15" x14ac:dyDescent="0.25">
      <c r="A3613" s="4">
        <v>41048</v>
      </c>
      <c r="B3613">
        <v>2</v>
      </c>
      <c r="C3613">
        <v>2</v>
      </c>
      <c r="D3613" s="5" t="s">
        <v>22</v>
      </c>
      <c r="E3613" s="6">
        <v>579.83000000000004</v>
      </c>
      <c r="F3613" s="6">
        <v>1008.34</v>
      </c>
      <c r="G3613" s="6">
        <v>1588.17</v>
      </c>
      <c r="H3613" s="6" t="str">
        <f>VLOOKUP(Tabla1[[#This Row],[Caja]],Originales!$I$3:$K$6,2,FALSE)</f>
        <v>Tenerife Sur</v>
      </c>
      <c r="I3613" s="6" t="str">
        <f>VLOOKUP(Tabla1[[#This Row],[Caja]],Originales!$I$3:$K$6,3,FALSE)</f>
        <v>Tenerife</v>
      </c>
      <c r="J3613" s="9" t="str">
        <f>VLOOKUP(Tabla1[[#This Row],[CodigoEmpleado]],Originales!$M$3:$P$13,2,FALSE)</f>
        <v>Paco</v>
      </c>
      <c r="K3613" s="10">
        <f>YEAR(Tabla1[[#This Row],[Fecha]])</f>
        <v>2012</v>
      </c>
      <c r="L3613" s="11">
        <f>MONTH(Tabla1[[#This Row],[Fecha]])</f>
        <v>5</v>
      </c>
      <c r="M3613" s="11">
        <f>DAY(Tabla1[[#This Row],[Fecha]])</f>
        <v>19</v>
      </c>
      <c r="N3613" s="11">
        <f>WEEKDAY(Tabla1[[#This Row],[Fecha]],2)</f>
        <v>6</v>
      </c>
      <c r="O3613" s="11" t="str">
        <f t="shared" si="56"/>
        <v>Sábado</v>
      </c>
    </row>
    <row r="3614" spans="1:15" x14ac:dyDescent="0.25">
      <c r="A3614" s="4">
        <v>41048</v>
      </c>
      <c r="B3614">
        <v>3</v>
      </c>
      <c r="C3614">
        <v>1</v>
      </c>
      <c r="D3614" s="5" t="s">
        <v>27</v>
      </c>
      <c r="E3614" s="6">
        <v>594.41</v>
      </c>
      <c r="F3614" s="6">
        <v>1046.0999999999999</v>
      </c>
      <c r="G3614" s="6">
        <v>1640.51</v>
      </c>
      <c r="H3614" s="6" t="str">
        <f>VLOOKUP(Tabla1[[#This Row],[Caja]],Originales!$I$3:$K$6,2,FALSE)</f>
        <v>Las Canteras</v>
      </c>
      <c r="I3614" s="6" t="str">
        <f>VLOOKUP(Tabla1[[#This Row],[Caja]],Originales!$I$3:$K$6,3,FALSE)</f>
        <v>Las Palmas</v>
      </c>
      <c r="J3614" s="9" t="str">
        <f>VLOOKUP(Tabla1[[#This Row],[CodigoEmpleado]],Originales!$M$3:$P$13,2,FALSE)</f>
        <v>Bea</v>
      </c>
      <c r="K3614" s="10">
        <f>YEAR(Tabla1[[#This Row],[Fecha]])</f>
        <v>2012</v>
      </c>
      <c r="L3614" s="11">
        <f>MONTH(Tabla1[[#This Row],[Fecha]])</f>
        <v>5</v>
      </c>
      <c r="M3614" s="11">
        <f>DAY(Tabla1[[#This Row],[Fecha]])</f>
        <v>19</v>
      </c>
      <c r="N3614" s="11">
        <f>WEEKDAY(Tabla1[[#This Row],[Fecha]],2)</f>
        <v>6</v>
      </c>
      <c r="O3614" s="11" t="str">
        <f t="shared" si="56"/>
        <v>Sábado</v>
      </c>
    </row>
    <row r="3615" spans="1:15" x14ac:dyDescent="0.25">
      <c r="A3615" s="4">
        <v>41048</v>
      </c>
      <c r="B3615">
        <v>3</v>
      </c>
      <c r="C3615">
        <v>2</v>
      </c>
      <c r="D3615" s="5" t="s">
        <v>32</v>
      </c>
      <c r="E3615" s="6">
        <v>620.54999999999995</v>
      </c>
      <c r="F3615" s="6">
        <v>1042.82</v>
      </c>
      <c r="G3615" s="6">
        <v>1663.37</v>
      </c>
      <c r="H3615" s="6" t="str">
        <f>VLOOKUP(Tabla1[[#This Row],[Caja]],Originales!$I$3:$K$6,2,FALSE)</f>
        <v>Las Canteras</v>
      </c>
      <c r="I3615" s="6" t="str">
        <f>VLOOKUP(Tabla1[[#This Row],[Caja]],Originales!$I$3:$K$6,3,FALSE)</f>
        <v>Las Palmas</v>
      </c>
      <c r="J3615" s="9" t="str">
        <f>VLOOKUP(Tabla1[[#This Row],[CodigoEmpleado]],Originales!$M$3:$P$13,2,FALSE)</f>
        <v>Ana</v>
      </c>
      <c r="K3615" s="10">
        <f>YEAR(Tabla1[[#This Row],[Fecha]])</f>
        <v>2012</v>
      </c>
      <c r="L3615" s="11">
        <f>MONTH(Tabla1[[#This Row],[Fecha]])</f>
        <v>5</v>
      </c>
      <c r="M3615" s="11">
        <f>DAY(Tabla1[[#This Row],[Fecha]])</f>
        <v>19</v>
      </c>
      <c r="N3615" s="11">
        <f>WEEKDAY(Tabla1[[#This Row],[Fecha]],2)</f>
        <v>6</v>
      </c>
      <c r="O3615" s="11" t="str">
        <f t="shared" si="56"/>
        <v>Sábado</v>
      </c>
    </row>
    <row r="3616" spans="1:15" x14ac:dyDescent="0.25">
      <c r="A3616" s="4">
        <v>41048</v>
      </c>
      <c r="B3616">
        <v>4</v>
      </c>
      <c r="C3616">
        <v>1</v>
      </c>
      <c r="D3616" s="5" t="s">
        <v>37</v>
      </c>
      <c r="E3616" s="6">
        <v>566</v>
      </c>
      <c r="F3616" s="6">
        <v>974.45</v>
      </c>
      <c r="G3616" s="6">
        <v>1540.45</v>
      </c>
      <c r="H3616" s="6" t="str">
        <f>VLOOKUP(Tabla1[[#This Row],[Caja]],Originales!$I$3:$K$6,2,FALSE)</f>
        <v>Telde</v>
      </c>
      <c r="I3616" s="6" t="str">
        <f>VLOOKUP(Tabla1[[#This Row],[Caja]],Originales!$I$3:$K$6,3,FALSE)</f>
        <v>Las Palmas</v>
      </c>
      <c r="J3616" s="9" t="str">
        <f>VLOOKUP(Tabla1[[#This Row],[CodigoEmpleado]],Originales!$M$3:$P$13,2,FALSE)</f>
        <v>Luis</v>
      </c>
      <c r="K3616" s="10">
        <f>YEAR(Tabla1[[#This Row],[Fecha]])</f>
        <v>2012</v>
      </c>
      <c r="L3616" s="11">
        <f>MONTH(Tabla1[[#This Row],[Fecha]])</f>
        <v>5</v>
      </c>
      <c r="M3616" s="11">
        <f>DAY(Tabla1[[#This Row],[Fecha]])</f>
        <v>19</v>
      </c>
      <c r="N3616" s="11">
        <f>WEEKDAY(Tabla1[[#This Row],[Fecha]],2)</f>
        <v>6</v>
      </c>
      <c r="O3616" s="11" t="str">
        <f t="shared" si="56"/>
        <v>Sábado</v>
      </c>
    </row>
    <row r="3617" spans="1:15" x14ac:dyDescent="0.25">
      <c r="A3617" s="4">
        <v>41048</v>
      </c>
      <c r="B3617">
        <v>4</v>
      </c>
      <c r="C3617">
        <v>2</v>
      </c>
      <c r="D3617" s="5" t="s">
        <v>40</v>
      </c>
      <c r="E3617" s="6">
        <v>804.38</v>
      </c>
      <c r="F3617" s="6">
        <v>1265.32</v>
      </c>
      <c r="G3617" s="6">
        <v>2069.6999999999998</v>
      </c>
      <c r="H3617" s="6" t="str">
        <f>VLOOKUP(Tabla1[[#This Row],[Caja]],Originales!$I$3:$K$6,2,FALSE)</f>
        <v>Telde</v>
      </c>
      <c r="I3617" s="6" t="str">
        <f>VLOOKUP(Tabla1[[#This Row],[Caja]],Originales!$I$3:$K$6,3,FALSE)</f>
        <v>Las Palmas</v>
      </c>
      <c r="J3617" s="9" t="str">
        <f>VLOOKUP(Tabla1[[#This Row],[CodigoEmpleado]],Originales!$M$3:$P$13,2,FALSE)</f>
        <v>Pepe</v>
      </c>
      <c r="K3617" s="10">
        <f>YEAR(Tabla1[[#This Row],[Fecha]])</f>
        <v>2012</v>
      </c>
      <c r="L3617" s="11">
        <f>MONTH(Tabla1[[#This Row],[Fecha]])</f>
        <v>5</v>
      </c>
      <c r="M3617" s="11">
        <f>DAY(Tabla1[[#This Row],[Fecha]])</f>
        <v>19</v>
      </c>
      <c r="N3617" s="11">
        <f>WEEKDAY(Tabla1[[#This Row],[Fecha]],2)</f>
        <v>6</v>
      </c>
      <c r="O3617" s="11" t="str">
        <f t="shared" si="56"/>
        <v>Sábado</v>
      </c>
    </row>
    <row r="3618" spans="1:15" x14ac:dyDescent="0.25">
      <c r="A3618" s="4">
        <v>41049</v>
      </c>
      <c r="B3618">
        <v>1</v>
      </c>
      <c r="C3618">
        <v>1</v>
      </c>
      <c r="D3618" s="5" t="s">
        <v>41</v>
      </c>
      <c r="E3618" s="6">
        <v>587.85</v>
      </c>
      <c r="F3618" s="6">
        <v>1010.4</v>
      </c>
      <c r="G3618" s="6">
        <v>1598.25</v>
      </c>
      <c r="H3618" s="6" t="str">
        <f>VLOOKUP(Tabla1[[#This Row],[Caja]],Originales!$I$3:$K$6,2,FALSE)</f>
        <v>Tenerife Norte</v>
      </c>
      <c r="I3618" s="6" t="str">
        <f>VLOOKUP(Tabla1[[#This Row],[Caja]],Originales!$I$3:$K$6,3,FALSE)</f>
        <v>Tenerife</v>
      </c>
      <c r="J3618" s="9" t="str">
        <f>VLOOKUP(Tabla1[[#This Row],[CodigoEmpleado]],Originales!$M$3:$P$13,2,FALSE)</f>
        <v>Javi</v>
      </c>
      <c r="K3618" s="10">
        <f>YEAR(Tabla1[[#This Row],[Fecha]])</f>
        <v>2012</v>
      </c>
      <c r="L3618" s="11">
        <f>MONTH(Tabla1[[#This Row],[Fecha]])</f>
        <v>5</v>
      </c>
      <c r="M3618" s="11">
        <f>DAY(Tabla1[[#This Row],[Fecha]])</f>
        <v>20</v>
      </c>
      <c r="N3618" s="11">
        <f>WEEKDAY(Tabla1[[#This Row],[Fecha]],2)</f>
        <v>7</v>
      </c>
      <c r="O3618" s="11" t="str">
        <f t="shared" si="56"/>
        <v>Domingo</v>
      </c>
    </row>
    <row r="3619" spans="1:15" x14ac:dyDescent="0.25">
      <c r="A3619" s="4">
        <v>41049</v>
      </c>
      <c r="B3619">
        <v>1</v>
      </c>
      <c r="C3619">
        <v>2</v>
      </c>
      <c r="D3619" s="5" t="s">
        <v>43</v>
      </c>
      <c r="E3619" s="6">
        <v>730.13</v>
      </c>
      <c r="F3619" s="6">
        <v>1119.55</v>
      </c>
      <c r="G3619" s="6">
        <v>1849.68</v>
      </c>
      <c r="H3619" s="6" t="str">
        <f>VLOOKUP(Tabla1[[#This Row],[Caja]],Originales!$I$3:$K$6,2,FALSE)</f>
        <v>Tenerife Norte</v>
      </c>
      <c r="I3619" s="6" t="str">
        <f>VLOOKUP(Tabla1[[#This Row],[Caja]],Originales!$I$3:$K$6,3,FALSE)</f>
        <v>Tenerife</v>
      </c>
      <c r="J3619" s="9" t="str">
        <f>VLOOKUP(Tabla1[[#This Row],[CodigoEmpleado]],Originales!$M$3:$P$13,2,FALSE)</f>
        <v>Jose</v>
      </c>
      <c r="K3619" s="10">
        <f>YEAR(Tabla1[[#This Row],[Fecha]])</f>
        <v>2012</v>
      </c>
      <c r="L3619" s="11">
        <f>MONTH(Tabla1[[#This Row],[Fecha]])</f>
        <v>5</v>
      </c>
      <c r="M3619" s="11">
        <f>DAY(Tabla1[[#This Row],[Fecha]])</f>
        <v>20</v>
      </c>
      <c r="N3619" s="11">
        <f>WEEKDAY(Tabla1[[#This Row],[Fecha]],2)</f>
        <v>7</v>
      </c>
      <c r="O3619" s="11" t="str">
        <f t="shared" si="56"/>
        <v>Domingo</v>
      </c>
    </row>
    <row r="3620" spans="1:15" x14ac:dyDescent="0.25">
      <c r="A3620" s="4">
        <v>41049</v>
      </c>
      <c r="B3620">
        <v>2</v>
      </c>
      <c r="C3620">
        <v>1</v>
      </c>
      <c r="D3620" s="5" t="s">
        <v>47</v>
      </c>
      <c r="E3620" s="6">
        <v>646.05999999999995</v>
      </c>
      <c r="F3620" s="6">
        <v>1034.4000000000001</v>
      </c>
      <c r="G3620" s="6">
        <v>1680.46</v>
      </c>
      <c r="H3620" s="6" t="str">
        <f>VLOOKUP(Tabla1[[#This Row],[Caja]],Originales!$I$3:$K$6,2,FALSE)</f>
        <v>Tenerife Sur</v>
      </c>
      <c r="I3620" s="6" t="str">
        <f>VLOOKUP(Tabla1[[#This Row],[Caja]],Originales!$I$3:$K$6,3,FALSE)</f>
        <v>Tenerife</v>
      </c>
      <c r="J3620" s="9" t="str">
        <f>VLOOKUP(Tabla1[[#This Row],[CodigoEmpleado]],Originales!$M$3:$P$13,2,FALSE)</f>
        <v>Toño</v>
      </c>
      <c r="K3620" s="10">
        <f>YEAR(Tabla1[[#This Row],[Fecha]])</f>
        <v>2012</v>
      </c>
      <c r="L3620" s="11">
        <f>MONTH(Tabla1[[#This Row],[Fecha]])</f>
        <v>5</v>
      </c>
      <c r="M3620" s="11">
        <f>DAY(Tabla1[[#This Row],[Fecha]])</f>
        <v>20</v>
      </c>
      <c r="N3620" s="11">
        <f>WEEKDAY(Tabla1[[#This Row],[Fecha]],2)</f>
        <v>7</v>
      </c>
      <c r="O3620" s="11" t="str">
        <f t="shared" si="56"/>
        <v>Domingo</v>
      </c>
    </row>
    <row r="3621" spans="1:15" x14ac:dyDescent="0.25">
      <c r="A3621" s="4">
        <v>41049</v>
      </c>
      <c r="B3621">
        <v>2</v>
      </c>
      <c r="C3621">
        <v>2</v>
      </c>
      <c r="D3621" s="5" t="s">
        <v>24</v>
      </c>
      <c r="E3621" s="6">
        <v>665.73</v>
      </c>
      <c r="F3621" s="6">
        <v>1165.0899999999999</v>
      </c>
      <c r="G3621" s="6">
        <v>1830.82</v>
      </c>
      <c r="H3621" s="6" t="str">
        <f>VLOOKUP(Tabla1[[#This Row],[Caja]],Originales!$I$3:$K$6,2,FALSE)</f>
        <v>Tenerife Sur</v>
      </c>
      <c r="I3621" s="6" t="str">
        <f>VLOOKUP(Tabla1[[#This Row],[Caja]],Originales!$I$3:$K$6,3,FALSE)</f>
        <v>Tenerife</v>
      </c>
      <c r="J3621" s="9" t="str">
        <f>VLOOKUP(Tabla1[[#This Row],[CodigoEmpleado]],Originales!$M$3:$P$13,2,FALSE)</f>
        <v>Ana</v>
      </c>
      <c r="K3621" s="10">
        <f>YEAR(Tabla1[[#This Row],[Fecha]])</f>
        <v>2012</v>
      </c>
      <c r="L3621" s="11">
        <f>MONTH(Tabla1[[#This Row],[Fecha]])</f>
        <v>5</v>
      </c>
      <c r="M3621" s="11">
        <f>DAY(Tabla1[[#This Row],[Fecha]])</f>
        <v>20</v>
      </c>
      <c r="N3621" s="11">
        <f>WEEKDAY(Tabla1[[#This Row],[Fecha]],2)</f>
        <v>7</v>
      </c>
      <c r="O3621" s="11" t="str">
        <f t="shared" si="56"/>
        <v>Domingo</v>
      </c>
    </row>
    <row r="3622" spans="1:15" x14ac:dyDescent="0.25">
      <c r="A3622" s="4">
        <v>41049</v>
      </c>
      <c r="B3622">
        <v>3</v>
      </c>
      <c r="C3622">
        <v>1</v>
      </c>
      <c r="D3622" s="5" t="s">
        <v>30</v>
      </c>
      <c r="E3622" s="6">
        <v>616.38</v>
      </c>
      <c r="F3622" s="6">
        <v>1105.24</v>
      </c>
      <c r="G3622" s="6">
        <v>1721.62</v>
      </c>
      <c r="H3622" s="6" t="str">
        <f>VLOOKUP(Tabla1[[#This Row],[Caja]],Originales!$I$3:$K$6,2,FALSE)</f>
        <v>Las Canteras</v>
      </c>
      <c r="I3622" s="6" t="str">
        <f>VLOOKUP(Tabla1[[#This Row],[Caja]],Originales!$I$3:$K$6,3,FALSE)</f>
        <v>Las Palmas</v>
      </c>
      <c r="J3622" s="9" t="str">
        <f>VLOOKUP(Tabla1[[#This Row],[CodigoEmpleado]],Originales!$M$3:$P$13,2,FALSE)</f>
        <v>Juan</v>
      </c>
      <c r="K3622" s="10">
        <f>YEAR(Tabla1[[#This Row],[Fecha]])</f>
        <v>2012</v>
      </c>
      <c r="L3622" s="11">
        <f>MONTH(Tabla1[[#This Row],[Fecha]])</f>
        <v>5</v>
      </c>
      <c r="M3622" s="11">
        <f>DAY(Tabla1[[#This Row],[Fecha]])</f>
        <v>20</v>
      </c>
      <c r="N3622" s="11">
        <f>WEEKDAY(Tabla1[[#This Row],[Fecha]],2)</f>
        <v>7</v>
      </c>
      <c r="O3622" s="11" t="str">
        <f t="shared" si="56"/>
        <v>Domingo</v>
      </c>
    </row>
    <row r="3623" spans="1:15" x14ac:dyDescent="0.25">
      <c r="A3623" s="4">
        <v>41049</v>
      </c>
      <c r="B3623">
        <v>3</v>
      </c>
      <c r="C3623">
        <v>2</v>
      </c>
      <c r="D3623" s="5" t="s">
        <v>16</v>
      </c>
      <c r="E3623" s="6">
        <v>800.69</v>
      </c>
      <c r="F3623" s="6">
        <v>1252.6099999999999</v>
      </c>
      <c r="G3623" s="6">
        <v>2053.3000000000002</v>
      </c>
      <c r="H3623" s="6" t="str">
        <f>VLOOKUP(Tabla1[[#This Row],[Caja]],Originales!$I$3:$K$6,2,FALSE)</f>
        <v>Las Canteras</v>
      </c>
      <c r="I3623" s="6" t="str">
        <f>VLOOKUP(Tabla1[[#This Row],[Caja]],Originales!$I$3:$K$6,3,FALSE)</f>
        <v>Las Palmas</v>
      </c>
      <c r="J3623" s="9" t="str">
        <f>VLOOKUP(Tabla1[[#This Row],[CodigoEmpleado]],Originales!$M$3:$P$13,2,FALSE)</f>
        <v>Jorge</v>
      </c>
      <c r="K3623" s="10">
        <f>YEAR(Tabla1[[#This Row],[Fecha]])</f>
        <v>2012</v>
      </c>
      <c r="L3623" s="11">
        <f>MONTH(Tabla1[[#This Row],[Fecha]])</f>
        <v>5</v>
      </c>
      <c r="M3623" s="11">
        <f>DAY(Tabla1[[#This Row],[Fecha]])</f>
        <v>20</v>
      </c>
      <c r="N3623" s="11">
        <f>WEEKDAY(Tabla1[[#This Row],[Fecha]],2)</f>
        <v>7</v>
      </c>
      <c r="O3623" s="11" t="str">
        <f t="shared" si="56"/>
        <v>Domingo</v>
      </c>
    </row>
    <row r="3624" spans="1:15" x14ac:dyDescent="0.25">
      <c r="A3624" s="4">
        <v>41049</v>
      </c>
      <c r="B3624">
        <v>4</v>
      </c>
      <c r="C3624">
        <v>1</v>
      </c>
      <c r="D3624" s="5" t="s">
        <v>22</v>
      </c>
      <c r="E3624" s="6">
        <v>614.41999999999996</v>
      </c>
      <c r="F3624" s="6">
        <v>1027.21</v>
      </c>
      <c r="G3624" s="6">
        <v>1641.63</v>
      </c>
      <c r="H3624" s="6" t="str">
        <f>VLOOKUP(Tabla1[[#This Row],[Caja]],Originales!$I$3:$K$6,2,FALSE)</f>
        <v>Telde</v>
      </c>
      <c r="I3624" s="6" t="str">
        <f>VLOOKUP(Tabla1[[#This Row],[Caja]],Originales!$I$3:$K$6,3,FALSE)</f>
        <v>Las Palmas</v>
      </c>
      <c r="J3624" s="9" t="str">
        <f>VLOOKUP(Tabla1[[#This Row],[CodigoEmpleado]],Originales!$M$3:$P$13,2,FALSE)</f>
        <v>Paco</v>
      </c>
      <c r="K3624" s="10">
        <f>YEAR(Tabla1[[#This Row],[Fecha]])</f>
        <v>2012</v>
      </c>
      <c r="L3624" s="11">
        <f>MONTH(Tabla1[[#This Row],[Fecha]])</f>
        <v>5</v>
      </c>
      <c r="M3624" s="11">
        <f>DAY(Tabla1[[#This Row],[Fecha]])</f>
        <v>20</v>
      </c>
      <c r="N3624" s="11">
        <f>WEEKDAY(Tabla1[[#This Row],[Fecha]],2)</f>
        <v>7</v>
      </c>
      <c r="O3624" s="11" t="str">
        <f t="shared" si="56"/>
        <v>Domingo</v>
      </c>
    </row>
    <row r="3625" spans="1:15" x14ac:dyDescent="0.25">
      <c r="A3625" s="4">
        <v>41049</v>
      </c>
      <c r="B3625">
        <v>4</v>
      </c>
      <c r="C3625">
        <v>2</v>
      </c>
      <c r="D3625" s="5" t="s">
        <v>27</v>
      </c>
      <c r="E3625" s="6">
        <v>705.93</v>
      </c>
      <c r="F3625" s="6">
        <v>1063.95</v>
      </c>
      <c r="G3625" s="6">
        <v>1769.88</v>
      </c>
      <c r="H3625" s="6" t="str">
        <f>VLOOKUP(Tabla1[[#This Row],[Caja]],Originales!$I$3:$K$6,2,FALSE)</f>
        <v>Telde</v>
      </c>
      <c r="I3625" s="6" t="str">
        <f>VLOOKUP(Tabla1[[#This Row],[Caja]],Originales!$I$3:$K$6,3,FALSE)</f>
        <v>Las Palmas</v>
      </c>
      <c r="J3625" s="9" t="str">
        <f>VLOOKUP(Tabla1[[#This Row],[CodigoEmpleado]],Originales!$M$3:$P$13,2,FALSE)</f>
        <v>Bea</v>
      </c>
      <c r="K3625" s="10">
        <f>YEAR(Tabla1[[#This Row],[Fecha]])</f>
        <v>2012</v>
      </c>
      <c r="L3625" s="11">
        <f>MONTH(Tabla1[[#This Row],[Fecha]])</f>
        <v>5</v>
      </c>
      <c r="M3625" s="11">
        <f>DAY(Tabla1[[#This Row],[Fecha]])</f>
        <v>20</v>
      </c>
      <c r="N3625" s="11">
        <f>WEEKDAY(Tabla1[[#This Row],[Fecha]],2)</f>
        <v>7</v>
      </c>
      <c r="O3625" s="11" t="str">
        <f t="shared" si="56"/>
        <v>Domingo</v>
      </c>
    </row>
    <row r="3626" spans="1:15" x14ac:dyDescent="0.25">
      <c r="A3626" s="4">
        <v>41050</v>
      </c>
      <c r="B3626">
        <v>1</v>
      </c>
      <c r="C3626">
        <v>1</v>
      </c>
      <c r="D3626" s="5" t="s">
        <v>32</v>
      </c>
      <c r="E3626" s="6">
        <v>587.41999999999996</v>
      </c>
      <c r="F3626" s="6">
        <v>945.58</v>
      </c>
      <c r="G3626" s="6">
        <v>1533</v>
      </c>
      <c r="H3626" s="6" t="str">
        <f>VLOOKUP(Tabla1[[#This Row],[Caja]],Originales!$I$3:$K$6,2,FALSE)</f>
        <v>Tenerife Norte</v>
      </c>
      <c r="I3626" s="6" t="str">
        <f>VLOOKUP(Tabla1[[#This Row],[Caja]],Originales!$I$3:$K$6,3,FALSE)</f>
        <v>Tenerife</v>
      </c>
      <c r="J3626" s="9" t="str">
        <f>VLOOKUP(Tabla1[[#This Row],[CodigoEmpleado]],Originales!$M$3:$P$13,2,FALSE)</f>
        <v>Ana</v>
      </c>
      <c r="K3626" s="10">
        <f>YEAR(Tabla1[[#This Row],[Fecha]])</f>
        <v>2012</v>
      </c>
      <c r="L3626" s="11">
        <f>MONTH(Tabla1[[#This Row],[Fecha]])</f>
        <v>5</v>
      </c>
      <c r="M3626" s="11">
        <f>DAY(Tabla1[[#This Row],[Fecha]])</f>
        <v>21</v>
      </c>
      <c r="N3626" s="11">
        <f>WEEKDAY(Tabla1[[#This Row],[Fecha]],2)</f>
        <v>1</v>
      </c>
      <c r="O3626" s="11" t="str">
        <f t="shared" si="56"/>
        <v>Lunes</v>
      </c>
    </row>
    <row r="3627" spans="1:15" x14ac:dyDescent="0.25">
      <c r="A3627" s="4">
        <v>41050</v>
      </c>
      <c r="B3627">
        <v>1</v>
      </c>
      <c r="C3627">
        <v>2</v>
      </c>
      <c r="D3627" s="5" t="s">
        <v>37</v>
      </c>
      <c r="E3627" s="6">
        <v>662.71</v>
      </c>
      <c r="F3627" s="6">
        <v>1150.1099999999999</v>
      </c>
      <c r="G3627" s="6">
        <v>1812.82</v>
      </c>
      <c r="H3627" s="6" t="str">
        <f>VLOOKUP(Tabla1[[#This Row],[Caja]],Originales!$I$3:$K$6,2,FALSE)</f>
        <v>Tenerife Norte</v>
      </c>
      <c r="I3627" s="6" t="str">
        <f>VLOOKUP(Tabla1[[#This Row],[Caja]],Originales!$I$3:$K$6,3,FALSE)</f>
        <v>Tenerife</v>
      </c>
      <c r="J3627" s="9" t="str">
        <f>VLOOKUP(Tabla1[[#This Row],[CodigoEmpleado]],Originales!$M$3:$P$13,2,FALSE)</f>
        <v>Luis</v>
      </c>
      <c r="K3627" s="10">
        <f>YEAR(Tabla1[[#This Row],[Fecha]])</f>
        <v>2012</v>
      </c>
      <c r="L3627" s="11">
        <f>MONTH(Tabla1[[#This Row],[Fecha]])</f>
        <v>5</v>
      </c>
      <c r="M3627" s="11">
        <f>DAY(Tabla1[[#This Row],[Fecha]])</f>
        <v>21</v>
      </c>
      <c r="N3627" s="11">
        <f>WEEKDAY(Tabla1[[#This Row],[Fecha]],2)</f>
        <v>1</v>
      </c>
      <c r="O3627" s="11" t="str">
        <f t="shared" si="56"/>
        <v>Lunes</v>
      </c>
    </row>
    <row r="3628" spans="1:15" x14ac:dyDescent="0.25">
      <c r="A3628" s="4">
        <v>41050</v>
      </c>
      <c r="B3628">
        <v>2</v>
      </c>
      <c r="C3628">
        <v>1</v>
      </c>
      <c r="D3628" s="5" t="s">
        <v>40</v>
      </c>
      <c r="E3628" s="6">
        <v>550.63</v>
      </c>
      <c r="F3628" s="6">
        <v>1036.49</v>
      </c>
      <c r="G3628" s="6">
        <v>1587.12</v>
      </c>
      <c r="H3628" s="6" t="str">
        <f>VLOOKUP(Tabla1[[#This Row],[Caja]],Originales!$I$3:$K$6,2,FALSE)</f>
        <v>Tenerife Sur</v>
      </c>
      <c r="I3628" s="6" t="str">
        <f>VLOOKUP(Tabla1[[#This Row],[Caja]],Originales!$I$3:$K$6,3,FALSE)</f>
        <v>Tenerife</v>
      </c>
      <c r="J3628" s="9" t="str">
        <f>VLOOKUP(Tabla1[[#This Row],[CodigoEmpleado]],Originales!$M$3:$P$13,2,FALSE)</f>
        <v>Pepe</v>
      </c>
      <c r="K3628" s="10">
        <f>YEAR(Tabla1[[#This Row],[Fecha]])</f>
        <v>2012</v>
      </c>
      <c r="L3628" s="11">
        <f>MONTH(Tabla1[[#This Row],[Fecha]])</f>
        <v>5</v>
      </c>
      <c r="M3628" s="11">
        <f>DAY(Tabla1[[#This Row],[Fecha]])</f>
        <v>21</v>
      </c>
      <c r="N3628" s="11">
        <f>WEEKDAY(Tabla1[[#This Row],[Fecha]],2)</f>
        <v>1</v>
      </c>
      <c r="O3628" s="11" t="str">
        <f t="shared" si="56"/>
        <v>Lunes</v>
      </c>
    </row>
    <row r="3629" spans="1:15" x14ac:dyDescent="0.25">
      <c r="A3629" s="4">
        <v>41050</v>
      </c>
      <c r="B3629">
        <v>2</v>
      </c>
      <c r="C3629">
        <v>2</v>
      </c>
      <c r="D3629" s="5" t="s">
        <v>41</v>
      </c>
      <c r="E3629" s="6">
        <v>551.61</v>
      </c>
      <c r="F3629" s="6">
        <v>989.01</v>
      </c>
      <c r="G3629" s="6">
        <v>1540.62</v>
      </c>
      <c r="H3629" s="6" t="str">
        <f>VLOOKUP(Tabla1[[#This Row],[Caja]],Originales!$I$3:$K$6,2,FALSE)</f>
        <v>Tenerife Sur</v>
      </c>
      <c r="I3629" s="6" t="str">
        <f>VLOOKUP(Tabla1[[#This Row],[Caja]],Originales!$I$3:$K$6,3,FALSE)</f>
        <v>Tenerife</v>
      </c>
      <c r="J3629" s="9" t="str">
        <f>VLOOKUP(Tabla1[[#This Row],[CodigoEmpleado]],Originales!$M$3:$P$13,2,FALSE)</f>
        <v>Javi</v>
      </c>
      <c r="K3629" s="10">
        <f>YEAR(Tabla1[[#This Row],[Fecha]])</f>
        <v>2012</v>
      </c>
      <c r="L3629" s="11">
        <f>MONTH(Tabla1[[#This Row],[Fecha]])</f>
        <v>5</v>
      </c>
      <c r="M3629" s="11">
        <f>DAY(Tabla1[[#This Row],[Fecha]])</f>
        <v>21</v>
      </c>
      <c r="N3629" s="11">
        <f>WEEKDAY(Tabla1[[#This Row],[Fecha]],2)</f>
        <v>1</v>
      </c>
      <c r="O3629" s="11" t="str">
        <f t="shared" si="56"/>
        <v>Lunes</v>
      </c>
    </row>
    <row r="3630" spans="1:15" x14ac:dyDescent="0.25">
      <c r="A3630" s="4">
        <v>41050</v>
      </c>
      <c r="B3630">
        <v>3</v>
      </c>
      <c r="C3630">
        <v>1</v>
      </c>
      <c r="D3630" s="5" t="s">
        <v>43</v>
      </c>
      <c r="E3630" s="6">
        <v>590.04999999999995</v>
      </c>
      <c r="F3630" s="6">
        <v>1092.53</v>
      </c>
      <c r="G3630" s="6">
        <v>1682.58</v>
      </c>
      <c r="H3630" s="6" t="str">
        <f>VLOOKUP(Tabla1[[#This Row],[Caja]],Originales!$I$3:$K$6,2,FALSE)</f>
        <v>Las Canteras</v>
      </c>
      <c r="I3630" s="6" t="str">
        <f>VLOOKUP(Tabla1[[#This Row],[Caja]],Originales!$I$3:$K$6,3,FALSE)</f>
        <v>Las Palmas</v>
      </c>
      <c r="J3630" s="9" t="str">
        <f>VLOOKUP(Tabla1[[#This Row],[CodigoEmpleado]],Originales!$M$3:$P$13,2,FALSE)</f>
        <v>Jose</v>
      </c>
      <c r="K3630" s="10">
        <f>YEAR(Tabla1[[#This Row],[Fecha]])</f>
        <v>2012</v>
      </c>
      <c r="L3630" s="11">
        <f>MONTH(Tabla1[[#This Row],[Fecha]])</f>
        <v>5</v>
      </c>
      <c r="M3630" s="11">
        <f>DAY(Tabla1[[#This Row],[Fecha]])</f>
        <v>21</v>
      </c>
      <c r="N3630" s="11">
        <f>WEEKDAY(Tabla1[[#This Row],[Fecha]],2)</f>
        <v>1</v>
      </c>
      <c r="O3630" s="11" t="str">
        <f t="shared" si="56"/>
        <v>Lunes</v>
      </c>
    </row>
    <row r="3631" spans="1:15" x14ac:dyDescent="0.25">
      <c r="A3631" s="4">
        <v>41050</v>
      </c>
      <c r="B3631">
        <v>3</v>
      </c>
      <c r="C3631">
        <v>2</v>
      </c>
      <c r="D3631" s="5" t="s">
        <v>47</v>
      </c>
      <c r="E3631" s="6">
        <v>576.24</v>
      </c>
      <c r="F3631" s="6">
        <v>1095.29</v>
      </c>
      <c r="G3631" s="6">
        <v>1671.53</v>
      </c>
      <c r="H3631" s="6" t="str">
        <f>VLOOKUP(Tabla1[[#This Row],[Caja]],Originales!$I$3:$K$6,2,FALSE)</f>
        <v>Las Canteras</v>
      </c>
      <c r="I3631" s="6" t="str">
        <f>VLOOKUP(Tabla1[[#This Row],[Caja]],Originales!$I$3:$K$6,3,FALSE)</f>
        <v>Las Palmas</v>
      </c>
      <c r="J3631" s="9" t="str">
        <f>VLOOKUP(Tabla1[[#This Row],[CodigoEmpleado]],Originales!$M$3:$P$13,2,FALSE)</f>
        <v>Toño</v>
      </c>
      <c r="K3631" s="10">
        <f>YEAR(Tabla1[[#This Row],[Fecha]])</f>
        <v>2012</v>
      </c>
      <c r="L3631" s="11">
        <f>MONTH(Tabla1[[#This Row],[Fecha]])</f>
        <v>5</v>
      </c>
      <c r="M3631" s="11">
        <f>DAY(Tabla1[[#This Row],[Fecha]])</f>
        <v>21</v>
      </c>
      <c r="N3631" s="11">
        <f>WEEKDAY(Tabla1[[#This Row],[Fecha]],2)</f>
        <v>1</v>
      </c>
      <c r="O3631" s="11" t="str">
        <f t="shared" si="56"/>
        <v>Lunes</v>
      </c>
    </row>
    <row r="3632" spans="1:15" x14ac:dyDescent="0.25">
      <c r="A3632" s="4">
        <v>41050</v>
      </c>
      <c r="B3632">
        <v>4</v>
      </c>
      <c r="C3632">
        <v>1</v>
      </c>
      <c r="D3632" s="5" t="s">
        <v>24</v>
      </c>
      <c r="E3632" s="6">
        <v>611.29999999999995</v>
      </c>
      <c r="F3632" s="6">
        <v>1119.3800000000001</v>
      </c>
      <c r="G3632" s="6">
        <v>1730.68</v>
      </c>
      <c r="H3632" s="6" t="str">
        <f>VLOOKUP(Tabla1[[#This Row],[Caja]],Originales!$I$3:$K$6,2,FALSE)</f>
        <v>Telde</v>
      </c>
      <c r="I3632" s="6" t="str">
        <f>VLOOKUP(Tabla1[[#This Row],[Caja]],Originales!$I$3:$K$6,3,FALSE)</f>
        <v>Las Palmas</v>
      </c>
      <c r="J3632" s="9" t="str">
        <f>VLOOKUP(Tabla1[[#This Row],[CodigoEmpleado]],Originales!$M$3:$P$13,2,FALSE)</f>
        <v>Ana</v>
      </c>
      <c r="K3632" s="10">
        <f>YEAR(Tabla1[[#This Row],[Fecha]])</f>
        <v>2012</v>
      </c>
      <c r="L3632" s="11">
        <f>MONTH(Tabla1[[#This Row],[Fecha]])</f>
        <v>5</v>
      </c>
      <c r="M3632" s="11">
        <f>DAY(Tabla1[[#This Row],[Fecha]])</f>
        <v>21</v>
      </c>
      <c r="N3632" s="11">
        <f>WEEKDAY(Tabla1[[#This Row],[Fecha]],2)</f>
        <v>1</v>
      </c>
      <c r="O3632" s="11" t="str">
        <f t="shared" si="56"/>
        <v>Lunes</v>
      </c>
    </row>
    <row r="3633" spans="1:15" x14ac:dyDescent="0.25">
      <c r="A3633" s="4">
        <v>41050</v>
      </c>
      <c r="B3633">
        <v>4</v>
      </c>
      <c r="C3633">
        <v>2</v>
      </c>
      <c r="D3633" s="5" t="s">
        <v>30</v>
      </c>
      <c r="E3633" s="6">
        <v>530.12</v>
      </c>
      <c r="F3633" s="6">
        <v>1008.61</v>
      </c>
      <c r="G3633" s="6">
        <v>1538.73</v>
      </c>
      <c r="H3633" s="6" t="str">
        <f>VLOOKUP(Tabla1[[#This Row],[Caja]],Originales!$I$3:$K$6,2,FALSE)</f>
        <v>Telde</v>
      </c>
      <c r="I3633" s="6" t="str">
        <f>VLOOKUP(Tabla1[[#This Row],[Caja]],Originales!$I$3:$K$6,3,FALSE)</f>
        <v>Las Palmas</v>
      </c>
      <c r="J3633" s="9" t="str">
        <f>VLOOKUP(Tabla1[[#This Row],[CodigoEmpleado]],Originales!$M$3:$P$13,2,FALSE)</f>
        <v>Juan</v>
      </c>
      <c r="K3633" s="10">
        <f>YEAR(Tabla1[[#This Row],[Fecha]])</f>
        <v>2012</v>
      </c>
      <c r="L3633" s="11">
        <f>MONTH(Tabla1[[#This Row],[Fecha]])</f>
        <v>5</v>
      </c>
      <c r="M3633" s="11">
        <f>DAY(Tabla1[[#This Row],[Fecha]])</f>
        <v>21</v>
      </c>
      <c r="N3633" s="11">
        <f>WEEKDAY(Tabla1[[#This Row],[Fecha]],2)</f>
        <v>1</v>
      </c>
      <c r="O3633" s="11" t="str">
        <f t="shared" si="56"/>
        <v>Lunes</v>
      </c>
    </row>
    <row r="3634" spans="1:15" x14ac:dyDescent="0.25">
      <c r="A3634" s="4">
        <v>41051</v>
      </c>
      <c r="B3634">
        <v>1</v>
      </c>
      <c r="C3634">
        <v>1</v>
      </c>
      <c r="D3634" s="5" t="s">
        <v>16</v>
      </c>
      <c r="E3634" s="6">
        <v>635.33000000000004</v>
      </c>
      <c r="F3634" s="6">
        <v>1019.12</v>
      </c>
      <c r="G3634" s="6">
        <v>1654.45</v>
      </c>
      <c r="H3634" s="6" t="str">
        <f>VLOOKUP(Tabla1[[#This Row],[Caja]],Originales!$I$3:$K$6,2,FALSE)</f>
        <v>Tenerife Norte</v>
      </c>
      <c r="I3634" s="6" t="str">
        <f>VLOOKUP(Tabla1[[#This Row],[Caja]],Originales!$I$3:$K$6,3,FALSE)</f>
        <v>Tenerife</v>
      </c>
      <c r="J3634" s="9" t="str">
        <f>VLOOKUP(Tabla1[[#This Row],[CodigoEmpleado]],Originales!$M$3:$P$13,2,FALSE)</f>
        <v>Jorge</v>
      </c>
      <c r="K3634" s="10">
        <f>YEAR(Tabla1[[#This Row],[Fecha]])</f>
        <v>2012</v>
      </c>
      <c r="L3634" s="11">
        <f>MONTH(Tabla1[[#This Row],[Fecha]])</f>
        <v>5</v>
      </c>
      <c r="M3634" s="11">
        <f>DAY(Tabla1[[#This Row],[Fecha]])</f>
        <v>22</v>
      </c>
      <c r="N3634" s="11">
        <f>WEEKDAY(Tabla1[[#This Row],[Fecha]],2)</f>
        <v>2</v>
      </c>
      <c r="O3634" s="11" t="str">
        <f t="shared" si="56"/>
        <v>Martes</v>
      </c>
    </row>
    <row r="3635" spans="1:15" x14ac:dyDescent="0.25">
      <c r="A3635" s="4">
        <v>41051</v>
      </c>
      <c r="B3635">
        <v>1</v>
      </c>
      <c r="C3635">
        <v>2</v>
      </c>
      <c r="D3635" s="5" t="s">
        <v>22</v>
      </c>
      <c r="E3635" s="6">
        <v>663.99</v>
      </c>
      <c r="F3635" s="6">
        <v>1128.1300000000001</v>
      </c>
      <c r="G3635" s="6">
        <v>1792.12</v>
      </c>
      <c r="H3635" s="6" t="str">
        <f>VLOOKUP(Tabla1[[#This Row],[Caja]],Originales!$I$3:$K$6,2,FALSE)</f>
        <v>Tenerife Norte</v>
      </c>
      <c r="I3635" s="6" t="str">
        <f>VLOOKUP(Tabla1[[#This Row],[Caja]],Originales!$I$3:$K$6,3,FALSE)</f>
        <v>Tenerife</v>
      </c>
      <c r="J3635" s="9" t="str">
        <f>VLOOKUP(Tabla1[[#This Row],[CodigoEmpleado]],Originales!$M$3:$P$13,2,FALSE)</f>
        <v>Paco</v>
      </c>
      <c r="K3635" s="10">
        <f>YEAR(Tabla1[[#This Row],[Fecha]])</f>
        <v>2012</v>
      </c>
      <c r="L3635" s="11">
        <f>MONTH(Tabla1[[#This Row],[Fecha]])</f>
        <v>5</v>
      </c>
      <c r="M3635" s="11">
        <f>DAY(Tabla1[[#This Row],[Fecha]])</f>
        <v>22</v>
      </c>
      <c r="N3635" s="11">
        <f>WEEKDAY(Tabla1[[#This Row],[Fecha]],2)</f>
        <v>2</v>
      </c>
      <c r="O3635" s="11" t="str">
        <f t="shared" si="56"/>
        <v>Martes</v>
      </c>
    </row>
    <row r="3636" spans="1:15" x14ac:dyDescent="0.25">
      <c r="A3636" s="4">
        <v>41051</v>
      </c>
      <c r="B3636">
        <v>2</v>
      </c>
      <c r="C3636">
        <v>1</v>
      </c>
      <c r="D3636" s="5" t="s">
        <v>27</v>
      </c>
      <c r="E3636" s="6">
        <v>540.91999999999996</v>
      </c>
      <c r="F3636" s="6">
        <v>1025.0899999999999</v>
      </c>
      <c r="G3636" s="6">
        <v>1566.01</v>
      </c>
      <c r="H3636" s="6" t="str">
        <f>VLOOKUP(Tabla1[[#This Row],[Caja]],Originales!$I$3:$K$6,2,FALSE)</f>
        <v>Tenerife Sur</v>
      </c>
      <c r="I3636" s="6" t="str">
        <f>VLOOKUP(Tabla1[[#This Row],[Caja]],Originales!$I$3:$K$6,3,FALSE)</f>
        <v>Tenerife</v>
      </c>
      <c r="J3636" s="9" t="str">
        <f>VLOOKUP(Tabla1[[#This Row],[CodigoEmpleado]],Originales!$M$3:$P$13,2,FALSE)</f>
        <v>Bea</v>
      </c>
      <c r="K3636" s="10">
        <f>YEAR(Tabla1[[#This Row],[Fecha]])</f>
        <v>2012</v>
      </c>
      <c r="L3636" s="11">
        <f>MONTH(Tabla1[[#This Row],[Fecha]])</f>
        <v>5</v>
      </c>
      <c r="M3636" s="11">
        <f>DAY(Tabla1[[#This Row],[Fecha]])</f>
        <v>22</v>
      </c>
      <c r="N3636" s="11">
        <f>WEEKDAY(Tabla1[[#This Row],[Fecha]],2)</f>
        <v>2</v>
      </c>
      <c r="O3636" s="11" t="str">
        <f t="shared" si="56"/>
        <v>Martes</v>
      </c>
    </row>
    <row r="3637" spans="1:15" x14ac:dyDescent="0.25">
      <c r="A3637" s="4">
        <v>41051</v>
      </c>
      <c r="B3637">
        <v>2</v>
      </c>
      <c r="C3637">
        <v>2</v>
      </c>
      <c r="D3637" s="5" t="s">
        <v>32</v>
      </c>
      <c r="E3637" s="6">
        <v>735.11</v>
      </c>
      <c r="F3637" s="6">
        <v>1338.18</v>
      </c>
      <c r="G3637" s="6">
        <v>2073.29</v>
      </c>
      <c r="H3637" s="6" t="str">
        <f>VLOOKUP(Tabla1[[#This Row],[Caja]],Originales!$I$3:$K$6,2,FALSE)</f>
        <v>Tenerife Sur</v>
      </c>
      <c r="I3637" s="6" t="str">
        <f>VLOOKUP(Tabla1[[#This Row],[Caja]],Originales!$I$3:$K$6,3,FALSE)</f>
        <v>Tenerife</v>
      </c>
      <c r="J3637" s="9" t="str">
        <f>VLOOKUP(Tabla1[[#This Row],[CodigoEmpleado]],Originales!$M$3:$P$13,2,FALSE)</f>
        <v>Ana</v>
      </c>
      <c r="K3637" s="10">
        <f>YEAR(Tabla1[[#This Row],[Fecha]])</f>
        <v>2012</v>
      </c>
      <c r="L3637" s="11">
        <f>MONTH(Tabla1[[#This Row],[Fecha]])</f>
        <v>5</v>
      </c>
      <c r="M3637" s="11">
        <f>DAY(Tabla1[[#This Row],[Fecha]])</f>
        <v>22</v>
      </c>
      <c r="N3637" s="11">
        <f>WEEKDAY(Tabla1[[#This Row],[Fecha]],2)</f>
        <v>2</v>
      </c>
      <c r="O3637" s="11" t="str">
        <f t="shared" si="56"/>
        <v>Martes</v>
      </c>
    </row>
    <row r="3638" spans="1:15" x14ac:dyDescent="0.25">
      <c r="A3638" s="4">
        <v>41051</v>
      </c>
      <c r="B3638">
        <v>3</v>
      </c>
      <c r="C3638">
        <v>1</v>
      </c>
      <c r="D3638" s="5" t="s">
        <v>37</v>
      </c>
      <c r="E3638" s="6">
        <v>619.04</v>
      </c>
      <c r="F3638" s="6">
        <v>974.2</v>
      </c>
      <c r="G3638" s="6">
        <v>1593.24</v>
      </c>
      <c r="H3638" s="6" t="str">
        <f>VLOOKUP(Tabla1[[#This Row],[Caja]],Originales!$I$3:$K$6,2,FALSE)</f>
        <v>Las Canteras</v>
      </c>
      <c r="I3638" s="6" t="str">
        <f>VLOOKUP(Tabla1[[#This Row],[Caja]],Originales!$I$3:$K$6,3,FALSE)</f>
        <v>Las Palmas</v>
      </c>
      <c r="J3638" s="9" t="str">
        <f>VLOOKUP(Tabla1[[#This Row],[CodigoEmpleado]],Originales!$M$3:$P$13,2,FALSE)</f>
        <v>Luis</v>
      </c>
      <c r="K3638" s="10">
        <f>YEAR(Tabla1[[#This Row],[Fecha]])</f>
        <v>2012</v>
      </c>
      <c r="L3638" s="11">
        <f>MONTH(Tabla1[[#This Row],[Fecha]])</f>
        <v>5</v>
      </c>
      <c r="M3638" s="11">
        <f>DAY(Tabla1[[#This Row],[Fecha]])</f>
        <v>22</v>
      </c>
      <c r="N3638" s="11">
        <f>WEEKDAY(Tabla1[[#This Row],[Fecha]],2)</f>
        <v>2</v>
      </c>
      <c r="O3638" s="11" t="str">
        <f t="shared" si="56"/>
        <v>Martes</v>
      </c>
    </row>
    <row r="3639" spans="1:15" x14ac:dyDescent="0.25">
      <c r="A3639" s="4">
        <v>41051</v>
      </c>
      <c r="B3639">
        <v>3</v>
      </c>
      <c r="C3639">
        <v>2</v>
      </c>
      <c r="D3639" s="5" t="s">
        <v>40</v>
      </c>
      <c r="E3639" s="6">
        <v>624.95000000000005</v>
      </c>
      <c r="F3639" s="6">
        <v>974.44</v>
      </c>
      <c r="G3639" s="6">
        <v>1599.39</v>
      </c>
      <c r="H3639" s="6" t="str">
        <f>VLOOKUP(Tabla1[[#This Row],[Caja]],Originales!$I$3:$K$6,2,FALSE)</f>
        <v>Las Canteras</v>
      </c>
      <c r="I3639" s="6" t="str">
        <f>VLOOKUP(Tabla1[[#This Row],[Caja]],Originales!$I$3:$K$6,3,FALSE)</f>
        <v>Las Palmas</v>
      </c>
      <c r="J3639" s="9" t="str">
        <f>VLOOKUP(Tabla1[[#This Row],[CodigoEmpleado]],Originales!$M$3:$P$13,2,FALSE)</f>
        <v>Pepe</v>
      </c>
      <c r="K3639" s="10">
        <f>YEAR(Tabla1[[#This Row],[Fecha]])</f>
        <v>2012</v>
      </c>
      <c r="L3639" s="11">
        <f>MONTH(Tabla1[[#This Row],[Fecha]])</f>
        <v>5</v>
      </c>
      <c r="M3639" s="11">
        <f>DAY(Tabla1[[#This Row],[Fecha]])</f>
        <v>22</v>
      </c>
      <c r="N3639" s="11">
        <f>WEEKDAY(Tabla1[[#This Row],[Fecha]],2)</f>
        <v>2</v>
      </c>
      <c r="O3639" s="11" t="str">
        <f t="shared" si="56"/>
        <v>Martes</v>
      </c>
    </row>
    <row r="3640" spans="1:15" x14ac:dyDescent="0.25">
      <c r="A3640" s="4">
        <v>41051</v>
      </c>
      <c r="B3640">
        <v>4</v>
      </c>
      <c r="C3640">
        <v>1</v>
      </c>
      <c r="D3640" s="5" t="s">
        <v>41</v>
      </c>
      <c r="E3640" s="6">
        <v>682.92</v>
      </c>
      <c r="F3640" s="6">
        <v>1066.05</v>
      </c>
      <c r="G3640" s="6">
        <v>1748.97</v>
      </c>
      <c r="H3640" s="6" t="str">
        <f>VLOOKUP(Tabla1[[#This Row],[Caja]],Originales!$I$3:$K$6,2,FALSE)</f>
        <v>Telde</v>
      </c>
      <c r="I3640" s="6" t="str">
        <f>VLOOKUP(Tabla1[[#This Row],[Caja]],Originales!$I$3:$K$6,3,FALSE)</f>
        <v>Las Palmas</v>
      </c>
      <c r="J3640" s="9" t="str">
        <f>VLOOKUP(Tabla1[[#This Row],[CodigoEmpleado]],Originales!$M$3:$P$13,2,FALSE)</f>
        <v>Javi</v>
      </c>
      <c r="K3640" s="10">
        <f>YEAR(Tabla1[[#This Row],[Fecha]])</f>
        <v>2012</v>
      </c>
      <c r="L3640" s="11">
        <f>MONTH(Tabla1[[#This Row],[Fecha]])</f>
        <v>5</v>
      </c>
      <c r="M3640" s="11">
        <f>DAY(Tabla1[[#This Row],[Fecha]])</f>
        <v>22</v>
      </c>
      <c r="N3640" s="11">
        <f>WEEKDAY(Tabla1[[#This Row],[Fecha]],2)</f>
        <v>2</v>
      </c>
      <c r="O3640" s="11" t="str">
        <f t="shared" si="56"/>
        <v>Martes</v>
      </c>
    </row>
    <row r="3641" spans="1:15" x14ac:dyDescent="0.25">
      <c r="A3641" s="4">
        <v>41051</v>
      </c>
      <c r="B3641">
        <v>4</v>
      </c>
      <c r="C3641">
        <v>2</v>
      </c>
      <c r="D3641" s="5" t="s">
        <v>43</v>
      </c>
      <c r="E3641" s="6">
        <v>600.94000000000005</v>
      </c>
      <c r="F3641" s="6">
        <v>1077.73</v>
      </c>
      <c r="G3641" s="6">
        <v>1678.67</v>
      </c>
      <c r="H3641" s="6" t="str">
        <f>VLOOKUP(Tabla1[[#This Row],[Caja]],Originales!$I$3:$K$6,2,FALSE)</f>
        <v>Telde</v>
      </c>
      <c r="I3641" s="6" t="str">
        <f>VLOOKUP(Tabla1[[#This Row],[Caja]],Originales!$I$3:$K$6,3,FALSE)</f>
        <v>Las Palmas</v>
      </c>
      <c r="J3641" s="9" t="str">
        <f>VLOOKUP(Tabla1[[#This Row],[CodigoEmpleado]],Originales!$M$3:$P$13,2,FALSE)</f>
        <v>Jose</v>
      </c>
      <c r="K3641" s="10">
        <f>YEAR(Tabla1[[#This Row],[Fecha]])</f>
        <v>2012</v>
      </c>
      <c r="L3641" s="11">
        <f>MONTH(Tabla1[[#This Row],[Fecha]])</f>
        <v>5</v>
      </c>
      <c r="M3641" s="11">
        <f>DAY(Tabla1[[#This Row],[Fecha]])</f>
        <v>22</v>
      </c>
      <c r="N3641" s="11">
        <f>WEEKDAY(Tabla1[[#This Row],[Fecha]],2)</f>
        <v>2</v>
      </c>
      <c r="O3641" s="11" t="str">
        <f t="shared" si="56"/>
        <v>Martes</v>
      </c>
    </row>
    <row r="3642" spans="1:15" x14ac:dyDescent="0.25">
      <c r="A3642" s="4">
        <v>41052</v>
      </c>
      <c r="B3642">
        <v>1</v>
      </c>
      <c r="C3642">
        <v>1</v>
      </c>
      <c r="D3642" s="5" t="s">
        <v>47</v>
      </c>
      <c r="E3642" s="6">
        <v>578.53</v>
      </c>
      <c r="F3642" s="6">
        <v>992.21</v>
      </c>
      <c r="G3642" s="6">
        <v>1570.74</v>
      </c>
      <c r="H3642" s="6" t="str">
        <f>VLOOKUP(Tabla1[[#This Row],[Caja]],Originales!$I$3:$K$6,2,FALSE)</f>
        <v>Tenerife Norte</v>
      </c>
      <c r="I3642" s="6" t="str">
        <f>VLOOKUP(Tabla1[[#This Row],[Caja]],Originales!$I$3:$K$6,3,FALSE)</f>
        <v>Tenerife</v>
      </c>
      <c r="J3642" s="9" t="str">
        <f>VLOOKUP(Tabla1[[#This Row],[CodigoEmpleado]],Originales!$M$3:$P$13,2,FALSE)</f>
        <v>Toño</v>
      </c>
      <c r="K3642" s="10">
        <f>YEAR(Tabla1[[#This Row],[Fecha]])</f>
        <v>2012</v>
      </c>
      <c r="L3642" s="11">
        <f>MONTH(Tabla1[[#This Row],[Fecha]])</f>
        <v>5</v>
      </c>
      <c r="M3642" s="11">
        <f>DAY(Tabla1[[#This Row],[Fecha]])</f>
        <v>23</v>
      </c>
      <c r="N3642" s="11">
        <f>WEEKDAY(Tabla1[[#This Row],[Fecha]],2)</f>
        <v>3</v>
      </c>
      <c r="O3642" s="11" t="str">
        <f t="shared" si="56"/>
        <v>Miércoles</v>
      </c>
    </row>
    <row r="3643" spans="1:15" x14ac:dyDescent="0.25">
      <c r="A3643" s="4">
        <v>41052</v>
      </c>
      <c r="B3643">
        <v>1</v>
      </c>
      <c r="C3643">
        <v>2</v>
      </c>
      <c r="D3643" s="5" t="s">
        <v>24</v>
      </c>
      <c r="E3643" s="6">
        <v>686.13</v>
      </c>
      <c r="F3643" s="6">
        <v>1283.43</v>
      </c>
      <c r="G3643" s="6">
        <v>1969.56</v>
      </c>
      <c r="H3643" s="6" t="str">
        <f>VLOOKUP(Tabla1[[#This Row],[Caja]],Originales!$I$3:$K$6,2,FALSE)</f>
        <v>Tenerife Norte</v>
      </c>
      <c r="I3643" s="6" t="str">
        <f>VLOOKUP(Tabla1[[#This Row],[Caja]],Originales!$I$3:$K$6,3,FALSE)</f>
        <v>Tenerife</v>
      </c>
      <c r="J3643" s="9" t="str">
        <f>VLOOKUP(Tabla1[[#This Row],[CodigoEmpleado]],Originales!$M$3:$P$13,2,FALSE)</f>
        <v>Ana</v>
      </c>
      <c r="K3643" s="10">
        <f>YEAR(Tabla1[[#This Row],[Fecha]])</f>
        <v>2012</v>
      </c>
      <c r="L3643" s="11">
        <f>MONTH(Tabla1[[#This Row],[Fecha]])</f>
        <v>5</v>
      </c>
      <c r="M3643" s="11">
        <f>DAY(Tabla1[[#This Row],[Fecha]])</f>
        <v>23</v>
      </c>
      <c r="N3643" s="11">
        <f>WEEKDAY(Tabla1[[#This Row],[Fecha]],2)</f>
        <v>3</v>
      </c>
      <c r="O3643" s="11" t="str">
        <f t="shared" si="56"/>
        <v>Miércoles</v>
      </c>
    </row>
    <row r="3644" spans="1:15" x14ac:dyDescent="0.25">
      <c r="A3644" s="4">
        <v>41052</v>
      </c>
      <c r="B3644">
        <v>2</v>
      </c>
      <c r="C3644">
        <v>1</v>
      </c>
      <c r="D3644" s="5" t="s">
        <v>30</v>
      </c>
      <c r="E3644" s="6">
        <v>559.51</v>
      </c>
      <c r="F3644" s="6">
        <v>1034.92</v>
      </c>
      <c r="G3644" s="6">
        <v>1594.43</v>
      </c>
      <c r="H3644" s="6" t="str">
        <f>VLOOKUP(Tabla1[[#This Row],[Caja]],Originales!$I$3:$K$6,2,FALSE)</f>
        <v>Tenerife Sur</v>
      </c>
      <c r="I3644" s="6" t="str">
        <f>VLOOKUP(Tabla1[[#This Row],[Caja]],Originales!$I$3:$K$6,3,FALSE)</f>
        <v>Tenerife</v>
      </c>
      <c r="J3644" s="9" t="str">
        <f>VLOOKUP(Tabla1[[#This Row],[CodigoEmpleado]],Originales!$M$3:$P$13,2,FALSE)</f>
        <v>Juan</v>
      </c>
      <c r="K3644" s="10">
        <f>YEAR(Tabla1[[#This Row],[Fecha]])</f>
        <v>2012</v>
      </c>
      <c r="L3644" s="11">
        <f>MONTH(Tabla1[[#This Row],[Fecha]])</f>
        <v>5</v>
      </c>
      <c r="M3644" s="11">
        <f>DAY(Tabla1[[#This Row],[Fecha]])</f>
        <v>23</v>
      </c>
      <c r="N3644" s="11">
        <f>WEEKDAY(Tabla1[[#This Row],[Fecha]],2)</f>
        <v>3</v>
      </c>
      <c r="O3644" s="11" t="str">
        <f t="shared" si="56"/>
        <v>Miércoles</v>
      </c>
    </row>
    <row r="3645" spans="1:15" x14ac:dyDescent="0.25">
      <c r="A3645" s="4">
        <v>41052</v>
      </c>
      <c r="B3645">
        <v>2</v>
      </c>
      <c r="C3645">
        <v>2</v>
      </c>
      <c r="D3645" s="5" t="s">
        <v>16</v>
      </c>
      <c r="E3645" s="6">
        <v>628.95000000000005</v>
      </c>
      <c r="F3645" s="6">
        <v>1049.0999999999999</v>
      </c>
      <c r="G3645" s="6">
        <v>1678.05</v>
      </c>
      <c r="H3645" s="6" t="str">
        <f>VLOOKUP(Tabla1[[#This Row],[Caja]],Originales!$I$3:$K$6,2,FALSE)</f>
        <v>Tenerife Sur</v>
      </c>
      <c r="I3645" s="6" t="str">
        <f>VLOOKUP(Tabla1[[#This Row],[Caja]],Originales!$I$3:$K$6,3,FALSE)</f>
        <v>Tenerife</v>
      </c>
      <c r="J3645" s="9" t="str">
        <f>VLOOKUP(Tabla1[[#This Row],[CodigoEmpleado]],Originales!$M$3:$P$13,2,FALSE)</f>
        <v>Jorge</v>
      </c>
      <c r="K3645" s="10">
        <f>YEAR(Tabla1[[#This Row],[Fecha]])</f>
        <v>2012</v>
      </c>
      <c r="L3645" s="11">
        <f>MONTH(Tabla1[[#This Row],[Fecha]])</f>
        <v>5</v>
      </c>
      <c r="M3645" s="11">
        <f>DAY(Tabla1[[#This Row],[Fecha]])</f>
        <v>23</v>
      </c>
      <c r="N3645" s="11">
        <f>WEEKDAY(Tabla1[[#This Row],[Fecha]],2)</f>
        <v>3</v>
      </c>
      <c r="O3645" s="11" t="str">
        <f t="shared" si="56"/>
        <v>Miércoles</v>
      </c>
    </row>
    <row r="3646" spans="1:15" x14ac:dyDescent="0.25">
      <c r="A3646" s="4">
        <v>41052</v>
      </c>
      <c r="B3646">
        <v>3</v>
      </c>
      <c r="C3646">
        <v>1</v>
      </c>
      <c r="D3646" s="5" t="s">
        <v>22</v>
      </c>
      <c r="E3646" s="6">
        <v>621.36</v>
      </c>
      <c r="F3646" s="6">
        <v>1107.05</v>
      </c>
      <c r="G3646" s="6">
        <v>1728.41</v>
      </c>
      <c r="H3646" s="6" t="str">
        <f>VLOOKUP(Tabla1[[#This Row],[Caja]],Originales!$I$3:$K$6,2,FALSE)</f>
        <v>Las Canteras</v>
      </c>
      <c r="I3646" s="6" t="str">
        <f>VLOOKUP(Tabla1[[#This Row],[Caja]],Originales!$I$3:$K$6,3,FALSE)</f>
        <v>Las Palmas</v>
      </c>
      <c r="J3646" s="9" t="str">
        <f>VLOOKUP(Tabla1[[#This Row],[CodigoEmpleado]],Originales!$M$3:$P$13,2,FALSE)</f>
        <v>Paco</v>
      </c>
      <c r="K3646" s="10">
        <f>YEAR(Tabla1[[#This Row],[Fecha]])</f>
        <v>2012</v>
      </c>
      <c r="L3646" s="11">
        <f>MONTH(Tabla1[[#This Row],[Fecha]])</f>
        <v>5</v>
      </c>
      <c r="M3646" s="11">
        <f>DAY(Tabla1[[#This Row],[Fecha]])</f>
        <v>23</v>
      </c>
      <c r="N3646" s="11">
        <f>WEEKDAY(Tabla1[[#This Row],[Fecha]],2)</f>
        <v>3</v>
      </c>
      <c r="O3646" s="11" t="str">
        <f t="shared" si="56"/>
        <v>Miércoles</v>
      </c>
    </row>
    <row r="3647" spans="1:15" x14ac:dyDescent="0.25">
      <c r="A3647" s="4">
        <v>41052</v>
      </c>
      <c r="B3647">
        <v>3</v>
      </c>
      <c r="C3647">
        <v>2</v>
      </c>
      <c r="D3647" s="5" t="s">
        <v>27</v>
      </c>
      <c r="E3647" s="6">
        <v>657.27</v>
      </c>
      <c r="F3647" s="6">
        <v>1186.6400000000001</v>
      </c>
      <c r="G3647" s="6">
        <v>1843.91</v>
      </c>
      <c r="H3647" s="6" t="str">
        <f>VLOOKUP(Tabla1[[#This Row],[Caja]],Originales!$I$3:$K$6,2,FALSE)</f>
        <v>Las Canteras</v>
      </c>
      <c r="I3647" s="6" t="str">
        <f>VLOOKUP(Tabla1[[#This Row],[Caja]],Originales!$I$3:$K$6,3,FALSE)</f>
        <v>Las Palmas</v>
      </c>
      <c r="J3647" s="9" t="str">
        <f>VLOOKUP(Tabla1[[#This Row],[CodigoEmpleado]],Originales!$M$3:$P$13,2,FALSE)</f>
        <v>Bea</v>
      </c>
      <c r="K3647" s="10">
        <f>YEAR(Tabla1[[#This Row],[Fecha]])</f>
        <v>2012</v>
      </c>
      <c r="L3647" s="11">
        <f>MONTH(Tabla1[[#This Row],[Fecha]])</f>
        <v>5</v>
      </c>
      <c r="M3647" s="11">
        <f>DAY(Tabla1[[#This Row],[Fecha]])</f>
        <v>23</v>
      </c>
      <c r="N3647" s="11">
        <f>WEEKDAY(Tabla1[[#This Row],[Fecha]],2)</f>
        <v>3</v>
      </c>
      <c r="O3647" s="11" t="str">
        <f t="shared" si="56"/>
        <v>Miércoles</v>
      </c>
    </row>
    <row r="3648" spans="1:15" x14ac:dyDescent="0.25">
      <c r="A3648" s="4">
        <v>41052</v>
      </c>
      <c r="B3648">
        <v>4</v>
      </c>
      <c r="C3648">
        <v>1</v>
      </c>
      <c r="D3648" s="5" t="s">
        <v>32</v>
      </c>
      <c r="E3648" s="6">
        <v>530.1</v>
      </c>
      <c r="F3648" s="6">
        <v>1042.82</v>
      </c>
      <c r="G3648" s="6">
        <v>1572.92</v>
      </c>
      <c r="H3648" s="6" t="str">
        <f>VLOOKUP(Tabla1[[#This Row],[Caja]],Originales!$I$3:$K$6,2,FALSE)</f>
        <v>Telde</v>
      </c>
      <c r="I3648" s="6" t="str">
        <f>VLOOKUP(Tabla1[[#This Row],[Caja]],Originales!$I$3:$K$6,3,FALSE)</f>
        <v>Las Palmas</v>
      </c>
      <c r="J3648" s="9" t="str">
        <f>VLOOKUP(Tabla1[[#This Row],[CodigoEmpleado]],Originales!$M$3:$P$13,2,FALSE)</f>
        <v>Ana</v>
      </c>
      <c r="K3648" s="10">
        <f>YEAR(Tabla1[[#This Row],[Fecha]])</f>
        <v>2012</v>
      </c>
      <c r="L3648" s="11">
        <f>MONTH(Tabla1[[#This Row],[Fecha]])</f>
        <v>5</v>
      </c>
      <c r="M3648" s="11">
        <f>DAY(Tabla1[[#This Row],[Fecha]])</f>
        <v>23</v>
      </c>
      <c r="N3648" s="11">
        <f>WEEKDAY(Tabla1[[#This Row],[Fecha]],2)</f>
        <v>3</v>
      </c>
      <c r="O3648" s="11" t="str">
        <f t="shared" si="56"/>
        <v>Miércoles</v>
      </c>
    </row>
    <row r="3649" spans="1:15" x14ac:dyDescent="0.25">
      <c r="A3649" s="4">
        <v>41052</v>
      </c>
      <c r="B3649">
        <v>4</v>
      </c>
      <c r="C3649">
        <v>2</v>
      </c>
      <c r="D3649" s="5" t="s">
        <v>37</v>
      </c>
      <c r="E3649" s="6">
        <v>665.46</v>
      </c>
      <c r="F3649" s="6">
        <v>1219.33</v>
      </c>
      <c r="G3649" s="6">
        <v>1884.79</v>
      </c>
      <c r="H3649" s="6" t="str">
        <f>VLOOKUP(Tabla1[[#This Row],[Caja]],Originales!$I$3:$K$6,2,FALSE)</f>
        <v>Telde</v>
      </c>
      <c r="I3649" s="6" t="str">
        <f>VLOOKUP(Tabla1[[#This Row],[Caja]],Originales!$I$3:$K$6,3,FALSE)</f>
        <v>Las Palmas</v>
      </c>
      <c r="J3649" s="9" t="str">
        <f>VLOOKUP(Tabla1[[#This Row],[CodigoEmpleado]],Originales!$M$3:$P$13,2,FALSE)</f>
        <v>Luis</v>
      </c>
      <c r="K3649" s="10">
        <f>YEAR(Tabla1[[#This Row],[Fecha]])</f>
        <v>2012</v>
      </c>
      <c r="L3649" s="11">
        <f>MONTH(Tabla1[[#This Row],[Fecha]])</f>
        <v>5</v>
      </c>
      <c r="M3649" s="11">
        <f>DAY(Tabla1[[#This Row],[Fecha]])</f>
        <v>23</v>
      </c>
      <c r="N3649" s="11">
        <f>WEEKDAY(Tabla1[[#This Row],[Fecha]],2)</f>
        <v>3</v>
      </c>
      <c r="O3649" s="11" t="str">
        <f t="shared" si="56"/>
        <v>Miércoles</v>
      </c>
    </row>
    <row r="3650" spans="1:15" x14ac:dyDescent="0.25">
      <c r="A3650" s="4">
        <v>41053</v>
      </c>
      <c r="B3650">
        <v>1</v>
      </c>
      <c r="C3650">
        <v>1</v>
      </c>
      <c r="D3650" s="5" t="s">
        <v>40</v>
      </c>
      <c r="E3650" s="6">
        <v>585.02</v>
      </c>
      <c r="F3650" s="6">
        <v>1143.74</v>
      </c>
      <c r="G3650" s="6">
        <v>1728.76</v>
      </c>
      <c r="H3650" s="6" t="str">
        <f>VLOOKUP(Tabla1[[#This Row],[Caja]],Originales!$I$3:$K$6,2,FALSE)</f>
        <v>Tenerife Norte</v>
      </c>
      <c r="I3650" s="6" t="str">
        <f>VLOOKUP(Tabla1[[#This Row],[Caja]],Originales!$I$3:$K$6,3,FALSE)</f>
        <v>Tenerife</v>
      </c>
      <c r="J3650" s="9" t="str">
        <f>VLOOKUP(Tabla1[[#This Row],[CodigoEmpleado]],Originales!$M$3:$P$13,2,FALSE)</f>
        <v>Pepe</v>
      </c>
      <c r="K3650" s="10">
        <f>YEAR(Tabla1[[#This Row],[Fecha]])</f>
        <v>2012</v>
      </c>
      <c r="L3650" s="11">
        <f>MONTH(Tabla1[[#This Row],[Fecha]])</f>
        <v>5</v>
      </c>
      <c r="M3650" s="11">
        <f>DAY(Tabla1[[#This Row],[Fecha]])</f>
        <v>24</v>
      </c>
      <c r="N3650" s="11">
        <f>WEEKDAY(Tabla1[[#This Row],[Fecha]],2)</f>
        <v>4</v>
      </c>
      <c r="O3650" s="11" t="str">
        <f t="shared" ref="O3650:O3713" si="57">IF(N3650=1,"Lunes",IF(N3650=2,"Martes",IF(N3650=3,"Miércoles",IF(N3650=4,"Jueves",IF(N3650=5,"Viernes",IF(N3650=6,"Sábado","Domingo"))))))</f>
        <v>Jueves</v>
      </c>
    </row>
    <row r="3651" spans="1:15" x14ac:dyDescent="0.25">
      <c r="A3651" s="4">
        <v>41053</v>
      </c>
      <c r="B3651">
        <v>1</v>
      </c>
      <c r="C3651">
        <v>2</v>
      </c>
      <c r="D3651" s="5" t="s">
        <v>41</v>
      </c>
      <c r="E3651" s="6">
        <v>656.12</v>
      </c>
      <c r="F3651" s="6">
        <v>1112.32</v>
      </c>
      <c r="G3651" s="6">
        <v>1768.44</v>
      </c>
      <c r="H3651" s="6" t="str">
        <f>VLOOKUP(Tabla1[[#This Row],[Caja]],Originales!$I$3:$K$6,2,FALSE)</f>
        <v>Tenerife Norte</v>
      </c>
      <c r="I3651" s="6" t="str">
        <f>VLOOKUP(Tabla1[[#This Row],[Caja]],Originales!$I$3:$K$6,3,FALSE)</f>
        <v>Tenerife</v>
      </c>
      <c r="J3651" s="9" t="str">
        <f>VLOOKUP(Tabla1[[#This Row],[CodigoEmpleado]],Originales!$M$3:$P$13,2,FALSE)</f>
        <v>Javi</v>
      </c>
      <c r="K3651" s="10">
        <f>YEAR(Tabla1[[#This Row],[Fecha]])</f>
        <v>2012</v>
      </c>
      <c r="L3651" s="11">
        <f>MONTH(Tabla1[[#This Row],[Fecha]])</f>
        <v>5</v>
      </c>
      <c r="M3651" s="11">
        <f>DAY(Tabla1[[#This Row],[Fecha]])</f>
        <v>24</v>
      </c>
      <c r="N3651" s="11">
        <f>WEEKDAY(Tabla1[[#This Row],[Fecha]],2)</f>
        <v>4</v>
      </c>
      <c r="O3651" s="11" t="str">
        <f t="shared" si="57"/>
        <v>Jueves</v>
      </c>
    </row>
    <row r="3652" spans="1:15" x14ac:dyDescent="0.25">
      <c r="A3652" s="4">
        <v>41053</v>
      </c>
      <c r="B3652">
        <v>2</v>
      </c>
      <c r="C3652">
        <v>1</v>
      </c>
      <c r="D3652" s="5" t="s">
        <v>43</v>
      </c>
      <c r="E3652" s="6">
        <v>551.99</v>
      </c>
      <c r="F3652" s="6">
        <v>954.03</v>
      </c>
      <c r="G3652" s="6">
        <v>1506.02</v>
      </c>
      <c r="H3652" s="6" t="str">
        <f>VLOOKUP(Tabla1[[#This Row],[Caja]],Originales!$I$3:$K$6,2,FALSE)</f>
        <v>Tenerife Sur</v>
      </c>
      <c r="I3652" s="6" t="str">
        <f>VLOOKUP(Tabla1[[#This Row],[Caja]],Originales!$I$3:$K$6,3,FALSE)</f>
        <v>Tenerife</v>
      </c>
      <c r="J3652" s="9" t="str">
        <f>VLOOKUP(Tabla1[[#This Row],[CodigoEmpleado]],Originales!$M$3:$P$13,2,FALSE)</f>
        <v>Jose</v>
      </c>
      <c r="K3652" s="10">
        <f>YEAR(Tabla1[[#This Row],[Fecha]])</f>
        <v>2012</v>
      </c>
      <c r="L3652" s="11">
        <f>MONTH(Tabla1[[#This Row],[Fecha]])</f>
        <v>5</v>
      </c>
      <c r="M3652" s="11">
        <f>DAY(Tabla1[[#This Row],[Fecha]])</f>
        <v>24</v>
      </c>
      <c r="N3652" s="11">
        <f>WEEKDAY(Tabla1[[#This Row],[Fecha]],2)</f>
        <v>4</v>
      </c>
      <c r="O3652" s="11" t="str">
        <f t="shared" si="57"/>
        <v>Jueves</v>
      </c>
    </row>
    <row r="3653" spans="1:15" x14ac:dyDescent="0.25">
      <c r="A3653" s="4">
        <v>41053</v>
      </c>
      <c r="B3653">
        <v>2</v>
      </c>
      <c r="C3653">
        <v>2</v>
      </c>
      <c r="D3653" s="5" t="s">
        <v>47</v>
      </c>
      <c r="E3653" s="6">
        <v>717.06</v>
      </c>
      <c r="F3653" s="6">
        <v>1275.44</v>
      </c>
      <c r="G3653" s="6">
        <v>1992.5</v>
      </c>
      <c r="H3653" s="6" t="str">
        <f>VLOOKUP(Tabla1[[#This Row],[Caja]],Originales!$I$3:$K$6,2,FALSE)</f>
        <v>Tenerife Sur</v>
      </c>
      <c r="I3653" s="6" t="str">
        <f>VLOOKUP(Tabla1[[#This Row],[Caja]],Originales!$I$3:$K$6,3,FALSE)</f>
        <v>Tenerife</v>
      </c>
      <c r="J3653" s="9" t="str">
        <f>VLOOKUP(Tabla1[[#This Row],[CodigoEmpleado]],Originales!$M$3:$P$13,2,FALSE)</f>
        <v>Toño</v>
      </c>
      <c r="K3653" s="10">
        <f>YEAR(Tabla1[[#This Row],[Fecha]])</f>
        <v>2012</v>
      </c>
      <c r="L3653" s="11">
        <f>MONTH(Tabla1[[#This Row],[Fecha]])</f>
        <v>5</v>
      </c>
      <c r="M3653" s="11">
        <f>DAY(Tabla1[[#This Row],[Fecha]])</f>
        <v>24</v>
      </c>
      <c r="N3653" s="11">
        <f>WEEKDAY(Tabla1[[#This Row],[Fecha]],2)</f>
        <v>4</v>
      </c>
      <c r="O3653" s="11" t="str">
        <f t="shared" si="57"/>
        <v>Jueves</v>
      </c>
    </row>
    <row r="3654" spans="1:15" x14ac:dyDescent="0.25">
      <c r="A3654" s="4">
        <v>41053</v>
      </c>
      <c r="B3654">
        <v>3</v>
      </c>
      <c r="C3654">
        <v>1</v>
      </c>
      <c r="D3654" s="5" t="s">
        <v>24</v>
      </c>
      <c r="E3654" s="6">
        <v>599.39</v>
      </c>
      <c r="F3654" s="6">
        <v>1175.78</v>
      </c>
      <c r="G3654" s="6">
        <v>1775.17</v>
      </c>
      <c r="H3654" s="6" t="str">
        <f>VLOOKUP(Tabla1[[#This Row],[Caja]],Originales!$I$3:$K$6,2,FALSE)</f>
        <v>Las Canteras</v>
      </c>
      <c r="I3654" s="6" t="str">
        <f>VLOOKUP(Tabla1[[#This Row],[Caja]],Originales!$I$3:$K$6,3,FALSE)</f>
        <v>Las Palmas</v>
      </c>
      <c r="J3654" s="9" t="str">
        <f>VLOOKUP(Tabla1[[#This Row],[CodigoEmpleado]],Originales!$M$3:$P$13,2,FALSE)</f>
        <v>Ana</v>
      </c>
      <c r="K3654" s="10">
        <f>YEAR(Tabla1[[#This Row],[Fecha]])</f>
        <v>2012</v>
      </c>
      <c r="L3654" s="11">
        <f>MONTH(Tabla1[[#This Row],[Fecha]])</f>
        <v>5</v>
      </c>
      <c r="M3654" s="11">
        <f>DAY(Tabla1[[#This Row],[Fecha]])</f>
        <v>24</v>
      </c>
      <c r="N3654" s="11">
        <f>WEEKDAY(Tabla1[[#This Row],[Fecha]],2)</f>
        <v>4</v>
      </c>
      <c r="O3654" s="11" t="str">
        <f t="shared" si="57"/>
        <v>Jueves</v>
      </c>
    </row>
    <row r="3655" spans="1:15" x14ac:dyDescent="0.25">
      <c r="A3655" s="4">
        <v>41053</v>
      </c>
      <c r="B3655">
        <v>3</v>
      </c>
      <c r="C3655">
        <v>2</v>
      </c>
      <c r="D3655" s="5" t="s">
        <v>30</v>
      </c>
      <c r="E3655" s="6">
        <v>510.13</v>
      </c>
      <c r="F3655" s="6">
        <v>1030</v>
      </c>
      <c r="G3655" s="6">
        <v>1540.13</v>
      </c>
      <c r="H3655" s="6" t="str">
        <f>VLOOKUP(Tabla1[[#This Row],[Caja]],Originales!$I$3:$K$6,2,FALSE)</f>
        <v>Las Canteras</v>
      </c>
      <c r="I3655" s="6" t="str">
        <f>VLOOKUP(Tabla1[[#This Row],[Caja]],Originales!$I$3:$K$6,3,FALSE)</f>
        <v>Las Palmas</v>
      </c>
      <c r="J3655" s="9" t="str">
        <f>VLOOKUP(Tabla1[[#This Row],[CodigoEmpleado]],Originales!$M$3:$P$13,2,FALSE)</f>
        <v>Juan</v>
      </c>
      <c r="K3655" s="10">
        <f>YEAR(Tabla1[[#This Row],[Fecha]])</f>
        <v>2012</v>
      </c>
      <c r="L3655" s="11">
        <f>MONTH(Tabla1[[#This Row],[Fecha]])</f>
        <v>5</v>
      </c>
      <c r="M3655" s="11">
        <f>DAY(Tabla1[[#This Row],[Fecha]])</f>
        <v>24</v>
      </c>
      <c r="N3655" s="11">
        <f>WEEKDAY(Tabla1[[#This Row],[Fecha]],2)</f>
        <v>4</v>
      </c>
      <c r="O3655" s="11" t="str">
        <f t="shared" si="57"/>
        <v>Jueves</v>
      </c>
    </row>
    <row r="3656" spans="1:15" x14ac:dyDescent="0.25">
      <c r="A3656" s="4">
        <v>41053</v>
      </c>
      <c r="B3656">
        <v>4</v>
      </c>
      <c r="C3656">
        <v>1</v>
      </c>
      <c r="D3656" s="5" t="s">
        <v>16</v>
      </c>
      <c r="E3656" s="6">
        <v>518.63</v>
      </c>
      <c r="F3656" s="6">
        <v>1072.75</v>
      </c>
      <c r="G3656" s="6">
        <v>1591.38</v>
      </c>
      <c r="H3656" s="6" t="str">
        <f>VLOOKUP(Tabla1[[#This Row],[Caja]],Originales!$I$3:$K$6,2,FALSE)</f>
        <v>Telde</v>
      </c>
      <c r="I3656" s="6" t="str">
        <f>VLOOKUP(Tabla1[[#This Row],[Caja]],Originales!$I$3:$K$6,3,FALSE)</f>
        <v>Las Palmas</v>
      </c>
      <c r="J3656" s="9" t="str">
        <f>VLOOKUP(Tabla1[[#This Row],[CodigoEmpleado]],Originales!$M$3:$P$13,2,FALSE)</f>
        <v>Jorge</v>
      </c>
      <c r="K3656" s="10">
        <f>YEAR(Tabla1[[#This Row],[Fecha]])</f>
        <v>2012</v>
      </c>
      <c r="L3656" s="11">
        <f>MONTH(Tabla1[[#This Row],[Fecha]])</f>
        <v>5</v>
      </c>
      <c r="M3656" s="11">
        <f>DAY(Tabla1[[#This Row],[Fecha]])</f>
        <v>24</v>
      </c>
      <c r="N3656" s="11">
        <f>WEEKDAY(Tabla1[[#This Row],[Fecha]],2)</f>
        <v>4</v>
      </c>
      <c r="O3656" s="11" t="str">
        <f t="shared" si="57"/>
        <v>Jueves</v>
      </c>
    </row>
    <row r="3657" spans="1:15" x14ac:dyDescent="0.25">
      <c r="A3657" s="4">
        <v>41053</v>
      </c>
      <c r="B3657">
        <v>4</v>
      </c>
      <c r="C3657">
        <v>2</v>
      </c>
      <c r="D3657" s="5" t="s">
        <v>22</v>
      </c>
      <c r="E3657" s="6">
        <v>638.57000000000005</v>
      </c>
      <c r="F3657" s="6">
        <v>1241.46</v>
      </c>
      <c r="G3657" s="6">
        <v>1880.03</v>
      </c>
      <c r="H3657" s="6" t="str">
        <f>VLOOKUP(Tabla1[[#This Row],[Caja]],Originales!$I$3:$K$6,2,FALSE)</f>
        <v>Telde</v>
      </c>
      <c r="I3657" s="6" t="str">
        <f>VLOOKUP(Tabla1[[#This Row],[Caja]],Originales!$I$3:$K$6,3,FALSE)</f>
        <v>Las Palmas</v>
      </c>
      <c r="J3657" s="9" t="str">
        <f>VLOOKUP(Tabla1[[#This Row],[CodigoEmpleado]],Originales!$M$3:$P$13,2,FALSE)</f>
        <v>Paco</v>
      </c>
      <c r="K3657" s="10">
        <f>YEAR(Tabla1[[#This Row],[Fecha]])</f>
        <v>2012</v>
      </c>
      <c r="L3657" s="11">
        <f>MONTH(Tabla1[[#This Row],[Fecha]])</f>
        <v>5</v>
      </c>
      <c r="M3657" s="11">
        <f>DAY(Tabla1[[#This Row],[Fecha]])</f>
        <v>24</v>
      </c>
      <c r="N3657" s="11">
        <f>WEEKDAY(Tabla1[[#This Row],[Fecha]],2)</f>
        <v>4</v>
      </c>
      <c r="O3657" s="11" t="str">
        <f t="shared" si="57"/>
        <v>Jueves</v>
      </c>
    </row>
    <row r="3658" spans="1:15" x14ac:dyDescent="0.25">
      <c r="A3658" s="4">
        <v>41054</v>
      </c>
      <c r="B3658">
        <v>1</v>
      </c>
      <c r="C3658">
        <v>1</v>
      </c>
      <c r="D3658" s="5" t="s">
        <v>27</v>
      </c>
      <c r="E3658" s="6">
        <v>558.57000000000005</v>
      </c>
      <c r="F3658" s="6">
        <v>1147.3599999999999</v>
      </c>
      <c r="G3658" s="6">
        <v>1705.93</v>
      </c>
      <c r="H3658" s="6" t="str">
        <f>VLOOKUP(Tabla1[[#This Row],[Caja]],Originales!$I$3:$K$6,2,FALSE)</f>
        <v>Tenerife Norte</v>
      </c>
      <c r="I3658" s="6" t="str">
        <f>VLOOKUP(Tabla1[[#This Row],[Caja]],Originales!$I$3:$K$6,3,FALSE)</f>
        <v>Tenerife</v>
      </c>
      <c r="J3658" s="9" t="str">
        <f>VLOOKUP(Tabla1[[#This Row],[CodigoEmpleado]],Originales!$M$3:$P$13,2,FALSE)</f>
        <v>Bea</v>
      </c>
      <c r="K3658" s="10">
        <f>YEAR(Tabla1[[#This Row],[Fecha]])</f>
        <v>2012</v>
      </c>
      <c r="L3658" s="11">
        <f>MONTH(Tabla1[[#This Row],[Fecha]])</f>
        <v>5</v>
      </c>
      <c r="M3658" s="11">
        <f>DAY(Tabla1[[#This Row],[Fecha]])</f>
        <v>25</v>
      </c>
      <c r="N3658" s="11">
        <f>WEEKDAY(Tabla1[[#This Row],[Fecha]],2)</f>
        <v>5</v>
      </c>
      <c r="O3658" s="11" t="str">
        <f t="shared" si="57"/>
        <v>Viernes</v>
      </c>
    </row>
    <row r="3659" spans="1:15" x14ac:dyDescent="0.25">
      <c r="A3659" s="4">
        <v>41054</v>
      </c>
      <c r="B3659">
        <v>1</v>
      </c>
      <c r="C3659">
        <v>2</v>
      </c>
      <c r="D3659" s="5" t="s">
        <v>32</v>
      </c>
      <c r="E3659" s="6">
        <v>595.80999999999995</v>
      </c>
      <c r="F3659" s="6">
        <v>1066.7</v>
      </c>
      <c r="G3659" s="6">
        <v>1662.51</v>
      </c>
      <c r="H3659" s="6" t="str">
        <f>VLOOKUP(Tabla1[[#This Row],[Caja]],Originales!$I$3:$K$6,2,FALSE)</f>
        <v>Tenerife Norte</v>
      </c>
      <c r="I3659" s="6" t="str">
        <f>VLOOKUP(Tabla1[[#This Row],[Caja]],Originales!$I$3:$K$6,3,FALSE)</f>
        <v>Tenerife</v>
      </c>
      <c r="J3659" s="9" t="str">
        <f>VLOOKUP(Tabla1[[#This Row],[CodigoEmpleado]],Originales!$M$3:$P$13,2,FALSE)</f>
        <v>Ana</v>
      </c>
      <c r="K3659" s="10">
        <f>YEAR(Tabla1[[#This Row],[Fecha]])</f>
        <v>2012</v>
      </c>
      <c r="L3659" s="11">
        <f>MONTH(Tabla1[[#This Row],[Fecha]])</f>
        <v>5</v>
      </c>
      <c r="M3659" s="11">
        <f>DAY(Tabla1[[#This Row],[Fecha]])</f>
        <v>25</v>
      </c>
      <c r="N3659" s="11">
        <f>WEEKDAY(Tabla1[[#This Row],[Fecha]],2)</f>
        <v>5</v>
      </c>
      <c r="O3659" s="11" t="str">
        <f t="shared" si="57"/>
        <v>Viernes</v>
      </c>
    </row>
    <row r="3660" spans="1:15" x14ac:dyDescent="0.25">
      <c r="A3660" s="4">
        <v>41054</v>
      </c>
      <c r="B3660">
        <v>2</v>
      </c>
      <c r="C3660">
        <v>1</v>
      </c>
      <c r="D3660" s="5" t="s">
        <v>37</v>
      </c>
      <c r="E3660" s="6">
        <v>646.67999999999995</v>
      </c>
      <c r="F3660" s="6">
        <v>1148.32</v>
      </c>
      <c r="G3660" s="6">
        <v>1795</v>
      </c>
      <c r="H3660" s="6" t="str">
        <f>VLOOKUP(Tabla1[[#This Row],[Caja]],Originales!$I$3:$K$6,2,FALSE)</f>
        <v>Tenerife Sur</v>
      </c>
      <c r="I3660" s="6" t="str">
        <f>VLOOKUP(Tabla1[[#This Row],[Caja]],Originales!$I$3:$K$6,3,FALSE)</f>
        <v>Tenerife</v>
      </c>
      <c r="J3660" s="9" t="str">
        <f>VLOOKUP(Tabla1[[#This Row],[CodigoEmpleado]],Originales!$M$3:$P$13,2,FALSE)</f>
        <v>Luis</v>
      </c>
      <c r="K3660" s="10">
        <f>YEAR(Tabla1[[#This Row],[Fecha]])</f>
        <v>2012</v>
      </c>
      <c r="L3660" s="11">
        <f>MONTH(Tabla1[[#This Row],[Fecha]])</f>
        <v>5</v>
      </c>
      <c r="M3660" s="11">
        <f>DAY(Tabla1[[#This Row],[Fecha]])</f>
        <v>25</v>
      </c>
      <c r="N3660" s="11">
        <f>WEEKDAY(Tabla1[[#This Row],[Fecha]],2)</f>
        <v>5</v>
      </c>
      <c r="O3660" s="11" t="str">
        <f t="shared" si="57"/>
        <v>Viernes</v>
      </c>
    </row>
    <row r="3661" spans="1:15" x14ac:dyDescent="0.25">
      <c r="A3661" s="4">
        <v>41054</v>
      </c>
      <c r="B3661">
        <v>2</v>
      </c>
      <c r="C3661">
        <v>2</v>
      </c>
      <c r="D3661" s="5" t="s">
        <v>40</v>
      </c>
      <c r="E3661" s="6">
        <v>612.79</v>
      </c>
      <c r="F3661" s="6">
        <v>1090.54</v>
      </c>
      <c r="G3661" s="6">
        <v>1703.33</v>
      </c>
      <c r="H3661" s="6" t="str">
        <f>VLOOKUP(Tabla1[[#This Row],[Caja]],Originales!$I$3:$K$6,2,FALSE)</f>
        <v>Tenerife Sur</v>
      </c>
      <c r="I3661" s="6" t="str">
        <f>VLOOKUP(Tabla1[[#This Row],[Caja]],Originales!$I$3:$K$6,3,FALSE)</f>
        <v>Tenerife</v>
      </c>
      <c r="J3661" s="9" t="str">
        <f>VLOOKUP(Tabla1[[#This Row],[CodigoEmpleado]],Originales!$M$3:$P$13,2,FALSE)</f>
        <v>Pepe</v>
      </c>
      <c r="K3661" s="10">
        <f>YEAR(Tabla1[[#This Row],[Fecha]])</f>
        <v>2012</v>
      </c>
      <c r="L3661" s="11">
        <f>MONTH(Tabla1[[#This Row],[Fecha]])</f>
        <v>5</v>
      </c>
      <c r="M3661" s="11">
        <f>DAY(Tabla1[[#This Row],[Fecha]])</f>
        <v>25</v>
      </c>
      <c r="N3661" s="11">
        <f>WEEKDAY(Tabla1[[#This Row],[Fecha]],2)</f>
        <v>5</v>
      </c>
      <c r="O3661" s="11" t="str">
        <f t="shared" si="57"/>
        <v>Viernes</v>
      </c>
    </row>
    <row r="3662" spans="1:15" x14ac:dyDescent="0.25">
      <c r="A3662" s="4">
        <v>41054</v>
      </c>
      <c r="B3662">
        <v>3</v>
      </c>
      <c r="C3662">
        <v>1</v>
      </c>
      <c r="D3662" s="5" t="s">
        <v>41</v>
      </c>
      <c r="E3662" s="6">
        <v>614.52</v>
      </c>
      <c r="F3662" s="6">
        <v>989.62</v>
      </c>
      <c r="G3662" s="6">
        <v>1604.14</v>
      </c>
      <c r="H3662" s="6" t="str">
        <f>VLOOKUP(Tabla1[[#This Row],[Caja]],Originales!$I$3:$K$6,2,FALSE)</f>
        <v>Las Canteras</v>
      </c>
      <c r="I3662" s="6" t="str">
        <f>VLOOKUP(Tabla1[[#This Row],[Caja]],Originales!$I$3:$K$6,3,FALSE)</f>
        <v>Las Palmas</v>
      </c>
      <c r="J3662" s="9" t="str">
        <f>VLOOKUP(Tabla1[[#This Row],[CodigoEmpleado]],Originales!$M$3:$P$13,2,FALSE)</f>
        <v>Javi</v>
      </c>
      <c r="K3662" s="10">
        <f>YEAR(Tabla1[[#This Row],[Fecha]])</f>
        <v>2012</v>
      </c>
      <c r="L3662" s="11">
        <f>MONTH(Tabla1[[#This Row],[Fecha]])</f>
        <v>5</v>
      </c>
      <c r="M3662" s="11">
        <f>DAY(Tabla1[[#This Row],[Fecha]])</f>
        <v>25</v>
      </c>
      <c r="N3662" s="11">
        <f>WEEKDAY(Tabla1[[#This Row],[Fecha]],2)</f>
        <v>5</v>
      </c>
      <c r="O3662" s="11" t="str">
        <f t="shared" si="57"/>
        <v>Viernes</v>
      </c>
    </row>
    <row r="3663" spans="1:15" x14ac:dyDescent="0.25">
      <c r="A3663" s="4">
        <v>41054</v>
      </c>
      <c r="B3663">
        <v>3</v>
      </c>
      <c r="C3663">
        <v>2</v>
      </c>
      <c r="D3663" s="5" t="s">
        <v>43</v>
      </c>
      <c r="E3663" s="6">
        <v>781.89</v>
      </c>
      <c r="F3663" s="6">
        <v>1211.73</v>
      </c>
      <c r="G3663" s="6">
        <v>1993.62</v>
      </c>
      <c r="H3663" s="6" t="str">
        <f>VLOOKUP(Tabla1[[#This Row],[Caja]],Originales!$I$3:$K$6,2,FALSE)</f>
        <v>Las Canteras</v>
      </c>
      <c r="I3663" s="6" t="str">
        <f>VLOOKUP(Tabla1[[#This Row],[Caja]],Originales!$I$3:$K$6,3,FALSE)</f>
        <v>Las Palmas</v>
      </c>
      <c r="J3663" s="9" t="str">
        <f>VLOOKUP(Tabla1[[#This Row],[CodigoEmpleado]],Originales!$M$3:$P$13,2,FALSE)</f>
        <v>Jose</v>
      </c>
      <c r="K3663" s="10">
        <f>YEAR(Tabla1[[#This Row],[Fecha]])</f>
        <v>2012</v>
      </c>
      <c r="L3663" s="11">
        <f>MONTH(Tabla1[[#This Row],[Fecha]])</f>
        <v>5</v>
      </c>
      <c r="M3663" s="11">
        <f>DAY(Tabla1[[#This Row],[Fecha]])</f>
        <v>25</v>
      </c>
      <c r="N3663" s="11">
        <f>WEEKDAY(Tabla1[[#This Row],[Fecha]],2)</f>
        <v>5</v>
      </c>
      <c r="O3663" s="11" t="str">
        <f t="shared" si="57"/>
        <v>Viernes</v>
      </c>
    </row>
    <row r="3664" spans="1:15" x14ac:dyDescent="0.25">
      <c r="A3664" s="4">
        <v>41054</v>
      </c>
      <c r="B3664">
        <v>4</v>
      </c>
      <c r="C3664">
        <v>1</v>
      </c>
      <c r="D3664" s="5" t="s">
        <v>47</v>
      </c>
      <c r="E3664" s="6">
        <v>636.95000000000005</v>
      </c>
      <c r="F3664" s="6">
        <v>1133.71</v>
      </c>
      <c r="G3664" s="6">
        <v>1770.66</v>
      </c>
      <c r="H3664" s="6" t="str">
        <f>VLOOKUP(Tabla1[[#This Row],[Caja]],Originales!$I$3:$K$6,2,FALSE)</f>
        <v>Telde</v>
      </c>
      <c r="I3664" s="6" t="str">
        <f>VLOOKUP(Tabla1[[#This Row],[Caja]],Originales!$I$3:$K$6,3,FALSE)</f>
        <v>Las Palmas</v>
      </c>
      <c r="J3664" s="9" t="str">
        <f>VLOOKUP(Tabla1[[#This Row],[CodigoEmpleado]],Originales!$M$3:$P$13,2,FALSE)</f>
        <v>Toño</v>
      </c>
      <c r="K3664" s="10">
        <f>YEAR(Tabla1[[#This Row],[Fecha]])</f>
        <v>2012</v>
      </c>
      <c r="L3664" s="11">
        <f>MONTH(Tabla1[[#This Row],[Fecha]])</f>
        <v>5</v>
      </c>
      <c r="M3664" s="11">
        <f>DAY(Tabla1[[#This Row],[Fecha]])</f>
        <v>25</v>
      </c>
      <c r="N3664" s="11">
        <f>WEEKDAY(Tabla1[[#This Row],[Fecha]],2)</f>
        <v>5</v>
      </c>
      <c r="O3664" s="11" t="str">
        <f t="shared" si="57"/>
        <v>Viernes</v>
      </c>
    </row>
    <row r="3665" spans="1:15" x14ac:dyDescent="0.25">
      <c r="A3665" s="4">
        <v>41054</v>
      </c>
      <c r="B3665">
        <v>4</v>
      </c>
      <c r="C3665">
        <v>2</v>
      </c>
      <c r="D3665" s="5" t="s">
        <v>24</v>
      </c>
      <c r="E3665" s="6">
        <v>649</v>
      </c>
      <c r="F3665" s="6">
        <v>1151.76</v>
      </c>
      <c r="G3665" s="6">
        <v>1800.76</v>
      </c>
      <c r="H3665" s="6" t="str">
        <f>VLOOKUP(Tabla1[[#This Row],[Caja]],Originales!$I$3:$K$6,2,FALSE)</f>
        <v>Telde</v>
      </c>
      <c r="I3665" s="6" t="str">
        <f>VLOOKUP(Tabla1[[#This Row],[Caja]],Originales!$I$3:$K$6,3,FALSE)</f>
        <v>Las Palmas</v>
      </c>
      <c r="J3665" s="9" t="str">
        <f>VLOOKUP(Tabla1[[#This Row],[CodigoEmpleado]],Originales!$M$3:$P$13,2,FALSE)</f>
        <v>Ana</v>
      </c>
      <c r="K3665" s="10">
        <f>YEAR(Tabla1[[#This Row],[Fecha]])</f>
        <v>2012</v>
      </c>
      <c r="L3665" s="11">
        <f>MONTH(Tabla1[[#This Row],[Fecha]])</f>
        <v>5</v>
      </c>
      <c r="M3665" s="11">
        <f>DAY(Tabla1[[#This Row],[Fecha]])</f>
        <v>25</v>
      </c>
      <c r="N3665" s="11">
        <f>WEEKDAY(Tabla1[[#This Row],[Fecha]],2)</f>
        <v>5</v>
      </c>
      <c r="O3665" s="11" t="str">
        <f t="shared" si="57"/>
        <v>Viernes</v>
      </c>
    </row>
    <row r="3666" spans="1:15" x14ac:dyDescent="0.25">
      <c r="A3666" s="4">
        <v>41055</v>
      </c>
      <c r="B3666">
        <v>1</v>
      </c>
      <c r="C3666">
        <v>1</v>
      </c>
      <c r="D3666" s="5" t="s">
        <v>30</v>
      </c>
      <c r="E3666" s="6">
        <v>612.49</v>
      </c>
      <c r="F3666" s="6">
        <v>1182.08</v>
      </c>
      <c r="G3666" s="6">
        <v>1794.57</v>
      </c>
      <c r="H3666" s="6" t="str">
        <f>VLOOKUP(Tabla1[[#This Row],[Caja]],Originales!$I$3:$K$6,2,FALSE)</f>
        <v>Tenerife Norte</v>
      </c>
      <c r="I3666" s="6" t="str">
        <f>VLOOKUP(Tabla1[[#This Row],[Caja]],Originales!$I$3:$K$6,3,FALSE)</f>
        <v>Tenerife</v>
      </c>
      <c r="J3666" s="9" t="str">
        <f>VLOOKUP(Tabla1[[#This Row],[CodigoEmpleado]],Originales!$M$3:$P$13,2,FALSE)</f>
        <v>Juan</v>
      </c>
      <c r="K3666" s="10">
        <f>YEAR(Tabla1[[#This Row],[Fecha]])</f>
        <v>2012</v>
      </c>
      <c r="L3666" s="11">
        <f>MONTH(Tabla1[[#This Row],[Fecha]])</f>
        <v>5</v>
      </c>
      <c r="M3666" s="11">
        <f>DAY(Tabla1[[#This Row],[Fecha]])</f>
        <v>26</v>
      </c>
      <c r="N3666" s="11">
        <f>WEEKDAY(Tabla1[[#This Row],[Fecha]],2)</f>
        <v>6</v>
      </c>
      <c r="O3666" s="11" t="str">
        <f t="shared" si="57"/>
        <v>Sábado</v>
      </c>
    </row>
    <row r="3667" spans="1:15" x14ac:dyDescent="0.25">
      <c r="A3667" s="4">
        <v>41055</v>
      </c>
      <c r="B3667">
        <v>1</v>
      </c>
      <c r="C3667">
        <v>2</v>
      </c>
      <c r="D3667" s="5" t="s">
        <v>16</v>
      </c>
      <c r="E3667" s="6">
        <v>637.51</v>
      </c>
      <c r="F3667" s="6">
        <v>1091.7</v>
      </c>
      <c r="G3667" s="6">
        <v>1729.21</v>
      </c>
      <c r="H3667" s="6" t="str">
        <f>VLOOKUP(Tabla1[[#This Row],[Caja]],Originales!$I$3:$K$6,2,FALSE)</f>
        <v>Tenerife Norte</v>
      </c>
      <c r="I3667" s="6" t="str">
        <f>VLOOKUP(Tabla1[[#This Row],[Caja]],Originales!$I$3:$K$6,3,FALSE)</f>
        <v>Tenerife</v>
      </c>
      <c r="J3667" s="9" t="str">
        <f>VLOOKUP(Tabla1[[#This Row],[CodigoEmpleado]],Originales!$M$3:$P$13,2,FALSE)</f>
        <v>Jorge</v>
      </c>
      <c r="K3667" s="10">
        <f>YEAR(Tabla1[[#This Row],[Fecha]])</f>
        <v>2012</v>
      </c>
      <c r="L3667" s="11">
        <f>MONTH(Tabla1[[#This Row],[Fecha]])</f>
        <v>5</v>
      </c>
      <c r="M3667" s="11">
        <f>DAY(Tabla1[[#This Row],[Fecha]])</f>
        <v>26</v>
      </c>
      <c r="N3667" s="11">
        <f>WEEKDAY(Tabla1[[#This Row],[Fecha]],2)</f>
        <v>6</v>
      </c>
      <c r="O3667" s="11" t="str">
        <f t="shared" si="57"/>
        <v>Sábado</v>
      </c>
    </row>
    <row r="3668" spans="1:15" x14ac:dyDescent="0.25">
      <c r="A3668" s="4">
        <v>41055</v>
      </c>
      <c r="B3668">
        <v>2</v>
      </c>
      <c r="C3668">
        <v>1</v>
      </c>
      <c r="D3668" s="5" t="s">
        <v>22</v>
      </c>
      <c r="E3668" s="6">
        <v>626.71</v>
      </c>
      <c r="F3668" s="6">
        <v>959.68</v>
      </c>
      <c r="G3668" s="6">
        <v>1586.39</v>
      </c>
      <c r="H3668" s="6" t="str">
        <f>VLOOKUP(Tabla1[[#This Row],[Caja]],Originales!$I$3:$K$6,2,FALSE)</f>
        <v>Tenerife Sur</v>
      </c>
      <c r="I3668" s="6" t="str">
        <f>VLOOKUP(Tabla1[[#This Row],[Caja]],Originales!$I$3:$K$6,3,FALSE)</f>
        <v>Tenerife</v>
      </c>
      <c r="J3668" s="9" t="str">
        <f>VLOOKUP(Tabla1[[#This Row],[CodigoEmpleado]],Originales!$M$3:$P$13,2,FALSE)</f>
        <v>Paco</v>
      </c>
      <c r="K3668" s="10">
        <f>YEAR(Tabla1[[#This Row],[Fecha]])</f>
        <v>2012</v>
      </c>
      <c r="L3668" s="11">
        <f>MONTH(Tabla1[[#This Row],[Fecha]])</f>
        <v>5</v>
      </c>
      <c r="M3668" s="11">
        <f>DAY(Tabla1[[#This Row],[Fecha]])</f>
        <v>26</v>
      </c>
      <c r="N3668" s="11">
        <f>WEEKDAY(Tabla1[[#This Row],[Fecha]],2)</f>
        <v>6</v>
      </c>
      <c r="O3668" s="11" t="str">
        <f t="shared" si="57"/>
        <v>Sábado</v>
      </c>
    </row>
    <row r="3669" spans="1:15" x14ac:dyDescent="0.25">
      <c r="A3669" s="4">
        <v>41055</v>
      </c>
      <c r="B3669">
        <v>2</v>
      </c>
      <c r="C3669">
        <v>2</v>
      </c>
      <c r="D3669" s="5" t="s">
        <v>27</v>
      </c>
      <c r="E3669" s="6">
        <v>718.31</v>
      </c>
      <c r="F3669" s="6">
        <v>1213.28</v>
      </c>
      <c r="G3669" s="6">
        <v>1931.59</v>
      </c>
      <c r="H3669" s="6" t="str">
        <f>VLOOKUP(Tabla1[[#This Row],[Caja]],Originales!$I$3:$K$6,2,FALSE)</f>
        <v>Tenerife Sur</v>
      </c>
      <c r="I3669" s="6" t="str">
        <f>VLOOKUP(Tabla1[[#This Row],[Caja]],Originales!$I$3:$K$6,3,FALSE)</f>
        <v>Tenerife</v>
      </c>
      <c r="J3669" s="9" t="str">
        <f>VLOOKUP(Tabla1[[#This Row],[CodigoEmpleado]],Originales!$M$3:$P$13,2,FALSE)</f>
        <v>Bea</v>
      </c>
      <c r="K3669" s="10">
        <f>YEAR(Tabla1[[#This Row],[Fecha]])</f>
        <v>2012</v>
      </c>
      <c r="L3669" s="11">
        <f>MONTH(Tabla1[[#This Row],[Fecha]])</f>
        <v>5</v>
      </c>
      <c r="M3669" s="11">
        <f>DAY(Tabla1[[#This Row],[Fecha]])</f>
        <v>26</v>
      </c>
      <c r="N3669" s="11">
        <f>WEEKDAY(Tabla1[[#This Row],[Fecha]],2)</f>
        <v>6</v>
      </c>
      <c r="O3669" s="11" t="str">
        <f t="shared" si="57"/>
        <v>Sábado</v>
      </c>
    </row>
    <row r="3670" spans="1:15" x14ac:dyDescent="0.25">
      <c r="A3670" s="4">
        <v>41055</v>
      </c>
      <c r="B3670">
        <v>3</v>
      </c>
      <c r="C3670">
        <v>1</v>
      </c>
      <c r="D3670" s="5" t="s">
        <v>32</v>
      </c>
      <c r="E3670" s="6">
        <v>574.54999999999995</v>
      </c>
      <c r="F3670" s="6">
        <v>1034.3399999999999</v>
      </c>
      <c r="G3670" s="6">
        <v>1608.89</v>
      </c>
      <c r="H3670" s="6" t="str">
        <f>VLOOKUP(Tabla1[[#This Row],[Caja]],Originales!$I$3:$K$6,2,FALSE)</f>
        <v>Las Canteras</v>
      </c>
      <c r="I3670" s="6" t="str">
        <f>VLOOKUP(Tabla1[[#This Row],[Caja]],Originales!$I$3:$K$6,3,FALSE)</f>
        <v>Las Palmas</v>
      </c>
      <c r="J3670" s="9" t="str">
        <f>VLOOKUP(Tabla1[[#This Row],[CodigoEmpleado]],Originales!$M$3:$P$13,2,FALSE)</f>
        <v>Ana</v>
      </c>
      <c r="K3670" s="10">
        <f>YEAR(Tabla1[[#This Row],[Fecha]])</f>
        <v>2012</v>
      </c>
      <c r="L3670" s="11">
        <f>MONTH(Tabla1[[#This Row],[Fecha]])</f>
        <v>5</v>
      </c>
      <c r="M3670" s="11">
        <f>DAY(Tabla1[[#This Row],[Fecha]])</f>
        <v>26</v>
      </c>
      <c r="N3670" s="11">
        <f>WEEKDAY(Tabla1[[#This Row],[Fecha]],2)</f>
        <v>6</v>
      </c>
      <c r="O3670" s="11" t="str">
        <f t="shared" si="57"/>
        <v>Sábado</v>
      </c>
    </row>
    <row r="3671" spans="1:15" x14ac:dyDescent="0.25">
      <c r="A3671" s="4">
        <v>41055</v>
      </c>
      <c r="B3671">
        <v>3</v>
      </c>
      <c r="C3671">
        <v>2</v>
      </c>
      <c r="D3671" s="5" t="s">
        <v>37</v>
      </c>
      <c r="E3671" s="6">
        <v>745.98</v>
      </c>
      <c r="F3671" s="6">
        <v>1340.88</v>
      </c>
      <c r="G3671" s="6">
        <v>2086.86</v>
      </c>
      <c r="H3671" s="6" t="str">
        <f>VLOOKUP(Tabla1[[#This Row],[Caja]],Originales!$I$3:$K$6,2,FALSE)</f>
        <v>Las Canteras</v>
      </c>
      <c r="I3671" s="6" t="str">
        <f>VLOOKUP(Tabla1[[#This Row],[Caja]],Originales!$I$3:$K$6,3,FALSE)</f>
        <v>Las Palmas</v>
      </c>
      <c r="J3671" s="9" t="str">
        <f>VLOOKUP(Tabla1[[#This Row],[CodigoEmpleado]],Originales!$M$3:$P$13,2,FALSE)</f>
        <v>Luis</v>
      </c>
      <c r="K3671" s="10">
        <f>YEAR(Tabla1[[#This Row],[Fecha]])</f>
        <v>2012</v>
      </c>
      <c r="L3671" s="11">
        <f>MONTH(Tabla1[[#This Row],[Fecha]])</f>
        <v>5</v>
      </c>
      <c r="M3671" s="11">
        <f>DAY(Tabla1[[#This Row],[Fecha]])</f>
        <v>26</v>
      </c>
      <c r="N3671" s="11">
        <f>WEEKDAY(Tabla1[[#This Row],[Fecha]],2)</f>
        <v>6</v>
      </c>
      <c r="O3671" s="11" t="str">
        <f t="shared" si="57"/>
        <v>Sábado</v>
      </c>
    </row>
    <row r="3672" spans="1:15" x14ac:dyDescent="0.25">
      <c r="A3672" s="4">
        <v>41055</v>
      </c>
      <c r="B3672">
        <v>4</v>
      </c>
      <c r="C3672">
        <v>1</v>
      </c>
      <c r="D3672" s="5" t="s">
        <v>40</v>
      </c>
      <c r="E3672" s="6">
        <v>571.41</v>
      </c>
      <c r="F3672" s="6">
        <v>1086.17</v>
      </c>
      <c r="G3672" s="6">
        <v>1657.58</v>
      </c>
      <c r="H3672" s="6" t="str">
        <f>VLOOKUP(Tabla1[[#This Row],[Caja]],Originales!$I$3:$K$6,2,FALSE)</f>
        <v>Telde</v>
      </c>
      <c r="I3672" s="6" t="str">
        <f>VLOOKUP(Tabla1[[#This Row],[Caja]],Originales!$I$3:$K$6,3,FALSE)</f>
        <v>Las Palmas</v>
      </c>
      <c r="J3672" s="9" t="str">
        <f>VLOOKUP(Tabla1[[#This Row],[CodigoEmpleado]],Originales!$M$3:$P$13,2,FALSE)</f>
        <v>Pepe</v>
      </c>
      <c r="K3672" s="10">
        <f>YEAR(Tabla1[[#This Row],[Fecha]])</f>
        <v>2012</v>
      </c>
      <c r="L3672" s="11">
        <f>MONTH(Tabla1[[#This Row],[Fecha]])</f>
        <v>5</v>
      </c>
      <c r="M3672" s="11">
        <f>DAY(Tabla1[[#This Row],[Fecha]])</f>
        <v>26</v>
      </c>
      <c r="N3672" s="11">
        <f>WEEKDAY(Tabla1[[#This Row],[Fecha]],2)</f>
        <v>6</v>
      </c>
      <c r="O3672" s="11" t="str">
        <f t="shared" si="57"/>
        <v>Sábado</v>
      </c>
    </row>
    <row r="3673" spans="1:15" x14ac:dyDescent="0.25">
      <c r="A3673" s="4">
        <v>41055</v>
      </c>
      <c r="B3673">
        <v>4</v>
      </c>
      <c r="C3673">
        <v>2</v>
      </c>
      <c r="D3673" s="5" t="s">
        <v>41</v>
      </c>
      <c r="E3673" s="6">
        <v>546.26</v>
      </c>
      <c r="F3673" s="6">
        <v>983.57</v>
      </c>
      <c r="G3673" s="6">
        <v>1529.83</v>
      </c>
      <c r="H3673" s="6" t="str">
        <f>VLOOKUP(Tabla1[[#This Row],[Caja]],Originales!$I$3:$K$6,2,FALSE)</f>
        <v>Telde</v>
      </c>
      <c r="I3673" s="6" t="str">
        <f>VLOOKUP(Tabla1[[#This Row],[Caja]],Originales!$I$3:$K$6,3,FALSE)</f>
        <v>Las Palmas</v>
      </c>
      <c r="J3673" s="9" t="str">
        <f>VLOOKUP(Tabla1[[#This Row],[CodigoEmpleado]],Originales!$M$3:$P$13,2,FALSE)</f>
        <v>Javi</v>
      </c>
      <c r="K3673" s="10">
        <f>YEAR(Tabla1[[#This Row],[Fecha]])</f>
        <v>2012</v>
      </c>
      <c r="L3673" s="11">
        <f>MONTH(Tabla1[[#This Row],[Fecha]])</f>
        <v>5</v>
      </c>
      <c r="M3673" s="11">
        <f>DAY(Tabla1[[#This Row],[Fecha]])</f>
        <v>26</v>
      </c>
      <c r="N3673" s="11">
        <f>WEEKDAY(Tabla1[[#This Row],[Fecha]],2)</f>
        <v>6</v>
      </c>
      <c r="O3673" s="11" t="str">
        <f t="shared" si="57"/>
        <v>Sábado</v>
      </c>
    </row>
    <row r="3674" spans="1:15" x14ac:dyDescent="0.25">
      <c r="A3674" s="4">
        <v>41056</v>
      </c>
      <c r="B3674">
        <v>1</v>
      </c>
      <c r="C3674">
        <v>1</v>
      </c>
      <c r="D3674" s="5" t="s">
        <v>43</v>
      </c>
      <c r="E3674" s="6">
        <v>567.66</v>
      </c>
      <c r="F3674" s="6">
        <v>1128.82</v>
      </c>
      <c r="G3674" s="6">
        <v>1696.48</v>
      </c>
      <c r="H3674" s="6" t="str">
        <f>VLOOKUP(Tabla1[[#This Row],[Caja]],Originales!$I$3:$K$6,2,FALSE)</f>
        <v>Tenerife Norte</v>
      </c>
      <c r="I3674" s="6" t="str">
        <f>VLOOKUP(Tabla1[[#This Row],[Caja]],Originales!$I$3:$K$6,3,FALSE)</f>
        <v>Tenerife</v>
      </c>
      <c r="J3674" s="9" t="str">
        <f>VLOOKUP(Tabla1[[#This Row],[CodigoEmpleado]],Originales!$M$3:$P$13,2,FALSE)</f>
        <v>Jose</v>
      </c>
      <c r="K3674" s="10">
        <f>YEAR(Tabla1[[#This Row],[Fecha]])</f>
        <v>2012</v>
      </c>
      <c r="L3674" s="11">
        <f>MONTH(Tabla1[[#This Row],[Fecha]])</f>
        <v>5</v>
      </c>
      <c r="M3674" s="11">
        <f>DAY(Tabla1[[#This Row],[Fecha]])</f>
        <v>27</v>
      </c>
      <c r="N3674" s="11">
        <f>WEEKDAY(Tabla1[[#This Row],[Fecha]],2)</f>
        <v>7</v>
      </c>
      <c r="O3674" s="11" t="str">
        <f t="shared" si="57"/>
        <v>Domingo</v>
      </c>
    </row>
    <row r="3675" spans="1:15" x14ac:dyDescent="0.25">
      <c r="A3675" s="4">
        <v>41056</v>
      </c>
      <c r="B3675">
        <v>1</v>
      </c>
      <c r="C3675">
        <v>2</v>
      </c>
      <c r="D3675" s="5" t="s">
        <v>47</v>
      </c>
      <c r="E3675" s="6">
        <v>597.63</v>
      </c>
      <c r="F3675" s="6">
        <v>1129.6300000000001</v>
      </c>
      <c r="G3675" s="6">
        <v>1727.26</v>
      </c>
      <c r="H3675" s="6" t="str">
        <f>VLOOKUP(Tabla1[[#This Row],[Caja]],Originales!$I$3:$K$6,2,FALSE)</f>
        <v>Tenerife Norte</v>
      </c>
      <c r="I3675" s="6" t="str">
        <f>VLOOKUP(Tabla1[[#This Row],[Caja]],Originales!$I$3:$K$6,3,FALSE)</f>
        <v>Tenerife</v>
      </c>
      <c r="J3675" s="9" t="str">
        <f>VLOOKUP(Tabla1[[#This Row],[CodigoEmpleado]],Originales!$M$3:$P$13,2,FALSE)</f>
        <v>Toño</v>
      </c>
      <c r="K3675" s="10">
        <f>YEAR(Tabla1[[#This Row],[Fecha]])</f>
        <v>2012</v>
      </c>
      <c r="L3675" s="11">
        <f>MONTH(Tabla1[[#This Row],[Fecha]])</f>
        <v>5</v>
      </c>
      <c r="M3675" s="11">
        <f>DAY(Tabla1[[#This Row],[Fecha]])</f>
        <v>27</v>
      </c>
      <c r="N3675" s="11">
        <f>WEEKDAY(Tabla1[[#This Row],[Fecha]],2)</f>
        <v>7</v>
      </c>
      <c r="O3675" s="11" t="str">
        <f t="shared" si="57"/>
        <v>Domingo</v>
      </c>
    </row>
    <row r="3676" spans="1:15" x14ac:dyDescent="0.25">
      <c r="A3676" s="4">
        <v>41056</v>
      </c>
      <c r="B3676">
        <v>2</v>
      </c>
      <c r="C3676">
        <v>1</v>
      </c>
      <c r="D3676" s="5" t="s">
        <v>24</v>
      </c>
      <c r="E3676" s="6">
        <v>499.28</v>
      </c>
      <c r="F3676" s="6">
        <v>1004.78</v>
      </c>
      <c r="G3676" s="6">
        <v>1504.06</v>
      </c>
      <c r="H3676" s="6" t="str">
        <f>VLOOKUP(Tabla1[[#This Row],[Caja]],Originales!$I$3:$K$6,2,FALSE)</f>
        <v>Tenerife Sur</v>
      </c>
      <c r="I3676" s="6" t="str">
        <f>VLOOKUP(Tabla1[[#This Row],[Caja]],Originales!$I$3:$K$6,3,FALSE)</f>
        <v>Tenerife</v>
      </c>
      <c r="J3676" s="9" t="str">
        <f>VLOOKUP(Tabla1[[#This Row],[CodigoEmpleado]],Originales!$M$3:$P$13,2,FALSE)</f>
        <v>Ana</v>
      </c>
      <c r="K3676" s="10">
        <f>YEAR(Tabla1[[#This Row],[Fecha]])</f>
        <v>2012</v>
      </c>
      <c r="L3676" s="11">
        <f>MONTH(Tabla1[[#This Row],[Fecha]])</f>
        <v>5</v>
      </c>
      <c r="M3676" s="11">
        <f>DAY(Tabla1[[#This Row],[Fecha]])</f>
        <v>27</v>
      </c>
      <c r="N3676" s="11">
        <f>WEEKDAY(Tabla1[[#This Row],[Fecha]],2)</f>
        <v>7</v>
      </c>
      <c r="O3676" s="11" t="str">
        <f t="shared" si="57"/>
        <v>Domingo</v>
      </c>
    </row>
    <row r="3677" spans="1:15" x14ac:dyDescent="0.25">
      <c r="A3677" s="4">
        <v>41056</v>
      </c>
      <c r="B3677">
        <v>2</v>
      </c>
      <c r="C3677">
        <v>2</v>
      </c>
      <c r="D3677" s="5" t="s">
        <v>30</v>
      </c>
      <c r="E3677" s="6">
        <v>549.64</v>
      </c>
      <c r="F3677" s="6">
        <v>1083.68</v>
      </c>
      <c r="G3677" s="6">
        <v>1633.32</v>
      </c>
      <c r="H3677" s="6" t="str">
        <f>VLOOKUP(Tabla1[[#This Row],[Caja]],Originales!$I$3:$K$6,2,FALSE)</f>
        <v>Tenerife Sur</v>
      </c>
      <c r="I3677" s="6" t="str">
        <f>VLOOKUP(Tabla1[[#This Row],[Caja]],Originales!$I$3:$K$6,3,FALSE)</f>
        <v>Tenerife</v>
      </c>
      <c r="J3677" s="9" t="str">
        <f>VLOOKUP(Tabla1[[#This Row],[CodigoEmpleado]],Originales!$M$3:$P$13,2,FALSE)</f>
        <v>Juan</v>
      </c>
      <c r="K3677" s="10">
        <f>YEAR(Tabla1[[#This Row],[Fecha]])</f>
        <v>2012</v>
      </c>
      <c r="L3677" s="11">
        <f>MONTH(Tabla1[[#This Row],[Fecha]])</f>
        <v>5</v>
      </c>
      <c r="M3677" s="11">
        <f>DAY(Tabla1[[#This Row],[Fecha]])</f>
        <v>27</v>
      </c>
      <c r="N3677" s="11">
        <f>WEEKDAY(Tabla1[[#This Row],[Fecha]],2)</f>
        <v>7</v>
      </c>
      <c r="O3677" s="11" t="str">
        <f t="shared" si="57"/>
        <v>Domingo</v>
      </c>
    </row>
    <row r="3678" spans="1:15" x14ac:dyDescent="0.25">
      <c r="A3678" s="4">
        <v>41056</v>
      </c>
      <c r="B3678">
        <v>3</v>
      </c>
      <c r="C3678">
        <v>1</v>
      </c>
      <c r="D3678" s="5" t="s">
        <v>16</v>
      </c>
      <c r="E3678" s="6">
        <v>669.58</v>
      </c>
      <c r="F3678" s="6">
        <v>1104.73</v>
      </c>
      <c r="G3678" s="6">
        <v>1774.31</v>
      </c>
      <c r="H3678" s="6" t="str">
        <f>VLOOKUP(Tabla1[[#This Row],[Caja]],Originales!$I$3:$K$6,2,FALSE)</f>
        <v>Las Canteras</v>
      </c>
      <c r="I3678" s="6" t="str">
        <f>VLOOKUP(Tabla1[[#This Row],[Caja]],Originales!$I$3:$K$6,3,FALSE)</f>
        <v>Las Palmas</v>
      </c>
      <c r="J3678" s="9" t="str">
        <f>VLOOKUP(Tabla1[[#This Row],[CodigoEmpleado]],Originales!$M$3:$P$13,2,FALSE)</f>
        <v>Jorge</v>
      </c>
      <c r="K3678" s="10">
        <f>YEAR(Tabla1[[#This Row],[Fecha]])</f>
        <v>2012</v>
      </c>
      <c r="L3678" s="11">
        <f>MONTH(Tabla1[[#This Row],[Fecha]])</f>
        <v>5</v>
      </c>
      <c r="M3678" s="11">
        <f>DAY(Tabla1[[#This Row],[Fecha]])</f>
        <v>27</v>
      </c>
      <c r="N3678" s="11">
        <f>WEEKDAY(Tabla1[[#This Row],[Fecha]],2)</f>
        <v>7</v>
      </c>
      <c r="O3678" s="11" t="str">
        <f t="shared" si="57"/>
        <v>Domingo</v>
      </c>
    </row>
    <row r="3679" spans="1:15" x14ac:dyDescent="0.25">
      <c r="A3679" s="4">
        <v>41056</v>
      </c>
      <c r="B3679">
        <v>3</v>
      </c>
      <c r="C3679">
        <v>2</v>
      </c>
      <c r="D3679" s="5" t="s">
        <v>22</v>
      </c>
      <c r="E3679" s="6">
        <v>629.92999999999995</v>
      </c>
      <c r="F3679" s="6">
        <v>1254.57</v>
      </c>
      <c r="G3679" s="6">
        <v>1884.5</v>
      </c>
      <c r="H3679" s="6" t="str">
        <f>VLOOKUP(Tabla1[[#This Row],[Caja]],Originales!$I$3:$K$6,2,FALSE)</f>
        <v>Las Canteras</v>
      </c>
      <c r="I3679" s="6" t="str">
        <f>VLOOKUP(Tabla1[[#This Row],[Caja]],Originales!$I$3:$K$6,3,FALSE)</f>
        <v>Las Palmas</v>
      </c>
      <c r="J3679" s="9" t="str">
        <f>VLOOKUP(Tabla1[[#This Row],[CodigoEmpleado]],Originales!$M$3:$P$13,2,FALSE)</f>
        <v>Paco</v>
      </c>
      <c r="K3679" s="10">
        <f>YEAR(Tabla1[[#This Row],[Fecha]])</f>
        <v>2012</v>
      </c>
      <c r="L3679" s="11">
        <f>MONTH(Tabla1[[#This Row],[Fecha]])</f>
        <v>5</v>
      </c>
      <c r="M3679" s="11">
        <f>DAY(Tabla1[[#This Row],[Fecha]])</f>
        <v>27</v>
      </c>
      <c r="N3679" s="11">
        <f>WEEKDAY(Tabla1[[#This Row],[Fecha]],2)</f>
        <v>7</v>
      </c>
      <c r="O3679" s="11" t="str">
        <f t="shared" si="57"/>
        <v>Domingo</v>
      </c>
    </row>
    <row r="3680" spans="1:15" x14ac:dyDescent="0.25">
      <c r="A3680" s="4">
        <v>41056</v>
      </c>
      <c r="B3680">
        <v>4</v>
      </c>
      <c r="C3680">
        <v>1</v>
      </c>
      <c r="D3680" s="5" t="s">
        <v>27</v>
      </c>
      <c r="E3680" s="6">
        <v>519.66999999999996</v>
      </c>
      <c r="F3680" s="6">
        <v>1049.82</v>
      </c>
      <c r="G3680" s="6">
        <v>1569.49</v>
      </c>
      <c r="H3680" s="6" t="str">
        <f>VLOOKUP(Tabla1[[#This Row],[Caja]],Originales!$I$3:$K$6,2,FALSE)</f>
        <v>Telde</v>
      </c>
      <c r="I3680" s="6" t="str">
        <f>VLOOKUP(Tabla1[[#This Row],[Caja]],Originales!$I$3:$K$6,3,FALSE)</f>
        <v>Las Palmas</v>
      </c>
      <c r="J3680" s="9" t="str">
        <f>VLOOKUP(Tabla1[[#This Row],[CodigoEmpleado]],Originales!$M$3:$P$13,2,FALSE)</f>
        <v>Bea</v>
      </c>
      <c r="K3680" s="10">
        <f>YEAR(Tabla1[[#This Row],[Fecha]])</f>
        <v>2012</v>
      </c>
      <c r="L3680" s="11">
        <f>MONTH(Tabla1[[#This Row],[Fecha]])</f>
        <v>5</v>
      </c>
      <c r="M3680" s="11">
        <f>DAY(Tabla1[[#This Row],[Fecha]])</f>
        <v>27</v>
      </c>
      <c r="N3680" s="11">
        <f>WEEKDAY(Tabla1[[#This Row],[Fecha]],2)</f>
        <v>7</v>
      </c>
      <c r="O3680" s="11" t="str">
        <f t="shared" si="57"/>
        <v>Domingo</v>
      </c>
    </row>
    <row r="3681" spans="1:15" x14ac:dyDescent="0.25">
      <c r="A3681" s="4">
        <v>41056</v>
      </c>
      <c r="B3681">
        <v>4</v>
      </c>
      <c r="C3681">
        <v>2</v>
      </c>
      <c r="D3681" s="5" t="s">
        <v>32</v>
      </c>
      <c r="E3681" s="6">
        <v>530.54999999999995</v>
      </c>
      <c r="F3681" s="6">
        <v>1035.83</v>
      </c>
      <c r="G3681" s="6">
        <v>1566.38</v>
      </c>
      <c r="H3681" s="6" t="str">
        <f>VLOOKUP(Tabla1[[#This Row],[Caja]],Originales!$I$3:$K$6,2,FALSE)</f>
        <v>Telde</v>
      </c>
      <c r="I3681" s="6" t="str">
        <f>VLOOKUP(Tabla1[[#This Row],[Caja]],Originales!$I$3:$K$6,3,FALSE)</f>
        <v>Las Palmas</v>
      </c>
      <c r="J3681" s="9" t="str">
        <f>VLOOKUP(Tabla1[[#This Row],[CodigoEmpleado]],Originales!$M$3:$P$13,2,FALSE)</f>
        <v>Ana</v>
      </c>
      <c r="K3681" s="10">
        <f>YEAR(Tabla1[[#This Row],[Fecha]])</f>
        <v>2012</v>
      </c>
      <c r="L3681" s="11">
        <f>MONTH(Tabla1[[#This Row],[Fecha]])</f>
        <v>5</v>
      </c>
      <c r="M3681" s="11">
        <f>DAY(Tabla1[[#This Row],[Fecha]])</f>
        <v>27</v>
      </c>
      <c r="N3681" s="11">
        <f>WEEKDAY(Tabla1[[#This Row],[Fecha]],2)</f>
        <v>7</v>
      </c>
      <c r="O3681" s="11" t="str">
        <f t="shared" si="57"/>
        <v>Domingo</v>
      </c>
    </row>
    <row r="3682" spans="1:15" x14ac:dyDescent="0.25">
      <c r="A3682" s="4">
        <v>41057</v>
      </c>
      <c r="B3682">
        <v>1</v>
      </c>
      <c r="C3682">
        <v>1</v>
      </c>
      <c r="D3682" s="5" t="s">
        <v>37</v>
      </c>
      <c r="E3682" s="6">
        <v>648.16999999999996</v>
      </c>
      <c r="F3682" s="6">
        <v>1004.37</v>
      </c>
      <c r="G3682" s="6">
        <v>1652.54</v>
      </c>
      <c r="H3682" s="6" t="str">
        <f>VLOOKUP(Tabla1[[#This Row],[Caja]],Originales!$I$3:$K$6,2,FALSE)</f>
        <v>Tenerife Norte</v>
      </c>
      <c r="I3682" s="6" t="str">
        <f>VLOOKUP(Tabla1[[#This Row],[Caja]],Originales!$I$3:$K$6,3,FALSE)</f>
        <v>Tenerife</v>
      </c>
      <c r="J3682" s="9" t="str">
        <f>VLOOKUP(Tabla1[[#This Row],[CodigoEmpleado]],Originales!$M$3:$P$13,2,FALSE)</f>
        <v>Luis</v>
      </c>
      <c r="K3682" s="10">
        <f>YEAR(Tabla1[[#This Row],[Fecha]])</f>
        <v>2012</v>
      </c>
      <c r="L3682" s="11">
        <f>MONTH(Tabla1[[#This Row],[Fecha]])</f>
        <v>5</v>
      </c>
      <c r="M3682" s="11">
        <f>DAY(Tabla1[[#This Row],[Fecha]])</f>
        <v>28</v>
      </c>
      <c r="N3682" s="11">
        <f>WEEKDAY(Tabla1[[#This Row],[Fecha]],2)</f>
        <v>1</v>
      </c>
      <c r="O3682" s="11" t="str">
        <f t="shared" si="57"/>
        <v>Lunes</v>
      </c>
    </row>
    <row r="3683" spans="1:15" x14ac:dyDescent="0.25">
      <c r="A3683" s="4">
        <v>41057</v>
      </c>
      <c r="B3683">
        <v>1</v>
      </c>
      <c r="C3683">
        <v>2</v>
      </c>
      <c r="D3683" s="5" t="s">
        <v>40</v>
      </c>
      <c r="E3683" s="6">
        <v>768.9</v>
      </c>
      <c r="F3683" s="6">
        <v>1173.43</v>
      </c>
      <c r="G3683" s="6">
        <v>1942.33</v>
      </c>
      <c r="H3683" s="6" t="str">
        <f>VLOOKUP(Tabla1[[#This Row],[Caja]],Originales!$I$3:$K$6,2,FALSE)</f>
        <v>Tenerife Norte</v>
      </c>
      <c r="I3683" s="6" t="str">
        <f>VLOOKUP(Tabla1[[#This Row],[Caja]],Originales!$I$3:$K$6,3,FALSE)</f>
        <v>Tenerife</v>
      </c>
      <c r="J3683" s="9" t="str">
        <f>VLOOKUP(Tabla1[[#This Row],[CodigoEmpleado]],Originales!$M$3:$P$13,2,FALSE)</f>
        <v>Pepe</v>
      </c>
      <c r="K3683" s="10">
        <f>YEAR(Tabla1[[#This Row],[Fecha]])</f>
        <v>2012</v>
      </c>
      <c r="L3683" s="11">
        <f>MONTH(Tabla1[[#This Row],[Fecha]])</f>
        <v>5</v>
      </c>
      <c r="M3683" s="11">
        <f>DAY(Tabla1[[#This Row],[Fecha]])</f>
        <v>28</v>
      </c>
      <c r="N3683" s="11">
        <f>WEEKDAY(Tabla1[[#This Row],[Fecha]],2)</f>
        <v>1</v>
      </c>
      <c r="O3683" s="11" t="str">
        <f t="shared" si="57"/>
        <v>Lunes</v>
      </c>
    </row>
    <row r="3684" spans="1:15" x14ac:dyDescent="0.25">
      <c r="A3684" s="4">
        <v>41057</v>
      </c>
      <c r="B3684">
        <v>2</v>
      </c>
      <c r="C3684">
        <v>1</v>
      </c>
      <c r="D3684" s="5" t="s">
        <v>41</v>
      </c>
      <c r="E3684" s="6">
        <v>532.80999999999995</v>
      </c>
      <c r="F3684" s="6">
        <v>976.7</v>
      </c>
      <c r="G3684" s="6">
        <v>1509.51</v>
      </c>
      <c r="H3684" s="6" t="str">
        <f>VLOOKUP(Tabla1[[#This Row],[Caja]],Originales!$I$3:$K$6,2,FALSE)</f>
        <v>Tenerife Sur</v>
      </c>
      <c r="I3684" s="6" t="str">
        <f>VLOOKUP(Tabla1[[#This Row],[Caja]],Originales!$I$3:$K$6,3,FALSE)</f>
        <v>Tenerife</v>
      </c>
      <c r="J3684" s="9" t="str">
        <f>VLOOKUP(Tabla1[[#This Row],[CodigoEmpleado]],Originales!$M$3:$P$13,2,FALSE)</f>
        <v>Javi</v>
      </c>
      <c r="K3684" s="10">
        <f>YEAR(Tabla1[[#This Row],[Fecha]])</f>
        <v>2012</v>
      </c>
      <c r="L3684" s="11">
        <f>MONTH(Tabla1[[#This Row],[Fecha]])</f>
        <v>5</v>
      </c>
      <c r="M3684" s="11">
        <f>DAY(Tabla1[[#This Row],[Fecha]])</f>
        <v>28</v>
      </c>
      <c r="N3684" s="11">
        <f>WEEKDAY(Tabla1[[#This Row],[Fecha]],2)</f>
        <v>1</v>
      </c>
      <c r="O3684" s="11" t="str">
        <f t="shared" si="57"/>
        <v>Lunes</v>
      </c>
    </row>
    <row r="3685" spans="1:15" x14ac:dyDescent="0.25">
      <c r="A3685" s="4">
        <v>41057</v>
      </c>
      <c r="B3685">
        <v>2</v>
      </c>
      <c r="C3685">
        <v>2</v>
      </c>
      <c r="D3685" s="5" t="s">
        <v>43</v>
      </c>
      <c r="E3685" s="6">
        <v>731.43</v>
      </c>
      <c r="F3685" s="6">
        <v>1189.49</v>
      </c>
      <c r="G3685" s="6">
        <v>1920.92</v>
      </c>
      <c r="H3685" s="6" t="str">
        <f>VLOOKUP(Tabla1[[#This Row],[Caja]],Originales!$I$3:$K$6,2,FALSE)</f>
        <v>Tenerife Sur</v>
      </c>
      <c r="I3685" s="6" t="str">
        <f>VLOOKUP(Tabla1[[#This Row],[Caja]],Originales!$I$3:$K$6,3,FALSE)</f>
        <v>Tenerife</v>
      </c>
      <c r="J3685" s="9" t="str">
        <f>VLOOKUP(Tabla1[[#This Row],[CodigoEmpleado]],Originales!$M$3:$P$13,2,FALSE)</f>
        <v>Jose</v>
      </c>
      <c r="K3685" s="10">
        <f>YEAR(Tabla1[[#This Row],[Fecha]])</f>
        <v>2012</v>
      </c>
      <c r="L3685" s="11">
        <f>MONTH(Tabla1[[#This Row],[Fecha]])</f>
        <v>5</v>
      </c>
      <c r="M3685" s="11">
        <f>DAY(Tabla1[[#This Row],[Fecha]])</f>
        <v>28</v>
      </c>
      <c r="N3685" s="11">
        <f>WEEKDAY(Tabla1[[#This Row],[Fecha]],2)</f>
        <v>1</v>
      </c>
      <c r="O3685" s="11" t="str">
        <f t="shared" si="57"/>
        <v>Lunes</v>
      </c>
    </row>
    <row r="3686" spans="1:15" x14ac:dyDescent="0.25">
      <c r="A3686" s="4">
        <v>41057</v>
      </c>
      <c r="B3686">
        <v>3</v>
      </c>
      <c r="C3686">
        <v>1</v>
      </c>
      <c r="D3686" s="5" t="s">
        <v>47</v>
      </c>
      <c r="E3686" s="6">
        <v>632.89</v>
      </c>
      <c r="F3686" s="6">
        <v>1132.94</v>
      </c>
      <c r="G3686" s="6">
        <v>1765.83</v>
      </c>
      <c r="H3686" s="6" t="str">
        <f>VLOOKUP(Tabla1[[#This Row],[Caja]],Originales!$I$3:$K$6,2,FALSE)</f>
        <v>Las Canteras</v>
      </c>
      <c r="I3686" s="6" t="str">
        <f>VLOOKUP(Tabla1[[#This Row],[Caja]],Originales!$I$3:$K$6,3,FALSE)</f>
        <v>Las Palmas</v>
      </c>
      <c r="J3686" s="9" t="str">
        <f>VLOOKUP(Tabla1[[#This Row],[CodigoEmpleado]],Originales!$M$3:$P$13,2,FALSE)</f>
        <v>Toño</v>
      </c>
      <c r="K3686" s="10">
        <f>YEAR(Tabla1[[#This Row],[Fecha]])</f>
        <v>2012</v>
      </c>
      <c r="L3686" s="11">
        <f>MONTH(Tabla1[[#This Row],[Fecha]])</f>
        <v>5</v>
      </c>
      <c r="M3686" s="11">
        <f>DAY(Tabla1[[#This Row],[Fecha]])</f>
        <v>28</v>
      </c>
      <c r="N3686" s="11">
        <f>WEEKDAY(Tabla1[[#This Row],[Fecha]],2)</f>
        <v>1</v>
      </c>
      <c r="O3686" s="11" t="str">
        <f t="shared" si="57"/>
        <v>Lunes</v>
      </c>
    </row>
    <row r="3687" spans="1:15" x14ac:dyDescent="0.25">
      <c r="A3687" s="4">
        <v>41057</v>
      </c>
      <c r="B3687">
        <v>3</v>
      </c>
      <c r="C3687">
        <v>2</v>
      </c>
      <c r="D3687" s="5" t="s">
        <v>24</v>
      </c>
      <c r="E3687" s="6">
        <v>693.26</v>
      </c>
      <c r="F3687" s="6">
        <v>1122.17</v>
      </c>
      <c r="G3687" s="6">
        <v>1815.43</v>
      </c>
      <c r="H3687" s="6" t="str">
        <f>VLOOKUP(Tabla1[[#This Row],[Caja]],Originales!$I$3:$K$6,2,FALSE)</f>
        <v>Las Canteras</v>
      </c>
      <c r="I3687" s="6" t="str">
        <f>VLOOKUP(Tabla1[[#This Row],[Caja]],Originales!$I$3:$K$6,3,FALSE)</f>
        <v>Las Palmas</v>
      </c>
      <c r="J3687" s="9" t="str">
        <f>VLOOKUP(Tabla1[[#This Row],[CodigoEmpleado]],Originales!$M$3:$P$13,2,FALSE)</f>
        <v>Ana</v>
      </c>
      <c r="K3687" s="10">
        <f>YEAR(Tabla1[[#This Row],[Fecha]])</f>
        <v>2012</v>
      </c>
      <c r="L3687" s="11">
        <f>MONTH(Tabla1[[#This Row],[Fecha]])</f>
        <v>5</v>
      </c>
      <c r="M3687" s="11">
        <f>DAY(Tabla1[[#This Row],[Fecha]])</f>
        <v>28</v>
      </c>
      <c r="N3687" s="11">
        <f>WEEKDAY(Tabla1[[#This Row],[Fecha]],2)</f>
        <v>1</v>
      </c>
      <c r="O3687" s="11" t="str">
        <f t="shared" si="57"/>
        <v>Lunes</v>
      </c>
    </row>
    <row r="3688" spans="1:15" x14ac:dyDescent="0.25">
      <c r="A3688" s="4">
        <v>41057</v>
      </c>
      <c r="B3688">
        <v>4</v>
      </c>
      <c r="C3688">
        <v>1</v>
      </c>
      <c r="D3688" s="5" t="s">
        <v>30</v>
      </c>
      <c r="E3688" s="6">
        <v>495.86</v>
      </c>
      <c r="F3688" s="6">
        <v>1033.8499999999999</v>
      </c>
      <c r="G3688" s="6">
        <v>1529.71</v>
      </c>
      <c r="H3688" s="6" t="str">
        <f>VLOOKUP(Tabla1[[#This Row],[Caja]],Originales!$I$3:$K$6,2,FALSE)</f>
        <v>Telde</v>
      </c>
      <c r="I3688" s="6" t="str">
        <f>VLOOKUP(Tabla1[[#This Row],[Caja]],Originales!$I$3:$K$6,3,FALSE)</f>
        <v>Las Palmas</v>
      </c>
      <c r="J3688" s="9" t="str">
        <f>VLOOKUP(Tabla1[[#This Row],[CodigoEmpleado]],Originales!$M$3:$P$13,2,FALSE)</f>
        <v>Juan</v>
      </c>
      <c r="K3688" s="10">
        <f>YEAR(Tabla1[[#This Row],[Fecha]])</f>
        <v>2012</v>
      </c>
      <c r="L3688" s="11">
        <f>MONTH(Tabla1[[#This Row],[Fecha]])</f>
        <v>5</v>
      </c>
      <c r="M3688" s="11">
        <f>DAY(Tabla1[[#This Row],[Fecha]])</f>
        <v>28</v>
      </c>
      <c r="N3688" s="11">
        <f>WEEKDAY(Tabla1[[#This Row],[Fecha]],2)</f>
        <v>1</v>
      </c>
      <c r="O3688" s="11" t="str">
        <f t="shared" si="57"/>
        <v>Lunes</v>
      </c>
    </row>
    <row r="3689" spans="1:15" x14ac:dyDescent="0.25">
      <c r="A3689" s="4">
        <v>41057</v>
      </c>
      <c r="B3689">
        <v>4</v>
      </c>
      <c r="C3689">
        <v>2</v>
      </c>
      <c r="D3689" s="5" t="s">
        <v>16</v>
      </c>
      <c r="E3689" s="6">
        <v>655.71</v>
      </c>
      <c r="F3689" s="6">
        <v>1306.2</v>
      </c>
      <c r="G3689" s="6">
        <v>1961.91</v>
      </c>
      <c r="H3689" s="6" t="str">
        <f>VLOOKUP(Tabla1[[#This Row],[Caja]],Originales!$I$3:$K$6,2,FALSE)</f>
        <v>Telde</v>
      </c>
      <c r="I3689" s="6" t="str">
        <f>VLOOKUP(Tabla1[[#This Row],[Caja]],Originales!$I$3:$K$6,3,FALSE)</f>
        <v>Las Palmas</v>
      </c>
      <c r="J3689" s="9" t="str">
        <f>VLOOKUP(Tabla1[[#This Row],[CodigoEmpleado]],Originales!$M$3:$P$13,2,FALSE)</f>
        <v>Jorge</v>
      </c>
      <c r="K3689" s="10">
        <f>YEAR(Tabla1[[#This Row],[Fecha]])</f>
        <v>2012</v>
      </c>
      <c r="L3689" s="11">
        <f>MONTH(Tabla1[[#This Row],[Fecha]])</f>
        <v>5</v>
      </c>
      <c r="M3689" s="11">
        <f>DAY(Tabla1[[#This Row],[Fecha]])</f>
        <v>28</v>
      </c>
      <c r="N3689" s="11">
        <f>WEEKDAY(Tabla1[[#This Row],[Fecha]],2)</f>
        <v>1</v>
      </c>
      <c r="O3689" s="11" t="str">
        <f t="shared" si="57"/>
        <v>Lunes</v>
      </c>
    </row>
    <row r="3690" spans="1:15" x14ac:dyDescent="0.25">
      <c r="A3690" s="4">
        <v>41058</v>
      </c>
      <c r="B3690">
        <v>1</v>
      </c>
      <c r="C3690">
        <v>1</v>
      </c>
      <c r="D3690" s="5" t="s">
        <v>22</v>
      </c>
      <c r="E3690" s="6">
        <v>642.20000000000005</v>
      </c>
      <c r="F3690" s="6">
        <v>988.74</v>
      </c>
      <c r="G3690" s="6">
        <v>1630.94</v>
      </c>
      <c r="H3690" s="6" t="str">
        <f>VLOOKUP(Tabla1[[#This Row],[Caja]],Originales!$I$3:$K$6,2,FALSE)</f>
        <v>Tenerife Norte</v>
      </c>
      <c r="I3690" s="6" t="str">
        <f>VLOOKUP(Tabla1[[#This Row],[Caja]],Originales!$I$3:$K$6,3,FALSE)</f>
        <v>Tenerife</v>
      </c>
      <c r="J3690" s="9" t="str">
        <f>VLOOKUP(Tabla1[[#This Row],[CodigoEmpleado]],Originales!$M$3:$P$13,2,FALSE)</f>
        <v>Paco</v>
      </c>
      <c r="K3690" s="10">
        <f>YEAR(Tabla1[[#This Row],[Fecha]])</f>
        <v>2012</v>
      </c>
      <c r="L3690" s="11">
        <f>MONTH(Tabla1[[#This Row],[Fecha]])</f>
        <v>5</v>
      </c>
      <c r="M3690" s="11">
        <f>DAY(Tabla1[[#This Row],[Fecha]])</f>
        <v>29</v>
      </c>
      <c r="N3690" s="11">
        <f>WEEKDAY(Tabla1[[#This Row],[Fecha]],2)</f>
        <v>2</v>
      </c>
      <c r="O3690" s="11" t="str">
        <f t="shared" si="57"/>
        <v>Martes</v>
      </c>
    </row>
    <row r="3691" spans="1:15" x14ac:dyDescent="0.25">
      <c r="A3691" s="4">
        <v>41058</v>
      </c>
      <c r="B3691">
        <v>1</v>
      </c>
      <c r="C3691">
        <v>2</v>
      </c>
      <c r="D3691" s="5" t="s">
        <v>27</v>
      </c>
      <c r="E3691" s="6">
        <v>758.66</v>
      </c>
      <c r="F3691" s="6">
        <v>1222.9100000000001</v>
      </c>
      <c r="G3691" s="6">
        <v>1981.57</v>
      </c>
      <c r="H3691" s="6" t="str">
        <f>VLOOKUP(Tabla1[[#This Row],[Caja]],Originales!$I$3:$K$6,2,FALSE)</f>
        <v>Tenerife Norte</v>
      </c>
      <c r="I3691" s="6" t="str">
        <f>VLOOKUP(Tabla1[[#This Row],[Caja]],Originales!$I$3:$K$6,3,FALSE)</f>
        <v>Tenerife</v>
      </c>
      <c r="J3691" s="9" t="str">
        <f>VLOOKUP(Tabla1[[#This Row],[CodigoEmpleado]],Originales!$M$3:$P$13,2,FALSE)</f>
        <v>Bea</v>
      </c>
      <c r="K3691" s="10">
        <f>YEAR(Tabla1[[#This Row],[Fecha]])</f>
        <v>2012</v>
      </c>
      <c r="L3691" s="11">
        <f>MONTH(Tabla1[[#This Row],[Fecha]])</f>
        <v>5</v>
      </c>
      <c r="M3691" s="11">
        <f>DAY(Tabla1[[#This Row],[Fecha]])</f>
        <v>29</v>
      </c>
      <c r="N3691" s="11">
        <f>WEEKDAY(Tabla1[[#This Row],[Fecha]],2)</f>
        <v>2</v>
      </c>
      <c r="O3691" s="11" t="str">
        <f t="shared" si="57"/>
        <v>Martes</v>
      </c>
    </row>
    <row r="3692" spans="1:15" x14ac:dyDescent="0.25">
      <c r="A3692" s="4">
        <v>41058</v>
      </c>
      <c r="B3692">
        <v>2</v>
      </c>
      <c r="C3692">
        <v>1</v>
      </c>
      <c r="D3692" s="5" t="s">
        <v>32</v>
      </c>
      <c r="E3692" s="6">
        <v>632.41</v>
      </c>
      <c r="F3692" s="6">
        <v>1023.36</v>
      </c>
      <c r="G3692" s="6">
        <v>1655.77</v>
      </c>
      <c r="H3692" s="6" t="str">
        <f>VLOOKUP(Tabla1[[#This Row],[Caja]],Originales!$I$3:$K$6,2,FALSE)</f>
        <v>Tenerife Sur</v>
      </c>
      <c r="I3692" s="6" t="str">
        <f>VLOOKUP(Tabla1[[#This Row],[Caja]],Originales!$I$3:$K$6,3,FALSE)</f>
        <v>Tenerife</v>
      </c>
      <c r="J3692" s="9" t="str">
        <f>VLOOKUP(Tabla1[[#This Row],[CodigoEmpleado]],Originales!$M$3:$P$13,2,FALSE)</f>
        <v>Ana</v>
      </c>
      <c r="K3692" s="10">
        <f>YEAR(Tabla1[[#This Row],[Fecha]])</f>
        <v>2012</v>
      </c>
      <c r="L3692" s="11">
        <f>MONTH(Tabla1[[#This Row],[Fecha]])</f>
        <v>5</v>
      </c>
      <c r="M3692" s="11">
        <f>DAY(Tabla1[[#This Row],[Fecha]])</f>
        <v>29</v>
      </c>
      <c r="N3692" s="11">
        <f>WEEKDAY(Tabla1[[#This Row],[Fecha]],2)</f>
        <v>2</v>
      </c>
      <c r="O3692" s="11" t="str">
        <f t="shared" si="57"/>
        <v>Martes</v>
      </c>
    </row>
    <row r="3693" spans="1:15" x14ac:dyDescent="0.25">
      <c r="A3693" s="4">
        <v>41058</v>
      </c>
      <c r="B3693">
        <v>2</v>
      </c>
      <c r="C3693">
        <v>2</v>
      </c>
      <c r="D3693" s="5" t="s">
        <v>37</v>
      </c>
      <c r="E3693" s="6">
        <v>550.11</v>
      </c>
      <c r="F3693" s="6">
        <v>1057.5</v>
      </c>
      <c r="G3693" s="6">
        <v>1607.61</v>
      </c>
      <c r="H3693" s="6" t="str">
        <f>VLOOKUP(Tabla1[[#This Row],[Caja]],Originales!$I$3:$K$6,2,FALSE)</f>
        <v>Tenerife Sur</v>
      </c>
      <c r="I3693" s="6" t="str">
        <f>VLOOKUP(Tabla1[[#This Row],[Caja]],Originales!$I$3:$K$6,3,FALSE)</f>
        <v>Tenerife</v>
      </c>
      <c r="J3693" s="9" t="str">
        <f>VLOOKUP(Tabla1[[#This Row],[CodigoEmpleado]],Originales!$M$3:$P$13,2,FALSE)</f>
        <v>Luis</v>
      </c>
      <c r="K3693" s="10">
        <f>YEAR(Tabla1[[#This Row],[Fecha]])</f>
        <v>2012</v>
      </c>
      <c r="L3693" s="11">
        <f>MONTH(Tabla1[[#This Row],[Fecha]])</f>
        <v>5</v>
      </c>
      <c r="M3693" s="11">
        <f>DAY(Tabla1[[#This Row],[Fecha]])</f>
        <v>29</v>
      </c>
      <c r="N3693" s="11">
        <f>WEEKDAY(Tabla1[[#This Row],[Fecha]],2)</f>
        <v>2</v>
      </c>
      <c r="O3693" s="11" t="str">
        <f t="shared" si="57"/>
        <v>Martes</v>
      </c>
    </row>
    <row r="3694" spans="1:15" x14ac:dyDescent="0.25">
      <c r="A3694" s="4">
        <v>41058</v>
      </c>
      <c r="B3694">
        <v>3</v>
      </c>
      <c r="C3694">
        <v>1</v>
      </c>
      <c r="D3694" s="5" t="s">
        <v>40</v>
      </c>
      <c r="E3694" s="6">
        <v>626.71</v>
      </c>
      <c r="F3694" s="6">
        <v>1170.1199999999999</v>
      </c>
      <c r="G3694" s="6">
        <v>1796.83</v>
      </c>
      <c r="H3694" s="6" t="str">
        <f>VLOOKUP(Tabla1[[#This Row],[Caja]],Originales!$I$3:$K$6,2,FALSE)</f>
        <v>Las Canteras</v>
      </c>
      <c r="I3694" s="6" t="str">
        <f>VLOOKUP(Tabla1[[#This Row],[Caja]],Originales!$I$3:$K$6,3,FALSE)</f>
        <v>Las Palmas</v>
      </c>
      <c r="J3694" s="9" t="str">
        <f>VLOOKUP(Tabla1[[#This Row],[CodigoEmpleado]],Originales!$M$3:$P$13,2,FALSE)</f>
        <v>Pepe</v>
      </c>
      <c r="K3694" s="10">
        <f>YEAR(Tabla1[[#This Row],[Fecha]])</f>
        <v>2012</v>
      </c>
      <c r="L3694" s="11">
        <f>MONTH(Tabla1[[#This Row],[Fecha]])</f>
        <v>5</v>
      </c>
      <c r="M3694" s="11">
        <f>DAY(Tabla1[[#This Row],[Fecha]])</f>
        <v>29</v>
      </c>
      <c r="N3694" s="11">
        <f>WEEKDAY(Tabla1[[#This Row],[Fecha]],2)</f>
        <v>2</v>
      </c>
      <c r="O3694" s="11" t="str">
        <f t="shared" si="57"/>
        <v>Martes</v>
      </c>
    </row>
    <row r="3695" spans="1:15" x14ac:dyDescent="0.25">
      <c r="A3695" s="4">
        <v>41058</v>
      </c>
      <c r="B3695">
        <v>3</v>
      </c>
      <c r="C3695">
        <v>2</v>
      </c>
      <c r="D3695" s="5" t="s">
        <v>41</v>
      </c>
      <c r="E3695" s="6">
        <v>464.29</v>
      </c>
      <c r="F3695" s="6">
        <v>1067.28</v>
      </c>
      <c r="G3695" s="6">
        <v>1531.57</v>
      </c>
      <c r="H3695" s="6" t="str">
        <f>VLOOKUP(Tabla1[[#This Row],[Caja]],Originales!$I$3:$K$6,2,FALSE)</f>
        <v>Las Canteras</v>
      </c>
      <c r="I3695" s="6" t="str">
        <f>VLOOKUP(Tabla1[[#This Row],[Caja]],Originales!$I$3:$K$6,3,FALSE)</f>
        <v>Las Palmas</v>
      </c>
      <c r="J3695" s="9" t="str">
        <f>VLOOKUP(Tabla1[[#This Row],[CodigoEmpleado]],Originales!$M$3:$P$13,2,FALSE)</f>
        <v>Javi</v>
      </c>
      <c r="K3695" s="10">
        <f>YEAR(Tabla1[[#This Row],[Fecha]])</f>
        <v>2012</v>
      </c>
      <c r="L3695" s="11">
        <f>MONTH(Tabla1[[#This Row],[Fecha]])</f>
        <v>5</v>
      </c>
      <c r="M3695" s="11">
        <f>DAY(Tabla1[[#This Row],[Fecha]])</f>
        <v>29</v>
      </c>
      <c r="N3695" s="11">
        <f>WEEKDAY(Tabla1[[#This Row],[Fecha]],2)</f>
        <v>2</v>
      </c>
      <c r="O3695" s="11" t="str">
        <f t="shared" si="57"/>
        <v>Martes</v>
      </c>
    </row>
    <row r="3696" spans="1:15" x14ac:dyDescent="0.25">
      <c r="A3696" s="4">
        <v>41058</v>
      </c>
      <c r="B3696">
        <v>4</v>
      </c>
      <c r="C3696">
        <v>1</v>
      </c>
      <c r="D3696" s="5" t="s">
        <v>43</v>
      </c>
      <c r="E3696" s="6">
        <v>588.42999999999995</v>
      </c>
      <c r="F3696" s="6">
        <v>1192.77</v>
      </c>
      <c r="G3696" s="6">
        <v>1781.2</v>
      </c>
      <c r="H3696" s="6" t="str">
        <f>VLOOKUP(Tabla1[[#This Row],[Caja]],Originales!$I$3:$K$6,2,FALSE)</f>
        <v>Telde</v>
      </c>
      <c r="I3696" s="6" t="str">
        <f>VLOOKUP(Tabla1[[#This Row],[Caja]],Originales!$I$3:$K$6,3,FALSE)</f>
        <v>Las Palmas</v>
      </c>
      <c r="J3696" s="9" t="str">
        <f>VLOOKUP(Tabla1[[#This Row],[CodigoEmpleado]],Originales!$M$3:$P$13,2,FALSE)</f>
        <v>Jose</v>
      </c>
      <c r="K3696" s="10">
        <f>YEAR(Tabla1[[#This Row],[Fecha]])</f>
        <v>2012</v>
      </c>
      <c r="L3696" s="11">
        <f>MONTH(Tabla1[[#This Row],[Fecha]])</f>
        <v>5</v>
      </c>
      <c r="M3696" s="11">
        <f>DAY(Tabla1[[#This Row],[Fecha]])</f>
        <v>29</v>
      </c>
      <c r="N3696" s="11">
        <f>WEEKDAY(Tabla1[[#This Row],[Fecha]],2)</f>
        <v>2</v>
      </c>
      <c r="O3696" s="11" t="str">
        <f t="shared" si="57"/>
        <v>Martes</v>
      </c>
    </row>
    <row r="3697" spans="1:15" x14ac:dyDescent="0.25">
      <c r="A3697" s="4">
        <v>41058</v>
      </c>
      <c r="B3697">
        <v>4</v>
      </c>
      <c r="C3697">
        <v>2</v>
      </c>
      <c r="D3697" s="5" t="s">
        <v>47</v>
      </c>
      <c r="E3697" s="6">
        <v>670.4</v>
      </c>
      <c r="F3697" s="6">
        <v>1136.8900000000001</v>
      </c>
      <c r="G3697" s="6">
        <v>1807.29</v>
      </c>
      <c r="H3697" s="6" t="str">
        <f>VLOOKUP(Tabla1[[#This Row],[Caja]],Originales!$I$3:$K$6,2,FALSE)</f>
        <v>Telde</v>
      </c>
      <c r="I3697" s="6" t="str">
        <f>VLOOKUP(Tabla1[[#This Row],[Caja]],Originales!$I$3:$K$6,3,FALSE)</f>
        <v>Las Palmas</v>
      </c>
      <c r="J3697" s="9" t="str">
        <f>VLOOKUP(Tabla1[[#This Row],[CodigoEmpleado]],Originales!$M$3:$P$13,2,FALSE)</f>
        <v>Toño</v>
      </c>
      <c r="K3697" s="10">
        <f>YEAR(Tabla1[[#This Row],[Fecha]])</f>
        <v>2012</v>
      </c>
      <c r="L3697" s="11">
        <f>MONTH(Tabla1[[#This Row],[Fecha]])</f>
        <v>5</v>
      </c>
      <c r="M3697" s="11">
        <f>DAY(Tabla1[[#This Row],[Fecha]])</f>
        <v>29</v>
      </c>
      <c r="N3697" s="11">
        <f>WEEKDAY(Tabla1[[#This Row],[Fecha]],2)</f>
        <v>2</v>
      </c>
      <c r="O3697" s="11" t="str">
        <f t="shared" si="57"/>
        <v>Martes</v>
      </c>
    </row>
    <row r="3698" spans="1:15" x14ac:dyDescent="0.25">
      <c r="A3698" s="4">
        <v>41059</v>
      </c>
      <c r="B3698">
        <v>1</v>
      </c>
      <c r="C3698">
        <v>1</v>
      </c>
      <c r="D3698" s="5" t="s">
        <v>24</v>
      </c>
      <c r="E3698" s="6">
        <v>601.1</v>
      </c>
      <c r="F3698" s="6">
        <v>987.77</v>
      </c>
      <c r="G3698" s="6">
        <v>1588.87</v>
      </c>
      <c r="H3698" s="6" t="str">
        <f>VLOOKUP(Tabla1[[#This Row],[Caja]],Originales!$I$3:$K$6,2,FALSE)</f>
        <v>Tenerife Norte</v>
      </c>
      <c r="I3698" s="6" t="str">
        <f>VLOOKUP(Tabla1[[#This Row],[Caja]],Originales!$I$3:$K$6,3,FALSE)</f>
        <v>Tenerife</v>
      </c>
      <c r="J3698" s="9" t="str">
        <f>VLOOKUP(Tabla1[[#This Row],[CodigoEmpleado]],Originales!$M$3:$P$13,2,FALSE)</f>
        <v>Ana</v>
      </c>
      <c r="K3698" s="10">
        <f>YEAR(Tabla1[[#This Row],[Fecha]])</f>
        <v>2012</v>
      </c>
      <c r="L3698" s="11">
        <f>MONTH(Tabla1[[#This Row],[Fecha]])</f>
        <v>5</v>
      </c>
      <c r="M3698" s="11">
        <f>DAY(Tabla1[[#This Row],[Fecha]])</f>
        <v>30</v>
      </c>
      <c r="N3698" s="11">
        <f>WEEKDAY(Tabla1[[#This Row],[Fecha]],2)</f>
        <v>3</v>
      </c>
      <c r="O3698" s="11" t="str">
        <f t="shared" si="57"/>
        <v>Miércoles</v>
      </c>
    </row>
    <row r="3699" spans="1:15" x14ac:dyDescent="0.25">
      <c r="A3699" s="4">
        <v>41059</v>
      </c>
      <c r="B3699">
        <v>1</v>
      </c>
      <c r="C3699">
        <v>2</v>
      </c>
      <c r="D3699" s="5" t="s">
        <v>30</v>
      </c>
      <c r="E3699" s="6">
        <v>556.74</v>
      </c>
      <c r="F3699" s="6">
        <v>1215.28</v>
      </c>
      <c r="G3699" s="6">
        <v>1772.02</v>
      </c>
      <c r="H3699" s="6" t="str">
        <f>VLOOKUP(Tabla1[[#This Row],[Caja]],Originales!$I$3:$K$6,2,FALSE)</f>
        <v>Tenerife Norte</v>
      </c>
      <c r="I3699" s="6" t="str">
        <f>VLOOKUP(Tabla1[[#This Row],[Caja]],Originales!$I$3:$K$6,3,FALSE)</f>
        <v>Tenerife</v>
      </c>
      <c r="J3699" s="9" t="str">
        <f>VLOOKUP(Tabla1[[#This Row],[CodigoEmpleado]],Originales!$M$3:$P$13,2,FALSE)</f>
        <v>Juan</v>
      </c>
      <c r="K3699" s="10">
        <f>YEAR(Tabla1[[#This Row],[Fecha]])</f>
        <v>2012</v>
      </c>
      <c r="L3699" s="11">
        <f>MONTH(Tabla1[[#This Row],[Fecha]])</f>
        <v>5</v>
      </c>
      <c r="M3699" s="11">
        <f>DAY(Tabla1[[#This Row],[Fecha]])</f>
        <v>30</v>
      </c>
      <c r="N3699" s="11">
        <f>WEEKDAY(Tabla1[[#This Row],[Fecha]],2)</f>
        <v>3</v>
      </c>
      <c r="O3699" s="11" t="str">
        <f t="shared" si="57"/>
        <v>Miércoles</v>
      </c>
    </row>
    <row r="3700" spans="1:15" x14ac:dyDescent="0.25">
      <c r="A3700" s="4">
        <v>41059</v>
      </c>
      <c r="B3700">
        <v>2</v>
      </c>
      <c r="C3700">
        <v>1</v>
      </c>
      <c r="D3700" s="5" t="s">
        <v>16</v>
      </c>
      <c r="E3700" s="6">
        <v>598.6</v>
      </c>
      <c r="F3700" s="6">
        <v>1199.22</v>
      </c>
      <c r="G3700" s="6">
        <v>1797.82</v>
      </c>
      <c r="H3700" s="6" t="str">
        <f>VLOOKUP(Tabla1[[#This Row],[Caja]],Originales!$I$3:$K$6,2,FALSE)</f>
        <v>Tenerife Sur</v>
      </c>
      <c r="I3700" s="6" t="str">
        <f>VLOOKUP(Tabla1[[#This Row],[Caja]],Originales!$I$3:$K$6,3,FALSE)</f>
        <v>Tenerife</v>
      </c>
      <c r="J3700" s="9" t="str">
        <f>VLOOKUP(Tabla1[[#This Row],[CodigoEmpleado]],Originales!$M$3:$P$13,2,FALSE)</f>
        <v>Jorge</v>
      </c>
      <c r="K3700" s="10">
        <f>YEAR(Tabla1[[#This Row],[Fecha]])</f>
        <v>2012</v>
      </c>
      <c r="L3700" s="11">
        <f>MONTH(Tabla1[[#This Row],[Fecha]])</f>
        <v>5</v>
      </c>
      <c r="M3700" s="11">
        <f>DAY(Tabla1[[#This Row],[Fecha]])</f>
        <v>30</v>
      </c>
      <c r="N3700" s="11">
        <f>WEEKDAY(Tabla1[[#This Row],[Fecha]],2)</f>
        <v>3</v>
      </c>
      <c r="O3700" s="11" t="str">
        <f t="shared" si="57"/>
        <v>Miércoles</v>
      </c>
    </row>
    <row r="3701" spans="1:15" x14ac:dyDescent="0.25">
      <c r="A3701" s="4">
        <v>41059</v>
      </c>
      <c r="B3701">
        <v>2</v>
      </c>
      <c r="C3701">
        <v>2</v>
      </c>
      <c r="D3701" s="5" t="s">
        <v>22</v>
      </c>
      <c r="E3701" s="6">
        <v>604.91</v>
      </c>
      <c r="F3701" s="6">
        <v>1047.8499999999999</v>
      </c>
      <c r="G3701" s="6">
        <v>1652.76</v>
      </c>
      <c r="H3701" s="6" t="str">
        <f>VLOOKUP(Tabla1[[#This Row],[Caja]],Originales!$I$3:$K$6,2,FALSE)</f>
        <v>Tenerife Sur</v>
      </c>
      <c r="I3701" s="6" t="str">
        <f>VLOOKUP(Tabla1[[#This Row],[Caja]],Originales!$I$3:$K$6,3,FALSE)</f>
        <v>Tenerife</v>
      </c>
      <c r="J3701" s="9" t="str">
        <f>VLOOKUP(Tabla1[[#This Row],[CodigoEmpleado]],Originales!$M$3:$P$13,2,FALSE)</f>
        <v>Paco</v>
      </c>
      <c r="K3701" s="10">
        <f>YEAR(Tabla1[[#This Row],[Fecha]])</f>
        <v>2012</v>
      </c>
      <c r="L3701" s="11">
        <f>MONTH(Tabla1[[#This Row],[Fecha]])</f>
        <v>5</v>
      </c>
      <c r="M3701" s="11">
        <f>DAY(Tabla1[[#This Row],[Fecha]])</f>
        <v>30</v>
      </c>
      <c r="N3701" s="11">
        <f>WEEKDAY(Tabla1[[#This Row],[Fecha]],2)</f>
        <v>3</v>
      </c>
      <c r="O3701" s="11" t="str">
        <f t="shared" si="57"/>
        <v>Miércoles</v>
      </c>
    </row>
    <row r="3702" spans="1:15" x14ac:dyDescent="0.25">
      <c r="A3702" s="4">
        <v>41059</v>
      </c>
      <c r="B3702">
        <v>3</v>
      </c>
      <c r="C3702">
        <v>1</v>
      </c>
      <c r="D3702" s="5" t="s">
        <v>27</v>
      </c>
      <c r="E3702" s="6">
        <v>562.61</v>
      </c>
      <c r="F3702" s="6">
        <v>1116.7</v>
      </c>
      <c r="G3702" s="6">
        <v>1679.31</v>
      </c>
      <c r="H3702" s="6" t="str">
        <f>VLOOKUP(Tabla1[[#This Row],[Caja]],Originales!$I$3:$K$6,2,FALSE)</f>
        <v>Las Canteras</v>
      </c>
      <c r="I3702" s="6" t="str">
        <f>VLOOKUP(Tabla1[[#This Row],[Caja]],Originales!$I$3:$K$6,3,FALSE)</f>
        <v>Las Palmas</v>
      </c>
      <c r="J3702" s="9" t="str">
        <f>VLOOKUP(Tabla1[[#This Row],[CodigoEmpleado]],Originales!$M$3:$P$13,2,FALSE)</f>
        <v>Bea</v>
      </c>
      <c r="K3702" s="10">
        <f>YEAR(Tabla1[[#This Row],[Fecha]])</f>
        <v>2012</v>
      </c>
      <c r="L3702" s="11">
        <f>MONTH(Tabla1[[#This Row],[Fecha]])</f>
        <v>5</v>
      </c>
      <c r="M3702" s="11">
        <f>DAY(Tabla1[[#This Row],[Fecha]])</f>
        <v>30</v>
      </c>
      <c r="N3702" s="11">
        <f>WEEKDAY(Tabla1[[#This Row],[Fecha]],2)</f>
        <v>3</v>
      </c>
      <c r="O3702" s="11" t="str">
        <f t="shared" si="57"/>
        <v>Miércoles</v>
      </c>
    </row>
    <row r="3703" spans="1:15" x14ac:dyDescent="0.25">
      <c r="A3703" s="4">
        <v>41059</v>
      </c>
      <c r="B3703">
        <v>3</v>
      </c>
      <c r="C3703">
        <v>2</v>
      </c>
      <c r="D3703" s="5" t="s">
        <v>32</v>
      </c>
      <c r="E3703" s="6">
        <v>502.62</v>
      </c>
      <c r="F3703" s="6">
        <v>1045.28</v>
      </c>
      <c r="G3703" s="6">
        <v>1547.9</v>
      </c>
      <c r="H3703" s="6" t="str">
        <f>VLOOKUP(Tabla1[[#This Row],[Caja]],Originales!$I$3:$K$6,2,FALSE)</f>
        <v>Las Canteras</v>
      </c>
      <c r="I3703" s="6" t="str">
        <f>VLOOKUP(Tabla1[[#This Row],[Caja]],Originales!$I$3:$K$6,3,FALSE)</f>
        <v>Las Palmas</v>
      </c>
      <c r="J3703" s="9" t="str">
        <f>VLOOKUP(Tabla1[[#This Row],[CodigoEmpleado]],Originales!$M$3:$P$13,2,FALSE)</f>
        <v>Ana</v>
      </c>
      <c r="K3703" s="10">
        <f>YEAR(Tabla1[[#This Row],[Fecha]])</f>
        <v>2012</v>
      </c>
      <c r="L3703" s="11">
        <f>MONTH(Tabla1[[#This Row],[Fecha]])</f>
        <v>5</v>
      </c>
      <c r="M3703" s="11">
        <f>DAY(Tabla1[[#This Row],[Fecha]])</f>
        <v>30</v>
      </c>
      <c r="N3703" s="11">
        <f>WEEKDAY(Tabla1[[#This Row],[Fecha]],2)</f>
        <v>3</v>
      </c>
      <c r="O3703" s="11" t="str">
        <f t="shared" si="57"/>
        <v>Miércoles</v>
      </c>
    </row>
    <row r="3704" spans="1:15" x14ac:dyDescent="0.25">
      <c r="A3704" s="4">
        <v>41059</v>
      </c>
      <c r="B3704">
        <v>4</v>
      </c>
      <c r="C3704">
        <v>1</v>
      </c>
      <c r="D3704" s="5" t="s">
        <v>37</v>
      </c>
      <c r="E3704" s="6">
        <v>504.9</v>
      </c>
      <c r="F3704" s="6">
        <v>1099.44</v>
      </c>
      <c r="G3704" s="6">
        <v>1604.34</v>
      </c>
      <c r="H3704" s="6" t="str">
        <f>VLOOKUP(Tabla1[[#This Row],[Caja]],Originales!$I$3:$K$6,2,FALSE)</f>
        <v>Telde</v>
      </c>
      <c r="I3704" s="6" t="str">
        <f>VLOOKUP(Tabla1[[#This Row],[Caja]],Originales!$I$3:$K$6,3,FALSE)</f>
        <v>Las Palmas</v>
      </c>
      <c r="J3704" s="9" t="str">
        <f>VLOOKUP(Tabla1[[#This Row],[CodigoEmpleado]],Originales!$M$3:$P$13,2,FALSE)</f>
        <v>Luis</v>
      </c>
      <c r="K3704" s="10">
        <f>YEAR(Tabla1[[#This Row],[Fecha]])</f>
        <v>2012</v>
      </c>
      <c r="L3704" s="11">
        <f>MONTH(Tabla1[[#This Row],[Fecha]])</f>
        <v>5</v>
      </c>
      <c r="M3704" s="11">
        <f>DAY(Tabla1[[#This Row],[Fecha]])</f>
        <v>30</v>
      </c>
      <c r="N3704" s="11">
        <f>WEEKDAY(Tabla1[[#This Row],[Fecha]],2)</f>
        <v>3</v>
      </c>
      <c r="O3704" s="11" t="str">
        <f t="shared" si="57"/>
        <v>Miércoles</v>
      </c>
    </row>
    <row r="3705" spans="1:15" x14ac:dyDescent="0.25">
      <c r="A3705" s="4">
        <v>41059</v>
      </c>
      <c r="B3705">
        <v>4</v>
      </c>
      <c r="C3705">
        <v>2</v>
      </c>
      <c r="D3705" s="5" t="s">
        <v>40</v>
      </c>
      <c r="E3705" s="6">
        <v>658.85</v>
      </c>
      <c r="F3705" s="6">
        <v>1264.49</v>
      </c>
      <c r="G3705" s="6">
        <v>1923.34</v>
      </c>
      <c r="H3705" s="6" t="str">
        <f>VLOOKUP(Tabla1[[#This Row],[Caja]],Originales!$I$3:$K$6,2,FALSE)</f>
        <v>Telde</v>
      </c>
      <c r="I3705" s="6" t="str">
        <f>VLOOKUP(Tabla1[[#This Row],[Caja]],Originales!$I$3:$K$6,3,FALSE)</f>
        <v>Las Palmas</v>
      </c>
      <c r="J3705" s="9" t="str">
        <f>VLOOKUP(Tabla1[[#This Row],[CodigoEmpleado]],Originales!$M$3:$P$13,2,FALSE)</f>
        <v>Pepe</v>
      </c>
      <c r="K3705" s="10">
        <f>YEAR(Tabla1[[#This Row],[Fecha]])</f>
        <v>2012</v>
      </c>
      <c r="L3705" s="11">
        <f>MONTH(Tabla1[[#This Row],[Fecha]])</f>
        <v>5</v>
      </c>
      <c r="M3705" s="11">
        <f>DAY(Tabla1[[#This Row],[Fecha]])</f>
        <v>30</v>
      </c>
      <c r="N3705" s="11">
        <f>WEEKDAY(Tabla1[[#This Row],[Fecha]],2)</f>
        <v>3</v>
      </c>
      <c r="O3705" s="11" t="str">
        <f t="shared" si="57"/>
        <v>Miércoles</v>
      </c>
    </row>
    <row r="3706" spans="1:15" x14ac:dyDescent="0.25">
      <c r="A3706" s="4">
        <v>41060</v>
      </c>
      <c r="B3706">
        <v>1</v>
      </c>
      <c r="C3706">
        <v>1</v>
      </c>
      <c r="D3706" s="5" t="s">
        <v>41</v>
      </c>
      <c r="E3706" s="6">
        <v>523.29999999999995</v>
      </c>
      <c r="F3706" s="6">
        <v>1087.3800000000001</v>
      </c>
      <c r="G3706" s="6">
        <v>1610.68</v>
      </c>
      <c r="H3706" s="6" t="str">
        <f>VLOOKUP(Tabla1[[#This Row],[Caja]],Originales!$I$3:$K$6,2,FALSE)</f>
        <v>Tenerife Norte</v>
      </c>
      <c r="I3706" s="6" t="str">
        <f>VLOOKUP(Tabla1[[#This Row],[Caja]],Originales!$I$3:$K$6,3,FALSE)</f>
        <v>Tenerife</v>
      </c>
      <c r="J3706" s="9" t="str">
        <f>VLOOKUP(Tabla1[[#This Row],[CodigoEmpleado]],Originales!$M$3:$P$13,2,FALSE)</f>
        <v>Javi</v>
      </c>
      <c r="K3706" s="10">
        <f>YEAR(Tabla1[[#This Row],[Fecha]])</f>
        <v>2012</v>
      </c>
      <c r="L3706" s="11">
        <f>MONTH(Tabla1[[#This Row],[Fecha]])</f>
        <v>5</v>
      </c>
      <c r="M3706" s="11">
        <f>DAY(Tabla1[[#This Row],[Fecha]])</f>
        <v>31</v>
      </c>
      <c r="N3706" s="11">
        <f>WEEKDAY(Tabla1[[#This Row],[Fecha]],2)</f>
        <v>4</v>
      </c>
      <c r="O3706" s="11" t="str">
        <f t="shared" si="57"/>
        <v>Jueves</v>
      </c>
    </row>
    <row r="3707" spans="1:15" x14ac:dyDescent="0.25">
      <c r="A3707" s="4">
        <v>41060</v>
      </c>
      <c r="B3707">
        <v>1</v>
      </c>
      <c r="C3707">
        <v>2</v>
      </c>
      <c r="D3707" s="5" t="s">
        <v>43</v>
      </c>
      <c r="E3707" s="6">
        <v>645.80999999999995</v>
      </c>
      <c r="F3707" s="6">
        <v>1115.77</v>
      </c>
      <c r="G3707" s="6">
        <v>1761.58</v>
      </c>
      <c r="H3707" s="6" t="str">
        <f>VLOOKUP(Tabla1[[#This Row],[Caja]],Originales!$I$3:$K$6,2,FALSE)</f>
        <v>Tenerife Norte</v>
      </c>
      <c r="I3707" s="6" t="str">
        <f>VLOOKUP(Tabla1[[#This Row],[Caja]],Originales!$I$3:$K$6,3,FALSE)</f>
        <v>Tenerife</v>
      </c>
      <c r="J3707" s="9" t="str">
        <f>VLOOKUP(Tabla1[[#This Row],[CodigoEmpleado]],Originales!$M$3:$P$13,2,FALSE)</f>
        <v>Jose</v>
      </c>
      <c r="K3707" s="10">
        <f>YEAR(Tabla1[[#This Row],[Fecha]])</f>
        <v>2012</v>
      </c>
      <c r="L3707" s="11">
        <f>MONTH(Tabla1[[#This Row],[Fecha]])</f>
        <v>5</v>
      </c>
      <c r="M3707" s="11">
        <f>DAY(Tabla1[[#This Row],[Fecha]])</f>
        <v>31</v>
      </c>
      <c r="N3707" s="11">
        <f>WEEKDAY(Tabla1[[#This Row],[Fecha]],2)</f>
        <v>4</v>
      </c>
      <c r="O3707" s="11" t="str">
        <f t="shared" si="57"/>
        <v>Jueves</v>
      </c>
    </row>
    <row r="3708" spans="1:15" x14ac:dyDescent="0.25">
      <c r="A3708" s="4">
        <v>41060</v>
      </c>
      <c r="B3708">
        <v>2</v>
      </c>
      <c r="C3708">
        <v>1</v>
      </c>
      <c r="D3708" s="5" t="s">
        <v>47</v>
      </c>
      <c r="E3708" s="6">
        <v>646.71</v>
      </c>
      <c r="F3708" s="6">
        <v>1110.06</v>
      </c>
      <c r="G3708" s="6">
        <v>1756.77</v>
      </c>
      <c r="H3708" s="6" t="str">
        <f>VLOOKUP(Tabla1[[#This Row],[Caja]],Originales!$I$3:$K$6,2,FALSE)</f>
        <v>Tenerife Sur</v>
      </c>
      <c r="I3708" s="6" t="str">
        <f>VLOOKUP(Tabla1[[#This Row],[Caja]],Originales!$I$3:$K$6,3,FALSE)</f>
        <v>Tenerife</v>
      </c>
      <c r="J3708" s="9" t="str">
        <f>VLOOKUP(Tabla1[[#This Row],[CodigoEmpleado]],Originales!$M$3:$P$13,2,FALSE)</f>
        <v>Toño</v>
      </c>
      <c r="K3708" s="10">
        <f>YEAR(Tabla1[[#This Row],[Fecha]])</f>
        <v>2012</v>
      </c>
      <c r="L3708" s="11">
        <f>MONTH(Tabla1[[#This Row],[Fecha]])</f>
        <v>5</v>
      </c>
      <c r="M3708" s="11">
        <f>DAY(Tabla1[[#This Row],[Fecha]])</f>
        <v>31</v>
      </c>
      <c r="N3708" s="11">
        <f>WEEKDAY(Tabla1[[#This Row],[Fecha]],2)</f>
        <v>4</v>
      </c>
      <c r="O3708" s="11" t="str">
        <f t="shared" si="57"/>
        <v>Jueves</v>
      </c>
    </row>
    <row r="3709" spans="1:15" x14ac:dyDescent="0.25">
      <c r="A3709" s="4">
        <v>41060</v>
      </c>
      <c r="B3709">
        <v>2</v>
      </c>
      <c r="C3709">
        <v>2</v>
      </c>
      <c r="D3709" s="5" t="s">
        <v>24</v>
      </c>
      <c r="E3709" s="6">
        <v>678.84</v>
      </c>
      <c r="F3709" s="6">
        <v>1319.1</v>
      </c>
      <c r="G3709" s="6">
        <v>1997.94</v>
      </c>
      <c r="H3709" s="6" t="str">
        <f>VLOOKUP(Tabla1[[#This Row],[Caja]],Originales!$I$3:$K$6,2,FALSE)</f>
        <v>Tenerife Sur</v>
      </c>
      <c r="I3709" s="6" t="str">
        <f>VLOOKUP(Tabla1[[#This Row],[Caja]],Originales!$I$3:$K$6,3,FALSE)</f>
        <v>Tenerife</v>
      </c>
      <c r="J3709" s="9" t="str">
        <f>VLOOKUP(Tabla1[[#This Row],[CodigoEmpleado]],Originales!$M$3:$P$13,2,FALSE)</f>
        <v>Ana</v>
      </c>
      <c r="K3709" s="10">
        <f>YEAR(Tabla1[[#This Row],[Fecha]])</f>
        <v>2012</v>
      </c>
      <c r="L3709" s="11">
        <f>MONTH(Tabla1[[#This Row],[Fecha]])</f>
        <v>5</v>
      </c>
      <c r="M3709" s="11">
        <f>DAY(Tabla1[[#This Row],[Fecha]])</f>
        <v>31</v>
      </c>
      <c r="N3709" s="11">
        <f>WEEKDAY(Tabla1[[#This Row],[Fecha]],2)</f>
        <v>4</v>
      </c>
      <c r="O3709" s="11" t="str">
        <f t="shared" si="57"/>
        <v>Jueves</v>
      </c>
    </row>
    <row r="3710" spans="1:15" x14ac:dyDescent="0.25">
      <c r="A3710" s="4">
        <v>41060</v>
      </c>
      <c r="B3710">
        <v>3</v>
      </c>
      <c r="C3710">
        <v>1</v>
      </c>
      <c r="D3710" s="5" t="s">
        <v>30</v>
      </c>
      <c r="E3710" s="6">
        <v>602.04999999999995</v>
      </c>
      <c r="F3710" s="6">
        <v>1097.74</v>
      </c>
      <c r="G3710" s="6">
        <v>1699.79</v>
      </c>
      <c r="H3710" s="6" t="str">
        <f>VLOOKUP(Tabla1[[#This Row],[Caja]],Originales!$I$3:$K$6,2,FALSE)</f>
        <v>Las Canteras</v>
      </c>
      <c r="I3710" s="6" t="str">
        <f>VLOOKUP(Tabla1[[#This Row],[Caja]],Originales!$I$3:$K$6,3,FALSE)</f>
        <v>Las Palmas</v>
      </c>
      <c r="J3710" s="9" t="str">
        <f>VLOOKUP(Tabla1[[#This Row],[CodigoEmpleado]],Originales!$M$3:$P$13,2,FALSE)</f>
        <v>Juan</v>
      </c>
      <c r="K3710" s="10">
        <f>YEAR(Tabla1[[#This Row],[Fecha]])</f>
        <v>2012</v>
      </c>
      <c r="L3710" s="11">
        <f>MONTH(Tabla1[[#This Row],[Fecha]])</f>
        <v>5</v>
      </c>
      <c r="M3710" s="11">
        <f>DAY(Tabla1[[#This Row],[Fecha]])</f>
        <v>31</v>
      </c>
      <c r="N3710" s="11">
        <f>WEEKDAY(Tabla1[[#This Row],[Fecha]],2)</f>
        <v>4</v>
      </c>
      <c r="O3710" s="11" t="str">
        <f t="shared" si="57"/>
        <v>Jueves</v>
      </c>
    </row>
    <row r="3711" spans="1:15" x14ac:dyDescent="0.25">
      <c r="A3711" s="4">
        <v>41060</v>
      </c>
      <c r="B3711">
        <v>3</v>
      </c>
      <c r="C3711">
        <v>2</v>
      </c>
      <c r="D3711" s="5" t="s">
        <v>16</v>
      </c>
      <c r="E3711" s="6">
        <v>660.88</v>
      </c>
      <c r="F3711" s="6">
        <v>1319.2</v>
      </c>
      <c r="G3711" s="6">
        <v>1980.08</v>
      </c>
      <c r="H3711" s="6" t="str">
        <f>VLOOKUP(Tabla1[[#This Row],[Caja]],Originales!$I$3:$K$6,2,FALSE)</f>
        <v>Las Canteras</v>
      </c>
      <c r="I3711" s="6" t="str">
        <f>VLOOKUP(Tabla1[[#This Row],[Caja]],Originales!$I$3:$K$6,3,FALSE)</f>
        <v>Las Palmas</v>
      </c>
      <c r="J3711" s="9" t="str">
        <f>VLOOKUP(Tabla1[[#This Row],[CodigoEmpleado]],Originales!$M$3:$P$13,2,FALSE)</f>
        <v>Jorge</v>
      </c>
      <c r="K3711" s="10">
        <f>YEAR(Tabla1[[#This Row],[Fecha]])</f>
        <v>2012</v>
      </c>
      <c r="L3711" s="11">
        <f>MONTH(Tabla1[[#This Row],[Fecha]])</f>
        <v>5</v>
      </c>
      <c r="M3711" s="11">
        <f>DAY(Tabla1[[#This Row],[Fecha]])</f>
        <v>31</v>
      </c>
      <c r="N3711" s="11">
        <f>WEEKDAY(Tabla1[[#This Row],[Fecha]],2)</f>
        <v>4</v>
      </c>
      <c r="O3711" s="11" t="str">
        <f t="shared" si="57"/>
        <v>Jueves</v>
      </c>
    </row>
    <row r="3712" spans="1:15" x14ac:dyDescent="0.25">
      <c r="A3712" s="4">
        <v>41060</v>
      </c>
      <c r="B3712">
        <v>4</v>
      </c>
      <c r="C3712">
        <v>1</v>
      </c>
      <c r="D3712" s="5" t="s">
        <v>22</v>
      </c>
      <c r="E3712" s="6">
        <v>601.41</v>
      </c>
      <c r="F3712" s="6">
        <v>1009.8</v>
      </c>
      <c r="G3712" s="6">
        <v>1611.21</v>
      </c>
      <c r="H3712" s="6" t="str">
        <f>VLOOKUP(Tabla1[[#This Row],[Caja]],Originales!$I$3:$K$6,2,FALSE)</f>
        <v>Telde</v>
      </c>
      <c r="I3712" s="6" t="str">
        <f>VLOOKUP(Tabla1[[#This Row],[Caja]],Originales!$I$3:$K$6,3,FALSE)</f>
        <v>Las Palmas</v>
      </c>
      <c r="J3712" s="9" t="str">
        <f>VLOOKUP(Tabla1[[#This Row],[CodigoEmpleado]],Originales!$M$3:$P$13,2,FALSE)</f>
        <v>Paco</v>
      </c>
      <c r="K3712" s="10">
        <f>YEAR(Tabla1[[#This Row],[Fecha]])</f>
        <v>2012</v>
      </c>
      <c r="L3712" s="11">
        <f>MONTH(Tabla1[[#This Row],[Fecha]])</f>
        <v>5</v>
      </c>
      <c r="M3712" s="11">
        <f>DAY(Tabla1[[#This Row],[Fecha]])</f>
        <v>31</v>
      </c>
      <c r="N3712" s="11">
        <f>WEEKDAY(Tabla1[[#This Row],[Fecha]],2)</f>
        <v>4</v>
      </c>
      <c r="O3712" s="11" t="str">
        <f t="shared" si="57"/>
        <v>Jueves</v>
      </c>
    </row>
    <row r="3713" spans="1:15" x14ac:dyDescent="0.25">
      <c r="A3713" s="4">
        <v>41060</v>
      </c>
      <c r="B3713">
        <v>4</v>
      </c>
      <c r="C3713">
        <v>2</v>
      </c>
      <c r="D3713" s="5" t="s">
        <v>27</v>
      </c>
      <c r="E3713" s="6">
        <v>621.94000000000005</v>
      </c>
      <c r="F3713" s="6">
        <v>1328.59</v>
      </c>
      <c r="G3713" s="6">
        <v>1950.53</v>
      </c>
      <c r="H3713" s="6" t="str">
        <f>VLOOKUP(Tabla1[[#This Row],[Caja]],Originales!$I$3:$K$6,2,FALSE)</f>
        <v>Telde</v>
      </c>
      <c r="I3713" s="6" t="str">
        <f>VLOOKUP(Tabla1[[#This Row],[Caja]],Originales!$I$3:$K$6,3,FALSE)</f>
        <v>Las Palmas</v>
      </c>
      <c r="J3713" s="9" t="str">
        <f>VLOOKUP(Tabla1[[#This Row],[CodigoEmpleado]],Originales!$M$3:$P$13,2,FALSE)</f>
        <v>Bea</v>
      </c>
      <c r="K3713" s="10">
        <f>YEAR(Tabla1[[#This Row],[Fecha]])</f>
        <v>2012</v>
      </c>
      <c r="L3713" s="11">
        <f>MONTH(Tabla1[[#This Row],[Fecha]])</f>
        <v>5</v>
      </c>
      <c r="M3713" s="11">
        <f>DAY(Tabla1[[#This Row],[Fecha]])</f>
        <v>31</v>
      </c>
      <c r="N3713" s="11">
        <f>WEEKDAY(Tabla1[[#This Row],[Fecha]],2)</f>
        <v>4</v>
      </c>
      <c r="O3713" s="11" t="str">
        <f t="shared" si="57"/>
        <v>Jueves</v>
      </c>
    </row>
    <row r="3714" spans="1:15" x14ac:dyDescent="0.25">
      <c r="A3714" s="4">
        <v>41061</v>
      </c>
      <c r="B3714">
        <v>1</v>
      </c>
      <c r="C3714">
        <v>1</v>
      </c>
      <c r="D3714" s="5" t="s">
        <v>32</v>
      </c>
      <c r="E3714" s="6">
        <v>617.44000000000005</v>
      </c>
      <c r="F3714" s="6">
        <v>1167.1199999999999</v>
      </c>
      <c r="G3714" s="6">
        <v>1784.56</v>
      </c>
      <c r="H3714" s="6" t="str">
        <f>VLOOKUP(Tabla1[[#This Row],[Caja]],Originales!$I$3:$K$6,2,FALSE)</f>
        <v>Tenerife Norte</v>
      </c>
      <c r="I3714" s="6" t="str">
        <f>VLOOKUP(Tabla1[[#This Row],[Caja]],Originales!$I$3:$K$6,3,FALSE)</f>
        <v>Tenerife</v>
      </c>
      <c r="J3714" s="9" t="str">
        <f>VLOOKUP(Tabla1[[#This Row],[CodigoEmpleado]],Originales!$M$3:$P$13,2,FALSE)</f>
        <v>Ana</v>
      </c>
      <c r="K3714" s="10">
        <f>YEAR(Tabla1[[#This Row],[Fecha]])</f>
        <v>2012</v>
      </c>
      <c r="L3714" s="11">
        <f>MONTH(Tabla1[[#This Row],[Fecha]])</f>
        <v>6</v>
      </c>
      <c r="M3714" s="11">
        <f>DAY(Tabla1[[#This Row],[Fecha]])</f>
        <v>1</v>
      </c>
      <c r="N3714" s="11">
        <f>WEEKDAY(Tabla1[[#This Row],[Fecha]],2)</f>
        <v>5</v>
      </c>
      <c r="O3714" s="11" t="str">
        <f t="shared" ref="O3714:O3777" si="58">IF(N3714=1,"Lunes",IF(N3714=2,"Martes",IF(N3714=3,"Miércoles",IF(N3714=4,"Jueves",IF(N3714=5,"Viernes",IF(N3714=6,"Sábado","Domingo"))))))</f>
        <v>Viernes</v>
      </c>
    </row>
    <row r="3715" spans="1:15" x14ac:dyDescent="0.25">
      <c r="A3715" s="4">
        <v>41061</v>
      </c>
      <c r="B3715">
        <v>1</v>
      </c>
      <c r="C3715">
        <v>2</v>
      </c>
      <c r="D3715" s="5" t="s">
        <v>37</v>
      </c>
      <c r="E3715" s="6">
        <v>453.46</v>
      </c>
      <c r="F3715" s="6">
        <v>1122.6099999999999</v>
      </c>
      <c r="G3715" s="6">
        <v>1576.07</v>
      </c>
      <c r="H3715" s="6" t="str">
        <f>VLOOKUP(Tabla1[[#This Row],[Caja]],Originales!$I$3:$K$6,2,FALSE)</f>
        <v>Tenerife Norte</v>
      </c>
      <c r="I3715" s="6" t="str">
        <f>VLOOKUP(Tabla1[[#This Row],[Caja]],Originales!$I$3:$K$6,3,FALSE)</f>
        <v>Tenerife</v>
      </c>
      <c r="J3715" s="9" t="str">
        <f>VLOOKUP(Tabla1[[#This Row],[CodigoEmpleado]],Originales!$M$3:$P$13,2,FALSE)</f>
        <v>Luis</v>
      </c>
      <c r="K3715" s="10">
        <f>YEAR(Tabla1[[#This Row],[Fecha]])</f>
        <v>2012</v>
      </c>
      <c r="L3715" s="11">
        <f>MONTH(Tabla1[[#This Row],[Fecha]])</f>
        <v>6</v>
      </c>
      <c r="M3715" s="11">
        <f>DAY(Tabla1[[#This Row],[Fecha]])</f>
        <v>1</v>
      </c>
      <c r="N3715" s="11">
        <f>WEEKDAY(Tabla1[[#This Row],[Fecha]],2)</f>
        <v>5</v>
      </c>
      <c r="O3715" s="11" t="str">
        <f t="shared" si="58"/>
        <v>Viernes</v>
      </c>
    </row>
    <row r="3716" spans="1:15" x14ac:dyDescent="0.25">
      <c r="A3716" s="4">
        <v>41061</v>
      </c>
      <c r="B3716">
        <v>2</v>
      </c>
      <c r="C3716">
        <v>1</v>
      </c>
      <c r="D3716" s="5" t="s">
        <v>40</v>
      </c>
      <c r="E3716" s="6">
        <v>645.32000000000005</v>
      </c>
      <c r="F3716" s="6">
        <v>1078.0899999999999</v>
      </c>
      <c r="G3716" s="6">
        <v>1723.41</v>
      </c>
      <c r="H3716" s="6" t="str">
        <f>VLOOKUP(Tabla1[[#This Row],[Caja]],Originales!$I$3:$K$6,2,FALSE)</f>
        <v>Tenerife Sur</v>
      </c>
      <c r="I3716" s="6" t="str">
        <f>VLOOKUP(Tabla1[[#This Row],[Caja]],Originales!$I$3:$K$6,3,FALSE)</f>
        <v>Tenerife</v>
      </c>
      <c r="J3716" s="9" t="str">
        <f>VLOOKUP(Tabla1[[#This Row],[CodigoEmpleado]],Originales!$M$3:$P$13,2,FALSE)</f>
        <v>Pepe</v>
      </c>
      <c r="K3716" s="10">
        <f>YEAR(Tabla1[[#This Row],[Fecha]])</f>
        <v>2012</v>
      </c>
      <c r="L3716" s="11">
        <f>MONTH(Tabla1[[#This Row],[Fecha]])</f>
        <v>6</v>
      </c>
      <c r="M3716" s="11">
        <f>DAY(Tabla1[[#This Row],[Fecha]])</f>
        <v>1</v>
      </c>
      <c r="N3716" s="11">
        <f>WEEKDAY(Tabla1[[#This Row],[Fecha]],2)</f>
        <v>5</v>
      </c>
      <c r="O3716" s="11" t="str">
        <f t="shared" si="58"/>
        <v>Viernes</v>
      </c>
    </row>
    <row r="3717" spans="1:15" x14ac:dyDescent="0.25">
      <c r="A3717" s="4">
        <v>41061</v>
      </c>
      <c r="B3717">
        <v>2</v>
      </c>
      <c r="C3717">
        <v>2</v>
      </c>
      <c r="D3717" s="5" t="s">
        <v>41</v>
      </c>
      <c r="E3717" s="6">
        <v>698.15</v>
      </c>
      <c r="F3717" s="6">
        <v>1331.3</v>
      </c>
      <c r="G3717" s="6">
        <v>2029.45</v>
      </c>
      <c r="H3717" s="6" t="str">
        <f>VLOOKUP(Tabla1[[#This Row],[Caja]],Originales!$I$3:$K$6,2,FALSE)</f>
        <v>Tenerife Sur</v>
      </c>
      <c r="I3717" s="6" t="str">
        <f>VLOOKUP(Tabla1[[#This Row],[Caja]],Originales!$I$3:$K$6,3,FALSE)</f>
        <v>Tenerife</v>
      </c>
      <c r="J3717" s="9" t="str">
        <f>VLOOKUP(Tabla1[[#This Row],[CodigoEmpleado]],Originales!$M$3:$P$13,2,FALSE)</f>
        <v>Javi</v>
      </c>
      <c r="K3717" s="10">
        <f>YEAR(Tabla1[[#This Row],[Fecha]])</f>
        <v>2012</v>
      </c>
      <c r="L3717" s="11">
        <f>MONTH(Tabla1[[#This Row],[Fecha]])</f>
        <v>6</v>
      </c>
      <c r="M3717" s="11">
        <f>DAY(Tabla1[[#This Row],[Fecha]])</f>
        <v>1</v>
      </c>
      <c r="N3717" s="11">
        <f>WEEKDAY(Tabla1[[#This Row],[Fecha]],2)</f>
        <v>5</v>
      </c>
      <c r="O3717" s="11" t="str">
        <f t="shared" si="58"/>
        <v>Viernes</v>
      </c>
    </row>
    <row r="3718" spans="1:15" x14ac:dyDescent="0.25">
      <c r="A3718" s="4">
        <v>41061</v>
      </c>
      <c r="B3718">
        <v>3</v>
      </c>
      <c r="C3718">
        <v>1</v>
      </c>
      <c r="D3718" s="5" t="s">
        <v>43</v>
      </c>
      <c r="E3718" s="6">
        <v>688.7</v>
      </c>
      <c r="F3718" s="6">
        <v>1081.0999999999999</v>
      </c>
      <c r="G3718" s="6">
        <v>1769.8</v>
      </c>
      <c r="H3718" s="6" t="str">
        <f>VLOOKUP(Tabla1[[#This Row],[Caja]],Originales!$I$3:$K$6,2,FALSE)</f>
        <v>Las Canteras</v>
      </c>
      <c r="I3718" s="6" t="str">
        <f>VLOOKUP(Tabla1[[#This Row],[Caja]],Originales!$I$3:$K$6,3,FALSE)</f>
        <v>Las Palmas</v>
      </c>
      <c r="J3718" s="9" t="str">
        <f>VLOOKUP(Tabla1[[#This Row],[CodigoEmpleado]],Originales!$M$3:$P$13,2,FALSE)</f>
        <v>Jose</v>
      </c>
      <c r="K3718" s="10">
        <f>YEAR(Tabla1[[#This Row],[Fecha]])</f>
        <v>2012</v>
      </c>
      <c r="L3718" s="11">
        <f>MONTH(Tabla1[[#This Row],[Fecha]])</f>
        <v>6</v>
      </c>
      <c r="M3718" s="11">
        <f>DAY(Tabla1[[#This Row],[Fecha]])</f>
        <v>1</v>
      </c>
      <c r="N3718" s="11">
        <f>WEEKDAY(Tabla1[[#This Row],[Fecha]],2)</f>
        <v>5</v>
      </c>
      <c r="O3718" s="11" t="str">
        <f t="shared" si="58"/>
        <v>Viernes</v>
      </c>
    </row>
    <row r="3719" spans="1:15" x14ac:dyDescent="0.25">
      <c r="A3719" s="4">
        <v>41061</v>
      </c>
      <c r="B3719">
        <v>3</v>
      </c>
      <c r="C3719">
        <v>2</v>
      </c>
      <c r="D3719" s="5" t="s">
        <v>47</v>
      </c>
      <c r="E3719" s="6">
        <v>594.44000000000005</v>
      </c>
      <c r="F3719" s="6">
        <v>1126.33</v>
      </c>
      <c r="G3719" s="6">
        <v>1720.77</v>
      </c>
      <c r="H3719" s="6" t="str">
        <f>VLOOKUP(Tabla1[[#This Row],[Caja]],Originales!$I$3:$K$6,2,FALSE)</f>
        <v>Las Canteras</v>
      </c>
      <c r="I3719" s="6" t="str">
        <f>VLOOKUP(Tabla1[[#This Row],[Caja]],Originales!$I$3:$K$6,3,FALSE)</f>
        <v>Las Palmas</v>
      </c>
      <c r="J3719" s="9" t="str">
        <f>VLOOKUP(Tabla1[[#This Row],[CodigoEmpleado]],Originales!$M$3:$P$13,2,FALSE)</f>
        <v>Toño</v>
      </c>
      <c r="K3719" s="10">
        <f>YEAR(Tabla1[[#This Row],[Fecha]])</f>
        <v>2012</v>
      </c>
      <c r="L3719" s="11">
        <f>MONTH(Tabla1[[#This Row],[Fecha]])</f>
        <v>6</v>
      </c>
      <c r="M3719" s="11">
        <f>DAY(Tabla1[[#This Row],[Fecha]])</f>
        <v>1</v>
      </c>
      <c r="N3719" s="11">
        <f>WEEKDAY(Tabla1[[#This Row],[Fecha]],2)</f>
        <v>5</v>
      </c>
      <c r="O3719" s="11" t="str">
        <f t="shared" si="58"/>
        <v>Viernes</v>
      </c>
    </row>
    <row r="3720" spans="1:15" x14ac:dyDescent="0.25">
      <c r="A3720" s="4">
        <v>41061</v>
      </c>
      <c r="B3720">
        <v>4</v>
      </c>
      <c r="C3720">
        <v>1</v>
      </c>
      <c r="D3720" s="5" t="s">
        <v>24</v>
      </c>
      <c r="E3720" s="6">
        <v>613.78</v>
      </c>
      <c r="F3720" s="6">
        <v>957.77</v>
      </c>
      <c r="G3720" s="6">
        <v>1571.55</v>
      </c>
      <c r="H3720" s="6" t="str">
        <f>VLOOKUP(Tabla1[[#This Row],[Caja]],Originales!$I$3:$K$6,2,FALSE)</f>
        <v>Telde</v>
      </c>
      <c r="I3720" s="6" t="str">
        <f>VLOOKUP(Tabla1[[#This Row],[Caja]],Originales!$I$3:$K$6,3,FALSE)</f>
        <v>Las Palmas</v>
      </c>
      <c r="J3720" s="9" t="str">
        <f>VLOOKUP(Tabla1[[#This Row],[CodigoEmpleado]],Originales!$M$3:$P$13,2,FALSE)</f>
        <v>Ana</v>
      </c>
      <c r="K3720" s="10">
        <f>YEAR(Tabla1[[#This Row],[Fecha]])</f>
        <v>2012</v>
      </c>
      <c r="L3720" s="11">
        <f>MONTH(Tabla1[[#This Row],[Fecha]])</f>
        <v>6</v>
      </c>
      <c r="M3720" s="11">
        <f>DAY(Tabla1[[#This Row],[Fecha]])</f>
        <v>1</v>
      </c>
      <c r="N3720" s="11">
        <f>WEEKDAY(Tabla1[[#This Row],[Fecha]],2)</f>
        <v>5</v>
      </c>
      <c r="O3720" s="11" t="str">
        <f t="shared" si="58"/>
        <v>Viernes</v>
      </c>
    </row>
    <row r="3721" spans="1:15" x14ac:dyDescent="0.25">
      <c r="A3721" s="4">
        <v>41061</v>
      </c>
      <c r="B3721">
        <v>4</v>
      </c>
      <c r="C3721">
        <v>2</v>
      </c>
      <c r="D3721" s="5" t="s">
        <v>30</v>
      </c>
      <c r="E3721" s="6">
        <v>604.29999999999995</v>
      </c>
      <c r="F3721" s="6">
        <v>1325.11</v>
      </c>
      <c r="G3721" s="6">
        <v>1929.41</v>
      </c>
      <c r="H3721" s="6" t="str">
        <f>VLOOKUP(Tabla1[[#This Row],[Caja]],Originales!$I$3:$K$6,2,FALSE)</f>
        <v>Telde</v>
      </c>
      <c r="I3721" s="6" t="str">
        <f>VLOOKUP(Tabla1[[#This Row],[Caja]],Originales!$I$3:$K$6,3,FALSE)</f>
        <v>Las Palmas</v>
      </c>
      <c r="J3721" s="9" t="str">
        <f>VLOOKUP(Tabla1[[#This Row],[CodigoEmpleado]],Originales!$M$3:$P$13,2,FALSE)</f>
        <v>Juan</v>
      </c>
      <c r="K3721" s="10">
        <f>YEAR(Tabla1[[#This Row],[Fecha]])</f>
        <v>2012</v>
      </c>
      <c r="L3721" s="11">
        <f>MONTH(Tabla1[[#This Row],[Fecha]])</f>
        <v>6</v>
      </c>
      <c r="M3721" s="11">
        <f>DAY(Tabla1[[#This Row],[Fecha]])</f>
        <v>1</v>
      </c>
      <c r="N3721" s="11">
        <f>WEEKDAY(Tabla1[[#This Row],[Fecha]],2)</f>
        <v>5</v>
      </c>
      <c r="O3721" s="11" t="str">
        <f t="shared" si="58"/>
        <v>Viernes</v>
      </c>
    </row>
    <row r="3722" spans="1:15" x14ac:dyDescent="0.25">
      <c r="A3722" s="4">
        <v>41062</v>
      </c>
      <c r="B3722">
        <v>1</v>
      </c>
      <c r="C3722">
        <v>1</v>
      </c>
      <c r="D3722" s="5" t="s">
        <v>16</v>
      </c>
      <c r="E3722" s="6">
        <v>520.21</v>
      </c>
      <c r="F3722" s="6">
        <v>1152.4000000000001</v>
      </c>
      <c r="G3722" s="6">
        <v>1672.61</v>
      </c>
      <c r="H3722" s="6" t="str">
        <f>VLOOKUP(Tabla1[[#This Row],[Caja]],Originales!$I$3:$K$6,2,FALSE)</f>
        <v>Tenerife Norte</v>
      </c>
      <c r="I3722" s="6" t="str">
        <f>VLOOKUP(Tabla1[[#This Row],[Caja]],Originales!$I$3:$K$6,3,FALSE)</f>
        <v>Tenerife</v>
      </c>
      <c r="J3722" s="9" t="str">
        <f>VLOOKUP(Tabla1[[#This Row],[CodigoEmpleado]],Originales!$M$3:$P$13,2,FALSE)</f>
        <v>Jorge</v>
      </c>
      <c r="K3722" s="10">
        <f>YEAR(Tabla1[[#This Row],[Fecha]])</f>
        <v>2012</v>
      </c>
      <c r="L3722" s="11">
        <f>MONTH(Tabla1[[#This Row],[Fecha]])</f>
        <v>6</v>
      </c>
      <c r="M3722" s="11">
        <f>DAY(Tabla1[[#This Row],[Fecha]])</f>
        <v>2</v>
      </c>
      <c r="N3722" s="11">
        <f>WEEKDAY(Tabla1[[#This Row],[Fecha]],2)</f>
        <v>6</v>
      </c>
      <c r="O3722" s="11" t="str">
        <f t="shared" si="58"/>
        <v>Sábado</v>
      </c>
    </row>
    <row r="3723" spans="1:15" x14ac:dyDescent="0.25">
      <c r="A3723" s="4">
        <v>41062</v>
      </c>
      <c r="B3723">
        <v>1</v>
      </c>
      <c r="C3723">
        <v>2</v>
      </c>
      <c r="D3723" s="5" t="s">
        <v>22</v>
      </c>
      <c r="E3723" s="6">
        <v>579.35</v>
      </c>
      <c r="F3723" s="6">
        <v>1267.81</v>
      </c>
      <c r="G3723" s="6">
        <v>1847.16</v>
      </c>
      <c r="H3723" s="6" t="str">
        <f>VLOOKUP(Tabla1[[#This Row],[Caja]],Originales!$I$3:$K$6,2,FALSE)</f>
        <v>Tenerife Norte</v>
      </c>
      <c r="I3723" s="6" t="str">
        <f>VLOOKUP(Tabla1[[#This Row],[Caja]],Originales!$I$3:$K$6,3,FALSE)</f>
        <v>Tenerife</v>
      </c>
      <c r="J3723" s="9" t="str">
        <f>VLOOKUP(Tabla1[[#This Row],[CodigoEmpleado]],Originales!$M$3:$P$13,2,FALSE)</f>
        <v>Paco</v>
      </c>
      <c r="K3723" s="10">
        <f>YEAR(Tabla1[[#This Row],[Fecha]])</f>
        <v>2012</v>
      </c>
      <c r="L3723" s="11">
        <f>MONTH(Tabla1[[#This Row],[Fecha]])</f>
        <v>6</v>
      </c>
      <c r="M3723" s="11">
        <f>DAY(Tabla1[[#This Row],[Fecha]])</f>
        <v>2</v>
      </c>
      <c r="N3723" s="11">
        <f>WEEKDAY(Tabla1[[#This Row],[Fecha]],2)</f>
        <v>6</v>
      </c>
      <c r="O3723" s="11" t="str">
        <f t="shared" si="58"/>
        <v>Sábado</v>
      </c>
    </row>
    <row r="3724" spans="1:15" x14ac:dyDescent="0.25">
      <c r="A3724" s="4">
        <v>41062</v>
      </c>
      <c r="B3724">
        <v>2</v>
      </c>
      <c r="C3724">
        <v>1</v>
      </c>
      <c r="D3724" s="5" t="s">
        <v>27</v>
      </c>
      <c r="E3724" s="6">
        <v>639.1</v>
      </c>
      <c r="F3724" s="6">
        <v>1075.25</v>
      </c>
      <c r="G3724" s="6">
        <v>1714.35</v>
      </c>
      <c r="H3724" s="6" t="str">
        <f>VLOOKUP(Tabla1[[#This Row],[Caja]],Originales!$I$3:$K$6,2,FALSE)</f>
        <v>Tenerife Sur</v>
      </c>
      <c r="I3724" s="6" t="str">
        <f>VLOOKUP(Tabla1[[#This Row],[Caja]],Originales!$I$3:$K$6,3,FALSE)</f>
        <v>Tenerife</v>
      </c>
      <c r="J3724" s="9" t="str">
        <f>VLOOKUP(Tabla1[[#This Row],[CodigoEmpleado]],Originales!$M$3:$P$13,2,FALSE)</f>
        <v>Bea</v>
      </c>
      <c r="K3724" s="10">
        <f>YEAR(Tabla1[[#This Row],[Fecha]])</f>
        <v>2012</v>
      </c>
      <c r="L3724" s="11">
        <f>MONTH(Tabla1[[#This Row],[Fecha]])</f>
        <v>6</v>
      </c>
      <c r="M3724" s="11">
        <f>DAY(Tabla1[[#This Row],[Fecha]])</f>
        <v>2</v>
      </c>
      <c r="N3724" s="11">
        <f>WEEKDAY(Tabla1[[#This Row],[Fecha]],2)</f>
        <v>6</v>
      </c>
      <c r="O3724" s="11" t="str">
        <f t="shared" si="58"/>
        <v>Sábado</v>
      </c>
    </row>
    <row r="3725" spans="1:15" x14ac:dyDescent="0.25">
      <c r="A3725" s="4">
        <v>41062</v>
      </c>
      <c r="B3725">
        <v>2</v>
      </c>
      <c r="C3725">
        <v>2</v>
      </c>
      <c r="D3725" s="5" t="s">
        <v>32</v>
      </c>
      <c r="E3725" s="6">
        <v>715.51</v>
      </c>
      <c r="F3725" s="6">
        <v>1167.96</v>
      </c>
      <c r="G3725" s="6">
        <v>1883.47</v>
      </c>
      <c r="H3725" s="6" t="str">
        <f>VLOOKUP(Tabla1[[#This Row],[Caja]],Originales!$I$3:$K$6,2,FALSE)</f>
        <v>Tenerife Sur</v>
      </c>
      <c r="I3725" s="6" t="str">
        <f>VLOOKUP(Tabla1[[#This Row],[Caja]],Originales!$I$3:$K$6,3,FALSE)</f>
        <v>Tenerife</v>
      </c>
      <c r="J3725" s="9" t="str">
        <f>VLOOKUP(Tabla1[[#This Row],[CodigoEmpleado]],Originales!$M$3:$P$13,2,FALSE)</f>
        <v>Ana</v>
      </c>
      <c r="K3725" s="10">
        <f>YEAR(Tabla1[[#This Row],[Fecha]])</f>
        <v>2012</v>
      </c>
      <c r="L3725" s="11">
        <f>MONTH(Tabla1[[#This Row],[Fecha]])</f>
        <v>6</v>
      </c>
      <c r="M3725" s="11">
        <f>DAY(Tabla1[[#This Row],[Fecha]])</f>
        <v>2</v>
      </c>
      <c r="N3725" s="11">
        <f>WEEKDAY(Tabla1[[#This Row],[Fecha]],2)</f>
        <v>6</v>
      </c>
      <c r="O3725" s="11" t="str">
        <f t="shared" si="58"/>
        <v>Sábado</v>
      </c>
    </row>
    <row r="3726" spans="1:15" x14ac:dyDescent="0.25">
      <c r="A3726" s="4">
        <v>41062</v>
      </c>
      <c r="B3726">
        <v>3</v>
      </c>
      <c r="C3726">
        <v>1</v>
      </c>
      <c r="D3726" s="5" t="s">
        <v>37</v>
      </c>
      <c r="E3726" s="6">
        <v>605.67999999999995</v>
      </c>
      <c r="F3726" s="6">
        <v>1013.05</v>
      </c>
      <c r="G3726" s="6">
        <v>1618.73</v>
      </c>
      <c r="H3726" s="6" t="str">
        <f>VLOOKUP(Tabla1[[#This Row],[Caja]],Originales!$I$3:$K$6,2,FALSE)</f>
        <v>Las Canteras</v>
      </c>
      <c r="I3726" s="6" t="str">
        <f>VLOOKUP(Tabla1[[#This Row],[Caja]],Originales!$I$3:$K$6,3,FALSE)</f>
        <v>Las Palmas</v>
      </c>
      <c r="J3726" s="9" t="str">
        <f>VLOOKUP(Tabla1[[#This Row],[CodigoEmpleado]],Originales!$M$3:$P$13,2,FALSE)</f>
        <v>Luis</v>
      </c>
      <c r="K3726" s="10">
        <f>YEAR(Tabla1[[#This Row],[Fecha]])</f>
        <v>2012</v>
      </c>
      <c r="L3726" s="11">
        <f>MONTH(Tabla1[[#This Row],[Fecha]])</f>
        <v>6</v>
      </c>
      <c r="M3726" s="11">
        <f>DAY(Tabla1[[#This Row],[Fecha]])</f>
        <v>2</v>
      </c>
      <c r="N3726" s="11">
        <f>WEEKDAY(Tabla1[[#This Row],[Fecha]],2)</f>
        <v>6</v>
      </c>
      <c r="O3726" s="11" t="str">
        <f t="shared" si="58"/>
        <v>Sábado</v>
      </c>
    </row>
    <row r="3727" spans="1:15" x14ac:dyDescent="0.25">
      <c r="A3727" s="4">
        <v>41062</v>
      </c>
      <c r="B3727">
        <v>3</v>
      </c>
      <c r="C3727">
        <v>2</v>
      </c>
      <c r="D3727" s="5" t="s">
        <v>40</v>
      </c>
      <c r="E3727" s="6">
        <v>531.42999999999995</v>
      </c>
      <c r="F3727" s="6">
        <v>1166.71</v>
      </c>
      <c r="G3727" s="6">
        <v>1698.14</v>
      </c>
      <c r="H3727" s="6" t="str">
        <f>VLOOKUP(Tabla1[[#This Row],[Caja]],Originales!$I$3:$K$6,2,FALSE)</f>
        <v>Las Canteras</v>
      </c>
      <c r="I3727" s="6" t="str">
        <f>VLOOKUP(Tabla1[[#This Row],[Caja]],Originales!$I$3:$K$6,3,FALSE)</f>
        <v>Las Palmas</v>
      </c>
      <c r="J3727" s="9" t="str">
        <f>VLOOKUP(Tabla1[[#This Row],[CodigoEmpleado]],Originales!$M$3:$P$13,2,FALSE)</f>
        <v>Pepe</v>
      </c>
      <c r="K3727" s="10">
        <f>YEAR(Tabla1[[#This Row],[Fecha]])</f>
        <v>2012</v>
      </c>
      <c r="L3727" s="11">
        <f>MONTH(Tabla1[[#This Row],[Fecha]])</f>
        <v>6</v>
      </c>
      <c r="M3727" s="11">
        <f>DAY(Tabla1[[#This Row],[Fecha]])</f>
        <v>2</v>
      </c>
      <c r="N3727" s="11">
        <f>WEEKDAY(Tabla1[[#This Row],[Fecha]],2)</f>
        <v>6</v>
      </c>
      <c r="O3727" s="11" t="str">
        <f t="shared" si="58"/>
        <v>Sábado</v>
      </c>
    </row>
    <row r="3728" spans="1:15" x14ac:dyDescent="0.25">
      <c r="A3728" s="4">
        <v>41062</v>
      </c>
      <c r="B3728">
        <v>4</v>
      </c>
      <c r="C3728">
        <v>1</v>
      </c>
      <c r="D3728" s="5" t="s">
        <v>41</v>
      </c>
      <c r="E3728" s="6">
        <v>507.7</v>
      </c>
      <c r="F3728" s="6">
        <v>1054.72</v>
      </c>
      <c r="G3728" s="6">
        <v>1562.42</v>
      </c>
      <c r="H3728" s="6" t="str">
        <f>VLOOKUP(Tabla1[[#This Row],[Caja]],Originales!$I$3:$K$6,2,FALSE)</f>
        <v>Telde</v>
      </c>
      <c r="I3728" s="6" t="str">
        <f>VLOOKUP(Tabla1[[#This Row],[Caja]],Originales!$I$3:$K$6,3,FALSE)</f>
        <v>Las Palmas</v>
      </c>
      <c r="J3728" s="9" t="str">
        <f>VLOOKUP(Tabla1[[#This Row],[CodigoEmpleado]],Originales!$M$3:$P$13,2,FALSE)</f>
        <v>Javi</v>
      </c>
      <c r="K3728" s="10">
        <f>YEAR(Tabla1[[#This Row],[Fecha]])</f>
        <v>2012</v>
      </c>
      <c r="L3728" s="11">
        <f>MONTH(Tabla1[[#This Row],[Fecha]])</f>
        <v>6</v>
      </c>
      <c r="M3728" s="11">
        <f>DAY(Tabla1[[#This Row],[Fecha]])</f>
        <v>2</v>
      </c>
      <c r="N3728" s="11">
        <f>WEEKDAY(Tabla1[[#This Row],[Fecha]],2)</f>
        <v>6</v>
      </c>
      <c r="O3728" s="11" t="str">
        <f t="shared" si="58"/>
        <v>Sábado</v>
      </c>
    </row>
    <row r="3729" spans="1:15" x14ac:dyDescent="0.25">
      <c r="A3729" s="4">
        <v>41062</v>
      </c>
      <c r="B3729">
        <v>4</v>
      </c>
      <c r="C3729">
        <v>2</v>
      </c>
      <c r="D3729" s="5" t="s">
        <v>43</v>
      </c>
      <c r="E3729" s="6">
        <v>617.11</v>
      </c>
      <c r="F3729" s="6">
        <v>1018.08</v>
      </c>
      <c r="G3729" s="6">
        <v>1635.19</v>
      </c>
      <c r="H3729" s="6" t="str">
        <f>VLOOKUP(Tabla1[[#This Row],[Caja]],Originales!$I$3:$K$6,2,FALSE)</f>
        <v>Telde</v>
      </c>
      <c r="I3729" s="6" t="str">
        <f>VLOOKUP(Tabla1[[#This Row],[Caja]],Originales!$I$3:$K$6,3,FALSE)</f>
        <v>Las Palmas</v>
      </c>
      <c r="J3729" s="9" t="str">
        <f>VLOOKUP(Tabla1[[#This Row],[CodigoEmpleado]],Originales!$M$3:$P$13,2,FALSE)</f>
        <v>Jose</v>
      </c>
      <c r="K3729" s="10">
        <f>YEAR(Tabla1[[#This Row],[Fecha]])</f>
        <v>2012</v>
      </c>
      <c r="L3729" s="11">
        <f>MONTH(Tabla1[[#This Row],[Fecha]])</f>
        <v>6</v>
      </c>
      <c r="M3729" s="11">
        <f>DAY(Tabla1[[#This Row],[Fecha]])</f>
        <v>2</v>
      </c>
      <c r="N3729" s="11">
        <f>WEEKDAY(Tabla1[[#This Row],[Fecha]],2)</f>
        <v>6</v>
      </c>
      <c r="O3729" s="11" t="str">
        <f t="shared" si="58"/>
        <v>Sábado</v>
      </c>
    </row>
    <row r="3730" spans="1:15" x14ac:dyDescent="0.25">
      <c r="A3730" s="4">
        <v>41063</v>
      </c>
      <c r="B3730">
        <v>1</v>
      </c>
      <c r="C3730">
        <v>1</v>
      </c>
      <c r="D3730" s="5" t="s">
        <v>47</v>
      </c>
      <c r="E3730" s="6">
        <v>662.34</v>
      </c>
      <c r="F3730" s="6">
        <v>1113.3</v>
      </c>
      <c r="G3730" s="6">
        <v>1775.64</v>
      </c>
      <c r="H3730" s="6" t="str">
        <f>VLOOKUP(Tabla1[[#This Row],[Caja]],Originales!$I$3:$K$6,2,FALSE)</f>
        <v>Tenerife Norte</v>
      </c>
      <c r="I3730" s="6" t="str">
        <f>VLOOKUP(Tabla1[[#This Row],[Caja]],Originales!$I$3:$K$6,3,FALSE)</f>
        <v>Tenerife</v>
      </c>
      <c r="J3730" s="9" t="str">
        <f>VLOOKUP(Tabla1[[#This Row],[CodigoEmpleado]],Originales!$M$3:$P$13,2,FALSE)</f>
        <v>Toño</v>
      </c>
      <c r="K3730" s="10">
        <f>YEAR(Tabla1[[#This Row],[Fecha]])</f>
        <v>2012</v>
      </c>
      <c r="L3730" s="11">
        <f>MONTH(Tabla1[[#This Row],[Fecha]])</f>
        <v>6</v>
      </c>
      <c r="M3730" s="11">
        <f>DAY(Tabla1[[#This Row],[Fecha]])</f>
        <v>3</v>
      </c>
      <c r="N3730" s="11">
        <f>WEEKDAY(Tabla1[[#This Row],[Fecha]],2)</f>
        <v>7</v>
      </c>
      <c r="O3730" s="11" t="str">
        <f t="shared" si="58"/>
        <v>Domingo</v>
      </c>
    </row>
    <row r="3731" spans="1:15" x14ac:dyDescent="0.25">
      <c r="A3731" s="4">
        <v>41063</v>
      </c>
      <c r="B3731">
        <v>1</v>
      </c>
      <c r="C3731">
        <v>2</v>
      </c>
      <c r="D3731" s="5" t="s">
        <v>24</v>
      </c>
      <c r="E3731" s="6">
        <v>579.47</v>
      </c>
      <c r="F3731" s="6">
        <v>1013.56</v>
      </c>
      <c r="G3731" s="6">
        <v>1593.03</v>
      </c>
      <c r="H3731" s="6" t="str">
        <f>VLOOKUP(Tabla1[[#This Row],[Caja]],Originales!$I$3:$K$6,2,FALSE)</f>
        <v>Tenerife Norte</v>
      </c>
      <c r="I3731" s="6" t="str">
        <f>VLOOKUP(Tabla1[[#This Row],[Caja]],Originales!$I$3:$K$6,3,FALSE)</f>
        <v>Tenerife</v>
      </c>
      <c r="J3731" s="9" t="str">
        <f>VLOOKUP(Tabla1[[#This Row],[CodigoEmpleado]],Originales!$M$3:$P$13,2,FALSE)</f>
        <v>Ana</v>
      </c>
      <c r="K3731" s="10">
        <f>YEAR(Tabla1[[#This Row],[Fecha]])</f>
        <v>2012</v>
      </c>
      <c r="L3731" s="11">
        <f>MONTH(Tabla1[[#This Row],[Fecha]])</f>
        <v>6</v>
      </c>
      <c r="M3731" s="11">
        <f>DAY(Tabla1[[#This Row],[Fecha]])</f>
        <v>3</v>
      </c>
      <c r="N3731" s="11">
        <f>WEEKDAY(Tabla1[[#This Row],[Fecha]],2)</f>
        <v>7</v>
      </c>
      <c r="O3731" s="11" t="str">
        <f t="shared" si="58"/>
        <v>Domingo</v>
      </c>
    </row>
    <row r="3732" spans="1:15" x14ac:dyDescent="0.25">
      <c r="A3732" s="4">
        <v>41063</v>
      </c>
      <c r="B3732">
        <v>2</v>
      </c>
      <c r="C3732">
        <v>1</v>
      </c>
      <c r="D3732" s="5" t="s">
        <v>30</v>
      </c>
      <c r="E3732" s="6">
        <v>575.19000000000005</v>
      </c>
      <c r="F3732" s="6">
        <v>1170.8499999999999</v>
      </c>
      <c r="G3732" s="6">
        <v>1746.04</v>
      </c>
      <c r="H3732" s="6" t="str">
        <f>VLOOKUP(Tabla1[[#This Row],[Caja]],Originales!$I$3:$K$6,2,FALSE)</f>
        <v>Tenerife Sur</v>
      </c>
      <c r="I3732" s="6" t="str">
        <f>VLOOKUP(Tabla1[[#This Row],[Caja]],Originales!$I$3:$K$6,3,FALSE)</f>
        <v>Tenerife</v>
      </c>
      <c r="J3732" s="9" t="str">
        <f>VLOOKUP(Tabla1[[#This Row],[CodigoEmpleado]],Originales!$M$3:$P$13,2,FALSE)</f>
        <v>Juan</v>
      </c>
      <c r="K3732" s="10">
        <f>YEAR(Tabla1[[#This Row],[Fecha]])</f>
        <v>2012</v>
      </c>
      <c r="L3732" s="11">
        <f>MONTH(Tabla1[[#This Row],[Fecha]])</f>
        <v>6</v>
      </c>
      <c r="M3732" s="11">
        <f>DAY(Tabla1[[#This Row],[Fecha]])</f>
        <v>3</v>
      </c>
      <c r="N3732" s="11">
        <f>WEEKDAY(Tabla1[[#This Row],[Fecha]],2)</f>
        <v>7</v>
      </c>
      <c r="O3732" s="11" t="str">
        <f t="shared" si="58"/>
        <v>Domingo</v>
      </c>
    </row>
    <row r="3733" spans="1:15" x14ac:dyDescent="0.25">
      <c r="A3733" s="4">
        <v>41063</v>
      </c>
      <c r="B3733">
        <v>2</v>
      </c>
      <c r="C3733">
        <v>2</v>
      </c>
      <c r="D3733" s="5" t="s">
        <v>16</v>
      </c>
      <c r="E3733" s="6">
        <v>667.84</v>
      </c>
      <c r="F3733" s="6">
        <v>1398.03</v>
      </c>
      <c r="G3733" s="6">
        <v>2065.87</v>
      </c>
      <c r="H3733" s="6" t="str">
        <f>VLOOKUP(Tabla1[[#This Row],[Caja]],Originales!$I$3:$K$6,2,FALSE)</f>
        <v>Tenerife Sur</v>
      </c>
      <c r="I3733" s="6" t="str">
        <f>VLOOKUP(Tabla1[[#This Row],[Caja]],Originales!$I$3:$K$6,3,FALSE)</f>
        <v>Tenerife</v>
      </c>
      <c r="J3733" s="9" t="str">
        <f>VLOOKUP(Tabla1[[#This Row],[CodigoEmpleado]],Originales!$M$3:$P$13,2,FALSE)</f>
        <v>Jorge</v>
      </c>
      <c r="K3733" s="10">
        <f>YEAR(Tabla1[[#This Row],[Fecha]])</f>
        <v>2012</v>
      </c>
      <c r="L3733" s="11">
        <f>MONTH(Tabla1[[#This Row],[Fecha]])</f>
        <v>6</v>
      </c>
      <c r="M3733" s="11">
        <f>DAY(Tabla1[[#This Row],[Fecha]])</f>
        <v>3</v>
      </c>
      <c r="N3733" s="11">
        <f>WEEKDAY(Tabla1[[#This Row],[Fecha]],2)</f>
        <v>7</v>
      </c>
      <c r="O3733" s="11" t="str">
        <f t="shared" si="58"/>
        <v>Domingo</v>
      </c>
    </row>
    <row r="3734" spans="1:15" x14ac:dyDescent="0.25">
      <c r="A3734" s="4">
        <v>41063</v>
      </c>
      <c r="B3734">
        <v>3</v>
      </c>
      <c r="C3734">
        <v>1</v>
      </c>
      <c r="D3734" s="5" t="s">
        <v>22</v>
      </c>
      <c r="E3734" s="6">
        <v>604.65</v>
      </c>
      <c r="F3734" s="6">
        <v>1068.46</v>
      </c>
      <c r="G3734" s="6">
        <v>1673.11</v>
      </c>
      <c r="H3734" s="6" t="str">
        <f>VLOOKUP(Tabla1[[#This Row],[Caja]],Originales!$I$3:$K$6,2,FALSE)</f>
        <v>Las Canteras</v>
      </c>
      <c r="I3734" s="6" t="str">
        <f>VLOOKUP(Tabla1[[#This Row],[Caja]],Originales!$I$3:$K$6,3,FALSE)</f>
        <v>Las Palmas</v>
      </c>
      <c r="J3734" s="9" t="str">
        <f>VLOOKUP(Tabla1[[#This Row],[CodigoEmpleado]],Originales!$M$3:$P$13,2,FALSE)</f>
        <v>Paco</v>
      </c>
      <c r="K3734" s="10">
        <f>YEAR(Tabla1[[#This Row],[Fecha]])</f>
        <v>2012</v>
      </c>
      <c r="L3734" s="11">
        <f>MONTH(Tabla1[[#This Row],[Fecha]])</f>
        <v>6</v>
      </c>
      <c r="M3734" s="11">
        <f>DAY(Tabla1[[#This Row],[Fecha]])</f>
        <v>3</v>
      </c>
      <c r="N3734" s="11">
        <f>WEEKDAY(Tabla1[[#This Row],[Fecha]],2)</f>
        <v>7</v>
      </c>
      <c r="O3734" s="11" t="str">
        <f t="shared" si="58"/>
        <v>Domingo</v>
      </c>
    </row>
    <row r="3735" spans="1:15" x14ac:dyDescent="0.25">
      <c r="A3735" s="4">
        <v>41063</v>
      </c>
      <c r="B3735">
        <v>3</v>
      </c>
      <c r="C3735">
        <v>2</v>
      </c>
      <c r="D3735" s="5" t="s">
        <v>27</v>
      </c>
      <c r="E3735" s="6">
        <v>703.65</v>
      </c>
      <c r="F3735" s="6">
        <v>1144.33</v>
      </c>
      <c r="G3735" s="6">
        <v>1847.98</v>
      </c>
      <c r="H3735" s="6" t="str">
        <f>VLOOKUP(Tabla1[[#This Row],[Caja]],Originales!$I$3:$K$6,2,FALSE)</f>
        <v>Las Canteras</v>
      </c>
      <c r="I3735" s="6" t="str">
        <f>VLOOKUP(Tabla1[[#This Row],[Caja]],Originales!$I$3:$K$6,3,FALSE)</f>
        <v>Las Palmas</v>
      </c>
      <c r="J3735" s="9" t="str">
        <f>VLOOKUP(Tabla1[[#This Row],[CodigoEmpleado]],Originales!$M$3:$P$13,2,FALSE)</f>
        <v>Bea</v>
      </c>
      <c r="K3735" s="10">
        <f>YEAR(Tabla1[[#This Row],[Fecha]])</f>
        <v>2012</v>
      </c>
      <c r="L3735" s="11">
        <f>MONTH(Tabla1[[#This Row],[Fecha]])</f>
        <v>6</v>
      </c>
      <c r="M3735" s="11">
        <f>DAY(Tabla1[[#This Row],[Fecha]])</f>
        <v>3</v>
      </c>
      <c r="N3735" s="11">
        <f>WEEKDAY(Tabla1[[#This Row],[Fecha]],2)</f>
        <v>7</v>
      </c>
      <c r="O3735" s="11" t="str">
        <f t="shared" si="58"/>
        <v>Domingo</v>
      </c>
    </row>
    <row r="3736" spans="1:15" x14ac:dyDescent="0.25">
      <c r="A3736" s="4">
        <v>41063</v>
      </c>
      <c r="B3736">
        <v>4</v>
      </c>
      <c r="C3736">
        <v>1</v>
      </c>
      <c r="D3736" s="5" t="s">
        <v>32</v>
      </c>
      <c r="E3736" s="6">
        <v>603.75</v>
      </c>
      <c r="F3736" s="6">
        <v>1112.3499999999999</v>
      </c>
      <c r="G3736" s="6">
        <v>1716.1</v>
      </c>
      <c r="H3736" s="6" t="str">
        <f>VLOOKUP(Tabla1[[#This Row],[Caja]],Originales!$I$3:$K$6,2,FALSE)</f>
        <v>Telde</v>
      </c>
      <c r="I3736" s="6" t="str">
        <f>VLOOKUP(Tabla1[[#This Row],[Caja]],Originales!$I$3:$K$6,3,FALSE)</f>
        <v>Las Palmas</v>
      </c>
      <c r="J3736" s="9" t="str">
        <f>VLOOKUP(Tabla1[[#This Row],[CodigoEmpleado]],Originales!$M$3:$P$13,2,FALSE)</f>
        <v>Ana</v>
      </c>
      <c r="K3736" s="10">
        <f>YEAR(Tabla1[[#This Row],[Fecha]])</f>
        <v>2012</v>
      </c>
      <c r="L3736" s="11">
        <f>MONTH(Tabla1[[#This Row],[Fecha]])</f>
        <v>6</v>
      </c>
      <c r="M3736" s="11">
        <f>DAY(Tabla1[[#This Row],[Fecha]])</f>
        <v>3</v>
      </c>
      <c r="N3736" s="11">
        <f>WEEKDAY(Tabla1[[#This Row],[Fecha]],2)</f>
        <v>7</v>
      </c>
      <c r="O3736" s="11" t="str">
        <f t="shared" si="58"/>
        <v>Domingo</v>
      </c>
    </row>
    <row r="3737" spans="1:15" x14ac:dyDescent="0.25">
      <c r="A3737" s="4">
        <v>41063</v>
      </c>
      <c r="B3737">
        <v>4</v>
      </c>
      <c r="C3737">
        <v>2</v>
      </c>
      <c r="D3737" s="5" t="s">
        <v>37</v>
      </c>
      <c r="E3737" s="6">
        <v>613.95000000000005</v>
      </c>
      <c r="F3737" s="6">
        <v>1400.78</v>
      </c>
      <c r="G3737" s="6">
        <v>2014.73</v>
      </c>
      <c r="H3737" s="6" t="str">
        <f>VLOOKUP(Tabla1[[#This Row],[Caja]],Originales!$I$3:$K$6,2,FALSE)</f>
        <v>Telde</v>
      </c>
      <c r="I3737" s="6" t="str">
        <f>VLOOKUP(Tabla1[[#This Row],[Caja]],Originales!$I$3:$K$6,3,FALSE)</f>
        <v>Las Palmas</v>
      </c>
      <c r="J3737" s="9" t="str">
        <f>VLOOKUP(Tabla1[[#This Row],[CodigoEmpleado]],Originales!$M$3:$P$13,2,FALSE)</f>
        <v>Luis</v>
      </c>
      <c r="K3737" s="10">
        <f>YEAR(Tabla1[[#This Row],[Fecha]])</f>
        <v>2012</v>
      </c>
      <c r="L3737" s="11">
        <f>MONTH(Tabla1[[#This Row],[Fecha]])</f>
        <v>6</v>
      </c>
      <c r="M3737" s="11">
        <f>DAY(Tabla1[[#This Row],[Fecha]])</f>
        <v>3</v>
      </c>
      <c r="N3737" s="11">
        <f>WEEKDAY(Tabla1[[#This Row],[Fecha]],2)</f>
        <v>7</v>
      </c>
      <c r="O3737" s="11" t="str">
        <f t="shared" si="58"/>
        <v>Domingo</v>
      </c>
    </row>
    <row r="3738" spans="1:15" x14ac:dyDescent="0.25">
      <c r="A3738" s="4">
        <v>41064</v>
      </c>
      <c r="B3738">
        <v>1</v>
      </c>
      <c r="C3738">
        <v>1</v>
      </c>
      <c r="D3738" s="5" t="s">
        <v>40</v>
      </c>
      <c r="E3738" s="6">
        <v>617.65</v>
      </c>
      <c r="F3738" s="6">
        <v>1068.93</v>
      </c>
      <c r="G3738" s="6">
        <v>1686.58</v>
      </c>
      <c r="H3738" s="6" t="str">
        <f>VLOOKUP(Tabla1[[#This Row],[Caja]],Originales!$I$3:$K$6,2,FALSE)</f>
        <v>Tenerife Norte</v>
      </c>
      <c r="I3738" s="6" t="str">
        <f>VLOOKUP(Tabla1[[#This Row],[Caja]],Originales!$I$3:$K$6,3,FALSE)</f>
        <v>Tenerife</v>
      </c>
      <c r="J3738" s="9" t="str">
        <f>VLOOKUP(Tabla1[[#This Row],[CodigoEmpleado]],Originales!$M$3:$P$13,2,FALSE)</f>
        <v>Pepe</v>
      </c>
      <c r="K3738" s="10">
        <f>YEAR(Tabla1[[#This Row],[Fecha]])</f>
        <v>2012</v>
      </c>
      <c r="L3738" s="11">
        <f>MONTH(Tabla1[[#This Row],[Fecha]])</f>
        <v>6</v>
      </c>
      <c r="M3738" s="11">
        <f>DAY(Tabla1[[#This Row],[Fecha]])</f>
        <v>4</v>
      </c>
      <c r="N3738" s="11">
        <f>WEEKDAY(Tabla1[[#This Row],[Fecha]],2)</f>
        <v>1</v>
      </c>
      <c r="O3738" s="11" t="str">
        <f t="shared" si="58"/>
        <v>Lunes</v>
      </c>
    </row>
    <row r="3739" spans="1:15" x14ac:dyDescent="0.25">
      <c r="A3739" s="4">
        <v>41064</v>
      </c>
      <c r="B3739">
        <v>1</v>
      </c>
      <c r="C3739">
        <v>2</v>
      </c>
      <c r="D3739" s="5" t="s">
        <v>41</v>
      </c>
      <c r="E3739" s="6">
        <v>511.84</v>
      </c>
      <c r="F3739" s="6">
        <v>1126.69</v>
      </c>
      <c r="G3739" s="6">
        <v>1638.53</v>
      </c>
      <c r="H3739" s="6" t="str">
        <f>VLOOKUP(Tabla1[[#This Row],[Caja]],Originales!$I$3:$K$6,2,FALSE)</f>
        <v>Tenerife Norte</v>
      </c>
      <c r="I3739" s="6" t="str">
        <f>VLOOKUP(Tabla1[[#This Row],[Caja]],Originales!$I$3:$K$6,3,FALSE)</f>
        <v>Tenerife</v>
      </c>
      <c r="J3739" s="9" t="str">
        <f>VLOOKUP(Tabla1[[#This Row],[CodigoEmpleado]],Originales!$M$3:$P$13,2,FALSE)</f>
        <v>Javi</v>
      </c>
      <c r="K3739" s="10">
        <f>YEAR(Tabla1[[#This Row],[Fecha]])</f>
        <v>2012</v>
      </c>
      <c r="L3739" s="11">
        <f>MONTH(Tabla1[[#This Row],[Fecha]])</f>
        <v>6</v>
      </c>
      <c r="M3739" s="11">
        <f>DAY(Tabla1[[#This Row],[Fecha]])</f>
        <v>4</v>
      </c>
      <c r="N3739" s="11">
        <f>WEEKDAY(Tabla1[[#This Row],[Fecha]],2)</f>
        <v>1</v>
      </c>
      <c r="O3739" s="11" t="str">
        <f t="shared" si="58"/>
        <v>Lunes</v>
      </c>
    </row>
    <row r="3740" spans="1:15" x14ac:dyDescent="0.25">
      <c r="A3740" s="4">
        <v>41064</v>
      </c>
      <c r="B3740">
        <v>2</v>
      </c>
      <c r="C3740">
        <v>1</v>
      </c>
      <c r="D3740" s="5" t="s">
        <v>43</v>
      </c>
      <c r="E3740" s="6">
        <v>592.87</v>
      </c>
      <c r="F3740" s="6">
        <v>1166.5999999999999</v>
      </c>
      <c r="G3740" s="6">
        <v>1759.47</v>
      </c>
      <c r="H3740" s="6" t="str">
        <f>VLOOKUP(Tabla1[[#This Row],[Caja]],Originales!$I$3:$K$6,2,FALSE)</f>
        <v>Tenerife Sur</v>
      </c>
      <c r="I3740" s="6" t="str">
        <f>VLOOKUP(Tabla1[[#This Row],[Caja]],Originales!$I$3:$K$6,3,FALSE)</f>
        <v>Tenerife</v>
      </c>
      <c r="J3740" s="9" t="str">
        <f>VLOOKUP(Tabla1[[#This Row],[CodigoEmpleado]],Originales!$M$3:$P$13,2,FALSE)</f>
        <v>Jose</v>
      </c>
      <c r="K3740" s="10">
        <f>YEAR(Tabla1[[#This Row],[Fecha]])</f>
        <v>2012</v>
      </c>
      <c r="L3740" s="11">
        <f>MONTH(Tabla1[[#This Row],[Fecha]])</f>
        <v>6</v>
      </c>
      <c r="M3740" s="11">
        <f>DAY(Tabla1[[#This Row],[Fecha]])</f>
        <v>4</v>
      </c>
      <c r="N3740" s="11">
        <f>WEEKDAY(Tabla1[[#This Row],[Fecha]],2)</f>
        <v>1</v>
      </c>
      <c r="O3740" s="11" t="str">
        <f t="shared" si="58"/>
        <v>Lunes</v>
      </c>
    </row>
    <row r="3741" spans="1:15" x14ac:dyDescent="0.25">
      <c r="A3741" s="4">
        <v>41064</v>
      </c>
      <c r="B3741">
        <v>2</v>
      </c>
      <c r="C3741">
        <v>2</v>
      </c>
      <c r="D3741" s="5" t="s">
        <v>47</v>
      </c>
      <c r="E3741" s="6">
        <v>553.41999999999996</v>
      </c>
      <c r="F3741" s="6">
        <v>1297.9000000000001</v>
      </c>
      <c r="G3741" s="6">
        <v>1851.32</v>
      </c>
      <c r="H3741" s="6" t="str">
        <f>VLOOKUP(Tabla1[[#This Row],[Caja]],Originales!$I$3:$K$6,2,FALSE)</f>
        <v>Tenerife Sur</v>
      </c>
      <c r="I3741" s="6" t="str">
        <f>VLOOKUP(Tabla1[[#This Row],[Caja]],Originales!$I$3:$K$6,3,FALSE)</f>
        <v>Tenerife</v>
      </c>
      <c r="J3741" s="9" t="str">
        <f>VLOOKUP(Tabla1[[#This Row],[CodigoEmpleado]],Originales!$M$3:$P$13,2,FALSE)</f>
        <v>Toño</v>
      </c>
      <c r="K3741" s="10">
        <f>YEAR(Tabla1[[#This Row],[Fecha]])</f>
        <v>2012</v>
      </c>
      <c r="L3741" s="11">
        <f>MONTH(Tabla1[[#This Row],[Fecha]])</f>
        <v>6</v>
      </c>
      <c r="M3741" s="11">
        <f>DAY(Tabla1[[#This Row],[Fecha]])</f>
        <v>4</v>
      </c>
      <c r="N3741" s="11">
        <f>WEEKDAY(Tabla1[[#This Row],[Fecha]],2)</f>
        <v>1</v>
      </c>
      <c r="O3741" s="11" t="str">
        <f t="shared" si="58"/>
        <v>Lunes</v>
      </c>
    </row>
    <row r="3742" spans="1:15" x14ac:dyDescent="0.25">
      <c r="A3742" s="4">
        <v>41064</v>
      </c>
      <c r="B3742">
        <v>3</v>
      </c>
      <c r="C3742">
        <v>1</v>
      </c>
      <c r="D3742" s="5" t="s">
        <v>24</v>
      </c>
      <c r="E3742" s="6">
        <v>627.80999999999995</v>
      </c>
      <c r="F3742" s="6">
        <v>1088.8699999999999</v>
      </c>
      <c r="G3742" s="6">
        <v>1716.68</v>
      </c>
      <c r="H3742" s="6" t="str">
        <f>VLOOKUP(Tabla1[[#This Row],[Caja]],Originales!$I$3:$K$6,2,FALSE)</f>
        <v>Las Canteras</v>
      </c>
      <c r="I3742" s="6" t="str">
        <f>VLOOKUP(Tabla1[[#This Row],[Caja]],Originales!$I$3:$K$6,3,FALSE)</f>
        <v>Las Palmas</v>
      </c>
      <c r="J3742" s="9" t="str">
        <f>VLOOKUP(Tabla1[[#This Row],[CodigoEmpleado]],Originales!$M$3:$P$13,2,FALSE)</f>
        <v>Ana</v>
      </c>
      <c r="K3742" s="10">
        <f>YEAR(Tabla1[[#This Row],[Fecha]])</f>
        <v>2012</v>
      </c>
      <c r="L3742" s="11">
        <f>MONTH(Tabla1[[#This Row],[Fecha]])</f>
        <v>6</v>
      </c>
      <c r="M3742" s="11">
        <f>DAY(Tabla1[[#This Row],[Fecha]])</f>
        <v>4</v>
      </c>
      <c r="N3742" s="11">
        <f>WEEKDAY(Tabla1[[#This Row],[Fecha]],2)</f>
        <v>1</v>
      </c>
      <c r="O3742" s="11" t="str">
        <f t="shared" si="58"/>
        <v>Lunes</v>
      </c>
    </row>
    <row r="3743" spans="1:15" x14ac:dyDescent="0.25">
      <c r="A3743" s="4">
        <v>41064</v>
      </c>
      <c r="B3743">
        <v>3</v>
      </c>
      <c r="C3743">
        <v>2</v>
      </c>
      <c r="D3743" s="5" t="s">
        <v>30</v>
      </c>
      <c r="E3743" s="6">
        <v>645.99</v>
      </c>
      <c r="F3743" s="6">
        <v>1237.99</v>
      </c>
      <c r="G3743" s="6">
        <v>1883.98</v>
      </c>
      <c r="H3743" s="6" t="str">
        <f>VLOOKUP(Tabla1[[#This Row],[Caja]],Originales!$I$3:$K$6,2,FALSE)</f>
        <v>Las Canteras</v>
      </c>
      <c r="I3743" s="6" t="str">
        <f>VLOOKUP(Tabla1[[#This Row],[Caja]],Originales!$I$3:$K$6,3,FALSE)</f>
        <v>Las Palmas</v>
      </c>
      <c r="J3743" s="9" t="str">
        <f>VLOOKUP(Tabla1[[#This Row],[CodigoEmpleado]],Originales!$M$3:$P$13,2,FALSE)</f>
        <v>Juan</v>
      </c>
      <c r="K3743" s="10">
        <f>YEAR(Tabla1[[#This Row],[Fecha]])</f>
        <v>2012</v>
      </c>
      <c r="L3743" s="11">
        <f>MONTH(Tabla1[[#This Row],[Fecha]])</f>
        <v>6</v>
      </c>
      <c r="M3743" s="11">
        <f>DAY(Tabla1[[#This Row],[Fecha]])</f>
        <v>4</v>
      </c>
      <c r="N3743" s="11">
        <f>WEEKDAY(Tabla1[[#This Row],[Fecha]],2)</f>
        <v>1</v>
      </c>
      <c r="O3743" s="11" t="str">
        <f t="shared" si="58"/>
        <v>Lunes</v>
      </c>
    </row>
    <row r="3744" spans="1:15" x14ac:dyDescent="0.25">
      <c r="A3744" s="4">
        <v>41064</v>
      </c>
      <c r="B3744">
        <v>4</v>
      </c>
      <c r="C3744">
        <v>1</v>
      </c>
      <c r="D3744" s="5" t="s">
        <v>16</v>
      </c>
      <c r="E3744" s="6">
        <v>610.33000000000004</v>
      </c>
      <c r="F3744" s="6">
        <v>973.83</v>
      </c>
      <c r="G3744" s="6">
        <v>1584.16</v>
      </c>
      <c r="H3744" s="6" t="str">
        <f>VLOOKUP(Tabla1[[#This Row],[Caja]],Originales!$I$3:$K$6,2,FALSE)</f>
        <v>Telde</v>
      </c>
      <c r="I3744" s="6" t="str">
        <f>VLOOKUP(Tabla1[[#This Row],[Caja]],Originales!$I$3:$K$6,3,FALSE)</f>
        <v>Las Palmas</v>
      </c>
      <c r="J3744" s="9" t="str">
        <f>VLOOKUP(Tabla1[[#This Row],[CodigoEmpleado]],Originales!$M$3:$P$13,2,FALSE)</f>
        <v>Jorge</v>
      </c>
      <c r="K3744" s="10">
        <f>YEAR(Tabla1[[#This Row],[Fecha]])</f>
        <v>2012</v>
      </c>
      <c r="L3744" s="11">
        <f>MONTH(Tabla1[[#This Row],[Fecha]])</f>
        <v>6</v>
      </c>
      <c r="M3744" s="11">
        <f>DAY(Tabla1[[#This Row],[Fecha]])</f>
        <v>4</v>
      </c>
      <c r="N3744" s="11">
        <f>WEEKDAY(Tabla1[[#This Row],[Fecha]],2)</f>
        <v>1</v>
      </c>
      <c r="O3744" s="11" t="str">
        <f t="shared" si="58"/>
        <v>Lunes</v>
      </c>
    </row>
    <row r="3745" spans="1:15" x14ac:dyDescent="0.25">
      <c r="A3745" s="4">
        <v>41064</v>
      </c>
      <c r="B3745">
        <v>4</v>
      </c>
      <c r="C3745">
        <v>2</v>
      </c>
      <c r="D3745" s="5" t="s">
        <v>22</v>
      </c>
      <c r="E3745" s="6">
        <v>509.52</v>
      </c>
      <c r="F3745" s="6">
        <v>1105.81</v>
      </c>
      <c r="G3745" s="6">
        <v>1615.33</v>
      </c>
      <c r="H3745" s="6" t="str">
        <f>VLOOKUP(Tabla1[[#This Row],[Caja]],Originales!$I$3:$K$6,2,FALSE)</f>
        <v>Telde</v>
      </c>
      <c r="I3745" s="6" t="str">
        <f>VLOOKUP(Tabla1[[#This Row],[Caja]],Originales!$I$3:$K$6,3,FALSE)</f>
        <v>Las Palmas</v>
      </c>
      <c r="J3745" s="9" t="str">
        <f>VLOOKUP(Tabla1[[#This Row],[CodigoEmpleado]],Originales!$M$3:$P$13,2,FALSE)</f>
        <v>Paco</v>
      </c>
      <c r="K3745" s="10">
        <f>YEAR(Tabla1[[#This Row],[Fecha]])</f>
        <v>2012</v>
      </c>
      <c r="L3745" s="11">
        <f>MONTH(Tabla1[[#This Row],[Fecha]])</f>
        <v>6</v>
      </c>
      <c r="M3745" s="11">
        <f>DAY(Tabla1[[#This Row],[Fecha]])</f>
        <v>4</v>
      </c>
      <c r="N3745" s="11">
        <f>WEEKDAY(Tabla1[[#This Row],[Fecha]],2)</f>
        <v>1</v>
      </c>
      <c r="O3745" s="11" t="str">
        <f t="shared" si="58"/>
        <v>Lunes</v>
      </c>
    </row>
    <row r="3746" spans="1:15" x14ac:dyDescent="0.25">
      <c r="A3746" s="4">
        <v>41065</v>
      </c>
      <c r="B3746">
        <v>1</v>
      </c>
      <c r="C3746">
        <v>1</v>
      </c>
      <c r="D3746" s="5" t="s">
        <v>27</v>
      </c>
      <c r="E3746" s="6">
        <v>564.30999999999995</v>
      </c>
      <c r="F3746" s="6">
        <v>1144.0899999999999</v>
      </c>
      <c r="G3746" s="6">
        <v>1708.4</v>
      </c>
      <c r="H3746" s="6" t="str">
        <f>VLOOKUP(Tabla1[[#This Row],[Caja]],Originales!$I$3:$K$6,2,FALSE)</f>
        <v>Tenerife Norte</v>
      </c>
      <c r="I3746" s="6" t="str">
        <f>VLOOKUP(Tabla1[[#This Row],[Caja]],Originales!$I$3:$K$6,3,FALSE)</f>
        <v>Tenerife</v>
      </c>
      <c r="J3746" s="9" t="str">
        <f>VLOOKUP(Tabla1[[#This Row],[CodigoEmpleado]],Originales!$M$3:$P$13,2,FALSE)</f>
        <v>Bea</v>
      </c>
      <c r="K3746" s="10">
        <f>YEAR(Tabla1[[#This Row],[Fecha]])</f>
        <v>2012</v>
      </c>
      <c r="L3746" s="11">
        <f>MONTH(Tabla1[[#This Row],[Fecha]])</f>
        <v>6</v>
      </c>
      <c r="M3746" s="11">
        <f>DAY(Tabla1[[#This Row],[Fecha]])</f>
        <v>5</v>
      </c>
      <c r="N3746" s="11">
        <f>WEEKDAY(Tabla1[[#This Row],[Fecha]],2)</f>
        <v>2</v>
      </c>
      <c r="O3746" s="11" t="str">
        <f t="shared" si="58"/>
        <v>Martes</v>
      </c>
    </row>
    <row r="3747" spans="1:15" x14ac:dyDescent="0.25">
      <c r="A3747" s="4">
        <v>41065</v>
      </c>
      <c r="B3747">
        <v>1</v>
      </c>
      <c r="C3747">
        <v>2</v>
      </c>
      <c r="D3747" s="5" t="s">
        <v>32</v>
      </c>
      <c r="E3747" s="6">
        <v>601.29</v>
      </c>
      <c r="F3747" s="6">
        <v>1420.89</v>
      </c>
      <c r="G3747" s="6">
        <v>2022.18</v>
      </c>
      <c r="H3747" s="6" t="str">
        <f>VLOOKUP(Tabla1[[#This Row],[Caja]],Originales!$I$3:$K$6,2,FALSE)</f>
        <v>Tenerife Norte</v>
      </c>
      <c r="I3747" s="6" t="str">
        <f>VLOOKUP(Tabla1[[#This Row],[Caja]],Originales!$I$3:$K$6,3,FALSE)</f>
        <v>Tenerife</v>
      </c>
      <c r="J3747" s="9" t="str">
        <f>VLOOKUP(Tabla1[[#This Row],[CodigoEmpleado]],Originales!$M$3:$P$13,2,FALSE)</f>
        <v>Ana</v>
      </c>
      <c r="K3747" s="10">
        <f>YEAR(Tabla1[[#This Row],[Fecha]])</f>
        <v>2012</v>
      </c>
      <c r="L3747" s="11">
        <f>MONTH(Tabla1[[#This Row],[Fecha]])</f>
        <v>6</v>
      </c>
      <c r="M3747" s="11">
        <f>DAY(Tabla1[[#This Row],[Fecha]])</f>
        <v>5</v>
      </c>
      <c r="N3747" s="11">
        <f>WEEKDAY(Tabla1[[#This Row],[Fecha]],2)</f>
        <v>2</v>
      </c>
      <c r="O3747" s="11" t="str">
        <f t="shared" si="58"/>
        <v>Martes</v>
      </c>
    </row>
    <row r="3748" spans="1:15" x14ac:dyDescent="0.25">
      <c r="A3748" s="4">
        <v>41065</v>
      </c>
      <c r="B3748">
        <v>2</v>
      </c>
      <c r="C3748">
        <v>1</v>
      </c>
      <c r="D3748" s="5" t="s">
        <v>37</v>
      </c>
      <c r="E3748" s="6">
        <v>585.82000000000005</v>
      </c>
      <c r="F3748" s="6">
        <v>1040.78</v>
      </c>
      <c r="G3748" s="6">
        <v>1626.6</v>
      </c>
      <c r="H3748" s="6" t="str">
        <f>VLOOKUP(Tabla1[[#This Row],[Caja]],Originales!$I$3:$K$6,2,FALSE)</f>
        <v>Tenerife Sur</v>
      </c>
      <c r="I3748" s="6" t="str">
        <f>VLOOKUP(Tabla1[[#This Row],[Caja]],Originales!$I$3:$K$6,3,FALSE)</f>
        <v>Tenerife</v>
      </c>
      <c r="J3748" s="9" t="str">
        <f>VLOOKUP(Tabla1[[#This Row],[CodigoEmpleado]],Originales!$M$3:$P$13,2,FALSE)</f>
        <v>Luis</v>
      </c>
      <c r="K3748" s="10">
        <f>YEAR(Tabla1[[#This Row],[Fecha]])</f>
        <v>2012</v>
      </c>
      <c r="L3748" s="11">
        <f>MONTH(Tabla1[[#This Row],[Fecha]])</f>
        <v>6</v>
      </c>
      <c r="M3748" s="11">
        <f>DAY(Tabla1[[#This Row],[Fecha]])</f>
        <v>5</v>
      </c>
      <c r="N3748" s="11">
        <f>WEEKDAY(Tabla1[[#This Row],[Fecha]],2)</f>
        <v>2</v>
      </c>
      <c r="O3748" s="11" t="str">
        <f t="shared" si="58"/>
        <v>Martes</v>
      </c>
    </row>
    <row r="3749" spans="1:15" x14ac:dyDescent="0.25">
      <c r="A3749" s="4">
        <v>41065</v>
      </c>
      <c r="B3749">
        <v>2</v>
      </c>
      <c r="C3749">
        <v>2</v>
      </c>
      <c r="D3749" s="5" t="s">
        <v>40</v>
      </c>
      <c r="E3749" s="6">
        <v>649.62</v>
      </c>
      <c r="F3749" s="6">
        <v>1044.26</v>
      </c>
      <c r="G3749" s="6">
        <v>1693.88</v>
      </c>
      <c r="H3749" s="6" t="str">
        <f>VLOOKUP(Tabla1[[#This Row],[Caja]],Originales!$I$3:$K$6,2,FALSE)</f>
        <v>Tenerife Sur</v>
      </c>
      <c r="I3749" s="6" t="str">
        <f>VLOOKUP(Tabla1[[#This Row],[Caja]],Originales!$I$3:$K$6,3,FALSE)</f>
        <v>Tenerife</v>
      </c>
      <c r="J3749" s="9" t="str">
        <f>VLOOKUP(Tabla1[[#This Row],[CodigoEmpleado]],Originales!$M$3:$P$13,2,FALSE)</f>
        <v>Pepe</v>
      </c>
      <c r="K3749" s="10">
        <f>YEAR(Tabla1[[#This Row],[Fecha]])</f>
        <v>2012</v>
      </c>
      <c r="L3749" s="11">
        <f>MONTH(Tabla1[[#This Row],[Fecha]])</f>
        <v>6</v>
      </c>
      <c r="M3749" s="11">
        <f>DAY(Tabla1[[#This Row],[Fecha]])</f>
        <v>5</v>
      </c>
      <c r="N3749" s="11">
        <f>WEEKDAY(Tabla1[[#This Row],[Fecha]],2)</f>
        <v>2</v>
      </c>
      <c r="O3749" s="11" t="str">
        <f t="shared" si="58"/>
        <v>Martes</v>
      </c>
    </row>
    <row r="3750" spans="1:15" x14ac:dyDescent="0.25">
      <c r="A3750" s="4">
        <v>41065</v>
      </c>
      <c r="B3750">
        <v>3</v>
      </c>
      <c r="C3750">
        <v>1</v>
      </c>
      <c r="D3750" s="5" t="s">
        <v>41</v>
      </c>
      <c r="E3750" s="6">
        <v>670.38</v>
      </c>
      <c r="F3750" s="6">
        <v>1098.47</v>
      </c>
      <c r="G3750" s="6">
        <v>1768.85</v>
      </c>
      <c r="H3750" s="6" t="str">
        <f>VLOOKUP(Tabla1[[#This Row],[Caja]],Originales!$I$3:$K$6,2,FALSE)</f>
        <v>Las Canteras</v>
      </c>
      <c r="I3750" s="6" t="str">
        <f>VLOOKUP(Tabla1[[#This Row],[Caja]],Originales!$I$3:$K$6,3,FALSE)</f>
        <v>Las Palmas</v>
      </c>
      <c r="J3750" s="9" t="str">
        <f>VLOOKUP(Tabla1[[#This Row],[CodigoEmpleado]],Originales!$M$3:$P$13,2,FALSE)</f>
        <v>Javi</v>
      </c>
      <c r="K3750" s="10">
        <f>YEAR(Tabla1[[#This Row],[Fecha]])</f>
        <v>2012</v>
      </c>
      <c r="L3750" s="11">
        <f>MONTH(Tabla1[[#This Row],[Fecha]])</f>
        <v>6</v>
      </c>
      <c r="M3750" s="11">
        <f>DAY(Tabla1[[#This Row],[Fecha]])</f>
        <v>5</v>
      </c>
      <c r="N3750" s="11">
        <f>WEEKDAY(Tabla1[[#This Row],[Fecha]],2)</f>
        <v>2</v>
      </c>
      <c r="O3750" s="11" t="str">
        <f t="shared" si="58"/>
        <v>Martes</v>
      </c>
    </row>
    <row r="3751" spans="1:15" x14ac:dyDescent="0.25">
      <c r="A3751" s="4">
        <v>41065</v>
      </c>
      <c r="B3751">
        <v>3</v>
      </c>
      <c r="C3751">
        <v>2</v>
      </c>
      <c r="D3751" s="5" t="s">
        <v>43</v>
      </c>
      <c r="E3751" s="6">
        <v>575.92999999999995</v>
      </c>
      <c r="F3751" s="6">
        <v>1388.13</v>
      </c>
      <c r="G3751" s="6">
        <v>1964.06</v>
      </c>
      <c r="H3751" s="6" t="str">
        <f>VLOOKUP(Tabla1[[#This Row],[Caja]],Originales!$I$3:$K$6,2,FALSE)</f>
        <v>Las Canteras</v>
      </c>
      <c r="I3751" s="6" t="str">
        <f>VLOOKUP(Tabla1[[#This Row],[Caja]],Originales!$I$3:$K$6,3,FALSE)</f>
        <v>Las Palmas</v>
      </c>
      <c r="J3751" s="9" t="str">
        <f>VLOOKUP(Tabla1[[#This Row],[CodigoEmpleado]],Originales!$M$3:$P$13,2,FALSE)</f>
        <v>Jose</v>
      </c>
      <c r="K3751" s="10">
        <f>YEAR(Tabla1[[#This Row],[Fecha]])</f>
        <v>2012</v>
      </c>
      <c r="L3751" s="11">
        <f>MONTH(Tabla1[[#This Row],[Fecha]])</f>
        <v>6</v>
      </c>
      <c r="M3751" s="11">
        <f>DAY(Tabla1[[#This Row],[Fecha]])</f>
        <v>5</v>
      </c>
      <c r="N3751" s="11">
        <f>WEEKDAY(Tabla1[[#This Row],[Fecha]],2)</f>
        <v>2</v>
      </c>
      <c r="O3751" s="11" t="str">
        <f t="shared" si="58"/>
        <v>Martes</v>
      </c>
    </row>
    <row r="3752" spans="1:15" x14ac:dyDescent="0.25">
      <c r="A3752" s="4">
        <v>41065</v>
      </c>
      <c r="B3752">
        <v>4</v>
      </c>
      <c r="C3752">
        <v>1</v>
      </c>
      <c r="D3752" s="5" t="s">
        <v>47</v>
      </c>
      <c r="E3752" s="6">
        <v>477.03</v>
      </c>
      <c r="F3752" s="6">
        <v>1139.92</v>
      </c>
      <c r="G3752" s="6">
        <v>1616.95</v>
      </c>
      <c r="H3752" s="6" t="str">
        <f>VLOOKUP(Tabla1[[#This Row],[Caja]],Originales!$I$3:$K$6,2,FALSE)</f>
        <v>Telde</v>
      </c>
      <c r="I3752" s="6" t="str">
        <f>VLOOKUP(Tabla1[[#This Row],[Caja]],Originales!$I$3:$K$6,3,FALSE)</f>
        <v>Las Palmas</v>
      </c>
      <c r="J3752" s="9" t="str">
        <f>VLOOKUP(Tabla1[[#This Row],[CodigoEmpleado]],Originales!$M$3:$P$13,2,FALSE)</f>
        <v>Toño</v>
      </c>
      <c r="K3752" s="10">
        <f>YEAR(Tabla1[[#This Row],[Fecha]])</f>
        <v>2012</v>
      </c>
      <c r="L3752" s="11">
        <f>MONTH(Tabla1[[#This Row],[Fecha]])</f>
        <v>6</v>
      </c>
      <c r="M3752" s="11">
        <f>DAY(Tabla1[[#This Row],[Fecha]])</f>
        <v>5</v>
      </c>
      <c r="N3752" s="11">
        <f>WEEKDAY(Tabla1[[#This Row],[Fecha]],2)</f>
        <v>2</v>
      </c>
      <c r="O3752" s="11" t="str">
        <f t="shared" si="58"/>
        <v>Martes</v>
      </c>
    </row>
    <row r="3753" spans="1:15" x14ac:dyDescent="0.25">
      <c r="A3753" s="4">
        <v>41065</v>
      </c>
      <c r="B3753">
        <v>4</v>
      </c>
      <c r="C3753">
        <v>2</v>
      </c>
      <c r="D3753" s="5" t="s">
        <v>24</v>
      </c>
      <c r="E3753" s="6">
        <v>634.07000000000005</v>
      </c>
      <c r="F3753" s="6">
        <v>1073.5899999999999</v>
      </c>
      <c r="G3753" s="6">
        <v>1707.66</v>
      </c>
      <c r="H3753" s="6" t="str">
        <f>VLOOKUP(Tabla1[[#This Row],[Caja]],Originales!$I$3:$K$6,2,FALSE)</f>
        <v>Telde</v>
      </c>
      <c r="I3753" s="6" t="str">
        <f>VLOOKUP(Tabla1[[#This Row],[Caja]],Originales!$I$3:$K$6,3,FALSE)</f>
        <v>Las Palmas</v>
      </c>
      <c r="J3753" s="9" t="str">
        <f>VLOOKUP(Tabla1[[#This Row],[CodigoEmpleado]],Originales!$M$3:$P$13,2,FALSE)</f>
        <v>Ana</v>
      </c>
      <c r="K3753" s="10">
        <f>YEAR(Tabla1[[#This Row],[Fecha]])</f>
        <v>2012</v>
      </c>
      <c r="L3753" s="11">
        <f>MONTH(Tabla1[[#This Row],[Fecha]])</f>
        <v>6</v>
      </c>
      <c r="M3753" s="11">
        <f>DAY(Tabla1[[#This Row],[Fecha]])</f>
        <v>5</v>
      </c>
      <c r="N3753" s="11">
        <f>WEEKDAY(Tabla1[[#This Row],[Fecha]],2)</f>
        <v>2</v>
      </c>
      <c r="O3753" s="11" t="str">
        <f t="shared" si="58"/>
        <v>Martes</v>
      </c>
    </row>
    <row r="3754" spans="1:15" x14ac:dyDescent="0.25">
      <c r="A3754" s="4">
        <v>41066</v>
      </c>
      <c r="B3754">
        <v>1</v>
      </c>
      <c r="C3754">
        <v>1</v>
      </c>
      <c r="D3754" s="5" t="s">
        <v>30</v>
      </c>
      <c r="E3754" s="6">
        <v>546.17999999999995</v>
      </c>
      <c r="F3754" s="6">
        <v>961.67</v>
      </c>
      <c r="G3754" s="6">
        <v>1507.85</v>
      </c>
      <c r="H3754" s="6" t="str">
        <f>VLOOKUP(Tabla1[[#This Row],[Caja]],Originales!$I$3:$K$6,2,FALSE)</f>
        <v>Tenerife Norte</v>
      </c>
      <c r="I3754" s="6" t="str">
        <f>VLOOKUP(Tabla1[[#This Row],[Caja]],Originales!$I$3:$K$6,3,FALSE)</f>
        <v>Tenerife</v>
      </c>
      <c r="J3754" s="9" t="str">
        <f>VLOOKUP(Tabla1[[#This Row],[CodigoEmpleado]],Originales!$M$3:$P$13,2,FALSE)</f>
        <v>Juan</v>
      </c>
      <c r="K3754" s="10">
        <f>YEAR(Tabla1[[#This Row],[Fecha]])</f>
        <v>2012</v>
      </c>
      <c r="L3754" s="11">
        <f>MONTH(Tabla1[[#This Row],[Fecha]])</f>
        <v>6</v>
      </c>
      <c r="M3754" s="11">
        <f>DAY(Tabla1[[#This Row],[Fecha]])</f>
        <v>6</v>
      </c>
      <c r="N3754" s="11">
        <f>WEEKDAY(Tabla1[[#This Row],[Fecha]],2)</f>
        <v>3</v>
      </c>
      <c r="O3754" s="11" t="str">
        <f t="shared" si="58"/>
        <v>Miércoles</v>
      </c>
    </row>
    <row r="3755" spans="1:15" x14ac:dyDescent="0.25">
      <c r="A3755" s="4">
        <v>41066</v>
      </c>
      <c r="B3755">
        <v>1</v>
      </c>
      <c r="C3755">
        <v>2</v>
      </c>
      <c r="D3755" s="5" t="s">
        <v>16</v>
      </c>
      <c r="E3755" s="6">
        <v>618.05999999999995</v>
      </c>
      <c r="F3755" s="6">
        <v>999.7</v>
      </c>
      <c r="G3755" s="6">
        <v>1617.76</v>
      </c>
      <c r="H3755" s="6" t="str">
        <f>VLOOKUP(Tabla1[[#This Row],[Caja]],Originales!$I$3:$K$6,2,FALSE)</f>
        <v>Tenerife Norte</v>
      </c>
      <c r="I3755" s="6" t="str">
        <f>VLOOKUP(Tabla1[[#This Row],[Caja]],Originales!$I$3:$K$6,3,FALSE)</f>
        <v>Tenerife</v>
      </c>
      <c r="J3755" s="9" t="str">
        <f>VLOOKUP(Tabla1[[#This Row],[CodigoEmpleado]],Originales!$M$3:$P$13,2,FALSE)</f>
        <v>Jorge</v>
      </c>
      <c r="K3755" s="10">
        <f>YEAR(Tabla1[[#This Row],[Fecha]])</f>
        <v>2012</v>
      </c>
      <c r="L3755" s="11">
        <f>MONTH(Tabla1[[#This Row],[Fecha]])</f>
        <v>6</v>
      </c>
      <c r="M3755" s="11">
        <f>DAY(Tabla1[[#This Row],[Fecha]])</f>
        <v>6</v>
      </c>
      <c r="N3755" s="11">
        <f>WEEKDAY(Tabla1[[#This Row],[Fecha]],2)</f>
        <v>3</v>
      </c>
      <c r="O3755" s="11" t="str">
        <f t="shared" si="58"/>
        <v>Miércoles</v>
      </c>
    </row>
    <row r="3756" spans="1:15" x14ac:dyDescent="0.25">
      <c r="A3756" s="4">
        <v>41066</v>
      </c>
      <c r="B3756">
        <v>2</v>
      </c>
      <c r="C3756">
        <v>1</v>
      </c>
      <c r="D3756" s="5" t="s">
        <v>22</v>
      </c>
      <c r="E3756" s="6">
        <v>555.29999999999995</v>
      </c>
      <c r="F3756" s="6">
        <v>1117.08</v>
      </c>
      <c r="G3756" s="6">
        <v>1672.38</v>
      </c>
      <c r="H3756" s="6" t="str">
        <f>VLOOKUP(Tabla1[[#This Row],[Caja]],Originales!$I$3:$K$6,2,FALSE)</f>
        <v>Tenerife Sur</v>
      </c>
      <c r="I3756" s="6" t="str">
        <f>VLOOKUP(Tabla1[[#This Row],[Caja]],Originales!$I$3:$K$6,3,FALSE)</f>
        <v>Tenerife</v>
      </c>
      <c r="J3756" s="9" t="str">
        <f>VLOOKUP(Tabla1[[#This Row],[CodigoEmpleado]],Originales!$M$3:$P$13,2,FALSE)</f>
        <v>Paco</v>
      </c>
      <c r="K3756" s="10">
        <f>YEAR(Tabla1[[#This Row],[Fecha]])</f>
        <v>2012</v>
      </c>
      <c r="L3756" s="11">
        <f>MONTH(Tabla1[[#This Row],[Fecha]])</f>
        <v>6</v>
      </c>
      <c r="M3756" s="11">
        <f>DAY(Tabla1[[#This Row],[Fecha]])</f>
        <v>6</v>
      </c>
      <c r="N3756" s="11">
        <f>WEEKDAY(Tabla1[[#This Row],[Fecha]],2)</f>
        <v>3</v>
      </c>
      <c r="O3756" s="11" t="str">
        <f t="shared" si="58"/>
        <v>Miércoles</v>
      </c>
    </row>
    <row r="3757" spans="1:15" x14ac:dyDescent="0.25">
      <c r="A3757" s="4">
        <v>41066</v>
      </c>
      <c r="B3757">
        <v>2</v>
      </c>
      <c r="C3757">
        <v>2</v>
      </c>
      <c r="D3757" s="5" t="s">
        <v>27</v>
      </c>
      <c r="E3757" s="6">
        <v>728.44</v>
      </c>
      <c r="F3757" s="6">
        <v>1223.27</v>
      </c>
      <c r="G3757" s="6">
        <v>1951.71</v>
      </c>
      <c r="H3757" s="6" t="str">
        <f>VLOOKUP(Tabla1[[#This Row],[Caja]],Originales!$I$3:$K$6,2,FALSE)</f>
        <v>Tenerife Sur</v>
      </c>
      <c r="I3757" s="6" t="str">
        <f>VLOOKUP(Tabla1[[#This Row],[Caja]],Originales!$I$3:$K$6,3,FALSE)</f>
        <v>Tenerife</v>
      </c>
      <c r="J3757" s="9" t="str">
        <f>VLOOKUP(Tabla1[[#This Row],[CodigoEmpleado]],Originales!$M$3:$P$13,2,FALSE)</f>
        <v>Bea</v>
      </c>
      <c r="K3757" s="10">
        <f>YEAR(Tabla1[[#This Row],[Fecha]])</f>
        <v>2012</v>
      </c>
      <c r="L3757" s="11">
        <f>MONTH(Tabla1[[#This Row],[Fecha]])</f>
        <v>6</v>
      </c>
      <c r="M3757" s="11">
        <f>DAY(Tabla1[[#This Row],[Fecha]])</f>
        <v>6</v>
      </c>
      <c r="N3757" s="11">
        <f>WEEKDAY(Tabla1[[#This Row],[Fecha]],2)</f>
        <v>3</v>
      </c>
      <c r="O3757" s="11" t="str">
        <f t="shared" si="58"/>
        <v>Miércoles</v>
      </c>
    </row>
    <row r="3758" spans="1:15" x14ac:dyDescent="0.25">
      <c r="A3758" s="4">
        <v>41066</v>
      </c>
      <c r="B3758">
        <v>3</v>
      </c>
      <c r="C3758">
        <v>1</v>
      </c>
      <c r="D3758" s="5" t="s">
        <v>32</v>
      </c>
      <c r="E3758" s="6">
        <v>684.76</v>
      </c>
      <c r="F3758" s="6">
        <v>1092.78</v>
      </c>
      <c r="G3758" s="6">
        <v>1777.54</v>
      </c>
      <c r="H3758" s="6" t="str">
        <f>VLOOKUP(Tabla1[[#This Row],[Caja]],Originales!$I$3:$K$6,2,FALSE)</f>
        <v>Las Canteras</v>
      </c>
      <c r="I3758" s="6" t="str">
        <f>VLOOKUP(Tabla1[[#This Row],[Caja]],Originales!$I$3:$K$6,3,FALSE)</f>
        <v>Las Palmas</v>
      </c>
      <c r="J3758" s="9" t="str">
        <f>VLOOKUP(Tabla1[[#This Row],[CodigoEmpleado]],Originales!$M$3:$P$13,2,FALSE)</f>
        <v>Ana</v>
      </c>
      <c r="K3758" s="10">
        <f>YEAR(Tabla1[[#This Row],[Fecha]])</f>
        <v>2012</v>
      </c>
      <c r="L3758" s="11">
        <f>MONTH(Tabla1[[#This Row],[Fecha]])</f>
        <v>6</v>
      </c>
      <c r="M3758" s="11">
        <f>DAY(Tabla1[[#This Row],[Fecha]])</f>
        <v>6</v>
      </c>
      <c r="N3758" s="11">
        <f>WEEKDAY(Tabla1[[#This Row],[Fecha]],2)</f>
        <v>3</v>
      </c>
      <c r="O3758" s="11" t="str">
        <f t="shared" si="58"/>
        <v>Miércoles</v>
      </c>
    </row>
    <row r="3759" spans="1:15" x14ac:dyDescent="0.25">
      <c r="A3759" s="4">
        <v>41066</v>
      </c>
      <c r="B3759">
        <v>3</v>
      </c>
      <c r="C3759">
        <v>2</v>
      </c>
      <c r="D3759" s="5" t="s">
        <v>37</v>
      </c>
      <c r="E3759" s="6">
        <v>700.94</v>
      </c>
      <c r="F3759" s="6">
        <v>1175.99</v>
      </c>
      <c r="G3759" s="6">
        <v>1876.93</v>
      </c>
      <c r="H3759" s="6" t="str">
        <f>VLOOKUP(Tabla1[[#This Row],[Caja]],Originales!$I$3:$K$6,2,FALSE)</f>
        <v>Las Canteras</v>
      </c>
      <c r="I3759" s="6" t="str">
        <f>VLOOKUP(Tabla1[[#This Row],[Caja]],Originales!$I$3:$K$6,3,FALSE)</f>
        <v>Las Palmas</v>
      </c>
      <c r="J3759" s="9" t="str">
        <f>VLOOKUP(Tabla1[[#This Row],[CodigoEmpleado]],Originales!$M$3:$P$13,2,FALSE)</f>
        <v>Luis</v>
      </c>
      <c r="K3759" s="10">
        <f>YEAR(Tabla1[[#This Row],[Fecha]])</f>
        <v>2012</v>
      </c>
      <c r="L3759" s="11">
        <f>MONTH(Tabla1[[#This Row],[Fecha]])</f>
        <v>6</v>
      </c>
      <c r="M3759" s="11">
        <f>DAY(Tabla1[[#This Row],[Fecha]])</f>
        <v>6</v>
      </c>
      <c r="N3759" s="11">
        <f>WEEKDAY(Tabla1[[#This Row],[Fecha]],2)</f>
        <v>3</v>
      </c>
      <c r="O3759" s="11" t="str">
        <f t="shared" si="58"/>
        <v>Miércoles</v>
      </c>
    </row>
    <row r="3760" spans="1:15" x14ac:dyDescent="0.25">
      <c r="A3760" s="4">
        <v>41066</v>
      </c>
      <c r="B3760">
        <v>4</v>
      </c>
      <c r="C3760">
        <v>1</v>
      </c>
      <c r="D3760" s="5" t="s">
        <v>40</v>
      </c>
      <c r="E3760" s="6">
        <v>622.97</v>
      </c>
      <c r="F3760" s="6">
        <v>1008.38</v>
      </c>
      <c r="G3760" s="6">
        <v>1631.35</v>
      </c>
      <c r="H3760" s="6" t="str">
        <f>VLOOKUP(Tabla1[[#This Row],[Caja]],Originales!$I$3:$K$6,2,FALSE)</f>
        <v>Telde</v>
      </c>
      <c r="I3760" s="6" t="str">
        <f>VLOOKUP(Tabla1[[#This Row],[Caja]],Originales!$I$3:$K$6,3,FALSE)</f>
        <v>Las Palmas</v>
      </c>
      <c r="J3760" s="9" t="str">
        <f>VLOOKUP(Tabla1[[#This Row],[CodigoEmpleado]],Originales!$M$3:$P$13,2,FALSE)</f>
        <v>Pepe</v>
      </c>
      <c r="K3760" s="10">
        <f>YEAR(Tabla1[[#This Row],[Fecha]])</f>
        <v>2012</v>
      </c>
      <c r="L3760" s="11">
        <f>MONTH(Tabla1[[#This Row],[Fecha]])</f>
        <v>6</v>
      </c>
      <c r="M3760" s="11">
        <f>DAY(Tabla1[[#This Row],[Fecha]])</f>
        <v>6</v>
      </c>
      <c r="N3760" s="11">
        <f>WEEKDAY(Tabla1[[#This Row],[Fecha]],2)</f>
        <v>3</v>
      </c>
      <c r="O3760" s="11" t="str">
        <f t="shared" si="58"/>
        <v>Miércoles</v>
      </c>
    </row>
    <row r="3761" spans="1:15" x14ac:dyDescent="0.25">
      <c r="A3761" s="4">
        <v>41066</v>
      </c>
      <c r="B3761">
        <v>4</v>
      </c>
      <c r="C3761">
        <v>2</v>
      </c>
      <c r="D3761" s="5" t="s">
        <v>41</v>
      </c>
      <c r="E3761" s="6">
        <v>630.54</v>
      </c>
      <c r="F3761" s="6">
        <v>1193.4000000000001</v>
      </c>
      <c r="G3761" s="6">
        <v>1823.94</v>
      </c>
      <c r="H3761" s="6" t="str">
        <f>VLOOKUP(Tabla1[[#This Row],[Caja]],Originales!$I$3:$K$6,2,FALSE)</f>
        <v>Telde</v>
      </c>
      <c r="I3761" s="6" t="str">
        <f>VLOOKUP(Tabla1[[#This Row],[Caja]],Originales!$I$3:$K$6,3,FALSE)</f>
        <v>Las Palmas</v>
      </c>
      <c r="J3761" s="9" t="str">
        <f>VLOOKUP(Tabla1[[#This Row],[CodigoEmpleado]],Originales!$M$3:$P$13,2,FALSE)</f>
        <v>Javi</v>
      </c>
      <c r="K3761" s="10">
        <f>YEAR(Tabla1[[#This Row],[Fecha]])</f>
        <v>2012</v>
      </c>
      <c r="L3761" s="11">
        <f>MONTH(Tabla1[[#This Row],[Fecha]])</f>
        <v>6</v>
      </c>
      <c r="M3761" s="11">
        <f>DAY(Tabla1[[#This Row],[Fecha]])</f>
        <v>6</v>
      </c>
      <c r="N3761" s="11">
        <f>WEEKDAY(Tabla1[[#This Row],[Fecha]],2)</f>
        <v>3</v>
      </c>
      <c r="O3761" s="11" t="str">
        <f t="shared" si="58"/>
        <v>Miércoles</v>
      </c>
    </row>
    <row r="3762" spans="1:15" x14ac:dyDescent="0.25">
      <c r="A3762" s="4">
        <v>41067</v>
      </c>
      <c r="B3762">
        <v>1</v>
      </c>
      <c r="C3762">
        <v>1</v>
      </c>
      <c r="D3762" s="5" t="s">
        <v>43</v>
      </c>
      <c r="E3762" s="6">
        <v>512.23</v>
      </c>
      <c r="F3762" s="6">
        <v>990.51</v>
      </c>
      <c r="G3762" s="6">
        <v>1502.74</v>
      </c>
      <c r="H3762" s="6" t="str">
        <f>VLOOKUP(Tabla1[[#This Row],[Caja]],Originales!$I$3:$K$6,2,FALSE)</f>
        <v>Tenerife Norte</v>
      </c>
      <c r="I3762" s="6" t="str">
        <f>VLOOKUP(Tabla1[[#This Row],[Caja]],Originales!$I$3:$K$6,3,FALSE)</f>
        <v>Tenerife</v>
      </c>
      <c r="J3762" s="9" t="str">
        <f>VLOOKUP(Tabla1[[#This Row],[CodigoEmpleado]],Originales!$M$3:$P$13,2,FALSE)</f>
        <v>Jose</v>
      </c>
      <c r="K3762" s="10">
        <f>YEAR(Tabla1[[#This Row],[Fecha]])</f>
        <v>2012</v>
      </c>
      <c r="L3762" s="11">
        <f>MONTH(Tabla1[[#This Row],[Fecha]])</f>
        <v>6</v>
      </c>
      <c r="M3762" s="11">
        <f>DAY(Tabla1[[#This Row],[Fecha]])</f>
        <v>7</v>
      </c>
      <c r="N3762" s="11">
        <f>WEEKDAY(Tabla1[[#This Row],[Fecha]],2)</f>
        <v>4</v>
      </c>
      <c r="O3762" s="11" t="str">
        <f t="shared" si="58"/>
        <v>Jueves</v>
      </c>
    </row>
    <row r="3763" spans="1:15" x14ac:dyDescent="0.25">
      <c r="A3763" s="4">
        <v>41067</v>
      </c>
      <c r="B3763">
        <v>1</v>
      </c>
      <c r="C3763">
        <v>2</v>
      </c>
      <c r="D3763" s="5" t="s">
        <v>47</v>
      </c>
      <c r="E3763" s="6">
        <v>582.42999999999995</v>
      </c>
      <c r="F3763" s="6">
        <v>1344.89</v>
      </c>
      <c r="G3763" s="6">
        <v>1927.32</v>
      </c>
      <c r="H3763" s="6" t="str">
        <f>VLOOKUP(Tabla1[[#This Row],[Caja]],Originales!$I$3:$K$6,2,FALSE)</f>
        <v>Tenerife Norte</v>
      </c>
      <c r="I3763" s="6" t="str">
        <f>VLOOKUP(Tabla1[[#This Row],[Caja]],Originales!$I$3:$K$6,3,FALSE)</f>
        <v>Tenerife</v>
      </c>
      <c r="J3763" s="9" t="str">
        <f>VLOOKUP(Tabla1[[#This Row],[CodigoEmpleado]],Originales!$M$3:$P$13,2,FALSE)</f>
        <v>Toño</v>
      </c>
      <c r="K3763" s="10">
        <f>YEAR(Tabla1[[#This Row],[Fecha]])</f>
        <v>2012</v>
      </c>
      <c r="L3763" s="11">
        <f>MONTH(Tabla1[[#This Row],[Fecha]])</f>
        <v>6</v>
      </c>
      <c r="M3763" s="11">
        <f>DAY(Tabla1[[#This Row],[Fecha]])</f>
        <v>7</v>
      </c>
      <c r="N3763" s="11">
        <f>WEEKDAY(Tabla1[[#This Row],[Fecha]],2)</f>
        <v>4</v>
      </c>
      <c r="O3763" s="11" t="str">
        <f t="shared" si="58"/>
        <v>Jueves</v>
      </c>
    </row>
    <row r="3764" spans="1:15" x14ac:dyDescent="0.25">
      <c r="A3764" s="4">
        <v>41067</v>
      </c>
      <c r="B3764">
        <v>2</v>
      </c>
      <c r="C3764">
        <v>1</v>
      </c>
      <c r="D3764" s="5" t="s">
        <v>24</v>
      </c>
      <c r="E3764" s="6">
        <v>479.16</v>
      </c>
      <c r="F3764" s="6">
        <v>1046.3</v>
      </c>
      <c r="G3764" s="6">
        <v>1525.46</v>
      </c>
      <c r="H3764" s="6" t="str">
        <f>VLOOKUP(Tabla1[[#This Row],[Caja]],Originales!$I$3:$K$6,2,FALSE)</f>
        <v>Tenerife Sur</v>
      </c>
      <c r="I3764" s="6" t="str">
        <f>VLOOKUP(Tabla1[[#This Row],[Caja]],Originales!$I$3:$K$6,3,FALSE)</f>
        <v>Tenerife</v>
      </c>
      <c r="J3764" s="9" t="str">
        <f>VLOOKUP(Tabla1[[#This Row],[CodigoEmpleado]],Originales!$M$3:$P$13,2,FALSE)</f>
        <v>Ana</v>
      </c>
      <c r="K3764" s="10">
        <f>YEAR(Tabla1[[#This Row],[Fecha]])</f>
        <v>2012</v>
      </c>
      <c r="L3764" s="11">
        <f>MONTH(Tabla1[[#This Row],[Fecha]])</f>
        <v>6</v>
      </c>
      <c r="M3764" s="11">
        <f>DAY(Tabla1[[#This Row],[Fecha]])</f>
        <v>7</v>
      </c>
      <c r="N3764" s="11">
        <f>WEEKDAY(Tabla1[[#This Row],[Fecha]],2)</f>
        <v>4</v>
      </c>
      <c r="O3764" s="11" t="str">
        <f t="shared" si="58"/>
        <v>Jueves</v>
      </c>
    </row>
    <row r="3765" spans="1:15" x14ac:dyDescent="0.25">
      <c r="A3765" s="4">
        <v>41067</v>
      </c>
      <c r="B3765">
        <v>2</v>
      </c>
      <c r="C3765">
        <v>2</v>
      </c>
      <c r="D3765" s="5" t="s">
        <v>30</v>
      </c>
      <c r="E3765" s="6">
        <v>648.94000000000005</v>
      </c>
      <c r="F3765" s="6">
        <v>1067.47</v>
      </c>
      <c r="G3765" s="6">
        <v>1716.41</v>
      </c>
      <c r="H3765" s="6" t="str">
        <f>VLOOKUP(Tabla1[[#This Row],[Caja]],Originales!$I$3:$K$6,2,FALSE)</f>
        <v>Tenerife Sur</v>
      </c>
      <c r="I3765" s="6" t="str">
        <f>VLOOKUP(Tabla1[[#This Row],[Caja]],Originales!$I$3:$K$6,3,FALSE)</f>
        <v>Tenerife</v>
      </c>
      <c r="J3765" s="9" t="str">
        <f>VLOOKUP(Tabla1[[#This Row],[CodigoEmpleado]],Originales!$M$3:$P$13,2,FALSE)</f>
        <v>Juan</v>
      </c>
      <c r="K3765" s="10">
        <f>YEAR(Tabla1[[#This Row],[Fecha]])</f>
        <v>2012</v>
      </c>
      <c r="L3765" s="11">
        <f>MONTH(Tabla1[[#This Row],[Fecha]])</f>
        <v>6</v>
      </c>
      <c r="M3765" s="11">
        <f>DAY(Tabla1[[#This Row],[Fecha]])</f>
        <v>7</v>
      </c>
      <c r="N3765" s="11">
        <f>WEEKDAY(Tabla1[[#This Row],[Fecha]],2)</f>
        <v>4</v>
      </c>
      <c r="O3765" s="11" t="str">
        <f t="shared" si="58"/>
        <v>Jueves</v>
      </c>
    </row>
    <row r="3766" spans="1:15" x14ac:dyDescent="0.25">
      <c r="A3766" s="4">
        <v>41067</v>
      </c>
      <c r="B3766">
        <v>3</v>
      </c>
      <c r="C3766">
        <v>1</v>
      </c>
      <c r="D3766" s="5" t="s">
        <v>16</v>
      </c>
      <c r="E3766" s="6">
        <v>500.07</v>
      </c>
      <c r="F3766" s="6">
        <v>1071.44</v>
      </c>
      <c r="G3766" s="6">
        <v>1571.51</v>
      </c>
      <c r="H3766" s="6" t="str">
        <f>VLOOKUP(Tabla1[[#This Row],[Caja]],Originales!$I$3:$K$6,2,FALSE)</f>
        <v>Las Canteras</v>
      </c>
      <c r="I3766" s="6" t="str">
        <f>VLOOKUP(Tabla1[[#This Row],[Caja]],Originales!$I$3:$K$6,3,FALSE)</f>
        <v>Las Palmas</v>
      </c>
      <c r="J3766" s="9" t="str">
        <f>VLOOKUP(Tabla1[[#This Row],[CodigoEmpleado]],Originales!$M$3:$P$13,2,FALSE)</f>
        <v>Jorge</v>
      </c>
      <c r="K3766" s="10">
        <f>YEAR(Tabla1[[#This Row],[Fecha]])</f>
        <v>2012</v>
      </c>
      <c r="L3766" s="11">
        <f>MONTH(Tabla1[[#This Row],[Fecha]])</f>
        <v>6</v>
      </c>
      <c r="M3766" s="11">
        <f>DAY(Tabla1[[#This Row],[Fecha]])</f>
        <v>7</v>
      </c>
      <c r="N3766" s="11">
        <f>WEEKDAY(Tabla1[[#This Row],[Fecha]],2)</f>
        <v>4</v>
      </c>
      <c r="O3766" s="11" t="str">
        <f t="shared" si="58"/>
        <v>Jueves</v>
      </c>
    </row>
    <row r="3767" spans="1:15" x14ac:dyDescent="0.25">
      <c r="A3767" s="4">
        <v>41067</v>
      </c>
      <c r="B3767">
        <v>3</v>
      </c>
      <c r="C3767">
        <v>2</v>
      </c>
      <c r="D3767" s="5" t="s">
        <v>22</v>
      </c>
      <c r="E3767" s="6">
        <v>525.19000000000005</v>
      </c>
      <c r="F3767" s="6">
        <v>986.64</v>
      </c>
      <c r="G3767" s="6">
        <v>1511.83</v>
      </c>
      <c r="H3767" s="6" t="str">
        <f>VLOOKUP(Tabla1[[#This Row],[Caja]],Originales!$I$3:$K$6,2,FALSE)</f>
        <v>Las Canteras</v>
      </c>
      <c r="I3767" s="6" t="str">
        <f>VLOOKUP(Tabla1[[#This Row],[Caja]],Originales!$I$3:$K$6,3,FALSE)</f>
        <v>Las Palmas</v>
      </c>
      <c r="J3767" s="9" t="str">
        <f>VLOOKUP(Tabla1[[#This Row],[CodigoEmpleado]],Originales!$M$3:$P$13,2,FALSE)</f>
        <v>Paco</v>
      </c>
      <c r="K3767" s="10">
        <f>YEAR(Tabla1[[#This Row],[Fecha]])</f>
        <v>2012</v>
      </c>
      <c r="L3767" s="11">
        <f>MONTH(Tabla1[[#This Row],[Fecha]])</f>
        <v>6</v>
      </c>
      <c r="M3767" s="11">
        <f>DAY(Tabla1[[#This Row],[Fecha]])</f>
        <v>7</v>
      </c>
      <c r="N3767" s="11">
        <f>WEEKDAY(Tabla1[[#This Row],[Fecha]],2)</f>
        <v>4</v>
      </c>
      <c r="O3767" s="11" t="str">
        <f t="shared" si="58"/>
        <v>Jueves</v>
      </c>
    </row>
    <row r="3768" spans="1:15" x14ac:dyDescent="0.25">
      <c r="A3768" s="4">
        <v>41067</v>
      </c>
      <c r="B3768">
        <v>4</v>
      </c>
      <c r="C3768">
        <v>1</v>
      </c>
      <c r="D3768" s="5" t="s">
        <v>27</v>
      </c>
      <c r="E3768" s="6">
        <v>643.37</v>
      </c>
      <c r="F3768" s="6">
        <v>1032.43</v>
      </c>
      <c r="G3768" s="6">
        <v>1675.8</v>
      </c>
      <c r="H3768" s="6" t="str">
        <f>VLOOKUP(Tabla1[[#This Row],[Caja]],Originales!$I$3:$K$6,2,FALSE)</f>
        <v>Telde</v>
      </c>
      <c r="I3768" s="6" t="str">
        <f>VLOOKUP(Tabla1[[#This Row],[Caja]],Originales!$I$3:$K$6,3,FALSE)</f>
        <v>Las Palmas</v>
      </c>
      <c r="J3768" s="9" t="str">
        <f>VLOOKUP(Tabla1[[#This Row],[CodigoEmpleado]],Originales!$M$3:$P$13,2,FALSE)</f>
        <v>Bea</v>
      </c>
      <c r="K3768" s="10">
        <f>YEAR(Tabla1[[#This Row],[Fecha]])</f>
        <v>2012</v>
      </c>
      <c r="L3768" s="11">
        <f>MONTH(Tabla1[[#This Row],[Fecha]])</f>
        <v>6</v>
      </c>
      <c r="M3768" s="11">
        <f>DAY(Tabla1[[#This Row],[Fecha]])</f>
        <v>7</v>
      </c>
      <c r="N3768" s="11">
        <f>WEEKDAY(Tabla1[[#This Row],[Fecha]],2)</f>
        <v>4</v>
      </c>
      <c r="O3768" s="11" t="str">
        <f t="shared" si="58"/>
        <v>Jueves</v>
      </c>
    </row>
    <row r="3769" spans="1:15" x14ac:dyDescent="0.25">
      <c r="A3769" s="4">
        <v>41067</v>
      </c>
      <c r="B3769">
        <v>4</v>
      </c>
      <c r="C3769">
        <v>2</v>
      </c>
      <c r="D3769" s="5" t="s">
        <v>32</v>
      </c>
      <c r="E3769" s="6">
        <v>449.27</v>
      </c>
      <c r="F3769" s="6">
        <v>1156.4100000000001</v>
      </c>
      <c r="G3769" s="6">
        <v>1605.68</v>
      </c>
      <c r="H3769" s="6" t="str">
        <f>VLOOKUP(Tabla1[[#This Row],[Caja]],Originales!$I$3:$K$6,2,FALSE)</f>
        <v>Telde</v>
      </c>
      <c r="I3769" s="6" t="str">
        <f>VLOOKUP(Tabla1[[#This Row],[Caja]],Originales!$I$3:$K$6,3,FALSE)</f>
        <v>Las Palmas</v>
      </c>
      <c r="J3769" s="9" t="str">
        <f>VLOOKUP(Tabla1[[#This Row],[CodigoEmpleado]],Originales!$M$3:$P$13,2,FALSE)</f>
        <v>Ana</v>
      </c>
      <c r="K3769" s="10">
        <f>YEAR(Tabla1[[#This Row],[Fecha]])</f>
        <v>2012</v>
      </c>
      <c r="L3769" s="11">
        <f>MONTH(Tabla1[[#This Row],[Fecha]])</f>
        <v>6</v>
      </c>
      <c r="M3769" s="11">
        <f>DAY(Tabla1[[#This Row],[Fecha]])</f>
        <v>7</v>
      </c>
      <c r="N3769" s="11">
        <f>WEEKDAY(Tabla1[[#This Row],[Fecha]],2)</f>
        <v>4</v>
      </c>
      <c r="O3769" s="11" t="str">
        <f t="shared" si="58"/>
        <v>Jueves</v>
      </c>
    </row>
    <row r="3770" spans="1:15" x14ac:dyDescent="0.25">
      <c r="A3770" s="4">
        <v>41068</v>
      </c>
      <c r="B3770">
        <v>1</v>
      </c>
      <c r="C3770">
        <v>1</v>
      </c>
      <c r="D3770" s="5" t="s">
        <v>37</v>
      </c>
      <c r="E3770" s="6">
        <v>590.57000000000005</v>
      </c>
      <c r="F3770" s="6">
        <v>1103.24</v>
      </c>
      <c r="G3770" s="6">
        <v>1693.81</v>
      </c>
      <c r="H3770" s="6" t="str">
        <f>VLOOKUP(Tabla1[[#This Row],[Caja]],Originales!$I$3:$K$6,2,FALSE)</f>
        <v>Tenerife Norte</v>
      </c>
      <c r="I3770" s="6" t="str">
        <f>VLOOKUP(Tabla1[[#This Row],[Caja]],Originales!$I$3:$K$6,3,FALSE)</f>
        <v>Tenerife</v>
      </c>
      <c r="J3770" s="9" t="str">
        <f>VLOOKUP(Tabla1[[#This Row],[CodigoEmpleado]],Originales!$M$3:$P$13,2,FALSE)</f>
        <v>Luis</v>
      </c>
      <c r="K3770" s="10">
        <f>YEAR(Tabla1[[#This Row],[Fecha]])</f>
        <v>2012</v>
      </c>
      <c r="L3770" s="11">
        <f>MONTH(Tabla1[[#This Row],[Fecha]])</f>
        <v>6</v>
      </c>
      <c r="M3770" s="11">
        <f>DAY(Tabla1[[#This Row],[Fecha]])</f>
        <v>8</v>
      </c>
      <c r="N3770" s="11">
        <f>WEEKDAY(Tabla1[[#This Row],[Fecha]],2)</f>
        <v>5</v>
      </c>
      <c r="O3770" s="11" t="str">
        <f t="shared" si="58"/>
        <v>Viernes</v>
      </c>
    </row>
    <row r="3771" spans="1:15" x14ac:dyDescent="0.25">
      <c r="A3771" s="4">
        <v>41068</v>
      </c>
      <c r="B3771">
        <v>1</v>
      </c>
      <c r="C3771">
        <v>2</v>
      </c>
      <c r="D3771" s="5" t="s">
        <v>40</v>
      </c>
      <c r="E3771" s="6">
        <v>622.59</v>
      </c>
      <c r="F3771" s="6">
        <v>1136.3599999999999</v>
      </c>
      <c r="G3771" s="6">
        <v>1758.95</v>
      </c>
      <c r="H3771" s="6" t="str">
        <f>VLOOKUP(Tabla1[[#This Row],[Caja]],Originales!$I$3:$K$6,2,FALSE)</f>
        <v>Tenerife Norte</v>
      </c>
      <c r="I3771" s="6" t="str">
        <f>VLOOKUP(Tabla1[[#This Row],[Caja]],Originales!$I$3:$K$6,3,FALSE)</f>
        <v>Tenerife</v>
      </c>
      <c r="J3771" s="9" t="str">
        <f>VLOOKUP(Tabla1[[#This Row],[CodigoEmpleado]],Originales!$M$3:$P$13,2,FALSE)</f>
        <v>Pepe</v>
      </c>
      <c r="K3771" s="10">
        <f>YEAR(Tabla1[[#This Row],[Fecha]])</f>
        <v>2012</v>
      </c>
      <c r="L3771" s="11">
        <f>MONTH(Tabla1[[#This Row],[Fecha]])</f>
        <v>6</v>
      </c>
      <c r="M3771" s="11">
        <f>DAY(Tabla1[[#This Row],[Fecha]])</f>
        <v>8</v>
      </c>
      <c r="N3771" s="11">
        <f>WEEKDAY(Tabla1[[#This Row],[Fecha]],2)</f>
        <v>5</v>
      </c>
      <c r="O3771" s="11" t="str">
        <f t="shared" si="58"/>
        <v>Viernes</v>
      </c>
    </row>
    <row r="3772" spans="1:15" x14ac:dyDescent="0.25">
      <c r="A3772" s="4">
        <v>41068</v>
      </c>
      <c r="B3772">
        <v>2</v>
      </c>
      <c r="C3772">
        <v>1</v>
      </c>
      <c r="D3772" s="5" t="s">
        <v>41</v>
      </c>
      <c r="E3772" s="6">
        <v>612.01</v>
      </c>
      <c r="F3772" s="6">
        <v>1093.33</v>
      </c>
      <c r="G3772" s="6">
        <v>1705.34</v>
      </c>
      <c r="H3772" s="6" t="str">
        <f>VLOOKUP(Tabla1[[#This Row],[Caja]],Originales!$I$3:$K$6,2,FALSE)</f>
        <v>Tenerife Sur</v>
      </c>
      <c r="I3772" s="6" t="str">
        <f>VLOOKUP(Tabla1[[#This Row],[Caja]],Originales!$I$3:$K$6,3,FALSE)</f>
        <v>Tenerife</v>
      </c>
      <c r="J3772" s="9" t="str">
        <f>VLOOKUP(Tabla1[[#This Row],[CodigoEmpleado]],Originales!$M$3:$P$13,2,FALSE)</f>
        <v>Javi</v>
      </c>
      <c r="K3772" s="10">
        <f>YEAR(Tabla1[[#This Row],[Fecha]])</f>
        <v>2012</v>
      </c>
      <c r="L3772" s="11">
        <f>MONTH(Tabla1[[#This Row],[Fecha]])</f>
        <v>6</v>
      </c>
      <c r="M3772" s="11">
        <f>DAY(Tabla1[[#This Row],[Fecha]])</f>
        <v>8</v>
      </c>
      <c r="N3772" s="11">
        <f>WEEKDAY(Tabla1[[#This Row],[Fecha]],2)</f>
        <v>5</v>
      </c>
      <c r="O3772" s="11" t="str">
        <f t="shared" si="58"/>
        <v>Viernes</v>
      </c>
    </row>
    <row r="3773" spans="1:15" x14ac:dyDescent="0.25">
      <c r="A3773" s="4">
        <v>41068</v>
      </c>
      <c r="B3773">
        <v>2</v>
      </c>
      <c r="C3773">
        <v>2</v>
      </c>
      <c r="D3773" s="5" t="s">
        <v>43</v>
      </c>
      <c r="E3773" s="6">
        <v>643.37</v>
      </c>
      <c r="F3773" s="6">
        <v>1409.35</v>
      </c>
      <c r="G3773" s="6">
        <v>2052.7199999999998</v>
      </c>
      <c r="H3773" s="6" t="str">
        <f>VLOOKUP(Tabla1[[#This Row],[Caja]],Originales!$I$3:$K$6,2,FALSE)</f>
        <v>Tenerife Sur</v>
      </c>
      <c r="I3773" s="6" t="str">
        <f>VLOOKUP(Tabla1[[#This Row],[Caja]],Originales!$I$3:$K$6,3,FALSE)</f>
        <v>Tenerife</v>
      </c>
      <c r="J3773" s="9" t="str">
        <f>VLOOKUP(Tabla1[[#This Row],[CodigoEmpleado]],Originales!$M$3:$P$13,2,FALSE)</f>
        <v>Jose</v>
      </c>
      <c r="K3773" s="10">
        <f>YEAR(Tabla1[[#This Row],[Fecha]])</f>
        <v>2012</v>
      </c>
      <c r="L3773" s="11">
        <f>MONTH(Tabla1[[#This Row],[Fecha]])</f>
        <v>6</v>
      </c>
      <c r="M3773" s="11">
        <f>DAY(Tabla1[[#This Row],[Fecha]])</f>
        <v>8</v>
      </c>
      <c r="N3773" s="11">
        <f>WEEKDAY(Tabla1[[#This Row],[Fecha]],2)</f>
        <v>5</v>
      </c>
      <c r="O3773" s="11" t="str">
        <f t="shared" si="58"/>
        <v>Viernes</v>
      </c>
    </row>
    <row r="3774" spans="1:15" x14ac:dyDescent="0.25">
      <c r="A3774" s="4">
        <v>41068</v>
      </c>
      <c r="B3774">
        <v>3</v>
      </c>
      <c r="C3774">
        <v>1</v>
      </c>
      <c r="D3774" s="5" t="s">
        <v>47</v>
      </c>
      <c r="E3774" s="6">
        <v>605.63</v>
      </c>
      <c r="F3774" s="6">
        <v>1039.69</v>
      </c>
      <c r="G3774" s="6">
        <v>1645.32</v>
      </c>
      <c r="H3774" s="6" t="str">
        <f>VLOOKUP(Tabla1[[#This Row],[Caja]],Originales!$I$3:$K$6,2,FALSE)</f>
        <v>Las Canteras</v>
      </c>
      <c r="I3774" s="6" t="str">
        <f>VLOOKUP(Tabla1[[#This Row],[Caja]],Originales!$I$3:$K$6,3,FALSE)</f>
        <v>Las Palmas</v>
      </c>
      <c r="J3774" s="9" t="str">
        <f>VLOOKUP(Tabla1[[#This Row],[CodigoEmpleado]],Originales!$M$3:$P$13,2,FALSE)</f>
        <v>Toño</v>
      </c>
      <c r="K3774" s="10">
        <f>YEAR(Tabla1[[#This Row],[Fecha]])</f>
        <v>2012</v>
      </c>
      <c r="L3774" s="11">
        <f>MONTH(Tabla1[[#This Row],[Fecha]])</f>
        <v>6</v>
      </c>
      <c r="M3774" s="11">
        <f>DAY(Tabla1[[#This Row],[Fecha]])</f>
        <v>8</v>
      </c>
      <c r="N3774" s="11">
        <f>WEEKDAY(Tabla1[[#This Row],[Fecha]],2)</f>
        <v>5</v>
      </c>
      <c r="O3774" s="11" t="str">
        <f t="shared" si="58"/>
        <v>Viernes</v>
      </c>
    </row>
    <row r="3775" spans="1:15" x14ac:dyDescent="0.25">
      <c r="A3775" s="4">
        <v>41068</v>
      </c>
      <c r="B3775">
        <v>3</v>
      </c>
      <c r="C3775">
        <v>2</v>
      </c>
      <c r="D3775" s="5" t="s">
        <v>24</v>
      </c>
      <c r="E3775" s="6">
        <v>767.13</v>
      </c>
      <c r="F3775" s="6">
        <v>1181.51</v>
      </c>
      <c r="G3775" s="6">
        <v>1948.64</v>
      </c>
      <c r="H3775" s="6" t="str">
        <f>VLOOKUP(Tabla1[[#This Row],[Caja]],Originales!$I$3:$K$6,2,FALSE)</f>
        <v>Las Canteras</v>
      </c>
      <c r="I3775" s="6" t="str">
        <f>VLOOKUP(Tabla1[[#This Row],[Caja]],Originales!$I$3:$K$6,3,FALSE)</f>
        <v>Las Palmas</v>
      </c>
      <c r="J3775" s="9" t="str">
        <f>VLOOKUP(Tabla1[[#This Row],[CodigoEmpleado]],Originales!$M$3:$P$13,2,FALSE)</f>
        <v>Ana</v>
      </c>
      <c r="K3775" s="10">
        <f>YEAR(Tabla1[[#This Row],[Fecha]])</f>
        <v>2012</v>
      </c>
      <c r="L3775" s="11">
        <f>MONTH(Tabla1[[#This Row],[Fecha]])</f>
        <v>6</v>
      </c>
      <c r="M3775" s="11">
        <f>DAY(Tabla1[[#This Row],[Fecha]])</f>
        <v>8</v>
      </c>
      <c r="N3775" s="11">
        <f>WEEKDAY(Tabla1[[#This Row],[Fecha]],2)</f>
        <v>5</v>
      </c>
      <c r="O3775" s="11" t="str">
        <f t="shared" si="58"/>
        <v>Viernes</v>
      </c>
    </row>
    <row r="3776" spans="1:15" x14ac:dyDescent="0.25">
      <c r="A3776" s="4">
        <v>41068</v>
      </c>
      <c r="B3776">
        <v>4</v>
      </c>
      <c r="C3776">
        <v>1</v>
      </c>
      <c r="D3776" s="5" t="s">
        <v>30</v>
      </c>
      <c r="E3776" s="6">
        <v>667.38</v>
      </c>
      <c r="F3776" s="6">
        <v>1009.18</v>
      </c>
      <c r="G3776" s="6">
        <v>1676.56</v>
      </c>
      <c r="H3776" s="6" t="str">
        <f>VLOOKUP(Tabla1[[#This Row],[Caja]],Originales!$I$3:$K$6,2,FALSE)</f>
        <v>Telde</v>
      </c>
      <c r="I3776" s="6" t="str">
        <f>VLOOKUP(Tabla1[[#This Row],[Caja]],Originales!$I$3:$K$6,3,FALSE)</f>
        <v>Las Palmas</v>
      </c>
      <c r="J3776" s="9" t="str">
        <f>VLOOKUP(Tabla1[[#This Row],[CodigoEmpleado]],Originales!$M$3:$P$13,2,FALSE)</f>
        <v>Juan</v>
      </c>
      <c r="K3776" s="10">
        <f>YEAR(Tabla1[[#This Row],[Fecha]])</f>
        <v>2012</v>
      </c>
      <c r="L3776" s="11">
        <f>MONTH(Tabla1[[#This Row],[Fecha]])</f>
        <v>6</v>
      </c>
      <c r="M3776" s="11">
        <f>DAY(Tabla1[[#This Row],[Fecha]])</f>
        <v>8</v>
      </c>
      <c r="N3776" s="11">
        <f>WEEKDAY(Tabla1[[#This Row],[Fecha]],2)</f>
        <v>5</v>
      </c>
      <c r="O3776" s="11" t="str">
        <f t="shared" si="58"/>
        <v>Viernes</v>
      </c>
    </row>
    <row r="3777" spans="1:15" x14ac:dyDescent="0.25">
      <c r="A3777" s="4">
        <v>41068</v>
      </c>
      <c r="B3777">
        <v>4</v>
      </c>
      <c r="C3777">
        <v>2</v>
      </c>
      <c r="D3777" s="5" t="s">
        <v>16</v>
      </c>
      <c r="E3777" s="6">
        <v>579.04999999999995</v>
      </c>
      <c r="F3777" s="6">
        <v>1374.96</v>
      </c>
      <c r="G3777" s="6">
        <v>1954.01</v>
      </c>
      <c r="H3777" s="6" t="str">
        <f>VLOOKUP(Tabla1[[#This Row],[Caja]],Originales!$I$3:$K$6,2,FALSE)</f>
        <v>Telde</v>
      </c>
      <c r="I3777" s="6" t="str">
        <f>VLOOKUP(Tabla1[[#This Row],[Caja]],Originales!$I$3:$K$6,3,FALSE)</f>
        <v>Las Palmas</v>
      </c>
      <c r="J3777" s="9" t="str">
        <f>VLOOKUP(Tabla1[[#This Row],[CodigoEmpleado]],Originales!$M$3:$P$13,2,FALSE)</f>
        <v>Jorge</v>
      </c>
      <c r="K3777" s="10">
        <f>YEAR(Tabla1[[#This Row],[Fecha]])</f>
        <v>2012</v>
      </c>
      <c r="L3777" s="11">
        <f>MONTH(Tabla1[[#This Row],[Fecha]])</f>
        <v>6</v>
      </c>
      <c r="M3777" s="11">
        <f>DAY(Tabla1[[#This Row],[Fecha]])</f>
        <v>8</v>
      </c>
      <c r="N3777" s="11">
        <f>WEEKDAY(Tabla1[[#This Row],[Fecha]],2)</f>
        <v>5</v>
      </c>
      <c r="O3777" s="11" t="str">
        <f t="shared" si="58"/>
        <v>Viernes</v>
      </c>
    </row>
    <row r="3778" spans="1:15" x14ac:dyDescent="0.25">
      <c r="A3778" s="4">
        <v>41069</v>
      </c>
      <c r="B3778">
        <v>1</v>
      </c>
      <c r="C3778">
        <v>1</v>
      </c>
      <c r="D3778" s="5" t="s">
        <v>22</v>
      </c>
      <c r="E3778" s="6">
        <v>539.71</v>
      </c>
      <c r="F3778" s="6">
        <v>1198.3599999999999</v>
      </c>
      <c r="G3778" s="6">
        <v>1738.07</v>
      </c>
      <c r="H3778" s="6" t="str">
        <f>VLOOKUP(Tabla1[[#This Row],[Caja]],Originales!$I$3:$K$6,2,FALSE)</f>
        <v>Tenerife Norte</v>
      </c>
      <c r="I3778" s="6" t="str">
        <f>VLOOKUP(Tabla1[[#This Row],[Caja]],Originales!$I$3:$K$6,3,FALSE)</f>
        <v>Tenerife</v>
      </c>
      <c r="J3778" s="9" t="str">
        <f>VLOOKUP(Tabla1[[#This Row],[CodigoEmpleado]],Originales!$M$3:$P$13,2,FALSE)</f>
        <v>Paco</v>
      </c>
      <c r="K3778" s="10">
        <f>YEAR(Tabla1[[#This Row],[Fecha]])</f>
        <v>2012</v>
      </c>
      <c r="L3778" s="11">
        <f>MONTH(Tabla1[[#This Row],[Fecha]])</f>
        <v>6</v>
      </c>
      <c r="M3778" s="11">
        <f>DAY(Tabla1[[#This Row],[Fecha]])</f>
        <v>9</v>
      </c>
      <c r="N3778" s="11">
        <f>WEEKDAY(Tabla1[[#This Row],[Fecha]],2)</f>
        <v>6</v>
      </c>
      <c r="O3778" s="11" t="str">
        <f t="shared" ref="O3778:O3841" si="59">IF(N3778=1,"Lunes",IF(N3778=2,"Martes",IF(N3778=3,"Miércoles",IF(N3778=4,"Jueves",IF(N3778=5,"Viernes",IF(N3778=6,"Sábado","Domingo"))))))</f>
        <v>Sábado</v>
      </c>
    </row>
    <row r="3779" spans="1:15" x14ac:dyDescent="0.25">
      <c r="A3779" s="4">
        <v>41069</v>
      </c>
      <c r="B3779">
        <v>1</v>
      </c>
      <c r="C3779">
        <v>2</v>
      </c>
      <c r="D3779" s="5" t="s">
        <v>27</v>
      </c>
      <c r="E3779" s="6">
        <v>465.1</v>
      </c>
      <c r="F3779" s="6">
        <v>1264.8800000000001</v>
      </c>
      <c r="G3779" s="6">
        <v>1729.98</v>
      </c>
      <c r="H3779" s="6" t="str">
        <f>VLOOKUP(Tabla1[[#This Row],[Caja]],Originales!$I$3:$K$6,2,FALSE)</f>
        <v>Tenerife Norte</v>
      </c>
      <c r="I3779" s="6" t="str">
        <f>VLOOKUP(Tabla1[[#This Row],[Caja]],Originales!$I$3:$K$6,3,FALSE)</f>
        <v>Tenerife</v>
      </c>
      <c r="J3779" s="9" t="str">
        <f>VLOOKUP(Tabla1[[#This Row],[CodigoEmpleado]],Originales!$M$3:$P$13,2,FALSE)</f>
        <v>Bea</v>
      </c>
      <c r="K3779" s="10">
        <f>YEAR(Tabla1[[#This Row],[Fecha]])</f>
        <v>2012</v>
      </c>
      <c r="L3779" s="11">
        <f>MONTH(Tabla1[[#This Row],[Fecha]])</f>
        <v>6</v>
      </c>
      <c r="M3779" s="11">
        <f>DAY(Tabla1[[#This Row],[Fecha]])</f>
        <v>9</v>
      </c>
      <c r="N3779" s="11">
        <f>WEEKDAY(Tabla1[[#This Row],[Fecha]],2)</f>
        <v>6</v>
      </c>
      <c r="O3779" s="11" t="str">
        <f t="shared" si="59"/>
        <v>Sábado</v>
      </c>
    </row>
    <row r="3780" spans="1:15" x14ac:dyDescent="0.25">
      <c r="A3780" s="4">
        <v>41069</v>
      </c>
      <c r="B3780">
        <v>2</v>
      </c>
      <c r="C3780">
        <v>1</v>
      </c>
      <c r="D3780" s="5" t="s">
        <v>32</v>
      </c>
      <c r="E3780" s="6">
        <v>503.62</v>
      </c>
      <c r="F3780" s="6">
        <v>1045.27</v>
      </c>
      <c r="G3780" s="6">
        <v>1548.89</v>
      </c>
      <c r="H3780" s="6" t="str">
        <f>VLOOKUP(Tabla1[[#This Row],[Caja]],Originales!$I$3:$K$6,2,FALSE)</f>
        <v>Tenerife Sur</v>
      </c>
      <c r="I3780" s="6" t="str">
        <f>VLOOKUP(Tabla1[[#This Row],[Caja]],Originales!$I$3:$K$6,3,FALSE)</f>
        <v>Tenerife</v>
      </c>
      <c r="J3780" s="9" t="str">
        <f>VLOOKUP(Tabla1[[#This Row],[CodigoEmpleado]],Originales!$M$3:$P$13,2,FALSE)</f>
        <v>Ana</v>
      </c>
      <c r="K3780" s="10">
        <f>YEAR(Tabla1[[#This Row],[Fecha]])</f>
        <v>2012</v>
      </c>
      <c r="L3780" s="11">
        <f>MONTH(Tabla1[[#This Row],[Fecha]])</f>
        <v>6</v>
      </c>
      <c r="M3780" s="11">
        <f>DAY(Tabla1[[#This Row],[Fecha]])</f>
        <v>9</v>
      </c>
      <c r="N3780" s="11">
        <f>WEEKDAY(Tabla1[[#This Row],[Fecha]],2)</f>
        <v>6</v>
      </c>
      <c r="O3780" s="11" t="str">
        <f t="shared" si="59"/>
        <v>Sábado</v>
      </c>
    </row>
    <row r="3781" spans="1:15" x14ac:dyDescent="0.25">
      <c r="A3781" s="4">
        <v>41069</v>
      </c>
      <c r="B3781">
        <v>2</v>
      </c>
      <c r="C3781">
        <v>2</v>
      </c>
      <c r="D3781" s="5" t="s">
        <v>37</v>
      </c>
      <c r="E3781" s="6">
        <v>656.11</v>
      </c>
      <c r="F3781" s="6">
        <v>1145.67</v>
      </c>
      <c r="G3781" s="6">
        <v>1801.78</v>
      </c>
      <c r="H3781" s="6" t="str">
        <f>VLOOKUP(Tabla1[[#This Row],[Caja]],Originales!$I$3:$K$6,2,FALSE)</f>
        <v>Tenerife Sur</v>
      </c>
      <c r="I3781" s="6" t="str">
        <f>VLOOKUP(Tabla1[[#This Row],[Caja]],Originales!$I$3:$K$6,3,FALSE)</f>
        <v>Tenerife</v>
      </c>
      <c r="J3781" s="9" t="str">
        <f>VLOOKUP(Tabla1[[#This Row],[CodigoEmpleado]],Originales!$M$3:$P$13,2,FALSE)</f>
        <v>Luis</v>
      </c>
      <c r="K3781" s="10">
        <f>YEAR(Tabla1[[#This Row],[Fecha]])</f>
        <v>2012</v>
      </c>
      <c r="L3781" s="11">
        <f>MONTH(Tabla1[[#This Row],[Fecha]])</f>
        <v>6</v>
      </c>
      <c r="M3781" s="11">
        <f>DAY(Tabla1[[#This Row],[Fecha]])</f>
        <v>9</v>
      </c>
      <c r="N3781" s="11">
        <f>WEEKDAY(Tabla1[[#This Row],[Fecha]],2)</f>
        <v>6</v>
      </c>
      <c r="O3781" s="11" t="str">
        <f t="shared" si="59"/>
        <v>Sábado</v>
      </c>
    </row>
    <row r="3782" spans="1:15" x14ac:dyDescent="0.25">
      <c r="A3782" s="4">
        <v>41069</v>
      </c>
      <c r="B3782">
        <v>3</v>
      </c>
      <c r="C3782">
        <v>1</v>
      </c>
      <c r="D3782" s="5" t="s">
        <v>40</v>
      </c>
      <c r="E3782" s="6">
        <v>412.07</v>
      </c>
      <c r="F3782" s="6">
        <v>1126.8599999999999</v>
      </c>
      <c r="G3782" s="6">
        <v>1538.93</v>
      </c>
      <c r="H3782" s="6" t="str">
        <f>VLOOKUP(Tabla1[[#This Row],[Caja]],Originales!$I$3:$K$6,2,FALSE)</f>
        <v>Las Canteras</v>
      </c>
      <c r="I3782" s="6" t="str">
        <f>VLOOKUP(Tabla1[[#This Row],[Caja]],Originales!$I$3:$K$6,3,FALSE)</f>
        <v>Las Palmas</v>
      </c>
      <c r="J3782" s="9" t="str">
        <f>VLOOKUP(Tabla1[[#This Row],[CodigoEmpleado]],Originales!$M$3:$P$13,2,FALSE)</f>
        <v>Pepe</v>
      </c>
      <c r="K3782" s="10">
        <f>YEAR(Tabla1[[#This Row],[Fecha]])</f>
        <v>2012</v>
      </c>
      <c r="L3782" s="11">
        <f>MONTH(Tabla1[[#This Row],[Fecha]])</f>
        <v>6</v>
      </c>
      <c r="M3782" s="11">
        <f>DAY(Tabla1[[#This Row],[Fecha]])</f>
        <v>9</v>
      </c>
      <c r="N3782" s="11">
        <f>WEEKDAY(Tabla1[[#This Row],[Fecha]],2)</f>
        <v>6</v>
      </c>
      <c r="O3782" s="11" t="str">
        <f t="shared" si="59"/>
        <v>Sábado</v>
      </c>
    </row>
    <row r="3783" spans="1:15" x14ac:dyDescent="0.25">
      <c r="A3783" s="4">
        <v>41069</v>
      </c>
      <c r="B3783">
        <v>3</v>
      </c>
      <c r="C3783">
        <v>2</v>
      </c>
      <c r="D3783" s="5" t="s">
        <v>41</v>
      </c>
      <c r="E3783" s="6">
        <v>674.05</v>
      </c>
      <c r="F3783" s="6">
        <v>1050.48</v>
      </c>
      <c r="G3783" s="6">
        <v>1724.53</v>
      </c>
      <c r="H3783" s="6" t="str">
        <f>VLOOKUP(Tabla1[[#This Row],[Caja]],Originales!$I$3:$K$6,2,FALSE)</f>
        <v>Las Canteras</v>
      </c>
      <c r="I3783" s="6" t="str">
        <f>VLOOKUP(Tabla1[[#This Row],[Caja]],Originales!$I$3:$K$6,3,FALSE)</f>
        <v>Las Palmas</v>
      </c>
      <c r="J3783" s="9" t="str">
        <f>VLOOKUP(Tabla1[[#This Row],[CodigoEmpleado]],Originales!$M$3:$P$13,2,FALSE)</f>
        <v>Javi</v>
      </c>
      <c r="K3783" s="10">
        <f>YEAR(Tabla1[[#This Row],[Fecha]])</f>
        <v>2012</v>
      </c>
      <c r="L3783" s="11">
        <f>MONTH(Tabla1[[#This Row],[Fecha]])</f>
        <v>6</v>
      </c>
      <c r="M3783" s="11">
        <f>DAY(Tabla1[[#This Row],[Fecha]])</f>
        <v>9</v>
      </c>
      <c r="N3783" s="11">
        <f>WEEKDAY(Tabla1[[#This Row],[Fecha]],2)</f>
        <v>6</v>
      </c>
      <c r="O3783" s="11" t="str">
        <f t="shared" si="59"/>
        <v>Sábado</v>
      </c>
    </row>
    <row r="3784" spans="1:15" x14ac:dyDescent="0.25">
      <c r="A3784" s="4">
        <v>41069</v>
      </c>
      <c r="B3784">
        <v>4</v>
      </c>
      <c r="C3784">
        <v>1</v>
      </c>
      <c r="D3784" s="5" t="s">
        <v>43</v>
      </c>
      <c r="E3784" s="6">
        <v>598.37</v>
      </c>
      <c r="F3784" s="6">
        <v>963.05</v>
      </c>
      <c r="G3784" s="6">
        <v>1561.42</v>
      </c>
      <c r="H3784" s="6" t="str">
        <f>VLOOKUP(Tabla1[[#This Row],[Caja]],Originales!$I$3:$K$6,2,FALSE)</f>
        <v>Telde</v>
      </c>
      <c r="I3784" s="6" t="str">
        <f>VLOOKUP(Tabla1[[#This Row],[Caja]],Originales!$I$3:$K$6,3,FALSE)</f>
        <v>Las Palmas</v>
      </c>
      <c r="J3784" s="9" t="str">
        <f>VLOOKUP(Tabla1[[#This Row],[CodigoEmpleado]],Originales!$M$3:$P$13,2,FALSE)</f>
        <v>Jose</v>
      </c>
      <c r="K3784" s="10">
        <f>YEAR(Tabla1[[#This Row],[Fecha]])</f>
        <v>2012</v>
      </c>
      <c r="L3784" s="11">
        <f>MONTH(Tabla1[[#This Row],[Fecha]])</f>
        <v>6</v>
      </c>
      <c r="M3784" s="11">
        <f>DAY(Tabla1[[#This Row],[Fecha]])</f>
        <v>9</v>
      </c>
      <c r="N3784" s="11">
        <f>WEEKDAY(Tabla1[[#This Row],[Fecha]],2)</f>
        <v>6</v>
      </c>
      <c r="O3784" s="11" t="str">
        <f t="shared" si="59"/>
        <v>Sábado</v>
      </c>
    </row>
    <row r="3785" spans="1:15" x14ac:dyDescent="0.25">
      <c r="A3785" s="4">
        <v>41069</v>
      </c>
      <c r="B3785">
        <v>4</v>
      </c>
      <c r="C3785">
        <v>2</v>
      </c>
      <c r="D3785" s="5" t="s">
        <v>47</v>
      </c>
      <c r="E3785" s="6">
        <v>583.05999999999995</v>
      </c>
      <c r="F3785" s="6">
        <v>1376.4</v>
      </c>
      <c r="G3785" s="6">
        <v>1959.46</v>
      </c>
      <c r="H3785" s="6" t="str">
        <f>VLOOKUP(Tabla1[[#This Row],[Caja]],Originales!$I$3:$K$6,2,FALSE)</f>
        <v>Telde</v>
      </c>
      <c r="I3785" s="6" t="str">
        <f>VLOOKUP(Tabla1[[#This Row],[Caja]],Originales!$I$3:$K$6,3,FALSE)</f>
        <v>Las Palmas</v>
      </c>
      <c r="J3785" s="9" t="str">
        <f>VLOOKUP(Tabla1[[#This Row],[CodigoEmpleado]],Originales!$M$3:$P$13,2,FALSE)</f>
        <v>Toño</v>
      </c>
      <c r="K3785" s="10">
        <f>YEAR(Tabla1[[#This Row],[Fecha]])</f>
        <v>2012</v>
      </c>
      <c r="L3785" s="11">
        <f>MONTH(Tabla1[[#This Row],[Fecha]])</f>
        <v>6</v>
      </c>
      <c r="M3785" s="11">
        <f>DAY(Tabla1[[#This Row],[Fecha]])</f>
        <v>9</v>
      </c>
      <c r="N3785" s="11">
        <f>WEEKDAY(Tabla1[[#This Row],[Fecha]],2)</f>
        <v>6</v>
      </c>
      <c r="O3785" s="11" t="str">
        <f t="shared" si="59"/>
        <v>Sábado</v>
      </c>
    </row>
    <row r="3786" spans="1:15" x14ac:dyDescent="0.25">
      <c r="A3786" s="4">
        <v>41070</v>
      </c>
      <c r="B3786">
        <v>1</v>
      </c>
      <c r="C3786">
        <v>1</v>
      </c>
      <c r="D3786" s="5" t="s">
        <v>24</v>
      </c>
      <c r="E3786" s="6">
        <v>659.41</v>
      </c>
      <c r="F3786" s="6">
        <v>997.18</v>
      </c>
      <c r="G3786" s="6">
        <v>1656.59</v>
      </c>
      <c r="H3786" s="6" t="str">
        <f>VLOOKUP(Tabla1[[#This Row],[Caja]],Originales!$I$3:$K$6,2,FALSE)</f>
        <v>Tenerife Norte</v>
      </c>
      <c r="I3786" s="6" t="str">
        <f>VLOOKUP(Tabla1[[#This Row],[Caja]],Originales!$I$3:$K$6,3,FALSE)</f>
        <v>Tenerife</v>
      </c>
      <c r="J3786" s="9" t="str">
        <f>VLOOKUP(Tabla1[[#This Row],[CodigoEmpleado]],Originales!$M$3:$P$13,2,FALSE)</f>
        <v>Ana</v>
      </c>
      <c r="K3786" s="10">
        <f>YEAR(Tabla1[[#This Row],[Fecha]])</f>
        <v>2012</v>
      </c>
      <c r="L3786" s="11">
        <f>MONTH(Tabla1[[#This Row],[Fecha]])</f>
        <v>6</v>
      </c>
      <c r="M3786" s="11">
        <f>DAY(Tabla1[[#This Row],[Fecha]])</f>
        <v>10</v>
      </c>
      <c r="N3786" s="11">
        <f>WEEKDAY(Tabla1[[#This Row],[Fecha]],2)</f>
        <v>7</v>
      </c>
      <c r="O3786" s="11" t="str">
        <f t="shared" si="59"/>
        <v>Domingo</v>
      </c>
    </row>
    <row r="3787" spans="1:15" x14ac:dyDescent="0.25">
      <c r="A3787" s="4">
        <v>41070</v>
      </c>
      <c r="B3787">
        <v>1</v>
      </c>
      <c r="C3787">
        <v>2</v>
      </c>
      <c r="D3787" s="5" t="s">
        <v>30</v>
      </c>
      <c r="E3787" s="6">
        <v>721.35</v>
      </c>
      <c r="F3787" s="6">
        <v>1089.8599999999999</v>
      </c>
      <c r="G3787" s="6">
        <v>1811.21</v>
      </c>
      <c r="H3787" s="6" t="str">
        <f>VLOOKUP(Tabla1[[#This Row],[Caja]],Originales!$I$3:$K$6,2,FALSE)</f>
        <v>Tenerife Norte</v>
      </c>
      <c r="I3787" s="6" t="str">
        <f>VLOOKUP(Tabla1[[#This Row],[Caja]],Originales!$I$3:$K$6,3,FALSE)</f>
        <v>Tenerife</v>
      </c>
      <c r="J3787" s="9" t="str">
        <f>VLOOKUP(Tabla1[[#This Row],[CodigoEmpleado]],Originales!$M$3:$P$13,2,FALSE)</f>
        <v>Juan</v>
      </c>
      <c r="K3787" s="10">
        <f>YEAR(Tabla1[[#This Row],[Fecha]])</f>
        <v>2012</v>
      </c>
      <c r="L3787" s="11">
        <f>MONTH(Tabla1[[#This Row],[Fecha]])</f>
        <v>6</v>
      </c>
      <c r="M3787" s="11">
        <f>DAY(Tabla1[[#This Row],[Fecha]])</f>
        <v>10</v>
      </c>
      <c r="N3787" s="11">
        <f>WEEKDAY(Tabla1[[#This Row],[Fecha]],2)</f>
        <v>7</v>
      </c>
      <c r="O3787" s="11" t="str">
        <f t="shared" si="59"/>
        <v>Domingo</v>
      </c>
    </row>
    <row r="3788" spans="1:15" x14ac:dyDescent="0.25">
      <c r="A3788" s="4">
        <v>41070</v>
      </c>
      <c r="B3788">
        <v>2</v>
      </c>
      <c r="C3788">
        <v>1</v>
      </c>
      <c r="D3788" s="5" t="s">
        <v>16</v>
      </c>
      <c r="E3788" s="6">
        <v>704.46</v>
      </c>
      <c r="F3788" s="6">
        <v>1072.49</v>
      </c>
      <c r="G3788" s="6">
        <v>1776.95</v>
      </c>
      <c r="H3788" s="6" t="str">
        <f>VLOOKUP(Tabla1[[#This Row],[Caja]],Originales!$I$3:$K$6,2,FALSE)</f>
        <v>Tenerife Sur</v>
      </c>
      <c r="I3788" s="6" t="str">
        <f>VLOOKUP(Tabla1[[#This Row],[Caja]],Originales!$I$3:$K$6,3,FALSE)</f>
        <v>Tenerife</v>
      </c>
      <c r="J3788" s="9" t="str">
        <f>VLOOKUP(Tabla1[[#This Row],[CodigoEmpleado]],Originales!$M$3:$P$13,2,FALSE)</f>
        <v>Jorge</v>
      </c>
      <c r="K3788" s="10">
        <f>YEAR(Tabla1[[#This Row],[Fecha]])</f>
        <v>2012</v>
      </c>
      <c r="L3788" s="11">
        <f>MONTH(Tabla1[[#This Row],[Fecha]])</f>
        <v>6</v>
      </c>
      <c r="M3788" s="11">
        <f>DAY(Tabla1[[#This Row],[Fecha]])</f>
        <v>10</v>
      </c>
      <c r="N3788" s="11">
        <f>WEEKDAY(Tabla1[[#This Row],[Fecha]],2)</f>
        <v>7</v>
      </c>
      <c r="O3788" s="11" t="str">
        <f t="shared" si="59"/>
        <v>Domingo</v>
      </c>
    </row>
    <row r="3789" spans="1:15" x14ac:dyDescent="0.25">
      <c r="A3789" s="4">
        <v>41070</v>
      </c>
      <c r="B3789">
        <v>2</v>
      </c>
      <c r="C3789">
        <v>2</v>
      </c>
      <c r="D3789" s="5" t="s">
        <v>22</v>
      </c>
      <c r="E3789" s="6">
        <v>677.72</v>
      </c>
      <c r="F3789" s="6">
        <v>1034.08</v>
      </c>
      <c r="G3789" s="6">
        <v>1711.8</v>
      </c>
      <c r="H3789" s="6" t="str">
        <f>VLOOKUP(Tabla1[[#This Row],[Caja]],Originales!$I$3:$K$6,2,FALSE)</f>
        <v>Tenerife Sur</v>
      </c>
      <c r="I3789" s="6" t="str">
        <f>VLOOKUP(Tabla1[[#This Row],[Caja]],Originales!$I$3:$K$6,3,FALSE)</f>
        <v>Tenerife</v>
      </c>
      <c r="J3789" s="9" t="str">
        <f>VLOOKUP(Tabla1[[#This Row],[CodigoEmpleado]],Originales!$M$3:$P$13,2,FALSE)</f>
        <v>Paco</v>
      </c>
      <c r="K3789" s="10">
        <f>YEAR(Tabla1[[#This Row],[Fecha]])</f>
        <v>2012</v>
      </c>
      <c r="L3789" s="11">
        <f>MONTH(Tabla1[[#This Row],[Fecha]])</f>
        <v>6</v>
      </c>
      <c r="M3789" s="11">
        <f>DAY(Tabla1[[#This Row],[Fecha]])</f>
        <v>10</v>
      </c>
      <c r="N3789" s="11">
        <f>WEEKDAY(Tabla1[[#This Row],[Fecha]],2)</f>
        <v>7</v>
      </c>
      <c r="O3789" s="11" t="str">
        <f t="shared" si="59"/>
        <v>Domingo</v>
      </c>
    </row>
    <row r="3790" spans="1:15" x14ac:dyDescent="0.25">
      <c r="A3790" s="4">
        <v>41070</v>
      </c>
      <c r="B3790">
        <v>3</v>
      </c>
      <c r="C3790">
        <v>1</v>
      </c>
      <c r="D3790" s="5" t="s">
        <v>27</v>
      </c>
      <c r="E3790" s="6">
        <v>626.07000000000005</v>
      </c>
      <c r="F3790" s="6">
        <v>947.23</v>
      </c>
      <c r="G3790" s="6">
        <v>1573.3</v>
      </c>
      <c r="H3790" s="6" t="str">
        <f>VLOOKUP(Tabla1[[#This Row],[Caja]],Originales!$I$3:$K$6,2,FALSE)</f>
        <v>Las Canteras</v>
      </c>
      <c r="I3790" s="6" t="str">
        <f>VLOOKUP(Tabla1[[#This Row],[Caja]],Originales!$I$3:$K$6,3,FALSE)</f>
        <v>Las Palmas</v>
      </c>
      <c r="J3790" s="9" t="str">
        <f>VLOOKUP(Tabla1[[#This Row],[CodigoEmpleado]],Originales!$M$3:$P$13,2,FALSE)</f>
        <v>Bea</v>
      </c>
      <c r="K3790" s="10">
        <f>YEAR(Tabla1[[#This Row],[Fecha]])</f>
        <v>2012</v>
      </c>
      <c r="L3790" s="11">
        <f>MONTH(Tabla1[[#This Row],[Fecha]])</f>
        <v>6</v>
      </c>
      <c r="M3790" s="11">
        <f>DAY(Tabla1[[#This Row],[Fecha]])</f>
        <v>10</v>
      </c>
      <c r="N3790" s="11">
        <f>WEEKDAY(Tabla1[[#This Row],[Fecha]],2)</f>
        <v>7</v>
      </c>
      <c r="O3790" s="11" t="str">
        <f t="shared" si="59"/>
        <v>Domingo</v>
      </c>
    </row>
    <row r="3791" spans="1:15" x14ac:dyDescent="0.25">
      <c r="A3791" s="4">
        <v>41070</v>
      </c>
      <c r="B3791">
        <v>3</v>
      </c>
      <c r="C3791">
        <v>2</v>
      </c>
      <c r="D3791" s="5" t="s">
        <v>32</v>
      </c>
      <c r="E3791" s="6">
        <v>818.63</v>
      </c>
      <c r="F3791" s="6">
        <v>1244.98</v>
      </c>
      <c r="G3791" s="6">
        <v>2063.61</v>
      </c>
      <c r="H3791" s="6" t="str">
        <f>VLOOKUP(Tabla1[[#This Row],[Caja]],Originales!$I$3:$K$6,2,FALSE)</f>
        <v>Las Canteras</v>
      </c>
      <c r="I3791" s="6" t="str">
        <f>VLOOKUP(Tabla1[[#This Row],[Caja]],Originales!$I$3:$K$6,3,FALSE)</f>
        <v>Las Palmas</v>
      </c>
      <c r="J3791" s="9" t="str">
        <f>VLOOKUP(Tabla1[[#This Row],[CodigoEmpleado]],Originales!$M$3:$P$13,2,FALSE)</f>
        <v>Ana</v>
      </c>
      <c r="K3791" s="10">
        <f>YEAR(Tabla1[[#This Row],[Fecha]])</f>
        <v>2012</v>
      </c>
      <c r="L3791" s="11">
        <f>MONTH(Tabla1[[#This Row],[Fecha]])</f>
        <v>6</v>
      </c>
      <c r="M3791" s="11">
        <f>DAY(Tabla1[[#This Row],[Fecha]])</f>
        <v>10</v>
      </c>
      <c r="N3791" s="11">
        <f>WEEKDAY(Tabla1[[#This Row],[Fecha]],2)</f>
        <v>7</v>
      </c>
      <c r="O3791" s="11" t="str">
        <f t="shared" si="59"/>
        <v>Domingo</v>
      </c>
    </row>
    <row r="3792" spans="1:15" x14ac:dyDescent="0.25">
      <c r="A3792" s="4">
        <v>41070</v>
      </c>
      <c r="B3792">
        <v>4</v>
      </c>
      <c r="C3792">
        <v>1</v>
      </c>
      <c r="D3792" s="5" t="s">
        <v>37</v>
      </c>
      <c r="E3792" s="6">
        <v>689.34</v>
      </c>
      <c r="F3792" s="6">
        <v>1044.55</v>
      </c>
      <c r="G3792" s="6">
        <v>1733.89</v>
      </c>
      <c r="H3792" s="6" t="str">
        <f>VLOOKUP(Tabla1[[#This Row],[Caja]],Originales!$I$3:$K$6,2,FALSE)</f>
        <v>Telde</v>
      </c>
      <c r="I3792" s="6" t="str">
        <f>VLOOKUP(Tabla1[[#This Row],[Caja]],Originales!$I$3:$K$6,3,FALSE)</f>
        <v>Las Palmas</v>
      </c>
      <c r="J3792" s="9" t="str">
        <f>VLOOKUP(Tabla1[[#This Row],[CodigoEmpleado]],Originales!$M$3:$P$13,2,FALSE)</f>
        <v>Luis</v>
      </c>
      <c r="K3792" s="10">
        <f>YEAR(Tabla1[[#This Row],[Fecha]])</f>
        <v>2012</v>
      </c>
      <c r="L3792" s="11">
        <f>MONTH(Tabla1[[#This Row],[Fecha]])</f>
        <v>6</v>
      </c>
      <c r="M3792" s="11">
        <f>DAY(Tabla1[[#This Row],[Fecha]])</f>
        <v>10</v>
      </c>
      <c r="N3792" s="11">
        <f>WEEKDAY(Tabla1[[#This Row],[Fecha]],2)</f>
        <v>7</v>
      </c>
      <c r="O3792" s="11" t="str">
        <f t="shared" si="59"/>
        <v>Domingo</v>
      </c>
    </row>
    <row r="3793" spans="1:15" x14ac:dyDescent="0.25">
      <c r="A3793" s="4">
        <v>41070</v>
      </c>
      <c r="B3793">
        <v>4</v>
      </c>
      <c r="C3793">
        <v>2</v>
      </c>
      <c r="D3793" s="5" t="s">
        <v>40</v>
      </c>
      <c r="E3793" s="6">
        <v>672.74</v>
      </c>
      <c r="F3793" s="6">
        <v>1013.13</v>
      </c>
      <c r="G3793" s="6">
        <v>1685.87</v>
      </c>
      <c r="H3793" s="6" t="str">
        <f>VLOOKUP(Tabla1[[#This Row],[Caja]],Originales!$I$3:$K$6,2,FALSE)</f>
        <v>Telde</v>
      </c>
      <c r="I3793" s="6" t="str">
        <f>VLOOKUP(Tabla1[[#This Row],[Caja]],Originales!$I$3:$K$6,3,FALSE)</f>
        <v>Las Palmas</v>
      </c>
      <c r="J3793" s="9" t="str">
        <f>VLOOKUP(Tabla1[[#This Row],[CodigoEmpleado]],Originales!$M$3:$P$13,2,FALSE)</f>
        <v>Pepe</v>
      </c>
      <c r="K3793" s="10">
        <f>YEAR(Tabla1[[#This Row],[Fecha]])</f>
        <v>2012</v>
      </c>
      <c r="L3793" s="11">
        <f>MONTH(Tabla1[[#This Row],[Fecha]])</f>
        <v>6</v>
      </c>
      <c r="M3793" s="11">
        <f>DAY(Tabla1[[#This Row],[Fecha]])</f>
        <v>10</v>
      </c>
      <c r="N3793" s="11">
        <f>WEEKDAY(Tabla1[[#This Row],[Fecha]],2)</f>
        <v>7</v>
      </c>
      <c r="O3793" s="11" t="str">
        <f t="shared" si="59"/>
        <v>Domingo</v>
      </c>
    </row>
    <row r="3794" spans="1:15" x14ac:dyDescent="0.25">
      <c r="A3794" s="4">
        <v>41071</v>
      </c>
      <c r="B3794">
        <v>1</v>
      </c>
      <c r="C3794">
        <v>1</v>
      </c>
      <c r="D3794" s="5" t="s">
        <v>41</v>
      </c>
      <c r="E3794" s="6">
        <v>665.18</v>
      </c>
      <c r="F3794" s="6">
        <v>1033.07</v>
      </c>
      <c r="G3794" s="6">
        <v>1698.25</v>
      </c>
      <c r="H3794" s="6" t="str">
        <f>VLOOKUP(Tabla1[[#This Row],[Caja]],Originales!$I$3:$K$6,2,FALSE)</f>
        <v>Tenerife Norte</v>
      </c>
      <c r="I3794" s="6" t="str">
        <f>VLOOKUP(Tabla1[[#This Row],[Caja]],Originales!$I$3:$K$6,3,FALSE)</f>
        <v>Tenerife</v>
      </c>
      <c r="J3794" s="9" t="str">
        <f>VLOOKUP(Tabla1[[#This Row],[CodigoEmpleado]],Originales!$M$3:$P$13,2,FALSE)</f>
        <v>Javi</v>
      </c>
      <c r="K3794" s="10">
        <f>YEAR(Tabla1[[#This Row],[Fecha]])</f>
        <v>2012</v>
      </c>
      <c r="L3794" s="11">
        <f>MONTH(Tabla1[[#This Row],[Fecha]])</f>
        <v>6</v>
      </c>
      <c r="M3794" s="11">
        <f>DAY(Tabla1[[#This Row],[Fecha]])</f>
        <v>11</v>
      </c>
      <c r="N3794" s="11">
        <f>WEEKDAY(Tabla1[[#This Row],[Fecha]],2)</f>
        <v>1</v>
      </c>
      <c r="O3794" s="11" t="str">
        <f t="shared" si="59"/>
        <v>Lunes</v>
      </c>
    </row>
    <row r="3795" spans="1:15" x14ac:dyDescent="0.25">
      <c r="A3795" s="4">
        <v>41071</v>
      </c>
      <c r="B3795">
        <v>1</v>
      </c>
      <c r="C3795">
        <v>2</v>
      </c>
      <c r="D3795" s="5" t="s">
        <v>43</v>
      </c>
      <c r="E3795" s="6">
        <v>747.36</v>
      </c>
      <c r="F3795" s="6">
        <v>1157.8900000000001</v>
      </c>
      <c r="G3795" s="6">
        <v>1905.25</v>
      </c>
      <c r="H3795" s="6" t="str">
        <f>VLOOKUP(Tabla1[[#This Row],[Caja]],Originales!$I$3:$K$6,2,FALSE)</f>
        <v>Tenerife Norte</v>
      </c>
      <c r="I3795" s="6" t="str">
        <f>VLOOKUP(Tabla1[[#This Row],[Caja]],Originales!$I$3:$K$6,3,FALSE)</f>
        <v>Tenerife</v>
      </c>
      <c r="J3795" s="9" t="str">
        <f>VLOOKUP(Tabla1[[#This Row],[CodigoEmpleado]],Originales!$M$3:$P$13,2,FALSE)</f>
        <v>Jose</v>
      </c>
      <c r="K3795" s="10">
        <f>YEAR(Tabla1[[#This Row],[Fecha]])</f>
        <v>2012</v>
      </c>
      <c r="L3795" s="11">
        <f>MONTH(Tabla1[[#This Row],[Fecha]])</f>
        <v>6</v>
      </c>
      <c r="M3795" s="11">
        <f>DAY(Tabla1[[#This Row],[Fecha]])</f>
        <v>11</v>
      </c>
      <c r="N3795" s="11">
        <f>WEEKDAY(Tabla1[[#This Row],[Fecha]],2)</f>
        <v>1</v>
      </c>
      <c r="O3795" s="11" t="str">
        <f t="shared" si="59"/>
        <v>Lunes</v>
      </c>
    </row>
    <row r="3796" spans="1:15" x14ac:dyDescent="0.25">
      <c r="A3796" s="4">
        <v>41071</v>
      </c>
      <c r="B3796">
        <v>2</v>
      </c>
      <c r="C3796">
        <v>1</v>
      </c>
      <c r="D3796" s="5" t="s">
        <v>47</v>
      </c>
      <c r="E3796" s="6">
        <v>608.08000000000004</v>
      </c>
      <c r="F3796" s="6">
        <v>949.06</v>
      </c>
      <c r="G3796" s="6">
        <v>1557.14</v>
      </c>
      <c r="H3796" s="6" t="str">
        <f>VLOOKUP(Tabla1[[#This Row],[Caja]],Originales!$I$3:$K$6,2,FALSE)</f>
        <v>Tenerife Sur</v>
      </c>
      <c r="I3796" s="6" t="str">
        <f>VLOOKUP(Tabla1[[#This Row],[Caja]],Originales!$I$3:$K$6,3,FALSE)</f>
        <v>Tenerife</v>
      </c>
      <c r="J3796" s="9" t="str">
        <f>VLOOKUP(Tabla1[[#This Row],[CodigoEmpleado]],Originales!$M$3:$P$13,2,FALSE)</f>
        <v>Toño</v>
      </c>
      <c r="K3796" s="10">
        <f>YEAR(Tabla1[[#This Row],[Fecha]])</f>
        <v>2012</v>
      </c>
      <c r="L3796" s="11">
        <f>MONTH(Tabla1[[#This Row],[Fecha]])</f>
        <v>6</v>
      </c>
      <c r="M3796" s="11">
        <f>DAY(Tabla1[[#This Row],[Fecha]])</f>
        <v>11</v>
      </c>
      <c r="N3796" s="11">
        <f>WEEKDAY(Tabla1[[#This Row],[Fecha]],2)</f>
        <v>1</v>
      </c>
      <c r="O3796" s="11" t="str">
        <f t="shared" si="59"/>
        <v>Lunes</v>
      </c>
    </row>
    <row r="3797" spans="1:15" x14ac:dyDescent="0.25">
      <c r="A3797" s="4">
        <v>41071</v>
      </c>
      <c r="B3797">
        <v>2</v>
      </c>
      <c r="C3797">
        <v>2</v>
      </c>
      <c r="D3797" s="5" t="s">
        <v>24</v>
      </c>
      <c r="E3797" s="6">
        <v>643.16999999999996</v>
      </c>
      <c r="F3797" s="6">
        <v>982.99</v>
      </c>
      <c r="G3797" s="6">
        <v>1626.16</v>
      </c>
      <c r="H3797" s="6" t="str">
        <f>VLOOKUP(Tabla1[[#This Row],[Caja]],Originales!$I$3:$K$6,2,FALSE)</f>
        <v>Tenerife Sur</v>
      </c>
      <c r="I3797" s="6" t="str">
        <f>VLOOKUP(Tabla1[[#This Row],[Caja]],Originales!$I$3:$K$6,3,FALSE)</f>
        <v>Tenerife</v>
      </c>
      <c r="J3797" s="9" t="str">
        <f>VLOOKUP(Tabla1[[#This Row],[CodigoEmpleado]],Originales!$M$3:$P$13,2,FALSE)</f>
        <v>Ana</v>
      </c>
      <c r="K3797" s="10">
        <f>YEAR(Tabla1[[#This Row],[Fecha]])</f>
        <v>2012</v>
      </c>
      <c r="L3797" s="11">
        <f>MONTH(Tabla1[[#This Row],[Fecha]])</f>
        <v>6</v>
      </c>
      <c r="M3797" s="11">
        <f>DAY(Tabla1[[#This Row],[Fecha]])</f>
        <v>11</v>
      </c>
      <c r="N3797" s="11">
        <f>WEEKDAY(Tabla1[[#This Row],[Fecha]],2)</f>
        <v>1</v>
      </c>
      <c r="O3797" s="11" t="str">
        <f t="shared" si="59"/>
        <v>Lunes</v>
      </c>
    </row>
    <row r="3798" spans="1:15" x14ac:dyDescent="0.25">
      <c r="A3798" s="4">
        <v>41071</v>
      </c>
      <c r="B3798">
        <v>3</v>
      </c>
      <c r="C3798">
        <v>1</v>
      </c>
      <c r="D3798" s="5" t="s">
        <v>30</v>
      </c>
      <c r="E3798" s="6">
        <v>697.35</v>
      </c>
      <c r="F3798" s="6">
        <v>1076.44</v>
      </c>
      <c r="G3798" s="6">
        <v>1773.79</v>
      </c>
      <c r="H3798" s="6" t="str">
        <f>VLOOKUP(Tabla1[[#This Row],[Caja]],Originales!$I$3:$K$6,2,FALSE)</f>
        <v>Las Canteras</v>
      </c>
      <c r="I3798" s="6" t="str">
        <f>VLOOKUP(Tabla1[[#This Row],[Caja]],Originales!$I$3:$K$6,3,FALSE)</f>
        <v>Las Palmas</v>
      </c>
      <c r="J3798" s="9" t="str">
        <f>VLOOKUP(Tabla1[[#This Row],[CodigoEmpleado]],Originales!$M$3:$P$13,2,FALSE)</f>
        <v>Juan</v>
      </c>
      <c r="K3798" s="10">
        <f>YEAR(Tabla1[[#This Row],[Fecha]])</f>
        <v>2012</v>
      </c>
      <c r="L3798" s="11">
        <f>MONTH(Tabla1[[#This Row],[Fecha]])</f>
        <v>6</v>
      </c>
      <c r="M3798" s="11">
        <f>DAY(Tabla1[[#This Row],[Fecha]])</f>
        <v>11</v>
      </c>
      <c r="N3798" s="11">
        <f>WEEKDAY(Tabla1[[#This Row],[Fecha]],2)</f>
        <v>1</v>
      </c>
      <c r="O3798" s="11" t="str">
        <f t="shared" si="59"/>
        <v>Lunes</v>
      </c>
    </row>
    <row r="3799" spans="1:15" x14ac:dyDescent="0.25">
      <c r="A3799" s="4">
        <v>41071</v>
      </c>
      <c r="B3799">
        <v>3</v>
      </c>
      <c r="C3799">
        <v>2</v>
      </c>
      <c r="D3799" s="5" t="s">
        <v>16</v>
      </c>
      <c r="E3799" s="6">
        <v>708.89</v>
      </c>
      <c r="F3799" s="6">
        <v>1083.54</v>
      </c>
      <c r="G3799" s="6">
        <v>1792.43</v>
      </c>
      <c r="H3799" s="6" t="str">
        <f>VLOOKUP(Tabla1[[#This Row],[Caja]],Originales!$I$3:$K$6,2,FALSE)</f>
        <v>Las Canteras</v>
      </c>
      <c r="I3799" s="6" t="str">
        <f>VLOOKUP(Tabla1[[#This Row],[Caja]],Originales!$I$3:$K$6,3,FALSE)</f>
        <v>Las Palmas</v>
      </c>
      <c r="J3799" s="9" t="str">
        <f>VLOOKUP(Tabla1[[#This Row],[CodigoEmpleado]],Originales!$M$3:$P$13,2,FALSE)</f>
        <v>Jorge</v>
      </c>
      <c r="K3799" s="10">
        <f>YEAR(Tabla1[[#This Row],[Fecha]])</f>
        <v>2012</v>
      </c>
      <c r="L3799" s="11">
        <f>MONTH(Tabla1[[#This Row],[Fecha]])</f>
        <v>6</v>
      </c>
      <c r="M3799" s="11">
        <f>DAY(Tabla1[[#This Row],[Fecha]])</f>
        <v>11</v>
      </c>
      <c r="N3799" s="11">
        <f>WEEKDAY(Tabla1[[#This Row],[Fecha]],2)</f>
        <v>1</v>
      </c>
      <c r="O3799" s="11" t="str">
        <f t="shared" si="59"/>
        <v>Lunes</v>
      </c>
    </row>
    <row r="3800" spans="1:15" x14ac:dyDescent="0.25">
      <c r="A3800" s="4">
        <v>41071</v>
      </c>
      <c r="B3800">
        <v>4</v>
      </c>
      <c r="C3800">
        <v>1</v>
      </c>
      <c r="D3800" s="5" t="s">
        <v>22</v>
      </c>
      <c r="E3800" s="6">
        <v>702.11</v>
      </c>
      <c r="F3800" s="6">
        <v>1091.3399999999999</v>
      </c>
      <c r="G3800" s="6">
        <v>1793.45</v>
      </c>
      <c r="H3800" s="6" t="str">
        <f>VLOOKUP(Tabla1[[#This Row],[Caja]],Originales!$I$3:$K$6,2,FALSE)</f>
        <v>Telde</v>
      </c>
      <c r="I3800" s="6" t="str">
        <f>VLOOKUP(Tabla1[[#This Row],[Caja]],Originales!$I$3:$K$6,3,FALSE)</f>
        <v>Las Palmas</v>
      </c>
      <c r="J3800" s="9" t="str">
        <f>VLOOKUP(Tabla1[[#This Row],[CodigoEmpleado]],Originales!$M$3:$P$13,2,FALSE)</f>
        <v>Paco</v>
      </c>
      <c r="K3800" s="10">
        <f>YEAR(Tabla1[[#This Row],[Fecha]])</f>
        <v>2012</v>
      </c>
      <c r="L3800" s="11">
        <f>MONTH(Tabla1[[#This Row],[Fecha]])</f>
        <v>6</v>
      </c>
      <c r="M3800" s="11">
        <f>DAY(Tabla1[[#This Row],[Fecha]])</f>
        <v>11</v>
      </c>
      <c r="N3800" s="11">
        <f>WEEKDAY(Tabla1[[#This Row],[Fecha]],2)</f>
        <v>1</v>
      </c>
      <c r="O3800" s="11" t="str">
        <f t="shared" si="59"/>
        <v>Lunes</v>
      </c>
    </row>
    <row r="3801" spans="1:15" x14ac:dyDescent="0.25">
      <c r="A3801" s="4">
        <v>41071</v>
      </c>
      <c r="B3801">
        <v>4</v>
      </c>
      <c r="C3801">
        <v>2</v>
      </c>
      <c r="D3801" s="5" t="s">
        <v>27</v>
      </c>
      <c r="E3801" s="6">
        <v>813.45</v>
      </c>
      <c r="F3801" s="6">
        <v>1229.57</v>
      </c>
      <c r="G3801" s="6">
        <v>2043.02</v>
      </c>
      <c r="H3801" s="6" t="str">
        <f>VLOOKUP(Tabla1[[#This Row],[Caja]],Originales!$I$3:$K$6,2,FALSE)</f>
        <v>Telde</v>
      </c>
      <c r="I3801" s="6" t="str">
        <f>VLOOKUP(Tabla1[[#This Row],[Caja]],Originales!$I$3:$K$6,3,FALSE)</f>
        <v>Las Palmas</v>
      </c>
      <c r="J3801" s="9" t="str">
        <f>VLOOKUP(Tabla1[[#This Row],[CodigoEmpleado]],Originales!$M$3:$P$13,2,FALSE)</f>
        <v>Bea</v>
      </c>
      <c r="K3801" s="10">
        <f>YEAR(Tabla1[[#This Row],[Fecha]])</f>
        <v>2012</v>
      </c>
      <c r="L3801" s="11">
        <f>MONTH(Tabla1[[#This Row],[Fecha]])</f>
        <v>6</v>
      </c>
      <c r="M3801" s="11">
        <f>DAY(Tabla1[[#This Row],[Fecha]])</f>
        <v>11</v>
      </c>
      <c r="N3801" s="11">
        <f>WEEKDAY(Tabla1[[#This Row],[Fecha]],2)</f>
        <v>1</v>
      </c>
      <c r="O3801" s="11" t="str">
        <f t="shared" si="59"/>
        <v>Lunes</v>
      </c>
    </row>
    <row r="3802" spans="1:15" x14ac:dyDescent="0.25">
      <c r="A3802" s="4">
        <v>41072</v>
      </c>
      <c r="B3802">
        <v>1</v>
      </c>
      <c r="C3802">
        <v>1</v>
      </c>
      <c r="D3802" s="5" t="s">
        <v>32</v>
      </c>
      <c r="E3802" s="6">
        <v>630.25</v>
      </c>
      <c r="F3802" s="6">
        <v>979.22</v>
      </c>
      <c r="G3802" s="6">
        <v>1609.47</v>
      </c>
      <c r="H3802" s="6" t="str">
        <f>VLOOKUP(Tabla1[[#This Row],[Caja]],Originales!$I$3:$K$6,2,FALSE)</f>
        <v>Tenerife Norte</v>
      </c>
      <c r="I3802" s="6" t="str">
        <f>VLOOKUP(Tabla1[[#This Row],[Caja]],Originales!$I$3:$K$6,3,FALSE)</f>
        <v>Tenerife</v>
      </c>
      <c r="J3802" s="9" t="str">
        <f>VLOOKUP(Tabla1[[#This Row],[CodigoEmpleado]],Originales!$M$3:$P$13,2,FALSE)</f>
        <v>Ana</v>
      </c>
      <c r="K3802" s="10">
        <f>YEAR(Tabla1[[#This Row],[Fecha]])</f>
        <v>2012</v>
      </c>
      <c r="L3802" s="11">
        <f>MONTH(Tabla1[[#This Row],[Fecha]])</f>
        <v>6</v>
      </c>
      <c r="M3802" s="11">
        <f>DAY(Tabla1[[#This Row],[Fecha]])</f>
        <v>12</v>
      </c>
      <c r="N3802" s="11">
        <f>WEEKDAY(Tabla1[[#This Row],[Fecha]],2)</f>
        <v>2</v>
      </c>
      <c r="O3802" s="11" t="str">
        <f t="shared" si="59"/>
        <v>Martes</v>
      </c>
    </row>
    <row r="3803" spans="1:15" x14ac:dyDescent="0.25">
      <c r="A3803" s="4">
        <v>41072</v>
      </c>
      <c r="B3803">
        <v>1</v>
      </c>
      <c r="C3803">
        <v>2</v>
      </c>
      <c r="D3803" s="5" t="s">
        <v>37</v>
      </c>
      <c r="E3803" s="6">
        <v>686.64</v>
      </c>
      <c r="F3803" s="6">
        <v>1063.82</v>
      </c>
      <c r="G3803" s="6">
        <v>1750.46</v>
      </c>
      <c r="H3803" s="6" t="str">
        <f>VLOOKUP(Tabla1[[#This Row],[Caja]],Originales!$I$3:$K$6,2,FALSE)</f>
        <v>Tenerife Norte</v>
      </c>
      <c r="I3803" s="6" t="str">
        <f>VLOOKUP(Tabla1[[#This Row],[Caja]],Originales!$I$3:$K$6,3,FALSE)</f>
        <v>Tenerife</v>
      </c>
      <c r="J3803" s="9" t="str">
        <f>VLOOKUP(Tabla1[[#This Row],[CodigoEmpleado]],Originales!$M$3:$P$13,2,FALSE)</f>
        <v>Luis</v>
      </c>
      <c r="K3803" s="10">
        <f>YEAR(Tabla1[[#This Row],[Fecha]])</f>
        <v>2012</v>
      </c>
      <c r="L3803" s="11">
        <f>MONTH(Tabla1[[#This Row],[Fecha]])</f>
        <v>6</v>
      </c>
      <c r="M3803" s="11">
        <f>DAY(Tabla1[[#This Row],[Fecha]])</f>
        <v>12</v>
      </c>
      <c r="N3803" s="11">
        <f>WEEKDAY(Tabla1[[#This Row],[Fecha]],2)</f>
        <v>2</v>
      </c>
      <c r="O3803" s="11" t="str">
        <f t="shared" si="59"/>
        <v>Martes</v>
      </c>
    </row>
    <row r="3804" spans="1:15" x14ac:dyDescent="0.25">
      <c r="A3804" s="4">
        <v>41072</v>
      </c>
      <c r="B3804">
        <v>2</v>
      </c>
      <c r="C3804">
        <v>1</v>
      </c>
      <c r="D3804" s="5" t="s">
        <v>40</v>
      </c>
      <c r="E3804" s="6">
        <v>676.88</v>
      </c>
      <c r="F3804" s="6">
        <v>1031.43</v>
      </c>
      <c r="G3804" s="6">
        <v>1708.31</v>
      </c>
      <c r="H3804" s="6" t="str">
        <f>VLOOKUP(Tabla1[[#This Row],[Caja]],Originales!$I$3:$K$6,2,FALSE)</f>
        <v>Tenerife Sur</v>
      </c>
      <c r="I3804" s="6" t="str">
        <f>VLOOKUP(Tabla1[[#This Row],[Caja]],Originales!$I$3:$K$6,3,FALSE)</f>
        <v>Tenerife</v>
      </c>
      <c r="J3804" s="9" t="str">
        <f>VLOOKUP(Tabla1[[#This Row],[CodigoEmpleado]],Originales!$M$3:$P$13,2,FALSE)</f>
        <v>Pepe</v>
      </c>
      <c r="K3804" s="10">
        <f>YEAR(Tabla1[[#This Row],[Fecha]])</f>
        <v>2012</v>
      </c>
      <c r="L3804" s="11">
        <f>MONTH(Tabla1[[#This Row],[Fecha]])</f>
        <v>6</v>
      </c>
      <c r="M3804" s="11">
        <f>DAY(Tabla1[[#This Row],[Fecha]])</f>
        <v>12</v>
      </c>
      <c r="N3804" s="11">
        <f>WEEKDAY(Tabla1[[#This Row],[Fecha]],2)</f>
        <v>2</v>
      </c>
      <c r="O3804" s="11" t="str">
        <f t="shared" si="59"/>
        <v>Martes</v>
      </c>
    </row>
    <row r="3805" spans="1:15" x14ac:dyDescent="0.25">
      <c r="A3805" s="4">
        <v>41072</v>
      </c>
      <c r="B3805">
        <v>2</v>
      </c>
      <c r="C3805">
        <v>2</v>
      </c>
      <c r="D3805" s="5" t="s">
        <v>41</v>
      </c>
      <c r="E3805" s="6">
        <v>731.29</v>
      </c>
      <c r="F3805" s="6">
        <v>1124.8499999999999</v>
      </c>
      <c r="G3805" s="6">
        <v>1856.14</v>
      </c>
      <c r="H3805" s="6" t="str">
        <f>VLOOKUP(Tabla1[[#This Row],[Caja]],Originales!$I$3:$K$6,2,FALSE)</f>
        <v>Tenerife Sur</v>
      </c>
      <c r="I3805" s="6" t="str">
        <f>VLOOKUP(Tabla1[[#This Row],[Caja]],Originales!$I$3:$K$6,3,FALSE)</f>
        <v>Tenerife</v>
      </c>
      <c r="J3805" s="9" t="str">
        <f>VLOOKUP(Tabla1[[#This Row],[CodigoEmpleado]],Originales!$M$3:$P$13,2,FALSE)</f>
        <v>Javi</v>
      </c>
      <c r="K3805" s="10">
        <f>YEAR(Tabla1[[#This Row],[Fecha]])</f>
        <v>2012</v>
      </c>
      <c r="L3805" s="11">
        <f>MONTH(Tabla1[[#This Row],[Fecha]])</f>
        <v>6</v>
      </c>
      <c r="M3805" s="11">
        <f>DAY(Tabla1[[#This Row],[Fecha]])</f>
        <v>12</v>
      </c>
      <c r="N3805" s="11">
        <f>WEEKDAY(Tabla1[[#This Row],[Fecha]],2)</f>
        <v>2</v>
      </c>
      <c r="O3805" s="11" t="str">
        <f t="shared" si="59"/>
        <v>Martes</v>
      </c>
    </row>
    <row r="3806" spans="1:15" x14ac:dyDescent="0.25">
      <c r="A3806" s="4">
        <v>41072</v>
      </c>
      <c r="B3806">
        <v>3</v>
      </c>
      <c r="C3806">
        <v>1</v>
      </c>
      <c r="D3806" s="5" t="s">
        <v>43</v>
      </c>
      <c r="E3806" s="6">
        <v>635.01</v>
      </c>
      <c r="F3806" s="6">
        <v>986.8</v>
      </c>
      <c r="G3806" s="6">
        <v>1621.81</v>
      </c>
      <c r="H3806" s="6" t="str">
        <f>VLOOKUP(Tabla1[[#This Row],[Caja]],Originales!$I$3:$K$6,2,FALSE)</f>
        <v>Las Canteras</v>
      </c>
      <c r="I3806" s="6" t="str">
        <f>VLOOKUP(Tabla1[[#This Row],[Caja]],Originales!$I$3:$K$6,3,FALSE)</f>
        <v>Las Palmas</v>
      </c>
      <c r="J3806" s="9" t="str">
        <f>VLOOKUP(Tabla1[[#This Row],[CodigoEmpleado]],Originales!$M$3:$P$13,2,FALSE)</f>
        <v>Jose</v>
      </c>
      <c r="K3806" s="10">
        <f>YEAR(Tabla1[[#This Row],[Fecha]])</f>
        <v>2012</v>
      </c>
      <c r="L3806" s="11">
        <f>MONTH(Tabla1[[#This Row],[Fecha]])</f>
        <v>6</v>
      </c>
      <c r="M3806" s="11">
        <f>DAY(Tabla1[[#This Row],[Fecha]])</f>
        <v>12</v>
      </c>
      <c r="N3806" s="11">
        <f>WEEKDAY(Tabla1[[#This Row],[Fecha]],2)</f>
        <v>2</v>
      </c>
      <c r="O3806" s="11" t="str">
        <f t="shared" si="59"/>
        <v>Martes</v>
      </c>
    </row>
    <row r="3807" spans="1:15" x14ac:dyDescent="0.25">
      <c r="A3807" s="4">
        <v>41072</v>
      </c>
      <c r="B3807">
        <v>3</v>
      </c>
      <c r="C3807">
        <v>2</v>
      </c>
      <c r="D3807" s="5" t="s">
        <v>47</v>
      </c>
      <c r="E3807" s="6">
        <v>772.47</v>
      </c>
      <c r="F3807" s="6">
        <v>1159.3900000000001</v>
      </c>
      <c r="G3807" s="6">
        <v>1931.86</v>
      </c>
      <c r="H3807" s="6" t="str">
        <f>VLOOKUP(Tabla1[[#This Row],[Caja]],Originales!$I$3:$K$6,2,FALSE)</f>
        <v>Las Canteras</v>
      </c>
      <c r="I3807" s="6" t="str">
        <f>VLOOKUP(Tabla1[[#This Row],[Caja]],Originales!$I$3:$K$6,3,FALSE)</f>
        <v>Las Palmas</v>
      </c>
      <c r="J3807" s="9" t="str">
        <f>VLOOKUP(Tabla1[[#This Row],[CodigoEmpleado]],Originales!$M$3:$P$13,2,FALSE)</f>
        <v>Toño</v>
      </c>
      <c r="K3807" s="10">
        <f>YEAR(Tabla1[[#This Row],[Fecha]])</f>
        <v>2012</v>
      </c>
      <c r="L3807" s="11">
        <f>MONTH(Tabla1[[#This Row],[Fecha]])</f>
        <v>6</v>
      </c>
      <c r="M3807" s="11">
        <f>DAY(Tabla1[[#This Row],[Fecha]])</f>
        <v>12</v>
      </c>
      <c r="N3807" s="11">
        <f>WEEKDAY(Tabla1[[#This Row],[Fecha]],2)</f>
        <v>2</v>
      </c>
      <c r="O3807" s="11" t="str">
        <f t="shared" si="59"/>
        <v>Martes</v>
      </c>
    </row>
    <row r="3808" spans="1:15" x14ac:dyDescent="0.25">
      <c r="A3808" s="4">
        <v>41072</v>
      </c>
      <c r="B3808">
        <v>4</v>
      </c>
      <c r="C3808">
        <v>1</v>
      </c>
      <c r="D3808" s="5" t="s">
        <v>24</v>
      </c>
      <c r="E3808" s="6">
        <v>682.1</v>
      </c>
      <c r="F3808" s="6">
        <v>1073.06</v>
      </c>
      <c r="G3808" s="6">
        <v>1755.16</v>
      </c>
      <c r="H3808" s="6" t="str">
        <f>VLOOKUP(Tabla1[[#This Row],[Caja]],Originales!$I$3:$K$6,2,FALSE)</f>
        <v>Telde</v>
      </c>
      <c r="I3808" s="6" t="str">
        <f>VLOOKUP(Tabla1[[#This Row],[Caja]],Originales!$I$3:$K$6,3,FALSE)</f>
        <v>Las Palmas</v>
      </c>
      <c r="J3808" s="9" t="str">
        <f>VLOOKUP(Tabla1[[#This Row],[CodigoEmpleado]],Originales!$M$3:$P$13,2,FALSE)</f>
        <v>Ana</v>
      </c>
      <c r="K3808" s="10">
        <f>YEAR(Tabla1[[#This Row],[Fecha]])</f>
        <v>2012</v>
      </c>
      <c r="L3808" s="11">
        <f>MONTH(Tabla1[[#This Row],[Fecha]])</f>
        <v>6</v>
      </c>
      <c r="M3808" s="11">
        <f>DAY(Tabla1[[#This Row],[Fecha]])</f>
        <v>12</v>
      </c>
      <c r="N3808" s="11">
        <f>WEEKDAY(Tabla1[[#This Row],[Fecha]],2)</f>
        <v>2</v>
      </c>
      <c r="O3808" s="11" t="str">
        <f t="shared" si="59"/>
        <v>Martes</v>
      </c>
    </row>
    <row r="3809" spans="1:15" x14ac:dyDescent="0.25">
      <c r="A3809" s="4">
        <v>41072</v>
      </c>
      <c r="B3809">
        <v>4</v>
      </c>
      <c r="C3809">
        <v>2</v>
      </c>
      <c r="D3809" s="5" t="s">
        <v>30</v>
      </c>
      <c r="E3809" s="6">
        <v>610.46</v>
      </c>
      <c r="F3809" s="6">
        <v>922.9</v>
      </c>
      <c r="G3809" s="6">
        <v>1533.36</v>
      </c>
      <c r="H3809" s="6" t="str">
        <f>VLOOKUP(Tabla1[[#This Row],[Caja]],Originales!$I$3:$K$6,2,FALSE)</f>
        <v>Telde</v>
      </c>
      <c r="I3809" s="6" t="str">
        <f>VLOOKUP(Tabla1[[#This Row],[Caja]],Originales!$I$3:$K$6,3,FALSE)</f>
        <v>Las Palmas</v>
      </c>
      <c r="J3809" s="9" t="str">
        <f>VLOOKUP(Tabla1[[#This Row],[CodigoEmpleado]],Originales!$M$3:$P$13,2,FALSE)</f>
        <v>Juan</v>
      </c>
      <c r="K3809" s="10">
        <f>YEAR(Tabla1[[#This Row],[Fecha]])</f>
        <v>2012</v>
      </c>
      <c r="L3809" s="11">
        <f>MONTH(Tabla1[[#This Row],[Fecha]])</f>
        <v>6</v>
      </c>
      <c r="M3809" s="11">
        <f>DAY(Tabla1[[#This Row],[Fecha]])</f>
        <v>12</v>
      </c>
      <c r="N3809" s="11">
        <f>WEEKDAY(Tabla1[[#This Row],[Fecha]],2)</f>
        <v>2</v>
      </c>
      <c r="O3809" s="11" t="str">
        <f t="shared" si="59"/>
        <v>Martes</v>
      </c>
    </row>
    <row r="3810" spans="1:15" x14ac:dyDescent="0.25">
      <c r="A3810" s="4">
        <v>41073</v>
      </c>
      <c r="B3810">
        <v>1</v>
      </c>
      <c r="C3810">
        <v>1</v>
      </c>
      <c r="D3810" s="5" t="s">
        <v>16</v>
      </c>
      <c r="E3810" s="6">
        <v>611.15</v>
      </c>
      <c r="F3810" s="6">
        <v>922.89</v>
      </c>
      <c r="G3810" s="6">
        <v>1534.04</v>
      </c>
      <c r="H3810" s="6" t="str">
        <f>VLOOKUP(Tabla1[[#This Row],[Caja]],Originales!$I$3:$K$6,2,FALSE)</f>
        <v>Tenerife Norte</v>
      </c>
      <c r="I3810" s="6" t="str">
        <f>VLOOKUP(Tabla1[[#This Row],[Caja]],Originales!$I$3:$K$6,3,FALSE)</f>
        <v>Tenerife</v>
      </c>
      <c r="J3810" s="9" t="str">
        <f>VLOOKUP(Tabla1[[#This Row],[CodigoEmpleado]],Originales!$M$3:$P$13,2,FALSE)</f>
        <v>Jorge</v>
      </c>
      <c r="K3810" s="10">
        <f>YEAR(Tabla1[[#This Row],[Fecha]])</f>
        <v>2012</v>
      </c>
      <c r="L3810" s="11">
        <f>MONTH(Tabla1[[#This Row],[Fecha]])</f>
        <v>6</v>
      </c>
      <c r="M3810" s="11">
        <f>DAY(Tabla1[[#This Row],[Fecha]])</f>
        <v>13</v>
      </c>
      <c r="N3810" s="11">
        <f>WEEKDAY(Tabla1[[#This Row],[Fecha]],2)</f>
        <v>3</v>
      </c>
      <c r="O3810" s="11" t="str">
        <f t="shared" si="59"/>
        <v>Miércoles</v>
      </c>
    </row>
    <row r="3811" spans="1:15" x14ac:dyDescent="0.25">
      <c r="A3811" s="4">
        <v>41073</v>
      </c>
      <c r="B3811">
        <v>1</v>
      </c>
      <c r="C3811">
        <v>2</v>
      </c>
      <c r="D3811" s="5" t="s">
        <v>22</v>
      </c>
      <c r="E3811" s="6">
        <v>603.1</v>
      </c>
      <c r="F3811" s="6">
        <v>967.76</v>
      </c>
      <c r="G3811" s="6">
        <v>1570.86</v>
      </c>
      <c r="H3811" s="6" t="str">
        <f>VLOOKUP(Tabla1[[#This Row],[Caja]],Originales!$I$3:$K$6,2,FALSE)</f>
        <v>Tenerife Norte</v>
      </c>
      <c r="I3811" s="6" t="str">
        <f>VLOOKUP(Tabla1[[#This Row],[Caja]],Originales!$I$3:$K$6,3,FALSE)</f>
        <v>Tenerife</v>
      </c>
      <c r="J3811" s="9" t="str">
        <f>VLOOKUP(Tabla1[[#This Row],[CodigoEmpleado]],Originales!$M$3:$P$13,2,FALSE)</f>
        <v>Paco</v>
      </c>
      <c r="K3811" s="10">
        <f>YEAR(Tabla1[[#This Row],[Fecha]])</f>
        <v>2012</v>
      </c>
      <c r="L3811" s="11">
        <f>MONTH(Tabla1[[#This Row],[Fecha]])</f>
        <v>6</v>
      </c>
      <c r="M3811" s="11">
        <f>DAY(Tabla1[[#This Row],[Fecha]])</f>
        <v>13</v>
      </c>
      <c r="N3811" s="11">
        <f>WEEKDAY(Tabla1[[#This Row],[Fecha]],2)</f>
        <v>3</v>
      </c>
      <c r="O3811" s="11" t="str">
        <f t="shared" si="59"/>
        <v>Miércoles</v>
      </c>
    </row>
    <row r="3812" spans="1:15" x14ac:dyDescent="0.25">
      <c r="A3812" s="4">
        <v>41073</v>
      </c>
      <c r="B3812">
        <v>2</v>
      </c>
      <c r="C3812">
        <v>1</v>
      </c>
      <c r="D3812" s="5" t="s">
        <v>27</v>
      </c>
      <c r="E3812" s="6">
        <v>637.54</v>
      </c>
      <c r="F3812" s="6">
        <v>979.36</v>
      </c>
      <c r="G3812" s="6">
        <v>1616.9</v>
      </c>
      <c r="H3812" s="6" t="str">
        <f>VLOOKUP(Tabla1[[#This Row],[Caja]],Originales!$I$3:$K$6,2,FALSE)</f>
        <v>Tenerife Sur</v>
      </c>
      <c r="I3812" s="6" t="str">
        <f>VLOOKUP(Tabla1[[#This Row],[Caja]],Originales!$I$3:$K$6,3,FALSE)</f>
        <v>Tenerife</v>
      </c>
      <c r="J3812" s="9" t="str">
        <f>VLOOKUP(Tabla1[[#This Row],[CodigoEmpleado]],Originales!$M$3:$P$13,2,FALSE)</f>
        <v>Bea</v>
      </c>
      <c r="K3812" s="10">
        <f>YEAR(Tabla1[[#This Row],[Fecha]])</f>
        <v>2012</v>
      </c>
      <c r="L3812" s="11">
        <f>MONTH(Tabla1[[#This Row],[Fecha]])</f>
        <v>6</v>
      </c>
      <c r="M3812" s="11">
        <f>DAY(Tabla1[[#This Row],[Fecha]])</f>
        <v>13</v>
      </c>
      <c r="N3812" s="11">
        <f>WEEKDAY(Tabla1[[#This Row],[Fecha]],2)</f>
        <v>3</v>
      </c>
      <c r="O3812" s="11" t="str">
        <f t="shared" si="59"/>
        <v>Miércoles</v>
      </c>
    </row>
    <row r="3813" spans="1:15" x14ac:dyDescent="0.25">
      <c r="A3813" s="4">
        <v>41073</v>
      </c>
      <c r="B3813">
        <v>2</v>
      </c>
      <c r="C3813">
        <v>2</v>
      </c>
      <c r="D3813" s="5" t="s">
        <v>32</v>
      </c>
      <c r="E3813" s="6">
        <v>797.03</v>
      </c>
      <c r="F3813" s="6">
        <v>1268.97</v>
      </c>
      <c r="G3813" s="6">
        <v>2066</v>
      </c>
      <c r="H3813" s="6" t="str">
        <f>VLOOKUP(Tabla1[[#This Row],[Caja]],Originales!$I$3:$K$6,2,FALSE)</f>
        <v>Tenerife Sur</v>
      </c>
      <c r="I3813" s="6" t="str">
        <f>VLOOKUP(Tabla1[[#This Row],[Caja]],Originales!$I$3:$K$6,3,FALSE)</f>
        <v>Tenerife</v>
      </c>
      <c r="J3813" s="9" t="str">
        <f>VLOOKUP(Tabla1[[#This Row],[CodigoEmpleado]],Originales!$M$3:$P$13,2,FALSE)</f>
        <v>Ana</v>
      </c>
      <c r="K3813" s="10">
        <f>YEAR(Tabla1[[#This Row],[Fecha]])</f>
        <v>2012</v>
      </c>
      <c r="L3813" s="11">
        <f>MONTH(Tabla1[[#This Row],[Fecha]])</f>
        <v>6</v>
      </c>
      <c r="M3813" s="11">
        <f>DAY(Tabla1[[#This Row],[Fecha]])</f>
        <v>13</v>
      </c>
      <c r="N3813" s="11">
        <f>WEEKDAY(Tabla1[[#This Row],[Fecha]],2)</f>
        <v>3</v>
      </c>
      <c r="O3813" s="11" t="str">
        <f t="shared" si="59"/>
        <v>Miércoles</v>
      </c>
    </row>
    <row r="3814" spans="1:15" x14ac:dyDescent="0.25">
      <c r="A3814" s="4">
        <v>41073</v>
      </c>
      <c r="B3814">
        <v>3</v>
      </c>
      <c r="C3814">
        <v>1</v>
      </c>
      <c r="D3814" s="5" t="s">
        <v>37</v>
      </c>
      <c r="E3814" s="6">
        <v>693.89</v>
      </c>
      <c r="F3814" s="6">
        <v>1104.1099999999999</v>
      </c>
      <c r="G3814" s="6">
        <v>1798</v>
      </c>
      <c r="H3814" s="6" t="str">
        <f>VLOOKUP(Tabla1[[#This Row],[Caja]],Originales!$I$3:$K$6,2,FALSE)</f>
        <v>Las Canteras</v>
      </c>
      <c r="I3814" s="6" t="str">
        <f>VLOOKUP(Tabla1[[#This Row],[Caja]],Originales!$I$3:$K$6,3,FALSE)</f>
        <v>Las Palmas</v>
      </c>
      <c r="J3814" s="9" t="str">
        <f>VLOOKUP(Tabla1[[#This Row],[CodigoEmpleado]],Originales!$M$3:$P$13,2,FALSE)</f>
        <v>Luis</v>
      </c>
      <c r="K3814" s="10">
        <f>YEAR(Tabla1[[#This Row],[Fecha]])</f>
        <v>2012</v>
      </c>
      <c r="L3814" s="11">
        <f>MONTH(Tabla1[[#This Row],[Fecha]])</f>
        <v>6</v>
      </c>
      <c r="M3814" s="11">
        <f>DAY(Tabla1[[#This Row],[Fecha]])</f>
        <v>13</v>
      </c>
      <c r="N3814" s="11">
        <f>WEEKDAY(Tabla1[[#This Row],[Fecha]],2)</f>
        <v>3</v>
      </c>
      <c r="O3814" s="11" t="str">
        <f t="shared" si="59"/>
        <v>Miércoles</v>
      </c>
    </row>
    <row r="3815" spans="1:15" x14ac:dyDescent="0.25">
      <c r="A3815" s="4">
        <v>41073</v>
      </c>
      <c r="B3815">
        <v>3</v>
      </c>
      <c r="C3815">
        <v>2</v>
      </c>
      <c r="D3815" s="5" t="s">
        <v>40</v>
      </c>
      <c r="E3815" s="6">
        <v>791.42</v>
      </c>
      <c r="F3815" s="6">
        <v>1203.67</v>
      </c>
      <c r="G3815" s="6">
        <v>1995.09</v>
      </c>
      <c r="H3815" s="6" t="str">
        <f>VLOOKUP(Tabla1[[#This Row],[Caja]],Originales!$I$3:$K$6,2,FALSE)</f>
        <v>Las Canteras</v>
      </c>
      <c r="I3815" s="6" t="str">
        <f>VLOOKUP(Tabla1[[#This Row],[Caja]],Originales!$I$3:$K$6,3,FALSE)</f>
        <v>Las Palmas</v>
      </c>
      <c r="J3815" s="9" t="str">
        <f>VLOOKUP(Tabla1[[#This Row],[CodigoEmpleado]],Originales!$M$3:$P$13,2,FALSE)</f>
        <v>Pepe</v>
      </c>
      <c r="K3815" s="10">
        <f>YEAR(Tabla1[[#This Row],[Fecha]])</f>
        <v>2012</v>
      </c>
      <c r="L3815" s="11">
        <f>MONTH(Tabla1[[#This Row],[Fecha]])</f>
        <v>6</v>
      </c>
      <c r="M3815" s="11">
        <f>DAY(Tabla1[[#This Row],[Fecha]])</f>
        <v>13</v>
      </c>
      <c r="N3815" s="11">
        <f>WEEKDAY(Tabla1[[#This Row],[Fecha]],2)</f>
        <v>3</v>
      </c>
      <c r="O3815" s="11" t="str">
        <f t="shared" si="59"/>
        <v>Miércoles</v>
      </c>
    </row>
    <row r="3816" spans="1:15" x14ac:dyDescent="0.25">
      <c r="A3816" s="4">
        <v>41073</v>
      </c>
      <c r="B3816">
        <v>4</v>
      </c>
      <c r="C3816">
        <v>1</v>
      </c>
      <c r="D3816" s="5" t="s">
        <v>41</v>
      </c>
      <c r="E3816" s="6">
        <v>701.28</v>
      </c>
      <c r="F3816" s="6">
        <v>1060.3399999999999</v>
      </c>
      <c r="G3816" s="6">
        <v>1761.62</v>
      </c>
      <c r="H3816" s="6" t="str">
        <f>VLOOKUP(Tabla1[[#This Row],[Caja]],Originales!$I$3:$K$6,2,FALSE)</f>
        <v>Telde</v>
      </c>
      <c r="I3816" s="6" t="str">
        <f>VLOOKUP(Tabla1[[#This Row],[Caja]],Originales!$I$3:$K$6,3,FALSE)</f>
        <v>Las Palmas</v>
      </c>
      <c r="J3816" s="9" t="str">
        <f>VLOOKUP(Tabla1[[#This Row],[CodigoEmpleado]],Originales!$M$3:$P$13,2,FALSE)</f>
        <v>Javi</v>
      </c>
      <c r="K3816" s="10">
        <f>YEAR(Tabla1[[#This Row],[Fecha]])</f>
        <v>2012</v>
      </c>
      <c r="L3816" s="11">
        <f>MONTH(Tabla1[[#This Row],[Fecha]])</f>
        <v>6</v>
      </c>
      <c r="M3816" s="11">
        <f>DAY(Tabla1[[#This Row],[Fecha]])</f>
        <v>13</v>
      </c>
      <c r="N3816" s="11">
        <f>WEEKDAY(Tabla1[[#This Row],[Fecha]],2)</f>
        <v>3</v>
      </c>
      <c r="O3816" s="11" t="str">
        <f t="shared" si="59"/>
        <v>Miércoles</v>
      </c>
    </row>
    <row r="3817" spans="1:15" x14ac:dyDescent="0.25">
      <c r="A3817" s="4">
        <v>41073</v>
      </c>
      <c r="B3817">
        <v>4</v>
      </c>
      <c r="C3817">
        <v>2</v>
      </c>
      <c r="D3817" s="5" t="s">
        <v>43</v>
      </c>
      <c r="E3817" s="6">
        <v>670.45</v>
      </c>
      <c r="F3817" s="6">
        <v>1075.44</v>
      </c>
      <c r="G3817" s="6">
        <v>1745.89</v>
      </c>
      <c r="H3817" s="6" t="str">
        <f>VLOOKUP(Tabla1[[#This Row],[Caja]],Originales!$I$3:$K$6,2,FALSE)</f>
        <v>Telde</v>
      </c>
      <c r="I3817" s="6" t="str">
        <f>VLOOKUP(Tabla1[[#This Row],[Caja]],Originales!$I$3:$K$6,3,FALSE)</f>
        <v>Las Palmas</v>
      </c>
      <c r="J3817" s="9" t="str">
        <f>VLOOKUP(Tabla1[[#This Row],[CodigoEmpleado]],Originales!$M$3:$P$13,2,FALSE)</f>
        <v>Jose</v>
      </c>
      <c r="K3817" s="10">
        <f>YEAR(Tabla1[[#This Row],[Fecha]])</f>
        <v>2012</v>
      </c>
      <c r="L3817" s="11">
        <f>MONTH(Tabla1[[#This Row],[Fecha]])</f>
        <v>6</v>
      </c>
      <c r="M3817" s="11">
        <f>DAY(Tabla1[[#This Row],[Fecha]])</f>
        <v>13</v>
      </c>
      <c r="N3817" s="11">
        <f>WEEKDAY(Tabla1[[#This Row],[Fecha]],2)</f>
        <v>3</v>
      </c>
      <c r="O3817" s="11" t="str">
        <f t="shared" si="59"/>
        <v>Miércoles</v>
      </c>
    </row>
    <row r="3818" spans="1:15" x14ac:dyDescent="0.25">
      <c r="A3818" s="4">
        <v>41074</v>
      </c>
      <c r="B3818">
        <v>1</v>
      </c>
      <c r="C3818">
        <v>1</v>
      </c>
      <c r="D3818" s="5" t="s">
        <v>47</v>
      </c>
      <c r="E3818" s="6">
        <v>631.39</v>
      </c>
      <c r="F3818" s="6">
        <v>984.17</v>
      </c>
      <c r="G3818" s="6">
        <v>1615.56</v>
      </c>
      <c r="H3818" s="6" t="str">
        <f>VLOOKUP(Tabla1[[#This Row],[Caja]],Originales!$I$3:$K$6,2,FALSE)</f>
        <v>Tenerife Norte</v>
      </c>
      <c r="I3818" s="6" t="str">
        <f>VLOOKUP(Tabla1[[#This Row],[Caja]],Originales!$I$3:$K$6,3,FALSE)</f>
        <v>Tenerife</v>
      </c>
      <c r="J3818" s="9" t="str">
        <f>VLOOKUP(Tabla1[[#This Row],[CodigoEmpleado]],Originales!$M$3:$P$13,2,FALSE)</f>
        <v>Toño</v>
      </c>
      <c r="K3818" s="10">
        <f>YEAR(Tabla1[[#This Row],[Fecha]])</f>
        <v>2012</v>
      </c>
      <c r="L3818" s="11">
        <f>MONTH(Tabla1[[#This Row],[Fecha]])</f>
        <v>6</v>
      </c>
      <c r="M3818" s="11">
        <f>DAY(Tabla1[[#This Row],[Fecha]])</f>
        <v>14</v>
      </c>
      <c r="N3818" s="11">
        <f>WEEKDAY(Tabla1[[#This Row],[Fecha]],2)</f>
        <v>4</v>
      </c>
      <c r="O3818" s="11" t="str">
        <f t="shared" si="59"/>
        <v>Jueves</v>
      </c>
    </row>
    <row r="3819" spans="1:15" x14ac:dyDescent="0.25">
      <c r="A3819" s="4">
        <v>41074</v>
      </c>
      <c r="B3819">
        <v>1</v>
      </c>
      <c r="C3819">
        <v>2</v>
      </c>
      <c r="D3819" s="5" t="s">
        <v>24</v>
      </c>
      <c r="E3819" s="6">
        <v>689.99</v>
      </c>
      <c r="F3819" s="6">
        <v>1037.67</v>
      </c>
      <c r="G3819" s="6">
        <v>1727.66</v>
      </c>
      <c r="H3819" s="6" t="str">
        <f>VLOOKUP(Tabla1[[#This Row],[Caja]],Originales!$I$3:$K$6,2,FALSE)</f>
        <v>Tenerife Norte</v>
      </c>
      <c r="I3819" s="6" t="str">
        <f>VLOOKUP(Tabla1[[#This Row],[Caja]],Originales!$I$3:$K$6,3,FALSE)</f>
        <v>Tenerife</v>
      </c>
      <c r="J3819" s="9" t="str">
        <f>VLOOKUP(Tabla1[[#This Row],[CodigoEmpleado]],Originales!$M$3:$P$13,2,FALSE)</f>
        <v>Ana</v>
      </c>
      <c r="K3819" s="10">
        <f>YEAR(Tabla1[[#This Row],[Fecha]])</f>
        <v>2012</v>
      </c>
      <c r="L3819" s="11">
        <f>MONTH(Tabla1[[#This Row],[Fecha]])</f>
        <v>6</v>
      </c>
      <c r="M3819" s="11">
        <f>DAY(Tabla1[[#This Row],[Fecha]])</f>
        <v>14</v>
      </c>
      <c r="N3819" s="11">
        <f>WEEKDAY(Tabla1[[#This Row],[Fecha]],2)</f>
        <v>4</v>
      </c>
      <c r="O3819" s="11" t="str">
        <f t="shared" si="59"/>
        <v>Jueves</v>
      </c>
    </row>
    <row r="3820" spans="1:15" x14ac:dyDescent="0.25">
      <c r="A3820" s="4">
        <v>41074</v>
      </c>
      <c r="B3820">
        <v>2</v>
      </c>
      <c r="C3820">
        <v>1</v>
      </c>
      <c r="D3820" s="5" t="s">
        <v>30</v>
      </c>
      <c r="E3820" s="6">
        <v>651.15</v>
      </c>
      <c r="F3820" s="6">
        <v>1012.69</v>
      </c>
      <c r="G3820" s="6">
        <v>1663.84</v>
      </c>
      <c r="H3820" s="6" t="str">
        <f>VLOOKUP(Tabla1[[#This Row],[Caja]],Originales!$I$3:$K$6,2,FALSE)</f>
        <v>Tenerife Sur</v>
      </c>
      <c r="I3820" s="6" t="str">
        <f>VLOOKUP(Tabla1[[#This Row],[Caja]],Originales!$I$3:$K$6,3,FALSE)</f>
        <v>Tenerife</v>
      </c>
      <c r="J3820" s="9" t="str">
        <f>VLOOKUP(Tabla1[[#This Row],[CodigoEmpleado]],Originales!$M$3:$P$13,2,FALSE)</f>
        <v>Juan</v>
      </c>
      <c r="K3820" s="10">
        <f>YEAR(Tabla1[[#This Row],[Fecha]])</f>
        <v>2012</v>
      </c>
      <c r="L3820" s="11">
        <f>MONTH(Tabla1[[#This Row],[Fecha]])</f>
        <v>6</v>
      </c>
      <c r="M3820" s="11">
        <f>DAY(Tabla1[[#This Row],[Fecha]])</f>
        <v>14</v>
      </c>
      <c r="N3820" s="11">
        <f>WEEKDAY(Tabla1[[#This Row],[Fecha]],2)</f>
        <v>4</v>
      </c>
      <c r="O3820" s="11" t="str">
        <f t="shared" si="59"/>
        <v>Jueves</v>
      </c>
    </row>
    <row r="3821" spans="1:15" x14ac:dyDescent="0.25">
      <c r="A3821" s="4">
        <v>41074</v>
      </c>
      <c r="B3821">
        <v>2</v>
      </c>
      <c r="C3821">
        <v>2</v>
      </c>
      <c r="D3821" s="5" t="s">
        <v>16</v>
      </c>
      <c r="E3821" s="6">
        <v>811.99</v>
      </c>
      <c r="F3821" s="6">
        <v>1290.0999999999999</v>
      </c>
      <c r="G3821" s="6">
        <v>2102.09</v>
      </c>
      <c r="H3821" s="6" t="str">
        <f>VLOOKUP(Tabla1[[#This Row],[Caja]],Originales!$I$3:$K$6,2,FALSE)</f>
        <v>Tenerife Sur</v>
      </c>
      <c r="I3821" s="6" t="str">
        <f>VLOOKUP(Tabla1[[#This Row],[Caja]],Originales!$I$3:$K$6,3,FALSE)</f>
        <v>Tenerife</v>
      </c>
      <c r="J3821" s="9" t="str">
        <f>VLOOKUP(Tabla1[[#This Row],[CodigoEmpleado]],Originales!$M$3:$P$13,2,FALSE)</f>
        <v>Jorge</v>
      </c>
      <c r="K3821" s="10">
        <f>YEAR(Tabla1[[#This Row],[Fecha]])</f>
        <v>2012</v>
      </c>
      <c r="L3821" s="11">
        <f>MONTH(Tabla1[[#This Row],[Fecha]])</f>
        <v>6</v>
      </c>
      <c r="M3821" s="11">
        <f>DAY(Tabla1[[#This Row],[Fecha]])</f>
        <v>14</v>
      </c>
      <c r="N3821" s="11">
        <f>WEEKDAY(Tabla1[[#This Row],[Fecha]],2)</f>
        <v>4</v>
      </c>
      <c r="O3821" s="11" t="str">
        <f t="shared" si="59"/>
        <v>Jueves</v>
      </c>
    </row>
    <row r="3822" spans="1:15" x14ac:dyDescent="0.25">
      <c r="A3822" s="4">
        <v>41074</v>
      </c>
      <c r="B3822">
        <v>3</v>
      </c>
      <c r="C3822">
        <v>1</v>
      </c>
      <c r="D3822" s="5" t="s">
        <v>22</v>
      </c>
      <c r="E3822" s="6">
        <v>632.41999999999996</v>
      </c>
      <c r="F3822" s="6">
        <v>1026.29</v>
      </c>
      <c r="G3822" s="6">
        <v>1658.71</v>
      </c>
      <c r="H3822" s="6" t="str">
        <f>VLOOKUP(Tabla1[[#This Row],[Caja]],Originales!$I$3:$K$6,2,FALSE)</f>
        <v>Las Canteras</v>
      </c>
      <c r="I3822" s="6" t="str">
        <f>VLOOKUP(Tabla1[[#This Row],[Caja]],Originales!$I$3:$K$6,3,FALSE)</f>
        <v>Las Palmas</v>
      </c>
      <c r="J3822" s="9" t="str">
        <f>VLOOKUP(Tabla1[[#This Row],[CodigoEmpleado]],Originales!$M$3:$P$13,2,FALSE)</f>
        <v>Paco</v>
      </c>
      <c r="K3822" s="10">
        <f>YEAR(Tabla1[[#This Row],[Fecha]])</f>
        <v>2012</v>
      </c>
      <c r="L3822" s="11">
        <f>MONTH(Tabla1[[#This Row],[Fecha]])</f>
        <v>6</v>
      </c>
      <c r="M3822" s="11">
        <f>DAY(Tabla1[[#This Row],[Fecha]])</f>
        <v>14</v>
      </c>
      <c r="N3822" s="11">
        <f>WEEKDAY(Tabla1[[#This Row],[Fecha]],2)</f>
        <v>4</v>
      </c>
      <c r="O3822" s="11" t="str">
        <f t="shared" si="59"/>
        <v>Jueves</v>
      </c>
    </row>
    <row r="3823" spans="1:15" x14ac:dyDescent="0.25">
      <c r="A3823" s="4">
        <v>41074</v>
      </c>
      <c r="B3823">
        <v>3</v>
      </c>
      <c r="C3823">
        <v>2</v>
      </c>
      <c r="D3823" s="5" t="s">
        <v>27</v>
      </c>
      <c r="E3823" s="6">
        <v>818.36</v>
      </c>
      <c r="F3823" s="6">
        <v>1281.95</v>
      </c>
      <c r="G3823" s="6">
        <v>2100.31</v>
      </c>
      <c r="H3823" s="6" t="str">
        <f>VLOOKUP(Tabla1[[#This Row],[Caja]],Originales!$I$3:$K$6,2,FALSE)</f>
        <v>Las Canteras</v>
      </c>
      <c r="I3823" s="6" t="str">
        <f>VLOOKUP(Tabla1[[#This Row],[Caja]],Originales!$I$3:$K$6,3,FALSE)</f>
        <v>Las Palmas</v>
      </c>
      <c r="J3823" s="9" t="str">
        <f>VLOOKUP(Tabla1[[#This Row],[CodigoEmpleado]],Originales!$M$3:$P$13,2,FALSE)</f>
        <v>Bea</v>
      </c>
      <c r="K3823" s="10">
        <f>YEAR(Tabla1[[#This Row],[Fecha]])</f>
        <v>2012</v>
      </c>
      <c r="L3823" s="11">
        <f>MONTH(Tabla1[[#This Row],[Fecha]])</f>
        <v>6</v>
      </c>
      <c r="M3823" s="11">
        <f>DAY(Tabla1[[#This Row],[Fecha]])</f>
        <v>14</v>
      </c>
      <c r="N3823" s="11">
        <f>WEEKDAY(Tabla1[[#This Row],[Fecha]],2)</f>
        <v>4</v>
      </c>
      <c r="O3823" s="11" t="str">
        <f t="shared" si="59"/>
        <v>Jueves</v>
      </c>
    </row>
    <row r="3824" spans="1:15" x14ac:dyDescent="0.25">
      <c r="A3824" s="4">
        <v>41074</v>
      </c>
      <c r="B3824">
        <v>4</v>
      </c>
      <c r="C3824">
        <v>1</v>
      </c>
      <c r="D3824" s="5" t="s">
        <v>32</v>
      </c>
      <c r="E3824" s="6">
        <v>672.94</v>
      </c>
      <c r="F3824" s="6">
        <v>1067.92</v>
      </c>
      <c r="G3824" s="6">
        <v>1740.86</v>
      </c>
      <c r="H3824" s="6" t="str">
        <f>VLOOKUP(Tabla1[[#This Row],[Caja]],Originales!$I$3:$K$6,2,FALSE)</f>
        <v>Telde</v>
      </c>
      <c r="I3824" s="6" t="str">
        <f>VLOOKUP(Tabla1[[#This Row],[Caja]],Originales!$I$3:$K$6,3,FALSE)</f>
        <v>Las Palmas</v>
      </c>
      <c r="J3824" s="9" t="str">
        <f>VLOOKUP(Tabla1[[#This Row],[CodigoEmpleado]],Originales!$M$3:$P$13,2,FALSE)</f>
        <v>Ana</v>
      </c>
      <c r="K3824" s="10">
        <f>YEAR(Tabla1[[#This Row],[Fecha]])</f>
        <v>2012</v>
      </c>
      <c r="L3824" s="11">
        <f>MONTH(Tabla1[[#This Row],[Fecha]])</f>
        <v>6</v>
      </c>
      <c r="M3824" s="11">
        <f>DAY(Tabla1[[#This Row],[Fecha]])</f>
        <v>14</v>
      </c>
      <c r="N3824" s="11">
        <f>WEEKDAY(Tabla1[[#This Row],[Fecha]],2)</f>
        <v>4</v>
      </c>
      <c r="O3824" s="11" t="str">
        <f t="shared" si="59"/>
        <v>Jueves</v>
      </c>
    </row>
    <row r="3825" spans="1:15" x14ac:dyDescent="0.25">
      <c r="A3825" s="4">
        <v>41074</v>
      </c>
      <c r="B3825">
        <v>4</v>
      </c>
      <c r="C3825">
        <v>2</v>
      </c>
      <c r="D3825" s="5" t="s">
        <v>37</v>
      </c>
      <c r="E3825" s="6">
        <v>706.9</v>
      </c>
      <c r="F3825" s="6">
        <v>1076.27</v>
      </c>
      <c r="G3825" s="6">
        <v>1783.17</v>
      </c>
      <c r="H3825" s="6" t="str">
        <f>VLOOKUP(Tabla1[[#This Row],[Caja]],Originales!$I$3:$K$6,2,FALSE)</f>
        <v>Telde</v>
      </c>
      <c r="I3825" s="6" t="str">
        <f>VLOOKUP(Tabla1[[#This Row],[Caja]],Originales!$I$3:$K$6,3,FALSE)</f>
        <v>Las Palmas</v>
      </c>
      <c r="J3825" s="9" t="str">
        <f>VLOOKUP(Tabla1[[#This Row],[CodigoEmpleado]],Originales!$M$3:$P$13,2,FALSE)</f>
        <v>Luis</v>
      </c>
      <c r="K3825" s="10">
        <f>YEAR(Tabla1[[#This Row],[Fecha]])</f>
        <v>2012</v>
      </c>
      <c r="L3825" s="11">
        <f>MONTH(Tabla1[[#This Row],[Fecha]])</f>
        <v>6</v>
      </c>
      <c r="M3825" s="11">
        <f>DAY(Tabla1[[#This Row],[Fecha]])</f>
        <v>14</v>
      </c>
      <c r="N3825" s="11">
        <f>WEEKDAY(Tabla1[[#This Row],[Fecha]],2)</f>
        <v>4</v>
      </c>
      <c r="O3825" s="11" t="str">
        <f t="shared" si="59"/>
        <v>Jueves</v>
      </c>
    </row>
    <row r="3826" spans="1:15" x14ac:dyDescent="0.25">
      <c r="A3826" s="4">
        <v>41075</v>
      </c>
      <c r="B3826">
        <v>1</v>
      </c>
      <c r="C3826">
        <v>1</v>
      </c>
      <c r="D3826" s="5" t="s">
        <v>40</v>
      </c>
      <c r="E3826" s="6">
        <v>609.53</v>
      </c>
      <c r="F3826" s="6">
        <v>977.76</v>
      </c>
      <c r="G3826" s="6">
        <v>1587.29</v>
      </c>
      <c r="H3826" s="6" t="str">
        <f>VLOOKUP(Tabla1[[#This Row],[Caja]],Originales!$I$3:$K$6,2,FALSE)</f>
        <v>Tenerife Norte</v>
      </c>
      <c r="I3826" s="6" t="str">
        <f>VLOOKUP(Tabla1[[#This Row],[Caja]],Originales!$I$3:$K$6,3,FALSE)</f>
        <v>Tenerife</v>
      </c>
      <c r="J3826" s="9" t="str">
        <f>VLOOKUP(Tabla1[[#This Row],[CodigoEmpleado]],Originales!$M$3:$P$13,2,FALSE)</f>
        <v>Pepe</v>
      </c>
      <c r="K3826" s="10">
        <f>YEAR(Tabla1[[#This Row],[Fecha]])</f>
        <v>2012</v>
      </c>
      <c r="L3826" s="11">
        <f>MONTH(Tabla1[[#This Row],[Fecha]])</f>
        <v>6</v>
      </c>
      <c r="M3826" s="11">
        <f>DAY(Tabla1[[#This Row],[Fecha]])</f>
        <v>15</v>
      </c>
      <c r="N3826" s="11">
        <f>WEEKDAY(Tabla1[[#This Row],[Fecha]],2)</f>
        <v>5</v>
      </c>
      <c r="O3826" s="11" t="str">
        <f t="shared" si="59"/>
        <v>Viernes</v>
      </c>
    </row>
    <row r="3827" spans="1:15" x14ac:dyDescent="0.25">
      <c r="A3827" s="4">
        <v>41075</v>
      </c>
      <c r="B3827">
        <v>1</v>
      </c>
      <c r="C3827">
        <v>2</v>
      </c>
      <c r="D3827" s="5" t="s">
        <v>41</v>
      </c>
      <c r="E3827" s="6">
        <v>756.4</v>
      </c>
      <c r="F3827" s="6">
        <v>1138.94</v>
      </c>
      <c r="G3827" s="6">
        <v>1895.34</v>
      </c>
      <c r="H3827" s="6" t="str">
        <f>VLOOKUP(Tabla1[[#This Row],[Caja]],Originales!$I$3:$K$6,2,FALSE)</f>
        <v>Tenerife Norte</v>
      </c>
      <c r="I3827" s="6" t="str">
        <f>VLOOKUP(Tabla1[[#This Row],[Caja]],Originales!$I$3:$K$6,3,FALSE)</f>
        <v>Tenerife</v>
      </c>
      <c r="J3827" s="9" t="str">
        <f>VLOOKUP(Tabla1[[#This Row],[CodigoEmpleado]],Originales!$M$3:$P$13,2,FALSE)</f>
        <v>Javi</v>
      </c>
      <c r="K3827" s="10">
        <f>YEAR(Tabla1[[#This Row],[Fecha]])</f>
        <v>2012</v>
      </c>
      <c r="L3827" s="11">
        <f>MONTH(Tabla1[[#This Row],[Fecha]])</f>
        <v>6</v>
      </c>
      <c r="M3827" s="11">
        <f>DAY(Tabla1[[#This Row],[Fecha]])</f>
        <v>15</v>
      </c>
      <c r="N3827" s="11">
        <f>WEEKDAY(Tabla1[[#This Row],[Fecha]],2)</f>
        <v>5</v>
      </c>
      <c r="O3827" s="11" t="str">
        <f t="shared" si="59"/>
        <v>Viernes</v>
      </c>
    </row>
    <row r="3828" spans="1:15" x14ac:dyDescent="0.25">
      <c r="A3828" s="4">
        <v>41075</v>
      </c>
      <c r="B3828">
        <v>2</v>
      </c>
      <c r="C3828">
        <v>1</v>
      </c>
      <c r="D3828" s="5" t="s">
        <v>43</v>
      </c>
      <c r="E3828" s="6">
        <v>602.54</v>
      </c>
      <c r="F3828" s="6">
        <v>923.51</v>
      </c>
      <c r="G3828" s="6">
        <v>1526.05</v>
      </c>
      <c r="H3828" s="6" t="str">
        <f>VLOOKUP(Tabla1[[#This Row],[Caja]],Originales!$I$3:$K$6,2,FALSE)</f>
        <v>Tenerife Sur</v>
      </c>
      <c r="I3828" s="6" t="str">
        <f>VLOOKUP(Tabla1[[#This Row],[Caja]],Originales!$I$3:$K$6,3,FALSE)</f>
        <v>Tenerife</v>
      </c>
      <c r="J3828" s="9" t="str">
        <f>VLOOKUP(Tabla1[[#This Row],[CodigoEmpleado]],Originales!$M$3:$P$13,2,FALSE)</f>
        <v>Jose</v>
      </c>
      <c r="K3828" s="10">
        <f>YEAR(Tabla1[[#This Row],[Fecha]])</f>
        <v>2012</v>
      </c>
      <c r="L3828" s="11">
        <f>MONTH(Tabla1[[#This Row],[Fecha]])</f>
        <v>6</v>
      </c>
      <c r="M3828" s="11">
        <f>DAY(Tabla1[[#This Row],[Fecha]])</f>
        <v>15</v>
      </c>
      <c r="N3828" s="11">
        <f>WEEKDAY(Tabla1[[#This Row],[Fecha]],2)</f>
        <v>5</v>
      </c>
      <c r="O3828" s="11" t="str">
        <f t="shared" si="59"/>
        <v>Viernes</v>
      </c>
    </row>
    <row r="3829" spans="1:15" x14ac:dyDescent="0.25">
      <c r="A3829" s="4">
        <v>41075</v>
      </c>
      <c r="B3829">
        <v>2</v>
      </c>
      <c r="C3829">
        <v>2</v>
      </c>
      <c r="D3829" s="5" t="s">
        <v>47</v>
      </c>
      <c r="E3829" s="6">
        <v>765.18</v>
      </c>
      <c r="F3829" s="6">
        <v>1149.92</v>
      </c>
      <c r="G3829" s="6">
        <v>1915.1</v>
      </c>
      <c r="H3829" s="6" t="str">
        <f>VLOOKUP(Tabla1[[#This Row],[Caja]],Originales!$I$3:$K$6,2,FALSE)</f>
        <v>Tenerife Sur</v>
      </c>
      <c r="I3829" s="6" t="str">
        <f>VLOOKUP(Tabla1[[#This Row],[Caja]],Originales!$I$3:$K$6,3,FALSE)</f>
        <v>Tenerife</v>
      </c>
      <c r="J3829" s="9" t="str">
        <f>VLOOKUP(Tabla1[[#This Row],[CodigoEmpleado]],Originales!$M$3:$P$13,2,FALSE)</f>
        <v>Toño</v>
      </c>
      <c r="K3829" s="10">
        <f>YEAR(Tabla1[[#This Row],[Fecha]])</f>
        <v>2012</v>
      </c>
      <c r="L3829" s="11">
        <f>MONTH(Tabla1[[#This Row],[Fecha]])</f>
        <v>6</v>
      </c>
      <c r="M3829" s="11">
        <f>DAY(Tabla1[[#This Row],[Fecha]])</f>
        <v>15</v>
      </c>
      <c r="N3829" s="11">
        <f>WEEKDAY(Tabla1[[#This Row],[Fecha]],2)</f>
        <v>5</v>
      </c>
      <c r="O3829" s="11" t="str">
        <f t="shared" si="59"/>
        <v>Viernes</v>
      </c>
    </row>
    <row r="3830" spans="1:15" x14ac:dyDescent="0.25">
      <c r="A3830" s="4">
        <v>41075</v>
      </c>
      <c r="B3830">
        <v>3</v>
      </c>
      <c r="C3830">
        <v>1</v>
      </c>
      <c r="D3830" s="5" t="s">
        <v>24</v>
      </c>
      <c r="E3830" s="6">
        <v>654.37</v>
      </c>
      <c r="F3830" s="6">
        <v>1067.47</v>
      </c>
      <c r="G3830" s="6">
        <v>1721.84</v>
      </c>
      <c r="H3830" s="6" t="str">
        <f>VLOOKUP(Tabla1[[#This Row],[Caja]],Originales!$I$3:$K$6,2,FALSE)</f>
        <v>Las Canteras</v>
      </c>
      <c r="I3830" s="6" t="str">
        <f>VLOOKUP(Tabla1[[#This Row],[Caja]],Originales!$I$3:$K$6,3,FALSE)</f>
        <v>Las Palmas</v>
      </c>
      <c r="J3830" s="9" t="str">
        <f>VLOOKUP(Tabla1[[#This Row],[CodigoEmpleado]],Originales!$M$3:$P$13,2,FALSE)</f>
        <v>Ana</v>
      </c>
      <c r="K3830" s="10">
        <f>YEAR(Tabla1[[#This Row],[Fecha]])</f>
        <v>2012</v>
      </c>
      <c r="L3830" s="11">
        <f>MONTH(Tabla1[[#This Row],[Fecha]])</f>
        <v>6</v>
      </c>
      <c r="M3830" s="11">
        <f>DAY(Tabla1[[#This Row],[Fecha]])</f>
        <v>15</v>
      </c>
      <c r="N3830" s="11">
        <f>WEEKDAY(Tabla1[[#This Row],[Fecha]],2)</f>
        <v>5</v>
      </c>
      <c r="O3830" s="11" t="str">
        <f t="shared" si="59"/>
        <v>Viernes</v>
      </c>
    </row>
    <row r="3831" spans="1:15" x14ac:dyDescent="0.25">
      <c r="A3831" s="4">
        <v>41075</v>
      </c>
      <c r="B3831">
        <v>3</v>
      </c>
      <c r="C3831">
        <v>2</v>
      </c>
      <c r="D3831" s="5" t="s">
        <v>30</v>
      </c>
      <c r="E3831" s="6">
        <v>775.45</v>
      </c>
      <c r="F3831" s="6">
        <v>1279.72</v>
      </c>
      <c r="G3831" s="6">
        <v>2055.17</v>
      </c>
      <c r="H3831" s="6" t="str">
        <f>VLOOKUP(Tabla1[[#This Row],[Caja]],Originales!$I$3:$K$6,2,FALSE)</f>
        <v>Las Canteras</v>
      </c>
      <c r="I3831" s="6" t="str">
        <f>VLOOKUP(Tabla1[[#This Row],[Caja]],Originales!$I$3:$K$6,3,FALSE)</f>
        <v>Las Palmas</v>
      </c>
      <c r="J3831" s="9" t="str">
        <f>VLOOKUP(Tabla1[[#This Row],[CodigoEmpleado]],Originales!$M$3:$P$13,2,FALSE)</f>
        <v>Juan</v>
      </c>
      <c r="K3831" s="10">
        <f>YEAR(Tabla1[[#This Row],[Fecha]])</f>
        <v>2012</v>
      </c>
      <c r="L3831" s="11">
        <f>MONTH(Tabla1[[#This Row],[Fecha]])</f>
        <v>6</v>
      </c>
      <c r="M3831" s="11">
        <f>DAY(Tabla1[[#This Row],[Fecha]])</f>
        <v>15</v>
      </c>
      <c r="N3831" s="11">
        <f>WEEKDAY(Tabla1[[#This Row],[Fecha]],2)</f>
        <v>5</v>
      </c>
      <c r="O3831" s="11" t="str">
        <f t="shared" si="59"/>
        <v>Viernes</v>
      </c>
    </row>
    <row r="3832" spans="1:15" x14ac:dyDescent="0.25">
      <c r="A3832" s="4">
        <v>41075</v>
      </c>
      <c r="B3832">
        <v>4</v>
      </c>
      <c r="C3832">
        <v>1</v>
      </c>
      <c r="D3832" s="5" t="s">
        <v>16</v>
      </c>
      <c r="E3832" s="6">
        <v>615.94000000000005</v>
      </c>
      <c r="F3832" s="6">
        <v>973.95</v>
      </c>
      <c r="G3832" s="6">
        <v>1589.89</v>
      </c>
      <c r="H3832" s="6" t="str">
        <f>VLOOKUP(Tabla1[[#This Row],[Caja]],Originales!$I$3:$K$6,2,FALSE)</f>
        <v>Telde</v>
      </c>
      <c r="I3832" s="6" t="str">
        <f>VLOOKUP(Tabla1[[#This Row],[Caja]],Originales!$I$3:$K$6,3,FALSE)</f>
        <v>Las Palmas</v>
      </c>
      <c r="J3832" s="9" t="str">
        <f>VLOOKUP(Tabla1[[#This Row],[CodigoEmpleado]],Originales!$M$3:$P$13,2,FALSE)</f>
        <v>Jorge</v>
      </c>
      <c r="K3832" s="10">
        <f>YEAR(Tabla1[[#This Row],[Fecha]])</f>
        <v>2012</v>
      </c>
      <c r="L3832" s="11">
        <f>MONTH(Tabla1[[#This Row],[Fecha]])</f>
        <v>6</v>
      </c>
      <c r="M3832" s="11">
        <f>DAY(Tabla1[[#This Row],[Fecha]])</f>
        <v>15</v>
      </c>
      <c r="N3832" s="11">
        <f>WEEKDAY(Tabla1[[#This Row],[Fecha]],2)</f>
        <v>5</v>
      </c>
      <c r="O3832" s="11" t="str">
        <f t="shared" si="59"/>
        <v>Viernes</v>
      </c>
    </row>
    <row r="3833" spans="1:15" x14ac:dyDescent="0.25">
      <c r="A3833" s="4">
        <v>41075</v>
      </c>
      <c r="B3833">
        <v>4</v>
      </c>
      <c r="C3833">
        <v>2</v>
      </c>
      <c r="D3833" s="5" t="s">
        <v>22</v>
      </c>
      <c r="E3833" s="6">
        <v>744.9</v>
      </c>
      <c r="F3833" s="6">
        <v>1173.8399999999999</v>
      </c>
      <c r="G3833" s="6">
        <v>1918.74</v>
      </c>
      <c r="H3833" s="6" t="str">
        <f>VLOOKUP(Tabla1[[#This Row],[Caja]],Originales!$I$3:$K$6,2,FALSE)</f>
        <v>Telde</v>
      </c>
      <c r="I3833" s="6" t="str">
        <f>VLOOKUP(Tabla1[[#This Row],[Caja]],Originales!$I$3:$K$6,3,FALSE)</f>
        <v>Las Palmas</v>
      </c>
      <c r="J3833" s="9" t="str">
        <f>VLOOKUP(Tabla1[[#This Row],[CodigoEmpleado]],Originales!$M$3:$P$13,2,FALSE)</f>
        <v>Paco</v>
      </c>
      <c r="K3833" s="10">
        <f>YEAR(Tabla1[[#This Row],[Fecha]])</f>
        <v>2012</v>
      </c>
      <c r="L3833" s="11">
        <f>MONTH(Tabla1[[#This Row],[Fecha]])</f>
        <v>6</v>
      </c>
      <c r="M3833" s="11">
        <f>DAY(Tabla1[[#This Row],[Fecha]])</f>
        <v>15</v>
      </c>
      <c r="N3833" s="11">
        <f>WEEKDAY(Tabla1[[#This Row],[Fecha]],2)</f>
        <v>5</v>
      </c>
      <c r="O3833" s="11" t="str">
        <f t="shared" si="59"/>
        <v>Viernes</v>
      </c>
    </row>
    <row r="3834" spans="1:15" x14ac:dyDescent="0.25">
      <c r="A3834" s="4">
        <v>41076</v>
      </c>
      <c r="B3834">
        <v>1</v>
      </c>
      <c r="C3834">
        <v>1</v>
      </c>
      <c r="D3834" s="5" t="s">
        <v>27</v>
      </c>
      <c r="E3834" s="6">
        <v>670.1</v>
      </c>
      <c r="F3834" s="6">
        <v>1028.92</v>
      </c>
      <c r="G3834" s="6">
        <v>1699.02</v>
      </c>
      <c r="H3834" s="6" t="str">
        <f>VLOOKUP(Tabla1[[#This Row],[Caja]],Originales!$I$3:$K$6,2,FALSE)</f>
        <v>Tenerife Norte</v>
      </c>
      <c r="I3834" s="6" t="str">
        <f>VLOOKUP(Tabla1[[#This Row],[Caja]],Originales!$I$3:$K$6,3,FALSE)</f>
        <v>Tenerife</v>
      </c>
      <c r="J3834" s="9" t="str">
        <f>VLOOKUP(Tabla1[[#This Row],[CodigoEmpleado]],Originales!$M$3:$P$13,2,FALSE)</f>
        <v>Bea</v>
      </c>
      <c r="K3834" s="10">
        <f>YEAR(Tabla1[[#This Row],[Fecha]])</f>
        <v>2012</v>
      </c>
      <c r="L3834" s="11">
        <f>MONTH(Tabla1[[#This Row],[Fecha]])</f>
        <v>6</v>
      </c>
      <c r="M3834" s="11">
        <f>DAY(Tabla1[[#This Row],[Fecha]])</f>
        <v>16</v>
      </c>
      <c r="N3834" s="11">
        <f>WEEKDAY(Tabla1[[#This Row],[Fecha]],2)</f>
        <v>6</v>
      </c>
      <c r="O3834" s="11" t="str">
        <f t="shared" si="59"/>
        <v>Sábado</v>
      </c>
    </row>
    <row r="3835" spans="1:15" x14ac:dyDescent="0.25">
      <c r="A3835" s="4">
        <v>41076</v>
      </c>
      <c r="B3835">
        <v>1</v>
      </c>
      <c r="C3835">
        <v>2</v>
      </c>
      <c r="D3835" s="5" t="s">
        <v>32</v>
      </c>
      <c r="E3835" s="6">
        <v>636.12</v>
      </c>
      <c r="F3835" s="6">
        <v>1073.29</v>
      </c>
      <c r="G3835" s="6">
        <v>1709.41</v>
      </c>
      <c r="H3835" s="6" t="str">
        <f>VLOOKUP(Tabla1[[#This Row],[Caja]],Originales!$I$3:$K$6,2,FALSE)</f>
        <v>Tenerife Norte</v>
      </c>
      <c r="I3835" s="6" t="str">
        <f>VLOOKUP(Tabla1[[#This Row],[Caja]],Originales!$I$3:$K$6,3,FALSE)</f>
        <v>Tenerife</v>
      </c>
      <c r="J3835" s="9" t="str">
        <f>VLOOKUP(Tabla1[[#This Row],[CodigoEmpleado]],Originales!$M$3:$P$13,2,FALSE)</f>
        <v>Ana</v>
      </c>
      <c r="K3835" s="10">
        <f>YEAR(Tabla1[[#This Row],[Fecha]])</f>
        <v>2012</v>
      </c>
      <c r="L3835" s="11">
        <f>MONTH(Tabla1[[#This Row],[Fecha]])</f>
        <v>6</v>
      </c>
      <c r="M3835" s="11">
        <f>DAY(Tabla1[[#This Row],[Fecha]])</f>
        <v>16</v>
      </c>
      <c r="N3835" s="11">
        <f>WEEKDAY(Tabla1[[#This Row],[Fecha]],2)</f>
        <v>6</v>
      </c>
      <c r="O3835" s="11" t="str">
        <f t="shared" si="59"/>
        <v>Sábado</v>
      </c>
    </row>
    <row r="3836" spans="1:15" x14ac:dyDescent="0.25">
      <c r="A3836" s="4">
        <v>41076</v>
      </c>
      <c r="B3836">
        <v>2</v>
      </c>
      <c r="C3836">
        <v>1</v>
      </c>
      <c r="D3836" s="5" t="s">
        <v>37</v>
      </c>
      <c r="E3836" s="6">
        <v>670.42</v>
      </c>
      <c r="F3836" s="6">
        <v>1068.76</v>
      </c>
      <c r="G3836" s="6">
        <v>1739.18</v>
      </c>
      <c r="H3836" s="6" t="str">
        <f>VLOOKUP(Tabla1[[#This Row],[Caja]],Originales!$I$3:$K$6,2,FALSE)</f>
        <v>Tenerife Sur</v>
      </c>
      <c r="I3836" s="6" t="str">
        <f>VLOOKUP(Tabla1[[#This Row],[Caja]],Originales!$I$3:$K$6,3,FALSE)</f>
        <v>Tenerife</v>
      </c>
      <c r="J3836" s="9" t="str">
        <f>VLOOKUP(Tabla1[[#This Row],[CodigoEmpleado]],Originales!$M$3:$P$13,2,FALSE)</f>
        <v>Luis</v>
      </c>
      <c r="K3836" s="10">
        <f>YEAR(Tabla1[[#This Row],[Fecha]])</f>
        <v>2012</v>
      </c>
      <c r="L3836" s="11">
        <f>MONTH(Tabla1[[#This Row],[Fecha]])</f>
        <v>6</v>
      </c>
      <c r="M3836" s="11">
        <f>DAY(Tabla1[[#This Row],[Fecha]])</f>
        <v>16</v>
      </c>
      <c r="N3836" s="11">
        <f>WEEKDAY(Tabla1[[#This Row],[Fecha]],2)</f>
        <v>6</v>
      </c>
      <c r="O3836" s="11" t="str">
        <f t="shared" si="59"/>
        <v>Sábado</v>
      </c>
    </row>
    <row r="3837" spans="1:15" x14ac:dyDescent="0.25">
      <c r="A3837" s="4">
        <v>41076</v>
      </c>
      <c r="B3837">
        <v>2</v>
      </c>
      <c r="C3837">
        <v>2</v>
      </c>
      <c r="D3837" s="5" t="s">
        <v>40</v>
      </c>
      <c r="E3837" s="6">
        <v>641.78</v>
      </c>
      <c r="F3837" s="6">
        <v>996.35</v>
      </c>
      <c r="G3837" s="6">
        <v>1638.13</v>
      </c>
      <c r="H3837" s="6" t="str">
        <f>VLOOKUP(Tabla1[[#This Row],[Caja]],Originales!$I$3:$K$6,2,FALSE)</f>
        <v>Tenerife Sur</v>
      </c>
      <c r="I3837" s="6" t="str">
        <f>VLOOKUP(Tabla1[[#This Row],[Caja]],Originales!$I$3:$K$6,3,FALSE)</f>
        <v>Tenerife</v>
      </c>
      <c r="J3837" s="9" t="str">
        <f>VLOOKUP(Tabla1[[#This Row],[CodigoEmpleado]],Originales!$M$3:$P$13,2,FALSE)</f>
        <v>Pepe</v>
      </c>
      <c r="K3837" s="10">
        <f>YEAR(Tabla1[[#This Row],[Fecha]])</f>
        <v>2012</v>
      </c>
      <c r="L3837" s="11">
        <f>MONTH(Tabla1[[#This Row],[Fecha]])</f>
        <v>6</v>
      </c>
      <c r="M3837" s="11">
        <f>DAY(Tabla1[[#This Row],[Fecha]])</f>
        <v>16</v>
      </c>
      <c r="N3837" s="11">
        <f>WEEKDAY(Tabla1[[#This Row],[Fecha]],2)</f>
        <v>6</v>
      </c>
      <c r="O3837" s="11" t="str">
        <f t="shared" si="59"/>
        <v>Sábado</v>
      </c>
    </row>
    <row r="3838" spans="1:15" x14ac:dyDescent="0.25">
      <c r="A3838" s="4">
        <v>41076</v>
      </c>
      <c r="B3838">
        <v>3</v>
      </c>
      <c r="C3838">
        <v>1</v>
      </c>
      <c r="D3838" s="5" t="s">
        <v>41</v>
      </c>
      <c r="E3838" s="6">
        <v>678.34</v>
      </c>
      <c r="F3838" s="6">
        <v>1067.33</v>
      </c>
      <c r="G3838" s="6">
        <v>1745.67</v>
      </c>
      <c r="H3838" s="6" t="str">
        <f>VLOOKUP(Tabla1[[#This Row],[Caja]],Originales!$I$3:$K$6,2,FALSE)</f>
        <v>Las Canteras</v>
      </c>
      <c r="I3838" s="6" t="str">
        <f>VLOOKUP(Tabla1[[#This Row],[Caja]],Originales!$I$3:$K$6,3,FALSE)</f>
        <v>Las Palmas</v>
      </c>
      <c r="J3838" s="9" t="str">
        <f>VLOOKUP(Tabla1[[#This Row],[CodigoEmpleado]],Originales!$M$3:$P$13,2,FALSE)</f>
        <v>Javi</v>
      </c>
      <c r="K3838" s="10">
        <f>YEAR(Tabla1[[#This Row],[Fecha]])</f>
        <v>2012</v>
      </c>
      <c r="L3838" s="11">
        <f>MONTH(Tabla1[[#This Row],[Fecha]])</f>
        <v>6</v>
      </c>
      <c r="M3838" s="11">
        <f>DAY(Tabla1[[#This Row],[Fecha]])</f>
        <v>16</v>
      </c>
      <c r="N3838" s="11">
        <f>WEEKDAY(Tabla1[[#This Row],[Fecha]],2)</f>
        <v>6</v>
      </c>
      <c r="O3838" s="11" t="str">
        <f t="shared" si="59"/>
        <v>Sábado</v>
      </c>
    </row>
    <row r="3839" spans="1:15" x14ac:dyDescent="0.25">
      <c r="A3839" s="4">
        <v>41076</v>
      </c>
      <c r="B3839">
        <v>3</v>
      </c>
      <c r="C3839">
        <v>2</v>
      </c>
      <c r="D3839" s="5" t="s">
        <v>43</v>
      </c>
      <c r="E3839" s="6">
        <v>675.23</v>
      </c>
      <c r="F3839" s="6">
        <v>1074.42</v>
      </c>
      <c r="G3839" s="6">
        <v>1749.65</v>
      </c>
      <c r="H3839" s="6" t="str">
        <f>VLOOKUP(Tabla1[[#This Row],[Caja]],Originales!$I$3:$K$6,2,FALSE)</f>
        <v>Las Canteras</v>
      </c>
      <c r="I3839" s="6" t="str">
        <f>VLOOKUP(Tabla1[[#This Row],[Caja]],Originales!$I$3:$K$6,3,FALSE)</f>
        <v>Las Palmas</v>
      </c>
      <c r="J3839" s="9" t="str">
        <f>VLOOKUP(Tabla1[[#This Row],[CodigoEmpleado]],Originales!$M$3:$P$13,2,FALSE)</f>
        <v>Jose</v>
      </c>
      <c r="K3839" s="10">
        <f>YEAR(Tabla1[[#This Row],[Fecha]])</f>
        <v>2012</v>
      </c>
      <c r="L3839" s="11">
        <f>MONTH(Tabla1[[#This Row],[Fecha]])</f>
        <v>6</v>
      </c>
      <c r="M3839" s="11">
        <f>DAY(Tabla1[[#This Row],[Fecha]])</f>
        <v>16</v>
      </c>
      <c r="N3839" s="11">
        <f>WEEKDAY(Tabla1[[#This Row],[Fecha]],2)</f>
        <v>6</v>
      </c>
      <c r="O3839" s="11" t="str">
        <f t="shared" si="59"/>
        <v>Sábado</v>
      </c>
    </row>
    <row r="3840" spans="1:15" x14ac:dyDescent="0.25">
      <c r="A3840" s="4">
        <v>41076</v>
      </c>
      <c r="B3840">
        <v>4</v>
      </c>
      <c r="C3840">
        <v>1</v>
      </c>
      <c r="D3840" s="5" t="s">
        <v>47</v>
      </c>
      <c r="E3840" s="6">
        <v>596.86</v>
      </c>
      <c r="F3840" s="6">
        <v>936.08</v>
      </c>
      <c r="G3840" s="6">
        <v>1532.94</v>
      </c>
      <c r="H3840" s="6" t="str">
        <f>VLOOKUP(Tabla1[[#This Row],[Caja]],Originales!$I$3:$K$6,2,FALSE)</f>
        <v>Telde</v>
      </c>
      <c r="I3840" s="6" t="str">
        <f>VLOOKUP(Tabla1[[#This Row],[Caja]],Originales!$I$3:$K$6,3,FALSE)</f>
        <v>Las Palmas</v>
      </c>
      <c r="J3840" s="9" t="str">
        <f>VLOOKUP(Tabla1[[#This Row],[CodigoEmpleado]],Originales!$M$3:$P$13,2,FALSE)</f>
        <v>Toño</v>
      </c>
      <c r="K3840" s="10">
        <f>YEAR(Tabla1[[#This Row],[Fecha]])</f>
        <v>2012</v>
      </c>
      <c r="L3840" s="11">
        <f>MONTH(Tabla1[[#This Row],[Fecha]])</f>
        <v>6</v>
      </c>
      <c r="M3840" s="11">
        <f>DAY(Tabla1[[#This Row],[Fecha]])</f>
        <v>16</v>
      </c>
      <c r="N3840" s="11">
        <f>WEEKDAY(Tabla1[[#This Row],[Fecha]],2)</f>
        <v>6</v>
      </c>
      <c r="O3840" s="11" t="str">
        <f t="shared" si="59"/>
        <v>Sábado</v>
      </c>
    </row>
    <row r="3841" spans="1:15" x14ac:dyDescent="0.25">
      <c r="A3841" s="4">
        <v>41076</v>
      </c>
      <c r="B3841">
        <v>4</v>
      </c>
      <c r="C3841">
        <v>2</v>
      </c>
      <c r="D3841" s="5" t="s">
        <v>24</v>
      </c>
      <c r="E3841" s="6">
        <v>663.69</v>
      </c>
      <c r="F3841" s="6">
        <v>1105.56</v>
      </c>
      <c r="G3841" s="6">
        <v>1769.25</v>
      </c>
      <c r="H3841" s="6" t="str">
        <f>VLOOKUP(Tabla1[[#This Row],[Caja]],Originales!$I$3:$K$6,2,FALSE)</f>
        <v>Telde</v>
      </c>
      <c r="I3841" s="6" t="str">
        <f>VLOOKUP(Tabla1[[#This Row],[Caja]],Originales!$I$3:$K$6,3,FALSE)</f>
        <v>Las Palmas</v>
      </c>
      <c r="J3841" s="9" t="str">
        <f>VLOOKUP(Tabla1[[#This Row],[CodigoEmpleado]],Originales!$M$3:$P$13,2,FALSE)</f>
        <v>Ana</v>
      </c>
      <c r="K3841" s="10">
        <f>YEAR(Tabla1[[#This Row],[Fecha]])</f>
        <v>2012</v>
      </c>
      <c r="L3841" s="11">
        <f>MONTH(Tabla1[[#This Row],[Fecha]])</f>
        <v>6</v>
      </c>
      <c r="M3841" s="11">
        <f>DAY(Tabla1[[#This Row],[Fecha]])</f>
        <v>16</v>
      </c>
      <c r="N3841" s="11">
        <f>WEEKDAY(Tabla1[[#This Row],[Fecha]],2)</f>
        <v>6</v>
      </c>
      <c r="O3841" s="11" t="str">
        <f t="shared" si="59"/>
        <v>Sábado</v>
      </c>
    </row>
    <row r="3842" spans="1:15" x14ac:dyDescent="0.25">
      <c r="A3842" s="4">
        <v>41077</v>
      </c>
      <c r="B3842">
        <v>1</v>
      </c>
      <c r="C3842">
        <v>1</v>
      </c>
      <c r="D3842" s="5" t="s">
        <v>30</v>
      </c>
      <c r="E3842" s="6">
        <v>592.67999999999995</v>
      </c>
      <c r="F3842" s="6">
        <v>983.11</v>
      </c>
      <c r="G3842" s="6">
        <v>1575.79</v>
      </c>
      <c r="H3842" s="6" t="str">
        <f>VLOOKUP(Tabla1[[#This Row],[Caja]],Originales!$I$3:$K$6,2,FALSE)</f>
        <v>Tenerife Norte</v>
      </c>
      <c r="I3842" s="6" t="str">
        <f>VLOOKUP(Tabla1[[#This Row],[Caja]],Originales!$I$3:$K$6,3,FALSE)</f>
        <v>Tenerife</v>
      </c>
      <c r="J3842" s="9" t="str">
        <f>VLOOKUP(Tabla1[[#This Row],[CodigoEmpleado]],Originales!$M$3:$P$13,2,FALSE)</f>
        <v>Juan</v>
      </c>
      <c r="K3842" s="10">
        <f>YEAR(Tabla1[[#This Row],[Fecha]])</f>
        <v>2012</v>
      </c>
      <c r="L3842" s="11">
        <f>MONTH(Tabla1[[#This Row],[Fecha]])</f>
        <v>6</v>
      </c>
      <c r="M3842" s="11">
        <f>DAY(Tabla1[[#This Row],[Fecha]])</f>
        <v>17</v>
      </c>
      <c r="N3842" s="11">
        <f>WEEKDAY(Tabla1[[#This Row],[Fecha]],2)</f>
        <v>7</v>
      </c>
      <c r="O3842" s="11" t="str">
        <f t="shared" ref="O3842:O3905" si="60">IF(N3842=1,"Lunes",IF(N3842=2,"Martes",IF(N3842=3,"Miércoles",IF(N3842=4,"Jueves",IF(N3842=5,"Viernes",IF(N3842=6,"Sábado","Domingo"))))))</f>
        <v>Domingo</v>
      </c>
    </row>
    <row r="3843" spans="1:15" x14ac:dyDescent="0.25">
      <c r="A3843" s="4">
        <v>41077</v>
      </c>
      <c r="B3843">
        <v>1</v>
      </c>
      <c r="C3843">
        <v>2</v>
      </c>
      <c r="D3843" s="5" t="s">
        <v>16</v>
      </c>
      <c r="E3843" s="6">
        <v>674.17</v>
      </c>
      <c r="F3843" s="6">
        <v>1064.8900000000001</v>
      </c>
      <c r="G3843" s="6">
        <v>1739.06</v>
      </c>
      <c r="H3843" s="6" t="str">
        <f>VLOOKUP(Tabla1[[#This Row],[Caja]],Originales!$I$3:$K$6,2,FALSE)</f>
        <v>Tenerife Norte</v>
      </c>
      <c r="I3843" s="6" t="str">
        <f>VLOOKUP(Tabla1[[#This Row],[Caja]],Originales!$I$3:$K$6,3,FALSE)</f>
        <v>Tenerife</v>
      </c>
      <c r="J3843" s="9" t="str">
        <f>VLOOKUP(Tabla1[[#This Row],[CodigoEmpleado]],Originales!$M$3:$P$13,2,FALSE)</f>
        <v>Jorge</v>
      </c>
      <c r="K3843" s="10">
        <f>YEAR(Tabla1[[#This Row],[Fecha]])</f>
        <v>2012</v>
      </c>
      <c r="L3843" s="11">
        <f>MONTH(Tabla1[[#This Row],[Fecha]])</f>
        <v>6</v>
      </c>
      <c r="M3843" s="11">
        <f>DAY(Tabla1[[#This Row],[Fecha]])</f>
        <v>17</v>
      </c>
      <c r="N3843" s="11">
        <f>WEEKDAY(Tabla1[[#This Row],[Fecha]],2)</f>
        <v>7</v>
      </c>
      <c r="O3843" s="11" t="str">
        <f t="shared" si="60"/>
        <v>Domingo</v>
      </c>
    </row>
    <row r="3844" spans="1:15" x14ac:dyDescent="0.25">
      <c r="A3844" s="4">
        <v>41077</v>
      </c>
      <c r="B3844">
        <v>2</v>
      </c>
      <c r="C3844">
        <v>1</v>
      </c>
      <c r="D3844" s="5" t="s">
        <v>22</v>
      </c>
      <c r="E3844" s="6">
        <v>658.67</v>
      </c>
      <c r="F3844" s="6">
        <v>1098.6600000000001</v>
      </c>
      <c r="G3844" s="6">
        <v>1757.33</v>
      </c>
      <c r="H3844" s="6" t="str">
        <f>VLOOKUP(Tabla1[[#This Row],[Caja]],Originales!$I$3:$K$6,2,FALSE)</f>
        <v>Tenerife Sur</v>
      </c>
      <c r="I3844" s="6" t="str">
        <f>VLOOKUP(Tabla1[[#This Row],[Caja]],Originales!$I$3:$K$6,3,FALSE)</f>
        <v>Tenerife</v>
      </c>
      <c r="J3844" s="9" t="str">
        <f>VLOOKUP(Tabla1[[#This Row],[CodigoEmpleado]],Originales!$M$3:$P$13,2,FALSE)</f>
        <v>Paco</v>
      </c>
      <c r="K3844" s="10">
        <f>YEAR(Tabla1[[#This Row],[Fecha]])</f>
        <v>2012</v>
      </c>
      <c r="L3844" s="11">
        <f>MONTH(Tabla1[[#This Row],[Fecha]])</f>
        <v>6</v>
      </c>
      <c r="M3844" s="11">
        <f>DAY(Tabla1[[#This Row],[Fecha]])</f>
        <v>17</v>
      </c>
      <c r="N3844" s="11">
        <f>WEEKDAY(Tabla1[[#This Row],[Fecha]],2)</f>
        <v>7</v>
      </c>
      <c r="O3844" s="11" t="str">
        <f t="shared" si="60"/>
        <v>Domingo</v>
      </c>
    </row>
    <row r="3845" spans="1:15" x14ac:dyDescent="0.25">
      <c r="A3845" s="4">
        <v>41077</v>
      </c>
      <c r="B3845">
        <v>2</v>
      </c>
      <c r="C3845">
        <v>2</v>
      </c>
      <c r="D3845" s="5" t="s">
        <v>27</v>
      </c>
      <c r="E3845" s="6">
        <v>702.94</v>
      </c>
      <c r="F3845" s="6">
        <v>1165.75</v>
      </c>
      <c r="G3845" s="6">
        <v>1868.69</v>
      </c>
      <c r="H3845" s="6" t="str">
        <f>VLOOKUP(Tabla1[[#This Row],[Caja]],Originales!$I$3:$K$6,2,FALSE)</f>
        <v>Tenerife Sur</v>
      </c>
      <c r="I3845" s="6" t="str">
        <f>VLOOKUP(Tabla1[[#This Row],[Caja]],Originales!$I$3:$K$6,3,FALSE)</f>
        <v>Tenerife</v>
      </c>
      <c r="J3845" s="9" t="str">
        <f>VLOOKUP(Tabla1[[#This Row],[CodigoEmpleado]],Originales!$M$3:$P$13,2,FALSE)</f>
        <v>Bea</v>
      </c>
      <c r="K3845" s="10">
        <f>YEAR(Tabla1[[#This Row],[Fecha]])</f>
        <v>2012</v>
      </c>
      <c r="L3845" s="11">
        <f>MONTH(Tabla1[[#This Row],[Fecha]])</f>
        <v>6</v>
      </c>
      <c r="M3845" s="11">
        <f>DAY(Tabla1[[#This Row],[Fecha]])</f>
        <v>17</v>
      </c>
      <c r="N3845" s="11">
        <f>WEEKDAY(Tabla1[[#This Row],[Fecha]],2)</f>
        <v>7</v>
      </c>
      <c r="O3845" s="11" t="str">
        <f t="shared" si="60"/>
        <v>Domingo</v>
      </c>
    </row>
    <row r="3846" spans="1:15" x14ac:dyDescent="0.25">
      <c r="A3846" s="4">
        <v>41077</v>
      </c>
      <c r="B3846">
        <v>3</v>
      </c>
      <c r="C3846">
        <v>1</v>
      </c>
      <c r="D3846" s="5" t="s">
        <v>32</v>
      </c>
      <c r="E3846" s="6">
        <v>620.76</v>
      </c>
      <c r="F3846" s="6">
        <v>1043.19</v>
      </c>
      <c r="G3846" s="6">
        <v>1663.95</v>
      </c>
      <c r="H3846" s="6" t="str">
        <f>VLOOKUP(Tabla1[[#This Row],[Caja]],Originales!$I$3:$K$6,2,FALSE)</f>
        <v>Las Canteras</v>
      </c>
      <c r="I3846" s="6" t="str">
        <f>VLOOKUP(Tabla1[[#This Row],[Caja]],Originales!$I$3:$K$6,3,FALSE)</f>
        <v>Las Palmas</v>
      </c>
      <c r="J3846" s="9" t="str">
        <f>VLOOKUP(Tabla1[[#This Row],[CodigoEmpleado]],Originales!$M$3:$P$13,2,FALSE)</f>
        <v>Ana</v>
      </c>
      <c r="K3846" s="10">
        <f>YEAR(Tabla1[[#This Row],[Fecha]])</f>
        <v>2012</v>
      </c>
      <c r="L3846" s="11">
        <f>MONTH(Tabla1[[#This Row],[Fecha]])</f>
        <v>6</v>
      </c>
      <c r="M3846" s="11">
        <f>DAY(Tabla1[[#This Row],[Fecha]])</f>
        <v>17</v>
      </c>
      <c r="N3846" s="11">
        <f>WEEKDAY(Tabla1[[#This Row],[Fecha]],2)</f>
        <v>7</v>
      </c>
      <c r="O3846" s="11" t="str">
        <f t="shared" si="60"/>
        <v>Domingo</v>
      </c>
    </row>
    <row r="3847" spans="1:15" x14ac:dyDescent="0.25">
      <c r="A3847" s="4">
        <v>41077</v>
      </c>
      <c r="B3847">
        <v>3</v>
      </c>
      <c r="C3847">
        <v>2</v>
      </c>
      <c r="D3847" s="5" t="s">
        <v>37</v>
      </c>
      <c r="E3847" s="6">
        <v>567.4</v>
      </c>
      <c r="F3847" s="6">
        <v>941.33</v>
      </c>
      <c r="G3847" s="6">
        <v>1508.73</v>
      </c>
      <c r="H3847" s="6" t="str">
        <f>VLOOKUP(Tabla1[[#This Row],[Caja]],Originales!$I$3:$K$6,2,FALSE)</f>
        <v>Las Canteras</v>
      </c>
      <c r="I3847" s="6" t="str">
        <f>VLOOKUP(Tabla1[[#This Row],[Caja]],Originales!$I$3:$K$6,3,FALSE)</f>
        <v>Las Palmas</v>
      </c>
      <c r="J3847" s="9" t="str">
        <f>VLOOKUP(Tabla1[[#This Row],[CodigoEmpleado]],Originales!$M$3:$P$13,2,FALSE)</f>
        <v>Luis</v>
      </c>
      <c r="K3847" s="10">
        <f>YEAR(Tabla1[[#This Row],[Fecha]])</f>
        <v>2012</v>
      </c>
      <c r="L3847" s="11">
        <f>MONTH(Tabla1[[#This Row],[Fecha]])</f>
        <v>6</v>
      </c>
      <c r="M3847" s="11">
        <f>DAY(Tabla1[[#This Row],[Fecha]])</f>
        <v>17</v>
      </c>
      <c r="N3847" s="11">
        <f>WEEKDAY(Tabla1[[#This Row],[Fecha]],2)</f>
        <v>7</v>
      </c>
      <c r="O3847" s="11" t="str">
        <f t="shared" si="60"/>
        <v>Domingo</v>
      </c>
    </row>
    <row r="3848" spans="1:15" x14ac:dyDescent="0.25">
      <c r="A3848" s="4">
        <v>41077</v>
      </c>
      <c r="B3848">
        <v>4</v>
      </c>
      <c r="C3848">
        <v>1</v>
      </c>
      <c r="D3848" s="5" t="s">
        <v>40</v>
      </c>
      <c r="E3848" s="6">
        <v>637.66999999999996</v>
      </c>
      <c r="F3848" s="6">
        <v>1058.3</v>
      </c>
      <c r="G3848" s="6">
        <v>1695.97</v>
      </c>
      <c r="H3848" s="6" t="str">
        <f>VLOOKUP(Tabla1[[#This Row],[Caja]],Originales!$I$3:$K$6,2,FALSE)</f>
        <v>Telde</v>
      </c>
      <c r="I3848" s="6" t="str">
        <f>VLOOKUP(Tabla1[[#This Row],[Caja]],Originales!$I$3:$K$6,3,FALSE)</f>
        <v>Las Palmas</v>
      </c>
      <c r="J3848" s="9" t="str">
        <f>VLOOKUP(Tabla1[[#This Row],[CodigoEmpleado]],Originales!$M$3:$P$13,2,FALSE)</f>
        <v>Pepe</v>
      </c>
      <c r="K3848" s="10">
        <f>YEAR(Tabla1[[#This Row],[Fecha]])</f>
        <v>2012</v>
      </c>
      <c r="L3848" s="11">
        <f>MONTH(Tabla1[[#This Row],[Fecha]])</f>
        <v>6</v>
      </c>
      <c r="M3848" s="11">
        <f>DAY(Tabla1[[#This Row],[Fecha]])</f>
        <v>17</v>
      </c>
      <c r="N3848" s="11">
        <f>WEEKDAY(Tabla1[[#This Row],[Fecha]],2)</f>
        <v>7</v>
      </c>
      <c r="O3848" s="11" t="str">
        <f t="shared" si="60"/>
        <v>Domingo</v>
      </c>
    </row>
    <row r="3849" spans="1:15" x14ac:dyDescent="0.25">
      <c r="A3849" s="4">
        <v>41077</v>
      </c>
      <c r="B3849">
        <v>4</v>
      </c>
      <c r="C3849">
        <v>2</v>
      </c>
      <c r="D3849" s="5" t="s">
        <v>41</v>
      </c>
      <c r="E3849" s="6">
        <v>756.39</v>
      </c>
      <c r="F3849" s="6">
        <v>1282.69</v>
      </c>
      <c r="G3849" s="6">
        <v>2039.08</v>
      </c>
      <c r="H3849" s="6" t="str">
        <f>VLOOKUP(Tabla1[[#This Row],[Caja]],Originales!$I$3:$K$6,2,FALSE)</f>
        <v>Telde</v>
      </c>
      <c r="I3849" s="6" t="str">
        <f>VLOOKUP(Tabla1[[#This Row],[Caja]],Originales!$I$3:$K$6,3,FALSE)</f>
        <v>Las Palmas</v>
      </c>
      <c r="J3849" s="9" t="str">
        <f>VLOOKUP(Tabla1[[#This Row],[CodigoEmpleado]],Originales!$M$3:$P$13,2,FALSE)</f>
        <v>Javi</v>
      </c>
      <c r="K3849" s="10">
        <f>YEAR(Tabla1[[#This Row],[Fecha]])</f>
        <v>2012</v>
      </c>
      <c r="L3849" s="11">
        <f>MONTH(Tabla1[[#This Row],[Fecha]])</f>
        <v>6</v>
      </c>
      <c r="M3849" s="11">
        <f>DAY(Tabla1[[#This Row],[Fecha]])</f>
        <v>17</v>
      </c>
      <c r="N3849" s="11">
        <f>WEEKDAY(Tabla1[[#This Row],[Fecha]],2)</f>
        <v>7</v>
      </c>
      <c r="O3849" s="11" t="str">
        <f t="shared" si="60"/>
        <v>Domingo</v>
      </c>
    </row>
    <row r="3850" spans="1:15" x14ac:dyDescent="0.25">
      <c r="A3850" s="4">
        <v>41078</v>
      </c>
      <c r="B3850">
        <v>1</v>
      </c>
      <c r="C3850">
        <v>1</v>
      </c>
      <c r="D3850" s="5" t="s">
        <v>43</v>
      </c>
      <c r="E3850" s="6">
        <v>657.6</v>
      </c>
      <c r="F3850" s="6">
        <v>1116.1600000000001</v>
      </c>
      <c r="G3850" s="6">
        <v>1773.76</v>
      </c>
      <c r="H3850" s="6" t="str">
        <f>VLOOKUP(Tabla1[[#This Row],[Caja]],Originales!$I$3:$K$6,2,FALSE)</f>
        <v>Tenerife Norte</v>
      </c>
      <c r="I3850" s="6" t="str">
        <f>VLOOKUP(Tabla1[[#This Row],[Caja]],Originales!$I$3:$K$6,3,FALSE)</f>
        <v>Tenerife</v>
      </c>
      <c r="J3850" s="9" t="str">
        <f>VLOOKUP(Tabla1[[#This Row],[CodigoEmpleado]],Originales!$M$3:$P$13,2,FALSE)</f>
        <v>Jose</v>
      </c>
      <c r="K3850" s="10">
        <f>YEAR(Tabla1[[#This Row],[Fecha]])</f>
        <v>2012</v>
      </c>
      <c r="L3850" s="11">
        <f>MONTH(Tabla1[[#This Row],[Fecha]])</f>
        <v>6</v>
      </c>
      <c r="M3850" s="11">
        <f>DAY(Tabla1[[#This Row],[Fecha]])</f>
        <v>18</v>
      </c>
      <c r="N3850" s="11">
        <f>WEEKDAY(Tabla1[[#This Row],[Fecha]],2)</f>
        <v>1</v>
      </c>
      <c r="O3850" s="11" t="str">
        <f t="shared" si="60"/>
        <v>Lunes</v>
      </c>
    </row>
    <row r="3851" spans="1:15" x14ac:dyDescent="0.25">
      <c r="A3851" s="4">
        <v>41078</v>
      </c>
      <c r="B3851">
        <v>1</v>
      </c>
      <c r="C3851">
        <v>2</v>
      </c>
      <c r="D3851" s="5" t="s">
        <v>47</v>
      </c>
      <c r="E3851" s="6">
        <v>832.21</v>
      </c>
      <c r="F3851" s="6">
        <v>1270.1500000000001</v>
      </c>
      <c r="G3851" s="6">
        <v>2102.36</v>
      </c>
      <c r="H3851" s="6" t="str">
        <f>VLOOKUP(Tabla1[[#This Row],[Caja]],Originales!$I$3:$K$6,2,FALSE)</f>
        <v>Tenerife Norte</v>
      </c>
      <c r="I3851" s="6" t="str">
        <f>VLOOKUP(Tabla1[[#This Row],[Caja]],Originales!$I$3:$K$6,3,FALSE)</f>
        <v>Tenerife</v>
      </c>
      <c r="J3851" s="9" t="str">
        <f>VLOOKUP(Tabla1[[#This Row],[CodigoEmpleado]],Originales!$M$3:$P$13,2,FALSE)</f>
        <v>Toño</v>
      </c>
      <c r="K3851" s="10">
        <f>YEAR(Tabla1[[#This Row],[Fecha]])</f>
        <v>2012</v>
      </c>
      <c r="L3851" s="11">
        <f>MONTH(Tabla1[[#This Row],[Fecha]])</f>
        <v>6</v>
      </c>
      <c r="M3851" s="11">
        <f>DAY(Tabla1[[#This Row],[Fecha]])</f>
        <v>18</v>
      </c>
      <c r="N3851" s="11">
        <f>WEEKDAY(Tabla1[[#This Row],[Fecha]],2)</f>
        <v>1</v>
      </c>
      <c r="O3851" s="11" t="str">
        <f t="shared" si="60"/>
        <v>Lunes</v>
      </c>
    </row>
    <row r="3852" spans="1:15" x14ac:dyDescent="0.25">
      <c r="A3852" s="4">
        <v>41078</v>
      </c>
      <c r="B3852">
        <v>2</v>
      </c>
      <c r="C3852">
        <v>1</v>
      </c>
      <c r="D3852" s="5" t="s">
        <v>24</v>
      </c>
      <c r="E3852" s="6">
        <v>621.03</v>
      </c>
      <c r="F3852" s="6">
        <v>1084.47</v>
      </c>
      <c r="G3852" s="6">
        <v>1705.5</v>
      </c>
      <c r="H3852" s="6" t="str">
        <f>VLOOKUP(Tabla1[[#This Row],[Caja]],Originales!$I$3:$K$6,2,FALSE)</f>
        <v>Tenerife Sur</v>
      </c>
      <c r="I3852" s="6" t="str">
        <f>VLOOKUP(Tabla1[[#This Row],[Caja]],Originales!$I$3:$K$6,3,FALSE)</f>
        <v>Tenerife</v>
      </c>
      <c r="J3852" s="9" t="str">
        <f>VLOOKUP(Tabla1[[#This Row],[CodigoEmpleado]],Originales!$M$3:$P$13,2,FALSE)</f>
        <v>Ana</v>
      </c>
      <c r="K3852" s="10">
        <f>YEAR(Tabla1[[#This Row],[Fecha]])</f>
        <v>2012</v>
      </c>
      <c r="L3852" s="11">
        <f>MONTH(Tabla1[[#This Row],[Fecha]])</f>
        <v>6</v>
      </c>
      <c r="M3852" s="11">
        <f>DAY(Tabla1[[#This Row],[Fecha]])</f>
        <v>18</v>
      </c>
      <c r="N3852" s="11">
        <f>WEEKDAY(Tabla1[[#This Row],[Fecha]],2)</f>
        <v>1</v>
      </c>
      <c r="O3852" s="11" t="str">
        <f t="shared" si="60"/>
        <v>Lunes</v>
      </c>
    </row>
    <row r="3853" spans="1:15" x14ac:dyDescent="0.25">
      <c r="A3853" s="4">
        <v>41078</v>
      </c>
      <c r="B3853">
        <v>2</v>
      </c>
      <c r="C3853">
        <v>2</v>
      </c>
      <c r="D3853" s="5" t="s">
        <v>30</v>
      </c>
      <c r="E3853" s="6">
        <v>561.86</v>
      </c>
      <c r="F3853" s="6">
        <v>979.87</v>
      </c>
      <c r="G3853" s="6">
        <v>1541.73</v>
      </c>
      <c r="H3853" s="6" t="str">
        <f>VLOOKUP(Tabla1[[#This Row],[Caja]],Originales!$I$3:$K$6,2,FALSE)</f>
        <v>Tenerife Sur</v>
      </c>
      <c r="I3853" s="6" t="str">
        <f>VLOOKUP(Tabla1[[#This Row],[Caja]],Originales!$I$3:$K$6,3,FALSE)</f>
        <v>Tenerife</v>
      </c>
      <c r="J3853" s="9" t="str">
        <f>VLOOKUP(Tabla1[[#This Row],[CodigoEmpleado]],Originales!$M$3:$P$13,2,FALSE)</f>
        <v>Juan</v>
      </c>
      <c r="K3853" s="10">
        <f>YEAR(Tabla1[[#This Row],[Fecha]])</f>
        <v>2012</v>
      </c>
      <c r="L3853" s="11">
        <f>MONTH(Tabla1[[#This Row],[Fecha]])</f>
        <v>6</v>
      </c>
      <c r="M3853" s="11">
        <f>DAY(Tabla1[[#This Row],[Fecha]])</f>
        <v>18</v>
      </c>
      <c r="N3853" s="11">
        <f>WEEKDAY(Tabla1[[#This Row],[Fecha]],2)</f>
        <v>1</v>
      </c>
      <c r="O3853" s="11" t="str">
        <f t="shared" si="60"/>
        <v>Lunes</v>
      </c>
    </row>
    <row r="3854" spans="1:15" x14ac:dyDescent="0.25">
      <c r="A3854" s="4">
        <v>41078</v>
      </c>
      <c r="B3854">
        <v>3</v>
      </c>
      <c r="C3854">
        <v>1</v>
      </c>
      <c r="D3854" s="5" t="s">
        <v>16</v>
      </c>
      <c r="E3854" s="6">
        <v>663.12</v>
      </c>
      <c r="F3854" s="6">
        <v>1135.8</v>
      </c>
      <c r="G3854" s="6">
        <v>1798.92</v>
      </c>
      <c r="H3854" s="6" t="str">
        <f>VLOOKUP(Tabla1[[#This Row],[Caja]],Originales!$I$3:$K$6,2,FALSE)</f>
        <v>Las Canteras</v>
      </c>
      <c r="I3854" s="6" t="str">
        <f>VLOOKUP(Tabla1[[#This Row],[Caja]],Originales!$I$3:$K$6,3,FALSE)</f>
        <v>Las Palmas</v>
      </c>
      <c r="J3854" s="9" t="str">
        <f>VLOOKUP(Tabla1[[#This Row],[CodigoEmpleado]],Originales!$M$3:$P$13,2,FALSE)</f>
        <v>Jorge</v>
      </c>
      <c r="K3854" s="10">
        <f>YEAR(Tabla1[[#This Row],[Fecha]])</f>
        <v>2012</v>
      </c>
      <c r="L3854" s="11">
        <f>MONTH(Tabla1[[#This Row],[Fecha]])</f>
        <v>6</v>
      </c>
      <c r="M3854" s="11">
        <f>DAY(Tabla1[[#This Row],[Fecha]])</f>
        <v>18</v>
      </c>
      <c r="N3854" s="11">
        <f>WEEKDAY(Tabla1[[#This Row],[Fecha]],2)</f>
        <v>1</v>
      </c>
      <c r="O3854" s="11" t="str">
        <f t="shared" si="60"/>
        <v>Lunes</v>
      </c>
    </row>
    <row r="3855" spans="1:15" x14ac:dyDescent="0.25">
      <c r="A3855" s="4">
        <v>41078</v>
      </c>
      <c r="B3855">
        <v>3</v>
      </c>
      <c r="C3855">
        <v>2</v>
      </c>
      <c r="D3855" s="5" t="s">
        <v>22</v>
      </c>
      <c r="E3855" s="6">
        <v>801.96</v>
      </c>
      <c r="F3855" s="6">
        <v>1272.52</v>
      </c>
      <c r="G3855" s="6">
        <v>2074.48</v>
      </c>
      <c r="H3855" s="6" t="str">
        <f>VLOOKUP(Tabla1[[#This Row],[Caja]],Originales!$I$3:$K$6,2,FALSE)</f>
        <v>Las Canteras</v>
      </c>
      <c r="I3855" s="6" t="str">
        <f>VLOOKUP(Tabla1[[#This Row],[Caja]],Originales!$I$3:$K$6,3,FALSE)</f>
        <v>Las Palmas</v>
      </c>
      <c r="J3855" s="9" t="str">
        <f>VLOOKUP(Tabla1[[#This Row],[CodigoEmpleado]],Originales!$M$3:$P$13,2,FALSE)</f>
        <v>Paco</v>
      </c>
      <c r="K3855" s="10">
        <f>YEAR(Tabla1[[#This Row],[Fecha]])</f>
        <v>2012</v>
      </c>
      <c r="L3855" s="11">
        <f>MONTH(Tabla1[[#This Row],[Fecha]])</f>
        <v>6</v>
      </c>
      <c r="M3855" s="11">
        <f>DAY(Tabla1[[#This Row],[Fecha]])</f>
        <v>18</v>
      </c>
      <c r="N3855" s="11">
        <f>WEEKDAY(Tabla1[[#This Row],[Fecha]],2)</f>
        <v>1</v>
      </c>
      <c r="O3855" s="11" t="str">
        <f t="shared" si="60"/>
        <v>Lunes</v>
      </c>
    </row>
    <row r="3856" spans="1:15" x14ac:dyDescent="0.25">
      <c r="A3856" s="4">
        <v>41078</v>
      </c>
      <c r="B3856">
        <v>4</v>
      </c>
      <c r="C3856">
        <v>1</v>
      </c>
      <c r="D3856" s="5" t="s">
        <v>27</v>
      </c>
      <c r="E3856" s="6">
        <v>595.75</v>
      </c>
      <c r="F3856" s="6">
        <v>1009.51</v>
      </c>
      <c r="G3856" s="6">
        <v>1605.26</v>
      </c>
      <c r="H3856" s="6" t="str">
        <f>VLOOKUP(Tabla1[[#This Row],[Caja]],Originales!$I$3:$K$6,2,FALSE)</f>
        <v>Telde</v>
      </c>
      <c r="I3856" s="6" t="str">
        <f>VLOOKUP(Tabla1[[#This Row],[Caja]],Originales!$I$3:$K$6,3,FALSE)</f>
        <v>Las Palmas</v>
      </c>
      <c r="J3856" s="9" t="str">
        <f>VLOOKUP(Tabla1[[#This Row],[CodigoEmpleado]],Originales!$M$3:$P$13,2,FALSE)</f>
        <v>Bea</v>
      </c>
      <c r="K3856" s="10">
        <f>YEAR(Tabla1[[#This Row],[Fecha]])</f>
        <v>2012</v>
      </c>
      <c r="L3856" s="11">
        <f>MONTH(Tabla1[[#This Row],[Fecha]])</f>
        <v>6</v>
      </c>
      <c r="M3856" s="11">
        <f>DAY(Tabla1[[#This Row],[Fecha]])</f>
        <v>18</v>
      </c>
      <c r="N3856" s="11">
        <f>WEEKDAY(Tabla1[[#This Row],[Fecha]],2)</f>
        <v>1</v>
      </c>
      <c r="O3856" s="11" t="str">
        <f t="shared" si="60"/>
        <v>Lunes</v>
      </c>
    </row>
    <row r="3857" spans="1:15" x14ac:dyDescent="0.25">
      <c r="A3857" s="4">
        <v>41078</v>
      </c>
      <c r="B3857">
        <v>4</v>
      </c>
      <c r="C3857">
        <v>2</v>
      </c>
      <c r="D3857" s="5" t="s">
        <v>32</v>
      </c>
      <c r="E3857" s="6">
        <v>719.63</v>
      </c>
      <c r="F3857" s="6">
        <v>1106.01</v>
      </c>
      <c r="G3857" s="6">
        <v>1825.64</v>
      </c>
      <c r="H3857" s="6" t="str">
        <f>VLOOKUP(Tabla1[[#This Row],[Caja]],Originales!$I$3:$K$6,2,FALSE)</f>
        <v>Telde</v>
      </c>
      <c r="I3857" s="6" t="str">
        <f>VLOOKUP(Tabla1[[#This Row],[Caja]],Originales!$I$3:$K$6,3,FALSE)</f>
        <v>Las Palmas</v>
      </c>
      <c r="J3857" s="9" t="str">
        <f>VLOOKUP(Tabla1[[#This Row],[CodigoEmpleado]],Originales!$M$3:$P$13,2,FALSE)</f>
        <v>Ana</v>
      </c>
      <c r="K3857" s="10">
        <f>YEAR(Tabla1[[#This Row],[Fecha]])</f>
        <v>2012</v>
      </c>
      <c r="L3857" s="11">
        <f>MONTH(Tabla1[[#This Row],[Fecha]])</f>
        <v>6</v>
      </c>
      <c r="M3857" s="11">
        <f>DAY(Tabla1[[#This Row],[Fecha]])</f>
        <v>18</v>
      </c>
      <c r="N3857" s="11">
        <f>WEEKDAY(Tabla1[[#This Row],[Fecha]],2)</f>
        <v>1</v>
      </c>
      <c r="O3857" s="11" t="str">
        <f t="shared" si="60"/>
        <v>Lunes</v>
      </c>
    </row>
    <row r="3858" spans="1:15" x14ac:dyDescent="0.25">
      <c r="A3858" s="4">
        <v>41079</v>
      </c>
      <c r="B3858">
        <v>1</v>
      </c>
      <c r="C3858">
        <v>1</v>
      </c>
      <c r="D3858" s="5" t="s">
        <v>37</v>
      </c>
      <c r="E3858" s="6">
        <v>627.04</v>
      </c>
      <c r="F3858" s="6">
        <v>1013.15</v>
      </c>
      <c r="G3858" s="6">
        <v>1640.19</v>
      </c>
      <c r="H3858" s="6" t="str">
        <f>VLOOKUP(Tabla1[[#This Row],[Caja]],Originales!$I$3:$K$6,2,FALSE)</f>
        <v>Tenerife Norte</v>
      </c>
      <c r="I3858" s="6" t="str">
        <f>VLOOKUP(Tabla1[[#This Row],[Caja]],Originales!$I$3:$K$6,3,FALSE)</f>
        <v>Tenerife</v>
      </c>
      <c r="J3858" s="9" t="str">
        <f>VLOOKUP(Tabla1[[#This Row],[CodigoEmpleado]],Originales!$M$3:$P$13,2,FALSE)</f>
        <v>Luis</v>
      </c>
      <c r="K3858" s="10">
        <f>YEAR(Tabla1[[#This Row],[Fecha]])</f>
        <v>2012</v>
      </c>
      <c r="L3858" s="11">
        <f>MONTH(Tabla1[[#This Row],[Fecha]])</f>
        <v>6</v>
      </c>
      <c r="M3858" s="11">
        <f>DAY(Tabla1[[#This Row],[Fecha]])</f>
        <v>19</v>
      </c>
      <c r="N3858" s="11">
        <f>WEEKDAY(Tabla1[[#This Row],[Fecha]],2)</f>
        <v>2</v>
      </c>
      <c r="O3858" s="11" t="str">
        <f t="shared" si="60"/>
        <v>Martes</v>
      </c>
    </row>
    <row r="3859" spans="1:15" x14ac:dyDescent="0.25">
      <c r="A3859" s="4">
        <v>41079</v>
      </c>
      <c r="B3859">
        <v>1</v>
      </c>
      <c r="C3859">
        <v>2</v>
      </c>
      <c r="D3859" s="5" t="s">
        <v>40</v>
      </c>
      <c r="E3859" s="6">
        <v>656.32</v>
      </c>
      <c r="F3859" s="6">
        <v>1177.8800000000001</v>
      </c>
      <c r="G3859" s="6">
        <v>1834.2</v>
      </c>
      <c r="H3859" s="6" t="str">
        <f>VLOOKUP(Tabla1[[#This Row],[Caja]],Originales!$I$3:$K$6,2,FALSE)</f>
        <v>Tenerife Norte</v>
      </c>
      <c r="I3859" s="6" t="str">
        <f>VLOOKUP(Tabla1[[#This Row],[Caja]],Originales!$I$3:$K$6,3,FALSE)</f>
        <v>Tenerife</v>
      </c>
      <c r="J3859" s="9" t="str">
        <f>VLOOKUP(Tabla1[[#This Row],[CodigoEmpleado]],Originales!$M$3:$P$13,2,FALSE)</f>
        <v>Pepe</v>
      </c>
      <c r="K3859" s="10">
        <f>YEAR(Tabla1[[#This Row],[Fecha]])</f>
        <v>2012</v>
      </c>
      <c r="L3859" s="11">
        <f>MONTH(Tabla1[[#This Row],[Fecha]])</f>
        <v>6</v>
      </c>
      <c r="M3859" s="11">
        <f>DAY(Tabla1[[#This Row],[Fecha]])</f>
        <v>19</v>
      </c>
      <c r="N3859" s="11">
        <f>WEEKDAY(Tabla1[[#This Row],[Fecha]],2)</f>
        <v>2</v>
      </c>
      <c r="O3859" s="11" t="str">
        <f t="shared" si="60"/>
        <v>Martes</v>
      </c>
    </row>
    <row r="3860" spans="1:15" x14ac:dyDescent="0.25">
      <c r="A3860" s="4">
        <v>41079</v>
      </c>
      <c r="B3860">
        <v>2</v>
      </c>
      <c r="C3860">
        <v>1</v>
      </c>
      <c r="D3860" s="5" t="s">
        <v>41</v>
      </c>
      <c r="E3860" s="6">
        <v>692.74</v>
      </c>
      <c r="F3860" s="6">
        <v>1049.45</v>
      </c>
      <c r="G3860" s="6">
        <v>1742.19</v>
      </c>
      <c r="H3860" s="6" t="str">
        <f>VLOOKUP(Tabla1[[#This Row],[Caja]],Originales!$I$3:$K$6,2,FALSE)</f>
        <v>Tenerife Sur</v>
      </c>
      <c r="I3860" s="6" t="str">
        <f>VLOOKUP(Tabla1[[#This Row],[Caja]],Originales!$I$3:$K$6,3,FALSE)</f>
        <v>Tenerife</v>
      </c>
      <c r="J3860" s="9" t="str">
        <f>VLOOKUP(Tabla1[[#This Row],[CodigoEmpleado]],Originales!$M$3:$P$13,2,FALSE)</f>
        <v>Javi</v>
      </c>
      <c r="K3860" s="10">
        <f>YEAR(Tabla1[[#This Row],[Fecha]])</f>
        <v>2012</v>
      </c>
      <c r="L3860" s="11">
        <f>MONTH(Tabla1[[#This Row],[Fecha]])</f>
        <v>6</v>
      </c>
      <c r="M3860" s="11">
        <f>DAY(Tabla1[[#This Row],[Fecha]])</f>
        <v>19</v>
      </c>
      <c r="N3860" s="11">
        <f>WEEKDAY(Tabla1[[#This Row],[Fecha]],2)</f>
        <v>2</v>
      </c>
      <c r="O3860" s="11" t="str">
        <f t="shared" si="60"/>
        <v>Martes</v>
      </c>
    </row>
    <row r="3861" spans="1:15" x14ac:dyDescent="0.25">
      <c r="A3861" s="4">
        <v>41079</v>
      </c>
      <c r="B3861">
        <v>2</v>
      </c>
      <c r="C3861">
        <v>2</v>
      </c>
      <c r="D3861" s="5" t="s">
        <v>43</v>
      </c>
      <c r="E3861" s="6">
        <v>828.1</v>
      </c>
      <c r="F3861" s="6">
        <v>1268.21</v>
      </c>
      <c r="G3861" s="6">
        <v>2096.31</v>
      </c>
      <c r="H3861" s="6" t="str">
        <f>VLOOKUP(Tabla1[[#This Row],[Caja]],Originales!$I$3:$K$6,2,FALSE)</f>
        <v>Tenerife Sur</v>
      </c>
      <c r="I3861" s="6" t="str">
        <f>VLOOKUP(Tabla1[[#This Row],[Caja]],Originales!$I$3:$K$6,3,FALSE)</f>
        <v>Tenerife</v>
      </c>
      <c r="J3861" s="9" t="str">
        <f>VLOOKUP(Tabla1[[#This Row],[CodigoEmpleado]],Originales!$M$3:$P$13,2,FALSE)</f>
        <v>Jose</v>
      </c>
      <c r="K3861" s="10">
        <f>YEAR(Tabla1[[#This Row],[Fecha]])</f>
        <v>2012</v>
      </c>
      <c r="L3861" s="11">
        <f>MONTH(Tabla1[[#This Row],[Fecha]])</f>
        <v>6</v>
      </c>
      <c r="M3861" s="11">
        <f>DAY(Tabla1[[#This Row],[Fecha]])</f>
        <v>19</v>
      </c>
      <c r="N3861" s="11">
        <f>WEEKDAY(Tabla1[[#This Row],[Fecha]],2)</f>
        <v>2</v>
      </c>
      <c r="O3861" s="11" t="str">
        <f t="shared" si="60"/>
        <v>Martes</v>
      </c>
    </row>
    <row r="3862" spans="1:15" x14ac:dyDescent="0.25">
      <c r="A3862" s="4">
        <v>41079</v>
      </c>
      <c r="B3862">
        <v>3</v>
      </c>
      <c r="C3862">
        <v>1</v>
      </c>
      <c r="D3862" s="5" t="s">
        <v>47</v>
      </c>
      <c r="E3862" s="6">
        <v>559.61</v>
      </c>
      <c r="F3862" s="6">
        <v>963.8</v>
      </c>
      <c r="G3862" s="6">
        <v>1523.41</v>
      </c>
      <c r="H3862" s="6" t="str">
        <f>VLOOKUP(Tabla1[[#This Row],[Caja]],Originales!$I$3:$K$6,2,FALSE)</f>
        <v>Las Canteras</v>
      </c>
      <c r="I3862" s="6" t="str">
        <f>VLOOKUP(Tabla1[[#This Row],[Caja]],Originales!$I$3:$K$6,3,FALSE)</f>
        <v>Las Palmas</v>
      </c>
      <c r="J3862" s="9" t="str">
        <f>VLOOKUP(Tabla1[[#This Row],[CodigoEmpleado]],Originales!$M$3:$P$13,2,FALSE)</f>
        <v>Toño</v>
      </c>
      <c r="K3862" s="10">
        <f>YEAR(Tabla1[[#This Row],[Fecha]])</f>
        <v>2012</v>
      </c>
      <c r="L3862" s="11">
        <f>MONTH(Tabla1[[#This Row],[Fecha]])</f>
        <v>6</v>
      </c>
      <c r="M3862" s="11">
        <f>DAY(Tabla1[[#This Row],[Fecha]])</f>
        <v>19</v>
      </c>
      <c r="N3862" s="11">
        <f>WEEKDAY(Tabla1[[#This Row],[Fecha]],2)</f>
        <v>2</v>
      </c>
      <c r="O3862" s="11" t="str">
        <f t="shared" si="60"/>
        <v>Martes</v>
      </c>
    </row>
    <row r="3863" spans="1:15" x14ac:dyDescent="0.25">
      <c r="A3863" s="4">
        <v>41079</v>
      </c>
      <c r="B3863">
        <v>3</v>
      </c>
      <c r="C3863">
        <v>2</v>
      </c>
      <c r="D3863" s="5" t="s">
        <v>24</v>
      </c>
      <c r="E3863" s="6">
        <v>733.38</v>
      </c>
      <c r="F3863" s="6">
        <v>1299.51</v>
      </c>
      <c r="G3863" s="6">
        <v>2032.89</v>
      </c>
      <c r="H3863" s="6" t="str">
        <f>VLOOKUP(Tabla1[[#This Row],[Caja]],Originales!$I$3:$K$6,2,FALSE)</f>
        <v>Las Canteras</v>
      </c>
      <c r="I3863" s="6" t="str">
        <f>VLOOKUP(Tabla1[[#This Row],[Caja]],Originales!$I$3:$K$6,3,FALSE)</f>
        <v>Las Palmas</v>
      </c>
      <c r="J3863" s="9" t="str">
        <f>VLOOKUP(Tabla1[[#This Row],[CodigoEmpleado]],Originales!$M$3:$P$13,2,FALSE)</f>
        <v>Ana</v>
      </c>
      <c r="K3863" s="10">
        <f>YEAR(Tabla1[[#This Row],[Fecha]])</f>
        <v>2012</v>
      </c>
      <c r="L3863" s="11">
        <f>MONTH(Tabla1[[#This Row],[Fecha]])</f>
        <v>6</v>
      </c>
      <c r="M3863" s="11">
        <f>DAY(Tabla1[[#This Row],[Fecha]])</f>
        <v>19</v>
      </c>
      <c r="N3863" s="11">
        <f>WEEKDAY(Tabla1[[#This Row],[Fecha]],2)</f>
        <v>2</v>
      </c>
      <c r="O3863" s="11" t="str">
        <f t="shared" si="60"/>
        <v>Martes</v>
      </c>
    </row>
    <row r="3864" spans="1:15" x14ac:dyDescent="0.25">
      <c r="A3864" s="4">
        <v>41079</v>
      </c>
      <c r="B3864">
        <v>4</v>
      </c>
      <c r="C3864">
        <v>1</v>
      </c>
      <c r="D3864" s="5" t="s">
        <v>30</v>
      </c>
      <c r="E3864" s="6">
        <v>641.91999999999996</v>
      </c>
      <c r="F3864" s="6">
        <v>1102.53</v>
      </c>
      <c r="G3864" s="6">
        <v>1744.45</v>
      </c>
      <c r="H3864" s="6" t="str">
        <f>VLOOKUP(Tabla1[[#This Row],[Caja]],Originales!$I$3:$K$6,2,FALSE)</f>
        <v>Telde</v>
      </c>
      <c r="I3864" s="6" t="str">
        <f>VLOOKUP(Tabla1[[#This Row],[Caja]],Originales!$I$3:$K$6,3,FALSE)</f>
        <v>Las Palmas</v>
      </c>
      <c r="J3864" s="9" t="str">
        <f>VLOOKUP(Tabla1[[#This Row],[CodigoEmpleado]],Originales!$M$3:$P$13,2,FALSE)</f>
        <v>Juan</v>
      </c>
      <c r="K3864" s="10">
        <f>YEAR(Tabla1[[#This Row],[Fecha]])</f>
        <v>2012</v>
      </c>
      <c r="L3864" s="11">
        <f>MONTH(Tabla1[[#This Row],[Fecha]])</f>
        <v>6</v>
      </c>
      <c r="M3864" s="11">
        <f>DAY(Tabla1[[#This Row],[Fecha]])</f>
        <v>19</v>
      </c>
      <c r="N3864" s="11">
        <f>WEEKDAY(Tabla1[[#This Row],[Fecha]],2)</f>
        <v>2</v>
      </c>
      <c r="O3864" s="11" t="str">
        <f t="shared" si="60"/>
        <v>Martes</v>
      </c>
    </row>
    <row r="3865" spans="1:15" x14ac:dyDescent="0.25">
      <c r="A3865" s="4">
        <v>41079</v>
      </c>
      <c r="B3865">
        <v>4</v>
      </c>
      <c r="C3865">
        <v>2</v>
      </c>
      <c r="D3865" s="5" t="s">
        <v>16</v>
      </c>
      <c r="E3865" s="6">
        <v>753.65</v>
      </c>
      <c r="F3865" s="6">
        <v>1315.66</v>
      </c>
      <c r="G3865" s="6">
        <v>2069.31</v>
      </c>
      <c r="H3865" s="6" t="str">
        <f>VLOOKUP(Tabla1[[#This Row],[Caja]],Originales!$I$3:$K$6,2,FALSE)</f>
        <v>Telde</v>
      </c>
      <c r="I3865" s="6" t="str">
        <f>VLOOKUP(Tabla1[[#This Row],[Caja]],Originales!$I$3:$K$6,3,FALSE)</f>
        <v>Las Palmas</v>
      </c>
      <c r="J3865" s="9" t="str">
        <f>VLOOKUP(Tabla1[[#This Row],[CodigoEmpleado]],Originales!$M$3:$P$13,2,FALSE)</f>
        <v>Jorge</v>
      </c>
      <c r="K3865" s="10">
        <f>YEAR(Tabla1[[#This Row],[Fecha]])</f>
        <v>2012</v>
      </c>
      <c r="L3865" s="11">
        <f>MONTH(Tabla1[[#This Row],[Fecha]])</f>
        <v>6</v>
      </c>
      <c r="M3865" s="11">
        <f>DAY(Tabla1[[#This Row],[Fecha]])</f>
        <v>19</v>
      </c>
      <c r="N3865" s="11">
        <f>WEEKDAY(Tabla1[[#This Row],[Fecha]],2)</f>
        <v>2</v>
      </c>
      <c r="O3865" s="11" t="str">
        <f t="shared" si="60"/>
        <v>Martes</v>
      </c>
    </row>
    <row r="3866" spans="1:15" x14ac:dyDescent="0.25">
      <c r="A3866" s="4">
        <v>41080</v>
      </c>
      <c r="B3866">
        <v>1</v>
      </c>
      <c r="C3866">
        <v>1</v>
      </c>
      <c r="D3866" s="5" t="s">
        <v>22</v>
      </c>
      <c r="E3866" s="6">
        <v>692.38</v>
      </c>
      <c r="F3866" s="6">
        <v>1047.03</v>
      </c>
      <c r="G3866" s="6">
        <v>1739.41</v>
      </c>
      <c r="H3866" s="6" t="str">
        <f>VLOOKUP(Tabla1[[#This Row],[Caja]],Originales!$I$3:$K$6,2,FALSE)</f>
        <v>Tenerife Norte</v>
      </c>
      <c r="I3866" s="6" t="str">
        <f>VLOOKUP(Tabla1[[#This Row],[Caja]],Originales!$I$3:$K$6,3,FALSE)</f>
        <v>Tenerife</v>
      </c>
      <c r="J3866" s="9" t="str">
        <f>VLOOKUP(Tabla1[[#This Row],[CodigoEmpleado]],Originales!$M$3:$P$13,2,FALSE)</f>
        <v>Paco</v>
      </c>
      <c r="K3866" s="10">
        <f>YEAR(Tabla1[[#This Row],[Fecha]])</f>
        <v>2012</v>
      </c>
      <c r="L3866" s="11">
        <f>MONTH(Tabla1[[#This Row],[Fecha]])</f>
        <v>6</v>
      </c>
      <c r="M3866" s="11">
        <f>DAY(Tabla1[[#This Row],[Fecha]])</f>
        <v>20</v>
      </c>
      <c r="N3866" s="11">
        <f>WEEKDAY(Tabla1[[#This Row],[Fecha]],2)</f>
        <v>3</v>
      </c>
      <c r="O3866" s="11" t="str">
        <f t="shared" si="60"/>
        <v>Miércoles</v>
      </c>
    </row>
    <row r="3867" spans="1:15" x14ac:dyDescent="0.25">
      <c r="A3867" s="4">
        <v>41080</v>
      </c>
      <c r="B3867">
        <v>1</v>
      </c>
      <c r="C3867">
        <v>2</v>
      </c>
      <c r="D3867" s="5" t="s">
        <v>27</v>
      </c>
      <c r="E3867" s="6">
        <v>600.36</v>
      </c>
      <c r="F3867" s="6">
        <v>991.47</v>
      </c>
      <c r="G3867" s="6">
        <v>1591.83</v>
      </c>
      <c r="H3867" s="6" t="str">
        <f>VLOOKUP(Tabla1[[#This Row],[Caja]],Originales!$I$3:$K$6,2,FALSE)</f>
        <v>Tenerife Norte</v>
      </c>
      <c r="I3867" s="6" t="str">
        <f>VLOOKUP(Tabla1[[#This Row],[Caja]],Originales!$I$3:$K$6,3,FALSE)</f>
        <v>Tenerife</v>
      </c>
      <c r="J3867" s="9" t="str">
        <f>VLOOKUP(Tabla1[[#This Row],[CodigoEmpleado]],Originales!$M$3:$P$13,2,FALSE)</f>
        <v>Bea</v>
      </c>
      <c r="K3867" s="10">
        <f>YEAR(Tabla1[[#This Row],[Fecha]])</f>
        <v>2012</v>
      </c>
      <c r="L3867" s="11">
        <f>MONTH(Tabla1[[#This Row],[Fecha]])</f>
        <v>6</v>
      </c>
      <c r="M3867" s="11">
        <f>DAY(Tabla1[[#This Row],[Fecha]])</f>
        <v>20</v>
      </c>
      <c r="N3867" s="11">
        <f>WEEKDAY(Tabla1[[#This Row],[Fecha]],2)</f>
        <v>3</v>
      </c>
      <c r="O3867" s="11" t="str">
        <f t="shared" si="60"/>
        <v>Miércoles</v>
      </c>
    </row>
    <row r="3868" spans="1:15" x14ac:dyDescent="0.25">
      <c r="A3868" s="4">
        <v>41080</v>
      </c>
      <c r="B3868">
        <v>2</v>
      </c>
      <c r="C3868">
        <v>1</v>
      </c>
      <c r="D3868" s="5" t="s">
        <v>32</v>
      </c>
      <c r="E3868" s="6">
        <v>580.33000000000004</v>
      </c>
      <c r="F3868" s="6">
        <v>1017.55</v>
      </c>
      <c r="G3868" s="6">
        <v>1597.88</v>
      </c>
      <c r="H3868" s="6" t="str">
        <f>VLOOKUP(Tabla1[[#This Row],[Caja]],Originales!$I$3:$K$6,2,FALSE)</f>
        <v>Tenerife Sur</v>
      </c>
      <c r="I3868" s="6" t="str">
        <f>VLOOKUP(Tabla1[[#This Row],[Caja]],Originales!$I$3:$K$6,3,FALSE)</f>
        <v>Tenerife</v>
      </c>
      <c r="J3868" s="9" t="str">
        <f>VLOOKUP(Tabla1[[#This Row],[CodigoEmpleado]],Originales!$M$3:$P$13,2,FALSE)</f>
        <v>Ana</v>
      </c>
      <c r="K3868" s="10">
        <f>YEAR(Tabla1[[#This Row],[Fecha]])</f>
        <v>2012</v>
      </c>
      <c r="L3868" s="11">
        <f>MONTH(Tabla1[[#This Row],[Fecha]])</f>
        <v>6</v>
      </c>
      <c r="M3868" s="11">
        <f>DAY(Tabla1[[#This Row],[Fecha]])</f>
        <v>20</v>
      </c>
      <c r="N3868" s="11">
        <f>WEEKDAY(Tabla1[[#This Row],[Fecha]],2)</f>
        <v>3</v>
      </c>
      <c r="O3868" s="11" t="str">
        <f t="shared" si="60"/>
        <v>Miércoles</v>
      </c>
    </row>
    <row r="3869" spans="1:15" x14ac:dyDescent="0.25">
      <c r="A3869" s="4">
        <v>41080</v>
      </c>
      <c r="B3869">
        <v>2</v>
      </c>
      <c r="C3869">
        <v>2</v>
      </c>
      <c r="D3869" s="5" t="s">
        <v>37</v>
      </c>
      <c r="E3869" s="6">
        <v>740.4</v>
      </c>
      <c r="F3869" s="6">
        <v>1280.55</v>
      </c>
      <c r="G3869" s="6">
        <v>2020.95</v>
      </c>
      <c r="H3869" s="6" t="str">
        <f>VLOOKUP(Tabla1[[#This Row],[Caja]],Originales!$I$3:$K$6,2,FALSE)</f>
        <v>Tenerife Sur</v>
      </c>
      <c r="I3869" s="6" t="str">
        <f>VLOOKUP(Tabla1[[#This Row],[Caja]],Originales!$I$3:$K$6,3,FALSE)</f>
        <v>Tenerife</v>
      </c>
      <c r="J3869" s="9" t="str">
        <f>VLOOKUP(Tabla1[[#This Row],[CodigoEmpleado]],Originales!$M$3:$P$13,2,FALSE)</f>
        <v>Luis</v>
      </c>
      <c r="K3869" s="10">
        <f>YEAR(Tabla1[[#This Row],[Fecha]])</f>
        <v>2012</v>
      </c>
      <c r="L3869" s="11">
        <f>MONTH(Tabla1[[#This Row],[Fecha]])</f>
        <v>6</v>
      </c>
      <c r="M3869" s="11">
        <f>DAY(Tabla1[[#This Row],[Fecha]])</f>
        <v>20</v>
      </c>
      <c r="N3869" s="11">
        <f>WEEKDAY(Tabla1[[#This Row],[Fecha]],2)</f>
        <v>3</v>
      </c>
      <c r="O3869" s="11" t="str">
        <f t="shared" si="60"/>
        <v>Miércoles</v>
      </c>
    </row>
    <row r="3870" spans="1:15" x14ac:dyDescent="0.25">
      <c r="A3870" s="4">
        <v>41080</v>
      </c>
      <c r="B3870">
        <v>3</v>
      </c>
      <c r="C3870">
        <v>1</v>
      </c>
      <c r="D3870" s="5" t="s">
        <v>40</v>
      </c>
      <c r="E3870" s="6">
        <v>623.78</v>
      </c>
      <c r="F3870" s="6">
        <v>1155.5999999999999</v>
      </c>
      <c r="G3870" s="6">
        <v>1779.38</v>
      </c>
      <c r="H3870" s="6" t="str">
        <f>VLOOKUP(Tabla1[[#This Row],[Caja]],Originales!$I$3:$K$6,2,FALSE)</f>
        <v>Las Canteras</v>
      </c>
      <c r="I3870" s="6" t="str">
        <f>VLOOKUP(Tabla1[[#This Row],[Caja]],Originales!$I$3:$K$6,3,FALSE)</f>
        <v>Las Palmas</v>
      </c>
      <c r="J3870" s="9" t="str">
        <f>VLOOKUP(Tabla1[[#This Row],[CodigoEmpleado]],Originales!$M$3:$P$13,2,FALSE)</f>
        <v>Pepe</v>
      </c>
      <c r="K3870" s="10">
        <f>YEAR(Tabla1[[#This Row],[Fecha]])</f>
        <v>2012</v>
      </c>
      <c r="L3870" s="11">
        <f>MONTH(Tabla1[[#This Row],[Fecha]])</f>
        <v>6</v>
      </c>
      <c r="M3870" s="11">
        <f>DAY(Tabla1[[#This Row],[Fecha]])</f>
        <v>20</v>
      </c>
      <c r="N3870" s="11">
        <f>WEEKDAY(Tabla1[[#This Row],[Fecha]],2)</f>
        <v>3</v>
      </c>
      <c r="O3870" s="11" t="str">
        <f t="shared" si="60"/>
        <v>Miércoles</v>
      </c>
    </row>
    <row r="3871" spans="1:15" x14ac:dyDescent="0.25">
      <c r="A3871" s="4">
        <v>41080</v>
      </c>
      <c r="B3871">
        <v>3</v>
      </c>
      <c r="C3871">
        <v>2</v>
      </c>
      <c r="D3871" s="5" t="s">
        <v>41</v>
      </c>
      <c r="E3871" s="6">
        <v>680.2</v>
      </c>
      <c r="F3871" s="6">
        <v>1153.3</v>
      </c>
      <c r="G3871" s="6">
        <v>1833.5</v>
      </c>
      <c r="H3871" s="6" t="str">
        <f>VLOOKUP(Tabla1[[#This Row],[Caja]],Originales!$I$3:$K$6,2,FALSE)</f>
        <v>Las Canteras</v>
      </c>
      <c r="I3871" s="6" t="str">
        <f>VLOOKUP(Tabla1[[#This Row],[Caja]],Originales!$I$3:$K$6,3,FALSE)</f>
        <v>Las Palmas</v>
      </c>
      <c r="J3871" s="9" t="str">
        <f>VLOOKUP(Tabla1[[#This Row],[CodigoEmpleado]],Originales!$M$3:$P$13,2,FALSE)</f>
        <v>Javi</v>
      </c>
      <c r="K3871" s="10">
        <f>YEAR(Tabla1[[#This Row],[Fecha]])</f>
        <v>2012</v>
      </c>
      <c r="L3871" s="11">
        <f>MONTH(Tabla1[[#This Row],[Fecha]])</f>
        <v>6</v>
      </c>
      <c r="M3871" s="11">
        <f>DAY(Tabla1[[#This Row],[Fecha]])</f>
        <v>20</v>
      </c>
      <c r="N3871" s="11">
        <f>WEEKDAY(Tabla1[[#This Row],[Fecha]],2)</f>
        <v>3</v>
      </c>
      <c r="O3871" s="11" t="str">
        <f t="shared" si="60"/>
        <v>Miércoles</v>
      </c>
    </row>
    <row r="3872" spans="1:15" x14ac:dyDescent="0.25">
      <c r="A3872" s="4">
        <v>41080</v>
      </c>
      <c r="B3872">
        <v>4</v>
      </c>
      <c r="C3872">
        <v>1</v>
      </c>
      <c r="D3872" s="5" t="s">
        <v>43</v>
      </c>
      <c r="E3872" s="6">
        <v>601.96</v>
      </c>
      <c r="F3872" s="6">
        <v>1043.96</v>
      </c>
      <c r="G3872" s="6">
        <v>1645.92</v>
      </c>
      <c r="H3872" s="6" t="str">
        <f>VLOOKUP(Tabla1[[#This Row],[Caja]],Originales!$I$3:$K$6,2,FALSE)</f>
        <v>Telde</v>
      </c>
      <c r="I3872" s="6" t="str">
        <f>VLOOKUP(Tabla1[[#This Row],[Caja]],Originales!$I$3:$K$6,3,FALSE)</f>
        <v>Las Palmas</v>
      </c>
      <c r="J3872" s="9" t="str">
        <f>VLOOKUP(Tabla1[[#This Row],[CodigoEmpleado]],Originales!$M$3:$P$13,2,FALSE)</f>
        <v>Jose</v>
      </c>
      <c r="K3872" s="10">
        <f>YEAR(Tabla1[[#This Row],[Fecha]])</f>
        <v>2012</v>
      </c>
      <c r="L3872" s="11">
        <f>MONTH(Tabla1[[#This Row],[Fecha]])</f>
        <v>6</v>
      </c>
      <c r="M3872" s="11">
        <f>DAY(Tabla1[[#This Row],[Fecha]])</f>
        <v>20</v>
      </c>
      <c r="N3872" s="11">
        <f>WEEKDAY(Tabla1[[#This Row],[Fecha]],2)</f>
        <v>3</v>
      </c>
      <c r="O3872" s="11" t="str">
        <f t="shared" si="60"/>
        <v>Miércoles</v>
      </c>
    </row>
    <row r="3873" spans="1:15" x14ac:dyDescent="0.25">
      <c r="A3873" s="4">
        <v>41080</v>
      </c>
      <c r="B3873">
        <v>4</v>
      </c>
      <c r="C3873">
        <v>2</v>
      </c>
      <c r="D3873" s="5" t="s">
        <v>47</v>
      </c>
      <c r="E3873" s="6">
        <v>808.9</v>
      </c>
      <c r="F3873" s="6">
        <v>1285.3399999999999</v>
      </c>
      <c r="G3873" s="6">
        <v>2094.2399999999998</v>
      </c>
      <c r="H3873" s="6" t="str">
        <f>VLOOKUP(Tabla1[[#This Row],[Caja]],Originales!$I$3:$K$6,2,FALSE)</f>
        <v>Telde</v>
      </c>
      <c r="I3873" s="6" t="str">
        <f>VLOOKUP(Tabla1[[#This Row],[Caja]],Originales!$I$3:$K$6,3,FALSE)</f>
        <v>Las Palmas</v>
      </c>
      <c r="J3873" s="9" t="str">
        <f>VLOOKUP(Tabla1[[#This Row],[CodigoEmpleado]],Originales!$M$3:$P$13,2,FALSE)</f>
        <v>Toño</v>
      </c>
      <c r="K3873" s="10">
        <f>YEAR(Tabla1[[#This Row],[Fecha]])</f>
        <v>2012</v>
      </c>
      <c r="L3873" s="11">
        <f>MONTH(Tabla1[[#This Row],[Fecha]])</f>
        <v>6</v>
      </c>
      <c r="M3873" s="11">
        <f>DAY(Tabla1[[#This Row],[Fecha]])</f>
        <v>20</v>
      </c>
      <c r="N3873" s="11">
        <f>WEEKDAY(Tabla1[[#This Row],[Fecha]],2)</f>
        <v>3</v>
      </c>
      <c r="O3873" s="11" t="str">
        <f t="shared" si="60"/>
        <v>Miércoles</v>
      </c>
    </row>
    <row r="3874" spans="1:15" x14ac:dyDescent="0.25">
      <c r="A3874" s="4">
        <v>41081</v>
      </c>
      <c r="B3874">
        <v>1</v>
      </c>
      <c r="C3874">
        <v>1</v>
      </c>
      <c r="D3874" s="5" t="s">
        <v>24</v>
      </c>
      <c r="E3874" s="6">
        <v>568.08000000000004</v>
      </c>
      <c r="F3874" s="6">
        <v>984.15</v>
      </c>
      <c r="G3874" s="6">
        <v>1552.23</v>
      </c>
      <c r="H3874" s="6" t="str">
        <f>VLOOKUP(Tabla1[[#This Row],[Caja]],Originales!$I$3:$K$6,2,FALSE)</f>
        <v>Tenerife Norte</v>
      </c>
      <c r="I3874" s="6" t="str">
        <f>VLOOKUP(Tabla1[[#This Row],[Caja]],Originales!$I$3:$K$6,3,FALSE)</f>
        <v>Tenerife</v>
      </c>
      <c r="J3874" s="9" t="str">
        <f>VLOOKUP(Tabla1[[#This Row],[CodigoEmpleado]],Originales!$M$3:$P$13,2,FALSE)</f>
        <v>Ana</v>
      </c>
      <c r="K3874" s="10">
        <f>YEAR(Tabla1[[#This Row],[Fecha]])</f>
        <v>2012</v>
      </c>
      <c r="L3874" s="11">
        <f>MONTH(Tabla1[[#This Row],[Fecha]])</f>
        <v>6</v>
      </c>
      <c r="M3874" s="11">
        <f>DAY(Tabla1[[#This Row],[Fecha]])</f>
        <v>21</v>
      </c>
      <c r="N3874" s="11">
        <f>WEEKDAY(Tabla1[[#This Row],[Fecha]],2)</f>
        <v>4</v>
      </c>
      <c r="O3874" s="11" t="str">
        <f t="shared" si="60"/>
        <v>Jueves</v>
      </c>
    </row>
    <row r="3875" spans="1:15" x14ac:dyDescent="0.25">
      <c r="A3875" s="4">
        <v>41081</v>
      </c>
      <c r="B3875">
        <v>1</v>
      </c>
      <c r="C3875">
        <v>2</v>
      </c>
      <c r="D3875" s="5" t="s">
        <v>30</v>
      </c>
      <c r="E3875" s="6">
        <v>738.39</v>
      </c>
      <c r="F3875" s="6">
        <v>1345.62</v>
      </c>
      <c r="G3875" s="6">
        <v>2084.0100000000002</v>
      </c>
      <c r="H3875" s="6" t="str">
        <f>VLOOKUP(Tabla1[[#This Row],[Caja]],Originales!$I$3:$K$6,2,FALSE)</f>
        <v>Tenerife Norte</v>
      </c>
      <c r="I3875" s="6" t="str">
        <f>VLOOKUP(Tabla1[[#This Row],[Caja]],Originales!$I$3:$K$6,3,FALSE)</f>
        <v>Tenerife</v>
      </c>
      <c r="J3875" s="9" t="str">
        <f>VLOOKUP(Tabla1[[#This Row],[CodigoEmpleado]],Originales!$M$3:$P$13,2,FALSE)</f>
        <v>Juan</v>
      </c>
      <c r="K3875" s="10">
        <f>YEAR(Tabla1[[#This Row],[Fecha]])</f>
        <v>2012</v>
      </c>
      <c r="L3875" s="11">
        <f>MONTH(Tabla1[[#This Row],[Fecha]])</f>
        <v>6</v>
      </c>
      <c r="M3875" s="11">
        <f>DAY(Tabla1[[#This Row],[Fecha]])</f>
        <v>21</v>
      </c>
      <c r="N3875" s="11">
        <f>WEEKDAY(Tabla1[[#This Row],[Fecha]],2)</f>
        <v>4</v>
      </c>
      <c r="O3875" s="11" t="str">
        <f t="shared" si="60"/>
        <v>Jueves</v>
      </c>
    </row>
    <row r="3876" spans="1:15" x14ac:dyDescent="0.25">
      <c r="A3876" s="4">
        <v>41081</v>
      </c>
      <c r="B3876">
        <v>2</v>
      </c>
      <c r="C3876">
        <v>1</v>
      </c>
      <c r="D3876" s="5" t="s">
        <v>16</v>
      </c>
      <c r="E3876" s="6">
        <v>663.1</v>
      </c>
      <c r="F3876" s="6">
        <v>1029.83</v>
      </c>
      <c r="G3876" s="6">
        <v>1692.93</v>
      </c>
      <c r="H3876" s="6" t="str">
        <f>VLOOKUP(Tabla1[[#This Row],[Caja]],Originales!$I$3:$K$6,2,FALSE)</f>
        <v>Tenerife Sur</v>
      </c>
      <c r="I3876" s="6" t="str">
        <f>VLOOKUP(Tabla1[[#This Row],[Caja]],Originales!$I$3:$K$6,3,FALSE)</f>
        <v>Tenerife</v>
      </c>
      <c r="J3876" s="9" t="str">
        <f>VLOOKUP(Tabla1[[#This Row],[CodigoEmpleado]],Originales!$M$3:$P$13,2,FALSE)</f>
        <v>Jorge</v>
      </c>
      <c r="K3876" s="10">
        <f>YEAR(Tabla1[[#This Row],[Fecha]])</f>
        <v>2012</v>
      </c>
      <c r="L3876" s="11">
        <f>MONTH(Tabla1[[#This Row],[Fecha]])</f>
        <v>6</v>
      </c>
      <c r="M3876" s="11">
        <f>DAY(Tabla1[[#This Row],[Fecha]])</f>
        <v>21</v>
      </c>
      <c r="N3876" s="11">
        <f>WEEKDAY(Tabla1[[#This Row],[Fecha]],2)</f>
        <v>4</v>
      </c>
      <c r="O3876" s="11" t="str">
        <f t="shared" si="60"/>
        <v>Jueves</v>
      </c>
    </row>
    <row r="3877" spans="1:15" x14ac:dyDescent="0.25">
      <c r="A3877" s="4">
        <v>41081</v>
      </c>
      <c r="B3877">
        <v>2</v>
      </c>
      <c r="C3877">
        <v>2</v>
      </c>
      <c r="D3877" s="5" t="s">
        <v>22</v>
      </c>
      <c r="E3877" s="6">
        <v>558.82000000000005</v>
      </c>
      <c r="F3877" s="6">
        <v>956.02</v>
      </c>
      <c r="G3877" s="6">
        <v>1514.84</v>
      </c>
      <c r="H3877" s="6" t="str">
        <f>VLOOKUP(Tabla1[[#This Row],[Caja]],Originales!$I$3:$K$6,2,FALSE)</f>
        <v>Tenerife Sur</v>
      </c>
      <c r="I3877" s="6" t="str">
        <f>VLOOKUP(Tabla1[[#This Row],[Caja]],Originales!$I$3:$K$6,3,FALSE)</f>
        <v>Tenerife</v>
      </c>
      <c r="J3877" s="9" t="str">
        <f>VLOOKUP(Tabla1[[#This Row],[CodigoEmpleado]],Originales!$M$3:$P$13,2,FALSE)</f>
        <v>Paco</v>
      </c>
      <c r="K3877" s="10">
        <f>YEAR(Tabla1[[#This Row],[Fecha]])</f>
        <v>2012</v>
      </c>
      <c r="L3877" s="11">
        <f>MONTH(Tabla1[[#This Row],[Fecha]])</f>
        <v>6</v>
      </c>
      <c r="M3877" s="11">
        <f>DAY(Tabla1[[#This Row],[Fecha]])</f>
        <v>21</v>
      </c>
      <c r="N3877" s="11">
        <f>WEEKDAY(Tabla1[[#This Row],[Fecha]],2)</f>
        <v>4</v>
      </c>
      <c r="O3877" s="11" t="str">
        <f t="shared" si="60"/>
        <v>Jueves</v>
      </c>
    </row>
    <row r="3878" spans="1:15" x14ac:dyDescent="0.25">
      <c r="A3878" s="4">
        <v>41081</v>
      </c>
      <c r="B3878">
        <v>3</v>
      </c>
      <c r="C3878">
        <v>1</v>
      </c>
      <c r="D3878" s="5" t="s">
        <v>27</v>
      </c>
      <c r="E3878" s="6">
        <v>551.21</v>
      </c>
      <c r="F3878" s="6">
        <v>1065.68</v>
      </c>
      <c r="G3878" s="6">
        <v>1616.89</v>
      </c>
      <c r="H3878" s="6" t="str">
        <f>VLOOKUP(Tabla1[[#This Row],[Caja]],Originales!$I$3:$K$6,2,FALSE)</f>
        <v>Las Canteras</v>
      </c>
      <c r="I3878" s="6" t="str">
        <f>VLOOKUP(Tabla1[[#This Row],[Caja]],Originales!$I$3:$K$6,3,FALSE)</f>
        <v>Las Palmas</v>
      </c>
      <c r="J3878" s="9" t="str">
        <f>VLOOKUP(Tabla1[[#This Row],[CodigoEmpleado]],Originales!$M$3:$P$13,2,FALSE)</f>
        <v>Bea</v>
      </c>
      <c r="K3878" s="10">
        <f>YEAR(Tabla1[[#This Row],[Fecha]])</f>
        <v>2012</v>
      </c>
      <c r="L3878" s="11">
        <f>MONTH(Tabla1[[#This Row],[Fecha]])</f>
        <v>6</v>
      </c>
      <c r="M3878" s="11">
        <f>DAY(Tabla1[[#This Row],[Fecha]])</f>
        <v>21</v>
      </c>
      <c r="N3878" s="11">
        <f>WEEKDAY(Tabla1[[#This Row],[Fecha]],2)</f>
        <v>4</v>
      </c>
      <c r="O3878" s="11" t="str">
        <f t="shared" si="60"/>
        <v>Jueves</v>
      </c>
    </row>
    <row r="3879" spans="1:15" x14ac:dyDescent="0.25">
      <c r="A3879" s="4">
        <v>41081</v>
      </c>
      <c r="B3879">
        <v>3</v>
      </c>
      <c r="C3879">
        <v>2</v>
      </c>
      <c r="D3879" s="5" t="s">
        <v>32</v>
      </c>
      <c r="E3879" s="6">
        <v>584.47</v>
      </c>
      <c r="F3879" s="6">
        <v>1054.49</v>
      </c>
      <c r="G3879" s="6">
        <v>1638.96</v>
      </c>
      <c r="H3879" s="6" t="str">
        <f>VLOOKUP(Tabla1[[#This Row],[Caja]],Originales!$I$3:$K$6,2,FALSE)</f>
        <v>Las Canteras</v>
      </c>
      <c r="I3879" s="6" t="str">
        <f>VLOOKUP(Tabla1[[#This Row],[Caja]],Originales!$I$3:$K$6,3,FALSE)</f>
        <v>Las Palmas</v>
      </c>
      <c r="J3879" s="9" t="str">
        <f>VLOOKUP(Tabla1[[#This Row],[CodigoEmpleado]],Originales!$M$3:$P$13,2,FALSE)</f>
        <v>Ana</v>
      </c>
      <c r="K3879" s="10">
        <f>YEAR(Tabla1[[#This Row],[Fecha]])</f>
        <v>2012</v>
      </c>
      <c r="L3879" s="11">
        <f>MONTH(Tabla1[[#This Row],[Fecha]])</f>
        <v>6</v>
      </c>
      <c r="M3879" s="11">
        <f>DAY(Tabla1[[#This Row],[Fecha]])</f>
        <v>21</v>
      </c>
      <c r="N3879" s="11">
        <f>WEEKDAY(Tabla1[[#This Row],[Fecha]],2)</f>
        <v>4</v>
      </c>
      <c r="O3879" s="11" t="str">
        <f t="shared" si="60"/>
        <v>Jueves</v>
      </c>
    </row>
    <row r="3880" spans="1:15" x14ac:dyDescent="0.25">
      <c r="A3880" s="4">
        <v>41081</v>
      </c>
      <c r="B3880">
        <v>4</v>
      </c>
      <c r="C3880">
        <v>1</v>
      </c>
      <c r="D3880" s="5" t="s">
        <v>37</v>
      </c>
      <c r="E3880" s="6">
        <v>668.97</v>
      </c>
      <c r="F3880" s="6">
        <v>1032.0999999999999</v>
      </c>
      <c r="G3880" s="6">
        <v>1701.07</v>
      </c>
      <c r="H3880" s="6" t="str">
        <f>VLOOKUP(Tabla1[[#This Row],[Caja]],Originales!$I$3:$K$6,2,FALSE)</f>
        <v>Telde</v>
      </c>
      <c r="I3880" s="6" t="str">
        <f>VLOOKUP(Tabla1[[#This Row],[Caja]],Originales!$I$3:$K$6,3,FALSE)</f>
        <v>Las Palmas</v>
      </c>
      <c r="J3880" s="9" t="str">
        <f>VLOOKUP(Tabla1[[#This Row],[CodigoEmpleado]],Originales!$M$3:$P$13,2,FALSE)</f>
        <v>Luis</v>
      </c>
      <c r="K3880" s="10">
        <f>YEAR(Tabla1[[#This Row],[Fecha]])</f>
        <v>2012</v>
      </c>
      <c r="L3880" s="11">
        <f>MONTH(Tabla1[[#This Row],[Fecha]])</f>
        <v>6</v>
      </c>
      <c r="M3880" s="11">
        <f>DAY(Tabla1[[#This Row],[Fecha]])</f>
        <v>21</v>
      </c>
      <c r="N3880" s="11">
        <f>WEEKDAY(Tabla1[[#This Row],[Fecha]],2)</f>
        <v>4</v>
      </c>
      <c r="O3880" s="11" t="str">
        <f t="shared" si="60"/>
        <v>Jueves</v>
      </c>
    </row>
    <row r="3881" spans="1:15" x14ac:dyDescent="0.25">
      <c r="A3881" s="4">
        <v>41081</v>
      </c>
      <c r="B3881">
        <v>4</v>
      </c>
      <c r="C3881">
        <v>2</v>
      </c>
      <c r="D3881" s="5" t="s">
        <v>40</v>
      </c>
      <c r="E3881" s="6">
        <v>560.04</v>
      </c>
      <c r="F3881" s="6">
        <v>959.64</v>
      </c>
      <c r="G3881" s="6">
        <v>1519.68</v>
      </c>
      <c r="H3881" s="6" t="str">
        <f>VLOOKUP(Tabla1[[#This Row],[Caja]],Originales!$I$3:$K$6,2,FALSE)</f>
        <v>Telde</v>
      </c>
      <c r="I3881" s="6" t="str">
        <f>VLOOKUP(Tabla1[[#This Row],[Caja]],Originales!$I$3:$K$6,3,FALSE)</f>
        <v>Las Palmas</v>
      </c>
      <c r="J3881" s="9" t="str">
        <f>VLOOKUP(Tabla1[[#This Row],[CodigoEmpleado]],Originales!$M$3:$P$13,2,FALSE)</f>
        <v>Pepe</v>
      </c>
      <c r="K3881" s="10">
        <f>YEAR(Tabla1[[#This Row],[Fecha]])</f>
        <v>2012</v>
      </c>
      <c r="L3881" s="11">
        <f>MONTH(Tabla1[[#This Row],[Fecha]])</f>
        <v>6</v>
      </c>
      <c r="M3881" s="11">
        <f>DAY(Tabla1[[#This Row],[Fecha]])</f>
        <v>21</v>
      </c>
      <c r="N3881" s="11">
        <f>WEEKDAY(Tabla1[[#This Row],[Fecha]],2)</f>
        <v>4</v>
      </c>
      <c r="O3881" s="11" t="str">
        <f t="shared" si="60"/>
        <v>Jueves</v>
      </c>
    </row>
    <row r="3882" spans="1:15" x14ac:dyDescent="0.25">
      <c r="A3882" s="4">
        <v>41082</v>
      </c>
      <c r="B3882">
        <v>1</v>
      </c>
      <c r="C3882">
        <v>1</v>
      </c>
      <c r="D3882" s="5" t="s">
        <v>41</v>
      </c>
      <c r="E3882" s="6">
        <v>624.28</v>
      </c>
      <c r="F3882" s="6">
        <v>1044.92</v>
      </c>
      <c r="G3882" s="6">
        <v>1669.2</v>
      </c>
      <c r="H3882" s="6" t="str">
        <f>VLOOKUP(Tabla1[[#This Row],[Caja]],Originales!$I$3:$K$6,2,FALSE)</f>
        <v>Tenerife Norte</v>
      </c>
      <c r="I3882" s="6" t="str">
        <f>VLOOKUP(Tabla1[[#This Row],[Caja]],Originales!$I$3:$K$6,3,FALSE)</f>
        <v>Tenerife</v>
      </c>
      <c r="J3882" s="9" t="str">
        <f>VLOOKUP(Tabla1[[#This Row],[CodigoEmpleado]],Originales!$M$3:$P$13,2,FALSE)</f>
        <v>Javi</v>
      </c>
      <c r="K3882" s="10">
        <f>YEAR(Tabla1[[#This Row],[Fecha]])</f>
        <v>2012</v>
      </c>
      <c r="L3882" s="11">
        <f>MONTH(Tabla1[[#This Row],[Fecha]])</f>
        <v>6</v>
      </c>
      <c r="M3882" s="11">
        <f>DAY(Tabla1[[#This Row],[Fecha]])</f>
        <v>22</v>
      </c>
      <c r="N3882" s="11">
        <f>WEEKDAY(Tabla1[[#This Row],[Fecha]],2)</f>
        <v>5</v>
      </c>
      <c r="O3882" s="11" t="str">
        <f t="shared" si="60"/>
        <v>Viernes</v>
      </c>
    </row>
    <row r="3883" spans="1:15" x14ac:dyDescent="0.25">
      <c r="A3883" s="4">
        <v>41082</v>
      </c>
      <c r="B3883">
        <v>1</v>
      </c>
      <c r="C3883">
        <v>2</v>
      </c>
      <c r="D3883" s="5" t="s">
        <v>43</v>
      </c>
      <c r="E3883" s="6">
        <v>663.58</v>
      </c>
      <c r="F3883" s="6">
        <v>1086.56</v>
      </c>
      <c r="G3883" s="6">
        <v>1750.14</v>
      </c>
      <c r="H3883" s="6" t="str">
        <f>VLOOKUP(Tabla1[[#This Row],[Caja]],Originales!$I$3:$K$6,2,FALSE)</f>
        <v>Tenerife Norte</v>
      </c>
      <c r="I3883" s="6" t="str">
        <f>VLOOKUP(Tabla1[[#This Row],[Caja]],Originales!$I$3:$K$6,3,FALSE)</f>
        <v>Tenerife</v>
      </c>
      <c r="J3883" s="9" t="str">
        <f>VLOOKUP(Tabla1[[#This Row],[CodigoEmpleado]],Originales!$M$3:$P$13,2,FALSE)</f>
        <v>Jose</v>
      </c>
      <c r="K3883" s="10">
        <f>YEAR(Tabla1[[#This Row],[Fecha]])</f>
        <v>2012</v>
      </c>
      <c r="L3883" s="11">
        <f>MONTH(Tabla1[[#This Row],[Fecha]])</f>
        <v>6</v>
      </c>
      <c r="M3883" s="11">
        <f>DAY(Tabla1[[#This Row],[Fecha]])</f>
        <v>22</v>
      </c>
      <c r="N3883" s="11">
        <f>WEEKDAY(Tabla1[[#This Row],[Fecha]],2)</f>
        <v>5</v>
      </c>
      <c r="O3883" s="11" t="str">
        <f t="shared" si="60"/>
        <v>Viernes</v>
      </c>
    </row>
    <row r="3884" spans="1:15" x14ac:dyDescent="0.25">
      <c r="A3884" s="4">
        <v>41082</v>
      </c>
      <c r="B3884">
        <v>2</v>
      </c>
      <c r="C3884">
        <v>1</v>
      </c>
      <c r="D3884" s="5" t="s">
        <v>47</v>
      </c>
      <c r="E3884" s="6">
        <v>512.59</v>
      </c>
      <c r="F3884" s="6">
        <v>1003.17</v>
      </c>
      <c r="G3884" s="6">
        <v>1515.76</v>
      </c>
      <c r="H3884" s="6" t="str">
        <f>VLOOKUP(Tabla1[[#This Row],[Caja]],Originales!$I$3:$K$6,2,FALSE)</f>
        <v>Tenerife Sur</v>
      </c>
      <c r="I3884" s="6" t="str">
        <f>VLOOKUP(Tabla1[[#This Row],[Caja]],Originales!$I$3:$K$6,3,FALSE)</f>
        <v>Tenerife</v>
      </c>
      <c r="J3884" s="9" t="str">
        <f>VLOOKUP(Tabla1[[#This Row],[CodigoEmpleado]],Originales!$M$3:$P$13,2,FALSE)</f>
        <v>Toño</v>
      </c>
      <c r="K3884" s="10">
        <f>YEAR(Tabla1[[#This Row],[Fecha]])</f>
        <v>2012</v>
      </c>
      <c r="L3884" s="11">
        <f>MONTH(Tabla1[[#This Row],[Fecha]])</f>
        <v>6</v>
      </c>
      <c r="M3884" s="11">
        <f>DAY(Tabla1[[#This Row],[Fecha]])</f>
        <v>22</v>
      </c>
      <c r="N3884" s="11">
        <f>WEEKDAY(Tabla1[[#This Row],[Fecha]],2)</f>
        <v>5</v>
      </c>
      <c r="O3884" s="11" t="str">
        <f t="shared" si="60"/>
        <v>Viernes</v>
      </c>
    </row>
    <row r="3885" spans="1:15" x14ac:dyDescent="0.25">
      <c r="A3885" s="4">
        <v>41082</v>
      </c>
      <c r="B3885">
        <v>2</v>
      </c>
      <c r="C3885">
        <v>2</v>
      </c>
      <c r="D3885" s="5" t="s">
        <v>24</v>
      </c>
      <c r="E3885" s="6">
        <v>770.79</v>
      </c>
      <c r="F3885" s="6">
        <v>1235.1500000000001</v>
      </c>
      <c r="G3885" s="6">
        <v>2005.94</v>
      </c>
      <c r="H3885" s="6" t="str">
        <f>VLOOKUP(Tabla1[[#This Row],[Caja]],Originales!$I$3:$K$6,2,FALSE)</f>
        <v>Tenerife Sur</v>
      </c>
      <c r="I3885" s="6" t="str">
        <f>VLOOKUP(Tabla1[[#This Row],[Caja]],Originales!$I$3:$K$6,3,FALSE)</f>
        <v>Tenerife</v>
      </c>
      <c r="J3885" s="9" t="str">
        <f>VLOOKUP(Tabla1[[#This Row],[CodigoEmpleado]],Originales!$M$3:$P$13,2,FALSE)</f>
        <v>Ana</v>
      </c>
      <c r="K3885" s="10">
        <f>YEAR(Tabla1[[#This Row],[Fecha]])</f>
        <v>2012</v>
      </c>
      <c r="L3885" s="11">
        <f>MONTH(Tabla1[[#This Row],[Fecha]])</f>
        <v>6</v>
      </c>
      <c r="M3885" s="11">
        <f>DAY(Tabla1[[#This Row],[Fecha]])</f>
        <v>22</v>
      </c>
      <c r="N3885" s="11">
        <f>WEEKDAY(Tabla1[[#This Row],[Fecha]],2)</f>
        <v>5</v>
      </c>
      <c r="O3885" s="11" t="str">
        <f t="shared" si="60"/>
        <v>Viernes</v>
      </c>
    </row>
    <row r="3886" spans="1:15" x14ac:dyDescent="0.25">
      <c r="A3886" s="4">
        <v>41082</v>
      </c>
      <c r="B3886">
        <v>3</v>
      </c>
      <c r="C3886">
        <v>1</v>
      </c>
      <c r="D3886" s="5" t="s">
        <v>30</v>
      </c>
      <c r="E3886" s="6">
        <v>647.38</v>
      </c>
      <c r="F3886" s="6">
        <v>1060.8</v>
      </c>
      <c r="G3886" s="6">
        <v>1708.18</v>
      </c>
      <c r="H3886" s="6" t="str">
        <f>VLOOKUP(Tabla1[[#This Row],[Caja]],Originales!$I$3:$K$6,2,FALSE)</f>
        <v>Las Canteras</v>
      </c>
      <c r="I3886" s="6" t="str">
        <f>VLOOKUP(Tabla1[[#This Row],[Caja]],Originales!$I$3:$K$6,3,FALSE)</f>
        <v>Las Palmas</v>
      </c>
      <c r="J3886" s="9" t="str">
        <f>VLOOKUP(Tabla1[[#This Row],[CodigoEmpleado]],Originales!$M$3:$P$13,2,FALSE)</f>
        <v>Juan</v>
      </c>
      <c r="K3886" s="10">
        <f>YEAR(Tabla1[[#This Row],[Fecha]])</f>
        <v>2012</v>
      </c>
      <c r="L3886" s="11">
        <f>MONTH(Tabla1[[#This Row],[Fecha]])</f>
        <v>6</v>
      </c>
      <c r="M3886" s="11">
        <f>DAY(Tabla1[[#This Row],[Fecha]])</f>
        <v>22</v>
      </c>
      <c r="N3886" s="11">
        <f>WEEKDAY(Tabla1[[#This Row],[Fecha]],2)</f>
        <v>5</v>
      </c>
      <c r="O3886" s="11" t="str">
        <f t="shared" si="60"/>
        <v>Viernes</v>
      </c>
    </row>
    <row r="3887" spans="1:15" x14ac:dyDescent="0.25">
      <c r="A3887" s="4">
        <v>41082</v>
      </c>
      <c r="B3887">
        <v>3</v>
      </c>
      <c r="C3887">
        <v>2</v>
      </c>
      <c r="D3887" s="5" t="s">
        <v>16</v>
      </c>
      <c r="E3887" s="6">
        <v>505.9</v>
      </c>
      <c r="F3887" s="6">
        <v>1017.66</v>
      </c>
      <c r="G3887" s="6">
        <v>1523.56</v>
      </c>
      <c r="H3887" s="6" t="str">
        <f>VLOOKUP(Tabla1[[#This Row],[Caja]],Originales!$I$3:$K$6,2,FALSE)</f>
        <v>Las Canteras</v>
      </c>
      <c r="I3887" s="6" t="str">
        <f>VLOOKUP(Tabla1[[#This Row],[Caja]],Originales!$I$3:$K$6,3,FALSE)</f>
        <v>Las Palmas</v>
      </c>
      <c r="J3887" s="9" t="str">
        <f>VLOOKUP(Tabla1[[#This Row],[CodigoEmpleado]],Originales!$M$3:$P$13,2,FALSE)</f>
        <v>Jorge</v>
      </c>
      <c r="K3887" s="10">
        <f>YEAR(Tabla1[[#This Row],[Fecha]])</f>
        <v>2012</v>
      </c>
      <c r="L3887" s="11">
        <f>MONTH(Tabla1[[#This Row],[Fecha]])</f>
        <v>6</v>
      </c>
      <c r="M3887" s="11">
        <f>DAY(Tabla1[[#This Row],[Fecha]])</f>
        <v>22</v>
      </c>
      <c r="N3887" s="11">
        <f>WEEKDAY(Tabla1[[#This Row],[Fecha]],2)</f>
        <v>5</v>
      </c>
      <c r="O3887" s="11" t="str">
        <f t="shared" si="60"/>
        <v>Viernes</v>
      </c>
    </row>
    <row r="3888" spans="1:15" x14ac:dyDescent="0.25">
      <c r="A3888" s="4">
        <v>41082</v>
      </c>
      <c r="B3888">
        <v>4</v>
      </c>
      <c r="C3888">
        <v>1</v>
      </c>
      <c r="D3888" s="5" t="s">
        <v>22</v>
      </c>
      <c r="E3888" s="6">
        <v>661.32</v>
      </c>
      <c r="F3888" s="6">
        <v>1001.74</v>
      </c>
      <c r="G3888" s="6">
        <v>1663.06</v>
      </c>
      <c r="H3888" s="6" t="str">
        <f>VLOOKUP(Tabla1[[#This Row],[Caja]],Originales!$I$3:$K$6,2,FALSE)</f>
        <v>Telde</v>
      </c>
      <c r="I3888" s="6" t="str">
        <f>VLOOKUP(Tabla1[[#This Row],[Caja]],Originales!$I$3:$K$6,3,FALSE)</f>
        <v>Las Palmas</v>
      </c>
      <c r="J3888" s="9" t="str">
        <f>VLOOKUP(Tabla1[[#This Row],[CodigoEmpleado]],Originales!$M$3:$P$13,2,FALSE)</f>
        <v>Paco</v>
      </c>
      <c r="K3888" s="10">
        <f>YEAR(Tabla1[[#This Row],[Fecha]])</f>
        <v>2012</v>
      </c>
      <c r="L3888" s="11">
        <f>MONTH(Tabla1[[#This Row],[Fecha]])</f>
        <v>6</v>
      </c>
      <c r="M3888" s="11">
        <f>DAY(Tabla1[[#This Row],[Fecha]])</f>
        <v>22</v>
      </c>
      <c r="N3888" s="11">
        <f>WEEKDAY(Tabla1[[#This Row],[Fecha]],2)</f>
        <v>5</v>
      </c>
      <c r="O3888" s="11" t="str">
        <f t="shared" si="60"/>
        <v>Viernes</v>
      </c>
    </row>
    <row r="3889" spans="1:15" x14ac:dyDescent="0.25">
      <c r="A3889" s="4">
        <v>41082</v>
      </c>
      <c r="B3889">
        <v>4</v>
      </c>
      <c r="C3889">
        <v>2</v>
      </c>
      <c r="D3889" s="5" t="s">
        <v>27</v>
      </c>
      <c r="E3889" s="6">
        <v>625.21</v>
      </c>
      <c r="F3889" s="6">
        <v>952.27</v>
      </c>
      <c r="G3889" s="6">
        <v>1577.48</v>
      </c>
      <c r="H3889" s="6" t="str">
        <f>VLOOKUP(Tabla1[[#This Row],[Caja]],Originales!$I$3:$K$6,2,FALSE)</f>
        <v>Telde</v>
      </c>
      <c r="I3889" s="6" t="str">
        <f>VLOOKUP(Tabla1[[#This Row],[Caja]],Originales!$I$3:$K$6,3,FALSE)</f>
        <v>Las Palmas</v>
      </c>
      <c r="J3889" s="9" t="str">
        <f>VLOOKUP(Tabla1[[#This Row],[CodigoEmpleado]],Originales!$M$3:$P$13,2,FALSE)</f>
        <v>Bea</v>
      </c>
      <c r="K3889" s="10">
        <f>YEAR(Tabla1[[#This Row],[Fecha]])</f>
        <v>2012</v>
      </c>
      <c r="L3889" s="11">
        <f>MONTH(Tabla1[[#This Row],[Fecha]])</f>
        <v>6</v>
      </c>
      <c r="M3889" s="11">
        <f>DAY(Tabla1[[#This Row],[Fecha]])</f>
        <v>22</v>
      </c>
      <c r="N3889" s="11">
        <f>WEEKDAY(Tabla1[[#This Row],[Fecha]],2)</f>
        <v>5</v>
      </c>
      <c r="O3889" s="11" t="str">
        <f t="shared" si="60"/>
        <v>Viernes</v>
      </c>
    </row>
    <row r="3890" spans="1:15" x14ac:dyDescent="0.25">
      <c r="A3890" s="4">
        <v>41083</v>
      </c>
      <c r="B3890">
        <v>1</v>
      </c>
      <c r="C3890">
        <v>1</v>
      </c>
      <c r="D3890" s="5" t="s">
        <v>32</v>
      </c>
      <c r="E3890" s="6">
        <v>686.06</v>
      </c>
      <c r="F3890" s="6">
        <v>1048.77</v>
      </c>
      <c r="G3890" s="6">
        <v>1734.83</v>
      </c>
      <c r="H3890" s="6" t="str">
        <f>VLOOKUP(Tabla1[[#This Row],[Caja]],Originales!$I$3:$K$6,2,FALSE)</f>
        <v>Tenerife Norte</v>
      </c>
      <c r="I3890" s="6" t="str">
        <f>VLOOKUP(Tabla1[[#This Row],[Caja]],Originales!$I$3:$K$6,3,FALSE)</f>
        <v>Tenerife</v>
      </c>
      <c r="J3890" s="9" t="str">
        <f>VLOOKUP(Tabla1[[#This Row],[CodigoEmpleado]],Originales!$M$3:$P$13,2,FALSE)</f>
        <v>Ana</v>
      </c>
      <c r="K3890" s="10">
        <f>YEAR(Tabla1[[#This Row],[Fecha]])</f>
        <v>2012</v>
      </c>
      <c r="L3890" s="11">
        <f>MONTH(Tabla1[[#This Row],[Fecha]])</f>
        <v>6</v>
      </c>
      <c r="M3890" s="11">
        <f>DAY(Tabla1[[#This Row],[Fecha]])</f>
        <v>23</v>
      </c>
      <c r="N3890" s="11">
        <f>WEEKDAY(Tabla1[[#This Row],[Fecha]],2)</f>
        <v>6</v>
      </c>
      <c r="O3890" s="11" t="str">
        <f t="shared" si="60"/>
        <v>Sábado</v>
      </c>
    </row>
    <row r="3891" spans="1:15" x14ac:dyDescent="0.25">
      <c r="A3891" s="4">
        <v>41083</v>
      </c>
      <c r="B3891">
        <v>1</v>
      </c>
      <c r="C3891">
        <v>2</v>
      </c>
      <c r="D3891" s="5" t="s">
        <v>37</v>
      </c>
      <c r="E3891" s="6">
        <v>594.29999999999995</v>
      </c>
      <c r="F3891" s="6">
        <v>1073.79</v>
      </c>
      <c r="G3891" s="6">
        <v>1668.09</v>
      </c>
      <c r="H3891" s="6" t="str">
        <f>VLOOKUP(Tabla1[[#This Row],[Caja]],Originales!$I$3:$K$6,2,FALSE)</f>
        <v>Tenerife Norte</v>
      </c>
      <c r="I3891" s="6" t="str">
        <f>VLOOKUP(Tabla1[[#This Row],[Caja]],Originales!$I$3:$K$6,3,FALSE)</f>
        <v>Tenerife</v>
      </c>
      <c r="J3891" s="9" t="str">
        <f>VLOOKUP(Tabla1[[#This Row],[CodigoEmpleado]],Originales!$M$3:$P$13,2,FALSE)</f>
        <v>Luis</v>
      </c>
      <c r="K3891" s="10">
        <f>YEAR(Tabla1[[#This Row],[Fecha]])</f>
        <v>2012</v>
      </c>
      <c r="L3891" s="11">
        <f>MONTH(Tabla1[[#This Row],[Fecha]])</f>
        <v>6</v>
      </c>
      <c r="M3891" s="11">
        <f>DAY(Tabla1[[#This Row],[Fecha]])</f>
        <v>23</v>
      </c>
      <c r="N3891" s="11">
        <f>WEEKDAY(Tabla1[[#This Row],[Fecha]],2)</f>
        <v>6</v>
      </c>
      <c r="O3891" s="11" t="str">
        <f t="shared" si="60"/>
        <v>Sábado</v>
      </c>
    </row>
    <row r="3892" spans="1:15" x14ac:dyDescent="0.25">
      <c r="A3892" s="4">
        <v>41083</v>
      </c>
      <c r="B3892">
        <v>2</v>
      </c>
      <c r="C3892">
        <v>1</v>
      </c>
      <c r="D3892" s="5" t="s">
        <v>40</v>
      </c>
      <c r="E3892" s="6">
        <v>635.4</v>
      </c>
      <c r="F3892" s="6">
        <v>1053.26</v>
      </c>
      <c r="G3892" s="6">
        <v>1688.66</v>
      </c>
      <c r="H3892" s="6" t="str">
        <f>VLOOKUP(Tabla1[[#This Row],[Caja]],Originales!$I$3:$K$6,2,FALSE)</f>
        <v>Tenerife Sur</v>
      </c>
      <c r="I3892" s="6" t="str">
        <f>VLOOKUP(Tabla1[[#This Row],[Caja]],Originales!$I$3:$K$6,3,FALSE)</f>
        <v>Tenerife</v>
      </c>
      <c r="J3892" s="9" t="str">
        <f>VLOOKUP(Tabla1[[#This Row],[CodigoEmpleado]],Originales!$M$3:$P$13,2,FALSE)</f>
        <v>Pepe</v>
      </c>
      <c r="K3892" s="10">
        <f>YEAR(Tabla1[[#This Row],[Fecha]])</f>
        <v>2012</v>
      </c>
      <c r="L3892" s="11">
        <f>MONTH(Tabla1[[#This Row],[Fecha]])</f>
        <v>6</v>
      </c>
      <c r="M3892" s="11">
        <f>DAY(Tabla1[[#This Row],[Fecha]])</f>
        <v>23</v>
      </c>
      <c r="N3892" s="11">
        <f>WEEKDAY(Tabla1[[#This Row],[Fecha]],2)</f>
        <v>6</v>
      </c>
      <c r="O3892" s="11" t="str">
        <f t="shared" si="60"/>
        <v>Sábado</v>
      </c>
    </row>
    <row r="3893" spans="1:15" x14ac:dyDescent="0.25">
      <c r="A3893" s="4">
        <v>41083</v>
      </c>
      <c r="B3893">
        <v>2</v>
      </c>
      <c r="C3893">
        <v>2</v>
      </c>
      <c r="D3893" s="5" t="s">
        <v>41</v>
      </c>
      <c r="E3893" s="6">
        <v>587.13</v>
      </c>
      <c r="F3893" s="6">
        <v>1124.05</v>
      </c>
      <c r="G3893" s="6">
        <v>1711.18</v>
      </c>
      <c r="H3893" s="6" t="str">
        <f>VLOOKUP(Tabla1[[#This Row],[Caja]],Originales!$I$3:$K$6,2,FALSE)</f>
        <v>Tenerife Sur</v>
      </c>
      <c r="I3893" s="6" t="str">
        <f>VLOOKUP(Tabla1[[#This Row],[Caja]],Originales!$I$3:$K$6,3,FALSE)</f>
        <v>Tenerife</v>
      </c>
      <c r="J3893" s="9" t="str">
        <f>VLOOKUP(Tabla1[[#This Row],[CodigoEmpleado]],Originales!$M$3:$P$13,2,FALSE)</f>
        <v>Javi</v>
      </c>
      <c r="K3893" s="10">
        <f>YEAR(Tabla1[[#This Row],[Fecha]])</f>
        <v>2012</v>
      </c>
      <c r="L3893" s="11">
        <f>MONTH(Tabla1[[#This Row],[Fecha]])</f>
        <v>6</v>
      </c>
      <c r="M3893" s="11">
        <f>DAY(Tabla1[[#This Row],[Fecha]])</f>
        <v>23</v>
      </c>
      <c r="N3893" s="11">
        <f>WEEKDAY(Tabla1[[#This Row],[Fecha]],2)</f>
        <v>6</v>
      </c>
      <c r="O3893" s="11" t="str">
        <f t="shared" si="60"/>
        <v>Sábado</v>
      </c>
    </row>
    <row r="3894" spans="1:15" x14ac:dyDescent="0.25">
      <c r="A3894" s="4">
        <v>41083</v>
      </c>
      <c r="B3894">
        <v>3</v>
      </c>
      <c r="C3894">
        <v>1</v>
      </c>
      <c r="D3894" s="5" t="s">
        <v>43</v>
      </c>
      <c r="E3894" s="6">
        <v>665.84</v>
      </c>
      <c r="F3894" s="6">
        <v>1016.33</v>
      </c>
      <c r="G3894" s="6">
        <v>1682.17</v>
      </c>
      <c r="H3894" s="6" t="str">
        <f>VLOOKUP(Tabla1[[#This Row],[Caja]],Originales!$I$3:$K$6,2,FALSE)</f>
        <v>Las Canteras</v>
      </c>
      <c r="I3894" s="6" t="str">
        <f>VLOOKUP(Tabla1[[#This Row],[Caja]],Originales!$I$3:$K$6,3,FALSE)</f>
        <v>Las Palmas</v>
      </c>
      <c r="J3894" s="9" t="str">
        <f>VLOOKUP(Tabla1[[#This Row],[CodigoEmpleado]],Originales!$M$3:$P$13,2,FALSE)</f>
        <v>Jose</v>
      </c>
      <c r="K3894" s="10">
        <f>YEAR(Tabla1[[#This Row],[Fecha]])</f>
        <v>2012</v>
      </c>
      <c r="L3894" s="11">
        <f>MONTH(Tabla1[[#This Row],[Fecha]])</f>
        <v>6</v>
      </c>
      <c r="M3894" s="11">
        <f>DAY(Tabla1[[#This Row],[Fecha]])</f>
        <v>23</v>
      </c>
      <c r="N3894" s="11">
        <f>WEEKDAY(Tabla1[[#This Row],[Fecha]],2)</f>
        <v>6</v>
      </c>
      <c r="O3894" s="11" t="str">
        <f t="shared" si="60"/>
        <v>Sábado</v>
      </c>
    </row>
    <row r="3895" spans="1:15" x14ac:dyDescent="0.25">
      <c r="A3895" s="4">
        <v>41083</v>
      </c>
      <c r="B3895">
        <v>3</v>
      </c>
      <c r="C3895">
        <v>2</v>
      </c>
      <c r="D3895" s="5" t="s">
        <v>47</v>
      </c>
      <c r="E3895" s="6">
        <v>623.84</v>
      </c>
      <c r="F3895" s="6">
        <v>1173.6300000000001</v>
      </c>
      <c r="G3895" s="6">
        <v>1797.47</v>
      </c>
      <c r="H3895" s="6" t="str">
        <f>VLOOKUP(Tabla1[[#This Row],[Caja]],Originales!$I$3:$K$6,2,FALSE)</f>
        <v>Las Canteras</v>
      </c>
      <c r="I3895" s="6" t="str">
        <f>VLOOKUP(Tabla1[[#This Row],[Caja]],Originales!$I$3:$K$6,3,FALSE)</f>
        <v>Las Palmas</v>
      </c>
      <c r="J3895" s="9" t="str">
        <f>VLOOKUP(Tabla1[[#This Row],[CodigoEmpleado]],Originales!$M$3:$P$13,2,FALSE)</f>
        <v>Toño</v>
      </c>
      <c r="K3895" s="10">
        <f>YEAR(Tabla1[[#This Row],[Fecha]])</f>
        <v>2012</v>
      </c>
      <c r="L3895" s="11">
        <f>MONTH(Tabla1[[#This Row],[Fecha]])</f>
        <v>6</v>
      </c>
      <c r="M3895" s="11">
        <f>DAY(Tabla1[[#This Row],[Fecha]])</f>
        <v>23</v>
      </c>
      <c r="N3895" s="11">
        <f>WEEKDAY(Tabla1[[#This Row],[Fecha]],2)</f>
        <v>6</v>
      </c>
      <c r="O3895" s="11" t="str">
        <f t="shared" si="60"/>
        <v>Sábado</v>
      </c>
    </row>
    <row r="3896" spans="1:15" x14ac:dyDescent="0.25">
      <c r="A3896" s="4">
        <v>41083</v>
      </c>
      <c r="B3896">
        <v>4</v>
      </c>
      <c r="C3896">
        <v>1</v>
      </c>
      <c r="D3896" s="5" t="s">
        <v>24</v>
      </c>
      <c r="E3896" s="6">
        <v>599.38</v>
      </c>
      <c r="F3896" s="6">
        <v>999.54</v>
      </c>
      <c r="G3896" s="6">
        <v>1598.92</v>
      </c>
      <c r="H3896" s="6" t="str">
        <f>VLOOKUP(Tabla1[[#This Row],[Caja]],Originales!$I$3:$K$6,2,FALSE)</f>
        <v>Telde</v>
      </c>
      <c r="I3896" s="6" t="str">
        <f>VLOOKUP(Tabla1[[#This Row],[Caja]],Originales!$I$3:$K$6,3,FALSE)</f>
        <v>Las Palmas</v>
      </c>
      <c r="J3896" s="9" t="str">
        <f>VLOOKUP(Tabla1[[#This Row],[CodigoEmpleado]],Originales!$M$3:$P$13,2,FALSE)</f>
        <v>Ana</v>
      </c>
      <c r="K3896" s="10">
        <f>YEAR(Tabla1[[#This Row],[Fecha]])</f>
        <v>2012</v>
      </c>
      <c r="L3896" s="11">
        <f>MONTH(Tabla1[[#This Row],[Fecha]])</f>
        <v>6</v>
      </c>
      <c r="M3896" s="11">
        <f>DAY(Tabla1[[#This Row],[Fecha]])</f>
        <v>23</v>
      </c>
      <c r="N3896" s="11">
        <f>WEEKDAY(Tabla1[[#This Row],[Fecha]],2)</f>
        <v>6</v>
      </c>
      <c r="O3896" s="11" t="str">
        <f t="shared" si="60"/>
        <v>Sábado</v>
      </c>
    </row>
    <row r="3897" spans="1:15" x14ac:dyDescent="0.25">
      <c r="A3897" s="4">
        <v>41083</v>
      </c>
      <c r="B3897">
        <v>4</v>
      </c>
      <c r="C3897">
        <v>2</v>
      </c>
      <c r="D3897" s="5" t="s">
        <v>30</v>
      </c>
      <c r="E3897" s="6">
        <v>532</v>
      </c>
      <c r="F3897" s="6">
        <v>1049.76</v>
      </c>
      <c r="G3897" s="6">
        <v>1581.76</v>
      </c>
      <c r="H3897" s="6" t="str">
        <f>VLOOKUP(Tabla1[[#This Row],[Caja]],Originales!$I$3:$K$6,2,FALSE)</f>
        <v>Telde</v>
      </c>
      <c r="I3897" s="6" t="str">
        <f>VLOOKUP(Tabla1[[#This Row],[Caja]],Originales!$I$3:$K$6,3,FALSE)</f>
        <v>Las Palmas</v>
      </c>
      <c r="J3897" s="9" t="str">
        <f>VLOOKUP(Tabla1[[#This Row],[CodigoEmpleado]],Originales!$M$3:$P$13,2,FALSE)</f>
        <v>Juan</v>
      </c>
      <c r="K3897" s="10">
        <f>YEAR(Tabla1[[#This Row],[Fecha]])</f>
        <v>2012</v>
      </c>
      <c r="L3897" s="11">
        <f>MONTH(Tabla1[[#This Row],[Fecha]])</f>
        <v>6</v>
      </c>
      <c r="M3897" s="11">
        <f>DAY(Tabla1[[#This Row],[Fecha]])</f>
        <v>23</v>
      </c>
      <c r="N3897" s="11">
        <f>WEEKDAY(Tabla1[[#This Row],[Fecha]],2)</f>
        <v>6</v>
      </c>
      <c r="O3897" s="11" t="str">
        <f t="shared" si="60"/>
        <v>Sábado</v>
      </c>
    </row>
    <row r="3898" spans="1:15" x14ac:dyDescent="0.25">
      <c r="A3898" s="4">
        <v>41084</v>
      </c>
      <c r="B3898">
        <v>1</v>
      </c>
      <c r="C3898">
        <v>1</v>
      </c>
      <c r="D3898" s="5" t="s">
        <v>16</v>
      </c>
      <c r="E3898" s="6">
        <v>585.27</v>
      </c>
      <c r="F3898" s="6">
        <v>1108.27</v>
      </c>
      <c r="G3898" s="6">
        <v>1693.54</v>
      </c>
      <c r="H3898" s="6" t="str">
        <f>VLOOKUP(Tabla1[[#This Row],[Caja]],Originales!$I$3:$K$6,2,FALSE)</f>
        <v>Tenerife Norte</v>
      </c>
      <c r="I3898" s="6" t="str">
        <f>VLOOKUP(Tabla1[[#This Row],[Caja]],Originales!$I$3:$K$6,3,FALSE)</f>
        <v>Tenerife</v>
      </c>
      <c r="J3898" s="9" t="str">
        <f>VLOOKUP(Tabla1[[#This Row],[CodigoEmpleado]],Originales!$M$3:$P$13,2,FALSE)</f>
        <v>Jorge</v>
      </c>
      <c r="K3898" s="10">
        <f>YEAR(Tabla1[[#This Row],[Fecha]])</f>
        <v>2012</v>
      </c>
      <c r="L3898" s="11">
        <f>MONTH(Tabla1[[#This Row],[Fecha]])</f>
        <v>6</v>
      </c>
      <c r="M3898" s="11">
        <f>DAY(Tabla1[[#This Row],[Fecha]])</f>
        <v>24</v>
      </c>
      <c r="N3898" s="11">
        <f>WEEKDAY(Tabla1[[#This Row],[Fecha]],2)</f>
        <v>7</v>
      </c>
      <c r="O3898" s="11" t="str">
        <f t="shared" si="60"/>
        <v>Domingo</v>
      </c>
    </row>
    <row r="3899" spans="1:15" x14ac:dyDescent="0.25">
      <c r="A3899" s="4">
        <v>41084</v>
      </c>
      <c r="B3899">
        <v>1</v>
      </c>
      <c r="C3899">
        <v>2</v>
      </c>
      <c r="D3899" s="5" t="s">
        <v>22</v>
      </c>
      <c r="E3899" s="6">
        <v>542</v>
      </c>
      <c r="F3899" s="6">
        <v>1037.6099999999999</v>
      </c>
      <c r="G3899" s="6">
        <v>1579.61</v>
      </c>
      <c r="H3899" s="6" t="str">
        <f>VLOOKUP(Tabla1[[#This Row],[Caja]],Originales!$I$3:$K$6,2,FALSE)</f>
        <v>Tenerife Norte</v>
      </c>
      <c r="I3899" s="6" t="str">
        <f>VLOOKUP(Tabla1[[#This Row],[Caja]],Originales!$I$3:$K$6,3,FALSE)</f>
        <v>Tenerife</v>
      </c>
      <c r="J3899" s="9" t="str">
        <f>VLOOKUP(Tabla1[[#This Row],[CodigoEmpleado]],Originales!$M$3:$P$13,2,FALSE)</f>
        <v>Paco</v>
      </c>
      <c r="K3899" s="10">
        <f>YEAR(Tabla1[[#This Row],[Fecha]])</f>
        <v>2012</v>
      </c>
      <c r="L3899" s="11">
        <f>MONTH(Tabla1[[#This Row],[Fecha]])</f>
        <v>6</v>
      </c>
      <c r="M3899" s="11">
        <f>DAY(Tabla1[[#This Row],[Fecha]])</f>
        <v>24</v>
      </c>
      <c r="N3899" s="11">
        <f>WEEKDAY(Tabla1[[#This Row],[Fecha]],2)</f>
        <v>7</v>
      </c>
      <c r="O3899" s="11" t="str">
        <f t="shared" si="60"/>
        <v>Domingo</v>
      </c>
    </row>
    <row r="3900" spans="1:15" x14ac:dyDescent="0.25">
      <c r="A3900" s="4">
        <v>41084</v>
      </c>
      <c r="B3900">
        <v>2</v>
      </c>
      <c r="C3900">
        <v>1</v>
      </c>
      <c r="D3900" s="5" t="s">
        <v>27</v>
      </c>
      <c r="E3900" s="6">
        <v>649.76</v>
      </c>
      <c r="F3900" s="6">
        <v>1005.84</v>
      </c>
      <c r="G3900" s="6">
        <v>1655.6</v>
      </c>
      <c r="H3900" s="6" t="str">
        <f>VLOOKUP(Tabla1[[#This Row],[Caja]],Originales!$I$3:$K$6,2,FALSE)</f>
        <v>Tenerife Sur</v>
      </c>
      <c r="I3900" s="6" t="str">
        <f>VLOOKUP(Tabla1[[#This Row],[Caja]],Originales!$I$3:$K$6,3,FALSE)</f>
        <v>Tenerife</v>
      </c>
      <c r="J3900" s="9" t="str">
        <f>VLOOKUP(Tabla1[[#This Row],[CodigoEmpleado]],Originales!$M$3:$P$13,2,FALSE)</f>
        <v>Bea</v>
      </c>
      <c r="K3900" s="10">
        <f>YEAR(Tabla1[[#This Row],[Fecha]])</f>
        <v>2012</v>
      </c>
      <c r="L3900" s="11">
        <f>MONTH(Tabla1[[#This Row],[Fecha]])</f>
        <v>6</v>
      </c>
      <c r="M3900" s="11">
        <f>DAY(Tabla1[[#This Row],[Fecha]])</f>
        <v>24</v>
      </c>
      <c r="N3900" s="11">
        <f>WEEKDAY(Tabla1[[#This Row],[Fecha]],2)</f>
        <v>7</v>
      </c>
      <c r="O3900" s="11" t="str">
        <f t="shared" si="60"/>
        <v>Domingo</v>
      </c>
    </row>
    <row r="3901" spans="1:15" x14ac:dyDescent="0.25">
      <c r="A3901" s="4">
        <v>41084</v>
      </c>
      <c r="B3901">
        <v>2</v>
      </c>
      <c r="C3901">
        <v>2</v>
      </c>
      <c r="D3901" s="5" t="s">
        <v>32</v>
      </c>
      <c r="E3901" s="6">
        <v>775.17</v>
      </c>
      <c r="F3901" s="6">
        <v>1280.4000000000001</v>
      </c>
      <c r="G3901" s="6">
        <v>2055.5700000000002</v>
      </c>
      <c r="H3901" s="6" t="str">
        <f>VLOOKUP(Tabla1[[#This Row],[Caja]],Originales!$I$3:$K$6,2,FALSE)</f>
        <v>Tenerife Sur</v>
      </c>
      <c r="I3901" s="6" t="str">
        <f>VLOOKUP(Tabla1[[#This Row],[Caja]],Originales!$I$3:$K$6,3,FALSE)</f>
        <v>Tenerife</v>
      </c>
      <c r="J3901" s="9" t="str">
        <f>VLOOKUP(Tabla1[[#This Row],[CodigoEmpleado]],Originales!$M$3:$P$13,2,FALSE)</f>
        <v>Ana</v>
      </c>
      <c r="K3901" s="10">
        <f>YEAR(Tabla1[[#This Row],[Fecha]])</f>
        <v>2012</v>
      </c>
      <c r="L3901" s="11">
        <f>MONTH(Tabla1[[#This Row],[Fecha]])</f>
        <v>6</v>
      </c>
      <c r="M3901" s="11">
        <f>DAY(Tabla1[[#This Row],[Fecha]])</f>
        <v>24</v>
      </c>
      <c r="N3901" s="11">
        <f>WEEKDAY(Tabla1[[#This Row],[Fecha]],2)</f>
        <v>7</v>
      </c>
      <c r="O3901" s="11" t="str">
        <f t="shared" si="60"/>
        <v>Domingo</v>
      </c>
    </row>
    <row r="3902" spans="1:15" x14ac:dyDescent="0.25">
      <c r="A3902" s="4">
        <v>41084</v>
      </c>
      <c r="B3902">
        <v>3</v>
      </c>
      <c r="C3902">
        <v>1</v>
      </c>
      <c r="D3902" s="5" t="s">
        <v>37</v>
      </c>
      <c r="E3902" s="6">
        <v>543.14</v>
      </c>
      <c r="F3902" s="6">
        <v>986.32</v>
      </c>
      <c r="G3902" s="6">
        <v>1529.46</v>
      </c>
      <c r="H3902" s="6" t="str">
        <f>VLOOKUP(Tabla1[[#This Row],[Caja]],Originales!$I$3:$K$6,2,FALSE)</f>
        <v>Las Canteras</v>
      </c>
      <c r="I3902" s="6" t="str">
        <f>VLOOKUP(Tabla1[[#This Row],[Caja]],Originales!$I$3:$K$6,3,FALSE)</f>
        <v>Las Palmas</v>
      </c>
      <c r="J3902" s="9" t="str">
        <f>VLOOKUP(Tabla1[[#This Row],[CodigoEmpleado]],Originales!$M$3:$P$13,2,FALSE)</f>
        <v>Luis</v>
      </c>
      <c r="K3902" s="10">
        <f>YEAR(Tabla1[[#This Row],[Fecha]])</f>
        <v>2012</v>
      </c>
      <c r="L3902" s="11">
        <f>MONTH(Tabla1[[#This Row],[Fecha]])</f>
        <v>6</v>
      </c>
      <c r="M3902" s="11">
        <f>DAY(Tabla1[[#This Row],[Fecha]])</f>
        <v>24</v>
      </c>
      <c r="N3902" s="11">
        <f>WEEKDAY(Tabla1[[#This Row],[Fecha]],2)</f>
        <v>7</v>
      </c>
      <c r="O3902" s="11" t="str">
        <f t="shared" si="60"/>
        <v>Domingo</v>
      </c>
    </row>
    <row r="3903" spans="1:15" x14ac:dyDescent="0.25">
      <c r="A3903" s="4">
        <v>41084</v>
      </c>
      <c r="B3903">
        <v>3</v>
      </c>
      <c r="C3903">
        <v>2</v>
      </c>
      <c r="D3903" s="5" t="s">
        <v>40</v>
      </c>
      <c r="E3903" s="6">
        <v>676.67</v>
      </c>
      <c r="F3903" s="6">
        <v>1219.26</v>
      </c>
      <c r="G3903" s="6">
        <v>1895.93</v>
      </c>
      <c r="H3903" s="6" t="str">
        <f>VLOOKUP(Tabla1[[#This Row],[Caja]],Originales!$I$3:$K$6,2,FALSE)</f>
        <v>Las Canteras</v>
      </c>
      <c r="I3903" s="6" t="str">
        <f>VLOOKUP(Tabla1[[#This Row],[Caja]],Originales!$I$3:$K$6,3,FALSE)</f>
        <v>Las Palmas</v>
      </c>
      <c r="J3903" s="9" t="str">
        <f>VLOOKUP(Tabla1[[#This Row],[CodigoEmpleado]],Originales!$M$3:$P$13,2,FALSE)</f>
        <v>Pepe</v>
      </c>
      <c r="K3903" s="10">
        <f>YEAR(Tabla1[[#This Row],[Fecha]])</f>
        <v>2012</v>
      </c>
      <c r="L3903" s="11">
        <f>MONTH(Tabla1[[#This Row],[Fecha]])</f>
        <v>6</v>
      </c>
      <c r="M3903" s="11">
        <f>DAY(Tabla1[[#This Row],[Fecha]])</f>
        <v>24</v>
      </c>
      <c r="N3903" s="11">
        <f>WEEKDAY(Tabla1[[#This Row],[Fecha]],2)</f>
        <v>7</v>
      </c>
      <c r="O3903" s="11" t="str">
        <f t="shared" si="60"/>
        <v>Domingo</v>
      </c>
    </row>
    <row r="3904" spans="1:15" x14ac:dyDescent="0.25">
      <c r="A3904" s="4">
        <v>41084</v>
      </c>
      <c r="B3904">
        <v>4</v>
      </c>
      <c r="C3904">
        <v>1</v>
      </c>
      <c r="D3904" s="5" t="s">
        <v>41</v>
      </c>
      <c r="E3904" s="6">
        <v>596.94000000000005</v>
      </c>
      <c r="F3904" s="6">
        <v>1003.04</v>
      </c>
      <c r="G3904" s="6">
        <v>1599.98</v>
      </c>
      <c r="H3904" s="6" t="str">
        <f>VLOOKUP(Tabla1[[#This Row],[Caja]],Originales!$I$3:$K$6,2,FALSE)</f>
        <v>Telde</v>
      </c>
      <c r="I3904" s="6" t="str">
        <f>VLOOKUP(Tabla1[[#This Row],[Caja]],Originales!$I$3:$K$6,3,FALSE)</f>
        <v>Las Palmas</v>
      </c>
      <c r="J3904" s="9" t="str">
        <f>VLOOKUP(Tabla1[[#This Row],[CodigoEmpleado]],Originales!$M$3:$P$13,2,FALSE)</f>
        <v>Javi</v>
      </c>
      <c r="K3904" s="10">
        <f>YEAR(Tabla1[[#This Row],[Fecha]])</f>
        <v>2012</v>
      </c>
      <c r="L3904" s="11">
        <f>MONTH(Tabla1[[#This Row],[Fecha]])</f>
        <v>6</v>
      </c>
      <c r="M3904" s="11">
        <f>DAY(Tabla1[[#This Row],[Fecha]])</f>
        <v>24</v>
      </c>
      <c r="N3904" s="11">
        <f>WEEKDAY(Tabla1[[#This Row],[Fecha]],2)</f>
        <v>7</v>
      </c>
      <c r="O3904" s="11" t="str">
        <f t="shared" si="60"/>
        <v>Domingo</v>
      </c>
    </row>
    <row r="3905" spans="1:15" x14ac:dyDescent="0.25">
      <c r="A3905" s="4">
        <v>41084</v>
      </c>
      <c r="B3905">
        <v>4</v>
      </c>
      <c r="C3905">
        <v>2</v>
      </c>
      <c r="D3905" s="5" t="s">
        <v>43</v>
      </c>
      <c r="E3905" s="6">
        <v>765.52</v>
      </c>
      <c r="F3905" s="6">
        <v>1169.53</v>
      </c>
      <c r="G3905" s="6">
        <v>1935.05</v>
      </c>
      <c r="H3905" s="6" t="str">
        <f>VLOOKUP(Tabla1[[#This Row],[Caja]],Originales!$I$3:$K$6,2,FALSE)</f>
        <v>Telde</v>
      </c>
      <c r="I3905" s="6" t="str">
        <f>VLOOKUP(Tabla1[[#This Row],[Caja]],Originales!$I$3:$K$6,3,FALSE)</f>
        <v>Las Palmas</v>
      </c>
      <c r="J3905" s="9" t="str">
        <f>VLOOKUP(Tabla1[[#This Row],[CodigoEmpleado]],Originales!$M$3:$P$13,2,FALSE)</f>
        <v>Jose</v>
      </c>
      <c r="K3905" s="10">
        <f>YEAR(Tabla1[[#This Row],[Fecha]])</f>
        <v>2012</v>
      </c>
      <c r="L3905" s="11">
        <f>MONTH(Tabla1[[#This Row],[Fecha]])</f>
        <v>6</v>
      </c>
      <c r="M3905" s="11">
        <f>DAY(Tabla1[[#This Row],[Fecha]])</f>
        <v>24</v>
      </c>
      <c r="N3905" s="11">
        <f>WEEKDAY(Tabla1[[#This Row],[Fecha]],2)</f>
        <v>7</v>
      </c>
      <c r="O3905" s="11" t="str">
        <f t="shared" si="60"/>
        <v>Domingo</v>
      </c>
    </row>
    <row r="3906" spans="1:15" x14ac:dyDescent="0.25">
      <c r="A3906" s="4">
        <v>41085</v>
      </c>
      <c r="B3906">
        <v>1</v>
      </c>
      <c r="C3906">
        <v>1</v>
      </c>
      <c r="D3906" s="5" t="s">
        <v>47</v>
      </c>
      <c r="E3906" s="6">
        <v>683.97</v>
      </c>
      <c r="F3906" s="6">
        <v>1106.0899999999999</v>
      </c>
      <c r="G3906" s="6">
        <v>1790.06</v>
      </c>
      <c r="H3906" s="6" t="str">
        <f>VLOOKUP(Tabla1[[#This Row],[Caja]],Originales!$I$3:$K$6,2,FALSE)</f>
        <v>Tenerife Norte</v>
      </c>
      <c r="I3906" s="6" t="str">
        <f>VLOOKUP(Tabla1[[#This Row],[Caja]],Originales!$I$3:$K$6,3,FALSE)</f>
        <v>Tenerife</v>
      </c>
      <c r="J3906" s="9" t="str">
        <f>VLOOKUP(Tabla1[[#This Row],[CodigoEmpleado]],Originales!$M$3:$P$13,2,FALSE)</f>
        <v>Toño</v>
      </c>
      <c r="K3906" s="10">
        <f>YEAR(Tabla1[[#This Row],[Fecha]])</f>
        <v>2012</v>
      </c>
      <c r="L3906" s="11">
        <f>MONTH(Tabla1[[#This Row],[Fecha]])</f>
        <v>6</v>
      </c>
      <c r="M3906" s="11">
        <f>DAY(Tabla1[[#This Row],[Fecha]])</f>
        <v>25</v>
      </c>
      <c r="N3906" s="11">
        <f>WEEKDAY(Tabla1[[#This Row],[Fecha]],2)</f>
        <v>1</v>
      </c>
      <c r="O3906" s="11" t="str">
        <f t="shared" ref="O3906:O3969" si="61">IF(N3906=1,"Lunes",IF(N3906=2,"Martes",IF(N3906=3,"Miércoles",IF(N3906=4,"Jueves",IF(N3906=5,"Viernes",IF(N3906=6,"Sábado","Domingo"))))))</f>
        <v>Lunes</v>
      </c>
    </row>
    <row r="3907" spans="1:15" x14ac:dyDescent="0.25">
      <c r="A3907" s="4">
        <v>41085</v>
      </c>
      <c r="B3907">
        <v>1</v>
      </c>
      <c r="C3907">
        <v>2</v>
      </c>
      <c r="D3907" s="5" t="s">
        <v>24</v>
      </c>
      <c r="E3907" s="6">
        <v>629.47</v>
      </c>
      <c r="F3907" s="6">
        <v>1205.27</v>
      </c>
      <c r="G3907" s="6">
        <v>1834.74</v>
      </c>
      <c r="H3907" s="6" t="str">
        <f>VLOOKUP(Tabla1[[#This Row],[Caja]],Originales!$I$3:$K$6,2,FALSE)</f>
        <v>Tenerife Norte</v>
      </c>
      <c r="I3907" s="6" t="str">
        <f>VLOOKUP(Tabla1[[#This Row],[Caja]],Originales!$I$3:$K$6,3,FALSE)</f>
        <v>Tenerife</v>
      </c>
      <c r="J3907" s="9" t="str">
        <f>VLOOKUP(Tabla1[[#This Row],[CodigoEmpleado]],Originales!$M$3:$P$13,2,FALSE)</f>
        <v>Ana</v>
      </c>
      <c r="K3907" s="10">
        <f>YEAR(Tabla1[[#This Row],[Fecha]])</f>
        <v>2012</v>
      </c>
      <c r="L3907" s="11">
        <f>MONTH(Tabla1[[#This Row],[Fecha]])</f>
        <v>6</v>
      </c>
      <c r="M3907" s="11">
        <f>DAY(Tabla1[[#This Row],[Fecha]])</f>
        <v>25</v>
      </c>
      <c r="N3907" s="11">
        <f>WEEKDAY(Tabla1[[#This Row],[Fecha]],2)</f>
        <v>1</v>
      </c>
      <c r="O3907" s="11" t="str">
        <f t="shared" si="61"/>
        <v>Lunes</v>
      </c>
    </row>
    <row r="3908" spans="1:15" x14ac:dyDescent="0.25">
      <c r="A3908" s="4">
        <v>41085</v>
      </c>
      <c r="B3908">
        <v>2</v>
      </c>
      <c r="C3908">
        <v>1</v>
      </c>
      <c r="D3908" s="5" t="s">
        <v>30</v>
      </c>
      <c r="E3908" s="6">
        <v>685.35</v>
      </c>
      <c r="F3908" s="6">
        <v>1114.9000000000001</v>
      </c>
      <c r="G3908" s="6">
        <v>1800.25</v>
      </c>
      <c r="H3908" s="6" t="str">
        <f>VLOOKUP(Tabla1[[#This Row],[Caja]],Originales!$I$3:$K$6,2,FALSE)</f>
        <v>Tenerife Sur</v>
      </c>
      <c r="I3908" s="6" t="str">
        <f>VLOOKUP(Tabla1[[#This Row],[Caja]],Originales!$I$3:$K$6,3,FALSE)</f>
        <v>Tenerife</v>
      </c>
      <c r="J3908" s="9" t="str">
        <f>VLOOKUP(Tabla1[[#This Row],[CodigoEmpleado]],Originales!$M$3:$P$13,2,FALSE)</f>
        <v>Juan</v>
      </c>
      <c r="K3908" s="10">
        <f>YEAR(Tabla1[[#This Row],[Fecha]])</f>
        <v>2012</v>
      </c>
      <c r="L3908" s="11">
        <f>MONTH(Tabla1[[#This Row],[Fecha]])</f>
        <v>6</v>
      </c>
      <c r="M3908" s="11">
        <f>DAY(Tabla1[[#This Row],[Fecha]])</f>
        <v>25</v>
      </c>
      <c r="N3908" s="11">
        <f>WEEKDAY(Tabla1[[#This Row],[Fecha]],2)</f>
        <v>1</v>
      </c>
      <c r="O3908" s="11" t="str">
        <f t="shared" si="61"/>
        <v>Lunes</v>
      </c>
    </row>
    <row r="3909" spans="1:15" x14ac:dyDescent="0.25">
      <c r="A3909" s="4">
        <v>41085</v>
      </c>
      <c r="B3909">
        <v>2</v>
      </c>
      <c r="C3909">
        <v>2</v>
      </c>
      <c r="D3909" s="5" t="s">
        <v>16</v>
      </c>
      <c r="E3909" s="6">
        <v>748.75</v>
      </c>
      <c r="F3909" s="6">
        <v>1231.49</v>
      </c>
      <c r="G3909" s="6">
        <v>1980.24</v>
      </c>
      <c r="H3909" s="6" t="str">
        <f>VLOOKUP(Tabla1[[#This Row],[Caja]],Originales!$I$3:$K$6,2,FALSE)</f>
        <v>Tenerife Sur</v>
      </c>
      <c r="I3909" s="6" t="str">
        <f>VLOOKUP(Tabla1[[#This Row],[Caja]],Originales!$I$3:$K$6,3,FALSE)</f>
        <v>Tenerife</v>
      </c>
      <c r="J3909" s="9" t="str">
        <f>VLOOKUP(Tabla1[[#This Row],[CodigoEmpleado]],Originales!$M$3:$P$13,2,FALSE)</f>
        <v>Jorge</v>
      </c>
      <c r="K3909" s="10">
        <f>YEAR(Tabla1[[#This Row],[Fecha]])</f>
        <v>2012</v>
      </c>
      <c r="L3909" s="11">
        <f>MONTH(Tabla1[[#This Row],[Fecha]])</f>
        <v>6</v>
      </c>
      <c r="M3909" s="11">
        <f>DAY(Tabla1[[#This Row],[Fecha]])</f>
        <v>25</v>
      </c>
      <c r="N3909" s="11">
        <f>WEEKDAY(Tabla1[[#This Row],[Fecha]],2)</f>
        <v>1</v>
      </c>
      <c r="O3909" s="11" t="str">
        <f t="shared" si="61"/>
        <v>Lunes</v>
      </c>
    </row>
    <row r="3910" spans="1:15" x14ac:dyDescent="0.25">
      <c r="A3910" s="4">
        <v>41085</v>
      </c>
      <c r="B3910">
        <v>3</v>
      </c>
      <c r="C3910">
        <v>1</v>
      </c>
      <c r="D3910" s="5" t="s">
        <v>22</v>
      </c>
      <c r="E3910" s="6">
        <v>564.61</v>
      </c>
      <c r="F3910" s="6">
        <v>1070.0899999999999</v>
      </c>
      <c r="G3910" s="6">
        <v>1634.7</v>
      </c>
      <c r="H3910" s="6" t="str">
        <f>VLOOKUP(Tabla1[[#This Row],[Caja]],Originales!$I$3:$K$6,2,FALSE)</f>
        <v>Las Canteras</v>
      </c>
      <c r="I3910" s="6" t="str">
        <f>VLOOKUP(Tabla1[[#This Row],[Caja]],Originales!$I$3:$K$6,3,FALSE)</f>
        <v>Las Palmas</v>
      </c>
      <c r="J3910" s="9" t="str">
        <f>VLOOKUP(Tabla1[[#This Row],[CodigoEmpleado]],Originales!$M$3:$P$13,2,FALSE)</f>
        <v>Paco</v>
      </c>
      <c r="K3910" s="10">
        <f>YEAR(Tabla1[[#This Row],[Fecha]])</f>
        <v>2012</v>
      </c>
      <c r="L3910" s="11">
        <f>MONTH(Tabla1[[#This Row],[Fecha]])</f>
        <v>6</v>
      </c>
      <c r="M3910" s="11">
        <f>DAY(Tabla1[[#This Row],[Fecha]])</f>
        <v>25</v>
      </c>
      <c r="N3910" s="11">
        <f>WEEKDAY(Tabla1[[#This Row],[Fecha]],2)</f>
        <v>1</v>
      </c>
      <c r="O3910" s="11" t="str">
        <f t="shared" si="61"/>
        <v>Lunes</v>
      </c>
    </row>
    <row r="3911" spans="1:15" x14ac:dyDescent="0.25">
      <c r="A3911" s="4">
        <v>41085</v>
      </c>
      <c r="B3911">
        <v>3</v>
      </c>
      <c r="C3911">
        <v>2</v>
      </c>
      <c r="D3911" s="5" t="s">
        <v>27</v>
      </c>
      <c r="E3911" s="6">
        <v>599.44000000000005</v>
      </c>
      <c r="F3911" s="6">
        <v>972.73</v>
      </c>
      <c r="G3911" s="6">
        <v>1572.17</v>
      </c>
      <c r="H3911" s="6" t="str">
        <f>VLOOKUP(Tabla1[[#This Row],[Caja]],Originales!$I$3:$K$6,2,FALSE)</f>
        <v>Las Canteras</v>
      </c>
      <c r="I3911" s="6" t="str">
        <f>VLOOKUP(Tabla1[[#This Row],[Caja]],Originales!$I$3:$K$6,3,FALSE)</f>
        <v>Las Palmas</v>
      </c>
      <c r="J3911" s="9" t="str">
        <f>VLOOKUP(Tabla1[[#This Row],[CodigoEmpleado]],Originales!$M$3:$P$13,2,FALSE)</f>
        <v>Bea</v>
      </c>
      <c r="K3911" s="10">
        <f>YEAR(Tabla1[[#This Row],[Fecha]])</f>
        <v>2012</v>
      </c>
      <c r="L3911" s="11">
        <f>MONTH(Tabla1[[#This Row],[Fecha]])</f>
        <v>6</v>
      </c>
      <c r="M3911" s="11">
        <f>DAY(Tabla1[[#This Row],[Fecha]])</f>
        <v>25</v>
      </c>
      <c r="N3911" s="11">
        <f>WEEKDAY(Tabla1[[#This Row],[Fecha]],2)</f>
        <v>1</v>
      </c>
      <c r="O3911" s="11" t="str">
        <f t="shared" si="61"/>
        <v>Lunes</v>
      </c>
    </row>
    <row r="3912" spans="1:15" x14ac:dyDescent="0.25">
      <c r="A3912" s="4">
        <v>41085</v>
      </c>
      <c r="B3912">
        <v>4</v>
      </c>
      <c r="C3912">
        <v>1</v>
      </c>
      <c r="D3912" s="5" t="s">
        <v>32</v>
      </c>
      <c r="E3912" s="6">
        <v>572</v>
      </c>
      <c r="F3912" s="6">
        <v>991.79</v>
      </c>
      <c r="G3912" s="6">
        <v>1563.79</v>
      </c>
      <c r="H3912" s="6" t="str">
        <f>VLOOKUP(Tabla1[[#This Row],[Caja]],Originales!$I$3:$K$6,2,FALSE)</f>
        <v>Telde</v>
      </c>
      <c r="I3912" s="6" t="str">
        <f>VLOOKUP(Tabla1[[#This Row],[Caja]],Originales!$I$3:$K$6,3,FALSE)</f>
        <v>Las Palmas</v>
      </c>
      <c r="J3912" s="9" t="str">
        <f>VLOOKUP(Tabla1[[#This Row],[CodigoEmpleado]],Originales!$M$3:$P$13,2,FALSE)</f>
        <v>Ana</v>
      </c>
      <c r="K3912" s="10">
        <f>YEAR(Tabla1[[#This Row],[Fecha]])</f>
        <v>2012</v>
      </c>
      <c r="L3912" s="11">
        <f>MONTH(Tabla1[[#This Row],[Fecha]])</f>
        <v>6</v>
      </c>
      <c r="M3912" s="11">
        <f>DAY(Tabla1[[#This Row],[Fecha]])</f>
        <v>25</v>
      </c>
      <c r="N3912" s="11">
        <f>WEEKDAY(Tabla1[[#This Row],[Fecha]],2)</f>
        <v>1</v>
      </c>
      <c r="O3912" s="11" t="str">
        <f t="shared" si="61"/>
        <v>Lunes</v>
      </c>
    </row>
    <row r="3913" spans="1:15" x14ac:dyDescent="0.25">
      <c r="A3913" s="4">
        <v>41085</v>
      </c>
      <c r="B3913">
        <v>4</v>
      </c>
      <c r="C3913">
        <v>2</v>
      </c>
      <c r="D3913" s="5" t="s">
        <v>37</v>
      </c>
      <c r="E3913" s="6">
        <v>606.54999999999995</v>
      </c>
      <c r="F3913" s="6">
        <v>1102.54</v>
      </c>
      <c r="G3913" s="6">
        <v>1709.09</v>
      </c>
      <c r="H3913" s="6" t="str">
        <f>VLOOKUP(Tabla1[[#This Row],[Caja]],Originales!$I$3:$K$6,2,FALSE)</f>
        <v>Telde</v>
      </c>
      <c r="I3913" s="6" t="str">
        <f>VLOOKUP(Tabla1[[#This Row],[Caja]],Originales!$I$3:$K$6,3,FALSE)</f>
        <v>Las Palmas</v>
      </c>
      <c r="J3913" s="9" t="str">
        <f>VLOOKUP(Tabla1[[#This Row],[CodigoEmpleado]],Originales!$M$3:$P$13,2,FALSE)</f>
        <v>Luis</v>
      </c>
      <c r="K3913" s="10">
        <f>YEAR(Tabla1[[#This Row],[Fecha]])</f>
        <v>2012</v>
      </c>
      <c r="L3913" s="11">
        <f>MONTH(Tabla1[[#This Row],[Fecha]])</f>
        <v>6</v>
      </c>
      <c r="M3913" s="11">
        <f>DAY(Tabla1[[#This Row],[Fecha]])</f>
        <v>25</v>
      </c>
      <c r="N3913" s="11">
        <f>WEEKDAY(Tabla1[[#This Row],[Fecha]],2)</f>
        <v>1</v>
      </c>
      <c r="O3913" s="11" t="str">
        <f t="shared" si="61"/>
        <v>Lunes</v>
      </c>
    </row>
    <row r="3914" spans="1:15" x14ac:dyDescent="0.25">
      <c r="A3914" s="4">
        <v>41086</v>
      </c>
      <c r="B3914">
        <v>1</v>
      </c>
      <c r="C3914">
        <v>1</v>
      </c>
      <c r="D3914" s="5" t="s">
        <v>40</v>
      </c>
      <c r="E3914" s="6">
        <v>632.48</v>
      </c>
      <c r="F3914" s="6">
        <v>1065.81</v>
      </c>
      <c r="G3914" s="6">
        <v>1698.29</v>
      </c>
      <c r="H3914" s="6" t="str">
        <f>VLOOKUP(Tabla1[[#This Row],[Caja]],Originales!$I$3:$K$6,2,FALSE)</f>
        <v>Tenerife Norte</v>
      </c>
      <c r="I3914" s="6" t="str">
        <f>VLOOKUP(Tabla1[[#This Row],[Caja]],Originales!$I$3:$K$6,3,FALSE)</f>
        <v>Tenerife</v>
      </c>
      <c r="J3914" s="9" t="str">
        <f>VLOOKUP(Tabla1[[#This Row],[CodigoEmpleado]],Originales!$M$3:$P$13,2,FALSE)</f>
        <v>Pepe</v>
      </c>
      <c r="K3914" s="10">
        <f>YEAR(Tabla1[[#This Row],[Fecha]])</f>
        <v>2012</v>
      </c>
      <c r="L3914" s="11">
        <f>MONTH(Tabla1[[#This Row],[Fecha]])</f>
        <v>6</v>
      </c>
      <c r="M3914" s="11">
        <f>DAY(Tabla1[[#This Row],[Fecha]])</f>
        <v>26</v>
      </c>
      <c r="N3914" s="11">
        <f>WEEKDAY(Tabla1[[#This Row],[Fecha]],2)</f>
        <v>2</v>
      </c>
      <c r="O3914" s="11" t="str">
        <f t="shared" si="61"/>
        <v>Martes</v>
      </c>
    </row>
    <row r="3915" spans="1:15" x14ac:dyDescent="0.25">
      <c r="A3915" s="4">
        <v>41086</v>
      </c>
      <c r="B3915">
        <v>1</v>
      </c>
      <c r="C3915">
        <v>2</v>
      </c>
      <c r="D3915" s="5" t="s">
        <v>41</v>
      </c>
      <c r="E3915" s="6">
        <v>699.72</v>
      </c>
      <c r="F3915" s="6">
        <v>1178.93</v>
      </c>
      <c r="G3915" s="6">
        <v>1878.65</v>
      </c>
      <c r="H3915" s="6" t="str">
        <f>VLOOKUP(Tabla1[[#This Row],[Caja]],Originales!$I$3:$K$6,2,FALSE)</f>
        <v>Tenerife Norte</v>
      </c>
      <c r="I3915" s="6" t="str">
        <f>VLOOKUP(Tabla1[[#This Row],[Caja]],Originales!$I$3:$K$6,3,FALSE)</f>
        <v>Tenerife</v>
      </c>
      <c r="J3915" s="9" t="str">
        <f>VLOOKUP(Tabla1[[#This Row],[CodigoEmpleado]],Originales!$M$3:$P$13,2,FALSE)</f>
        <v>Javi</v>
      </c>
      <c r="K3915" s="10">
        <f>YEAR(Tabla1[[#This Row],[Fecha]])</f>
        <v>2012</v>
      </c>
      <c r="L3915" s="11">
        <f>MONTH(Tabla1[[#This Row],[Fecha]])</f>
        <v>6</v>
      </c>
      <c r="M3915" s="11">
        <f>DAY(Tabla1[[#This Row],[Fecha]])</f>
        <v>26</v>
      </c>
      <c r="N3915" s="11">
        <f>WEEKDAY(Tabla1[[#This Row],[Fecha]],2)</f>
        <v>2</v>
      </c>
      <c r="O3915" s="11" t="str">
        <f t="shared" si="61"/>
        <v>Martes</v>
      </c>
    </row>
    <row r="3916" spans="1:15" x14ac:dyDescent="0.25">
      <c r="A3916" s="4">
        <v>41086</v>
      </c>
      <c r="B3916">
        <v>2</v>
      </c>
      <c r="C3916">
        <v>1</v>
      </c>
      <c r="D3916" s="5" t="s">
        <v>43</v>
      </c>
      <c r="E3916" s="6">
        <v>591.82000000000005</v>
      </c>
      <c r="F3916" s="6">
        <v>992.96</v>
      </c>
      <c r="G3916" s="6">
        <v>1584.78</v>
      </c>
      <c r="H3916" s="6" t="str">
        <f>VLOOKUP(Tabla1[[#This Row],[Caja]],Originales!$I$3:$K$6,2,FALSE)</f>
        <v>Tenerife Sur</v>
      </c>
      <c r="I3916" s="6" t="str">
        <f>VLOOKUP(Tabla1[[#This Row],[Caja]],Originales!$I$3:$K$6,3,FALSE)</f>
        <v>Tenerife</v>
      </c>
      <c r="J3916" s="9" t="str">
        <f>VLOOKUP(Tabla1[[#This Row],[CodigoEmpleado]],Originales!$M$3:$P$13,2,FALSE)</f>
        <v>Jose</v>
      </c>
      <c r="K3916" s="10">
        <f>YEAR(Tabla1[[#This Row],[Fecha]])</f>
        <v>2012</v>
      </c>
      <c r="L3916" s="11">
        <f>MONTH(Tabla1[[#This Row],[Fecha]])</f>
        <v>6</v>
      </c>
      <c r="M3916" s="11">
        <f>DAY(Tabla1[[#This Row],[Fecha]])</f>
        <v>26</v>
      </c>
      <c r="N3916" s="11">
        <f>WEEKDAY(Tabla1[[#This Row],[Fecha]],2)</f>
        <v>2</v>
      </c>
      <c r="O3916" s="11" t="str">
        <f t="shared" si="61"/>
        <v>Martes</v>
      </c>
    </row>
    <row r="3917" spans="1:15" x14ac:dyDescent="0.25">
      <c r="A3917" s="4">
        <v>41086</v>
      </c>
      <c r="B3917">
        <v>2</v>
      </c>
      <c r="C3917">
        <v>2</v>
      </c>
      <c r="D3917" s="5" t="s">
        <v>47</v>
      </c>
      <c r="E3917" s="6">
        <v>773.39</v>
      </c>
      <c r="F3917" s="6">
        <v>1273.18</v>
      </c>
      <c r="G3917" s="6">
        <v>2046.57</v>
      </c>
      <c r="H3917" s="6" t="str">
        <f>VLOOKUP(Tabla1[[#This Row],[Caja]],Originales!$I$3:$K$6,2,FALSE)</f>
        <v>Tenerife Sur</v>
      </c>
      <c r="I3917" s="6" t="str">
        <f>VLOOKUP(Tabla1[[#This Row],[Caja]],Originales!$I$3:$K$6,3,FALSE)</f>
        <v>Tenerife</v>
      </c>
      <c r="J3917" s="9" t="str">
        <f>VLOOKUP(Tabla1[[#This Row],[CodigoEmpleado]],Originales!$M$3:$P$13,2,FALSE)</f>
        <v>Toño</v>
      </c>
      <c r="K3917" s="10">
        <f>YEAR(Tabla1[[#This Row],[Fecha]])</f>
        <v>2012</v>
      </c>
      <c r="L3917" s="11">
        <f>MONTH(Tabla1[[#This Row],[Fecha]])</f>
        <v>6</v>
      </c>
      <c r="M3917" s="11">
        <f>DAY(Tabla1[[#This Row],[Fecha]])</f>
        <v>26</v>
      </c>
      <c r="N3917" s="11">
        <f>WEEKDAY(Tabla1[[#This Row],[Fecha]],2)</f>
        <v>2</v>
      </c>
      <c r="O3917" s="11" t="str">
        <f t="shared" si="61"/>
        <v>Martes</v>
      </c>
    </row>
    <row r="3918" spans="1:15" x14ac:dyDescent="0.25">
      <c r="A3918" s="4">
        <v>41086</v>
      </c>
      <c r="B3918">
        <v>3</v>
      </c>
      <c r="C3918">
        <v>1</v>
      </c>
      <c r="D3918" s="5" t="s">
        <v>24</v>
      </c>
      <c r="E3918" s="6">
        <v>612.54999999999995</v>
      </c>
      <c r="F3918" s="6">
        <v>1080.76</v>
      </c>
      <c r="G3918" s="6">
        <v>1693.31</v>
      </c>
      <c r="H3918" s="6" t="str">
        <f>VLOOKUP(Tabla1[[#This Row],[Caja]],Originales!$I$3:$K$6,2,FALSE)</f>
        <v>Las Canteras</v>
      </c>
      <c r="I3918" s="6" t="str">
        <f>VLOOKUP(Tabla1[[#This Row],[Caja]],Originales!$I$3:$K$6,3,FALSE)</f>
        <v>Las Palmas</v>
      </c>
      <c r="J3918" s="9" t="str">
        <f>VLOOKUP(Tabla1[[#This Row],[CodigoEmpleado]],Originales!$M$3:$P$13,2,FALSE)</f>
        <v>Ana</v>
      </c>
      <c r="K3918" s="10">
        <f>YEAR(Tabla1[[#This Row],[Fecha]])</f>
        <v>2012</v>
      </c>
      <c r="L3918" s="11">
        <f>MONTH(Tabla1[[#This Row],[Fecha]])</f>
        <v>6</v>
      </c>
      <c r="M3918" s="11">
        <f>DAY(Tabla1[[#This Row],[Fecha]])</f>
        <v>26</v>
      </c>
      <c r="N3918" s="11">
        <f>WEEKDAY(Tabla1[[#This Row],[Fecha]],2)</f>
        <v>2</v>
      </c>
      <c r="O3918" s="11" t="str">
        <f t="shared" si="61"/>
        <v>Martes</v>
      </c>
    </row>
    <row r="3919" spans="1:15" x14ac:dyDescent="0.25">
      <c r="A3919" s="4">
        <v>41086</v>
      </c>
      <c r="B3919">
        <v>3</v>
      </c>
      <c r="C3919">
        <v>2</v>
      </c>
      <c r="D3919" s="5" t="s">
        <v>30</v>
      </c>
      <c r="E3919" s="6">
        <v>540.35</v>
      </c>
      <c r="F3919" s="6">
        <v>976.63</v>
      </c>
      <c r="G3919" s="6">
        <v>1516.98</v>
      </c>
      <c r="H3919" s="6" t="str">
        <f>VLOOKUP(Tabla1[[#This Row],[Caja]],Originales!$I$3:$K$6,2,FALSE)</f>
        <v>Las Canteras</v>
      </c>
      <c r="I3919" s="6" t="str">
        <f>VLOOKUP(Tabla1[[#This Row],[Caja]],Originales!$I$3:$K$6,3,FALSE)</f>
        <v>Las Palmas</v>
      </c>
      <c r="J3919" s="9" t="str">
        <f>VLOOKUP(Tabla1[[#This Row],[CodigoEmpleado]],Originales!$M$3:$P$13,2,FALSE)</f>
        <v>Juan</v>
      </c>
      <c r="K3919" s="10">
        <f>YEAR(Tabla1[[#This Row],[Fecha]])</f>
        <v>2012</v>
      </c>
      <c r="L3919" s="11">
        <f>MONTH(Tabla1[[#This Row],[Fecha]])</f>
        <v>6</v>
      </c>
      <c r="M3919" s="11">
        <f>DAY(Tabla1[[#This Row],[Fecha]])</f>
        <v>26</v>
      </c>
      <c r="N3919" s="11">
        <f>WEEKDAY(Tabla1[[#This Row],[Fecha]],2)</f>
        <v>2</v>
      </c>
      <c r="O3919" s="11" t="str">
        <f t="shared" si="61"/>
        <v>Martes</v>
      </c>
    </row>
    <row r="3920" spans="1:15" x14ac:dyDescent="0.25">
      <c r="A3920" s="4">
        <v>41086</v>
      </c>
      <c r="B3920">
        <v>4</v>
      </c>
      <c r="C3920">
        <v>1</v>
      </c>
      <c r="D3920" s="5" t="s">
        <v>16</v>
      </c>
      <c r="E3920" s="6">
        <v>685.4</v>
      </c>
      <c r="F3920" s="6">
        <v>1087.31</v>
      </c>
      <c r="G3920" s="6">
        <v>1772.71</v>
      </c>
      <c r="H3920" s="6" t="str">
        <f>VLOOKUP(Tabla1[[#This Row],[Caja]],Originales!$I$3:$K$6,2,FALSE)</f>
        <v>Telde</v>
      </c>
      <c r="I3920" s="6" t="str">
        <f>VLOOKUP(Tabla1[[#This Row],[Caja]],Originales!$I$3:$K$6,3,FALSE)</f>
        <v>Las Palmas</v>
      </c>
      <c r="J3920" s="9" t="str">
        <f>VLOOKUP(Tabla1[[#This Row],[CodigoEmpleado]],Originales!$M$3:$P$13,2,FALSE)</f>
        <v>Jorge</v>
      </c>
      <c r="K3920" s="10">
        <f>YEAR(Tabla1[[#This Row],[Fecha]])</f>
        <v>2012</v>
      </c>
      <c r="L3920" s="11">
        <f>MONTH(Tabla1[[#This Row],[Fecha]])</f>
        <v>6</v>
      </c>
      <c r="M3920" s="11">
        <f>DAY(Tabla1[[#This Row],[Fecha]])</f>
        <v>26</v>
      </c>
      <c r="N3920" s="11">
        <f>WEEKDAY(Tabla1[[#This Row],[Fecha]],2)</f>
        <v>2</v>
      </c>
      <c r="O3920" s="11" t="str">
        <f t="shared" si="61"/>
        <v>Martes</v>
      </c>
    </row>
    <row r="3921" spans="1:15" x14ac:dyDescent="0.25">
      <c r="A3921" s="4">
        <v>41086</v>
      </c>
      <c r="B3921">
        <v>4</v>
      </c>
      <c r="C3921">
        <v>2</v>
      </c>
      <c r="D3921" s="5" t="s">
        <v>22</v>
      </c>
      <c r="E3921" s="6">
        <v>631.29999999999995</v>
      </c>
      <c r="F3921" s="6">
        <v>1247.3800000000001</v>
      </c>
      <c r="G3921" s="6">
        <v>1878.68</v>
      </c>
      <c r="H3921" s="6" t="str">
        <f>VLOOKUP(Tabla1[[#This Row],[Caja]],Originales!$I$3:$K$6,2,FALSE)</f>
        <v>Telde</v>
      </c>
      <c r="I3921" s="6" t="str">
        <f>VLOOKUP(Tabla1[[#This Row],[Caja]],Originales!$I$3:$K$6,3,FALSE)</f>
        <v>Las Palmas</v>
      </c>
      <c r="J3921" s="9" t="str">
        <f>VLOOKUP(Tabla1[[#This Row],[CodigoEmpleado]],Originales!$M$3:$P$13,2,FALSE)</f>
        <v>Paco</v>
      </c>
      <c r="K3921" s="10">
        <f>YEAR(Tabla1[[#This Row],[Fecha]])</f>
        <v>2012</v>
      </c>
      <c r="L3921" s="11">
        <f>MONTH(Tabla1[[#This Row],[Fecha]])</f>
        <v>6</v>
      </c>
      <c r="M3921" s="11">
        <f>DAY(Tabla1[[#This Row],[Fecha]])</f>
        <v>26</v>
      </c>
      <c r="N3921" s="11">
        <f>WEEKDAY(Tabla1[[#This Row],[Fecha]],2)</f>
        <v>2</v>
      </c>
      <c r="O3921" s="11" t="str">
        <f t="shared" si="61"/>
        <v>Martes</v>
      </c>
    </row>
    <row r="3922" spans="1:15" x14ac:dyDescent="0.25">
      <c r="A3922" s="4">
        <v>41087</v>
      </c>
      <c r="B3922">
        <v>1</v>
      </c>
      <c r="C3922">
        <v>1</v>
      </c>
      <c r="D3922" s="5" t="s">
        <v>27</v>
      </c>
      <c r="E3922" s="6">
        <v>571.20000000000005</v>
      </c>
      <c r="F3922" s="6">
        <v>1063.0899999999999</v>
      </c>
      <c r="G3922" s="6">
        <v>1634.29</v>
      </c>
      <c r="H3922" s="6" t="str">
        <f>VLOOKUP(Tabla1[[#This Row],[Caja]],Originales!$I$3:$K$6,2,FALSE)</f>
        <v>Tenerife Norte</v>
      </c>
      <c r="I3922" s="6" t="str">
        <f>VLOOKUP(Tabla1[[#This Row],[Caja]],Originales!$I$3:$K$6,3,FALSE)</f>
        <v>Tenerife</v>
      </c>
      <c r="J3922" s="9" t="str">
        <f>VLOOKUP(Tabla1[[#This Row],[CodigoEmpleado]],Originales!$M$3:$P$13,2,FALSE)</f>
        <v>Bea</v>
      </c>
      <c r="K3922" s="10">
        <f>YEAR(Tabla1[[#This Row],[Fecha]])</f>
        <v>2012</v>
      </c>
      <c r="L3922" s="11">
        <f>MONTH(Tabla1[[#This Row],[Fecha]])</f>
        <v>6</v>
      </c>
      <c r="M3922" s="11">
        <f>DAY(Tabla1[[#This Row],[Fecha]])</f>
        <v>27</v>
      </c>
      <c r="N3922" s="11">
        <f>WEEKDAY(Tabla1[[#This Row],[Fecha]],2)</f>
        <v>3</v>
      </c>
      <c r="O3922" s="11" t="str">
        <f t="shared" si="61"/>
        <v>Miércoles</v>
      </c>
    </row>
    <row r="3923" spans="1:15" x14ac:dyDescent="0.25">
      <c r="A3923" s="4">
        <v>41087</v>
      </c>
      <c r="B3923">
        <v>1</v>
      </c>
      <c r="C3923">
        <v>2</v>
      </c>
      <c r="D3923" s="5" t="s">
        <v>32</v>
      </c>
      <c r="E3923" s="6">
        <v>569.46</v>
      </c>
      <c r="F3923" s="6">
        <v>1195.33</v>
      </c>
      <c r="G3923" s="6">
        <v>1764.79</v>
      </c>
      <c r="H3923" s="6" t="str">
        <f>VLOOKUP(Tabla1[[#This Row],[Caja]],Originales!$I$3:$K$6,2,FALSE)</f>
        <v>Tenerife Norte</v>
      </c>
      <c r="I3923" s="6" t="str">
        <f>VLOOKUP(Tabla1[[#This Row],[Caja]],Originales!$I$3:$K$6,3,FALSE)</f>
        <v>Tenerife</v>
      </c>
      <c r="J3923" s="9" t="str">
        <f>VLOOKUP(Tabla1[[#This Row],[CodigoEmpleado]],Originales!$M$3:$P$13,2,FALSE)</f>
        <v>Ana</v>
      </c>
      <c r="K3923" s="10">
        <f>YEAR(Tabla1[[#This Row],[Fecha]])</f>
        <v>2012</v>
      </c>
      <c r="L3923" s="11">
        <f>MONTH(Tabla1[[#This Row],[Fecha]])</f>
        <v>6</v>
      </c>
      <c r="M3923" s="11">
        <f>DAY(Tabla1[[#This Row],[Fecha]])</f>
        <v>27</v>
      </c>
      <c r="N3923" s="11">
        <f>WEEKDAY(Tabla1[[#This Row],[Fecha]],2)</f>
        <v>3</v>
      </c>
      <c r="O3923" s="11" t="str">
        <f t="shared" si="61"/>
        <v>Miércoles</v>
      </c>
    </row>
    <row r="3924" spans="1:15" x14ac:dyDescent="0.25">
      <c r="A3924" s="4">
        <v>41087</v>
      </c>
      <c r="B3924">
        <v>2</v>
      </c>
      <c r="C3924">
        <v>1</v>
      </c>
      <c r="D3924" s="5" t="s">
        <v>37</v>
      </c>
      <c r="E3924" s="6">
        <v>574.41999999999996</v>
      </c>
      <c r="F3924" s="6">
        <v>971.49</v>
      </c>
      <c r="G3924" s="6">
        <v>1545.91</v>
      </c>
      <c r="H3924" s="6" t="str">
        <f>VLOOKUP(Tabla1[[#This Row],[Caja]],Originales!$I$3:$K$6,2,FALSE)</f>
        <v>Tenerife Sur</v>
      </c>
      <c r="I3924" s="6" t="str">
        <f>VLOOKUP(Tabla1[[#This Row],[Caja]],Originales!$I$3:$K$6,3,FALSE)</f>
        <v>Tenerife</v>
      </c>
      <c r="J3924" s="9" t="str">
        <f>VLOOKUP(Tabla1[[#This Row],[CodigoEmpleado]],Originales!$M$3:$P$13,2,FALSE)</f>
        <v>Luis</v>
      </c>
      <c r="K3924" s="10">
        <f>YEAR(Tabla1[[#This Row],[Fecha]])</f>
        <v>2012</v>
      </c>
      <c r="L3924" s="11">
        <f>MONTH(Tabla1[[#This Row],[Fecha]])</f>
        <v>6</v>
      </c>
      <c r="M3924" s="11">
        <f>DAY(Tabla1[[#This Row],[Fecha]])</f>
        <v>27</v>
      </c>
      <c r="N3924" s="11">
        <f>WEEKDAY(Tabla1[[#This Row],[Fecha]],2)</f>
        <v>3</v>
      </c>
      <c r="O3924" s="11" t="str">
        <f t="shared" si="61"/>
        <v>Miércoles</v>
      </c>
    </row>
    <row r="3925" spans="1:15" x14ac:dyDescent="0.25">
      <c r="A3925" s="4">
        <v>41087</v>
      </c>
      <c r="B3925">
        <v>2</v>
      </c>
      <c r="C3925">
        <v>2</v>
      </c>
      <c r="D3925" s="5" t="s">
        <v>40</v>
      </c>
      <c r="E3925" s="6">
        <v>598.57000000000005</v>
      </c>
      <c r="F3925" s="6">
        <v>1089.3900000000001</v>
      </c>
      <c r="G3925" s="6">
        <v>1687.96</v>
      </c>
      <c r="H3925" s="6" t="str">
        <f>VLOOKUP(Tabla1[[#This Row],[Caja]],Originales!$I$3:$K$6,2,FALSE)</f>
        <v>Tenerife Sur</v>
      </c>
      <c r="I3925" s="6" t="str">
        <f>VLOOKUP(Tabla1[[#This Row],[Caja]],Originales!$I$3:$K$6,3,FALSE)</f>
        <v>Tenerife</v>
      </c>
      <c r="J3925" s="9" t="str">
        <f>VLOOKUP(Tabla1[[#This Row],[CodigoEmpleado]],Originales!$M$3:$P$13,2,FALSE)</f>
        <v>Pepe</v>
      </c>
      <c r="K3925" s="10">
        <f>YEAR(Tabla1[[#This Row],[Fecha]])</f>
        <v>2012</v>
      </c>
      <c r="L3925" s="11">
        <f>MONTH(Tabla1[[#This Row],[Fecha]])</f>
        <v>6</v>
      </c>
      <c r="M3925" s="11">
        <f>DAY(Tabla1[[#This Row],[Fecha]])</f>
        <v>27</v>
      </c>
      <c r="N3925" s="11">
        <f>WEEKDAY(Tabla1[[#This Row],[Fecha]],2)</f>
        <v>3</v>
      </c>
      <c r="O3925" s="11" t="str">
        <f t="shared" si="61"/>
        <v>Miércoles</v>
      </c>
    </row>
    <row r="3926" spans="1:15" x14ac:dyDescent="0.25">
      <c r="A3926" s="4">
        <v>41087</v>
      </c>
      <c r="B3926">
        <v>3</v>
      </c>
      <c r="C3926">
        <v>1</v>
      </c>
      <c r="D3926" s="5" t="s">
        <v>41</v>
      </c>
      <c r="E3926" s="6">
        <v>645.16</v>
      </c>
      <c r="F3926" s="6">
        <v>1014.36</v>
      </c>
      <c r="G3926" s="6">
        <v>1659.52</v>
      </c>
      <c r="H3926" s="6" t="str">
        <f>VLOOKUP(Tabla1[[#This Row],[Caja]],Originales!$I$3:$K$6,2,FALSE)</f>
        <v>Las Canteras</v>
      </c>
      <c r="I3926" s="6" t="str">
        <f>VLOOKUP(Tabla1[[#This Row],[Caja]],Originales!$I$3:$K$6,3,FALSE)</f>
        <v>Las Palmas</v>
      </c>
      <c r="J3926" s="9" t="str">
        <f>VLOOKUP(Tabla1[[#This Row],[CodigoEmpleado]],Originales!$M$3:$P$13,2,FALSE)</f>
        <v>Javi</v>
      </c>
      <c r="K3926" s="10">
        <f>YEAR(Tabla1[[#This Row],[Fecha]])</f>
        <v>2012</v>
      </c>
      <c r="L3926" s="11">
        <f>MONTH(Tabla1[[#This Row],[Fecha]])</f>
        <v>6</v>
      </c>
      <c r="M3926" s="11">
        <f>DAY(Tabla1[[#This Row],[Fecha]])</f>
        <v>27</v>
      </c>
      <c r="N3926" s="11">
        <f>WEEKDAY(Tabla1[[#This Row],[Fecha]],2)</f>
        <v>3</v>
      </c>
      <c r="O3926" s="11" t="str">
        <f t="shared" si="61"/>
        <v>Miércoles</v>
      </c>
    </row>
    <row r="3927" spans="1:15" x14ac:dyDescent="0.25">
      <c r="A3927" s="4">
        <v>41087</v>
      </c>
      <c r="B3927">
        <v>3</v>
      </c>
      <c r="C3927">
        <v>2</v>
      </c>
      <c r="D3927" s="5" t="s">
        <v>43</v>
      </c>
      <c r="E3927" s="6">
        <v>537.62</v>
      </c>
      <c r="F3927" s="6">
        <v>1120.2</v>
      </c>
      <c r="G3927" s="6">
        <v>1657.82</v>
      </c>
      <c r="H3927" s="6" t="str">
        <f>VLOOKUP(Tabla1[[#This Row],[Caja]],Originales!$I$3:$K$6,2,FALSE)</f>
        <v>Las Canteras</v>
      </c>
      <c r="I3927" s="6" t="str">
        <f>VLOOKUP(Tabla1[[#This Row],[Caja]],Originales!$I$3:$K$6,3,FALSE)</f>
        <v>Las Palmas</v>
      </c>
      <c r="J3927" s="9" t="str">
        <f>VLOOKUP(Tabla1[[#This Row],[CodigoEmpleado]],Originales!$M$3:$P$13,2,FALSE)</f>
        <v>Jose</v>
      </c>
      <c r="K3927" s="10">
        <f>YEAR(Tabla1[[#This Row],[Fecha]])</f>
        <v>2012</v>
      </c>
      <c r="L3927" s="11">
        <f>MONTH(Tabla1[[#This Row],[Fecha]])</f>
        <v>6</v>
      </c>
      <c r="M3927" s="11">
        <f>DAY(Tabla1[[#This Row],[Fecha]])</f>
        <v>27</v>
      </c>
      <c r="N3927" s="11">
        <f>WEEKDAY(Tabla1[[#This Row],[Fecha]],2)</f>
        <v>3</v>
      </c>
      <c r="O3927" s="11" t="str">
        <f t="shared" si="61"/>
        <v>Miércoles</v>
      </c>
    </row>
    <row r="3928" spans="1:15" x14ac:dyDescent="0.25">
      <c r="A3928" s="4">
        <v>41087</v>
      </c>
      <c r="B3928">
        <v>4</v>
      </c>
      <c r="C3928">
        <v>1</v>
      </c>
      <c r="D3928" s="5" t="s">
        <v>47</v>
      </c>
      <c r="E3928" s="6">
        <v>590</v>
      </c>
      <c r="F3928" s="6">
        <v>1082.8699999999999</v>
      </c>
      <c r="G3928" s="6">
        <v>1672.87</v>
      </c>
      <c r="H3928" s="6" t="str">
        <f>VLOOKUP(Tabla1[[#This Row],[Caja]],Originales!$I$3:$K$6,2,FALSE)</f>
        <v>Telde</v>
      </c>
      <c r="I3928" s="6" t="str">
        <f>VLOOKUP(Tabla1[[#This Row],[Caja]],Originales!$I$3:$K$6,3,FALSE)</f>
        <v>Las Palmas</v>
      </c>
      <c r="J3928" s="9" t="str">
        <f>VLOOKUP(Tabla1[[#This Row],[CodigoEmpleado]],Originales!$M$3:$P$13,2,FALSE)</f>
        <v>Toño</v>
      </c>
      <c r="K3928" s="10">
        <f>YEAR(Tabla1[[#This Row],[Fecha]])</f>
        <v>2012</v>
      </c>
      <c r="L3928" s="11">
        <f>MONTH(Tabla1[[#This Row],[Fecha]])</f>
        <v>6</v>
      </c>
      <c r="M3928" s="11">
        <f>DAY(Tabla1[[#This Row],[Fecha]])</f>
        <v>27</v>
      </c>
      <c r="N3928" s="11">
        <f>WEEKDAY(Tabla1[[#This Row],[Fecha]],2)</f>
        <v>3</v>
      </c>
      <c r="O3928" s="11" t="str">
        <f t="shared" si="61"/>
        <v>Miércoles</v>
      </c>
    </row>
    <row r="3929" spans="1:15" x14ac:dyDescent="0.25">
      <c r="A3929" s="4">
        <v>41087</v>
      </c>
      <c r="B3929">
        <v>4</v>
      </c>
      <c r="C3929">
        <v>2</v>
      </c>
      <c r="D3929" s="5" t="s">
        <v>24</v>
      </c>
      <c r="E3929" s="6">
        <v>571.04999999999995</v>
      </c>
      <c r="F3929" s="6">
        <v>1009.39</v>
      </c>
      <c r="G3929" s="6">
        <v>1580.44</v>
      </c>
      <c r="H3929" s="6" t="str">
        <f>VLOOKUP(Tabla1[[#This Row],[Caja]],Originales!$I$3:$K$6,2,FALSE)</f>
        <v>Telde</v>
      </c>
      <c r="I3929" s="6" t="str">
        <f>VLOOKUP(Tabla1[[#This Row],[Caja]],Originales!$I$3:$K$6,3,FALSE)</f>
        <v>Las Palmas</v>
      </c>
      <c r="J3929" s="9" t="str">
        <f>VLOOKUP(Tabla1[[#This Row],[CodigoEmpleado]],Originales!$M$3:$P$13,2,FALSE)</f>
        <v>Ana</v>
      </c>
      <c r="K3929" s="10">
        <f>YEAR(Tabla1[[#This Row],[Fecha]])</f>
        <v>2012</v>
      </c>
      <c r="L3929" s="11">
        <f>MONTH(Tabla1[[#This Row],[Fecha]])</f>
        <v>6</v>
      </c>
      <c r="M3929" s="11">
        <f>DAY(Tabla1[[#This Row],[Fecha]])</f>
        <v>27</v>
      </c>
      <c r="N3929" s="11">
        <f>WEEKDAY(Tabla1[[#This Row],[Fecha]],2)</f>
        <v>3</v>
      </c>
      <c r="O3929" s="11" t="str">
        <f t="shared" si="61"/>
        <v>Miércoles</v>
      </c>
    </row>
    <row r="3930" spans="1:15" x14ac:dyDescent="0.25">
      <c r="A3930" s="4">
        <v>41088</v>
      </c>
      <c r="B3930">
        <v>1</v>
      </c>
      <c r="C3930">
        <v>1</v>
      </c>
      <c r="D3930" s="5" t="s">
        <v>30</v>
      </c>
      <c r="E3930" s="6">
        <v>562.88</v>
      </c>
      <c r="F3930" s="6">
        <v>1057.8900000000001</v>
      </c>
      <c r="G3930" s="6">
        <v>1620.77</v>
      </c>
      <c r="H3930" s="6" t="str">
        <f>VLOOKUP(Tabla1[[#This Row],[Caja]],Originales!$I$3:$K$6,2,FALSE)</f>
        <v>Tenerife Norte</v>
      </c>
      <c r="I3930" s="6" t="str">
        <f>VLOOKUP(Tabla1[[#This Row],[Caja]],Originales!$I$3:$K$6,3,FALSE)</f>
        <v>Tenerife</v>
      </c>
      <c r="J3930" s="9" t="str">
        <f>VLOOKUP(Tabla1[[#This Row],[CodigoEmpleado]],Originales!$M$3:$P$13,2,FALSE)</f>
        <v>Juan</v>
      </c>
      <c r="K3930" s="10">
        <f>YEAR(Tabla1[[#This Row],[Fecha]])</f>
        <v>2012</v>
      </c>
      <c r="L3930" s="11">
        <f>MONTH(Tabla1[[#This Row],[Fecha]])</f>
        <v>6</v>
      </c>
      <c r="M3930" s="11">
        <f>DAY(Tabla1[[#This Row],[Fecha]])</f>
        <v>28</v>
      </c>
      <c r="N3930" s="11">
        <f>WEEKDAY(Tabla1[[#This Row],[Fecha]],2)</f>
        <v>4</v>
      </c>
      <c r="O3930" s="11" t="str">
        <f t="shared" si="61"/>
        <v>Jueves</v>
      </c>
    </row>
    <row r="3931" spans="1:15" x14ac:dyDescent="0.25">
      <c r="A3931" s="4">
        <v>41088</v>
      </c>
      <c r="B3931">
        <v>1</v>
      </c>
      <c r="C3931">
        <v>2</v>
      </c>
      <c r="D3931" s="5" t="s">
        <v>16</v>
      </c>
      <c r="E3931" s="6">
        <v>706.59</v>
      </c>
      <c r="F3931" s="6">
        <v>1205.96</v>
      </c>
      <c r="G3931" s="6">
        <v>1912.55</v>
      </c>
      <c r="H3931" s="6" t="str">
        <f>VLOOKUP(Tabla1[[#This Row],[Caja]],Originales!$I$3:$K$6,2,FALSE)</f>
        <v>Tenerife Norte</v>
      </c>
      <c r="I3931" s="6" t="str">
        <f>VLOOKUP(Tabla1[[#This Row],[Caja]],Originales!$I$3:$K$6,3,FALSE)</f>
        <v>Tenerife</v>
      </c>
      <c r="J3931" s="9" t="str">
        <f>VLOOKUP(Tabla1[[#This Row],[CodigoEmpleado]],Originales!$M$3:$P$13,2,FALSE)</f>
        <v>Jorge</v>
      </c>
      <c r="K3931" s="10">
        <f>YEAR(Tabla1[[#This Row],[Fecha]])</f>
        <v>2012</v>
      </c>
      <c r="L3931" s="11">
        <f>MONTH(Tabla1[[#This Row],[Fecha]])</f>
        <v>6</v>
      </c>
      <c r="M3931" s="11">
        <f>DAY(Tabla1[[#This Row],[Fecha]])</f>
        <v>28</v>
      </c>
      <c r="N3931" s="11">
        <f>WEEKDAY(Tabla1[[#This Row],[Fecha]],2)</f>
        <v>4</v>
      </c>
      <c r="O3931" s="11" t="str">
        <f t="shared" si="61"/>
        <v>Jueves</v>
      </c>
    </row>
    <row r="3932" spans="1:15" x14ac:dyDescent="0.25">
      <c r="A3932" s="4">
        <v>41088</v>
      </c>
      <c r="B3932">
        <v>2</v>
      </c>
      <c r="C3932">
        <v>1</v>
      </c>
      <c r="D3932" s="5" t="s">
        <v>22</v>
      </c>
      <c r="E3932" s="6">
        <v>598.48</v>
      </c>
      <c r="F3932" s="6">
        <v>950.67</v>
      </c>
      <c r="G3932" s="6">
        <v>1549.15</v>
      </c>
      <c r="H3932" s="6" t="str">
        <f>VLOOKUP(Tabla1[[#This Row],[Caja]],Originales!$I$3:$K$6,2,FALSE)</f>
        <v>Tenerife Sur</v>
      </c>
      <c r="I3932" s="6" t="str">
        <f>VLOOKUP(Tabla1[[#This Row],[Caja]],Originales!$I$3:$K$6,3,FALSE)</f>
        <v>Tenerife</v>
      </c>
      <c r="J3932" s="9" t="str">
        <f>VLOOKUP(Tabla1[[#This Row],[CodigoEmpleado]],Originales!$M$3:$P$13,2,FALSE)</f>
        <v>Paco</v>
      </c>
      <c r="K3932" s="10">
        <f>YEAR(Tabla1[[#This Row],[Fecha]])</f>
        <v>2012</v>
      </c>
      <c r="L3932" s="11">
        <f>MONTH(Tabla1[[#This Row],[Fecha]])</f>
        <v>6</v>
      </c>
      <c r="M3932" s="11">
        <f>DAY(Tabla1[[#This Row],[Fecha]])</f>
        <v>28</v>
      </c>
      <c r="N3932" s="11">
        <f>WEEKDAY(Tabla1[[#This Row],[Fecha]],2)</f>
        <v>4</v>
      </c>
      <c r="O3932" s="11" t="str">
        <f t="shared" si="61"/>
        <v>Jueves</v>
      </c>
    </row>
    <row r="3933" spans="1:15" x14ac:dyDescent="0.25">
      <c r="A3933" s="4">
        <v>41088</v>
      </c>
      <c r="B3933">
        <v>2</v>
      </c>
      <c r="C3933">
        <v>2</v>
      </c>
      <c r="D3933" s="5" t="s">
        <v>27</v>
      </c>
      <c r="E3933" s="6">
        <v>500.75</v>
      </c>
      <c r="F3933" s="6">
        <v>1099.43</v>
      </c>
      <c r="G3933" s="6">
        <v>1600.18</v>
      </c>
      <c r="H3933" s="6" t="str">
        <f>VLOOKUP(Tabla1[[#This Row],[Caja]],Originales!$I$3:$K$6,2,FALSE)</f>
        <v>Tenerife Sur</v>
      </c>
      <c r="I3933" s="6" t="str">
        <f>VLOOKUP(Tabla1[[#This Row],[Caja]],Originales!$I$3:$K$6,3,FALSE)</f>
        <v>Tenerife</v>
      </c>
      <c r="J3933" s="9" t="str">
        <f>VLOOKUP(Tabla1[[#This Row],[CodigoEmpleado]],Originales!$M$3:$P$13,2,FALSE)</f>
        <v>Bea</v>
      </c>
      <c r="K3933" s="10">
        <f>YEAR(Tabla1[[#This Row],[Fecha]])</f>
        <v>2012</v>
      </c>
      <c r="L3933" s="11">
        <f>MONTH(Tabla1[[#This Row],[Fecha]])</f>
        <v>6</v>
      </c>
      <c r="M3933" s="11">
        <f>DAY(Tabla1[[#This Row],[Fecha]])</f>
        <v>28</v>
      </c>
      <c r="N3933" s="11">
        <f>WEEKDAY(Tabla1[[#This Row],[Fecha]],2)</f>
        <v>4</v>
      </c>
      <c r="O3933" s="11" t="str">
        <f t="shared" si="61"/>
        <v>Jueves</v>
      </c>
    </row>
    <row r="3934" spans="1:15" x14ac:dyDescent="0.25">
      <c r="A3934" s="4">
        <v>41088</v>
      </c>
      <c r="B3934">
        <v>3</v>
      </c>
      <c r="C3934">
        <v>1</v>
      </c>
      <c r="D3934" s="5" t="s">
        <v>32</v>
      </c>
      <c r="E3934" s="6">
        <v>575.62</v>
      </c>
      <c r="F3934" s="6">
        <v>1129.1199999999999</v>
      </c>
      <c r="G3934" s="6">
        <v>1704.74</v>
      </c>
      <c r="H3934" s="6" t="str">
        <f>VLOOKUP(Tabla1[[#This Row],[Caja]],Originales!$I$3:$K$6,2,FALSE)</f>
        <v>Las Canteras</v>
      </c>
      <c r="I3934" s="6" t="str">
        <f>VLOOKUP(Tabla1[[#This Row],[Caja]],Originales!$I$3:$K$6,3,FALSE)</f>
        <v>Las Palmas</v>
      </c>
      <c r="J3934" s="9" t="str">
        <f>VLOOKUP(Tabla1[[#This Row],[CodigoEmpleado]],Originales!$M$3:$P$13,2,FALSE)</f>
        <v>Ana</v>
      </c>
      <c r="K3934" s="10">
        <f>YEAR(Tabla1[[#This Row],[Fecha]])</f>
        <v>2012</v>
      </c>
      <c r="L3934" s="11">
        <f>MONTH(Tabla1[[#This Row],[Fecha]])</f>
        <v>6</v>
      </c>
      <c r="M3934" s="11">
        <f>DAY(Tabla1[[#This Row],[Fecha]])</f>
        <v>28</v>
      </c>
      <c r="N3934" s="11">
        <f>WEEKDAY(Tabla1[[#This Row],[Fecha]],2)</f>
        <v>4</v>
      </c>
      <c r="O3934" s="11" t="str">
        <f t="shared" si="61"/>
        <v>Jueves</v>
      </c>
    </row>
    <row r="3935" spans="1:15" x14ac:dyDescent="0.25">
      <c r="A3935" s="4">
        <v>41088</v>
      </c>
      <c r="B3935">
        <v>3</v>
      </c>
      <c r="C3935">
        <v>2</v>
      </c>
      <c r="D3935" s="5" t="s">
        <v>37</v>
      </c>
      <c r="E3935" s="6">
        <v>544.34</v>
      </c>
      <c r="F3935" s="6">
        <v>1157.9100000000001</v>
      </c>
      <c r="G3935" s="6">
        <v>1702.25</v>
      </c>
      <c r="H3935" s="6" t="str">
        <f>VLOOKUP(Tabla1[[#This Row],[Caja]],Originales!$I$3:$K$6,2,FALSE)</f>
        <v>Las Canteras</v>
      </c>
      <c r="I3935" s="6" t="str">
        <f>VLOOKUP(Tabla1[[#This Row],[Caja]],Originales!$I$3:$K$6,3,FALSE)</f>
        <v>Las Palmas</v>
      </c>
      <c r="J3935" s="9" t="str">
        <f>VLOOKUP(Tabla1[[#This Row],[CodigoEmpleado]],Originales!$M$3:$P$13,2,FALSE)</f>
        <v>Luis</v>
      </c>
      <c r="K3935" s="10">
        <f>YEAR(Tabla1[[#This Row],[Fecha]])</f>
        <v>2012</v>
      </c>
      <c r="L3935" s="11">
        <f>MONTH(Tabla1[[#This Row],[Fecha]])</f>
        <v>6</v>
      </c>
      <c r="M3935" s="11">
        <f>DAY(Tabla1[[#This Row],[Fecha]])</f>
        <v>28</v>
      </c>
      <c r="N3935" s="11">
        <f>WEEKDAY(Tabla1[[#This Row],[Fecha]],2)</f>
        <v>4</v>
      </c>
      <c r="O3935" s="11" t="str">
        <f t="shared" si="61"/>
        <v>Jueves</v>
      </c>
    </row>
    <row r="3936" spans="1:15" x14ac:dyDescent="0.25">
      <c r="A3936" s="4">
        <v>41088</v>
      </c>
      <c r="B3936">
        <v>4</v>
      </c>
      <c r="C3936">
        <v>1</v>
      </c>
      <c r="D3936" s="5" t="s">
        <v>40</v>
      </c>
      <c r="E3936" s="6">
        <v>594.36</v>
      </c>
      <c r="F3936" s="6">
        <v>1086.71</v>
      </c>
      <c r="G3936" s="6">
        <v>1681.07</v>
      </c>
      <c r="H3936" s="6" t="str">
        <f>VLOOKUP(Tabla1[[#This Row],[Caja]],Originales!$I$3:$K$6,2,FALSE)</f>
        <v>Telde</v>
      </c>
      <c r="I3936" s="6" t="str">
        <f>VLOOKUP(Tabla1[[#This Row],[Caja]],Originales!$I$3:$K$6,3,FALSE)</f>
        <v>Las Palmas</v>
      </c>
      <c r="J3936" s="9" t="str">
        <f>VLOOKUP(Tabla1[[#This Row],[CodigoEmpleado]],Originales!$M$3:$P$13,2,FALSE)</f>
        <v>Pepe</v>
      </c>
      <c r="K3936" s="10">
        <f>YEAR(Tabla1[[#This Row],[Fecha]])</f>
        <v>2012</v>
      </c>
      <c r="L3936" s="11">
        <f>MONTH(Tabla1[[#This Row],[Fecha]])</f>
        <v>6</v>
      </c>
      <c r="M3936" s="11">
        <f>DAY(Tabla1[[#This Row],[Fecha]])</f>
        <v>28</v>
      </c>
      <c r="N3936" s="11">
        <f>WEEKDAY(Tabla1[[#This Row],[Fecha]],2)</f>
        <v>4</v>
      </c>
      <c r="O3936" s="11" t="str">
        <f t="shared" si="61"/>
        <v>Jueves</v>
      </c>
    </row>
    <row r="3937" spans="1:15" x14ac:dyDescent="0.25">
      <c r="A3937" s="4">
        <v>41088</v>
      </c>
      <c r="B3937">
        <v>4</v>
      </c>
      <c r="C3937">
        <v>2</v>
      </c>
      <c r="D3937" s="5" t="s">
        <v>41</v>
      </c>
      <c r="E3937" s="6">
        <v>474.21</v>
      </c>
      <c r="F3937" s="6">
        <v>1066.73</v>
      </c>
      <c r="G3937" s="6">
        <v>1540.94</v>
      </c>
      <c r="H3937" s="6" t="str">
        <f>VLOOKUP(Tabla1[[#This Row],[Caja]],Originales!$I$3:$K$6,2,FALSE)</f>
        <v>Telde</v>
      </c>
      <c r="I3937" s="6" t="str">
        <f>VLOOKUP(Tabla1[[#This Row],[Caja]],Originales!$I$3:$K$6,3,FALSE)</f>
        <v>Las Palmas</v>
      </c>
      <c r="J3937" s="9" t="str">
        <f>VLOOKUP(Tabla1[[#This Row],[CodigoEmpleado]],Originales!$M$3:$P$13,2,FALSE)</f>
        <v>Javi</v>
      </c>
      <c r="K3937" s="10">
        <f>YEAR(Tabla1[[#This Row],[Fecha]])</f>
        <v>2012</v>
      </c>
      <c r="L3937" s="11">
        <f>MONTH(Tabla1[[#This Row],[Fecha]])</f>
        <v>6</v>
      </c>
      <c r="M3937" s="11">
        <f>DAY(Tabla1[[#This Row],[Fecha]])</f>
        <v>28</v>
      </c>
      <c r="N3937" s="11">
        <f>WEEKDAY(Tabla1[[#This Row],[Fecha]],2)</f>
        <v>4</v>
      </c>
      <c r="O3937" s="11" t="str">
        <f t="shared" si="61"/>
        <v>Jueves</v>
      </c>
    </row>
    <row r="3938" spans="1:15" x14ac:dyDescent="0.25">
      <c r="A3938" s="4">
        <v>41089</v>
      </c>
      <c r="B3938">
        <v>1</v>
      </c>
      <c r="C3938">
        <v>1</v>
      </c>
      <c r="D3938" s="5" t="s">
        <v>43</v>
      </c>
      <c r="E3938" s="6">
        <v>494.39</v>
      </c>
      <c r="F3938" s="6">
        <v>1074.46</v>
      </c>
      <c r="G3938" s="6">
        <v>1568.85</v>
      </c>
      <c r="H3938" s="6" t="str">
        <f>VLOOKUP(Tabla1[[#This Row],[Caja]],Originales!$I$3:$K$6,2,FALSE)</f>
        <v>Tenerife Norte</v>
      </c>
      <c r="I3938" s="6" t="str">
        <f>VLOOKUP(Tabla1[[#This Row],[Caja]],Originales!$I$3:$K$6,3,FALSE)</f>
        <v>Tenerife</v>
      </c>
      <c r="J3938" s="9" t="str">
        <f>VLOOKUP(Tabla1[[#This Row],[CodigoEmpleado]],Originales!$M$3:$P$13,2,FALSE)</f>
        <v>Jose</v>
      </c>
      <c r="K3938" s="10">
        <f>YEAR(Tabla1[[#This Row],[Fecha]])</f>
        <v>2012</v>
      </c>
      <c r="L3938" s="11">
        <f>MONTH(Tabla1[[#This Row],[Fecha]])</f>
        <v>6</v>
      </c>
      <c r="M3938" s="11">
        <f>DAY(Tabla1[[#This Row],[Fecha]])</f>
        <v>29</v>
      </c>
      <c r="N3938" s="11">
        <f>WEEKDAY(Tabla1[[#This Row],[Fecha]],2)</f>
        <v>5</v>
      </c>
      <c r="O3938" s="11" t="str">
        <f t="shared" si="61"/>
        <v>Viernes</v>
      </c>
    </row>
    <row r="3939" spans="1:15" x14ac:dyDescent="0.25">
      <c r="A3939" s="4">
        <v>41089</v>
      </c>
      <c r="B3939">
        <v>1</v>
      </c>
      <c r="C3939">
        <v>2</v>
      </c>
      <c r="D3939" s="5" t="s">
        <v>47</v>
      </c>
      <c r="E3939" s="6">
        <v>528.66</v>
      </c>
      <c r="F3939" s="6">
        <v>1127.8699999999999</v>
      </c>
      <c r="G3939" s="6">
        <v>1656.53</v>
      </c>
      <c r="H3939" s="6" t="str">
        <f>VLOOKUP(Tabla1[[#This Row],[Caja]],Originales!$I$3:$K$6,2,FALSE)</f>
        <v>Tenerife Norte</v>
      </c>
      <c r="I3939" s="6" t="str">
        <f>VLOOKUP(Tabla1[[#This Row],[Caja]],Originales!$I$3:$K$6,3,FALSE)</f>
        <v>Tenerife</v>
      </c>
      <c r="J3939" s="9" t="str">
        <f>VLOOKUP(Tabla1[[#This Row],[CodigoEmpleado]],Originales!$M$3:$P$13,2,FALSE)</f>
        <v>Toño</v>
      </c>
      <c r="K3939" s="10">
        <f>YEAR(Tabla1[[#This Row],[Fecha]])</f>
        <v>2012</v>
      </c>
      <c r="L3939" s="11">
        <f>MONTH(Tabla1[[#This Row],[Fecha]])</f>
        <v>6</v>
      </c>
      <c r="M3939" s="11">
        <f>DAY(Tabla1[[#This Row],[Fecha]])</f>
        <v>29</v>
      </c>
      <c r="N3939" s="11">
        <f>WEEKDAY(Tabla1[[#This Row],[Fecha]],2)</f>
        <v>5</v>
      </c>
      <c r="O3939" s="11" t="str">
        <f t="shared" si="61"/>
        <v>Viernes</v>
      </c>
    </row>
    <row r="3940" spans="1:15" x14ac:dyDescent="0.25">
      <c r="A3940" s="4">
        <v>41089</v>
      </c>
      <c r="B3940">
        <v>2</v>
      </c>
      <c r="C3940">
        <v>1</v>
      </c>
      <c r="D3940" s="5" t="s">
        <v>24</v>
      </c>
      <c r="E3940" s="6">
        <v>490.32</v>
      </c>
      <c r="F3940" s="6">
        <v>1113.78</v>
      </c>
      <c r="G3940" s="6">
        <v>1604.1</v>
      </c>
      <c r="H3940" s="6" t="str">
        <f>VLOOKUP(Tabla1[[#This Row],[Caja]],Originales!$I$3:$K$6,2,FALSE)</f>
        <v>Tenerife Sur</v>
      </c>
      <c r="I3940" s="6" t="str">
        <f>VLOOKUP(Tabla1[[#This Row],[Caja]],Originales!$I$3:$K$6,3,FALSE)</f>
        <v>Tenerife</v>
      </c>
      <c r="J3940" s="9" t="str">
        <f>VLOOKUP(Tabla1[[#This Row],[CodigoEmpleado]],Originales!$M$3:$P$13,2,FALSE)</f>
        <v>Ana</v>
      </c>
      <c r="K3940" s="10">
        <f>YEAR(Tabla1[[#This Row],[Fecha]])</f>
        <v>2012</v>
      </c>
      <c r="L3940" s="11">
        <f>MONTH(Tabla1[[#This Row],[Fecha]])</f>
        <v>6</v>
      </c>
      <c r="M3940" s="11">
        <f>DAY(Tabla1[[#This Row],[Fecha]])</f>
        <v>29</v>
      </c>
      <c r="N3940" s="11">
        <f>WEEKDAY(Tabla1[[#This Row],[Fecha]],2)</f>
        <v>5</v>
      </c>
      <c r="O3940" s="11" t="str">
        <f t="shared" si="61"/>
        <v>Viernes</v>
      </c>
    </row>
    <row r="3941" spans="1:15" x14ac:dyDescent="0.25">
      <c r="A3941" s="4">
        <v>41089</v>
      </c>
      <c r="B3941">
        <v>2</v>
      </c>
      <c r="C3941">
        <v>2</v>
      </c>
      <c r="D3941" s="5" t="s">
        <v>30</v>
      </c>
      <c r="E3941" s="6">
        <v>768.92</v>
      </c>
      <c r="F3941" s="6">
        <v>1243.6199999999999</v>
      </c>
      <c r="G3941" s="6">
        <v>2012.54</v>
      </c>
      <c r="H3941" s="6" t="str">
        <f>VLOOKUP(Tabla1[[#This Row],[Caja]],Originales!$I$3:$K$6,2,FALSE)</f>
        <v>Tenerife Sur</v>
      </c>
      <c r="I3941" s="6" t="str">
        <f>VLOOKUP(Tabla1[[#This Row],[Caja]],Originales!$I$3:$K$6,3,FALSE)</f>
        <v>Tenerife</v>
      </c>
      <c r="J3941" s="9" t="str">
        <f>VLOOKUP(Tabla1[[#This Row],[CodigoEmpleado]],Originales!$M$3:$P$13,2,FALSE)</f>
        <v>Juan</v>
      </c>
      <c r="K3941" s="10">
        <f>YEAR(Tabla1[[#This Row],[Fecha]])</f>
        <v>2012</v>
      </c>
      <c r="L3941" s="11">
        <f>MONTH(Tabla1[[#This Row],[Fecha]])</f>
        <v>6</v>
      </c>
      <c r="M3941" s="11">
        <f>DAY(Tabla1[[#This Row],[Fecha]])</f>
        <v>29</v>
      </c>
      <c r="N3941" s="11">
        <f>WEEKDAY(Tabla1[[#This Row],[Fecha]],2)</f>
        <v>5</v>
      </c>
      <c r="O3941" s="11" t="str">
        <f t="shared" si="61"/>
        <v>Viernes</v>
      </c>
    </row>
    <row r="3942" spans="1:15" x14ac:dyDescent="0.25">
      <c r="A3942" s="4">
        <v>41089</v>
      </c>
      <c r="B3942">
        <v>3</v>
      </c>
      <c r="C3942">
        <v>1</v>
      </c>
      <c r="D3942" s="5" t="s">
        <v>16</v>
      </c>
      <c r="E3942" s="6">
        <v>613.05999999999995</v>
      </c>
      <c r="F3942" s="6">
        <v>941.78</v>
      </c>
      <c r="G3942" s="6">
        <v>1554.84</v>
      </c>
      <c r="H3942" s="6" t="str">
        <f>VLOOKUP(Tabla1[[#This Row],[Caja]],Originales!$I$3:$K$6,2,FALSE)</f>
        <v>Las Canteras</v>
      </c>
      <c r="I3942" s="6" t="str">
        <f>VLOOKUP(Tabla1[[#This Row],[Caja]],Originales!$I$3:$K$6,3,FALSE)</f>
        <v>Las Palmas</v>
      </c>
      <c r="J3942" s="9" t="str">
        <f>VLOOKUP(Tabla1[[#This Row],[CodigoEmpleado]],Originales!$M$3:$P$13,2,FALSE)</f>
        <v>Jorge</v>
      </c>
      <c r="K3942" s="10">
        <f>YEAR(Tabla1[[#This Row],[Fecha]])</f>
        <v>2012</v>
      </c>
      <c r="L3942" s="11">
        <f>MONTH(Tabla1[[#This Row],[Fecha]])</f>
        <v>6</v>
      </c>
      <c r="M3942" s="11">
        <f>DAY(Tabla1[[#This Row],[Fecha]])</f>
        <v>29</v>
      </c>
      <c r="N3942" s="11">
        <f>WEEKDAY(Tabla1[[#This Row],[Fecha]],2)</f>
        <v>5</v>
      </c>
      <c r="O3942" s="11" t="str">
        <f t="shared" si="61"/>
        <v>Viernes</v>
      </c>
    </row>
    <row r="3943" spans="1:15" x14ac:dyDescent="0.25">
      <c r="A3943" s="4">
        <v>41089</v>
      </c>
      <c r="B3943">
        <v>3</v>
      </c>
      <c r="C3943">
        <v>2</v>
      </c>
      <c r="D3943" s="5" t="s">
        <v>22</v>
      </c>
      <c r="E3943" s="6">
        <v>806.31</v>
      </c>
      <c r="F3943" s="6">
        <v>1275.25</v>
      </c>
      <c r="G3943" s="6">
        <v>2081.56</v>
      </c>
      <c r="H3943" s="6" t="str">
        <f>VLOOKUP(Tabla1[[#This Row],[Caja]],Originales!$I$3:$K$6,2,FALSE)</f>
        <v>Las Canteras</v>
      </c>
      <c r="I3943" s="6" t="str">
        <f>VLOOKUP(Tabla1[[#This Row],[Caja]],Originales!$I$3:$K$6,3,FALSE)</f>
        <v>Las Palmas</v>
      </c>
      <c r="J3943" s="9" t="str">
        <f>VLOOKUP(Tabla1[[#This Row],[CodigoEmpleado]],Originales!$M$3:$P$13,2,FALSE)</f>
        <v>Paco</v>
      </c>
      <c r="K3943" s="10">
        <f>YEAR(Tabla1[[#This Row],[Fecha]])</f>
        <v>2012</v>
      </c>
      <c r="L3943" s="11">
        <f>MONTH(Tabla1[[#This Row],[Fecha]])</f>
        <v>6</v>
      </c>
      <c r="M3943" s="11">
        <f>DAY(Tabla1[[#This Row],[Fecha]])</f>
        <v>29</v>
      </c>
      <c r="N3943" s="11">
        <f>WEEKDAY(Tabla1[[#This Row],[Fecha]],2)</f>
        <v>5</v>
      </c>
      <c r="O3943" s="11" t="str">
        <f t="shared" si="61"/>
        <v>Viernes</v>
      </c>
    </row>
    <row r="3944" spans="1:15" x14ac:dyDescent="0.25">
      <c r="A3944" s="4">
        <v>41089</v>
      </c>
      <c r="B3944">
        <v>4</v>
      </c>
      <c r="C3944">
        <v>1</v>
      </c>
      <c r="D3944" s="5" t="s">
        <v>27</v>
      </c>
      <c r="E3944" s="6">
        <v>566.77</v>
      </c>
      <c r="F3944" s="6">
        <v>1149.0999999999999</v>
      </c>
      <c r="G3944" s="6">
        <v>1715.87</v>
      </c>
      <c r="H3944" s="6" t="str">
        <f>VLOOKUP(Tabla1[[#This Row],[Caja]],Originales!$I$3:$K$6,2,FALSE)</f>
        <v>Telde</v>
      </c>
      <c r="I3944" s="6" t="str">
        <f>VLOOKUP(Tabla1[[#This Row],[Caja]],Originales!$I$3:$K$6,3,FALSE)</f>
        <v>Las Palmas</v>
      </c>
      <c r="J3944" s="9" t="str">
        <f>VLOOKUP(Tabla1[[#This Row],[CodigoEmpleado]],Originales!$M$3:$P$13,2,FALSE)</f>
        <v>Bea</v>
      </c>
      <c r="K3944" s="10">
        <f>YEAR(Tabla1[[#This Row],[Fecha]])</f>
        <v>2012</v>
      </c>
      <c r="L3944" s="11">
        <f>MONTH(Tabla1[[#This Row],[Fecha]])</f>
        <v>6</v>
      </c>
      <c r="M3944" s="11">
        <f>DAY(Tabla1[[#This Row],[Fecha]])</f>
        <v>29</v>
      </c>
      <c r="N3944" s="11">
        <f>WEEKDAY(Tabla1[[#This Row],[Fecha]],2)</f>
        <v>5</v>
      </c>
      <c r="O3944" s="11" t="str">
        <f t="shared" si="61"/>
        <v>Viernes</v>
      </c>
    </row>
    <row r="3945" spans="1:15" x14ac:dyDescent="0.25">
      <c r="A3945" s="4">
        <v>41089</v>
      </c>
      <c r="B3945">
        <v>4</v>
      </c>
      <c r="C3945">
        <v>2</v>
      </c>
      <c r="D3945" s="5" t="s">
        <v>32</v>
      </c>
      <c r="E3945" s="6">
        <v>697.14</v>
      </c>
      <c r="F3945" s="6">
        <v>1092.02</v>
      </c>
      <c r="G3945" s="6">
        <v>1789.16</v>
      </c>
      <c r="H3945" s="6" t="str">
        <f>VLOOKUP(Tabla1[[#This Row],[Caja]],Originales!$I$3:$K$6,2,FALSE)</f>
        <v>Telde</v>
      </c>
      <c r="I3945" s="6" t="str">
        <f>VLOOKUP(Tabla1[[#This Row],[Caja]],Originales!$I$3:$K$6,3,FALSE)</f>
        <v>Las Palmas</v>
      </c>
      <c r="J3945" s="9" t="str">
        <f>VLOOKUP(Tabla1[[#This Row],[CodigoEmpleado]],Originales!$M$3:$P$13,2,FALSE)</f>
        <v>Ana</v>
      </c>
      <c r="K3945" s="10">
        <f>YEAR(Tabla1[[#This Row],[Fecha]])</f>
        <v>2012</v>
      </c>
      <c r="L3945" s="11">
        <f>MONTH(Tabla1[[#This Row],[Fecha]])</f>
        <v>6</v>
      </c>
      <c r="M3945" s="11">
        <f>DAY(Tabla1[[#This Row],[Fecha]])</f>
        <v>29</v>
      </c>
      <c r="N3945" s="11">
        <f>WEEKDAY(Tabla1[[#This Row],[Fecha]],2)</f>
        <v>5</v>
      </c>
      <c r="O3945" s="11" t="str">
        <f t="shared" si="61"/>
        <v>Viernes</v>
      </c>
    </row>
    <row r="3946" spans="1:15" x14ac:dyDescent="0.25">
      <c r="A3946" s="4">
        <v>41090</v>
      </c>
      <c r="B3946">
        <v>1</v>
      </c>
      <c r="C3946">
        <v>1</v>
      </c>
      <c r="D3946" s="5" t="s">
        <v>37</v>
      </c>
      <c r="E3946" s="6">
        <v>622.71</v>
      </c>
      <c r="F3946" s="6">
        <v>943.38</v>
      </c>
      <c r="G3946" s="6">
        <v>1566.09</v>
      </c>
      <c r="H3946" s="6" t="str">
        <f>VLOOKUP(Tabla1[[#This Row],[Caja]],Originales!$I$3:$K$6,2,FALSE)</f>
        <v>Tenerife Norte</v>
      </c>
      <c r="I3946" s="6" t="str">
        <f>VLOOKUP(Tabla1[[#This Row],[Caja]],Originales!$I$3:$K$6,3,FALSE)</f>
        <v>Tenerife</v>
      </c>
      <c r="J3946" s="9" t="str">
        <f>VLOOKUP(Tabla1[[#This Row],[CodigoEmpleado]],Originales!$M$3:$P$13,2,FALSE)</f>
        <v>Luis</v>
      </c>
      <c r="K3946" s="10">
        <f>YEAR(Tabla1[[#This Row],[Fecha]])</f>
        <v>2012</v>
      </c>
      <c r="L3946" s="11">
        <f>MONTH(Tabla1[[#This Row],[Fecha]])</f>
        <v>6</v>
      </c>
      <c r="M3946" s="11">
        <f>DAY(Tabla1[[#This Row],[Fecha]])</f>
        <v>30</v>
      </c>
      <c r="N3946" s="11">
        <f>WEEKDAY(Tabla1[[#This Row],[Fecha]],2)</f>
        <v>6</v>
      </c>
      <c r="O3946" s="11" t="str">
        <f t="shared" si="61"/>
        <v>Sábado</v>
      </c>
    </row>
    <row r="3947" spans="1:15" x14ac:dyDescent="0.25">
      <c r="A3947" s="4">
        <v>41090</v>
      </c>
      <c r="B3947">
        <v>1</v>
      </c>
      <c r="C3947">
        <v>2</v>
      </c>
      <c r="D3947" s="5" t="s">
        <v>40</v>
      </c>
      <c r="E3947" s="6">
        <v>630.73</v>
      </c>
      <c r="F3947" s="6">
        <v>1228.23</v>
      </c>
      <c r="G3947" s="6">
        <v>1858.96</v>
      </c>
      <c r="H3947" s="6" t="str">
        <f>VLOOKUP(Tabla1[[#This Row],[Caja]],Originales!$I$3:$K$6,2,FALSE)</f>
        <v>Tenerife Norte</v>
      </c>
      <c r="I3947" s="6" t="str">
        <f>VLOOKUP(Tabla1[[#This Row],[Caja]],Originales!$I$3:$K$6,3,FALSE)</f>
        <v>Tenerife</v>
      </c>
      <c r="J3947" s="9" t="str">
        <f>VLOOKUP(Tabla1[[#This Row],[CodigoEmpleado]],Originales!$M$3:$P$13,2,FALSE)</f>
        <v>Pepe</v>
      </c>
      <c r="K3947" s="10">
        <f>YEAR(Tabla1[[#This Row],[Fecha]])</f>
        <v>2012</v>
      </c>
      <c r="L3947" s="11">
        <f>MONTH(Tabla1[[#This Row],[Fecha]])</f>
        <v>6</v>
      </c>
      <c r="M3947" s="11">
        <f>DAY(Tabla1[[#This Row],[Fecha]])</f>
        <v>30</v>
      </c>
      <c r="N3947" s="11">
        <f>WEEKDAY(Tabla1[[#This Row],[Fecha]],2)</f>
        <v>6</v>
      </c>
      <c r="O3947" s="11" t="str">
        <f t="shared" si="61"/>
        <v>Sábado</v>
      </c>
    </row>
    <row r="3948" spans="1:15" x14ac:dyDescent="0.25">
      <c r="A3948" s="4">
        <v>41090</v>
      </c>
      <c r="B3948">
        <v>2</v>
      </c>
      <c r="C3948">
        <v>1</v>
      </c>
      <c r="D3948" s="5" t="s">
        <v>41</v>
      </c>
      <c r="E3948" s="6">
        <v>521.75</v>
      </c>
      <c r="F3948" s="6">
        <v>1187.03</v>
      </c>
      <c r="G3948" s="6">
        <v>1708.78</v>
      </c>
      <c r="H3948" s="6" t="str">
        <f>VLOOKUP(Tabla1[[#This Row],[Caja]],Originales!$I$3:$K$6,2,FALSE)</f>
        <v>Tenerife Sur</v>
      </c>
      <c r="I3948" s="6" t="str">
        <f>VLOOKUP(Tabla1[[#This Row],[Caja]],Originales!$I$3:$K$6,3,FALSE)</f>
        <v>Tenerife</v>
      </c>
      <c r="J3948" s="9" t="str">
        <f>VLOOKUP(Tabla1[[#This Row],[CodigoEmpleado]],Originales!$M$3:$P$13,2,FALSE)</f>
        <v>Javi</v>
      </c>
      <c r="K3948" s="10">
        <f>YEAR(Tabla1[[#This Row],[Fecha]])</f>
        <v>2012</v>
      </c>
      <c r="L3948" s="11">
        <f>MONTH(Tabla1[[#This Row],[Fecha]])</f>
        <v>6</v>
      </c>
      <c r="M3948" s="11">
        <f>DAY(Tabla1[[#This Row],[Fecha]])</f>
        <v>30</v>
      </c>
      <c r="N3948" s="11">
        <f>WEEKDAY(Tabla1[[#This Row],[Fecha]],2)</f>
        <v>6</v>
      </c>
      <c r="O3948" s="11" t="str">
        <f t="shared" si="61"/>
        <v>Sábado</v>
      </c>
    </row>
    <row r="3949" spans="1:15" x14ac:dyDescent="0.25">
      <c r="A3949" s="4">
        <v>41090</v>
      </c>
      <c r="B3949">
        <v>2</v>
      </c>
      <c r="C3949">
        <v>2</v>
      </c>
      <c r="D3949" s="5" t="s">
        <v>43</v>
      </c>
      <c r="E3949" s="6">
        <v>738.42</v>
      </c>
      <c r="F3949" s="6">
        <v>1169.8399999999999</v>
      </c>
      <c r="G3949" s="6">
        <v>1908.26</v>
      </c>
      <c r="H3949" s="6" t="str">
        <f>VLOOKUP(Tabla1[[#This Row],[Caja]],Originales!$I$3:$K$6,2,FALSE)</f>
        <v>Tenerife Sur</v>
      </c>
      <c r="I3949" s="6" t="str">
        <f>VLOOKUP(Tabla1[[#This Row],[Caja]],Originales!$I$3:$K$6,3,FALSE)</f>
        <v>Tenerife</v>
      </c>
      <c r="J3949" s="9" t="str">
        <f>VLOOKUP(Tabla1[[#This Row],[CodigoEmpleado]],Originales!$M$3:$P$13,2,FALSE)</f>
        <v>Jose</v>
      </c>
      <c r="K3949" s="10">
        <f>YEAR(Tabla1[[#This Row],[Fecha]])</f>
        <v>2012</v>
      </c>
      <c r="L3949" s="11">
        <f>MONTH(Tabla1[[#This Row],[Fecha]])</f>
        <v>6</v>
      </c>
      <c r="M3949" s="11">
        <f>DAY(Tabla1[[#This Row],[Fecha]])</f>
        <v>30</v>
      </c>
      <c r="N3949" s="11">
        <f>WEEKDAY(Tabla1[[#This Row],[Fecha]],2)</f>
        <v>6</v>
      </c>
      <c r="O3949" s="11" t="str">
        <f t="shared" si="61"/>
        <v>Sábado</v>
      </c>
    </row>
    <row r="3950" spans="1:15" x14ac:dyDescent="0.25">
      <c r="A3950" s="4">
        <v>41090</v>
      </c>
      <c r="B3950">
        <v>3</v>
      </c>
      <c r="C3950">
        <v>1</v>
      </c>
      <c r="D3950" s="5" t="s">
        <v>47</v>
      </c>
      <c r="E3950" s="6">
        <v>547.29999999999995</v>
      </c>
      <c r="F3950" s="6">
        <v>1160.99</v>
      </c>
      <c r="G3950" s="6">
        <v>1708.29</v>
      </c>
      <c r="H3950" s="6" t="str">
        <f>VLOOKUP(Tabla1[[#This Row],[Caja]],Originales!$I$3:$K$6,2,FALSE)</f>
        <v>Las Canteras</v>
      </c>
      <c r="I3950" s="6" t="str">
        <f>VLOOKUP(Tabla1[[#This Row],[Caja]],Originales!$I$3:$K$6,3,FALSE)</f>
        <v>Las Palmas</v>
      </c>
      <c r="J3950" s="9" t="str">
        <f>VLOOKUP(Tabla1[[#This Row],[CodigoEmpleado]],Originales!$M$3:$P$13,2,FALSE)</f>
        <v>Toño</v>
      </c>
      <c r="K3950" s="10">
        <f>YEAR(Tabla1[[#This Row],[Fecha]])</f>
        <v>2012</v>
      </c>
      <c r="L3950" s="11">
        <f>MONTH(Tabla1[[#This Row],[Fecha]])</f>
        <v>6</v>
      </c>
      <c r="M3950" s="11">
        <f>DAY(Tabla1[[#This Row],[Fecha]])</f>
        <v>30</v>
      </c>
      <c r="N3950" s="11">
        <f>WEEKDAY(Tabla1[[#This Row],[Fecha]],2)</f>
        <v>6</v>
      </c>
      <c r="O3950" s="11" t="str">
        <f t="shared" si="61"/>
        <v>Sábado</v>
      </c>
    </row>
    <row r="3951" spans="1:15" x14ac:dyDescent="0.25">
      <c r="A3951" s="4">
        <v>41090</v>
      </c>
      <c r="B3951">
        <v>3</v>
      </c>
      <c r="C3951">
        <v>2</v>
      </c>
      <c r="D3951" s="5" t="s">
        <v>24</v>
      </c>
      <c r="E3951" s="6">
        <v>800.04</v>
      </c>
      <c r="F3951" s="6">
        <v>1244.6199999999999</v>
      </c>
      <c r="G3951" s="6">
        <v>2044.66</v>
      </c>
      <c r="H3951" s="6" t="str">
        <f>VLOOKUP(Tabla1[[#This Row],[Caja]],Originales!$I$3:$K$6,2,FALSE)</f>
        <v>Las Canteras</v>
      </c>
      <c r="I3951" s="6" t="str">
        <f>VLOOKUP(Tabla1[[#This Row],[Caja]],Originales!$I$3:$K$6,3,FALSE)</f>
        <v>Las Palmas</v>
      </c>
      <c r="J3951" s="9" t="str">
        <f>VLOOKUP(Tabla1[[#This Row],[CodigoEmpleado]],Originales!$M$3:$P$13,2,FALSE)</f>
        <v>Ana</v>
      </c>
      <c r="K3951" s="10">
        <f>YEAR(Tabla1[[#This Row],[Fecha]])</f>
        <v>2012</v>
      </c>
      <c r="L3951" s="11">
        <f>MONTH(Tabla1[[#This Row],[Fecha]])</f>
        <v>6</v>
      </c>
      <c r="M3951" s="11">
        <f>DAY(Tabla1[[#This Row],[Fecha]])</f>
        <v>30</v>
      </c>
      <c r="N3951" s="11">
        <f>WEEKDAY(Tabla1[[#This Row],[Fecha]],2)</f>
        <v>6</v>
      </c>
      <c r="O3951" s="11" t="str">
        <f t="shared" si="61"/>
        <v>Sábado</v>
      </c>
    </row>
    <row r="3952" spans="1:15" x14ac:dyDescent="0.25">
      <c r="A3952" s="4">
        <v>41090</v>
      </c>
      <c r="B3952">
        <v>4</v>
      </c>
      <c r="C3952">
        <v>1</v>
      </c>
      <c r="D3952" s="5" t="s">
        <v>30</v>
      </c>
      <c r="E3952" s="6">
        <v>596.16</v>
      </c>
      <c r="F3952" s="6">
        <v>1016.86</v>
      </c>
      <c r="G3952" s="6">
        <v>1613.02</v>
      </c>
      <c r="H3952" s="6" t="str">
        <f>VLOOKUP(Tabla1[[#This Row],[Caja]],Originales!$I$3:$K$6,2,FALSE)</f>
        <v>Telde</v>
      </c>
      <c r="I3952" s="6" t="str">
        <f>VLOOKUP(Tabla1[[#This Row],[Caja]],Originales!$I$3:$K$6,3,FALSE)</f>
        <v>Las Palmas</v>
      </c>
      <c r="J3952" s="9" t="str">
        <f>VLOOKUP(Tabla1[[#This Row],[CodigoEmpleado]],Originales!$M$3:$P$13,2,FALSE)</f>
        <v>Juan</v>
      </c>
      <c r="K3952" s="10">
        <f>YEAR(Tabla1[[#This Row],[Fecha]])</f>
        <v>2012</v>
      </c>
      <c r="L3952" s="11">
        <f>MONTH(Tabla1[[#This Row],[Fecha]])</f>
        <v>6</v>
      </c>
      <c r="M3952" s="11">
        <f>DAY(Tabla1[[#This Row],[Fecha]])</f>
        <v>30</v>
      </c>
      <c r="N3952" s="11">
        <f>WEEKDAY(Tabla1[[#This Row],[Fecha]],2)</f>
        <v>6</v>
      </c>
      <c r="O3952" s="11" t="str">
        <f t="shared" si="61"/>
        <v>Sábado</v>
      </c>
    </row>
    <row r="3953" spans="1:15" x14ac:dyDescent="0.25">
      <c r="A3953" s="4">
        <v>41090</v>
      </c>
      <c r="B3953">
        <v>4</v>
      </c>
      <c r="C3953">
        <v>2</v>
      </c>
      <c r="D3953" s="5" t="s">
        <v>16</v>
      </c>
      <c r="E3953" s="6">
        <v>670.07</v>
      </c>
      <c r="F3953" s="6">
        <v>1255.23</v>
      </c>
      <c r="G3953" s="6">
        <v>1925.3</v>
      </c>
      <c r="H3953" s="6" t="str">
        <f>VLOOKUP(Tabla1[[#This Row],[Caja]],Originales!$I$3:$K$6,2,FALSE)</f>
        <v>Telde</v>
      </c>
      <c r="I3953" s="6" t="str">
        <f>VLOOKUP(Tabla1[[#This Row],[Caja]],Originales!$I$3:$K$6,3,FALSE)</f>
        <v>Las Palmas</v>
      </c>
      <c r="J3953" s="9" t="str">
        <f>VLOOKUP(Tabla1[[#This Row],[CodigoEmpleado]],Originales!$M$3:$P$13,2,FALSE)</f>
        <v>Jorge</v>
      </c>
      <c r="K3953" s="10">
        <f>YEAR(Tabla1[[#This Row],[Fecha]])</f>
        <v>2012</v>
      </c>
      <c r="L3953" s="11">
        <f>MONTH(Tabla1[[#This Row],[Fecha]])</f>
        <v>6</v>
      </c>
      <c r="M3953" s="11">
        <f>DAY(Tabla1[[#This Row],[Fecha]])</f>
        <v>30</v>
      </c>
      <c r="N3953" s="11">
        <f>WEEKDAY(Tabla1[[#This Row],[Fecha]],2)</f>
        <v>6</v>
      </c>
      <c r="O3953" s="11" t="str">
        <f t="shared" si="61"/>
        <v>Sábado</v>
      </c>
    </row>
    <row r="3954" spans="1:15" x14ac:dyDescent="0.25">
      <c r="A3954" s="4">
        <v>41091</v>
      </c>
      <c r="B3954">
        <v>1</v>
      </c>
      <c r="C3954">
        <v>1</v>
      </c>
      <c r="D3954" s="5" t="s">
        <v>22</v>
      </c>
      <c r="E3954" s="6">
        <v>582.96</v>
      </c>
      <c r="F3954" s="6">
        <v>1197.1600000000001</v>
      </c>
      <c r="G3954" s="6">
        <v>1780.12</v>
      </c>
      <c r="H3954" s="6" t="str">
        <f>VLOOKUP(Tabla1[[#This Row],[Caja]],Originales!$I$3:$K$6,2,FALSE)</f>
        <v>Tenerife Norte</v>
      </c>
      <c r="I3954" s="6" t="str">
        <f>VLOOKUP(Tabla1[[#This Row],[Caja]],Originales!$I$3:$K$6,3,FALSE)</f>
        <v>Tenerife</v>
      </c>
      <c r="J3954" s="9" t="str">
        <f>VLOOKUP(Tabla1[[#This Row],[CodigoEmpleado]],Originales!$M$3:$P$13,2,FALSE)</f>
        <v>Paco</v>
      </c>
      <c r="K3954" s="10">
        <f>YEAR(Tabla1[[#This Row],[Fecha]])</f>
        <v>2012</v>
      </c>
      <c r="L3954" s="11">
        <f>MONTH(Tabla1[[#This Row],[Fecha]])</f>
        <v>7</v>
      </c>
      <c r="M3954" s="11">
        <f>DAY(Tabla1[[#This Row],[Fecha]])</f>
        <v>1</v>
      </c>
      <c r="N3954" s="11">
        <f>WEEKDAY(Tabla1[[#This Row],[Fecha]],2)</f>
        <v>7</v>
      </c>
      <c r="O3954" s="11" t="str">
        <f t="shared" si="61"/>
        <v>Domingo</v>
      </c>
    </row>
    <row r="3955" spans="1:15" x14ac:dyDescent="0.25">
      <c r="A3955" s="4">
        <v>41091</v>
      </c>
      <c r="B3955">
        <v>1</v>
      </c>
      <c r="C3955">
        <v>2</v>
      </c>
      <c r="D3955" s="5" t="s">
        <v>27</v>
      </c>
      <c r="E3955" s="6">
        <v>527.74</v>
      </c>
      <c r="F3955" s="6">
        <v>1156.76</v>
      </c>
      <c r="G3955" s="6">
        <v>1684.5</v>
      </c>
      <c r="H3955" s="6" t="str">
        <f>VLOOKUP(Tabla1[[#This Row],[Caja]],Originales!$I$3:$K$6,2,FALSE)</f>
        <v>Tenerife Norte</v>
      </c>
      <c r="I3955" s="6" t="str">
        <f>VLOOKUP(Tabla1[[#This Row],[Caja]],Originales!$I$3:$K$6,3,FALSE)</f>
        <v>Tenerife</v>
      </c>
      <c r="J3955" s="9" t="str">
        <f>VLOOKUP(Tabla1[[#This Row],[CodigoEmpleado]],Originales!$M$3:$P$13,2,FALSE)</f>
        <v>Bea</v>
      </c>
      <c r="K3955" s="10">
        <f>YEAR(Tabla1[[#This Row],[Fecha]])</f>
        <v>2012</v>
      </c>
      <c r="L3955" s="11">
        <f>MONTH(Tabla1[[#This Row],[Fecha]])</f>
        <v>7</v>
      </c>
      <c r="M3955" s="11">
        <f>DAY(Tabla1[[#This Row],[Fecha]])</f>
        <v>1</v>
      </c>
      <c r="N3955" s="11">
        <f>WEEKDAY(Tabla1[[#This Row],[Fecha]],2)</f>
        <v>7</v>
      </c>
      <c r="O3955" s="11" t="str">
        <f t="shared" si="61"/>
        <v>Domingo</v>
      </c>
    </row>
    <row r="3956" spans="1:15" x14ac:dyDescent="0.25">
      <c r="A3956" s="4">
        <v>41091</v>
      </c>
      <c r="B3956">
        <v>2</v>
      </c>
      <c r="C3956">
        <v>1</v>
      </c>
      <c r="D3956" s="5" t="s">
        <v>32</v>
      </c>
      <c r="E3956" s="6">
        <v>627.16999999999996</v>
      </c>
      <c r="F3956" s="6">
        <v>1090.95</v>
      </c>
      <c r="G3956" s="6">
        <v>1718.12</v>
      </c>
      <c r="H3956" s="6" t="str">
        <f>VLOOKUP(Tabla1[[#This Row],[Caja]],Originales!$I$3:$K$6,2,FALSE)</f>
        <v>Tenerife Sur</v>
      </c>
      <c r="I3956" s="6" t="str">
        <f>VLOOKUP(Tabla1[[#This Row],[Caja]],Originales!$I$3:$K$6,3,FALSE)</f>
        <v>Tenerife</v>
      </c>
      <c r="J3956" s="9" t="str">
        <f>VLOOKUP(Tabla1[[#This Row],[CodigoEmpleado]],Originales!$M$3:$P$13,2,FALSE)</f>
        <v>Ana</v>
      </c>
      <c r="K3956" s="10">
        <f>YEAR(Tabla1[[#This Row],[Fecha]])</f>
        <v>2012</v>
      </c>
      <c r="L3956" s="11">
        <f>MONTH(Tabla1[[#This Row],[Fecha]])</f>
        <v>7</v>
      </c>
      <c r="M3956" s="11">
        <f>DAY(Tabla1[[#This Row],[Fecha]])</f>
        <v>1</v>
      </c>
      <c r="N3956" s="11">
        <f>WEEKDAY(Tabla1[[#This Row],[Fecha]],2)</f>
        <v>7</v>
      </c>
      <c r="O3956" s="11" t="str">
        <f t="shared" si="61"/>
        <v>Domingo</v>
      </c>
    </row>
    <row r="3957" spans="1:15" x14ac:dyDescent="0.25">
      <c r="A3957" s="4">
        <v>41091</v>
      </c>
      <c r="B3957">
        <v>2</v>
      </c>
      <c r="C3957">
        <v>2</v>
      </c>
      <c r="D3957" s="5" t="s">
        <v>37</v>
      </c>
      <c r="E3957" s="6">
        <v>716.14</v>
      </c>
      <c r="F3957" s="6">
        <v>1292.3800000000001</v>
      </c>
      <c r="G3957" s="6">
        <v>2008.52</v>
      </c>
      <c r="H3957" s="6" t="str">
        <f>VLOOKUP(Tabla1[[#This Row],[Caja]],Originales!$I$3:$K$6,2,FALSE)</f>
        <v>Tenerife Sur</v>
      </c>
      <c r="I3957" s="6" t="str">
        <f>VLOOKUP(Tabla1[[#This Row],[Caja]],Originales!$I$3:$K$6,3,FALSE)</f>
        <v>Tenerife</v>
      </c>
      <c r="J3957" s="9" t="str">
        <f>VLOOKUP(Tabla1[[#This Row],[CodigoEmpleado]],Originales!$M$3:$P$13,2,FALSE)</f>
        <v>Luis</v>
      </c>
      <c r="K3957" s="10">
        <f>YEAR(Tabla1[[#This Row],[Fecha]])</f>
        <v>2012</v>
      </c>
      <c r="L3957" s="11">
        <f>MONTH(Tabla1[[#This Row],[Fecha]])</f>
        <v>7</v>
      </c>
      <c r="M3957" s="11">
        <f>DAY(Tabla1[[#This Row],[Fecha]])</f>
        <v>1</v>
      </c>
      <c r="N3957" s="11">
        <f>WEEKDAY(Tabla1[[#This Row],[Fecha]],2)</f>
        <v>7</v>
      </c>
      <c r="O3957" s="11" t="str">
        <f t="shared" si="61"/>
        <v>Domingo</v>
      </c>
    </row>
    <row r="3958" spans="1:15" x14ac:dyDescent="0.25">
      <c r="A3958" s="4">
        <v>41091</v>
      </c>
      <c r="B3958">
        <v>3</v>
      </c>
      <c r="C3958">
        <v>1</v>
      </c>
      <c r="D3958" s="5" t="s">
        <v>40</v>
      </c>
      <c r="E3958" s="6">
        <v>578.82000000000005</v>
      </c>
      <c r="F3958" s="6">
        <v>1178.8900000000001</v>
      </c>
      <c r="G3958" s="6">
        <v>1757.71</v>
      </c>
      <c r="H3958" s="6" t="str">
        <f>VLOOKUP(Tabla1[[#This Row],[Caja]],Originales!$I$3:$K$6,2,FALSE)</f>
        <v>Las Canteras</v>
      </c>
      <c r="I3958" s="6" t="str">
        <f>VLOOKUP(Tabla1[[#This Row],[Caja]],Originales!$I$3:$K$6,3,FALSE)</f>
        <v>Las Palmas</v>
      </c>
      <c r="J3958" s="9" t="str">
        <f>VLOOKUP(Tabla1[[#This Row],[CodigoEmpleado]],Originales!$M$3:$P$13,2,FALSE)</f>
        <v>Pepe</v>
      </c>
      <c r="K3958" s="10">
        <f>YEAR(Tabla1[[#This Row],[Fecha]])</f>
        <v>2012</v>
      </c>
      <c r="L3958" s="11">
        <f>MONTH(Tabla1[[#This Row],[Fecha]])</f>
        <v>7</v>
      </c>
      <c r="M3958" s="11">
        <f>DAY(Tabla1[[#This Row],[Fecha]])</f>
        <v>1</v>
      </c>
      <c r="N3958" s="11">
        <f>WEEKDAY(Tabla1[[#This Row],[Fecha]],2)</f>
        <v>7</v>
      </c>
      <c r="O3958" s="11" t="str">
        <f t="shared" si="61"/>
        <v>Domingo</v>
      </c>
    </row>
    <row r="3959" spans="1:15" x14ac:dyDescent="0.25">
      <c r="A3959" s="4">
        <v>41091</v>
      </c>
      <c r="B3959">
        <v>3</v>
      </c>
      <c r="C3959">
        <v>2</v>
      </c>
      <c r="D3959" s="5" t="s">
        <v>41</v>
      </c>
      <c r="E3959" s="6">
        <v>682.69</v>
      </c>
      <c r="F3959" s="6">
        <v>1140.3800000000001</v>
      </c>
      <c r="G3959" s="6">
        <v>1823.07</v>
      </c>
      <c r="H3959" s="6" t="str">
        <f>VLOOKUP(Tabla1[[#This Row],[Caja]],Originales!$I$3:$K$6,2,FALSE)</f>
        <v>Las Canteras</v>
      </c>
      <c r="I3959" s="6" t="str">
        <f>VLOOKUP(Tabla1[[#This Row],[Caja]],Originales!$I$3:$K$6,3,FALSE)</f>
        <v>Las Palmas</v>
      </c>
      <c r="J3959" s="9" t="str">
        <f>VLOOKUP(Tabla1[[#This Row],[CodigoEmpleado]],Originales!$M$3:$P$13,2,FALSE)</f>
        <v>Javi</v>
      </c>
      <c r="K3959" s="10">
        <f>YEAR(Tabla1[[#This Row],[Fecha]])</f>
        <v>2012</v>
      </c>
      <c r="L3959" s="11">
        <f>MONTH(Tabla1[[#This Row],[Fecha]])</f>
        <v>7</v>
      </c>
      <c r="M3959" s="11">
        <f>DAY(Tabla1[[#This Row],[Fecha]])</f>
        <v>1</v>
      </c>
      <c r="N3959" s="11">
        <f>WEEKDAY(Tabla1[[#This Row],[Fecha]],2)</f>
        <v>7</v>
      </c>
      <c r="O3959" s="11" t="str">
        <f t="shared" si="61"/>
        <v>Domingo</v>
      </c>
    </row>
    <row r="3960" spans="1:15" x14ac:dyDescent="0.25">
      <c r="A3960" s="4">
        <v>41091</v>
      </c>
      <c r="B3960">
        <v>4</v>
      </c>
      <c r="C3960">
        <v>1</v>
      </c>
      <c r="D3960" s="5" t="s">
        <v>43</v>
      </c>
      <c r="E3960" s="6">
        <v>564.66999999999996</v>
      </c>
      <c r="F3960" s="6">
        <v>1179.6500000000001</v>
      </c>
      <c r="G3960" s="6">
        <v>1744.32</v>
      </c>
      <c r="H3960" s="6" t="str">
        <f>VLOOKUP(Tabla1[[#This Row],[Caja]],Originales!$I$3:$K$6,2,FALSE)</f>
        <v>Telde</v>
      </c>
      <c r="I3960" s="6" t="str">
        <f>VLOOKUP(Tabla1[[#This Row],[Caja]],Originales!$I$3:$K$6,3,FALSE)</f>
        <v>Las Palmas</v>
      </c>
      <c r="J3960" s="9" t="str">
        <f>VLOOKUP(Tabla1[[#This Row],[CodigoEmpleado]],Originales!$M$3:$P$13,2,FALSE)</f>
        <v>Jose</v>
      </c>
      <c r="K3960" s="10">
        <f>YEAR(Tabla1[[#This Row],[Fecha]])</f>
        <v>2012</v>
      </c>
      <c r="L3960" s="11">
        <f>MONTH(Tabla1[[#This Row],[Fecha]])</f>
        <v>7</v>
      </c>
      <c r="M3960" s="11">
        <f>DAY(Tabla1[[#This Row],[Fecha]])</f>
        <v>1</v>
      </c>
      <c r="N3960" s="11">
        <f>WEEKDAY(Tabla1[[#This Row],[Fecha]],2)</f>
        <v>7</v>
      </c>
      <c r="O3960" s="11" t="str">
        <f t="shared" si="61"/>
        <v>Domingo</v>
      </c>
    </row>
    <row r="3961" spans="1:15" x14ac:dyDescent="0.25">
      <c r="A3961" s="4">
        <v>41091</v>
      </c>
      <c r="B3961">
        <v>4</v>
      </c>
      <c r="C3961">
        <v>2</v>
      </c>
      <c r="D3961" s="5" t="s">
        <v>47</v>
      </c>
      <c r="E3961" s="6">
        <v>572.9</v>
      </c>
      <c r="F3961" s="6">
        <v>1232.71</v>
      </c>
      <c r="G3961" s="6">
        <v>1805.61</v>
      </c>
      <c r="H3961" s="6" t="str">
        <f>VLOOKUP(Tabla1[[#This Row],[Caja]],Originales!$I$3:$K$6,2,FALSE)</f>
        <v>Telde</v>
      </c>
      <c r="I3961" s="6" t="str">
        <f>VLOOKUP(Tabla1[[#This Row],[Caja]],Originales!$I$3:$K$6,3,FALSE)</f>
        <v>Las Palmas</v>
      </c>
      <c r="J3961" s="9" t="str">
        <f>VLOOKUP(Tabla1[[#This Row],[CodigoEmpleado]],Originales!$M$3:$P$13,2,FALSE)</f>
        <v>Toño</v>
      </c>
      <c r="K3961" s="10">
        <f>YEAR(Tabla1[[#This Row],[Fecha]])</f>
        <v>2012</v>
      </c>
      <c r="L3961" s="11">
        <f>MONTH(Tabla1[[#This Row],[Fecha]])</f>
        <v>7</v>
      </c>
      <c r="M3961" s="11">
        <f>DAY(Tabla1[[#This Row],[Fecha]])</f>
        <v>1</v>
      </c>
      <c r="N3961" s="11">
        <f>WEEKDAY(Tabla1[[#This Row],[Fecha]],2)</f>
        <v>7</v>
      </c>
      <c r="O3961" s="11" t="str">
        <f t="shared" si="61"/>
        <v>Domingo</v>
      </c>
    </row>
    <row r="3962" spans="1:15" x14ac:dyDescent="0.25">
      <c r="A3962" s="4">
        <v>41092</v>
      </c>
      <c r="B3962">
        <v>1</v>
      </c>
      <c r="C3962">
        <v>1</v>
      </c>
      <c r="D3962" s="5" t="s">
        <v>24</v>
      </c>
      <c r="E3962" s="6">
        <v>642.1</v>
      </c>
      <c r="F3962" s="6">
        <v>1011.61</v>
      </c>
      <c r="G3962" s="6">
        <v>1653.71</v>
      </c>
      <c r="H3962" s="6" t="str">
        <f>VLOOKUP(Tabla1[[#This Row],[Caja]],Originales!$I$3:$K$6,2,FALSE)</f>
        <v>Tenerife Norte</v>
      </c>
      <c r="I3962" s="6" t="str">
        <f>VLOOKUP(Tabla1[[#This Row],[Caja]],Originales!$I$3:$K$6,3,FALSE)</f>
        <v>Tenerife</v>
      </c>
      <c r="J3962" s="9" t="str">
        <f>VLOOKUP(Tabla1[[#This Row],[CodigoEmpleado]],Originales!$M$3:$P$13,2,FALSE)</f>
        <v>Ana</v>
      </c>
      <c r="K3962" s="10">
        <f>YEAR(Tabla1[[#This Row],[Fecha]])</f>
        <v>2012</v>
      </c>
      <c r="L3962" s="11">
        <f>MONTH(Tabla1[[#This Row],[Fecha]])</f>
        <v>7</v>
      </c>
      <c r="M3962" s="11">
        <f>DAY(Tabla1[[#This Row],[Fecha]])</f>
        <v>2</v>
      </c>
      <c r="N3962" s="11">
        <f>WEEKDAY(Tabla1[[#This Row],[Fecha]],2)</f>
        <v>1</v>
      </c>
      <c r="O3962" s="11" t="str">
        <f t="shared" si="61"/>
        <v>Lunes</v>
      </c>
    </row>
    <row r="3963" spans="1:15" x14ac:dyDescent="0.25">
      <c r="A3963" s="4">
        <v>41092</v>
      </c>
      <c r="B3963">
        <v>1</v>
      </c>
      <c r="C3963">
        <v>2</v>
      </c>
      <c r="D3963" s="5" t="s">
        <v>30</v>
      </c>
      <c r="E3963" s="6">
        <v>555.74</v>
      </c>
      <c r="F3963" s="6">
        <v>1113.08</v>
      </c>
      <c r="G3963" s="6">
        <v>1668.82</v>
      </c>
      <c r="H3963" s="6" t="str">
        <f>VLOOKUP(Tabla1[[#This Row],[Caja]],Originales!$I$3:$K$6,2,FALSE)</f>
        <v>Tenerife Norte</v>
      </c>
      <c r="I3963" s="6" t="str">
        <f>VLOOKUP(Tabla1[[#This Row],[Caja]],Originales!$I$3:$K$6,3,FALSE)</f>
        <v>Tenerife</v>
      </c>
      <c r="J3963" s="9" t="str">
        <f>VLOOKUP(Tabla1[[#This Row],[CodigoEmpleado]],Originales!$M$3:$P$13,2,FALSE)</f>
        <v>Juan</v>
      </c>
      <c r="K3963" s="10">
        <f>YEAR(Tabla1[[#This Row],[Fecha]])</f>
        <v>2012</v>
      </c>
      <c r="L3963" s="11">
        <f>MONTH(Tabla1[[#This Row],[Fecha]])</f>
        <v>7</v>
      </c>
      <c r="M3963" s="11">
        <f>DAY(Tabla1[[#This Row],[Fecha]])</f>
        <v>2</v>
      </c>
      <c r="N3963" s="11">
        <f>WEEKDAY(Tabla1[[#This Row],[Fecha]],2)</f>
        <v>1</v>
      </c>
      <c r="O3963" s="11" t="str">
        <f t="shared" si="61"/>
        <v>Lunes</v>
      </c>
    </row>
    <row r="3964" spans="1:15" x14ac:dyDescent="0.25">
      <c r="A3964" s="4">
        <v>41092</v>
      </c>
      <c r="B3964">
        <v>2</v>
      </c>
      <c r="C3964">
        <v>1</v>
      </c>
      <c r="D3964" s="5" t="s">
        <v>16</v>
      </c>
      <c r="E3964" s="6">
        <v>624.08000000000004</v>
      </c>
      <c r="F3964" s="6">
        <v>1170.3900000000001</v>
      </c>
      <c r="G3964" s="6">
        <v>1794.47</v>
      </c>
      <c r="H3964" s="6" t="str">
        <f>VLOOKUP(Tabla1[[#This Row],[Caja]],Originales!$I$3:$K$6,2,FALSE)</f>
        <v>Tenerife Sur</v>
      </c>
      <c r="I3964" s="6" t="str">
        <f>VLOOKUP(Tabla1[[#This Row],[Caja]],Originales!$I$3:$K$6,3,FALSE)</f>
        <v>Tenerife</v>
      </c>
      <c r="J3964" s="9" t="str">
        <f>VLOOKUP(Tabla1[[#This Row],[CodigoEmpleado]],Originales!$M$3:$P$13,2,FALSE)</f>
        <v>Jorge</v>
      </c>
      <c r="K3964" s="10">
        <f>YEAR(Tabla1[[#This Row],[Fecha]])</f>
        <v>2012</v>
      </c>
      <c r="L3964" s="11">
        <f>MONTH(Tabla1[[#This Row],[Fecha]])</f>
        <v>7</v>
      </c>
      <c r="M3964" s="11">
        <f>DAY(Tabla1[[#This Row],[Fecha]])</f>
        <v>2</v>
      </c>
      <c r="N3964" s="11">
        <f>WEEKDAY(Tabla1[[#This Row],[Fecha]],2)</f>
        <v>1</v>
      </c>
      <c r="O3964" s="11" t="str">
        <f t="shared" si="61"/>
        <v>Lunes</v>
      </c>
    </row>
    <row r="3965" spans="1:15" x14ac:dyDescent="0.25">
      <c r="A3965" s="4">
        <v>41092</v>
      </c>
      <c r="B3965">
        <v>2</v>
      </c>
      <c r="C3965">
        <v>2</v>
      </c>
      <c r="D3965" s="5" t="s">
        <v>22</v>
      </c>
      <c r="E3965" s="6">
        <v>642.22</v>
      </c>
      <c r="F3965" s="6">
        <v>1094.8699999999999</v>
      </c>
      <c r="G3965" s="6">
        <v>1737.09</v>
      </c>
      <c r="H3965" s="6" t="str">
        <f>VLOOKUP(Tabla1[[#This Row],[Caja]],Originales!$I$3:$K$6,2,FALSE)</f>
        <v>Tenerife Sur</v>
      </c>
      <c r="I3965" s="6" t="str">
        <f>VLOOKUP(Tabla1[[#This Row],[Caja]],Originales!$I$3:$K$6,3,FALSE)</f>
        <v>Tenerife</v>
      </c>
      <c r="J3965" s="9" t="str">
        <f>VLOOKUP(Tabla1[[#This Row],[CodigoEmpleado]],Originales!$M$3:$P$13,2,FALSE)</f>
        <v>Paco</v>
      </c>
      <c r="K3965" s="10">
        <f>YEAR(Tabla1[[#This Row],[Fecha]])</f>
        <v>2012</v>
      </c>
      <c r="L3965" s="11">
        <f>MONTH(Tabla1[[#This Row],[Fecha]])</f>
        <v>7</v>
      </c>
      <c r="M3965" s="11">
        <f>DAY(Tabla1[[#This Row],[Fecha]])</f>
        <v>2</v>
      </c>
      <c r="N3965" s="11">
        <f>WEEKDAY(Tabla1[[#This Row],[Fecha]],2)</f>
        <v>1</v>
      </c>
      <c r="O3965" s="11" t="str">
        <f t="shared" si="61"/>
        <v>Lunes</v>
      </c>
    </row>
    <row r="3966" spans="1:15" x14ac:dyDescent="0.25">
      <c r="A3966" s="4">
        <v>41092</v>
      </c>
      <c r="B3966">
        <v>3</v>
      </c>
      <c r="C3966">
        <v>1</v>
      </c>
      <c r="D3966" s="5" t="s">
        <v>27</v>
      </c>
      <c r="E3966" s="6">
        <v>508.56</v>
      </c>
      <c r="F3966" s="6">
        <v>1204.04</v>
      </c>
      <c r="G3966" s="6">
        <v>1712.6</v>
      </c>
      <c r="H3966" s="6" t="str">
        <f>VLOOKUP(Tabla1[[#This Row],[Caja]],Originales!$I$3:$K$6,2,FALSE)</f>
        <v>Las Canteras</v>
      </c>
      <c r="I3966" s="6" t="str">
        <f>VLOOKUP(Tabla1[[#This Row],[Caja]],Originales!$I$3:$K$6,3,FALSE)</f>
        <v>Las Palmas</v>
      </c>
      <c r="J3966" s="9" t="str">
        <f>VLOOKUP(Tabla1[[#This Row],[CodigoEmpleado]],Originales!$M$3:$P$13,2,FALSE)</f>
        <v>Bea</v>
      </c>
      <c r="K3966" s="10">
        <f>YEAR(Tabla1[[#This Row],[Fecha]])</f>
        <v>2012</v>
      </c>
      <c r="L3966" s="11">
        <f>MONTH(Tabla1[[#This Row],[Fecha]])</f>
        <v>7</v>
      </c>
      <c r="M3966" s="11">
        <f>DAY(Tabla1[[#This Row],[Fecha]])</f>
        <v>2</v>
      </c>
      <c r="N3966" s="11">
        <f>WEEKDAY(Tabla1[[#This Row],[Fecha]],2)</f>
        <v>1</v>
      </c>
      <c r="O3966" s="11" t="str">
        <f t="shared" si="61"/>
        <v>Lunes</v>
      </c>
    </row>
    <row r="3967" spans="1:15" x14ac:dyDescent="0.25">
      <c r="A3967" s="4">
        <v>41092</v>
      </c>
      <c r="B3967">
        <v>3</v>
      </c>
      <c r="C3967">
        <v>2</v>
      </c>
      <c r="D3967" s="5" t="s">
        <v>32</v>
      </c>
      <c r="E3967" s="6">
        <v>671.66</v>
      </c>
      <c r="F3967" s="6">
        <v>1401.45</v>
      </c>
      <c r="G3967" s="6">
        <v>2073.11</v>
      </c>
      <c r="H3967" s="6" t="str">
        <f>VLOOKUP(Tabla1[[#This Row],[Caja]],Originales!$I$3:$K$6,2,FALSE)</f>
        <v>Las Canteras</v>
      </c>
      <c r="I3967" s="6" t="str">
        <f>VLOOKUP(Tabla1[[#This Row],[Caja]],Originales!$I$3:$K$6,3,FALSE)</f>
        <v>Las Palmas</v>
      </c>
      <c r="J3967" s="9" t="str">
        <f>VLOOKUP(Tabla1[[#This Row],[CodigoEmpleado]],Originales!$M$3:$P$13,2,FALSE)</f>
        <v>Ana</v>
      </c>
      <c r="K3967" s="10">
        <f>YEAR(Tabla1[[#This Row],[Fecha]])</f>
        <v>2012</v>
      </c>
      <c r="L3967" s="11">
        <f>MONTH(Tabla1[[#This Row],[Fecha]])</f>
        <v>7</v>
      </c>
      <c r="M3967" s="11">
        <f>DAY(Tabla1[[#This Row],[Fecha]])</f>
        <v>2</v>
      </c>
      <c r="N3967" s="11">
        <f>WEEKDAY(Tabla1[[#This Row],[Fecha]],2)</f>
        <v>1</v>
      </c>
      <c r="O3967" s="11" t="str">
        <f t="shared" si="61"/>
        <v>Lunes</v>
      </c>
    </row>
    <row r="3968" spans="1:15" x14ac:dyDescent="0.25">
      <c r="A3968" s="4">
        <v>41092</v>
      </c>
      <c r="B3968">
        <v>4</v>
      </c>
      <c r="C3968">
        <v>1</v>
      </c>
      <c r="D3968" s="5" t="s">
        <v>37</v>
      </c>
      <c r="E3968" s="6">
        <v>614.4</v>
      </c>
      <c r="F3968" s="6">
        <v>967.46</v>
      </c>
      <c r="G3968" s="6">
        <v>1581.86</v>
      </c>
      <c r="H3968" s="6" t="str">
        <f>VLOOKUP(Tabla1[[#This Row],[Caja]],Originales!$I$3:$K$6,2,FALSE)</f>
        <v>Telde</v>
      </c>
      <c r="I3968" s="6" t="str">
        <f>VLOOKUP(Tabla1[[#This Row],[Caja]],Originales!$I$3:$K$6,3,FALSE)</f>
        <v>Las Palmas</v>
      </c>
      <c r="J3968" s="9" t="str">
        <f>VLOOKUP(Tabla1[[#This Row],[CodigoEmpleado]],Originales!$M$3:$P$13,2,FALSE)</f>
        <v>Luis</v>
      </c>
      <c r="K3968" s="10">
        <f>YEAR(Tabla1[[#This Row],[Fecha]])</f>
        <v>2012</v>
      </c>
      <c r="L3968" s="11">
        <f>MONTH(Tabla1[[#This Row],[Fecha]])</f>
        <v>7</v>
      </c>
      <c r="M3968" s="11">
        <f>DAY(Tabla1[[#This Row],[Fecha]])</f>
        <v>2</v>
      </c>
      <c r="N3968" s="11">
        <f>WEEKDAY(Tabla1[[#This Row],[Fecha]],2)</f>
        <v>1</v>
      </c>
      <c r="O3968" s="11" t="str">
        <f t="shared" si="61"/>
        <v>Lunes</v>
      </c>
    </row>
    <row r="3969" spans="1:15" x14ac:dyDescent="0.25">
      <c r="A3969" s="4">
        <v>41092</v>
      </c>
      <c r="B3969">
        <v>4</v>
      </c>
      <c r="C3969">
        <v>2</v>
      </c>
      <c r="D3969" s="5" t="s">
        <v>40</v>
      </c>
      <c r="E3969" s="6">
        <v>690.27</v>
      </c>
      <c r="F3969" s="6">
        <v>1114.31</v>
      </c>
      <c r="G3969" s="6">
        <v>1804.58</v>
      </c>
      <c r="H3969" s="6" t="str">
        <f>VLOOKUP(Tabla1[[#This Row],[Caja]],Originales!$I$3:$K$6,2,FALSE)</f>
        <v>Telde</v>
      </c>
      <c r="I3969" s="6" t="str">
        <f>VLOOKUP(Tabla1[[#This Row],[Caja]],Originales!$I$3:$K$6,3,FALSE)</f>
        <v>Las Palmas</v>
      </c>
      <c r="J3969" s="9" t="str">
        <f>VLOOKUP(Tabla1[[#This Row],[CodigoEmpleado]],Originales!$M$3:$P$13,2,FALSE)</f>
        <v>Pepe</v>
      </c>
      <c r="K3969" s="10">
        <f>YEAR(Tabla1[[#This Row],[Fecha]])</f>
        <v>2012</v>
      </c>
      <c r="L3969" s="11">
        <f>MONTH(Tabla1[[#This Row],[Fecha]])</f>
        <v>7</v>
      </c>
      <c r="M3969" s="11">
        <f>DAY(Tabla1[[#This Row],[Fecha]])</f>
        <v>2</v>
      </c>
      <c r="N3969" s="11">
        <f>WEEKDAY(Tabla1[[#This Row],[Fecha]],2)</f>
        <v>1</v>
      </c>
      <c r="O3969" s="11" t="str">
        <f t="shared" si="61"/>
        <v>Lunes</v>
      </c>
    </row>
    <row r="3970" spans="1:15" x14ac:dyDescent="0.25">
      <c r="A3970" s="4">
        <v>41093</v>
      </c>
      <c r="B3970">
        <v>1</v>
      </c>
      <c r="C3970">
        <v>1</v>
      </c>
      <c r="D3970" s="5" t="s">
        <v>41</v>
      </c>
      <c r="E3970" s="6">
        <v>612.94000000000005</v>
      </c>
      <c r="F3970" s="6">
        <v>1139.6099999999999</v>
      </c>
      <c r="G3970" s="6">
        <v>1752.55</v>
      </c>
      <c r="H3970" s="6" t="str">
        <f>VLOOKUP(Tabla1[[#This Row],[Caja]],Originales!$I$3:$K$6,2,FALSE)</f>
        <v>Tenerife Norte</v>
      </c>
      <c r="I3970" s="6" t="str">
        <f>VLOOKUP(Tabla1[[#This Row],[Caja]],Originales!$I$3:$K$6,3,FALSE)</f>
        <v>Tenerife</v>
      </c>
      <c r="J3970" s="9" t="str">
        <f>VLOOKUP(Tabla1[[#This Row],[CodigoEmpleado]],Originales!$M$3:$P$13,2,FALSE)</f>
        <v>Javi</v>
      </c>
      <c r="K3970" s="10">
        <f>YEAR(Tabla1[[#This Row],[Fecha]])</f>
        <v>2012</v>
      </c>
      <c r="L3970" s="11">
        <f>MONTH(Tabla1[[#This Row],[Fecha]])</f>
        <v>7</v>
      </c>
      <c r="M3970" s="11">
        <f>DAY(Tabla1[[#This Row],[Fecha]])</f>
        <v>3</v>
      </c>
      <c r="N3970" s="11">
        <f>WEEKDAY(Tabla1[[#This Row],[Fecha]],2)</f>
        <v>2</v>
      </c>
      <c r="O3970" s="11" t="str">
        <f t="shared" ref="O3970:O4033" si="62">IF(N3970=1,"Lunes",IF(N3970=2,"Martes",IF(N3970=3,"Miércoles",IF(N3970=4,"Jueves",IF(N3970=5,"Viernes",IF(N3970=6,"Sábado","Domingo"))))))</f>
        <v>Martes</v>
      </c>
    </row>
    <row r="3971" spans="1:15" x14ac:dyDescent="0.25">
      <c r="A3971" s="4">
        <v>41093</v>
      </c>
      <c r="B3971">
        <v>1</v>
      </c>
      <c r="C3971">
        <v>2</v>
      </c>
      <c r="D3971" s="5" t="s">
        <v>43</v>
      </c>
      <c r="E3971" s="6">
        <v>782.97</v>
      </c>
      <c r="F3971" s="6">
        <v>1225.94</v>
      </c>
      <c r="G3971" s="6">
        <v>2008.91</v>
      </c>
      <c r="H3971" s="6" t="str">
        <f>VLOOKUP(Tabla1[[#This Row],[Caja]],Originales!$I$3:$K$6,2,FALSE)</f>
        <v>Tenerife Norte</v>
      </c>
      <c r="I3971" s="6" t="str">
        <f>VLOOKUP(Tabla1[[#This Row],[Caja]],Originales!$I$3:$K$6,3,FALSE)</f>
        <v>Tenerife</v>
      </c>
      <c r="J3971" s="9" t="str">
        <f>VLOOKUP(Tabla1[[#This Row],[CodigoEmpleado]],Originales!$M$3:$P$13,2,FALSE)</f>
        <v>Jose</v>
      </c>
      <c r="K3971" s="10">
        <f>YEAR(Tabla1[[#This Row],[Fecha]])</f>
        <v>2012</v>
      </c>
      <c r="L3971" s="11">
        <f>MONTH(Tabla1[[#This Row],[Fecha]])</f>
        <v>7</v>
      </c>
      <c r="M3971" s="11">
        <f>DAY(Tabla1[[#This Row],[Fecha]])</f>
        <v>3</v>
      </c>
      <c r="N3971" s="11">
        <f>WEEKDAY(Tabla1[[#This Row],[Fecha]],2)</f>
        <v>2</v>
      </c>
      <c r="O3971" s="11" t="str">
        <f t="shared" si="62"/>
        <v>Martes</v>
      </c>
    </row>
    <row r="3972" spans="1:15" x14ac:dyDescent="0.25">
      <c r="A3972" s="4">
        <v>41093</v>
      </c>
      <c r="B3972">
        <v>2</v>
      </c>
      <c r="C3972">
        <v>1</v>
      </c>
      <c r="D3972" s="5" t="s">
        <v>47</v>
      </c>
      <c r="E3972" s="6">
        <v>596.35</v>
      </c>
      <c r="F3972" s="6">
        <v>1132.6400000000001</v>
      </c>
      <c r="G3972" s="6">
        <v>1728.99</v>
      </c>
      <c r="H3972" s="6" t="str">
        <f>VLOOKUP(Tabla1[[#This Row],[Caja]],Originales!$I$3:$K$6,2,FALSE)</f>
        <v>Tenerife Sur</v>
      </c>
      <c r="I3972" s="6" t="str">
        <f>VLOOKUP(Tabla1[[#This Row],[Caja]],Originales!$I$3:$K$6,3,FALSE)</f>
        <v>Tenerife</v>
      </c>
      <c r="J3972" s="9" t="str">
        <f>VLOOKUP(Tabla1[[#This Row],[CodigoEmpleado]],Originales!$M$3:$P$13,2,FALSE)</f>
        <v>Toño</v>
      </c>
      <c r="K3972" s="10">
        <f>YEAR(Tabla1[[#This Row],[Fecha]])</f>
        <v>2012</v>
      </c>
      <c r="L3972" s="11">
        <f>MONTH(Tabla1[[#This Row],[Fecha]])</f>
        <v>7</v>
      </c>
      <c r="M3972" s="11">
        <f>DAY(Tabla1[[#This Row],[Fecha]])</f>
        <v>3</v>
      </c>
      <c r="N3972" s="11">
        <f>WEEKDAY(Tabla1[[#This Row],[Fecha]],2)</f>
        <v>2</v>
      </c>
      <c r="O3972" s="11" t="str">
        <f t="shared" si="62"/>
        <v>Martes</v>
      </c>
    </row>
    <row r="3973" spans="1:15" x14ac:dyDescent="0.25">
      <c r="A3973" s="4">
        <v>41093</v>
      </c>
      <c r="B3973">
        <v>2</v>
      </c>
      <c r="C3973">
        <v>2</v>
      </c>
      <c r="D3973" s="5" t="s">
        <v>24</v>
      </c>
      <c r="E3973" s="6">
        <v>582.27</v>
      </c>
      <c r="F3973" s="6">
        <v>1333.44</v>
      </c>
      <c r="G3973" s="6">
        <v>1915.71</v>
      </c>
      <c r="H3973" s="6" t="str">
        <f>VLOOKUP(Tabla1[[#This Row],[Caja]],Originales!$I$3:$K$6,2,FALSE)</f>
        <v>Tenerife Sur</v>
      </c>
      <c r="I3973" s="6" t="str">
        <f>VLOOKUP(Tabla1[[#This Row],[Caja]],Originales!$I$3:$K$6,3,FALSE)</f>
        <v>Tenerife</v>
      </c>
      <c r="J3973" s="9" t="str">
        <f>VLOOKUP(Tabla1[[#This Row],[CodigoEmpleado]],Originales!$M$3:$P$13,2,FALSE)</f>
        <v>Ana</v>
      </c>
      <c r="K3973" s="10">
        <f>YEAR(Tabla1[[#This Row],[Fecha]])</f>
        <v>2012</v>
      </c>
      <c r="L3973" s="11">
        <f>MONTH(Tabla1[[#This Row],[Fecha]])</f>
        <v>7</v>
      </c>
      <c r="M3973" s="11">
        <f>DAY(Tabla1[[#This Row],[Fecha]])</f>
        <v>3</v>
      </c>
      <c r="N3973" s="11">
        <f>WEEKDAY(Tabla1[[#This Row],[Fecha]],2)</f>
        <v>2</v>
      </c>
      <c r="O3973" s="11" t="str">
        <f t="shared" si="62"/>
        <v>Martes</v>
      </c>
    </row>
    <row r="3974" spans="1:15" x14ac:dyDescent="0.25">
      <c r="A3974" s="4">
        <v>41093</v>
      </c>
      <c r="B3974">
        <v>3</v>
      </c>
      <c r="C3974">
        <v>1</v>
      </c>
      <c r="D3974" s="5" t="s">
        <v>30</v>
      </c>
      <c r="E3974" s="6">
        <v>573.16999999999996</v>
      </c>
      <c r="F3974" s="6">
        <v>948.42</v>
      </c>
      <c r="G3974" s="6">
        <v>1521.59</v>
      </c>
      <c r="H3974" s="6" t="str">
        <f>VLOOKUP(Tabla1[[#This Row],[Caja]],Originales!$I$3:$K$6,2,FALSE)</f>
        <v>Las Canteras</v>
      </c>
      <c r="I3974" s="6" t="str">
        <f>VLOOKUP(Tabla1[[#This Row],[Caja]],Originales!$I$3:$K$6,3,FALSE)</f>
        <v>Las Palmas</v>
      </c>
      <c r="J3974" s="9" t="str">
        <f>VLOOKUP(Tabla1[[#This Row],[CodigoEmpleado]],Originales!$M$3:$P$13,2,FALSE)</f>
        <v>Juan</v>
      </c>
      <c r="K3974" s="10">
        <f>YEAR(Tabla1[[#This Row],[Fecha]])</f>
        <v>2012</v>
      </c>
      <c r="L3974" s="11">
        <f>MONTH(Tabla1[[#This Row],[Fecha]])</f>
        <v>7</v>
      </c>
      <c r="M3974" s="11">
        <f>DAY(Tabla1[[#This Row],[Fecha]])</f>
        <v>3</v>
      </c>
      <c r="N3974" s="11">
        <f>WEEKDAY(Tabla1[[#This Row],[Fecha]],2)</f>
        <v>2</v>
      </c>
      <c r="O3974" s="11" t="str">
        <f t="shared" si="62"/>
        <v>Martes</v>
      </c>
    </row>
    <row r="3975" spans="1:15" x14ac:dyDescent="0.25">
      <c r="A3975" s="4">
        <v>41093</v>
      </c>
      <c r="B3975">
        <v>3</v>
      </c>
      <c r="C3975">
        <v>2</v>
      </c>
      <c r="D3975" s="5" t="s">
        <v>16</v>
      </c>
      <c r="E3975" s="6">
        <v>465.89</v>
      </c>
      <c r="F3975" s="6">
        <v>1117.7</v>
      </c>
      <c r="G3975" s="6">
        <v>1583.59</v>
      </c>
      <c r="H3975" s="6" t="str">
        <f>VLOOKUP(Tabla1[[#This Row],[Caja]],Originales!$I$3:$K$6,2,FALSE)</f>
        <v>Las Canteras</v>
      </c>
      <c r="I3975" s="6" t="str">
        <f>VLOOKUP(Tabla1[[#This Row],[Caja]],Originales!$I$3:$K$6,3,FALSE)</f>
        <v>Las Palmas</v>
      </c>
      <c r="J3975" s="9" t="str">
        <f>VLOOKUP(Tabla1[[#This Row],[CodigoEmpleado]],Originales!$M$3:$P$13,2,FALSE)</f>
        <v>Jorge</v>
      </c>
      <c r="K3975" s="10">
        <f>YEAR(Tabla1[[#This Row],[Fecha]])</f>
        <v>2012</v>
      </c>
      <c r="L3975" s="11">
        <f>MONTH(Tabla1[[#This Row],[Fecha]])</f>
        <v>7</v>
      </c>
      <c r="M3975" s="11">
        <f>DAY(Tabla1[[#This Row],[Fecha]])</f>
        <v>3</v>
      </c>
      <c r="N3975" s="11">
        <f>WEEKDAY(Tabla1[[#This Row],[Fecha]],2)</f>
        <v>2</v>
      </c>
      <c r="O3975" s="11" t="str">
        <f t="shared" si="62"/>
        <v>Martes</v>
      </c>
    </row>
    <row r="3976" spans="1:15" x14ac:dyDescent="0.25">
      <c r="A3976" s="4">
        <v>41093</v>
      </c>
      <c r="B3976">
        <v>4</v>
      </c>
      <c r="C3976">
        <v>1</v>
      </c>
      <c r="D3976" s="5" t="s">
        <v>22</v>
      </c>
      <c r="E3976" s="6">
        <v>606.72</v>
      </c>
      <c r="F3976" s="6">
        <v>1158.99</v>
      </c>
      <c r="G3976" s="6">
        <v>1765.71</v>
      </c>
      <c r="H3976" s="6" t="str">
        <f>VLOOKUP(Tabla1[[#This Row],[Caja]],Originales!$I$3:$K$6,2,FALSE)</f>
        <v>Telde</v>
      </c>
      <c r="I3976" s="6" t="str">
        <f>VLOOKUP(Tabla1[[#This Row],[Caja]],Originales!$I$3:$K$6,3,FALSE)</f>
        <v>Las Palmas</v>
      </c>
      <c r="J3976" s="9" t="str">
        <f>VLOOKUP(Tabla1[[#This Row],[CodigoEmpleado]],Originales!$M$3:$P$13,2,FALSE)</f>
        <v>Paco</v>
      </c>
      <c r="K3976" s="10">
        <f>YEAR(Tabla1[[#This Row],[Fecha]])</f>
        <v>2012</v>
      </c>
      <c r="L3976" s="11">
        <f>MONTH(Tabla1[[#This Row],[Fecha]])</f>
        <v>7</v>
      </c>
      <c r="M3976" s="11">
        <f>DAY(Tabla1[[#This Row],[Fecha]])</f>
        <v>3</v>
      </c>
      <c r="N3976" s="11">
        <f>WEEKDAY(Tabla1[[#This Row],[Fecha]],2)</f>
        <v>2</v>
      </c>
      <c r="O3976" s="11" t="str">
        <f t="shared" si="62"/>
        <v>Martes</v>
      </c>
    </row>
    <row r="3977" spans="1:15" x14ac:dyDescent="0.25">
      <c r="A3977" s="4">
        <v>41093</v>
      </c>
      <c r="B3977">
        <v>4</v>
      </c>
      <c r="C3977">
        <v>2</v>
      </c>
      <c r="D3977" s="5" t="s">
        <v>27</v>
      </c>
      <c r="E3977" s="6">
        <v>670.53</v>
      </c>
      <c r="F3977" s="6">
        <v>1132.47</v>
      </c>
      <c r="G3977" s="6">
        <v>1803</v>
      </c>
      <c r="H3977" s="6" t="str">
        <f>VLOOKUP(Tabla1[[#This Row],[Caja]],Originales!$I$3:$K$6,2,FALSE)</f>
        <v>Telde</v>
      </c>
      <c r="I3977" s="6" t="str">
        <f>VLOOKUP(Tabla1[[#This Row],[Caja]],Originales!$I$3:$K$6,3,FALSE)</f>
        <v>Las Palmas</v>
      </c>
      <c r="J3977" s="9" t="str">
        <f>VLOOKUP(Tabla1[[#This Row],[CodigoEmpleado]],Originales!$M$3:$P$13,2,FALSE)</f>
        <v>Bea</v>
      </c>
      <c r="K3977" s="10">
        <f>YEAR(Tabla1[[#This Row],[Fecha]])</f>
        <v>2012</v>
      </c>
      <c r="L3977" s="11">
        <f>MONTH(Tabla1[[#This Row],[Fecha]])</f>
        <v>7</v>
      </c>
      <c r="M3977" s="11">
        <f>DAY(Tabla1[[#This Row],[Fecha]])</f>
        <v>3</v>
      </c>
      <c r="N3977" s="11">
        <f>WEEKDAY(Tabla1[[#This Row],[Fecha]],2)</f>
        <v>2</v>
      </c>
      <c r="O3977" s="11" t="str">
        <f t="shared" si="62"/>
        <v>Martes</v>
      </c>
    </row>
    <row r="3978" spans="1:15" x14ac:dyDescent="0.25">
      <c r="A3978" s="4">
        <v>41094</v>
      </c>
      <c r="B3978">
        <v>1</v>
      </c>
      <c r="C3978">
        <v>1</v>
      </c>
      <c r="D3978" s="5" t="s">
        <v>32</v>
      </c>
      <c r="E3978" s="6">
        <v>660.96</v>
      </c>
      <c r="F3978" s="6">
        <v>1006.27</v>
      </c>
      <c r="G3978" s="6">
        <v>1667.23</v>
      </c>
      <c r="H3978" s="6" t="str">
        <f>VLOOKUP(Tabla1[[#This Row],[Caja]],Originales!$I$3:$K$6,2,FALSE)</f>
        <v>Tenerife Norte</v>
      </c>
      <c r="I3978" s="6" t="str">
        <f>VLOOKUP(Tabla1[[#This Row],[Caja]],Originales!$I$3:$K$6,3,FALSE)</f>
        <v>Tenerife</v>
      </c>
      <c r="J3978" s="9" t="str">
        <f>VLOOKUP(Tabla1[[#This Row],[CodigoEmpleado]],Originales!$M$3:$P$13,2,FALSE)</f>
        <v>Ana</v>
      </c>
      <c r="K3978" s="10">
        <f>YEAR(Tabla1[[#This Row],[Fecha]])</f>
        <v>2012</v>
      </c>
      <c r="L3978" s="11">
        <f>MONTH(Tabla1[[#This Row],[Fecha]])</f>
        <v>7</v>
      </c>
      <c r="M3978" s="11">
        <f>DAY(Tabla1[[#This Row],[Fecha]])</f>
        <v>4</v>
      </c>
      <c r="N3978" s="11">
        <f>WEEKDAY(Tabla1[[#This Row],[Fecha]],2)</f>
        <v>3</v>
      </c>
      <c r="O3978" s="11" t="str">
        <f t="shared" si="62"/>
        <v>Miércoles</v>
      </c>
    </row>
    <row r="3979" spans="1:15" x14ac:dyDescent="0.25">
      <c r="A3979" s="4">
        <v>41094</v>
      </c>
      <c r="B3979">
        <v>1</v>
      </c>
      <c r="C3979">
        <v>2</v>
      </c>
      <c r="D3979" s="5" t="s">
        <v>37</v>
      </c>
      <c r="E3979" s="6">
        <v>539.57000000000005</v>
      </c>
      <c r="F3979" s="6">
        <v>1026.1199999999999</v>
      </c>
      <c r="G3979" s="6">
        <v>1565.69</v>
      </c>
      <c r="H3979" s="6" t="str">
        <f>VLOOKUP(Tabla1[[#This Row],[Caja]],Originales!$I$3:$K$6,2,FALSE)</f>
        <v>Tenerife Norte</v>
      </c>
      <c r="I3979" s="6" t="str">
        <f>VLOOKUP(Tabla1[[#This Row],[Caja]],Originales!$I$3:$K$6,3,FALSE)</f>
        <v>Tenerife</v>
      </c>
      <c r="J3979" s="9" t="str">
        <f>VLOOKUP(Tabla1[[#This Row],[CodigoEmpleado]],Originales!$M$3:$P$13,2,FALSE)</f>
        <v>Luis</v>
      </c>
      <c r="K3979" s="10">
        <f>YEAR(Tabla1[[#This Row],[Fecha]])</f>
        <v>2012</v>
      </c>
      <c r="L3979" s="11">
        <f>MONTH(Tabla1[[#This Row],[Fecha]])</f>
        <v>7</v>
      </c>
      <c r="M3979" s="11">
        <f>DAY(Tabla1[[#This Row],[Fecha]])</f>
        <v>4</v>
      </c>
      <c r="N3979" s="11">
        <f>WEEKDAY(Tabla1[[#This Row],[Fecha]],2)</f>
        <v>3</v>
      </c>
      <c r="O3979" s="11" t="str">
        <f t="shared" si="62"/>
        <v>Miércoles</v>
      </c>
    </row>
    <row r="3980" spans="1:15" x14ac:dyDescent="0.25">
      <c r="A3980" s="4">
        <v>41094</v>
      </c>
      <c r="B3980">
        <v>2</v>
      </c>
      <c r="C3980">
        <v>1</v>
      </c>
      <c r="D3980" s="5" t="s">
        <v>40</v>
      </c>
      <c r="E3980" s="6">
        <v>633.35</v>
      </c>
      <c r="F3980" s="6">
        <v>1047.77</v>
      </c>
      <c r="G3980" s="6">
        <v>1681.12</v>
      </c>
      <c r="H3980" s="6" t="str">
        <f>VLOOKUP(Tabla1[[#This Row],[Caja]],Originales!$I$3:$K$6,2,FALSE)</f>
        <v>Tenerife Sur</v>
      </c>
      <c r="I3980" s="6" t="str">
        <f>VLOOKUP(Tabla1[[#This Row],[Caja]],Originales!$I$3:$K$6,3,FALSE)</f>
        <v>Tenerife</v>
      </c>
      <c r="J3980" s="9" t="str">
        <f>VLOOKUP(Tabla1[[#This Row],[CodigoEmpleado]],Originales!$M$3:$P$13,2,FALSE)</f>
        <v>Pepe</v>
      </c>
      <c r="K3980" s="10">
        <f>YEAR(Tabla1[[#This Row],[Fecha]])</f>
        <v>2012</v>
      </c>
      <c r="L3980" s="11">
        <f>MONTH(Tabla1[[#This Row],[Fecha]])</f>
        <v>7</v>
      </c>
      <c r="M3980" s="11">
        <f>DAY(Tabla1[[#This Row],[Fecha]])</f>
        <v>4</v>
      </c>
      <c r="N3980" s="11">
        <f>WEEKDAY(Tabla1[[#This Row],[Fecha]],2)</f>
        <v>3</v>
      </c>
      <c r="O3980" s="11" t="str">
        <f t="shared" si="62"/>
        <v>Miércoles</v>
      </c>
    </row>
    <row r="3981" spans="1:15" x14ac:dyDescent="0.25">
      <c r="A3981" s="4">
        <v>41094</v>
      </c>
      <c r="B3981">
        <v>2</v>
      </c>
      <c r="C3981">
        <v>2</v>
      </c>
      <c r="D3981" s="5" t="s">
        <v>41</v>
      </c>
      <c r="E3981" s="6">
        <v>680.87</v>
      </c>
      <c r="F3981" s="6">
        <v>1381.33</v>
      </c>
      <c r="G3981" s="6">
        <v>2062.1999999999998</v>
      </c>
      <c r="H3981" s="6" t="str">
        <f>VLOOKUP(Tabla1[[#This Row],[Caja]],Originales!$I$3:$K$6,2,FALSE)</f>
        <v>Tenerife Sur</v>
      </c>
      <c r="I3981" s="6" t="str">
        <f>VLOOKUP(Tabla1[[#This Row],[Caja]],Originales!$I$3:$K$6,3,FALSE)</f>
        <v>Tenerife</v>
      </c>
      <c r="J3981" s="9" t="str">
        <f>VLOOKUP(Tabla1[[#This Row],[CodigoEmpleado]],Originales!$M$3:$P$13,2,FALSE)</f>
        <v>Javi</v>
      </c>
      <c r="K3981" s="10">
        <f>YEAR(Tabla1[[#This Row],[Fecha]])</f>
        <v>2012</v>
      </c>
      <c r="L3981" s="11">
        <f>MONTH(Tabla1[[#This Row],[Fecha]])</f>
        <v>7</v>
      </c>
      <c r="M3981" s="11">
        <f>DAY(Tabla1[[#This Row],[Fecha]])</f>
        <v>4</v>
      </c>
      <c r="N3981" s="11">
        <f>WEEKDAY(Tabla1[[#This Row],[Fecha]],2)</f>
        <v>3</v>
      </c>
      <c r="O3981" s="11" t="str">
        <f t="shared" si="62"/>
        <v>Miércoles</v>
      </c>
    </row>
    <row r="3982" spans="1:15" x14ac:dyDescent="0.25">
      <c r="A3982" s="4">
        <v>41094</v>
      </c>
      <c r="B3982">
        <v>3</v>
      </c>
      <c r="C3982">
        <v>1</v>
      </c>
      <c r="D3982" s="5" t="s">
        <v>43</v>
      </c>
      <c r="E3982" s="6">
        <v>568.53</v>
      </c>
      <c r="F3982" s="6">
        <v>1206.06</v>
      </c>
      <c r="G3982" s="6">
        <v>1774.59</v>
      </c>
      <c r="H3982" s="6" t="str">
        <f>VLOOKUP(Tabla1[[#This Row],[Caja]],Originales!$I$3:$K$6,2,FALSE)</f>
        <v>Las Canteras</v>
      </c>
      <c r="I3982" s="6" t="str">
        <f>VLOOKUP(Tabla1[[#This Row],[Caja]],Originales!$I$3:$K$6,3,FALSE)</f>
        <v>Las Palmas</v>
      </c>
      <c r="J3982" s="9" t="str">
        <f>VLOOKUP(Tabla1[[#This Row],[CodigoEmpleado]],Originales!$M$3:$P$13,2,FALSE)</f>
        <v>Jose</v>
      </c>
      <c r="K3982" s="10">
        <f>YEAR(Tabla1[[#This Row],[Fecha]])</f>
        <v>2012</v>
      </c>
      <c r="L3982" s="11">
        <f>MONTH(Tabla1[[#This Row],[Fecha]])</f>
        <v>7</v>
      </c>
      <c r="M3982" s="11">
        <f>DAY(Tabla1[[#This Row],[Fecha]])</f>
        <v>4</v>
      </c>
      <c r="N3982" s="11">
        <f>WEEKDAY(Tabla1[[#This Row],[Fecha]],2)</f>
        <v>3</v>
      </c>
      <c r="O3982" s="11" t="str">
        <f t="shared" si="62"/>
        <v>Miércoles</v>
      </c>
    </row>
    <row r="3983" spans="1:15" x14ac:dyDescent="0.25">
      <c r="A3983" s="4">
        <v>41094</v>
      </c>
      <c r="B3983">
        <v>3</v>
      </c>
      <c r="C3983">
        <v>2</v>
      </c>
      <c r="D3983" s="5" t="s">
        <v>47</v>
      </c>
      <c r="E3983" s="6">
        <v>702.5</v>
      </c>
      <c r="F3983" s="6">
        <v>1061.81</v>
      </c>
      <c r="G3983" s="6">
        <v>1764.31</v>
      </c>
      <c r="H3983" s="6" t="str">
        <f>VLOOKUP(Tabla1[[#This Row],[Caja]],Originales!$I$3:$K$6,2,FALSE)</f>
        <v>Las Canteras</v>
      </c>
      <c r="I3983" s="6" t="str">
        <f>VLOOKUP(Tabla1[[#This Row],[Caja]],Originales!$I$3:$K$6,3,FALSE)</f>
        <v>Las Palmas</v>
      </c>
      <c r="J3983" s="9" t="str">
        <f>VLOOKUP(Tabla1[[#This Row],[CodigoEmpleado]],Originales!$M$3:$P$13,2,FALSE)</f>
        <v>Toño</v>
      </c>
      <c r="K3983" s="10">
        <f>YEAR(Tabla1[[#This Row],[Fecha]])</f>
        <v>2012</v>
      </c>
      <c r="L3983" s="11">
        <f>MONTH(Tabla1[[#This Row],[Fecha]])</f>
        <v>7</v>
      </c>
      <c r="M3983" s="11">
        <f>DAY(Tabla1[[#This Row],[Fecha]])</f>
        <v>4</v>
      </c>
      <c r="N3983" s="11">
        <f>WEEKDAY(Tabla1[[#This Row],[Fecha]],2)</f>
        <v>3</v>
      </c>
      <c r="O3983" s="11" t="str">
        <f t="shared" si="62"/>
        <v>Miércoles</v>
      </c>
    </row>
    <row r="3984" spans="1:15" x14ac:dyDescent="0.25">
      <c r="A3984" s="4">
        <v>41094</v>
      </c>
      <c r="B3984">
        <v>4</v>
      </c>
      <c r="C3984">
        <v>1</v>
      </c>
      <c r="D3984" s="5" t="s">
        <v>24</v>
      </c>
      <c r="E3984" s="6">
        <v>598.17999999999995</v>
      </c>
      <c r="F3984" s="6">
        <v>989.22</v>
      </c>
      <c r="G3984" s="6">
        <v>1587.4</v>
      </c>
      <c r="H3984" s="6" t="str">
        <f>VLOOKUP(Tabla1[[#This Row],[Caja]],Originales!$I$3:$K$6,2,FALSE)</f>
        <v>Telde</v>
      </c>
      <c r="I3984" s="6" t="str">
        <f>VLOOKUP(Tabla1[[#This Row],[Caja]],Originales!$I$3:$K$6,3,FALSE)</f>
        <v>Las Palmas</v>
      </c>
      <c r="J3984" s="9" t="str">
        <f>VLOOKUP(Tabla1[[#This Row],[CodigoEmpleado]],Originales!$M$3:$P$13,2,FALSE)</f>
        <v>Ana</v>
      </c>
      <c r="K3984" s="10">
        <f>YEAR(Tabla1[[#This Row],[Fecha]])</f>
        <v>2012</v>
      </c>
      <c r="L3984" s="11">
        <f>MONTH(Tabla1[[#This Row],[Fecha]])</f>
        <v>7</v>
      </c>
      <c r="M3984" s="11">
        <f>DAY(Tabla1[[#This Row],[Fecha]])</f>
        <v>4</v>
      </c>
      <c r="N3984" s="11">
        <f>WEEKDAY(Tabla1[[#This Row],[Fecha]],2)</f>
        <v>3</v>
      </c>
      <c r="O3984" s="11" t="str">
        <f t="shared" si="62"/>
        <v>Miércoles</v>
      </c>
    </row>
    <row r="3985" spans="1:15" x14ac:dyDescent="0.25">
      <c r="A3985" s="4">
        <v>41094</v>
      </c>
      <c r="B3985">
        <v>4</v>
      </c>
      <c r="C3985">
        <v>2</v>
      </c>
      <c r="D3985" s="5" t="s">
        <v>30</v>
      </c>
      <c r="E3985" s="6">
        <v>559.23</v>
      </c>
      <c r="F3985" s="6">
        <v>1169.74</v>
      </c>
      <c r="G3985" s="6">
        <v>1728.97</v>
      </c>
      <c r="H3985" s="6" t="str">
        <f>VLOOKUP(Tabla1[[#This Row],[Caja]],Originales!$I$3:$K$6,2,FALSE)</f>
        <v>Telde</v>
      </c>
      <c r="I3985" s="6" t="str">
        <f>VLOOKUP(Tabla1[[#This Row],[Caja]],Originales!$I$3:$K$6,3,FALSE)</f>
        <v>Las Palmas</v>
      </c>
      <c r="J3985" s="9" t="str">
        <f>VLOOKUP(Tabla1[[#This Row],[CodigoEmpleado]],Originales!$M$3:$P$13,2,FALSE)</f>
        <v>Juan</v>
      </c>
      <c r="K3985" s="10">
        <f>YEAR(Tabla1[[#This Row],[Fecha]])</f>
        <v>2012</v>
      </c>
      <c r="L3985" s="11">
        <f>MONTH(Tabla1[[#This Row],[Fecha]])</f>
        <v>7</v>
      </c>
      <c r="M3985" s="11">
        <f>DAY(Tabla1[[#This Row],[Fecha]])</f>
        <v>4</v>
      </c>
      <c r="N3985" s="11">
        <f>WEEKDAY(Tabla1[[#This Row],[Fecha]],2)</f>
        <v>3</v>
      </c>
      <c r="O3985" s="11" t="str">
        <f t="shared" si="62"/>
        <v>Miércoles</v>
      </c>
    </row>
    <row r="3986" spans="1:15" x14ac:dyDescent="0.25">
      <c r="A3986" s="4">
        <v>41095</v>
      </c>
      <c r="B3986">
        <v>1</v>
      </c>
      <c r="C3986">
        <v>1</v>
      </c>
      <c r="D3986" s="5" t="s">
        <v>16</v>
      </c>
      <c r="E3986" s="6">
        <v>624.76</v>
      </c>
      <c r="F3986" s="6">
        <v>1095.99</v>
      </c>
      <c r="G3986" s="6">
        <v>1720.75</v>
      </c>
      <c r="H3986" s="6" t="str">
        <f>VLOOKUP(Tabla1[[#This Row],[Caja]],Originales!$I$3:$K$6,2,FALSE)</f>
        <v>Tenerife Norte</v>
      </c>
      <c r="I3986" s="6" t="str">
        <f>VLOOKUP(Tabla1[[#This Row],[Caja]],Originales!$I$3:$K$6,3,FALSE)</f>
        <v>Tenerife</v>
      </c>
      <c r="J3986" s="9" t="str">
        <f>VLOOKUP(Tabla1[[#This Row],[CodigoEmpleado]],Originales!$M$3:$P$13,2,FALSE)</f>
        <v>Jorge</v>
      </c>
      <c r="K3986" s="10">
        <f>YEAR(Tabla1[[#This Row],[Fecha]])</f>
        <v>2012</v>
      </c>
      <c r="L3986" s="11">
        <f>MONTH(Tabla1[[#This Row],[Fecha]])</f>
        <v>7</v>
      </c>
      <c r="M3986" s="11">
        <f>DAY(Tabla1[[#This Row],[Fecha]])</f>
        <v>5</v>
      </c>
      <c r="N3986" s="11">
        <f>WEEKDAY(Tabla1[[#This Row],[Fecha]],2)</f>
        <v>4</v>
      </c>
      <c r="O3986" s="11" t="str">
        <f t="shared" si="62"/>
        <v>Jueves</v>
      </c>
    </row>
    <row r="3987" spans="1:15" x14ac:dyDescent="0.25">
      <c r="A3987" s="4">
        <v>41095</v>
      </c>
      <c r="B3987">
        <v>1</v>
      </c>
      <c r="C3987">
        <v>2</v>
      </c>
      <c r="D3987" s="5" t="s">
        <v>22</v>
      </c>
      <c r="E3987" s="6">
        <v>587.22</v>
      </c>
      <c r="F3987" s="6">
        <v>980.72</v>
      </c>
      <c r="G3987" s="6">
        <v>1567.94</v>
      </c>
      <c r="H3987" s="6" t="str">
        <f>VLOOKUP(Tabla1[[#This Row],[Caja]],Originales!$I$3:$K$6,2,FALSE)</f>
        <v>Tenerife Norte</v>
      </c>
      <c r="I3987" s="6" t="str">
        <f>VLOOKUP(Tabla1[[#This Row],[Caja]],Originales!$I$3:$K$6,3,FALSE)</f>
        <v>Tenerife</v>
      </c>
      <c r="J3987" s="9" t="str">
        <f>VLOOKUP(Tabla1[[#This Row],[CodigoEmpleado]],Originales!$M$3:$P$13,2,FALSE)</f>
        <v>Paco</v>
      </c>
      <c r="K3987" s="10">
        <f>YEAR(Tabla1[[#This Row],[Fecha]])</f>
        <v>2012</v>
      </c>
      <c r="L3987" s="11">
        <f>MONTH(Tabla1[[#This Row],[Fecha]])</f>
        <v>7</v>
      </c>
      <c r="M3987" s="11">
        <f>DAY(Tabla1[[#This Row],[Fecha]])</f>
        <v>5</v>
      </c>
      <c r="N3987" s="11">
        <f>WEEKDAY(Tabla1[[#This Row],[Fecha]],2)</f>
        <v>4</v>
      </c>
      <c r="O3987" s="11" t="str">
        <f t="shared" si="62"/>
        <v>Jueves</v>
      </c>
    </row>
    <row r="3988" spans="1:15" x14ac:dyDescent="0.25">
      <c r="A3988" s="4">
        <v>41095</v>
      </c>
      <c r="B3988">
        <v>2</v>
      </c>
      <c r="C3988">
        <v>1</v>
      </c>
      <c r="D3988" s="5" t="s">
        <v>27</v>
      </c>
      <c r="E3988" s="6">
        <v>646.38</v>
      </c>
      <c r="F3988" s="6">
        <v>1031.54</v>
      </c>
      <c r="G3988" s="6">
        <v>1677.92</v>
      </c>
      <c r="H3988" s="6" t="str">
        <f>VLOOKUP(Tabla1[[#This Row],[Caja]],Originales!$I$3:$K$6,2,FALSE)</f>
        <v>Tenerife Sur</v>
      </c>
      <c r="I3988" s="6" t="str">
        <f>VLOOKUP(Tabla1[[#This Row],[Caja]],Originales!$I$3:$K$6,3,FALSE)</f>
        <v>Tenerife</v>
      </c>
      <c r="J3988" s="9" t="str">
        <f>VLOOKUP(Tabla1[[#This Row],[CodigoEmpleado]],Originales!$M$3:$P$13,2,FALSE)</f>
        <v>Bea</v>
      </c>
      <c r="K3988" s="10">
        <f>YEAR(Tabla1[[#This Row],[Fecha]])</f>
        <v>2012</v>
      </c>
      <c r="L3988" s="11">
        <f>MONTH(Tabla1[[#This Row],[Fecha]])</f>
        <v>7</v>
      </c>
      <c r="M3988" s="11">
        <f>DAY(Tabla1[[#This Row],[Fecha]])</f>
        <v>5</v>
      </c>
      <c r="N3988" s="11">
        <f>WEEKDAY(Tabla1[[#This Row],[Fecha]],2)</f>
        <v>4</v>
      </c>
      <c r="O3988" s="11" t="str">
        <f t="shared" si="62"/>
        <v>Jueves</v>
      </c>
    </row>
    <row r="3989" spans="1:15" x14ac:dyDescent="0.25">
      <c r="A3989" s="4">
        <v>41095</v>
      </c>
      <c r="B3989">
        <v>2</v>
      </c>
      <c r="C3989">
        <v>2</v>
      </c>
      <c r="D3989" s="5" t="s">
        <v>32</v>
      </c>
      <c r="E3989" s="6">
        <v>673.54</v>
      </c>
      <c r="F3989" s="6">
        <v>1166.73</v>
      </c>
      <c r="G3989" s="6">
        <v>1840.27</v>
      </c>
      <c r="H3989" s="6" t="str">
        <f>VLOOKUP(Tabla1[[#This Row],[Caja]],Originales!$I$3:$K$6,2,FALSE)</f>
        <v>Tenerife Sur</v>
      </c>
      <c r="I3989" s="6" t="str">
        <f>VLOOKUP(Tabla1[[#This Row],[Caja]],Originales!$I$3:$K$6,3,FALSE)</f>
        <v>Tenerife</v>
      </c>
      <c r="J3989" s="9" t="str">
        <f>VLOOKUP(Tabla1[[#This Row],[CodigoEmpleado]],Originales!$M$3:$P$13,2,FALSE)</f>
        <v>Ana</v>
      </c>
      <c r="K3989" s="10">
        <f>YEAR(Tabla1[[#This Row],[Fecha]])</f>
        <v>2012</v>
      </c>
      <c r="L3989" s="11">
        <f>MONTH(Tabla1[[#This Row],[Fecha]])</f>
        <v>7</v>
      </c>
      <c r="M3989" s="11">
        <f>DAY(Tabla1[[#This Row],[Fecha]])</f>
        <v>5</v>
      </c>
      <c r="N3989" s="11">
        <f>WEEKDAY(Tabla1[[#This Row],[Fecha]],2)</f>
        <v>4</v>
      </c>
      <c r="O3989" s="11" t="str">
        <f t="shared" si="62"/>
        <v>Jueves</v>
      </c>
    </row>
    <row r="3990" spans="1:15" x14ac:dyDescent="0.25">
      <c r="A3990" s="4">
        <v>41095</v>
      </c>
      <c r="B3990">
        <v>3</v>
      </c>
      <c r="C3990">
        <v>1</v>
      </c>
      <c r="D3990" s="5" t="s">
        <v>37</v>
      </c>
      <c r="E3990" s="6">
        <v>637.54</v>
      </c>
      <c r="F3990" s="6">
        <v>982.67</v>
      </c>
      <c r="G3990" s="6">
        <v>1620.21</v>
      </c>
      <c r="H3990" s="6" t="str">
        <f>VLOOKUP(Tabla1[[#This Row],[Caja]],Originales!$I$3:$K$6,2,FALSE)</f>
        <v>Las Canteras</v>
      </c>
      <c r="I3990" s="6" t="str">
        <f>VLOOKUP(Tabla1[[#This Row],[Caja]],Originales!$I$3:$K$6,3,FALSE)</f>
        <v>Las Palmas</v>
      </c>
      <c r="J3990" s="9" t="str">
        <f>VLOOKUP(Tabla1[[#This Row],[CodigoEmpleado]],Originales!$M$3:$P$13,2,FALSE)</f>
        <v>Luis</v>
      </c>
      <c r="K3990" s="10">
        <f>YEAR(Tabla1[[#This Row],[Fecha]])</f>
        <v>2012</v>
      </c>
      <c r="L3990" s="11">
        <f>MONTH(Tabla1[[#This Row],[Fecha]])</f>
        <v>7</v>
      </c>
      <c r="M3990" s="11">
        <f>DAY(Tabla1[[#This Row],[Fecha]])</f>
        <v>5</v>
      </c>
      <c r="N3990" s="11">
        <f>WEEKDAY(Tabla1[[#This Row],[Fecha]],2)</f>
        <v>4</v>
      </c>
      <c r="O3990" s="11" t="str">
        <f t="shared" si="62"/>
        <v>Jueves</v>
      </c>
    </row>
    <row r="3991" spans="1:15" x14ac:dyDescent="0.25">
      <c r="A3991" s="4">
        <v>41095</v>
      </c>
      <c r="B3991">
        <v>3</v>
      </c>
      <c r="C3991">
        <v>2</v>
      </c>
      <c r="D3991" s="5" t="s">
        <v>40</v>
      </c>
      <c r="E3991" s="6">
        <v>584.04999999999995</v>
      </c>
      <c r="F3991" s="6">
        <v>1101.3499999999999</v>
      </c>
      <c r="G3991" s="6">
        <v>1685.4</v>
      </c>
      <c r="H3991" s="6" t="str">
        <f>VLOOKUP(Tabla1[[#This Row],[Caja]],Originales!$I$3:$K$6,2,FALSE)</f>
        <v>Las Canteras</v>
      </c>
      <c r="I3991" s="6" t="str">
        <f>VLOOKUP(Tabla1[[#This Row],[Caja]],Originales!$I$3:$K$6,3,FALSE)</f>
        <v>Las Palmas</v>
      </c>
      <c r="J3991" s="9" t="str">
        <f>VLOOKUP(Tabla1[[#This Row],[CodigoEmpleado]],Originales!$M$3:$P$13,2,FALSE)</f>
        <v>Pepe</v>
      </c>
      <c r="K3991" s="10">
        <f>YEAR(Tabla1[[#This Row],[Fecha]])</f>
        <v>2012</v>
      </c>
      <c r="L3991" s="11">
        <f>MONTH(Tabla1[[#This Row],[Fecha]])</f>
        <v>7</v>
      </c>
      <c r="M3991" s="11">
        <f>DAY(Tabla1[[#This Row],[Fecha]])</f>
        <v>5</v>
      </c>
      <c r="N3991" s="11">
        <f>WEEKDAY(Tabla1[[#This Row],[Fecha]],2)</f>
        <v>4</v>
      </c>
      <c r="O3991" s="11" t="str">
        <f t="shared" si="62"/>
        <v>Jueves</v>
      </c>
    </row>
    <row r="3992" spans="1:15" x14ac:dyDescent="0.25">
      <c r="A3992" s="4">
        <v>41095</v>
      </c>
      <c r="B3992">
        <v>4</v>
      </c>
      <c r="C3992">
        <v>1</v>
      </c>
      <c r="D3992" s="5" t="s">
        <v>41</v>
      </c>
      <c r="E3992" s="6">
        <v>541.71</v>
      </c>
      <c r="F3992" s="6">
        <v>1233.1300000000001</v>
      </c>
      <c r="G3992" s="6">
        <v>1774.84</v>
      </c>
      <c r="H3992" s="6" t="str">
        <f>VLOOKUP(Tabla1[[#This Row],[Caja]],Originales!$I$3:$K$6,2,FALSE)</f>
        <v>Telde</v>
      </c>
      <c r="I3992" s="6" t="str">
        <f>VLOOKUP(Tabla1[[#This Row],[Caja]],Originales!$I$3:$K$6,3,FALSE)</f>
        <v>Las Palmas</v>
      </c>
      <c r="J3992" s="9" t="str">
        <f>VLOOKUP(Tabla1[[#This Row],[CodigoEmpleado]],Originales!$M$3:$P$13,2,FALSE)</f>
        <v>Javi</v>
      </c>
      <c r="K3992" s="10">
        <f>YEAR(Tabla1[[#This Row],[Fecha]])</f>
        <v>2012</v>
      </c>
      <c r="L3992" s="11">
        <f>MONTH(Tabla1[[#This Row],[Fecha]])</f>
        <v>7</v>
      </c>
      <c r="M3992" s="11">
        <f>DAY(Tabla1[[#This Row],[Fecha]])</f>
        <v>5</v>
      </c>
      <c r="N3992" s="11">
        <f>WEEKDAY(Tabla1[[#This Row],[Fecha]],2)</f>
        <v>4</v>
      </c>
      <c r="O3992" s="11" t="str">
        <f t="shared" si="62"/>
        <v>Jueves</v>
      </c>
    </row>
    <row r="3993" spans="1:15" x14ac:dyDescent="0.25">
      <c r="A3993" s="4">
        <v>41095</v>
      </c>
      <c r="B3993">
        <v>4</v>
      </c>
      <c r="C3993">
        <v>2</v>
      </c>
      <c r="D3993" s="5" t="s">
        <v>43</v>
      </c>
      <c r="E3993" s="6">
        <v>764.99</v>
      </c>
      <c r="F3993" s="6">
        <v>1219.82</v>
      </c>
      <c r="G3993" s="6">
        <v>1984.81</v>
      </c>
      <c r="H3993" s="6" t="str">
        <f>VLOOKUP(Tabla1[[#This Row],[Caja]],Originales!$I$3:$K$6,2,FALSE)</f>
        <v>Telde</v>
      </c>
      <c r="I3993" s="6" t="str">
        <f>VLOOKUP(Tabla1[[#This Row],[Caja]],Originales!$I$3:$K$6,3,FALSE)</f>
        <v>Las Palmas</v>
      </c>
      <c r="J3993" s="9" t="str">
        <f>VLOOKUP(Tabla1[[#This Row],[CodigoEmpleado]],Originales!$M$3:$P$13,2,FALSE)</f>
        <v>Jose</v>
      </c>
      <c r="K3993" s="10">
        <f>YEAR(Tabla1[[#This Row],[Fecha]])</f>
        <v>2012</v>
      </c>
      <c r="L3993" s="11">
        <f>MONTH(Tabla1[[#This Row],[Fecha]])</f>
        <v>7</v>
      </c>
      <c r="M3993" s="11">
        <f>DAY(Tabla1[[#This Row],[Fecha]])</f>
        <v>5</v>
      </c>
      <c r="N3993" s="11">
        <f>WEEKDAY(Tabla1[[#This Row],[Fecha]],2)</f>
        <v>4</v>
      </c>
      <c r="O3993" s="11" t="str">
        <f t="shared" si="62"/>
        <v>Jueves</v>
      </c>
    </row>
    <row r="3994" spans="1:15" x14ac:dyDescent="0.25">
      <c r="A3994" s="4">
        <v>41096</v>
      </c>
      <c r="B3994">
        <v>1</v>
      </c>
      <c r="C3994">
        <v>1</v>
      </c>
      <c r="D3994" s="5" t="s">
        <v>47</v>
      </c>
      <c r="E3994" s="6">
        <v>606.14</v>
      </c>
      <c r="F3994" s="6">
        <v>1182.67</v>
      </c>
      <c r="G3994" s="6">
        <v>1788.81</v>
      </c>
      <c r="H3994" s="6" t="str">
        <f>VLOOKUP(Tabla1[[#This Row],[Caja]],Originales!$I$3:$K$6,2,FALSE)</f>
        <v>Tenerife Norte</v>
      </c>
      <c r="I3994" s="6" t="str">
        <f>VLOOKUP(Tabla1[[#This Row],[Caja]],Originales!$I$3:$K$6,3,FALSE)</f>
        <v>Tenerife</v>
      </c>
      <c r="J3994" s="9" t="str">
        <f>VLOOKUP(Tabla1[[#This Row],[CodigoEmpleado]],Originales!$M$3:$P$13,2,FALSE)</f>
        <v>Toño</v>
      </c>
      <c r="K3994" s="10">
        <f>YEAR(Tabla1[[#This Row],[Fecha]])</f>
        <v>2012</v>
      </c>
      <c r="L3994" s="11">
        <f>MONTH(Tabla1[[#This Row],[Fecha]])</f>
        <v>7</v>
      </c>
      <c r="M3994" s="11">
        <f>DAY(Tabla1[[#This Row],[Fecha]])</f>
        <v>6</v>
      </c>
      <c r="N3994" s="11">
        <f>WEEKDAY(Tabla1[[#This Row],[Fecha]],2)</f>
        <v>5</v>
      </c>
      <c r="O3994" s="11" t="str">
        <f t="shared" si="62"/>
        <v>Viernes</v>
      </c>
    </row>
    <row r="3995" spans="1:15" x14ac:dyDescent="0.25">
      <c r="A3995" s="4">
        <v>41096</v>
      </c>
      <c r="B3995">
        <v>1</v>
      </c>
      <c r="C3995">
        <v>2</v>
      </c>
      <c r="D3995" s="5" t="s">
        <v>24</v>
      </c>
      <c r="E3995" s="6">
        <v>463.24</v>
      </c>
      <c r="F3995" s="6">
        <v>1150.0999999999999</v>
      </c>
      <c r="G3995" s="6">
        <v>1613.34</v>
      </c>
      <c r="H3995" s="6" t="str">
        <f>VLOOKUP(Tabla1[[#This Row],[Caja]],Originales!$I$3:$K$6,2,FALSE)</f>
        <v>Tenerife Norte</v>
      </c>
      <c r="I3995" s="6" t="str">
        <f>VLOOKUP(Tabla1[[#This Row],[Caja]],Originales!$I$3:$K$6,3,FALSE)</f>
        <v>Tenerife</v>
      </c>
      <c r="J3995" s="9" t="str">
        <f>VLOOKUP(Tabla1[[#This Row],[CodigoEmpleado]],Originales!$M$3:$P$13,2,FALSE)</f>
        <v>Ana</v>
      </c>
      <c r="K3995" s="10">
        <f>YEAR(Tabla1[[#This Row],[Fecha]])</f>
        <v>2012</v>
      </c>
      <c r="L3995" s="11">
        <f>MONTH(Tabla1[[#This Row],[Fecha]])</f>
        <v>7</v>
      </c>
      <c r="M3995" s="11">
        <f>DAY(Tabla1[[#This Row],[Fecha]])</f>
        <v>6</v>
      </c>
      <c r="N3995" s="11">
        <f>WEEKDAY(Tabla1[[#This Row],[Fecha]],2)</f>
        <v>5</v>
      </c>
      <c r="O3995" s="11" t="str">
        <f t="shared" si="62"/>
        <v>Viernes</v>
      </c>
    </row>
    <row r="3996" spans="1:15" x14ac:dyDescent="0.25">
      <c r="A3996" s="4">
        <v>41096</v>
      </c>
      <c r="B3996">
        <v>2</v>
      </c>
      <c r="C3996">
        <v>1</v>
      </c>
      <c r="D3996" s="5" t="s">
        <v>30</v>
      </c>
      <c r="E3996" s="6">
        <v>673.35</v>
      </c>
      <c r="F3996" s="6">
        <v>1074.72</v>
      </c>
      <c r="G3996" s="6">
        <v>1748.07</v>
      </c>
      <c r="H3996" s="6" t="str">
        <f>VLOOKUP(Tabla1[[#This Row],[Caja]],Originales!$I$3:$K$6,2,FALSE)</f>
        <v>Tenerife Sur</v>
      </c>
      <c r="I3996" s="6" t="str">
        <f>VLOOKUP(Tabla1[[#This Row],[Caja]],Originales!$I$3:$K$6,3,FALSE)</f>
        <v>Tenerife</v>
      </c>
      <c r="J3996" s="9" t="str">
        <f>VLOOKUP(Tabla1[[#This Row],[CodigoEmpleado]],Originales!$M$3:$P$13,2,FALSE)</f>
        <v>Juan</v>
      </c>
      <c r="K3996" s="10">
        <f>YEAR(Tabla1[[#This Row],[Fecha]])</f>
        <v>2012</v>
      </c>
      <c r="L3996" s="11">
        <f>MONTH(Tabla1[[#This Row],[Fecha]])</f>
        <v>7</v>
      </c>
      <c r="M3996" s="11">
        <f>DAY(Tabla1[[#This Row],[Fecha]])</f>
        <v>6</v>
      </c>
      <c r="N3996" s="11">
        <f>WEEKDAY(Tabla1[[#This Row],[Fecha]],2)</f>
        <v>5</v>
      </c>
      <c r="O3996" s="11" t="str">
        <f t="shared" si="62"/>
        <v>Viernes</v>
      </c>
    </row>
    <row r="3997" spans="1:15" x14ac:dyDescent="0.25">
      <c r="A3997" s="4">
        <v>41096</v>
      </c>
      <c r="B3997">
        <v>2</v>
      </c>
      <c r="C3997">
        <v>2</v>
      </c>
      <c r="D3997" s="5" t="s">
        <v>16</v>
      </c>
      <c r="E3997" s="6">
        <v>687.64</v>
      </c>
      <c r="F3997" s="6">
        <v>1276.3900000000001</v>
      </c>
      <c r="G3997" s="6">
        <v>1964.03</v>
      </c>
      <c r="H3997" s="6" t="str">
        <f>VLOOKUP(Tabla1[[#This Row],[Caja]],Originales!$I$3:$K$6,2,FALSE)</f>
        <v>Tenerife Sur</v>
      </c>
      <c r="I3997" s="6" t="str">
        <f>VLOOKUP(Tabla1[[#This Row],[Caja]],Originales!$I$3:$K$6,3,FALSE)</f>
        <v>Tenerife</v>
      </c>
      <c r="J3997" s="9" t="str">
        <f>VLOOKUP(Tabla1[[#This Row],[CodigoEmpleado]],Originales!$M$3:$P$13,2,FALSE)</f>
        <v>Jorge</v>
      </c>
      <c r="K3997" s="10">
        <f>YEAR(Tabla1[[#This Row],[Fecha]])</f>
        <v>2012</v>
      </c>
      <c r="L3997" s="11">
        <f>MONTH(Tabla1[[#This Row],[Fecha]])</f>
        <v>7</v>
      </c>
      <c r="M3997" s="11">
        <f>DAY(Tabla1[[#This Row],[Fecha]])</f>
        <v>6</v>
      </c>
      <c r="N3997" s="11">
        <f>WEEKDAY(Tabla1[[#This Row],[Fecha]],2)</f>
        <v>5</v>
      </c>
      <c r="O3997" s="11" t="str">
        <f t="shared" si="62"/>
        <v>Viernes</v>
      </c>
    </row>
    <row r="3998" spans="1:15" x14ac:dyDescent="0.25">
      <c r="A3998" s="4">
        <v>41096</v>
      </c>
      <c r="B3998">
        <v>3</v>
      </c>
      <c r="C3998">
        <v>1</v>
      </c>
      <c r="D3998" s="5" t="s">
        <v>22</v>
      </c>
      <c r="E3998" s="6">
        <v>466.85</v>
      </c>
      <c r="F3998" s="6">
        <v>1159.24</v>
      </c>
      <c r="G3998" s="6">
        <v>1626.09</v>
      </c>
      <c r="H3998" s="6" t="str">
        <f>VLOOKUP(Tabla1[[#This Row],[Caja]],Originales!$I$3:$K$6,2,FALSE)</f>
        <v>Las Canteras</v>
      </c>
      <c r="I3998" s="6" t="str">
        <f>VLOOKUP(Tabla1[[#This Row],[Caja]],Originales!$I$3:$K$6,3,FALSE)</f>
        <v>Las Palmas</v>
      </c>
      <c r="J3998" s="9" t="str">
        <f>VLOOKUP(Tabla1[[#This Row],[CodigoEmpleado]],Originales!$M$3:$P$13,2,FALSE)</f>
        <v>Paco</v>
      </c>
      <c r="K3998" s="10">
        <f>YEAR(Tabla1[[#This Row],[Fecha]])</f>
        <v>2012</v>
      </c>
      <c r="L3998" s="11">
        <f>MONTH(Tabla1[[#This Row],[Fecha]])</f>
        <v>7</v>
      </c>
      <c r="M3998" s="11">
        <f>DAY(Tabla1[[#This Row],[Fecha]])</f>
        <v>6</v>
      </c>
      <c r="N3998" s="11">
        <f>WEEKDAY(Tabla1[[#This Row],[Fecha]],2)</f>
        <v>5</v>
      </c>
      <c r="O3998" s="11" t="str">
        <f t="shared" si="62"/>
        <v>Viernes</v>
      </c>
    </row>
    <row r="3999" spans="1:15" x14ac:dyDescent="0.25">
      <c r="A3999" s="4">
        <v>41096</v>
      </c>
      <c r="B3999">
        <v>3</v>
      </c>
      <c r="C3999">
        <v>2</v>
      </c>
      <c r="D3999" s="5" t="s">
        <v>27</v>
      </c>
      <c r="E3999" s="6">
        <v>620.38</v>
      </c>
      <c r="F3999" s="6">
        <v>1075.72</v>
      </c>
      <c r="G3999" s="6">
        <v>1696.1</v>
      </c>
      <c r="H3999" s="6" t="str">
        <f>VLOOKUP(Tabla1[[#This Row],[Caja]],Originales!$I$3:$K$6,2,FALSE)</f>
        <v>Las Canteras</v>
      </c>
      <c r="I3999" s="6" t="str">
        <f>VLOOKUP(Tabla1[[#This Row],[Caja]],Originales!$I$3:$K$6,3,FALSE)</f>
        <v>Las Palmas</v>
      </c>
      <c r="J3999" s="9" t="str">
        <f>VLOOKUP(Tabla1[[#This Row],[CodigoEmpleado]],Originales!$M$3:$P$13,2,FALSE)</f>
        <v>Bea</v>
      </c>
      <c r="K3999" s="10">
        <f>YEAR(Tabla1[[#This Row],[Fecha]])</f>
        <v>2012</v>
      </c>
      <c r="L3999" s="11">
        <f>MONTH(Tabla1[[#This Row],[Fecha]])</f>
        <v>7</v>
      </c>
      <c r="M3999" s="11">
        <f>DAY(Tabla1[[#This Row],[Fecha]])</f>
        <v>6</v>
      </c>
      <c r="N3999" s="11">
        <f>WEEKDAY(Tabla1[[#This Row],[Fecha]],2)</f>
        <v>5</v>
      </c>
      <c r="O3999" s="11" t="str">
        <f t="shared" si="62"/>
        <v>Viernes</v>
      </c>
    </row>
    <row r="4000" spans="1:15" x14ac:dyDescent="0.25">
      <c r="A4000" s="4">
        <v>41096</v>
      </c>
      <c r="B4000">
        <v>4</v>
      </c>
      <c r="C4000">
        <v>1</v>
      </c>
      <c r="D4000" s="5" t="s">
        <v>32</v>
      </c>
      <c r="E4000" s="6">
        <v>616.47</v>
      </c>
      <c r="F4000" s="6">
        <v>1035.53</v>
      </c>
      <c r="G4000" s="6">
        <v>1652</v>
      </c>
      <c r="H4000" s="6" t="str">
        <f>VLOOKUP(Tabla1[[#This Row],[Caja]],Originales!$I$3:$K$6,2,FALSE)</f>
        <v>Telde</v>
      </c>
      <c r="I4000" s="6" t="str">
        <f>VLOOKUP(Tabla1[[#This Row],[Caja]],Originales!$I$3:$K$6,3,FALSE)</f>
        <v>Las Palmas</v>
      </c>
      <c r="J4000" s="9" t="str">
        <f>VLOOKUP(Tabla1[[#This Row],[CodigoEmpleado]],Originales!$M$3:$P$13,2,FALSE)</f>
        <v>Ana</v>
      </c>
      <c r="K4000" s="10">
        <f>YEAR(Tabla1[[#This Row],[Fecha]])</f>
        <v>2012</v>
      </c>
      <c r="L4000" s="11">
        <f>MONTH(Tabla1[[#This Row],[Fecha]])</f>
        <v>7</v>
      </c>
      <c r="M4000" s="11">
        <f>DAY(Tabla1[[#This Row],[Fecha]])</f>
        <v>6</v>
      </c>
      <c r="N4000" s="11">
        <f>WEEKDAY(Tabla1[[#This Row],[Fecha]],2)</f>
        <v>5</v>
      </c>
      <c r="O4000" s="11" t="str">
        <f t="shared" si="62"/>
        <v>Viernes</v>
      </c>
    </row>
    <row r="4001" spans="1:15" x14ac:dyDescent="0.25">
      <c r="A4001" s="4">
        <v>41096</v>
      </c>
      <c r="B4001">
        <v>4</v>
      </c>
      <c r="C4001">
        <v>2</v>
      </c>
      <c r="D4001" s="5" t="s">
        <v>37</v>
      </c>
      <c r="E4001" s="6">
        <v>579.99</v>
      </c>
      <c r="F4001" s="6">
        <v>1128.96</v>
      </c>
      <c r="G4001" s="6">
        <v>1708.95</v>
      </c>
      <c r="H4001" s="6" t="str">
        <f>VLOOKUP(Tabla1[[#This Row],[Caja]],Originales!$I$3:$K$6,2,FALSE)</f>
        <v>Telde</v>
      </c>
      <c r="I4001" s="6" t="str">
        <f>VLOOKUP(Tabla1[[#This Row],[Caja]],Originales!$I$3:$K$6,3,FALSE)</f>
        <v>Las Palmas</v>
      </c>
      <c r="J4001" s="9" t="str">
        <f>VLOOKUP(Tabla1[[#This Row],[CodigoEmpleado]],Originales!$M$3:$P$13,2,FALSE)</f>
        <v>Luis</v>
      </c>
      <c r="K4001" s="10">
        <f>YEAR(Tabla1[[#This Row],[Fecha]])</f>
        <v>2012</v>
      </c>
      <c r="L4001" s="11">
        <f>MONTH(Tabla1[[#This Row],[Fecha]])</f>
        <v>7</v>
      </c>
      <c r="M4001" s="11">
        <f>DAY(Tabla1[[#This Row],[Fecha]])</f>
        <v>6</v>
      </c>
      <c r="N4001" s="11">
        <f>WEEKDAY(Tabla1[[#This Row],[Fecha]],2)</f>
        <v>5</v>
      </c>
      <c r="O4001" s="11" t="str">
        <f t="shared" si="62"/>
        <v>Viernes</v>
      </c>
    </row>
    <row r="4002" spans="1:15" x14ac:dyDescent="0.25">
      <c r="A4002" s="4">
        <v>41097</v>
      </c>
      <c r="B4002">
        <v>1</v>
      </c>
      <c r="C4002">
        <v>1</v>
      </c>
      <c r="D4002" s="5" t="s">
        <v>40</v>
      </c>
      <c r="E4002" s="6">
        <v>474.07</v>
      </c>
      <c r="F4002" s="6">
        <v>1070.97</v>
      </c>
      <c r="G4002" s="6">
        <v>1545.04</v>
      </c>
      <c r="H4002" s="6" t="str">
        <f>VLOOKUP(Tabla1[[#This Row],[Caja]],Originales!$I$3:$K$6,2,FALSE)</f>
        <v>Tenerife Norte</v>
      </c>
      <c r="I4002" s="6" t="str">
        <f>VLOOKUP(Tabla1[[#This Row],[Caja]],Originales!$I$3:$K$6,3,FALSE)</f>
        <v>Tenerife</v>
      </c>
      <c r="J4002" s="9" t="str">
        <f>VLOOKUP(Tabla1[[#This Row],[CodigoEmpleado]],Originales!$M$3:$P$13,2,FALSE)</f>
        <v>Pepe</v>
      </c>
      <c r="K4002" s="10">
        <f>YEAR(Tabla1[[#This Row],[Fecha]])</f>
        <v>2012</v>
      </c>
      <c r="L4002" s="11">
        <f>MONTH(Tabla1[[#This Row],[Fecha]])</f>
        <v>7</v>
      </c>
      <c r="M4002" s="11">
        <f>DAY(Tabla1[[#This Row],[Fecha]])</f>
        <v>7</v>
      </c>
      <c r="N4002" s="11">
        <f>WEEKDAY(Tabla1[[#This Row],[Fecha]],2)</f>
        <v>6</v>
      </c>
      <c r="O4002" s="11" t="str">
        <f t="shared" si="62"/>
        <v>Sábado</v>
      </c>
    </row>
    <row r="4003" spans="1:15" x14ac:dyDescent="0.25">
      <c r="A4003" s="4">
        <v>41097</v>
      </c>
      <c r="B4003">
        <v>1</v>
      </c>
      <c r="C4003">
        <v>2</v>
      </c>
      <c r="D4003" s="5" t="s">
        <v>41</v>
      </c>
      <c r="E4003" s="6">
        <v>539.04999999999995</v>
      </c>
      <c r="F4003" s="6">
        <v>1330.58</v>
      </c>
      <c r="G4003" s="6">
        <v>1869.63</v>
      </c>
      <c r="H4003" s="6" t="str">
        <f>VLOOKUP(Tabla1[[#This Row],[Caja]],Originales!$I$3:$K$6,2,FALSE)</f>
        <v>Tenerife Norte</v>
      </c>
      <c r="I4003" s="6" t="str">
        <f>VLOOKUP(Tabla1[[#This Row],[Caja]],Originales!$I$3:$K$6,3,FALSE)</f>
        <v>Tenerife</v>
      </c>
      <c r="J4003" s="9" t="str">
        <f>VLOOKUP(Tabla1[[#This Row],[CodigoEmpleado]],Originales!$M$3:$P$13,2,FALSE)</f>
        <v>Javi</v>
      </c>
      <c r="K4003" s="10">
        <f>YEAR(Tabla1[[#This Row],[Fecha]])</f>
        <v>2012</v>
      </c>
      <c r="L4003" s="11">
        <f>MONTH(Tabla1[[#This Row],[Fecha]])</f>
        <v>7</v>
      </c>
      <c r="M4003" s="11">
        <f>DAY(Tabla1[[#This Row],[Fecha]])</f>
        <v>7</v>
      </c>
      <c r="N4003" s="11">
        <f>WEEKDAY(Tabla1[[#This Row],[Fecha]],2)</f>
        <v>6</v>
      </c>
      <c r="O4003" s="11" t="str">
        <f t="shared" si="62"/>
        <v>Sábado</v>
      </c>
    </row>
    <row r="4004" spans="1:15" x14ac:dyDescent="0.25">
      <c r="A4004" s="4">
        <v>41097</v>
      </c>
      <c r="B4004">
        <v>2</v>
      </c>
      <c r="C4004">
        <v>1</v>
      </c>
      <c r="D4004" s="5" t="s">
        <v>43</v>
      </c>
      <c r="E4004" s="6">
        <v>588.28</v>
      </c>
      <c r="F4004" s="6">
        <v>1076.79</v>
      </c>
      <c r="G4004" s="6">
        <v>1665.07</v>
      </c>
      <c r="H4004" s="6" t="str">
        <f>VLOOKUP(Tabla1[[#This Row],[Caja]],Originales!$I$3:$K$6,2,FALSE)</f>
        <v>Tenerife Sur</v>
      </c>
      <c r="I4004" s="6" t="str">
        <f>VLOOKUP(Tabla1[[#This Row],[Caja]],Originales!$I$3:$K$6,3,FALSE)</f>
        <v>Tenerife</v>
      </c>
      <c r="J4004" s="9" t="str">
        <f>VLOOKUP(Tabla1[[#This Row],[CodigoEmpleado]],Originales!$M$3:$P$13,2,FALSE)</f>
        <v>Jose</v>
      </c>
      <c r="K4004" s="10">
        <f>YEAR(Tabla1[[#This Row],[Fecha]])</f>
        <v>2012</v>
      </c>
      <c r="L4004" s="11">
        <f>MONTH(Tabla1[[#This Row],[Fecha]])</f>
        <v>7</v>
      </c>
      <c r="M4004" s="11">
        <f>DAY(Tabla1[[#This Row],[Fecha]])</f>
        <v>7</v>
      </c>
      <c r="N4004" s="11">
        <f>WEEKDAY(Tabla1[[#This Row],[Fecha]],2)</f>
        <v>6</v>
      </c>
      <c r="O4004" s="11" t="str">
        <f t="shared" si="62"/>
        <v>Sábado</v>
      </c>
    </row>
    <row r="4005" spans="1:15" x14ac:dyDescent="0.25">
      <c r="A4005" s="4">
        <v>41097</v>
      </c>
      <c r="B4005">
        <v>2</v>
      </c>
      <c r="C4005">
        <v>2</v>
      </c>
      <c r="D4005" s="5" t="s">
        <v>47</v>
      </c>
      <c r="E4005" s="6">
        <v>658.79</v>
      </c>
      <c r="F4005" s="6">
        <v>1022.05</v>
      </c>
      <c r="G4005" s="6">
        <v>1680.84</v>
      </c>
      <c r="H4005" s="6" t="str">
        <f>VLOOKUP(Tabla1[[#This Row],[Caja]],Originales!$I$3:$K$6,2,FALSE)</f>
        <v>Tenerife Sur</v>
      </c>
      <c r="I4005" s="6" t="str">
        <f>VLOOKUP(Tabla1[[#This Row],[Caja]],Originales!$I$3:$K$6,3,FALSE)</f>
        <v>Tenerife</v>
      </c>
      <c r="J4005" s="9" t="str">
        <f>VLOOKUP(Tabla1[[#This Row],[CodigoEmpleado]],Originales!$M$3:$P$13,2,FALSE)</f>
        <v>Toño</v>
      </c>
      <c r="K4005" s="10">
        <f>YEAR(Tabla1[[#This Row],[Fecha]])</f>
        <v>2012</v>
      </c>
      <c r="L4005" s="11">
        <f>MONTH(Tabla1[[#This Row],[Fecha]])</f>
        <v>7</v>
      </c>
      <c r="M4005" s="11">
        <f>DAY(Tabla1[[#This Row],[Fecha]])</f>
        <v>7</v>
      </c>
      <c r="N4005" s="11">
        <f>WEEKDAY(Tabla1[[#This Row],[Fecha]],2)</f>
        <v>6</v>
      </c>
      <c r="O4005" s="11" t="str">
        <f t="shared" si="62"/>
        <v>Sábado</v>
      </c>
    </row>
    <row r="4006" spans="1:15" x14ac:dyDescent="0.25">
      <c r="A4006" s="4">
        <v>41097</v>
      </c>
      <c r="B4006">
        <v>3</v>
      </c>
      <c r="C4006">
        <v>1</v>
      </c>
      <c r="D4006" s="5" t="s">
        <v>24</v>
      </c>
      <c r="E4006" s="6">
        <v>590.32000000000005</v>
      </c>
      <c r="F4006" s="6">
        <v>934.57</v>
      </c>
      <c r="G4006" s="6">
        <v>1524.89</v>
      </c>
      <c r="H4006" s="6" t="str">
        <f>VLOOKUP(Tabla1[[#This Row],[Caja]],Originales!$I$3:$K$6,2,FALSE)</f>
        <v>Las Canteras</v>
      </c>
      <c r="I4006" s="6" t="str">
        <f>VLOOKUP(Tabla1[[#This Row],[Caja]],Originales!$I$3:$K$6,3,FALSE)</f>
        <v>Las Palmas</v>
      </c>
      <c r="J4006" s="9" t="str">
        <f>VLOOKUP(Tabla1[[#This Row],[CodigoEmpleado]],Originales!$M$3:$P$13,2,FALSE)</f>
        <v>Ana</v>
      </c>
      <c r="K4006" s="10">
        <f>YEAR(Tabla1[[#This Row],[Fecha]])</f>
        <v>2012</v>
      </c>
      <c r="L4006" s="11">
        <f>MONTH(Tabla1[[#This Row],[Fecha]])</f>
        <v>7</v>
      </c>
      <c r="M4006" s="11">
        <f>DAY(Tabla1[[#This Row],[Fecha]])</f>
        <v>7</v>
      </c>
      <c r="N4006" s="11">
        <f>WEEKDAY(Tabla1[[#This Row],[Fecha]],2)</f>
        <v>6</v>
      </c>
      <c r="O4006" s="11" t="str">
        <f t="shared" si="62"/>
        <v>Sábado</v>
      </c>
    </row>
    <row r="4007" spans="1:15" x14ac:dyDescent="0.25">
      <c r="A4007" s="4">
        <v>41097</v>
      </c>
      <c r="B4007">
        <v>3</v>
      </c>
      <c r="C4007">
        <v>2</v>
      </c>
      <c r="D4007" s="5" t="s">
        <v>30</v>
      </c>
      <c r="E4007" s="6">
        <v>621.23</v>
      </c>
      <c r="F4007" s="6">
        <v>1182.6400000000001</v>
      </c>
      <c r="G4007" s="6">
        <v>1803.87</v>
      </c>
      <c r="H4007" s="6" t="str">
        <f>VLOOKUP(Tabla1[[#This Row],[Caja]],Originales!$I$3:$K$6,2,FALSE)</f>
        <v>Las Canteras</v>
      </c>
      <c r="I4007" s="6" t="str">
        <f>VLOOKUP(Tabla1[[#This Row],[Caja]],Originales!$I$3:$K$6,3,FALSE)</f>
        <v>Las Palmas</v>
      </c>
      <c r="J4007" s="9" t="str">
        <f>VLOOKUP(Tabla1[[#This Row],[CodigoEmpleado]],Originales!$M$3:$P$13,2,FALSE)</f>
        <v>Juan</v>
      </c>
      <c r="K4007" s="10">
        <f>YEAR(Tabla1[[#This Row],[Fecha]])</f>
        <v>2012</v>
      </c>
      <c r="L4007" s="11">
        <f>MONTH(Tabla1[[#This Row],[Fecha]])</f>
        <v>7</v>
      </c>
      <c r="M4007" s="11">
        <f>DAY(Tabla1[[#This Row],[Fecha]])</f>
        <v>7</v>
      </c>
      <c r="N4007" s="11">
        <f>WEEKDAY(Tabla1[[#This Row],[Fecha]],2)</f>
        <v>6</v>
      </c>
      <c r="O4007" s="11" t="str">
        <f t="shared" si="62"/>
        <v>Sábado</v>
      </c>
    </row>
    <row r="4008" spans="1:15" x14ac:dyDescent="0.25">
      <c r="A4008" s="4">
        <v>41097</v>
      </c>
      <c r="B4008">
        <v>4</v>
      </c>
      <c r="C4008">
        <v>1</v>
      </c>
      <c r="D4008" s="5" t="s">
        <v>16</v>
      </c>
      <c r="E4008" s="6">
        <v>452.71</v>
      </c>
      <c r="F4008" s="6">
        <v>1060.79</v>
      </c>
      <c r="G4008" s="6">
        <v>1513.5</v>
      </c>
      <c r="H4008" s="6" t="str">
        <f>VLOOKUP(Tabla1[[#This Row],[Caja]],Originales!$I$3:$K$6,2,FALSE)</f>
        <v>Telde</v>
      </c>
      <c r="I4008" s="6" t="str">
        <f>VLOOKUP(Tabla1[[#This Row],[Caja]],Originales!$I$3:$K$6,3,FALSE)</f>
        <v>Las Palmas</v>
      </c>
      <c r="J4008" s="9" t="str">
        <f>VLOOKUP(Tabla1[[#This Row],[CodigoEmpleado]],Originales!$M$3:$P$13,2,FALSE)</f>
        <v>Jorge</v>
      </c>
      <c r="K4008" s="10">
        <f>YEAR(Tabla1[[#This Row],[Fecha]])</f>
        <v>2012</v>
      </c>
      <c r="L4008" s="11">
        <f>MONTH(Tabla1[[#This Row],[Fecha]])</f>
        <v>7</v>
      </c>
      <c r="M4008" s="11">
        <f>DAY(Tabla1[[#This Row],[Fecha]])</f>
        <v>7</v>
      </c>
      <c r="N4008" s="11">
        <f>WEEKDAY(Tabla1[[#This Row],[Fecha]],2)</f>
        <v>6</v>
      </c>
      <c r="O4008" s="11" t="str">
        <f t="shared" si="62"/>
        <v>Sábado</v>
      </c>
    </row>
    <row r="4009" spans="1:15" x14ac:dyDescent="0.25">
      <c r="A4009" s="4">
        <v>41097</v>
      </c>
      <c r="B4009">
        <v>4</v>
      </c>
      <c r="C4009">
        <v>2</v>
      </c>
      <c r="D4009" s="5" t="s">
        <v>22</v>
      </c>
      <c r="E4009" s="6">
        <v>690.47</v>
      </c>
      <c r="F4009" s="6">
        <v>1051.81</v>
      </c>
      <c r="G4009" s="6">
        <v>1742.28</v>
      </c>
      <c r="H4009" s="6" t="str">
        <f>VLOOKUP(Tabla1[[#This Row],[Caja]],Originales!$I$3:$K$6,2,FALSE)</f>
        <v>Telde</v>
      </c>
      <c r="I4009" s="6" t="str">
        <f>VLOOKUP(Tabla1[[#This Row],[Caja]],Originales!$I$3:$K$6,3,FALSE)</f>
        <v>Las Palmas</v>
      </c>
      <c r="J4009" s="9" t="str">
        <f>VLOOKUP(Tabla1[[#This Row],[CodigoEmpleado]],Originales!$M$3:$P$13,2,FALSE)</f>
        <v>Paco</v>
      </c>
      <c r="K4009" s="10">
        <f>YEAR(Tabla1[[#This Row],[Fecha]])</f>
        <v>2012</v>
      </c>
      <c r="L4009" s="11">
        <f>MONTH(Tabla1[[#This Row],[Fecha]])</f>
        <v>7</v>
      </c>
      <c r="M4009" s="11">
        <f>DAY(Tabla1[[#This Row],[Fecha]])</f>
        <v>7</v>
      </c>
      <c r="N4009" s="11">
        <f>WEEKDAY(Tabla1[[#This Row],[Fecha]],2)</f>
        <v>6</v>
      </c>
      <c r="O4009" s="11" t="str">
        <f t="shared" si="62"/>
        <v>Sábado</v>
      </c>
    </row>
    <row r="4010" spans="1:15" x14ac:dyDescent="0.25">
      <c r="A4010" s="4">
        <v>41098</v>
      </c>
      <c r="B4010">
        <v>1</v>
      </c>
      <c r="C4010">
        <v>1</v>
      </c>
      <c r="D4010" s="5" t="s">
        <v>27</v>
      </c>
      <c r="E4010" s="6">
        <v>391.02</v>
      </c>
      <c r="F4010" s="6">
        <v>1148.49</v>
      </c>
      <c r="G4010" s="6">
        <v>1539.51</v>
      </c>
      <c r="H4010" s="6" t="str">
        <f>VLOOKUP(Tabla1[[#This Row],[Caja]],Originales!$I$3:$K$6,2,FALSE)</f>
        <v>Tenerife Norte</v>
      </c>
      <c r="I4010" s="6" t="str">
        <f>VLOOKUP(Tabla1[[#This Row],[Caja]],Originales!$I$3:$K$6,3,FALSE)</f>
        <v>Tenerife</v>
      </c>
      <c r="J4010" s="9" t="str">
        <f>VLOOKUP(Tabla1[[#This Row],[CodigoEmpleado]],Originales!$M$3:$P$13,2,FALSE)</f>
        <v>Bea</v>
      </c>
      <c r="K4010" s="10">
        <f>YEAR(Tabla1[[#This Row],[Fecha]])</f>
        <v>2012</v>
      </c>
      <c r="L4010" s="11">
        <f>MONTH(Tabla1[[#This Row],[Fecha]])</f>
        <v>7</v>
      </c>
      <c r="M4010" s="11">
        <f>DAY(Tabla1[[#This Row],[Fecha]])</f>
        <v>8</v>
      </c>
      <c r="N4010" s="11">
        <f>WEEKDAY(Tabla1[[#This Row],[Fecha]],2)</f>
        <v>7</v>
      </c>
      <c r="O4010" s="11" t="str">
        <f t="shared" si="62"/>
        <v>Domingo</v>
      </c>
    </row>
    <row r="4011" spans="1:15" x14ac:dyDescent="0.25">
      <c r="A4011" s="4">
        <v>41098</v>
      </c>
      <c r="B4011">
        <v>1</v>
      </c>
      <c r="C4011">
        <v>2</v>
      </c>
      <c r="D4011" s="5" t="s">
        <v>32</v>
      </c>
      <c r="E4011" s="6">
        <v>602.55999999999995</v>
      </c>
      <c r="F4011" s="6">
        <v>1375.43</v>
      </c>
      <c r="G4011" s="6">
        <v>1977.99</v>
      </c>
      <c r="H4011" s="6" t="str">
        <f>VLOOKUP(Tabla1[[#This Row],[Caja]],Originales!$I$3:$K$6,2,FALSE)</f>
        <v>Tenerife Norte</v>
      </c>
      <c r="I4011" s="6" t="str">
        <f>VLOOKUP(Tabla1[[#This Row],[Caja]],Originales!$I$3:$K$6,3,FALSE)</f>
        <v>Tenerife</v>
      </c>
      <c r="J4011" s="9" t="str">
        <f>VLOOKUP(Tabla1[[#This Row],[CodigoEmpleado]],Originales!$M$3:$P$13,2,FALSE)</f>
        <v>Ana</v>
      </c>
      <c r="K4011" s="10">
        <f>YEAR(Tabla1[[#This Row],[Fecha]])</f>
        <v>2012</v>
      </c>
      <c r="L4011" s="11">
        <f>MONTH(Tabla1[[#This Row],[Fecha]])</f>
        <v>7</v>
      </c>
      <c r="M4011" s="11">
        <f>DAY(Tabla1[[#This Row],[Fecha]])</f>
        <v>8</v>
      </c>
      <c r="N4011" s="11">
        <f>WEEKDAY(Tabla1[[#This Row],[Fecha]],2)</f>
        <v>7</v>
      </c>
      <c r="O4011" s="11" t="str">
        <f t="shared" si="62"/>
        <v>Domingo</v>
      </c>
    </row>
    <row r="4012" spans="1:15" x14ac:dyDescent="0.25">
      <c r="A4012" s="4">
        <v>41098</v>
      </c>
      <c r="B4012">
        <v>2</v>
      </c>
      <c r="C4012">
        <v>1</v>
      </c>
      <c r="D4012" s="5" t="s">
        <v>37</v>
      </c>
      <c r="E4012" s="6">
        <v>389.17</v>
      </c>
      <c r="F4012" s="6">
        <v>1117.05</v>
      </c>
      <c r="G4012" s="6">
        <v>1506.22</v>
      </c>
      <c r="H4012" s="6" t="str">
        <f>VLOOKUP(Tabla1[[#This Row],[Caja]],Originales!$I$3:$K$6,2,FALSE)</f>
        <v>Tenerife Sur</v>
      </c>
      <c r="I4012" s="6" t="str">
        <f>VLOOKUP(Tabla1[[#This Row],[Caja]],Originales!$I$3:$K$6,3,FALSE)</f>
        <v>Tenerife</v>
      </c>
      <c r="J4012" s="9" t="str">
        <f>VLOOKUP(Tabla1[[#This Row],[CodigoEmpleado]],Originales!$M$3:$P$13,2,FALSE)</f>
        <v>Luis</v>
      </c>
      <c r="K4012" s="10">
        <f>YEAR(Tabla1[[#This Row],[Fecha]])</f>
        <v>2012</v>
      </c>
      <c r="L4012" s="11">
        <f>MONTH(Tabla1[[#This Row],[Fecha]])</f>
        <v>7</v>
      </c>
      <c r="M4012" s="11">
        <f>DAY(Tabla1[[#This Row],[Fecha]])</f>
        <v>8</v>
      </c>
      <c r="N4012" s="11">
        <f>WEEKDAY(Tabla1[[#This Row],[Fecha]],2)</f>
        <v>7</v>
      </c>
      <c r="O4012" s="11" t="str">
        <f t="shared" si="62"/>
        <v>Domingo</v>
      </c>
    </row>
    <row r="4013" spans="1:15" x14ac:dyDescent="0.25">
      <c r="A4013" s="4">
        <v>41098</v>
      </c>
      <c r="B4013">
        <v>2</v>
      </c>
      <c r="C4013">
        <v>2</v>
      </c>
      <c r="D4013" s="5" t="s">
        <v>40</v>
      </c>
      <c r="E4013" s="6">
        <v>428.21</v>
      </c>
      <c r="F4013" s="6">
        <v>1188</v>
      </c>
      <c r="G4013" s="6">
        <v>1616.21</v>
      </c>
      <c r="H4013" s="6" t="str">
        <f>VLOOKUP(Tabla1[[#This Row],[Caja]],Originales!$I$3:$K$6,2,FALSE)</f>
        <v>Tenerife Sur</v>
      </c>
      <c r="I4013" s="6" t="str">
        <f>VLOOKUP(Tabla1[[#This Row],[Caja]],Originales!$I$3:$K$6,3,FALSE)</f>
        <v>Tenerife</v>
      </c>
      <c r="J4013" s="9" t="str">
        <f>VLOOKUP(Tabla1[[#This Row],[CodigoEmpleado]],Originales!$M$3:$P$13,2,FALSE)</f>
        <v>Pepe</v>
      </c>
      <c r="K4013" s="10">
        <f>YEAR(Tabla1[[#This Row],[Fecha]])</f>
        <v>2012</v>
      </c>
      <c r="L4013" s="11">
        <f>MONTH(Tabla1[[#This Row],[Fecha]])</f>
        <v>7</v>
      </c>
      <c r="M4013" s="11">
        <f>DAY(Tabla1[[#This Row],[Fecha]])</f>
        <v>8</v>
      </c>
      <c r="N4013" s="11">
        <f>WEEKDAY(Tabla1[[#This Row],[Fecha]],2)</f>
        <v>7</v>
      </c>
      <c r="O4013" s="11" t="str">
        <f t="shared" si="62"/>
        <v>Domingo</v>
      </c>
    </row>
    <row r="4014" spans="1:15" x14ac:dyDescent="0.25">
      <c r="A4014" s="4">
        <v>41098</v>
      </c>
      <c r="B4014">
        <v>3</v>
      </c>
      <c r="C4014">
        <v>1</v>
      </c>
      <c r="D4014" s="5" t="s">
        <v>41</v>
      </c>
      <c r="E4014" s="6">
        <v>617.13</v>
      </c>
      <c r="F4014" s="6">
        <v>1081.82</v>
      </c>
      <c r="G4014" s="6">
        <v>1698.95</v>
      </c>
      <c r="H4014" s="6" t="str">
        <f>VLOOKUP(Tabla1[[#This Row],[Caja]],Originales!$I$3:$K$6,2,FALSE)</f>
        <v>Las Canteras</v>
      </c>
      <c r="I4014" s="6" t="str">
        <f>VLOOKUP(Tabla1[[#This Row],[Caja]],Originales!$I$3:$K$6,3,FALSE)</f>
        <v>Las Palmas</v>
      </c>
      <c r="J4014" s="9" t="str">
        <f>VLOOKUP(Tabla1[[#This Row],[CodigoEmpleado]],Originales!$M$3:$P$13,2,FALSE)</f>
        <v>Javi</v>
      </c>
      <c r="K4014" s="10">
        <f>YEAR(Tabla1[[#This Row],[Fecha]])</f>
        <v>2012</v>
      </c>
      <c r="L4014" s="11">
        <f>MONTH(Tabla1[[#This Row],[Fecha]])</f>
        <v>7</v>
      </c>
      <c r="M4014" s="11">
        <f>DAY(Tabla1[[#This Row],[Fecha]])</f>
        <v>8</v>
      </c>
      <c r="N4014" s="11">
        <f>WEEKDAY(Tabla1[[#This Row],[Fecha]],2)</f>
        <v>7</v>
      </c>
      <c r="O4014" s="11" t="str">
        <f t="shared" si="62"/>
        <v>Domingo</v>
      </c>
    </row>
    <row r="4015" spans="1:15" x14ac:dyDescent="0.25">
      <c r="A4015" s="4">
        <v>41098</v>
      </c>
      <c r="B4015">
        <v>3</v>
      </c>
      <c r="C4015">
        <v>2</v>
      </c>
      <c r="D4015" s="5" t="s">
        <v>43</v>
      </c>
      <c r="E4015" s="6">
        <v>617.07000000000005</v>
      </c>
      <c r="F4015" s="6">
        <v>1152.28</v>
      </c>
      <c r="G4015" s="6">
        <v>1769.35</v>
      </c>
      <c r="H4015" s="6" t="str">
        <f>VLOOKUP(Tabla1[[#This Row],[Caja]],Originales!$I$3:$K$6,2,FALSE)</f>
        <v>Las Canteras</v>
      </c>
      <c r="I4015" s="6" t="str">
        <f>VLOOKUP(Tabla1[[#This Row],[Caja]],Originales!$I$3:$K$6,3,FALSE)</f>
        <v>Las Palmas</v>
      </c>
      <c r="J4015" s="9" t="str">
        <f>VLOOKUP(Tabla1[[#This Row],[CodigoEmpleado]],Originales!$M$3:$P$13,2,FALSE)</f>
        <v>Jose</v>
      </c>
      <c r="K4015" s="10">
        <f>YEAR(Tabla1[[#This Row],[Fecha]])</f>
        <v>2012</v>
      </c>
      <c r="L4015" s="11">
        <f>MONTH(Tabla1[[#This Row],[Fecha]])</f>
        <v>7</v>
      </c>
      <c r="M4015" s="11">
        <f>DAY(Tabla1[[#This Row],[Fecha]])</f>
        <v>8</v>
      </c>
      <c r="N4015" s="11">
        <f>WEEKDAY(Tabla1[[#This Row],[Fecha]],2)</f>
        <v>7</v>
      </c>
      <c r="O4015" s="11" t="str">
        <f t="shared" si="62"/>
        <v>Domingo</v>
      </c>
    </row>
    <row r="4016" spans="1:15" x14ac:dyDescent="0.25">
      <c r="A4016" s="4">
        <v>41098</v>
      </c>
      <c r="B4016">
        <v>4</v>
      </c>
      <c r="C4016">
        <v>1</v>
      </c>
      <c r="D4016" s="5" t="s">
        <v>47</v>
      </c>
      <c r="E4016" s="6">
        <v>544.58000000000004</v>
      </c>
      <c r="F4016" s="6">
        <v>1210.0899999999999</v>
      </c>
      <c r="G4016" s="6">
        <v>1754.67</v>
      </c>
      <c r="H4016" s="6" t="str">
        <f>VLOOKUP(Tabla1[[#This Row],[Caja]],Originales!$I$3:$K$6,2,FALSE)</f>
        <v>Telde</v>
      </c>
      <c r="I4016" s="6" t="str">
        <f>VLOOKUP(Tabla1[[#This Row],[Caja]],Originales!$I$3:$K$6,3,FALSE)</f>
        <v>Las Palmas</v>
      </c>
      <c r="J4016" s="9" t="str">
        <f>VLOOKUP(Tabla1[[#This Row],[CodigoEmpleado]],Originales!$M$3:$P$13,2,FALSE)</f>
        <v>Toño</v>
      </c>
      <c r="K4016" s="10">
        <f>YEAR(Tabla1[[#This Row],[Fecha]])</f>
        <v>2012</v>
      </c>
      <c r="L4016" s="11">
        <f>MONTH(Tabla1[[#This Row],[Fecha]])</f>
        <v>7</v>
      </c>
      <c r="M4016" s="11">
        <f>DAY(Tabla1[[#This Row],[Fecha]])</f>
        <v>8</v>
      </c>
      <c r="N4016" s="11">
        <f>WEEKDAY(Tabla1[[#This Row],[Fecha]],2)</f>
        <v>7</v>
      </c>
      <c r="O4016" s="11" t="str">
        <f t="shared" si="62"/>
        <v>Domingo</v>
      </c>
    </row>
    <row r="4017" spans="1:15" x14ac:dyDescent="0.25">
      <c r="A4017" s="4">
        <v>41098</v>
      </c>
      <c r="B4017">
        <v>4</v>
      </c>
      <c r="C4017">
        <v>2</v>
      </c>
      <c r="D4017" s="5" t="s">
        <v>24</v>
      </c>
      <c r="E4017" s="6">
        <v>636.13</v>
      </c>
      <c r="F4017" s="6">
        <v>1040.68</v>
      </c>
      <c r="G4017" s="6">
        <v>1676.81</v>
      </c>
      <c r="H4017" s="6" t="str">
        <f>VLOOKUP(Tabla1[[#This Row],[Caja]],Originales!$I$3:$K$6,2,FALSE)</f>
        <v>Telde</v>
      </c>
      <c r="I4017" s="6" t="str">
        <f>VLOOKUP(Tabla1[[#This Row],[Caja]],Originales!$I$3:$K$6,3,FALSE)</f>
        <v>Las Palmas</v>
      </c>
      <c r="J4017" s="9" t="str">
        <f>VLOOKUP(Tabla1[[#This Row],[CodigoEmpleado]],Originales!$M$3:$P$13,2,FALSE)</f>
        <v>Ana</v>
      </c>
      <c r="K4017" s="10">
        <f>YEAR(Tabla1[[#This Row],[Fecha]])</f>
        <v>2012</v>
      </c>
      <c r="L4017" s="11">
        <f>MONTH(Tabla1[[#This Row],[Fecha]])</f>
        <v>7</v>
      </c>
      <c r="M4017" s="11">
        <f>DAY(Tabla1[[#This Row],[Fecha]])</f>
        <v>8</v>
      </c>
      <c r="N4017" s="11">
        <f>WEEKDAY(Tabla1[[#This Row],[Fecha]],2)</f>
        <v>7</v>
      </c>
      <c r="O4017" s="11" t="str">
        <f t="shared" si="62"/>
        <v>Domingo</v>
      </c>
    </row>
    <row r="4018" spans="1:15" x14ac:dyDescent="0.25">
      <c r="A4018" s="4">
        <v>41099</v>
      </c>
      <c r="B4018">
        <v>1</v>
      </c>
      <c r="C4018">
        <v>1</v>
      </c>
      <c r="D4018" s="5" t="s">
        <v>30</v>
      </c>
      <c r="E4018" s="6">
        <v>551.61</v>
      </c>
      <c r="F4018" s="6">
        <v>981.88</v>
      </c>
      <c r="G4018" s="6">
        <v>1533.49</v>
      </c>
      <c r="H4018" s="6" t="str">
        <f>VLOOKUP(Tabla1[[#This Row],[Caja]],Originales!$I$3:$K$6,2,FALSE)</f>
        <v>Tenerife Norte</v>
      </c>
      <c r="I4018" s="6" t="str">
        <f>VLOOKUP(Tabla1[[#This Row],[Caja]],Originales!$I$3:$K$6,3,FALSE)</f>
        <v>Tenerife</v>
      </c>
      <c r="J4018" s="9" t="str">
        <f>VLOOKUP(Tabla1[[#This Row],[CodigoEmpleado]],Originales!$M$3:$P$13,2,FALSE)</f>
        <v>Juan</v>
      </c>
      <c r="K4018" s="10">
        <f>YEAR(Tabla1[[#This Row],[Fecha]])</f>
        <v>2012</v>
      </c>
      <c r="L4018" s="11">
        <f>MONTH(Tabla1[[#This Row],[Fecha]])</f>
        <v>7</v>
      </c>
      <c r="M4018" s="11">
        <f>DAY(Tabla1[[#This Row],[Fecha]])</f>
        <v>9</v>
      </c>
      <c r="N4018" s="11">
        <f>WEEKDAY(Tabla1[[#This Row],[Fecha]],2)</f>
        <v>1</v>
      </c>
      <c r="O4018" s="11" t="str">
        <f t="shared" si="62"/>
        <v>Lunes</v>
      </c>
    </row>
    <row r="4019" spans="1:15" x14ac:dyDescent="0.25">
      <c r="A4019" s="4">
        <v>41099</v>
      </c>
      <c r="B4019">
        <v>1</v>
      </c>
      <c r="C4019">
        <v>2</v>
      </c>
      <c r="D4019" s="5" t="s">
        <v>16</v>
      </c>
      <c r="E4019" s="6">
        <v>383.76</v>
      </c>
      <c r="F4019" s="6">
        <v>1175.1199999999999</v>
      </c>
      <c r="G4019" s="6">
        <v>1558.88</v>
      </c>
      <c r="H4019" s="6" t="str">
        <f>VLOOKUP(Tabla1[[#This Row],[Caja]],Originales!$I$3:$K$6,2,FALSE)</f>
        <v>Tenerife Norte</v>
      </c>
      <c r="I4019" s="6" t="str">
        <f>VLOOKUP(Tabla1[[#This Row],[Caja]],Originales!$I$3:$K$6,3,FALSE)</f>
        <v>Tenerife</v>
      </c>
      <c r="J4019" s="9" t="str">
        <f>VLOOKUP(Tabla1[[#This Row],[CodigoEmpleado]],Originales!$M$3:$P$13,2,FALSE)</f>
        <v>Jorge</v>
      </c>
      <c r="K4019" s="10">
        <f>YEAR(Tabla1[[#This Row],[Fecha]])</f>
        <v>2012</v>
      </c>
      <c r="L4019" s="11">
        <f>MONTH(Tabla1[[#This Row],[Fecha]])</f>
        <v>7</v>
      </c>
      <c r="M4019" s="11">
        <f>DAY(Tabla1[[#This Row],[Fecha]])</f>
        <v>9</v>
      </c>
      <c r="N4019" s="11">
        <f>WEEKDAY(Tabla1[[#This Row],[Fecha]],2)</f>
        <v>1</v>
      </c>
      <c r="O4019" s="11" t="str">
        <f t="shared" si="62"/>
        <v>Lunes</v>
      </c>
    </row>
    <row r="4020" spans="1:15" x14ac:dyDescent="0.25">
      <c r="A4020" s="4">
        <v>41099</v>
      </c>
      <c r="B4020">
        <v>2</v>
      </c>
      <c r="C4020">
        <v>1</v>
      </c>
      <c r="D4020" s="5" t="s">
        <v>22</v>
      </c>
      <c r="E4020" s="6">
        <v>562.13</v>
      </c>
      <c r="F4020" s="6">
        <v>985.68</v>
      </c>
      <c r="G4020" s="6">
        <v>1547.81</v>
      </c>
      <c r="H4020" s="6" t="str">
        <f>VLOOKUP(Tabla1[[#This Row],[Caja]],Originales!$I$3:$K$6,2,FALSE)</f>
        <v>Tenerife Sur</v>
      </c>
      <c r="I4020" s="6" t="str">
        <f>VLOOKUP(Tabla1[[#This Row],[Caja]],Originales!$I$3:$K$6,3,FALSE)</f>
        <v>Tenerife</v>
      </c>
      <c r="J4020" s="9" t="str">
        <f>VLOOKUP(Tabla1[[#This Row],[CodigoEmpleado]],Originales!$M$3:$P$13,2,FALSE)</f>
        <v>Paco</v>
      </c>
      <c r="K4020" s="10">
        <f>YEAR(Tabla1[[#This Row],[Fecha]])</f>
        <v>2012</v>
      </c>
      <c r="L4020" s="11">
        <f>MONTH(Tabla1[[#This Row],[Fecha]])</f>
        <v>7</v>
      </c>
      <c r="M4020" s="11">
        <f>DAY(Tabla1[[#This Row],[Fecha]])</f>
        <v>9</v>
      </c>
      <c r="N4020" s="11">
        <f>WEEKDAY(Tabla1[[#This Row],[Fecha]],2)</f>
        <v>1</v>
      </c>
      <c r="O4020" s="11" t="str">
        <f t="shared" si="62"/>
        <v>Lunes</v>
      </c>
    </row>
    <row r="4021" spans="1:15" x14ac:dyDescent="0.25">
      <c r="A4021" s="4">
        <v>41099</v>
      </c>
      <c r="B4021">
        <v>2</v>
      </c>
      <c r="C4021">
        <v>2</v>
      </c>
      <c r="D4021" s="5" t="s">
        <v>27</v>
      </c>
      <c r="E4021" s="6">
        <v>722.28</v>
      </c>
      <c r="F4021" s="6">
        <v>1209.48</v>
      </c>
      <c r="G4021" s="6">
        <v>1931.76</v>
      </c>
      <c r="H4021" s="6" t="str">
        <f>VLOOKUP(Tabla1[[#This Row],[Caja]],Originales!$I$3:$K$6,2,FALSE)</f>
        <v>Tenerife Sur</v>
      </c>
      <c r="I4021" s="6" t="str">
        <f>VLOOKUP(Tabla1[[#This Row],[Caja]],Originales!$I$3:$K$6,3,FALSE)</f>
        <v>Tenerife</v>
      </c>
      <c r="J4021" s="9" t="str">
        <f>VLOOKUP(Tabla1[[#This Row],[CodigoEmpleado]],Originales!$M$3:$P$13,2,FALSE)</f>
        <v>Bea</v>
      </c>
      <c r="K4021" s="10">
        <f>YEAR(Tabla1[[#This Row],[Fecha]])</f>
        <v>2012</v>
      </c>
      <c r="L4021" s="11">
        <f>MONTH(Tabla1[[#This Row],[Fecha]])</f>
        <v>7</v>
      </c>
      <c r="M4021" s="11">
        <f>DAY(Tabla1[[#This Row],[Fecha]])</f>
        <v>9</v>
      </c>
      <c r="N4021" s="11">
        <f>WEEKDAY(Tabla1[[#This Row],[Fecha]],2)</f>
        <v>1</v>
      </c>
      <c r="O4021" s="11" t="str">
        <f t="shared" si="62"/>
        <v>Lunes</v>
      </c>
    </row>
    <row r="4022" spans="1:15" x14ac:dyDescent="0.25">
      <c r="A4022" s="4">
        <v>41099</v>
      </c>
      <c r="B4022">
        <v>3</v>
      </c>
      <c r="C4022">
        <v>1</v>
      </c>
      <c r="D4022" s="5" t="s">
        <v>32</v>
      </c>
      <c r="E4022" s="6">
        <v>501.63</v>
      </c>
      <c r="F4022" s="6">
        <v>1062.58</v>
      </c>
      <c r="G4022" s="6">
        <v>1564.21</v>
      </c>
      <c r="H4022" s="6" t="str">
        <f>VLOOKUP(Tabla1[[#This Row],[Caja]],Originales!$I$3:$K$6,2,FALSE)</f>
        <v>Las Canteras</v>
      </c>
      <c r="I4022" s="6" t="str">
        <f>VLOOKUP(Tabla1[[#This Row],[Caja]],Originales!$I$3:$K$6,3,FALSE)</f>
        <v>Las Palmas</v>
      </c>
      <c r="J4022" s="9" t="str">
        <f>VLOOKUP(Tabla1[[#This Row],[CodigoEmpleado]],Originales!$M$3:$P$13,2,FALSE)</f>
        <v>Ana</v>
      </c>
      <c r="K4022" s="10">
        <f>YEAR(Tabla1[[#This Row],[Fecha]])</f>
        <v>2012</v>
      </c>
      <c r="L4022" s="11">
        <f>MONTH(Tabla1[[#This Row],[Fecha]])</f>
        <v>7</v>
      </c>
      <c r="M4022" s="11">
        <f>DAY(Tabla1[[#This Row],[Fecha]])</f>
        <v>9</v>
      </c>
      <c r="N4022" s="11">
        <f>WEEKDAY(Tabla1[[#This Row],[Fecha]],2)</f>
        <v>1</v>
      </c>
      <c r="O4022" s="11" t="str">
        <f t="shared" si="62"/>
        <v>Lunes</v>
      </c>
    </row>
    <row r="4023" spans="1:15" x14ac:dyDescent="0.25">
      <c r="A4023" s="4">
        <v>41099</v>
      </c>
      <c r="B4023">
        <v>3</v>
      </c>
      <c r="C4023">
        <v>2</v>
      </c>
      <c r="D4023" s="5" t="s">
        <v>37</v>
      </c>
      <c r="E4023" s="6">
        <v>602.44000000000005</v>
      </c>
      <c r="F4023" s="6">
        <v>910.17</v>
      </c>
      <c r="G4023" s="6">
        <v>1512.61</v>
      </c>
      <c r="H4023" s="6" t="str">
        <f>VLOOKUP(Tabla1[[#This Row],[Caja]],Originales!$I$3:$K$6,2,FALSE)</f>
        <v>Las Canteras</v>
      </c>
      <c r="I4023" s="6" t="str">
        <f>VLOOKUP(Tabla1[[#This Row],[Caja]],Originales!$I$3:$K$6,3,FALSE)</f>
        <v>Las Palmas</v>
      </c>
      <c r="J4023" s="9" t="str">
        <f>VLOOKUP(Tabla1[[#This Row],[CodigoEmpleado]],Originales!$M$3:$P$13,2,FALSE)</f>
        <v>Luis</v>
      </c>
      <c r="K4023" s="10">
        <f>YEAR(Tabla1[[#This Row],[Fecha]])</f>
        <v>2012</v>
      </c>
      <c r="L4023" s="11">
        <f>MONTH(Tabla1[[#This Row],[Fecha]])</f>
        <v>7</v>
      </c>
      <c r="M4023" s="11">
        <f>DAY(Tabla1[[#This Row],[Fecha]])</f>
        <v>9</v>
      </c>
      <c r="N4023" s="11">
        <f>WEEKDAY(Tabla1[[#This Row],[Fecha]],2)</f>
        <v>1</v>
      </c>
      <c r="O4023" s="11" t="str">
        <f t="shared" si="62"/>
        <v>Lunes</v>
      </c>
    </row>
    <row r="4024" spans="1:15" x14ac:dyDescent="0.25">
      <c r="A4024" s="4">
        <v>41099</v>
      </c>
      <c r="B4024">
        <v>4</v>
      </c>
      <c r="C4024">
        <v>1</v>
      </c>
      <c r="D4024" s="5" t="s">
        <v>40</v>
      </c>
      <c r="E4024" s="6">
        <v>685.77</v>
      </c>
      <c r="F4024" s="6">
        <v>1059.5999999999999</v>
      </c>
      <c r="G4024" s="6">
        <v>1745.37</v>
      </c>
      <c r="H4024" s="6" t="str">
        <f>VLOOKUP(Tabla1[[#This Row],[Caja]],Originales!$I$3:$K$6,2,FALSE)</f>
        <v>Telde</v>
      </c>
      <c r="I4024" s="6" t="str">
        <f>VLOOKUP(Tabla1[[#This Row],[Caja]],Originales!$I$3:$K$6,3,FALSE)</f>
        <v>Las Palmas</v>
      </c>
      <c r="J4024" s="9" t="str">
        <f>VLOOKUP(Tabla1[[#This Row],[CodigoEmpleado]],Originales!$M$3:$P$13,2,FALSE)</f>
        <v>Pepe</v>
      </c>
      <c r="K4024" s="10">
        <f>YEAR(Tabla1[[#This Row],[Fecha]])</f>
        <v>2012</v>
      </c>
      <c r="L4024" s="11">
        <f>MONTH(Tabla1[[#This Row],[Fecha]])</f>
        <v>7</v>
      </c>
      <c r="M4024" s="11">
        <f>DAY(Tabla1[[#This Row],[Fecha]])</f>
        <v>9</v>
      </c>
      <c r="N4024" s="11">
        <f>WEEKDAY(Tabla1[[#This Row],[Fecha]],2)</f>
        <v>1</v>
      </c>
      <c r="O4024" s="11" t="str">
        <f t="shared" si="62"/>
        <v>Lunes</v>
      </c>
    </row>
    <row r="4025" spans="1:15" x14ac:dyDescent="0.25">
      <c r="A4025" s="4">
        <v>41099</v>
      </c>
      <c r="B4025">
        <v>4</v>
      </c>
      <c r="C4025">
        <v>2</v>
      </c>
      <c r="D4025" s="5" t="s">
        <v>41</v>
      </c>
      <c r="E4025" s="6">
        <v>635.26</v>
      </c>
      <c r="F4025" s="6">
        <v>1332.56</v>
      </c>
      <c r="G4025" s="6">
        <v>1967.82</v>
      </c>
      <c r="H4025" s="6" t="str">
        <f>VLOOKUP(Tabla1[[#This Row],[Caja]],Originales!$I$3:$K$6,2,FALSE)</f>
        <v>Telde</v>
      </c>
      <c r="I4025" s="6" t="str">
        <f>VLOOKUP(Tabla1[[#This Row],[Caja]],Originales!$I$3:$K$6,3,FALSE)</f>
        <v>Las Palmas</v>
      </c>
      <c r="J4025" s="9" t="str">
        <f>VLOOKUP(Tabla1[[#This Row],[CodigoEmpleado]],Originales!$M$3:$P$13,2,FALSE)</f>
        <v>Javi</v>
      </c>
      <c r="K4025" s="10">
        <f>YEAR(Tabla1[[#This Row],[Fecha]])</f>
        <v>2012</v>
      </c>
      <c r="L4025" s="11">
        <f>MONTH(Tabla1[[#This Row],[Fecha]])</f>
        <v>7</v>
      </c>
      <c r="M4025" s="11">
        <f>DAY(Tabla1[[#This Row],[Fecha]])</f>
        <v>9</v>
      </c>
      <c r="N4025" s="11">
        <f>WEEKDAY(Tabla1[[#This Row],[Fecha]],2)</f>
        <v>1</v>
      </c>
      <c r="O4025" s="11" t="str">
        <f t="shared" si="62"/>
        <v>Lunes</v>
      </c>
    </row>
    <row r="4026" spans="1:15" x14ac:dyDescent="0.25">
      <c r="A4026" s="4">
        <v>41100</v>
      </c>
      <c r="B4026">
        <v>1</v>
      </c>
      <c r="C4026">
        <v>1</v>
      </c>
      <c r="D4026" s="5" t="s">
        <v>43</v>
      </c>
      <c r="E4026" s="6">
        <v>619.96</v>
      </c>
      <c r="F4026" s="6">
        <v>949.29</v>
      </c>
      <c r="G4026" s="6">
        <v>1569.25</v>
      </c>
      <c r="H4026" s="6" t="str">
        <f>VLOOKUP(Tabla1[[#This Row],[Caja]],Originales!$I$3:$K$6,2,FALSE)</f>
        <v>Tenerife Norte</v>
      </c>
      <c r="I4026" s="6" t="str">
        <f>VLOOKUP(Tabla1[[#This Row],[Caja]],Originales!$I$3:$K$6,3,FALSE)</f>
        <v>Tenerife</v>
      </c>
      <c r="J4026" s="9" t="str">
        <f>VLOOKUP(Tabla1[[#This Row],[CodigoEmpleado]],Originales!$M$3:$P$13,2,FALSE)</f>
        <v>Jose</v>
      </c>
      <c r="K4026" s="10">
        <f>YEAR(Tabla1[[#This Row],[Fecha]])</f>
        <v>2012</v>
      </c>
      <c r="L4026" s="11">
        <f>MONTH(Tabla1[[#This Row],[Fecha]])</f>
        <v>7</v>
      </c>
      <c r="M4026" s="11">
        <f>DAY(Tabla1[[#This Row],[Fecha]])</f>
        <v>10</v>
      </c>
      <c r="N4026" s="11">
        <f>WEEKDAY(Tabla1[[#This Row],[Fecha]],2)</f>
        <v>2</v>
      </c>
      <c r="O4026" s="11" t="str">
        <f t="shared" si="62"/>
        <v>Martes</v>
      </c>
    </row>
    <row r="4027" spans="1:15" x14ac:dyDescent="0.25">
      <c r="A4027" s="4">
        <v>41100</v>
      </c>
      <c r="B4027">
        <v>1</v>
      </c>
      <c r="C4027">
        <v>2</v>
      </c>
      <c r="D4027" s="5" t="s">
        <v>47</v>
      </c>
      <c r="E4027" s="6">
        <v>758.3</v>
      </c>
      <c r="F4027" s="6">
        <v>1149.06</v>
      </c>
      <c r="G4027" s="6">
        <v>1907.36</v>
      </c>
      <c r="H4027" s="6" t="str">
        <f>VLOOKUP(Tabla1[[#This Row],[Caja]],Originales!$I$3:$K$6,2,FALSE)</f>
        <v>Tenerife Norte</v>
      </c>
      <c r="I4027" s="6" t="str">
        <f>VLOOKUP(Tabla1[[#This Row],[Caja]],Originales!$I$3:$K$6,3,FALSE)</f>
        <v>Tenerife</v>
      </c>
      <c r="J4027" s="9" t="str">
        <f>VLOOKUP(Tabla1[[#This Row],[CodigoEmpleado]],Originales!$M$3:$P$13,2,FALSE)</f>
        <v>Toño</v>
      </c>
      <c r="K4027" s="10">
        <f>YEAR(Tabla1[[#This Row],[Fecha]])</f>
        <v>2012</v>
      </c>
      <c r="L4027" s="11">
        <f>MONTH(Tabla1[[#This Row],[Fecha]])</f>
        <v>7</v>
      </c>
      <c r="M4027" s="11">
        <f>DAY(Tabla1[[#This Row],[Fecha]])</f>
        <v>10</v>
      </c>
      <c r="N4027" s="11">
        <f>WEEKDAY(Tabla1[[#This Row],[Fecha]],2)</f>
        <v>2</v>
      </c>
      <c r="O4027" s="11" t="str">
        <f t="shared" si="62"/>
        <v>Martes</v>
      </c>
    </row>
    <row r="4028" spans="1:15" x14ac:dyDescent="0.25">
      <c r="A4028" s="4">
        <v>41100</v>
      </c>
      <c r="B4028">
        <v>2</v>
      </c>
      <c r="C4028">
        <v>1</v>
      </c>
      <c r="D4028" s="5" t="s">
        <v>24</v>
      </c>
      <c r="E4028" s="6">
        <v>620.25</v>
      </c>
      <c r="F4028" s="6">
        <v>932.88</v>
      </c>
      <c r="G4028" s="6">
        <v>1553.13</v>
      </c>
      <c r="H4028" s="6" t="str">
        <f>VLOOKUP(Tabla1[[#This Row],[Caja]],Originales!$I$3:$K$6,2,FALSE)</f>
        <v>Tenerife Sur</v>
      </c>
      <c r="I4028" s="6" t="str">
        <f>VLOOKUP(Tabla1[[#This Row],[Caja]],Originales!$I$3:$K$6,3,FALSE)</f>
        <v>Tenerife</v>
      </c>
      <c r="J4028" s="9" t="str">
        <f>VLOOKUP(Tabla1[[#This Row],[CodigoEmpleado]],Originales!$M$3:$P$13,2,FALSE)</f>
        <v>Ana</v>
      </c>
      <c r="K4028" s="10">
        <f>YEAR(Tabla1[[#This Row],[Fecha]])</f>
        <v>2012</v>
      </c>
      <c r="L4028" s="11">
        <f>MONTH(Tabla1[[#This Row],[Fecha]])</f>
        <v>7</v>
      </c>
      <c r="M4028" s="11">
        <f>DAY(Tabla1[[#This Row],[Fecha]])</f>
        <v>10</v>
      </c>
      <c r="N4028" s="11">
        <f>WEEKDAY(Tabla1[[#This Row],[Fecha]],2)</f>
        <v>2</v>
      </c>
      <c r="O4028" s="11" t="str">
        <f t="shared" si="62"/>
        <v>Martes</v>
      </c>
    </row>
    <row r="4029" spans="1:15" x14ac:dyDescent="0.25">
      <c r="A4029" s="4">
        <v>41100</v>
      </c>
      <c r="B4029">
        <v>2</v>
      </c>
      <c r="C4029">
        <v>2</v>
      </c>
      <c r="D4029" s="5" t="s">
        <v>30</v>
      </c>
      <c r="E4029" s="6">
        <v>831.78</v>
      </c>
      <c r="F4029" s="6">
        <v>1263.0999999999999</v>
      </c>
      <c r="G4029" s="6">
        <v>2094.88</v>
      </c>
      <c r="H4029" s="6" t="str">
        <f>VLOOKUP(Tabla1[[#This Row],[Caja]],Originales!$I$3:$K$6,2,FALSE)</f>
        <v>Tenerife Sur</v>
      </c>
      <c r="I4029" s="6" t="str">
        <f>VLOOKUP(Tabla1[[#This Row],[Caja]],Originales!$I$3:$K$6,3,FALSE)</f>
        <v>Tenerife</v>
      </c>
      <c r="J4029" s="9" t="str">
        <f>VLOOKUP(Tabla1[[#This Row],[CodigoEmpleado]],Originales!$M$3:$P$13,2,FALSE)</f>
        <v>Juan</v>
      </c>
      <c r="K4029" s="10">
        <f>YEAR(Tabla1[[#This Row],[Fecha]])</f>
        <v>2012</v>
      </c>
      <c r="L4029" s="11">
        <f>MONTH(Tabla1[[#This Row],[Fecha]])</f>
        <v>7</v>
      </c>
      <c r="M4029" s="11">
        <f>DAY(Tabla1[[#This Row],[Fecha]])</f>
        <v>10</v>
      </c>
      <c r="N4029" s="11">
        <f>WEEKDAY(Tabla1[[#This Row],[Fecha]],2)</f>
        <v>2</v>
      </c>
      <c r="O4029" s="11" t="str">
        <f t="shared" si="62"/>
        <v>Martes</v>
      </c>
    </row>
    <row r="4030" spans="1:15" x14ac:dyDescent="0.25">
      <c r="A4030" s="4">
        <v>41100</v>
      </c>
      <c r="B4030">
        <v>3</v>
      </c>
      <c r="C4030">
        <v>1</v>
      </c>
      <c r="D4030" s="5" t="s">
        <v>16</v>
      </c>
      <c r="E4030" s="6">
        <v>653.13</v>
      </c>
      <c r="F4030" s="6">
        <v>997.02</v>
      </c>
      <c r="G4030" s="6">
        <v>1650.15</v>
      </c>
      <c r="H4030" s="6" t="str">
        <f>VLOOKUP(Tabla1[[#This Row],[Caja]],Originales!$I$3:$K$6,2,FALSE)</f>
        <v>Las Canteras</v>
      </c>
      <c r="I4030" s="6" t="str">
        <f>VLOOKUP(Tabla1[[#This Row],[Caja]],Originales!$I$3:$K$6,3,FALSE)</f>
        <v>Las Palmas</v>
      </c>
      <c r="J4030" s="9" t="str">
        <f>VLOOKUP(Tabla1[[#This Row],[CodigoEmpleado]],Originales!$M$3:$P$13,2,FALSE)</f>
        <v>Jorge</v>
      </c>
      <c r="K4030" s="10">
        <f>YEAR(Tabla1[[#This Row],[Fecha]])</f>
        <v>2012</v>
      </c>
      <c r="L4030" s="11">
        <f>MONTH(Tabla1[[#This Row],[Fecha]])</f>
        <v>7</v>
      </c>
      <c r="M4030" s="11">
        <f>DAY(Tabla1[[#This Row],[Fecha]])</f>
        <v>10</v>
      </c>
      <c r="N4030" s="11">
        <f>WEEKDAY(Tabla1[[#This Row],[Fecha]],2)</f>
        <v>2</v>
      </c>
      <c r="O4030" s="11" t="str">
        <f t="shared" si="62"/>
        <v>Martes</v>
      </c>
    </row>
    <row r="4031" spans="1:15" x14ac:dyDescent="0.25">
      <c r="A4031" s="4">
        <v>41100</v>
      </c>
      <c r="B4031">
        <v>3</v>
      </c>
      <c r="C4031">
        <v>2</v>
      </c>
      <c r="D4031" s="5" t="s">
        <v>22</v>
      </c>
      <c r="E4031" s="6">
        <v>598.91</v>
      </c>
      <c r="F4031" s="6">
        <v>905.39</v>
      </c>
      <c r="G4031" s="6">
        <v>1504.3</v>
      </c>
      <c r="H4031" s="6" t="str">
        <f>VLOOKUP(Tabla1[[#This Row],[Caja]],Originales!$I$3:$K$6,2,FALSE)</f>
        <v>Las Canteras</v>
      </c>
      <c r="I4031" s="6" t="str">
        <f>VLOOKUP(Tabla1[[#This Row],[Caja]],Originales!$I$3:$K$6,3,FALSE)</f>
        <v>Las Palmas</v>
      </c>
      <c r="J4031" s="9" t="str">
        <f>VLOOKUP(Tabla1[[#This Row],[CodigoEmpleado]],Originales!$M$3:$P$13,2,FALSE)</f>
        <v>Paco</v>
      </c>
      <c r="K4031" s="10">
        <f>YEAR(Tabla1[[#This Row],[Fecha]])</f>
        <v>2012</v>
      </c>
      <c r="L4031" s="11">
        <f>MONTH(Tabla1[[#This Row],[Fecha]])</f>
        <v>7</v>
      </c>
      <c r="M4031" s="11">
        <f>DAY(Tabla1[[#This Row],[Fecha]])</f>
        <v>10</v>
      </c>
      <c r="N4031" s="11">
        <f>WEEKDAY(Tabla1[[#This Row],[Fecha]],2)</f>
        <v>2</v>
      </c>
      <c r="O4031" s="11" t="str">
        <f t="shared" si="62"/>
        <v>Martes</v>
      </c>
    </row>
    <row r="4032" spans="1:15" x14ac:dyDescent="0.25">
      <c r="A4032" s="4">
        <v>41100</v>
      </c>
      <c r="B4032">
        <v>4</v>
      </c>
      <c r="C4032">
        <v>1</v>
      </c>
      <c r="D4032" s="5" t="s">
        <v>27</v>
      </c>
      <c r="E4032" s="6">
        <v>668.01</v>
      </c>
      <c r="F4032" s="6">
        <v>1018.21</v>
      </c>
      <c r="G4032" s="6">
        <v>1686.22</v>
      </c>
      <c r="H4032" s="6" t="str">
        <f>VLOOKUP(Tabla1[[#This Row],[Caja]],Originales!$I$3:$K$6,2,FALSE)</f>
        <v>Telde</v>
      </c>
      <c r="I4032" s="6" t="str">
        <f>VLOOKUP(Tabla1[[#This Row],[Caja]],Originales!$I$3:$K$6,3,FALSE)</f>
        <v>Las Palmas</v>
      </c>
      <c r="J4032" s="9" t="str">
        <f>VLOOKUP(Tabla1[[#This Row],[CodigoEmpleado]],Originales!$M$3:$P$13,2,FALSE)</f>
        <v>Bea</v>
      </c>
      <c r="K4032" s="10">
        <f>YEAR(Tabla1[[#This Row],[Fecha]])</f>
        <v>2012</v>
      </c>
      <c r="L4032" s="11">
        <f>MONTH(Tabla1[[#This Row],[Fecha]])</f>
        <v>7</v>
      </c>
      <c r="M4032" s="11">
        <f>DAY(Tabla1[[#This Row],[Fecha]])</f>
        <v>10</v>
      </c>
      <c r="N4032" s="11">
        <f>WEEKDAY(Tabla1[[#This Row],[Fecha]],2)</f>
        <v>2</v>
      </c>
      <c r="O4032" s="11" t="str">
        <f t="shared" si="62"/>
        <v>Martes</v>
      </c>
    </row>
    <row r="4033" spans="1:15" x14ac:dyDescent="0.25">
      <c r="A4033" s="4">
        <v>41100</v>
      </c>
      <c r="B4033">
        <v>4</v>
      </c>
      <c r="C4033">
        <v>2</v>
      </c>
      <c r="D4033" s="5" t="s">
        <v>32</v>
      </c>
      <c r="E4033" s="6">
        <v>825.11</v>
      </c>
      <c r="F4033" s="6">
        <v>1245.33</v>
      </c>
      <c r="G4033" s="6">
        <v>2070.44</v>
      </c>
      <c r="H4033" s="6" t="str">
        <f>VLOOKUP(Tabla1[[#This Row],[Caja]],Originales!$I$3:$K$6,2,FALSE)</f>
        <v>Telde</v>
      </c>
      <c r="I4033" s="6" t="str">
        <f>VLOOKUP(Tabla1[[#This Row],[Caja]],Originales!$I$3:$K$6,3,FALSE)</f>
        <v>Las Palmas</v>
      </c>
      <c r="J4033" s="9" t="str">
        <f>VLOOKUP(Tabla1[[#This Row],[CodigoEmpleado]],Originales!$M$3:$P$13,2,FALSE)</f>
        <v>Ana</v>
      </c>
      <c r="K4033" s="10">
        <f>YEAR(Tabla1[[#This Row],[Fecha]])</f>
        <v>2012</v>
      </c>
      <c r="L4033" s="11">
        <f>MONTH(Tabla1[[#This Row],[Fecha]])</f>
        <v>7</v>
      </c>
      <c r="M4033" s="11">
        <f>DAY(Tabla1[[#This Row],[Fecha]])</f>
        <v>10</v>
      </c>
      <c r="N4033" s="11">
        <f>WEEKDAY(Tabla1[[#This Row],[Fecha]],2)</f>
        <v>2</v>
      </c>
      <c r="O4033" s="11" t="str">
        <f t="shared" si="62"/>
        <v>Martes</v>
      </c>
    </row>
    <row r="4034" spans="1:15" x14ac:dyDescent="0.25">
      <c r="A4034" s="4">
        <v>41101</v>
      </c>
      <c r="B4034">
        <v>1</v>
      </c>
      <c r="C4034">
        <v>1</v>
      </c>
      <c r="D4034" s="5" t="s">
        <v>37</v>
      </c>
      <c r="E4034" s="6">
        <v>690.13</v>
      </c>
      <c r="F4034" s="6">
        <v>1069.99</v>
      </c>
      <c r="G4034" s="6">
        <v>1760.12</v>
      </c>
      <c r="H4034" s="6" t="str">
        <f>VLOOKUP(Tabla1[[#This Row],[Caja]],Originales!$I$3:$K$6,2,FALSE)</f>
        <v>Tenerife Norte</v>
      </c>
      <c r="I4034" s="6" t="str">
        <f>VLOOKUP(Tabla1[[#This Row],[Caja]],Originales!$I$3:$K$6,3,FALSE)</f>
        <v>Tenerife</v>
      </c>
      <c r="J4034" s="9" t="str">
        <f>VLOOKUP(Tabla1[[#This Row],[CodigoEmpleado]],Originales!$M$3:$P$13,2,FALSE)</f>
        <v>Luis</v>
      </c>
      <c r="K4034" s="10">
        <f>YEAR(Tabla1[[#This Row],[Fecha]])</f>
        <v>2012</v>
      </c>
      <c r="L4034" s="11">
        <f>MONTH(Tabla1[[#This Row],[Fecha]])</f>
        <v>7</v>
      </c>
      <c r="M4034" s="11">
        <f>DAY(Tabla1[[#This Row],[Fecha]])</f>
        <v>11</v>
      </c>
      <c r="N4034" s="11">
        <f>WEEKDAY(Tabla1[[#This Row],[Fecha]],2)</f>
        <v>3</v>
      </c>
      <c r="O4034" s="11" t="str">
        <f t="shared" ref="O4034:O4097" si="63">IF(N4034=1,"Lunes",IF(N4034=2,"Martes",IF(N4034=3,"Miércoles",IF(N4034=4,"Jueves",IF(N4034=5,"Viernes",IF(N4034=6,"Sábado","Domingo"))))))</f>
        <v>Miércoles</v>
      </c>
    </row>
    <row r="4035" spans="1:15" x14ac:dyDescent="0.25">
      <c r="A4035" s="4">
        <v>41101</v>
      </c>
      <c r="B4035">
        <v>1</v>
      </c>
      <c r="C4035">
        <v>2</v>
      </c>
      <c r="D4035" s="5" t="s">
        <v>40</v>
      </c>
      <c r="E4035" s="6">
        <v>623.85</v>
      </c>
      <c r="F4035" s="6">
        <v>971.67</v>
      </c>
      <c r="G4035" s="6">
        <v>1595.52</v>
      </c>
      <c r="H4035" s="6" t="str">
        <f>VLOOKUP(Tabla1[[#This Row],[Caja]],Originales!$I$3:$K$6,2,FALSE)</f>
        <v>Tenerife Norte</v>
      </c>
      <c r="I4035" s="6" t="str">
        <f>VLOOKUP(Tabla1[[#This Row],[Caja]],Originales!$I$3:$K$6,3,FALSE)</f>
        <v>Tenerife</v>
      </c>
      <c r="J4035" s="9" t="str">
        <f>VLOOKUP(Tabla1[[#This Row],[CodigoEmpleado]],Originales!$M$3:$P$13,2,FALSE)</f>
        <v>Pepe</v>
      </c>
      <c r="K4035" s="10">
        <f>YEAR(Tabla1[[#This Row],[Fecha]])</f>
        <v>2012</v>
      </c>
      <c r="L4035" s="11">
        <f>MONTH(Tabla1[[#This Row],[Fecha]])</f>
        <v>7</v>
      </c>
      <c r="M4035" s="11">
        <f>DAY(Tabla1[[#This Row],[Fecha]])</f>
        <v>11</v>
      </c>
      <c r="N4035" s="11">
        <f>WEEKDAY(Tabla1[[#This Row],[Fecha]],2)</f>
        <v>3</v>
      </c>
      <c r="O4035" s="11" t="str">
        <f t="shared" si="63"/>
        <v>Miércoles</v>
      </c>
    </row>
    <row r="4036" spans="1:15" x14ac:dyDescent="0.25">
      <c r="A4036" s="4">
        <v>41101</v>
      </c>
      <c r="B4036">
        <v>2</v>
      </c>
      <c r="C4036">
        <v>1</v>
      </c>
      <c r="D4036" s="5" t="s">
        <v>41</v>
      </c>
      <c r="E4036" s="6">
        <v>628.5</v>
      </c>
      <c r="F4036" s="6">
        <v>981.3</v>
      </c>
      <c r="G4036" s="6">
        <v>1609.8</v>
      </c>
      <c r="H4036" s="6" t="str">
        <f>VLOOKUP(Tabla1[[#This Row],[Caja]],Originales!$I$3:$K$6,2,FALSE)</f>
        <v>Tenerife Sur</v>
      </c>
      <c r="I4036" s="6" t="str">
        <f>VLOOKUP(Tabla1[[#This Row],[Caja]],Originales!$I$3:$K$6,3,FALSE)</f>
        <v>Tenerife</v>
      </c>
      <c r="J4036" s="9" t="str">
        <f>VLOOKUP(Tabla1[[#This Row],[CodigoEmpleado]],Originales!$M$3:$P$13,2,FALSE)</f>
        <v>Javi</v>
      </c>
      <c r="K4036" s="10">
        <f>YEAR(Tabla1[[#This Row],[Fecha]])</f>
        <v>2012</v>
      </c>
      <c r="L4036" s="11">
        <f>MONTH(Tabla1[[#This Row],[Fecha]])</f>
        <v>7</v>
      </c>
      <c r="M4036" s="11">
        <f>DAY(Tabla1[[#This Row],[Fecha]])</f>
        <v>11</v>
      </c>
      <c r="N4036" s="11">
        <f>WEEKDAY(Tabla1[[#This Row],[Fecha]],2)</f>
        <v>3</v>
      </c>
      <c r="O4036" s="11" t="str">
        <f t="shared" si="63"/>
        <v>Miércoles</v>
      </c>
    </row>
    <row r="4037" spans="1:15" x14ac:dyDescent="0.25">
      <c r="A4037" s="4">
        <v>41101</v>
      </c>
      <c r="B4037">
        <v>2</v>
      </c>
      <c r="C4037">
        <v>2</v>
      </c>
      <c r="D4037" s="5" t="s">
        <v>43</v>
      </c>
      <c r="E4037" s="6">
        <v>692.02</v>
      </c>
      <c r="F4037" s="6">
        <v>1042.99</v>
      </c>
      <c r="G4037" s="6">
        <v>1735.01</v>
      </c>
      <c r="H4037" s="6" t="str">
        <f>VLOOKUP(Tabla1[[#This Row],[Caja]],Originales!$I$3:$K$6,2,FALSE)</f>
        <v>Tenerife Sur</v>
      </c>
      <c r="I4037" s="6" t="str">
        <f>VLOOKUP(Tabla1[[#This Row],[Caja]],Originales!$I$3:$K$6,3,FALSE)</f>
        <v>Tenerife</v>
      </c>
      <c r="J4037" s="9" t="str">
        <f>VLOOKUP(Tabla1[[#This Row],[CodigoEmpleado]],Originales!$M$3:$P$13,2,FALSE)</f>
        <v>Jose</v>
      </c>
      <c r="K4037" s="10">
        <f>YEAR(Tabla1[[#This Row],[Fecha]])</f>
        <v>2012</v>
      </c>
      <c r="L4037" s="11">
        <f>MONTH(Tabla1[[#This Row],[Fecha]])</f>
        <v>7</v>
      </c>
      <c r="M4037" s="11">
        <f>DAY(Tabla1[[#This Row],[Fecha]])</f>
        <v>11</v>
      </c>
      <c r="N4037" s="11">
        <f>WEEKDAY(Tabla1[[#This Row],[Fecha]],2)</f>
        <v>3</v>
      </c>
      <c r="O4037" s="11" t="str">
        <f t="shared" si="63"/>
        <v>Miércoles</v>
      </c>
    </row>
    <row r="4038" spans="1:15" x14ac:dyDescent="0.25">
      <c r="A4038" s="4">
        <v>41101</v>
      </c>
      <c r="B4038">
        <v>3</v>
      </c>
      <c r="C4038">
        <v>1</v>
      </c>
      <c r="D4038" s="5" t="s">
        <v>47</v>
      </c>
      <c r="E4038" s="6">
        <v>681.8</v>
      </c>
      <c r="F4038" s="6">
        <v>1056.47</v>
      </c>
      <c r="G4038" s="6">
        <v>1738.27</v>
      </c>
      <c r="H4038" s="6" t="str">
        <f>VLOOKUP(Tabla1[[#This Row],[Caja]],Originales!$I$3:$K$6,2,FALSE)</f>
        <v>Las Canteras</v>
      </c>
      <c r="I4038" s="6" t="str">
        <f>VLOOKUP(Tabla1[[#This Row],[Caja]],Originales!$I$3:$K$6,3,FALSE)</f>
        <v>Las Palmas</v>
      </c>
      <c r="J4038" s="9" t="str">
        <f>VLOOKUP(Tabla1[[#This Row],[CodigoEmpleado]],Originales!$M$3:$P$13,2,FALSE)</f>
        <v>Toño</v>
      </c>
      <c r="K4038" s="10">
        <f>YEAR(Tabla1[[#This Row],[Fecha]])</f>
        <v>2012</v>
      </c>
      <c r="L4038" s="11">
        <f>MONTH(Tabla1[[#This Row],[Fecha]])</f>
        <v>7</v>
      </c>
      <c r="M4038" s="11">
        <f>DAY(Tabla1[[#This Row],[Fecha]])</f>
        <v>11</v>
      </c>
      <c r="N4038" s="11">
        <f>WEEKDAY(Tabla1[[#This Row],[Fecha]],2)</f>
        <v>3</v>
      </c>
      <c r="O4038" s="11" t="str">
        <f t="shared" si="63"/>
        <v>Miércoles</v>
      </c>
    </row>
    <row r="4039" spans="1:15" x14ac:dyDescent="0.25">
      <c r="A4039" s="4">
        <v>41101</v>
      </c>
      <c r="B4039">
        <v>3</v>
      </c>
      <c r="C4039">
        <v>2</v>
      </c>
      <c r="D4039" s="5" t="s">
        <v>24</v>
      </c>
      <c r="E4039" s="6">
        <v>654.86</v>
      </c>
      <c r="F4039" s="6">
        <v>983.39</v>
      </c>
      <c r="G4039" s="6">
        <v>1638.25</v>
      </c>
      <c r="H4039" s="6" t="str">
        <f>VLOOKUP(Tabla1[[#This Row],[Caja]],Originales!$I$3:$K$6,2,FALSE)</f>
        <v>Las Canteras</v>
      </c>
      <c r="I4039" s="6" t="str">
        <f>VLOOKUP(Tabla1[[#This Row],[Caja]],Originales!$I$3:$K$6,3,FALSE)</f>
        <v>Las Palmas</v>
      </c>
      <c r="J4039" s="9" t="str">
        <f>VLOOKUP(Tabla1[[#This Row],[CodigoEmpleado]],Originales!$M$3:$P$13,2,FALSE)</f>
        <v>Ana</v>
      </c>
      <c r="K4039" s="10">
        <f>YEAR(Tabla1[[#This Row],[Fecha]])</f>
        <v>2012</v>
      </c>
      <c r="L4039" s="11">
        <f>MONTH(Tabla1[[#This Row],[Fecha]])</f>
        <v>7</v>
      </c>
      <c r="M4039" s="11">
        <f>DAY(Tabla1[[#This Row],[Fecha]])</f>
        <v>11</v>
      </c>
      <c r="N4039" s="11">
        <f>WEEKDAY(Tabla1[[#This Row],[Fecha]],2)</f>
        <v>3</v>
      </c>
      <c r="O4039" s="11" t="str">
        <f t="shared" si="63"/>
        <v>Miércoles</v>
      </c>
    </row>
    <row r="4040" spans="1:15" x14ac:dyDescent="0.25">
      <c r="A4040" s="4">
        <v>41101</v>
      </c>
      <c r="B4040">
        <v>4</v>
      </c>
      <c r="C4040">
        <v>1</v>
      </c>
      <c r="D4040" s="5" t="s">
        <v>30</v>
      </c>
      <c r="E4040" s="6">
        <v>628.80999999999995</v>
      </c>
      <c r="F4040" s="6">
        <v>963.93</v>
      </c>
      <c r="G4040" s="6">
        <v>1592.74</v>
      </c>
      <c r="H4040" s="6" t="str">
        <f>VLOOKUP(Tabla1[[#This Row],[Caja]],Originales!$I$3:$K$6,2,FALSE)</f>
        <v>Telde</v>
      </c>
      <c r="I4040" s="6" t="str">
        <f>VLOOKUP(Tabla1[[#This Row],[Caja]],Originales!$I$3:$K$6,3,FALSE)</f>
        <v>Las Palmas</v>
      </c>
      <c r="J4040" s="9" t="str">
        <f>VLOOKUP(Tabla1[[#This Row],[CodigoEmpleado]],Originales!$M$3:$P$13,2,FALSE)</f>
        <v>Juan</v>
      </c>
      <c r="K4040" s="10">
        <f>YEAR(Tabla1[[#This Row],[Fecha]])</f>
        <v>2012</v>
      </c>
      <c r="L4040" s="11">
        <f>MONTH(Tabla1[[#This Row],[Fecha]])</f>
        <v>7</v>
      </c>
      <c r="M4040" s="11">
        <f>DAY(Tabla1[[#This Row],[Fecha]])</f>
        <v>11</v>
      </c>
      <c r="N4040" s="11">
        <f>WEEKDAY(Tabla1[[#This Row],[Fecha]],2)</f>
        <v>3</v>
      </c>
      <c r="O4040" s="11" t="str">
        <f t="shared" si="63"/>
        <v>Miércoles</v>
      </c>
    </row>
    <row r="4041" spans="1:15" x14ac:dyDescent="0.25">
      <c r="A4041" s="4">
        <v>41101</v>
      </c>
      <c r="B4041">
        <v>4</v>
      </c>
      <c r="C4041">
        <v>2</v>
      </c>
      <c r="D4041" s="5" t="s">
        <v>16</v>
      </c>
      <c r="E4041" s="6">
        <v>650.1</v>
      </c>
      <c r="F4041" s="6">
        <v>985.09</v>
      </c>
      <c r="G4041" s="6">
        <v>1635.19</v>
      </c>
      <c r="H4041" s="6" t="str">
        <f>VLOOKUP(Tabla1[[#This Row],[Caja]],Originales!$I$3:$K$6,2,FALSE)</f>
        <v>Telde</v>
      </c>
      <c r="I4041" s="6" t="str">
        <f>VLOOKUP(Tabla1[[#This Row],[Caja]],Originales!$I$3:$K$6,3,FALSE)</f>
        <v>Las Palmas</v>
      </c>
      <c r="J4041" s="9" t="str">
        <f>VLOOKUP(Tabla1[[#This Row],[CodigoEmpleado]],Originales!$M$3:$P$13,2,FALSE)</f>
        <v>Jorge</v>
      </c>
      <c r="K4041" s="10">
        <f>YEAR(Tabla1[[#This Row],[Fecha]])</f>
        <v>2012</v>
      </c>
      <c r="L4041" s="11">
        <f>MONTH(Tabla1[[#This Row],[Fecha]])</f>
        <v>7</v>
      </c>
      <c r="M4041" s="11">
        <f>DAY(Tabla1[[#This Row],[Fecha]])</f>
        <v>11</v>
      </c>
      <c r="N4041" s="11">
        <f>WEEKDAY(Tabla1[[#This Row],[Fecha]],2)</f>
        <v>3</v>
      </c>
      <c r="O4041" s="11" t="str">
        <f t="shared" si="63"/>
        <v>Miércoles</v>
      </c>
    </row>
    <row r="4042" spans="1:15" x14ac:dyDescent="0.25">
      <c r="A4042" s="4">
        <v>41102</v>
      </c>
      <c r="B4042">
        <v>1</v>
      </c>
      <c r="C4042">
        <v>1</v>
      </c>
      <c r="D4042" s="5" t="s">
        <v>22</v>
      </c>
      <c r="E4042" s="6">
        <v>667.64</v>
      </c>
      <c r="F4042" s="6">
        <v>1010.33</v>
      </c>
      <c r="G4042" s="6">
        <v>1677.97</v>
      </c>
      <c r="H4042" s="6" t="str">
        <f>VLOOKUP(Tabla1[[#This Row],[Caja]],Originales!$I$3:$K$6,2,FALSE)</f>
        <v>Tenerife Norte</v>
      </c>
      <c r="I4042" s="6" t="str">
        <f>VLOOKUP(Tabla1[[#This Row],[Caja]],Originales!$I$3:$K$6,3,FALSE)</f>
        <v>Tenerife</v>
      </c>
      <c r="J4042" s="9" t="str">
        <f>VLOOKUP(Tabla1[[#This Row],[CodigoEmpleado]],Originales!$M$3:$P$13,2,FALSE)</f>
        <v>Paco</v>
      </c>
      <c r="K4042" s="10">
        <f>YEAR(Tabla1[[#This Row],[Fecha]])</f>
        <v>2012</v>
      </c>
      <c r="L4042" s="11">
        <f>MONTH(Tabla1[[#This Row],[Fecha]])</f>
        <v>7</v>
      </c>
      <c r="M4042" s="11">
        <f>DAY(Tabla1[[#This Row],[Fecha]])</f>
        <v>12</v>
      </c>
      <c r="N4042" s="11">
        <f>WEEKDAY(Tabla1[[#This Row],[Fecha]],2)</f>
        <v>4</v>
      </c>
      <c r="O4042" s="11" t="str">
        <f t="shared" si="63"/>
        <v>Jueves</v>
      </c>
    </row>
    <row r="4043" spans="1:15" x14ac:dyDescent="0.25">
      <c r="A4043" s="4">
        <v>41102</v>
      </c>
      <c r="B4043">
        <v>1</v>
      </c>
      <c r="C4043">
        <v>2</v>
      </c>
      <c r="D4043" s="5" t="s">
        <v>27</v>
      </c>
      <c r="E4043" s="6">
        <v>628.29</v>
      </c>
      <c r="F4043" s="6">
        <v>991.89</v>
      </c>
      <c r="G4043" s="6">
        <v>1620.18</v>
      </c>
      <c r="H4043" s="6" t="str">
        <f>VLOOKUP(Tabla1[[#This Row],[Caja]],Originales!$I$3:$K$6,2,FALSE)</f>
        <v>Tenerife Norte</v>
      </c>
      <c r="I4043" s="6" t="str">
        <f>VLOOKUP(Tabla1[[#This Row],[Caja]],Originales!$I$3:$K$6,3,FALSE)</f>
        <v>Tenerife</v>
      </c>
      <c r="J4043" s="9" t="str">
        <f>VLOOKUP(Tabla1[[#This Row],[CodigoEmpleado]],Originales!$M$3:$P$13,2,FALSE)</f>
        <v>Bea</v>
      </c>
      <c r="K4043" s="10">
        <f>YEAR(Tabla1[[#This Row],[Fecha]])</f>
        <v>2012</v>
      </c>
      <c r="L4043" s="11">
        <f>MONTH(Tabla1[[#This Row],[Fecha]])</f>
        <v>7</v>
      </c>
      <c r="M4043" s="11">
        <f>DAY(Tabla1[[#This Row],[Fecha]])</f>
        <v>12</v>
      </c>
      <c r="N4043" s="11">
        <f>WEEKDAY(Tabla1[[#This Row],[Fecha]],2)</f>
        <v>4</v>
      </c>
      <c r="O4043" s="11" t="str">
        <f t="shared" si="63"/>
        <v>Jueves</v>
      </c>
    </row>
    <row r="4044" spans="1:15" x14ac:dyDescent="0.25">
      <c r="A4044" s="4">
        <v>41102</v>
      </c>
      <c r="B4044">
        <v>2</v>
      </c>
      <c r="C4044">
        <v>1</v>
      </c>
      <c r="D4044" s="5" t="s">
        <v>32</v>
      </c>
      <c r="E4044" s="6">
        <v>687.14</v>
      </c>
      <c r="F4044" s="6">
        <v>1084.06</v>
      </c>
      <c r="G4044" s="6">
        <v>1771.2</v>
      </c>
      <c r="H4044" s="6" t="str">
        <f>VLOOKUP(Tabla1[[#This Row],[Caja]],Originales!$I$3:$K$6,2,FALSE)</f>
        <v>Tenerife Sur</v>
      </c>
      <c r="I4044" s="6" t="str">
        <f>VLOOKUP(Tabla1[[#This Row],[Caja]],Originales!$I$3:$K$6,3,FALSE)</f>
        <v>Tenerife</v>
      </c>
      <c r="J4044" s="9" t="str">
        <f>VLOOKUP(Tabla1[[#This Row],[CodigoEmpleado]],Originales!$M$3:$P$13,2,FALSE)</f>
        <v>Ana</v>
      </c>
      <c r="K4044" s="10">
        <f>YEAR(Tabla1[[#This Row],[Fecha]])</f>
        <v>2012</v>
      </c>
      <c r="L4044" s="11">
        <f>MONTH(Tabla1[[#This Row],[Fecha]])</f>
        <v>7</v>
      </c>
      <c r="M4044" s="11">
        <f>DAY(Tabla1[[#This Row],[Fecha]])</f>
        <v>12</v>
      </c>
      <c r="N4044" s="11">
        <f>WEEKDAY(Tabla1[[#This Row],[Fecha]],2)</f>
        <v>4</v>
      </c>
      <c r="O4044" s="11" t="str">
        <f t="shared" si="63"/>
        <v>Jueves</v>
      </c>
    </row>
    <row r="4045" spans="1:15" x14ac:dyDescent="0.25">
      <c r="A4045" s="4">
        <v>41102</v>
      </c>
      <c r="B4045">
        <v>2</v>
      </c>
      <c r="C4045">
        <v>2</v>
      </c>
      <c r="D4045" s="5" t="s">
        <v>37</v>
      </c>
      <c r="E4045" s="6">
        <v>606.20000000000005</v>
      </c>
      <c r="F4045" s="6">
        <v>912.1</v>
      </c>
      <c r="G4045" s="6">
        <v>1518.3</v>
      </c>
      <c r="H4045" s="6" t="str">
        <f>VLOOKUP(Tabla1[[#This Row],[Caja]],Originales!$I$3:$K$6,2,FALSE)</f>
        <v>Tenerife Sur</v>
      </c>
      <c r="I4045" s="6" t="str">
        <f>VLOOKUP(Tabla1[[#This Row],[Caja]],Originales!$I$3:$K$6,3,FALSE)</f>
        <v>Tenerife</v>
      </c>
      <c r="J4045" s="9" t="str">
        <f>VLOOKUP(Tabla1[[#This Row],[CodigoEmpleado]],Originales!$M$3:$P$13,2,FALSE)</f>
        <v>Luis</v>
      </c>
      <c r="K4045" s="10">
        <f>YEAR(Tabla1[[#This Row],[Fecha]])</f>
        <v>2012</v>
      </c>
      <c r="L4045" s="11">
        <f>MONTH(Tabla1[[#This Row],[Fecha]])</f>
        <v>7</v>
      </c>
      <c r="M4045" s="11">
        <f>DAY(Tabla1[[#This Row],[Fecha]])</f>
        <v>12</v>
      </c>
      <c r="N4045" s="11">
        <f>WEEKDAY(Tabla1[[#This Row],[Fecha]],2)</f>
        <v>4</v>
      </c>
      <c r="O4045" s="11" t="str">
        <f t="shared" si="63"/>
        <v>Jueves</v>
      </c>
    </row>
    <row r="4046" spans="1:15" x14ac:dyDescent="0.25">
      <c r="A4046" s="4">
        <v>41102</v>
      </c>
      <c r="B4046">
        <v>3</v>
      </c>
      <c r="C4046">
        <v>1</v>
      </c>
      <c r="D4046" s="5" t="s">
        <v>40</v>
      </c>
      <c r="E4046" s="6">
        <v>688.77</v>
      </c>
      <c r="F4046" s="6">
        <v>1059.55</v>
      </c>
      <c r="G4046" s="6">
        <v>1748.32</v>
      </c>
      <c r="H4046" s="6" t="str">
        <f>VLOOKUP(Tabla1[[#This Row],[Caja]],Originales!$I$3:$K$6,2,FALSE)</f>
        <v>Las Canteras</v>
      </c>
      <c r="I4046" s="6" t="str">
        <f>VLOOKUP(Tabla1[[#This Row],[Caja]],Originales!$I$3:$K$6,3,FALSE)</f>
        <v>Las Palmas</v>
      </c>
      <c r="J4046" s="9" t="str">
        <f>VLOOKUP(Tabla1[[#This Row],[CodigoEmpleado]],Originales!$M$3:$P$13,2,FALSE)</f>
        <v>Pepe</v>
      </c>
      <c r="K4046" s="10">
        <f>YEAR(Tabla1[[#This Row],[Fecha]])</f>
        <v>2012</v>
      </c>
      <c r="L4046" s="11">
        <f>MONTH(Tabla1[[#This Row],[Fecha]])</f>
        <v>7</v>
      </c>
      <c r="M4046" s="11">
        <f>DAY(Tabla1[[#This Row],[Fecha]])</f>
        <v>12</v>
      </c>
      <c r="N4046" s="11">
        <f>WEEKDAY(Tabla1[[#This Row],[Fecha]],2)</f>
        <v>4</v>
      </c>
      <c r="O4046" s="11" t="str">
        <f t="shared" si="63"/>
        <v>Jueves</v>
      </c>
    </row>
    <row r="4047" spans="1:15" x14ac:dyDescent="0.25">
      <c r="A4047" s="4">
        <v>41102</v>
      </c>
      <c r="B4047">
        <v>3</v>
      </c>
      <c r="C4047">
        <v>2</v>
      </c>
      <c r="D4047" s="5" t="s">
        <v>41</v>
      </c>
      <c r="E4047" s="6">
        <v>804.12</v>
      </c>
      <c r="F4047" s="6">
        <v>1222</v>
      </c>
      <c r="G4047" s="6">
        <v>2026.12</v>
      </c>
      <c r="H4047" s="6" t="str">
        <f>VLOOKUP(Tabla1[[#This Row],[Caja]],Originales!$I$3:$K$6,2,FALSE)</f>
        <v>Las Canteras</v>
      </c>
      <c r="I4047" s="6" t="str">
        <f>VLOOKUP(Tabla1[[#This Row],[Caja]],Originales!$I$3:$K$6,3,FALSE)</f>
        <v>Las Palmas</v>
      </c>
      <c r="J4047" s="9" t="str">
        <f>VLOOKUP(Tabla1[[#This Row],[CodigoEmpleado]],Originales!$M$3:$P$13,2,FALSE)</f>
        <v>Javi</v>
      </c>
      <c r="K4047" s="10">
        <f>YEAR(Tabla1[[#This Row],[Fecha]])</f>
        <v>2012</v>
      </c>
      <c r="L4047" s="11">
        <f>MONTH(Tabla1[[#This Row],[Fecha]])</f>
        <v>7</v>
      </c>
      <c r="M4047" s="11">
        <f>DAY(Tabla1[[#This Row],[Fecha]])</f>
        <v>12</v>
      </c>
      <c r="N4047" s="11">
        <f>WEEKDAY(Tabla1[[#This Row],[Fecha]],2)</f>
        <v>4</v>
      </c>
      <c r="O4047" s="11" t="str">
        <f t="shared" si="63"/>
        <v>Jueves</v>
      </c>
    </row>
    <row r="4048" spans="1:15" x14ac:dyDescent="0.25">
      <c r="A4048" s="4">
        <v>41102</v>
      </c>
      <c r="B4048">
        <v>4</v>
      </c>
      <c r="C4048">
        <v>1</v>
      </c>
      <c r="D4048" s="5" t="s">
        <v>43</v>
      </c>
      <c r="E4048" s="6">
        <v>640.28</v>
      </c>
      <c r="F4048" s="6">
        <v>974.24</v>
      </c>
      <c r="G4048" s="6">
        <v>1614.52</v>
      </c>
      <c r="H4048" s="6" t="str">
        <f>VLOOKUP(Tabla1[[#This Row],[Caja]],Originales!$I$3:$K$6,2,FALSE)</f>
        <v>Telde</v>
      </c>
      <c r="I4048" s="6" t="str">
        <f>VLOOKUP(Tabla1[[#This Row],[Caja]],Originales!$I$3:$K$6,3,FALSE)</f>
        <v>Las Palmas</v>
      </c>
      <c r="J4048" s="9" t="str">
        <f>VLOOKUP(Tabla1[[#This Row],[CodigoEmpleado]],Originales!$M$3:$P$13,2,FALSE)</f>
        <v>Jose</v>
      </c>
      <c r="K4048" s="10">
        <f>YEAR(Tabla1[[#This Row],[Fecha]])</f>
        <v>2012</v>
      </c>
      <c r="L4048" s="11">
        <f>MONTH(Tabla1[[#This Row],[Fecha]])</f>
        <v>7</v>
      </c>
      <c r="M4048" s="11">
        <f>DAY(Tabla1[[#This Row],[Fecha]])</f>
        <v>12</v>
      </c>
      <c r="N4048" s="11">
        <f>WEEKDAY(Tabla1[[#This Row],[Fecha]],2)</f>
        <v>4</v>
      </c>
      <c r="O4048" s="11" t="str">
        <f t="shared" si="63"/>
        <v>Jueves</v>
      </c>
    </row>
    <row r="4049" spans="1:15" x14ac:dyDescent="0.25">
      <c r="A4049" s="4">
        <v>41102</v>
      </c>
      <c r="B4049">
        <v>4</v>
      </c>
      <c r="C4049">
        <v>2</v>
      </c>
      <c r="D4049" s="5" t="s">
        <v>47</v>
      </c>
      <c r="E4049" s="6">
        <v>781.47</v>
      </c>
      <c r="F4049" s="6">
        <v>1222.72</v>
      </c>
      <c r="G4049" s="6">
        <v>2004.19</v>
      </c>
      <c r="H4049" s="6" t="str">
        <f>VLOOKUP(Tabla1[[#This Row],[Caja]],Originales!$I$3:$K$6,2,FALSE)</f>
        <v>Telde</v>
      </c>
      <c r="I4049" s="6" t="str">
        <f>VLOOKUP(Tabla1[[#This Row],[Caja]],Originales!$I$3:$K$6,3,FALSE)</f>
        <v>Las Palmas</v>
      </c>
      <c r="J4049" s="9" t="str">
        <f>VLOOKUP(Tabla1[[#This Row],[CodigoEmpleado]],Originales!$M$3:$P$13,2,FALSE)</f>
        <v>Toño</v>
      </c>
      <c r="K4049" s="10">
        <f>YEAR(Tabla1[[#This Row],[Fecha]])</f>
        <v>2012</v>
      </c>
      <c r="L4049" s="11">
        <f>MONTH(Tabla1[[#This Row],[Fecha]])</f>
        <v>7</v>
      </c>
      <c r="M4049" s="11">
        <f>DAY(Tabla1[[#This Row],[Fecha]])</f>
        <v>12</v>
      </c>
      <c r="N4049" s="11">
        <f>WEEKDAY(Tabla1[[#This Row],[Fecha]],2)</f>
        <v>4</v>
      </c>
      <c r="O4049" s="11" t="str">
        <f t="shared" si="63"/>
        <v>Jueves</v>
      </c>
    </row>
    <row r="4050" spans="1:15" x14ac:dyDescent="0.25">
      <c r="A4050" s="4">
        <v>41103</v>
      </c>
      <c r="B4050">
        <v>1</v>
      </c>
      <c r="C4050">
        <v>1</v>
      </c>
      <c r="D4050" s="5" t="s">
        <v>24</v>
      </c>
      <c r="E4050" s="6">
        <v>604.85</v>
      </c>
      <c r="F4050" s="6">
        <v>960.07</v>
      </c>
      <c r="G4050" s="6">
        <v>1564.92</v>
      </c>
      <c r="H4050" s="6" t="str">
        <f>VLOOKUP(Tabla1[[#This Row],[Caja]],Originales!$I$3:$K$6,2,FALSE)</f>
        <v>Tenerife Norte</v>
      </c>
      <c r="I4050" s="6" t="str">
        <f>VLOOKUP(Tabla1[[#This Row],[Caja]],Originales!$I$3:$K$6,3,FALSE)</f>
        <v>Tenerife</v>
      </c>
      <c r="J4050" s="9" t="str">
        <f>VLOOKUP(Tabla1[[#This Row],[CodigoEmpleado]],Originales!$M$3:$P$13,2,FALSE)</f>
        <v>Ana</v>
      </c>
      <c r="K4050" s="10">
        <f>YEAR(Tabla1[[#This Row],[Fecha]])</f>
        <v>2012</v>
      </c>
      <c r="L4050" s="11">
        <f>MONTH(Tabla1[[#This Row],[Fecha]])</f>
        <v>7</v>
      </c>
      <c r="M4050" s="11">
        <f>DAY(Tabla1[[#This Row],[Fecha]])</f>
        <v>13</v>
      </c>
      <c r="N4050" s="11">
        <f>WEEKDAY(Tabla1[[#This Row],[Fecha]],2)</f>
        <v>5</v>
      </c>
      <c r="O4050" s="11" t="str">
        <f t="shared" si="63"/>
        <v>Viernes</v>
      </c>
    </row>
    <row r="4051" spans="1:15" x14ac:dyDescent="0.25">
      <c r="A4051" s="4">
        <v>41103</v>
      </c>
      <c r="B4051">
        <v>1</v>
      </c>
      <c r="C4051">
        <v>2</v>
      </c>
      <c r="D4051" s="5" t="s">
        <v>30</v>
      </c>
      <c r="E4051" s="6">
        <v>618.69000000000005</v>
      </c>
      <c r="F4051" s="6">
        <v>936.4</v>
      </c>
      <c r="G4051" s="6">
        <v>1555.09</v>
      </c>
      <c r="H4051" s="6" t="str">
        <f>VLOOKUP(Tabla1[[#This Row],[Caja]],Originales!$I$3:$K$6,2,FALSE)</f>
        <v>Tenerife Norte</v>
      </c>
      <c r="I4051" s="6" t="str">
        <f>VLOOKUP(Tabla1[[#This Row],[Caja]],Originales!$I$3:$K$6,3,FALSE)</f>
        <v>Tenerife</v>
      </c>
      <c r="J4051" s="9" t="str">
        <f>VLOOKUP(Tabla1[[#This Row],[CodigoEmpleado]],Originales!$M$3:$P$13,2,FALSE)</f>
        <v>Juan</v>
      </c>
      <c r="K4051" s="10">
        <f>YEAR(Tabla1[[#This Row],[Fecha]])</f>
        <v>2012</v>
      </c>
      <c r="L4051" s="11">
        <f>MONTH(Tabla1[[#This Row],[Fecha]])</f>
        <v>7</v>
      </c>
      <c r="M4051" s="11">
        <f>DAY(Tabla1[[#This Row],[Fecha]])</f>
        <v>13</v>
      </c>
      <c r="N4051" s="11">
        <f>WEEKDAY(Tabla1[[#This Row],[Fecha]],2)</f>
        <v>5</v>
      </c>
      <c r="O4051" s="11" t="str">
        <f t="shared" si="63"/>
        <v>Viernes</v>
      </c>
    </row>
    <row r="4052" spans="1:15" x14ac:dyDescent="0.25">
      <c r="A4052" s="4">
        <v>41103</v>
      </c>
      <c r="B4052">
        <v>2</v>
      </c>
      <c r="C4052">
        <v>1</v>
      </c>
      <c r="D4052" s="5" t="s">
        <v>16</v>
      </c>
      <c r="E4052" s="6">
        <v>678.36</v>
      </c>
      <c r="F4052" s="6">
        <v>1030.42</v>
      </c>
      <c r="G4052" s="6">
        <v>1708.78</v>
      </c>
      <c r="H4052" s="6" t="str">
        <f>VLOOKUP(Tabla1[[#This Row],[Caja]],Originales!$I$3:$K$6,2,FALSE)</f>
        <v>Tenerife Sur</v>
      </c>
      <c r="I4052" s="6" t="str">
        <f>VLOOKUP(Tabla1[[#This Row],[Caja]],Originales!$I$3:$K$6,3,FALSE)</f>
        <v>Tenerife</v>
      </c>
      <c r="J4052" s="9" t="str">
        <f>VLOOKUP(Tabla1[[#This Row],[CodigoEmpleado]],Originales!$M$3:$P$13,2,FALSE)</f>
        <v>Jorge</v>
      </c>
      <c r="K4052" s="10">
        <f>YEAR(Tabla1[[#This Row],[Fecha]])</f>
        <v>2012</v>
      </c>
      <c r="L4052" s="11">
        <f>MONTH(Tabla1[[#This Row],[Fecha]])</f>
        <v>7</v>
      </c>
      <c r="M4052" s="11">
        <f>DAY(Tabla1[[#This Row],[Fecha]])</f>
        <v>13</v>
      </c>
      <c r="N4052" s="11">
        <f>WEEKDAY(Tabla1[[#This Row],[Fecha]],2)</f>
        <v>5</v>
      </c>
      <c r="O4052" s="11" t="str">
        <f t="shared" si="63"/>
        <v>Viernes</v>
      </c>
    </row>
    <row r="4053" spans="1:15" x14ac:dyDescent="0.25">
      <c r="A4053" s="4">
        <v>41103</v>
      </c>
      <c r="B4053">
        <v>2</v>
      </c>
      <c r="C4053">
        <v>2</v>
      </c>
      <c r="D4053" s="5" t="s">
        <v>22</v>
      </c>
      <c r="E4053" s="6">
        <v>621.46</v>
      </c>
      <c r="F4053" s="6">
        <v>933.99</v>
      </c>
      <c r="G4053" s="6">
        <v>1555.45</v>
      </c>
      <c r="H4053" s="6" t="str">
        <f>VLOOKUP(Tabla1[[#This Row],[Caja]],Originales!$I$3:$K$6,2,FALSE)</f>
        <v>Tenerife Sur</v>
      </c>
      <c r="I4053" s="6" t="str">
        <f>VLOOKUP(Tabla1[[#This Row],[Caja]],Originales!$I$3:$K$6,3,FALSE)</f>
        <v>Tenerife</v>
      </c>
      <c r="J4053" s="9" t="str">
        <f>VLOOKUP(Tabla1[[#This Row],[CodigoEmpleado]],Originales!$M$3:$P$13,2,FALSE)</f>
        <v>Paco</v>
      </c>
      <c r="K4053" s="10">
        <f>YEAR(Tabla1[[#This Row],[Fecha]])</f>
        <v>2012</v>
      </c>
      <c r="L4053" s="11">
        <f>MONTH(Tabla1[[#This Row],[Fecha]])</f>
        <v>7</v>
      </c>
      <c r="M4053" s="11">
        <f>DAY(Tabla1[[#This Row],[Fecha]])</f>
        <v>13</v>
      </c>
      <c r="N4053" s="11">
        <f>WEEKDAY(Tabla1[[#This Row],[Fecha]],2)</f>
        <v>5</v>
      </c>
      <c r="O4053" s="11" t="str">
        <f t="shared" si="63"/>
        <v>Viernes</v>
      </c>
    </row>
    <row r="4054" spans="1:15" x14ac:dyDescent="0.25">
      <c r="A4054" s="4">
        <v>41103</v>
      </c>
      <c r="B4054">
        <v>3</v>
      </c>
      <c r="C4054">
        <v>1</v>
      </c>
      <c r="D4054" s="5" t="s">
        <v>27</v>
      </c>
      <c r="E4054" s="6">
        <v>625.11</v>
      </c>
      <c r="F4054" s="6">
        <v>987.3</v>
      </c>
      <c r="G4054" s="6">
        <v>1612.41</v>
      </c>
      <c r="H4054" s="6" t="str">
        <f>VLOOKUP(Tabla1[[#This Row],[Caja]],Originales!$I$3:$K$6,2,FALSE)</f>
        <v>Las Canteras</v>
      </c>
      <c r="I4054" s="6" t="str">
        <f>VLOOKUP(Tabla1[[#This Row],[Caja]],Originales!$I$3:$K$6,3,FALSE)</f>
        <v>Las Palmas</v>
      </c>
      <c r="J4054" s="9" t="str">
        <f>VLOOKUP(Tabla1[[#This Row],[CodigoEmpleado]],Originales!$M$3:$P$13,2,FALSE)</f>
        <v>Bea</v>
      </c>
      <c r="K4054" s="10">
        <f>YEAR(Tabla1[[#This Row],[Fecha]])</f>
        <v>2012</v>
      </c>
      <c r="L4054" s="11">
        <f>MONTH(Tabla1[[#This Row],[Fecha]])</f>
        <v>7</v>
      </c>
      <c r="M4054" s="11">
        <f>DAY(Tabla1[[#This Row],[Fecha]])</f>
        <v>13</v>
      </c>
      <c r="N4054" s="11">
        <f>WEEKDAY(Tabla1[[#This Row],[Fecha]],2)</f>
        <v>5</v>
      </c>
      <c r="O4054" s="11" t="str">
        <f t="shared" si="63"/>
        <v>Viernes</v>
      </c>
    </row>
    <row r="4055" spans="1:15" x14ac:dyDescent="0.25">
      <c r="A4055" s="4">
        <v>41103</v>
      </c>
      <c r="B4055">
        <v>3</v>
      </c>
      <c r="C4055">
        <v>2</v>
      </c>
      <c r="D4055" s="5" t="s">
        <v>32</v>
      </c>
      <c r="E4055" s="6">
        <v>601.78</v>
      </c>
      <c r="F4055" s="6">
        <v>932.95</v>
      </c>
      <c r="G4055" s="6">
        <v>1534.73</v>
      </c>
      <c r="H4055" s="6" t="str">
        <f>VLOOKUP(Tabla1[[#This Row],[Caja]],Originales!$I$3:$K$6,2,FALSE)</f>
        <v>Las Canteras</v>
      </c>
      <c r="I4055" s="6" t="str">
        <f>VLOOKUP(Tabla1[[#This Row],[Caja]],Originales!$I$3:$K$6,3,FALSE)</f>
        <v>Las Palmas</v>
      </c>
      <c r="J4055" s="9" t="str">
        <f>VLOOKUP(Tabla1[[#This Row],[CodigoEmpleado]],Originales!$M$3:$P$13,2,FALSE)</f>
        <v>Ana</v>
      </c>
      <c r="K4055" s="10">
        <f>YEAR(Tabla1[[#This Row],[Fecha]])</f>
        <v>2012</v>
      </c>
      <c r="L4055" s="11">
        <f>MONTH(Tabla1[[#This Row],[Fecha]])</f>
        <v>7</v>
      </c>
      <c r="M4055" s="11">
        <f>DAY(Tabla1[[#This Row],[Fecha]])</f>
        <v>13</v>
      </c>
      <c r="N4055" s="11">
        <f>WEEKDAY(Tabla1[[#This Row],[Fecha]],2)</f>
        <v>5</v>
      </c>
      <c r="O4055" s="11" t="str">
        <f t="shared" si="63"/>
        <v>Viernes</v>
      </c>
    </row>
    <row r="4056" spans="1:15" x14ac:dyDescent="0.25">
      <c r="A4056" s="4">
        <v>41103</v>
      </c>
      <c r="B4056">
        <v>4</v>
      </c>
      <c r="C4056">
        <v>1</v>
      </c>
      <c r="D4056" s="5" t="s">
        <v>37</v>
      </c>
      <c r="E4056" s="6">
        <v>682.81</v>
      </c>
      <c r="F4056" s="6">
        <v>1103.97</v>
      </c>
      <c r="G4056" s="6">
        <v>1786.78</v>
      </c>
      <c r="H4056" s="6" t="str">
        <f>VLOOKUP(Tabla1[[#This Row],[Caja]],Originales!$I$3:$K$6,2,FALSE)</f>
        <v>Telde</v>
      </c>
      <c r="I4056" s="6" t="str">
        <f>VLOOKUP(Tabla1[[#This Row],[Caja]],Originales!$I$3:$K$6,3,FALSE)</f>
        <v>Las Palmas</v>
      </c>
      <c r="J4056" s="9" t="str">
        <f>VLOOKUP(Tabla1[[#This Row],[CodigoEmpleado]],Originales!$M$3:$P$13,2,FALSE)</f>
        <v>Luis</v>
      </c>
      <c r="K4056" s="10">
        <f>YEAR(Tabla1[[#This Row],[Fecha]])</f>
        <v>2012</v>
      </c>
      <c r="L4056" s="11">
        <f>MONTH(Tabla1[[#This Row],[Fecha]])</f>
        <v>7</v>
      </c>
      <c r="M4056" s="11">
        <f>DAY(Tabla1[[#This Row],[Fecha]])</f>
        <v>13</v>
      </c>
      <c r="N4056" s="11">
        <f>WEEKDAY(Tabla1[[#This Row],[Fecha]],2)</f>
        <v>5</v>
      </c>
      <c r="O4056" s="11" t="str">
        <f t="shared" si="63"/>
        <v>Viernes</v>
      </c>
    </row>
    <row r="4057" spans="1:15" x14ac:dyDescent="0.25">
      <c r="A4057" s="4">
        <v>41103</v>
      </c>
      <c r="B4057">
        <v>4</v>
      </c>
      <c r="C4057">
        <v>2</v>
      </c>
      <c r="D4057" s="5" t="s">
        <v>40</v>
      </c>
      <c r="E4057" s="6">
        <v>658.37</v>
      </c>
      <c r="F4057" s="6">
        <v>1059.8499999999999</v>
      </c>
      <c r="G4057" s="6">
        <v>1718.22</v>
      </c>
      <c r="H4057" s="6" t="str">
        <f>VLOOKUP(Tabla1[[#This Row],[Caja]],Originales!$I$3:$K$6,2,FALSE)</f>
        <v>Telde</v>
      </c>
      <c r="I4057" s="6" t="str">
        <f>VLOOKUP(Tabla1[[#This Row],[Caja]],Originales!$I$3:$K$6,3,FALSE)</f>
        <v>Las Palmas</v>
      </c>
      <c r="J4057" s="9" t="str">
        <f>VLOOKUP(Tabla1[[#This Row],[CodigoEmpleado]],Originales!$M$3:$P$13,2,FALSE)</f>
        <v>Pepe</v>
      </c>
      <c r="K4057" s="10">
        <f>YEAR(Tabla1[[#This Row],[Fecha]])</f>
        <v>2012</v>
      </c>
      <c r="L4057" s="11">
        <f>MONTH(Tabla1[[#This Row],[Fecha]])</f>
        <v>7</v>
      </c>
      <c r="M4057" s="11">
        <f>DAY(Tabla1[[#This Row],[Fecha]])</f>
        <v>13</v>
      </c>
      <c r="N4057" s="11">
        <f>WEEKDAY(Tabla1[[#This Row],[Fecha]],2)</f>
        <v>5</v>
      </c>
      <c r="O4057" s="11" t="str">
        <f t="shared" si="63"/>
        <v>Viernes</v>
      </c>
    </row>
    <row r="4058" spans="1:15" x14ac:dyDescent="0.25">
      <c r="A4058" s="4">
        <v>41104</v>
      </c>
      <c r="B4058">
        <v>1</v>
      </c>
      <c r="C4058">
        <v>1</v>
      </c>
      <c r="D4058" s="5" t="s">
        <v>41</v>
      </c>
      <c r="E4058" s="6">
        <v>661.97</v>
      </c>
      <c r="F4058" s="6">
        <v>1055.1199999999999</v>
      </c>
      <c r="G4058" s="6">
        <v>1717.09</v>
      </c>
      <c r="H4058" s="6" t="str">
        <f>VLOOKUP(Tabla1[[#This Row],[Caja]],Originales!$I$3:$K$6,2,FALSE)</f>
        <v>Tenerife Norte</v>
      </c>
      <c r="I4058" s="6" t="str">
        <f>VLOOKUP(Tabla1[[#This Row],[Caja]],Originales!$I$3:$K$6,3,FALSE)</f>
        <v>Tenerife</v>
      </c>
      <c r="J4058" s="9" t="str">
        <f>VLOOKUP(Tabla1[[#This Row],[CodigoEmpleado]],Originales!$M$3:$P$13,2,FALSE)</f>
        <v>Javi</v>
      </c>
      <c r="K4058" s="10">
        <f>YEAR(Tabla1[[#This Row],[Fecha]])</f>
        <v>2012</v>
      </c>
      <c r="L4058" s="11">
        <f>MONTH(Tabla1[[#This Row],[Fecha]])</f>
        <v>7</v>
      </c>
      <c r="M4058" s="11">
        <f>DAY(Tabla1[[#This Row],[Fecha]])</f>
        <v>14</v>
      </c>
      <c r="N4058" s="11">
        <f>WEEKDAY(Tabla1[[#This Row],[Fecha]],2)</f>
        <v>6</v>
      </c>
      <c r="O4058" s="11" t="str">
        <f t="shared" si="63"/>
        <v>Sábado</v>
      </c>
    </row>
    <row r="4059" spans="1:15" x14ac:dyDescent="0.25">
      <c r="A4059" s="4">
        <v>41104</v>
      </c>
      <c r="B4059">
        <v>1</v>
      </c>
      <c r="C4059">
        <v>2</v>
      </c>
      <c r="D4059" s="5" t="s">
        <v>43</v>
      </c>
      <c r="E4059" s="6">
        <v>637.51</v>
      </c>
      <c r="F4059" s="6">
        <v>979.52</v>
      </c>
      <c r="G4059" s="6">
        <v>1617.03</v>
      </c>
      <c r="H4059" s="6" t="str">
        <f>VLOOKUP(Tabla1[[#This Row],[Caja]],Originales!$I$3:$K$6,2,FALSE)</f>
        <v>Tenerife Norte</v>
      </c>
      <c r="I4059" s="6" t="str">
        <f>VLOOKUP(Tabla1[[#This Row],[Caja]],Originales!$I$3:$K$6,3,FALSE)</f>
        <v>Tenerife</v>
      </c>
      <c r="J4059" s="9" t="str">
        <f>VLOOKUP(Tabla1[[#This Row],[CodigoEmpleado]],Originales!$M$3:$P$13,2,FALSE)</f>
        <v>Jose</v>
      </c>
      <c r="K4059" s="10">
        <f>YEAR(Tabla1[[#This Row],[Fecha]])</f>
        <v>2012</v>
      </c>
      <c r="L4059" s="11">
        <f>MONTH(Tabla1[[#This Row],[Fecha]])</f>
        <v>7</v>
      </c>
      <c r="M4059" s="11">
        <f>DAY(Tabla1[[#This Row],[Fecha]])</f>
        <v>14</v>
      </c>
      <c r="N4059" s="11">
        <f>WEEKDAY(Tabla1[[#This Row],[Fecha]],2)</f>
        <v>6</v>
      </c>
      <c r="O4059" s="11" t="str">
        <f t="shared" si="63"/>
        <v>Sábado</v>
      </c>
    </row>
    <row r="4060" spans="1:15" x14ac:dyDescent="0.25">
      <c r="A4060" s="4">
        <v>41104</v>
      </c>
      <c r="B4060">
        <v>2</v>
      </c>
      <c r="C4060">
        <v>1</v>
      </c>
      <c r="D4060" s="5" t="s">
        <v>47</v>
      </c>
      <c r="E4060" s="6">
        <v>572.09</v>
      </c>
      <c r="F4060" s="6">
        <v>948.54</v>
      </c>
      <c r="G4060" s="6">
        <v>1520.63</v>
      </c>
      <c r="H4060" s="6" t="str">
        <f>VLOOKUP(Tabla1[[#This Row],[Caja]],Originales!$I$3:$K$6,2,FALSE)</f>
        <v>Tenerife Sur</v>
      </c>
      <c r="I4060" s="6" t="str">
        <f>VLOOKUP(Tabla1[[#This Row],[Caja]],Originales!$I$3:$K$6,3,FALSE)</f>
        <v>Tenerife</v>
      </c>
      <c r="J4060" s="9" t="str">
        <f>VLOOKUP(Tabla1[[#This Row],[CodigoEmpleado]],Originales!$M$3:$P$13,2,FALSE)</f>
        <v>Toño</v>
      </c>
      <c r="K4060" s="10">
        <f>YEAR(Tabla1[[#This Row],[Fecha]])</f>
        <v>2012</v>
      </c>
      <c r="L4060" s="11">
        <f>MONTH(Tabla1[[#This Row],[Fecha]])</f>
        <v>7</v>
      </c>
      <c r="M4060" s="11">
        <f>DAY(Tabla1[[#This Row],[Fecha]])</f>
        <v>14</v>
      </c>
      <c r="N4060" s="11">
        <f>WEEKDAY(Tabla1[[#This Row],[Fecha]],2)</f>
        <v>6</v>
      </c>
      <c r="O4060" s="11" t="str">
        <f t="shared" si="63"/>
        <v>Sábado</v>
      </c>
    </row>
    <row r="4061" spans="1:15" x14ac:dyDescent="0.25">
      <c r="A4061" s="4">
        <v>41104</v>
      </c>
      <c r="B4061">
        <v>2</v>
      </c>
      <c r="C4061">
        <v>2</v>
      </c>
      <c r="D4061" s="5" t="s">
        <v>24</v>
      </c>
      <c r="E4061" s="6">
        <v>770.51</v>
      </c>
      <c r="F4061" s="6">
        <v>1239.3699999999999</v>
      </c>
      <c r="G4061" s="6">
        <v>2009.88</v>
      </c>
      <c r="H4061" s="6" t="str">
        <f>VLOOKUP(Tabla1[[#This Row],[Caja]],Originales!$I$3:$K$6,2,FALSE)</f>
        <v>Tenerife Sur</v>
      </c>
      <c r="I4061" s="6" t="str">
        <f>VLOOKUP(Tabla1[[#This Row],[Caja]],Originales!$I$3:$K$6,3,FALSE)</f>
        <v>Tenerife</v>
      </c>
      <c r="J4061" s="9" t="str">
        <f>VLOOKUP(Tabla1[[#This Row],[CodigoEmpleado]],Originales!$M$3:$P$13,2,FALSE)</f>
        <v>Ana</v>
      </c>
      <c r="K4061" s="10">
        <f>YEAR(Tabla1[[#This Row],[Fecha]])</f>
        <v>2012</v>
      </c>
      <c r="L4061" s="11">
        <f>MONTH(Tabla1[[#This Row],[Fecha]])</f>
        <v>7</v>
      </c>
      <c r="M4061" s="11">
        <f>DAY(Tabla1[[#This Row],[Fecha]])</f>
        <v>14</v>
      </c>
      <c r="N4061" s="11">
        <f>WEEKDAY(Tabla1[[#This Row],[Fecha]],2)</f>
        <v>6</v>
      </c>
      <c r="O4061" s="11" t="str">
        <f t="shared" si="63"/>
        <v>Sábado</v>
      </c>
    </row>
    <row r="4062" spans="1:15" x14ac:dyDescent="0.25">
      <c r="A4062" s="4">
        <v>41104</v>
      </c>
      <c r="B4062">
        <v>3</v>
      </c>
      <c r="C4062">
        <v>1</v>
      </c>
      <c r="D4062" s="5" t="s">
        <v>30</v>
      </c>
      <c r="E4062" s="6">
        <v>595.54999999999995</v>
      </c>
      <c r="F4062" s="6">
        <v>912.58</v>
      </c>
      <c r="G4062" s="6">
        <v>1508.13</v>
      </c>
      <c r="H4062" s="6" t="str">
        <f>VLOOKUP(Tabla1[[#This Row],[Caja]],Originales!$I$3:$K$6,2,FALSE)</f>
        <v>Las Canteras</v>
      </c>
      <c r="I4062" s="6" t="str">
        <f>VLOOKUP(Tabla1[[#This Row],[Caja]],Originales!$I$3:$K$6,3,FALSE)</f>
        <v>Las Palmas</v>
      </c>
      <c r="J4062" s="9" t="str">
        <f>VLOOKUP(Tabla1[[#This Row],[CodigoEmpleado]],Originales!$M$3:$P$13,2,FALSE)</f>
        <v>Juan</v>
      </c>
      <c r="K4062" s="10">
        <f>YEAR(Tabla1[[#This Row],[Fecha]])</f>
        <v>2012</v>
      </c>
      <c r="L4062" s="11">
        <f>MONTH(Tabla1[[#This Row],[Fecha]])</f>
        <v>7</v>
      </c>
      <c r="M4062" s="11">
        <f>DAY(Tabla1[[#This Row],[Fecha]])</f>
        <v>14</v>
      </c>
      <c r="N4062" s="11">
        <f>WEEKDAY(Tabla1[[#This Row],[Fecha]],2)</f>
        <v>6</v>
      </c>
      <c r="O4062" s="11" t="str">
        <f t="shared" si="63"/>
        <v>Sábado</v>
      </c>
    </row>
    <row r="4063" spans="1:15" x14ac:dyDescent="0.25">
      <c r="A4063" s="4">
        <v>41104</v>
      </c>
      <c r="B4063">
        <v>3</v>
      </c>
      <c r="C4063">
        <v>2</v>
      </c>
      <c r="D4063" s="5" t="s">
        <v>16</v>
      </c>
      <c r="E4063" s="6">
        <v>768.11</v>
      </c>
      <c r="F4063" s="6">
        <v>1243.1199999999999</v>
      </c>
      <c r="G4063" s="6">
        <v>2011.23</v>
      </c>
      <c r="H4063" s="6" t="str">
        <f>VLOOKUP(Tabla1[[#This Row],[Caja]],Originales!$I$3:$K$6,2,FALSE)</f>
        <v>Las Canteras</v>
      </c>
      <c r="I4063" s="6" t="str">
        <f>VLOOKUP(Tabla1[[#This Row],[Caja]],Originales!$I$3:$K$6,3,FALSE)</f>
        <v>Las Palmas</v>
      </c>
      <c r="J4063" s="9" t="str">
        <f>VLOOKUP(Tabla1[[#This Row],[CodigoEmpleado]],Originales!$M$3:$P$13,2,FALSE)</f>
        <v>Jorge</v>
      </c>
      <c r="K4063" s="10">
        <f>YEAR(Tabla1[[#This Row],[Fecha]])</f>
        <v>2012</v>
      </c>
      <c r="L4063" s="11">
        <f>MONTH(Tabla1[[#This Row],[Fecha]])</f>
        <v>7</v>
      </c>
      <c r="M4063" s="11">
        <f>DAY(Tabla1[[#This Row],[Fecha]])</f>
        <v>14</v>
      </c>
      <c r="N4063" s="11">
        <f>WEEKDAY(Tabla1[[#This Row],[Fecha]],2)</f>
        <v>6</v>
      </c>
      <c r="O4063" s="11" t="str">
        <f t="shared" si="63"/>
        <v>Sábado</v>
      </c>
    </row>
    <row r="4064" spans="1:15" x14ac:dyDescent="0.25">
      <c r="A4064" s="4">
        <v>41104</v>
      </c>
      <c r="B4064">
        <v>4</v>
      </c>
      <c r="C4064">
        <v>1</v>
      </c>
      <c r="D4064" s="5" t="s">
        <v>22</v>
      </c>
      <c r="E4064" s="6">
        <v>665.69</v>
      </c>
      <c r="F4064" s="6">
        <v>1061.29</v>
      </c>
      <c r="G4064" s="6">
        <v>1726.98</v>
      </c>
      <c r="H4064" s="6" t="str">
        <f>VLOOKUP(Tabla1[[#This Row],[Caja]],Originales!$I$3:$K$6,2,FALSE)</f>
        <v>Telde</v>
      </c>
      <c r="I4064" s="6" t="str">
        <f>VLOOKUP(Tabla1[[#This Row],[Caja]],Originales!$I$3:$K$6,3,FALSE)</f>
        <v>Las Palmas</v>
      </c>
      <c r="J4064" s="9" t="str">
        <f>VLOOKUP(Tabla1[[#This Row],[CodigoEmpleado]],Originales!$M$3:$P$13,2,FALSE)</f>
        <v>Paco</v>
      </c>
      <c r="K4064" s="10">
        <f>YEAR(Tabla1[[#This Row],[Fecha]])</f>
        <v>2012</v>
      </c>
      <c r="L4064" s="11">
        <f>MONTH(Tabla1[[#This Row],[Fecha]])</f>
        <v>7</v>
      </c>
      <c r="M4064" s="11">
        <f>DAY(Tabla1[[#This Row],[Fecha]])</f>
        <v>14</v>
      </c>
      <c r="N4064" s="11">
        <f>WEEKDAY(Tabla1[[#This Row],[Fecha]],2)</f>
        <v>6</v>
      </c>
      <c r="O4064" s="11" t="str">
        <f t="shared" si="63"/>
        <v>Sábado</v>
      </c>
    </row>
    <row r="4065" spans="1:15" x14ac:dyDescent="0.25">
      <c r="A4065" s="4">
        <v>41104</v>
      </c>
      <c r="B4065">
        <v>4</v>
      </c>
      <c r="C4065">
        <v>2</v>
      </c>
      <c r="D4065" s="5" t="s">
        <v>27</v>
      </c>
      <c r="E4065" s="6">
        <v>602.02</v>
      </c>
      <c r="F4065" s="6">
        <v>912.43</v>
      </c>
      <c r="G4065" s="6">
        <v>1514.45</v>
      </c>
      <c r="H4065" s="6" t="str">
        <f>VLOOKUP(Tabla1[[#This Row],[Caja]],Originales!$I$3:$K$6,2,FALSE)</f>
        <v>Telde</v>
      </c>
      <c r="I4065" s="6" t="str">
        <f>VLOOKUP(Tabla1[[#This Row],[Caja]],Originales!$I$3:$K$6,3,FALSE)</f>
        <v>Las Palmas</v>
      </c>
      <c r="J4065" s="9" t="str">
        <f>VLOOKUP(Tabla1[[#This Row],[CodigoEmpleado]],Originales!$M$3:$P$13,2,FALSE)</f>
        <v>Bea</v>
      </c>
      <c r="K4065" s="10">
        <f>YEAR(Tabla1[[#This Row],[Fecha]])</f>
        <v>2012</v>
      </c>
      <c r="L4065" s="11">
        <f>MONTH(Tabla1[[#This Row],[Fecha]])</f>
        <v>7</v>
      </c>
      <c r="M4065" s="11">
        <f>DAY(Tabla1[[#This Row],[Fecha]])</f>
        <v>14</v>
      </c>
      <c r="N4065" s="11">
        <f>WEEKDAY(Tabla1[[#This Row],[Fecha]],2)</f>
        <v>6</v>
      </c>
      <c r="O4065" s="11" t="str">
        <f t="shared" si="63"/>
        <v>Sábado</v>
      </c>
    </row>
    <row r="4066" spans="1:15" x14ac:dyDescent="0.25">
      <c r="A4066" s="4">
        <v>41105</v>
      </c>
      <c r="B4066">
        <v>1</v>
      </c>
      <c r="C4066">
        <v>1</v>
      </c>
      <c r="D4066" s="5" t="s">
        <v>32</v>
      </c>
      <c r="E4066" s="6">
        <v>688.07</v>
      </c>
      <c r="F4066" s="6">
        <v>1089.8800000000001</v>
      </c>
      <c r="G4066" s="6">
        <v>1777.95</v>
      </c>
      <c r="H4066" s="6" t="str">
        <f>VLOOKUP(Tabla1[[#This Row],[Caja]],Originales!$I$3:$K$6,2,FALSE)</f>
        <v>Tenerife Norte</v>
      </c>
      <c r="I4066" s="6" t="str">
        <f>VLOOKUP(Tabla1[[#This Row],[Caja]],Originales!$I$3:$K$6,3,FALSE)</f>
        <v>Tenerife</v>
      </c>
      <c r="J4066" s="9" t="str">
        <f>VLOOKUP(Tabla1[[#This Row],[CodigoEmpleado]],Originales!$M$3:$P$13,2,FALSE)</f>
        <v>Ana</v>
      </c>
      <c r="K4066" s="10">
        <f>YEAR(Tabla1[[#This Row],[Fecha]])</f>
        <v>2012</v>
      </c>
      <c r="L4066" s="11">
        <f>MONTH(Tabla1[[#This Row],[Fecha]])</f>
        <v>7</v>
      </c>
      <c r="M4066" s="11">
        <f>DAY(Tabla1[[#This Row],[Fecha]])</f>
        <v>15</v>
      </c>
      <c r="N4066" s="11">
        <f>WEEKDAY(Tabla1[[#This Row],[Fecha]],2)</f>
        <v>7</v>
      </c>
      <c r="O4066" s="11" t="str">
        <f t="shared" si="63"/>
        <v>Domingo</v>
      </c>
    </row>
    <row r="4067" spans="1:15" x14ac:dyDescent="0.25">
      <c r="A4067" s="4">
        <v>41105</v>
      </c>
      <c r="B4067">
        <v>1</v>
      </c>
      <c r="C4067">
        <v>2</v>
      </c>
      <c r="D4067" s="5" t="s">
        <v>37</v>
      </c>
      <c r="E4067" s="6">
        <v>754.44</v>
      </c>
      <c r="F4067" s="6">
        <v>1231.08</v>
      </c>
      <c r="G4067" s="6">
        <v>1985.52</v>
      </c>
      <c r="H4067" s="6" t="str">
        <f>VLOOKUP(Tabla1[[#This Row],[Caja]],Originales!$I$3:$K$6,2,FALSE)</f>
        <v>Tenerife Norte</v>
      </c>
      <c r="I4067" s="6" t="str">
        <f>VLOOKUP(Tabla1[[#This Row],[Caja]],Originales!$I$3:$K$6,3,FALSE)</f>
        <v>Tenerife</v>
      </c>
      <c r="J4067" s="9" t="str">
        <f>VLOOKUP(Tabla1[[#This Row],[CodigoEmpleado]],Originales!$M$3:$P$13,2,FALSE)</f>
        <v>Luis</v>
      </c>
      <c r="K4067" s="10">
        <f>YEAR(Tabla1[[#This Row],[Fecha]])</f>
        <v>2012</v>
      </c>
      <c r="L4067" s="11">
        <f>MONTH(Tabla1[[#This Row],[Fecha]])</f>
        <v>7</v>
      </c>
      <c r="M4067" s="11">
        <f>DAY(Tabla1[[#This Row],[Fecha]])</f>
        <v>15</v>
      </c>
      <c r="N4067" s="11">
        <f>WEEKDAY(Tabla1[[#This Row],[Fecha]],2)</f>
        <v>7</v>
      </c>
      <c r="O4067" s="11" t="str">
        <f t="shared" si="63"/>
        <v>Domingo</v>
      </c>
    </row>
    <row r="4068" spans="1:15" x14ac:dyDescent="0.25">
      <c r="A4068" s="4">
        <v>41105</v>
      </c>
      <c r="B4068">
        <v>2</v>
      </c>
      <c r="C4068">
        <v>1</v>
      </c>
      <c r="D4068" s="5" t="s">
        <v>40</v>
      </c>
      <c r="E4068" s="6">
        <v>700.31</v>
      </c>
      <c r="F4068" s="6">
        <v>1058.29</v>
      </c>
      <c r="G4068" s="6">
        <v>1758.6</v>
      </c>
      <c r="H4068" s="6" t="str">
        <f>VLOOKUP(Tabla1[[#This Row],[Caja]],Originales!$I$3:$K$6,2,FALSE)</f>
        <v>Tenerife Sur</v>
      </c>
      <c r="I4068" s="6" t="str">
        <f>VLOOKUP(Tabla1[[#This Row],[Caja]],Originales!$I$3:$K$6,3,FALSE)</f>
        <v>Tenerife</v>
      </c>
      <c r="J4068" s="9" t="str">
        <f>VLOOKUP(Tabla1[[#This Row],[CodigoEmpleado]],Originales!$M$3:$P$13,2,FALSE)</f>
        <v>Pepe</v>
      </c>
      <c r="K4068" s="10">
        <f>YEAR(Tabla1[[#This Row],[Fecha]])</f>
        <v>2012</v>
      </c>
      <c r="L4068" s="11">
        <f>MONTH(Tabla1[[#This Row],[Fecha]])</f>
        <v>7</v>
      </c>
      <c r="M4068" s="11">
        <f>DAY(Tabla1[[#This Row],[Fecha]])</f>
        <v>15</v>
      </c>
      <c r="N4068" s="11">
        <f>WEEKDAY(Tabla1[[#This Row],[Fecha]],2)</f>
        <v>7</v>
      </c>
      <c r="O4068" s="11" t="str">
        <f t="shared" si="63"/>
        <v>Domingo</v>
      </c>
    </row>
    <row r="4069" spans="1:15" x14ac:dyDescent="0.25">
      <c r="A4069" s="4">
        <v>41105</v>
      </c>
      <c r="B4069">
        <v>2</v>
      </c>
      <c r="C4069">
        <v>2</v>
      </c>
      <c r="D4069" s="5" t="s">
        <v>41</v>
      </c>
      <c r="E4069" s="6">
        <v>687.26</v>
      </c>
      <c r="F4069" s="6">
        <v>1132.9100000000001</v>
      </c>
      <c r="G4069" s="6">
        <v>1820.17</v>
      </c>
      <c r="H4069" s="6" t="str">
        <f>VLOOKUP(Tabla1[[#This Row],[Caja]],Originales!$I$3:$K$6,2,FALSE)</f>
        <v>Tenerife Sur</v>
      </c>
      <c r="I4069" s="6" t="str">
        <f>VLOOKUP(Tabla1[[#This Row],[Caja]],Originales!$I$3:$K$6,3,FALSE)</f>
        <v>Tenerife</v>
      </c>
      <c r="J4069" s="9" t="str">
        <f>VLOOKUP(Tabla1[[#This Row],[CodigoEmpleado]],Originales!$M$3:$P$13,2,FALSE)</f>
        <v>Javi</v>
      </c>
      <c r="K4069" s="10">
        <f>YEAR(Tabla1[[#This Row],[Fecha]])</f>
        <v>2012</v>
      </c>
      <c r="L4069" s="11">
        <f>MONTH(Tabla1[[#This Row],[Fecha]])</f>
        <v>7</v>
      </c>
      <c r="M4069" s="11">
        <f>DAY(Tabla1[[#This Row],[Fecha]])</f>
        <v>15</v>
      </c>
      <c r="N4069" s="11">
        <f>WEEKDAY(Tabla1[[#This Row],[Fecha]],2)</f>
        <v>7</v>
      </c>
      <c r="O4069" s="11" t="str">
        <f t="shared" si="63"/>
        <v>Domingo</v>
      </c>
    </row>
    <row r="4070" spans="1:15" x14ac:dyDescent="0.25">
      <c r="A4070" s="4">
        <v>41105</v>
      </c>
      <c r="B4070">
        <v>3</v>
      </c>
      <c r="C4070">
        <v>1</v>
      </c>
      <c r="D4070" s="5" t="s">
        <v>43</v>
      </c>
      <c r="E4070" s="6">
        <v>637.1</v>
      </c>
      <c r="F4070" s="6">
        <v>1067.31</v>
      </c>
      <c r="G4070" s="6">
        <v>1704.41</v>
      </c>
      <c r="H4070" s="6" t="str">
        <f>VLOOKUP(Tabla1[[#This Row],[Caja]],Originales!$I$3:$K$6,2,FALSE)</f>
        <v>Las Canteras</v>
      </c>
      <c r="I4070" s="6" t="str">
        <f>VLOOKUP(Tabla1[[#This Row],[Caja]],Originales!$I$3:$K$6,3,FALSE)</f>
        <v>Las Palmas</v>
      </c>
      <c r="J4070" s="9" t="str">
        <f>VLOOKUP(Tabla1[[#This Row],[CodigoEmpleado]],Originales!$M$3:$P$13,2,FALSE)</f>
        <v>Jose</v>
      </c>
      <c r="K4070" s="10">
        <f>YEAR(Tabla1[[#This Row],[Fecha]])</f>
        <v>2012</v>
      </c>
      <c r="L4070" s="11">
        <f>MONTH(Tabla1[[#This Row],[Fecha]])</f>
        <v>7</v>
      </c>
      <c r="M4070" s="11">
        <f>DAY(Tabla1[[#This Row],[Fecha]])</f>
        <v>15</v>
      </c>
      <c r="N4070" s="11">
        <f>WEEKDAY(Tabla1[[#This Row],[Fecha]],2)</f>
        <v>7</v>
      </c>
      <c r="O4070" s="11" t="str">
        <f t="shared" si="63"/>
        <v>Domingo</v>
      </c>
    </row>
    <row r="4071" spans="1:15" x14ac:dyDescent="0.25">
      <c r="A4071" s="4">
        <v>41105</v>
      </c>
      <c r="B4071">
        <v>3</v>
      </c>
      <c r="C4071">
        <v>2</v>
      </c>
      <c r="D4071" s="5" t="s">
        <v>47</v>
      </c>
      <c r="E4071" s="6">
        <v>648.77</v>
      </c>
      <c r="F4071" s="6">
        <v>1066.3900000000001</v>
      </c>
      <c r="G4071" s="6">
        <v>1715.16</v>
      </c>
      <c r="H4071" s="6" t="str">
        <f>VLOOKUP(Tabla1[[#This Row],[Caja]],Originales!$I$3:$K$6,2,FALSE)</f>
        <v>Las Canteras</v>
      </c>
      <c r="I4071" s="6" t="str">
        <f>VLOOKUP(Tabla1[[#This Row],[Caja]],Originales!$I$3:$K$6,3,FALSE)</f>
        <v>Las Palmas</v>
      </c>
      <c r="J4071" s="9" t="str">
        <f>VLOOKUP(Tabla1[[#This Row],[CodigoEmpleado]],Originales!$M$3:$P$13,2,FALSE)</f>
        <v>Toño</v>
      </c>
      <c r="K4071" s="10">
        <f>YEAR(Tabla1[[#This Row],[Fecha]])</f>
        <v>2012</v>
      </c>
      <c r="L4071" s="11">
        <f>MONTH(Tabla1[[#This Row],[Fecha]])</f>
        <v>7</v>
      </c>
      <c r="M4071" s="11">
        <f>DAY(Tabla1[[#This Row],[Fecha]])</f>
        <v>15</v>
      </c>
      <c r="N4071" s="11">
        <f>WEEKDAY(Tabla1[[#This Row],[Fecha]],2)</f>
        <v>7</v>
      </c>
      <c r="O4071" s="11" t="str">
        <f t="shared" si="63"/>
        <v>Domingo</v>
      </c>
    </row>
    <row r="4072" spans="1:15" x14ac:dyDescent="0.25">
      <c r="A4072" s="4">
        <v>41105</v>
      </c>
      <c r="B4072">
        <v>4</v>
      </c>
      <c r="C4072">
        <v>1</v>
      </c>
      <c r="D4072" s="5" t="s">
        <v>24</v>
      </c>
      <c r="E4072" s="6">
        <v>682.44</v>
      </c>
      <c r="F4072" s="6">
        <v>1085.6300000000001</v>
      </c>
      <c r="G4072" s="6">
        <v>1768.07</v>
      </c>
      <c r="H4072" s="6" t="str">
        <f>VLOOKUP(Tabla1[[#This Row],[Caja]],Originales!$I$3:$K$6,2,FALSE)</f>
        <v>Telde</v>
      </c>
      <c r="I4072" s="6" t="str">
        <f>VLOOKUP(Tabla1[[#This Row],[Caja]],Originales!$I$3:$K$6,3,FALSE)</f>
        <v>Las Palmas</v>
      </c>
      <c r="J4072" s="9" t="str">
        <f>VLOOKUP(Tabla1[[#This Row],[CodigoEmpleado]],Originales!$M$3:$P$13,2,FALSE)</f>
        <v>Ana</v>
      </c>
      <c r="K4072" s="10">
        <f>YEAR(Tabla1[[#This Row],[Fecha]])</f>
        <v>2012</v>
      </c>
      <c r="L4072" s="11">
        <f>MONTH(Tabla1[[#This Row],[Fecha]])</f>
        <v>7</v>
      </c>
      <c r="M4072" s="11">
        <f>DAY(Tabla1[[#This Row],[Fecha]])</f>
        <v>15</v>
      </c>
      <c r="N4072" s="11">
        <f>WEEKDAY(Tabla1[[#This Row],[Fecha]],2)</f>
        <v>7</v>
      </c>
      <c r="O4072" s="11" t="str">
        <f t="shared" si="63"/>
        <v>Domingo</v>
      </c>
    </row>
    <row r="4073" spans="1:15" x14ac:dyDescent="0.25">
      <c r="A4073" s="4">
        <v>41105</v>
      </c>
      <c r="B4073">
        <v>4</v>
      </c>
      <c r="C4073">
        <v>2</v>
      </c>
      <c r="D4073" s="5" t="s">
        <v>30</v>
      </c>
      <c r="E4073" s="6">
        <v>583.89</v>
      </c>
      <c r="F4073" s="6">
        <v>984.4</v>
      </c>
      <c r="G4073" s="6">
        <v>1568.29</v>
      </c>
      <c r="H4073" s="6" t="str">
        <f>VLOOKUP(Tabla1[[#This Row],[Caja]],Originales!$I$3:$K$6,2,FALSE)</f>
        <v>Telde</v>
      </c>
      <c r="I4073" s="6" t="str">
        <f>VLOOKUP(Tabla1[[#This Row],[Caja]],Originales!$I$3:$K$6,3,FALSE)</f>
        <v>Las Palmas</v>
      </c>
      <c r="J4073" s="9" t="str">
        <f>VLOOKUP(Tabla1[[#This Row],[CodigoEmpleado]],Originales!$M$3:$P$13,2,FALSE)</f>
        <v>Juan</v>
      </c>
      <c r="K4073" s="10">
        <f>YEAR(Tabla1[[#This Row],[Fecha]])</f>
        <v>2012</v>
      </c>
      <c r="L4073" s="11">
        <f>MONTH(Tabla1[[#This Row],[Fecha]])</f>
        <v>7</v>
      </c>
      <c r="M4073" s="11">
        <f>DAY(Tabla1[[#This Row],[Fecha]])</f>
        <v>15</v>
      </c>
      <c r="N4073" s="11">
        <f>WEEKDAY(Tabla1[[#This Row],[Fecha]],2)</f>
        <v>7</v>
      </c>
      <c r="O4073" s="11" t="str">
        <f t="shared" si="63"/>
        <v>Domingo</v>
      </c>
    </row>
    <row r="4074" spans="1:15" x14ac:dyDescent="0.25">
      <c r="A4074" s="4">
        <v>41106</v>
      </c>
      <c r="B4074">
        <v>1</v>
      </c>
      <c r="C4074">
        <v>1</v>
      </c>
      <c r="D4074" s="5" t="s">
        <v>16</v>
      </c>
      <c r="E4074" s="6">
        <v>629.58000000000004</v>
      </c>
      <c r="F4074" s="6">
        <v>969.2</v>
      </c>
      <c r="G4074" s="6">
        <v>1598.78</v>
      </c>
      <c r="H4074" s="6" t="str">
        <f>VLOOKUP(Tabla1[[#This Row],[Caja]],Originales!$I$3:$K$6,2,FALSE)</f>
        <v>Tenerife Norte</v>
      </c>
      <c r="I4074" s="6" t="str">
        <f>VLOOKUP(Tabla1[[#This Row],[Caja]],Originales!$I$3:$K$6,3,FALSE)</f>
        <v>Tenerife</v>
      </c>
      <c r="J4074" s="9" t="str">
        <f>VLOOKUP(Tabla1[[#This Row],[CodigoEmpleado]],Originales!$M$3:$P$13,2,FALSE)</f>
        <v>Jorge</v>
      </c>
      <c r="K4074" s="10">
        <f>YEAR(Tabla1[[#This Row],[Fecha]])</f>
        <v>2012</v>
      </c>
      <c r="L4074" s="11">
        <f>MONTH(Tabla1[[#This Row],[Fecha]])</f>
        <v>7</v>
      </c>
      <c r="M4074" s="11">
        <f>DAY(Tabla1[[#This Row],[Fecha]])</f>
        <v>16</v>
      </c>
      <c r="N4074" s="11">
        <f>WEEKDAY(Tabla1[[#This Row],[Fecha]],2)</f>
        <v>1</v>
      </c>
      <c r="O4074" s="11" t="str">
        <f t="shared" si="63"/>
        <v>Lunes</v>
      </c>
    </row>
    <row r="4075" spans="1:15" x14ac:dyDescent="0.25">
      <c r="A4075" s="4">
        <v>41106</v>
      </c>
      <c r="B4075">
        <v>1</v>
      </c>
      <c r="C4075">
        <v>2</v>
      </c>
      <c r="D4075" s="5" t="s">
        <v>22</v>
      </c>
      <c r="E4075" s="6">
        <v>685.89</v>
      </c>
      <c r="F4075" s="6">
        <v>1119.1500000000001</v>
      </c>
      <c r="G4075" s="6">
        <v>1805.04</v>
      </c>
      <c r="H4075" s="6" t="str">
        <f>VLOOKUP(Tabla1[[#This Row],[Caja]],Originales!$I$3:$K$6,2,FALSE)</f>
        <v>Tenerife Norte</v>
      </c>
      <c r="I4075" s="6" t="str">
        <f>VLOOKUP(Tabla1[[#This Row],[Caja]],Originales!$I$3:$K$6,3,FALSE)</f>
        <v>Tenerife</v>
      </c>
      <c r="J4075" s="9" t="str">
        <f>VLOOKUP(Tabla1[[#This Row],[CodigoEmpleado]],Originales!$M$3:$P$13,2,FALSE)</f>
        <v>Paco</v>
      </c>
      <c r="K4075" s="10">
        <f>YEAR(Tabla1[[#This Row],[Fecha]])</f>
        <v>2012</v>
      </c>
      <c r="L4075" s="11">
        <f>MONTH(Tabla1[[#This Row],[Fecha]])</f>
        <v>7</v>
      </c>
      <c r="M4075" s="11">
        <f>DAY(Tabla1[[#This Row],[Fecha]])</f>
        <v>16</v>
      </c>
      <c r="N4075" s="11">
        <f>WEEKDAY(Tabla1[[#This Row],[Fecha]],2)</f>
        <v>1</v>
      </c>
      <c r="O4075" s="11" t="str">
        <f t="shared" si="63"/>
        <v>Lunes</v>
      </c>
    </row>
    <row r="4076" spans="1:15" x14ac:dyDescent="0.25">
      <c r="A4076" s="4">
        <v>41106</v>
      </c>
      <c r="B4076">
        <v>2</v>
      </c>
      <c r="C4076">
        <v>1</v>
      </c>
      <c r="D4076" s="5" t="s">
        <v>27</v>
      </c>
      <c r="E4076" s="6">
        <v>612.17999999999995</v>
      </c>
      <c r="F4076" s="6">
        <v>1040.72</v>
      </c>
      <c r="G4076" s="6">
        <v>1652.9</v>
      </c>
      <c r="H4076" s="6" t="str">
        <f>VLOOKUP(Tabla1[[#This Row],[Caja]],Originales!$I$3:$K$6,2,FALSE)</f>
        <v>Tenerife Sur</v>
      </c>
      <c r="I4076" s="6" t="str">
        <f>VLOOKUP(Tabla1[[#This Row],[Caja]],Originales!$I$3:$K$6,3,FALSE)</f>
        <v>Tenerife</v>
      </c>
      <c r="J4076" s="9" t="str">
        <f>VLOOKUP(Tabla1[[#This Row],[CodigoEmpleado]],Originales!$M$3:$P$13,2,FALSE)</f>
        <v>Bea</v>
      </c>
      <c r="K4076" s="10">
        <f>YEAR(Tabla1[[#This Row],[Fecha]])</f>
        <v>2012</v>
      </c>
      <c r="L4076" s="11">
        <f>MONTH(Tabla1[[#This Row],[Fecha]])</f>
        <v>7</v>
      </c>
      <c r="M4076" s="11">
        <f>DAY(Tabla1[[#This Row],[Fecha]])</f>
        <v>16</v>
      </c>
      <c r="N4076" s="11">
        <f>WEEKDAY(Tabla1[[#This Row],[Fecha]],2)</f>
        <v>1</v>
      </c>
      <c r="O4076" s="11" t="str">
        <f t="shared" si="63"/>
        <v>Lunes</v>
      </c>
    </row>
    <row r="4077" spans="1:15" x14ac:dyDescent="0.25">
      <c r="A4077" s="4">
        <v>41106</v>
      </c>
      <c r="B4077">
        <v>2</v>
      </c>
      <c r="C4077">
        <v>2</v>
      </c>
      <c r="D4077" s="5" t="s">
        <v>32</v>
      </c>
      <c r="E4077" s="6">
        <v>633.54999999999995</v>
      </c>
      <c r="F4077" s="6">
        <v>963.64</v>
      </c>
      <c r="G4077" s="6">
        <v>1597.19</v>
      </c>
      <c r="H4077" s="6" t="str">
        <f>VLOOKUP(Tabla1[[#This Row],[Caja]],Originales!$I$3:$K$6,2,FALSE)</f>
        <v>Tenerife Sur</v>
      </c>
      <c r="I4077" s="6" t="str">
        <f>VLOOKUP(Tabla1[[#This Row],[Caja]],Originales!$I$3:$K$6,3,FALSE)</f>
        <v>Tenerife</v>
      </c>
      <c r="J4077" s="9" t="str">
        <f>VLOOKUP(Tabla1[[#This Row],[CodigoEmpleado]],Originales!$M$3:$P$13,2,FALSE)</f>
        <v>Ana</v>
      </c>
      <c r="K4077" s="10">
        <f>YEAR(Tabla1[[#This Row],[Fecha]])</f>
        <v>2012</v>
      </c>
      <c r="L4077" s="11">
        <f>MONTH(Tabla1[[#This Row],[Fecha]])</f>
        <v>7</v>
      </c>
      <c r="M4077" s="11">
        <f>DAY(Tabla1[[#This Row],[Fecha]])</f>
        <v>16</v>
      </c>
      <c r="N4077" s="11">
        <f>WEEKDAY(Tabla1[[#This Row],[Fecha]],2)</f>
        <v>1</v>
      </c>
      <c r="O4077" s="11" t="str">
        <f t="shared" si="63"/>
        <v>Lunes</v>
      </c>
    </row>
    <row r="4078" spans="1:15" x14ac:dyDescent="0.25">
      <c r="A4078" s="4">
        <v>41106</v>
      </c>
      <c r="B4078">
        <v>3</v>
      </c>
      <c r="C4078">
        <v>1</v>
      </c>
      <c r="D4078" s="5" t="s">
        <v>37</v>
      </c>
      <c r="E4078" s="6">
        <v>644.75</v>
      </c>
      <c r="F4078" s="6">
        <v>1014.26</v>
      </c>
      <c r="G4078" s="6">
        <v>1659.01</v>
      </c>
      <c r="H4078" s="6" t="str">
        <f>VLOOKUP(Tabla1[[#This Row],[Caja]],Originales!$I$3:$K$6,2,FALSE)</f>
        <v>Las Canteras</v>
      </c>
      <c r="I4078" s="6" t="str">
        <f>VLOOKUP(Tabla1[[#This Row],[Caja]],Originales!$I$3:$K$6,3,FALSE)</f>
        <v>Las Palmas</v>
      </c>
      <c r="J4078" s="9" t="str">
        <f>VLOOKUP(Tabla1[[#This Row],[CodigoEmpleado]],Originales!$M$3:$P$13,2,FALSE)</f>
        <v>Luis</v>
      </c>
      <c r="K4078" s="10">
        <f>YEAR(Tabla1[[#This Row],[Fecha]])</f>
        <v>2012</v>
      </c>
      <c r="L4078" s="11">
        <f>MONTH(Tabla1[[#This Row],[Fecha]])</f>
        <v>7</v>
      </c>
      <c r="M4078" s="11">
        <f>DAY(Tabla1[[#This Row],[Fecha]])</f>
        <v>16</v>
      </c>
      <c r="N4078" s="11">
        <f>WEEKDAY(Tabla1[[#This Row],[Fecha]],2)</f>
        <v>1</v>
      </c>
      <c r="O4078" s="11" t="str">
        <f t="shared" si="63"/>
        <v>Lunes</v>
      </c>
    </row>
    <row r="4079" spans="1:15" x14ac:dyDescent="0.25">
      <c r="A4079" s="4">
        <v>41106</v>
      </c>
      <c r="B4079">
        <v>3</v>
      </c>
      <c r="C4079">
        <v>2</v>
      </c>
      <c r="D4079" s="5" t="s">
        <v>40</v>
      </c>
      <c r="E4079" s="6">
        <v>686.56</v>
      </c>
      <c r="F4079" s="6">
        <v>1126.26</v>
      </c>
      <c r="G4079" s="6">
        <v>1812.82</v>
      </c>
      <c r="H4079" s="6" t="str">
        <f>VLOOKUP(Tabla1[[#This Row],[Caja]],Originales!$I$3:$K$6,2,FALSE)</f>
        <v>Las Canteras</v>
      </c>
      <c r="I4079" s="6" t="str">
        <f>VLOOKUP(Tabla1[[#This Row],[Caja]],Originales!$I$3:$K$6,3,FALSE)</f>
        <v>Las Palmas</v>
      </c>
      <c r="J4079" s="9" t="str">
        <f>VLOOKUP(Tabla1[[#This Row],[CodigoEmpleado]],Originales!$M$3:$P$13,2,FALSE)</f>
        <v>Pepe</v>
      </c>
      <c r="K4079" s="10">
        <f>YEAR(Tabla1[[#This Row],[Fecha]])</f>
        <v>2012</v>
      </c>
      <c r="L4079" s="11">
        <f>MONTH(Tabla1[[#This Row],[Fecha]])</f>
        <v>7</v>
      </c>
      <c r="M4079" s="11">
        <f>DAY(Tabla1[[#This Row],[Fecha]])</f>
        <v>16</v>
      </c>
      <c r="N4079" s="11">
        <f>WEEKDAY(Tabla1[[#This Row],[Fecha]],2)</f>
        <v>1</v>
      </c>
      <c r="O4079" s="11" t="str">
        <f t="shared" si="63"/>
        <v>Lunes</v>
      </c>
    </row>
    <row r="4080" spans="1:15" x14ac:dyDescent="0.25">
      <c r="A4080" s="4">
        <v>41106</v>
      </c>
      <c r="B4080">
        <v>4</v>
      </c>
      <c r="C4080">
        <v>1</v>
      </c>
      <c r="D4080" s="5" t="s">
        <v>41</v>
      </c>
      <c r="E4080" s="6">
        <v>597.9</v>
      </c>
      <c r="F4080" s="6">
        <v>978.98</v>
      </c>
      <c r="G4080" s="6">
        <v>1576.88</v>
      </c>
      <c r="H4080" s="6" t="str">
        <f>VLOOKUP(Tabla1[[#This Row],[Caja]],Originales!$I$3:$K$6,2,FALSE)</f>
        <v>Telde</v>
      </c>
      <c r="I4080" s="6" t="str">
        <f>VLOOKUP(Tabla1[[#This Row],[Caja]],Originales!$I$3:$K$6,3,FALSE)</f>
        <v>Las Palmas</v>
      </c>
      <c r="J4080" s="9" t="str">
        <f>VLOOKUP(Tabla1[[#This Row],[CodigoEmpleado]],Originales!$M$3:$P$13,2,FALSE)</f>
        <v>Javi</v>
      </c>
      <c r="K4080" s="10">
        <f>YEAR(Tabla1[[#This Row],[Fecha]])</f>
        <v>2012</v>
      </c>
      <c r="L4080" s="11">
        <f>MONTH(Tabla1[[#This Row],[Fecha]])</f>
        <v>7</v>
      </c>
      <c r="M4080" s="11">
        <f>DAY(Tabla1[[#This Row],[Fecha]])</f>
        <v>16</v>
      </c>
      <c r="N4080" s="11">
        <f>WEEKDAY(Tabla1[[#This Row],[Fecha]],2)</f>
        <v>1</v>
      </c>
      <c r="O4080" s="11" t="str">
        <f t="shared" si="63"/>
        <v>Lunes</v>
      </c>
    </row>
    <row r="4081" spans="1:15" x14ac:dyDescent="0.25">
      <c r="A4081" s="4">
        <v>41106</v>
      </c>
      <c r="B4081">
        <v>4</v>
      </c>
      <c r="C4081">
        <v>2</v>
      </c>
      <c r="D4081" s="5" t="s">
        <v>43</v>
      </c>
      <c r="E4081" s="6">
        <v>666.55</v>
      </c>
      <c r="F4081" s="6">
        <v>1109.93</v>
      </c>
      <c r="G4081" s="6">
        <v>1776.48</v>
      </c>
      <c r="H4081" s="6" t="str">
        <f>VLOOKUP(Tabla1[[#This Row],[Caja]],Originales!$I$3:$K$6,2,FALSE)</f>
        <v>Telde</v>
      </c>
      <c r="I4081" s="6" t="str">
        <f>VLOOKUP(Tabla1[[#This Row],[Caja]],Originales!$I$3:$K$6,3,FALSE)</f>
        <v>Las Palmas</v>
      </c>
      <c r="J4081" s="9" t="str">
        <f>VLOOKUP(Tabla1[[#This Row],[CodigoEmpleado]],Originales!$M$3:$P$13,2,FALSE)</f>
        <v>Jose</v>
      </c>
      <c r="K4081" s="10">
        <f>YEAR(Tabla1[[#This Row],[Fecha]])</f>
        <v>2012</v>
      </c>
      <c r="L4081" s="11">
        <f>MONTH(Tabla1[[#This Row],[Fecha]])</f>
        <v>7</v>
      </c>
      <c r="M4081" s="11">
        <f>DAY(Tabla1[[#This Row],[Fecha]])</f>
        <v>16</v>
      </c>
      <c r="N4081" s="11">
        <f>WEEKDAY(Tabla1[[#This Row],[Fecha]],2)</f>
        <v>1</v>
      </c>
      <c r="O4081" s="11" t="str">
        <f t="shared" si="63"/>
        <v>Lunes</v>
      </c>
    </row>
    <row r="4082" spans="1:15" x14ac:dyDescent="0.25">
      <c r="A4082" s="4">
        <v>41107</v>
      </c>
      <c r="B4082">
        <v>1</v>
      </c>
      <c r="C4082">
        <v>1</v>
      </c>
      <c r="D4082" s="5" t="s">
        <v>47</v>
      </c>
      <c r="E4082" s="6">
        <v>661.66</v>
      </c>
      <c r="F4082" s="6">
        <v>1103.32</v>
      </c>
      <c r="G4082" s="6">
        <v>1764.98</v>
      </c>
      <c r="H4082" s="6" t="str">
        <f>VLOOKUP(Tabla1[[#This Row],[Caja]],Originales!$I$3:$K$6,2,FALSE)</f>
        <v>Tenerife Norte</v>
      </c>
      <c r="I4082" s="6" t="str">
        <f>VLOOKUP(Tabla1[[#This Row],[Caja]],Originales!$I$3:$K$6,3,FALSE)</f>
        <v>Tenerife</v>
      </c>
      <c r="J4082" s="9" t="str">
        <f>VLOOKUP(Tabla1[[#This Row],[CodigoEmpleado]],Originales!$M$3:$P$13,2,FALSE)</f>
        <v>Toño</v>
      </c>
      <c r="K4082" s="10">
        <f>YEAR(Tabla1[[#This Row],[Fecha]])</f>
        <v>2012</v>
      </c>
      <c r="L4082" s="11">
        <f>MONTH(Tabla1[[#This Row],[Fecha]])</f>
        <v>7</v>
      </c>
      <c r="M4082" s="11">
        <f>DAY(Tabla1[[#This Row],[Fecha]])</f>
        <v>17</v>
      </c>
      <c r="N4082" s="11">
        <f>WEEKDAY(Tabla1[[#This Row],[Fecha]],2)</f>
        <v>2</v>
      </c>
      <c r="O4082" s="11" t="str">
        <f t="shared" si="63"/>
        <v>Martes</v>
      </c>
    </row>
    <row r="4083" spans="1:15" x14ac:dyDescent="0.25">
      <c r="A4083" s="4">
        <v>41107</v>
      </c>
      <c r="B4083">
        <v>1</v>
      </c>
      <c r="C4083">
        <v>2</v>
      </c>
      <c r="D4083" s="5" t="s">
        <v>24</v>
      </c>
      <c r="E4083" s="6">
        <v>734.61</v>
      </c>
      <c r="F4083" s="6">
        <v>1202.99</v>
      </c>
      <c r="G4083" s="6">
        <v>1937.6</v>
      </c>
      <c r="H4083" s="6" t="str">
        <f>VLOOKUP(Tabla1[[#This Row],[Caja]],Originales!$I$3:$K$6,2,FALSE)</f>
        <v>Tenerife Norte</v>
      </c>
      <c r="I4083" s="6" t="str">
        <f>VLOOKUP(Tabla1[[#This Row],[Caja]],Originales!$I$3:$K$6,3,FALSE)</f>
        <v>Tenerife</v>
      </c>
      <c r="J4083" s="9" t="str">
        <f>VLOOKUP(Tabla1[[#This Row],[CodigoEmpleado]],Originales!$M$3:$P$13,2,FALSE)</f>
        <v>Ana</v>
      </c>
      <c r="K4083" s="10">
        <f>YEAR(Tabla1[[#This Row],[Fecha]])</f>
        <v>2012</v>
      </c>
      <c r="L4083" s="11">
        <f>MONTH(Tabla1[[#This Row],[Fecha]])</f>
        <v>7</v>
      </c>
      <c r="M4083" s="11">
        <f>DAY(Tabla1[[#This Row],[Fecha]])</f>
        <v>17</v>
      </c>
      <c r="N4083" s="11">
        <f>WEEKDAY(Tabla1[[#This Row],[Fecha]],2)</f>
        <v>2</v>
      </c>
      <c r="O4083" s="11" t="str">
        <f t="shared" si="63"/>
        <v>Martes</v>
      </c>
    </row>
    <row r="4084" spans="1:15" x14ac:dyDescent="0.25">
      <c r="A4084" s="4">
        <v>41107</v>
      </c>
      <c r="B4084">
        <v>2</v>
      </c>
      <c r="C4084">
        <v>1</v>
      </c>
      <c r="D4084" s="5" t="s">
        <v>30</v>
      </c>
      <c r="E4084" s="6">
        <v>682.97</v>
      </c>
      <c r="F4084" s="6">
        <v>1049.45</v>
      </c>
      <c r="G4084" s="6">
        <v>1732.42</v>
      </c>
      <c r="H4084" s="6" t="str">
        <f>VLOOKUP(Tabla1[[#This Row],[Caja]],Originales!$I$3:$K$6,2,FALSE)</f>
        <v>Tenerife Sur</v>
      </c>
      <c r="I4084" s="6" t="str">
        <f>VLOOKUP(Tabla1[[#This Row],[Caja]],Originales!$I$3:$K$6,3,FALSE)</f>
        <v>Tenerife</v>
      </c>
      <c r="J4084" s="9" t="str">
        <f>VLOOKUP(Tabla1[[#This Row],[CodigoEmpleado]],Originales!$M$3:$P$13,2,FALSE)</f>
        <v>Juan</v>
      </c>
      <c r="K4084" s="10">
        <f>YEAR(Tabla1[[#This Row],[Fecha]])</f>
        <v>2012</v>
      </c>
      <c r="L4084" s="11">
        <f>MONTH(Tabla1[[#This Row],[Fecha]])</f>
        <v>7</v>
      </c>
      <c r="M4084" s="11">
        <f>DAY(Tabla1[[#This Row],[Fecha]])</f>
        <v>17</v>
      </c>
      <c r="N4084" s="11">
        <f>WEEKDAY(Tabla1[[#This Row],[Fecha]],2)</f>
        <v>2</v>
      </c>
      <c r="O4084" s="11" t="str">
        <f t="shared" si="63"/>
        <v>Martes</v>
      </c>
    </row>
    <row r="4085" spans="1:15" x14ac:dyDescent="0.25">
      <c r="A4085" s="4">
        <v>41107</v>
      </c>
      <c r="B4085">
        <v>2</v>
      </c>
      <c r="C4085">
        <v>2</v>
      </c>
      <c r="D4085" s="5" t="s">
        <v>16</v>
      </c>
      <c r="E4085" s="6">
        <v>769.77</v>
      </c>
      <c r="F4085" s="6">
        <v>1184.1400000000001</v>
      </c>
      <c r="G4085" s="6">
        <v>1953.91</v>
      </c>
      <c r="H4085" s="6" t="str">
        <f>VLOOKUP(Tabla1[[#This Row],[Caja]],Originales!$I$3:$K$6,2,FALSE)</f>
        <v>Tenerife Sur</v>
      </c>
      <c r="I4085" s="6" t="str">
        <f>VLOOKUP(Tabla1[[#This Row],[Caja]],Originales!$I$3:$K$6,3,FALSE)</f>
        <v>Tenerife</v>
      </c>
      <c r="J4085" s="9" t="str">
        <f>VLOOKUP(Tabla1[[#This Row],[CodigoEmpleado]],Originales!$M$3:$P$13,2,FALSE)</f>
        <v>Jorge</v>
      </c>
      <c r="K4085" s="10">
        <f>YEAR(Tabla1[[#This Row],[Fecha]])</f>
        <v>2012</v>
      </c>
      <c r="L4085" s="11">
        <f>MONTH(Tabla1[[#This Row],[Fecha]])</f>
        <v>7</v>
      </c>
      <c r="M4085" s="11">
        <f>DAY(Tabla1[[#This Row],[Fecha]])</f>
        <v>17</v>
      </c>
      <c r="N4085" s="11">
        <f>WEEKDAY(Tabla1[[#This Row],[Fecha]],2)</f>
        <v>2</v>
      </c>
      <c r="O4085" s="11" t="str">
        <f t="shared" si="63"/>
        <v>Martes</v>
      </c>
    </row>
    <row r="4086" spans="1:15" x14ac:dyDescent="0.25">
      <c r="A4086" s="4">
        <v>41107</v>
      </c>
      <c r="B4086">
        <v>3</v>
      </c>
      <c r="C4086">
        <v>1</v>
      </c>
      <c r="D4086" s="5" t="s">
        <v>22</v>
      </c>
      <c r="E4086" s="6">
        <v>666.25</v>
      </c>
      <c r="F4086" s="6">
        <v>1136.3800000000001</v>
      </c>
      <c r="G4086" s="6">
        <v>1802.63</v>
      </c>
      <c r="H4086" s="6" t="str">
        <f>VLOOKUP(Tabla1[[#This Row],[Caja]],Originales!$I$3:$K$6,2,FALSE)</f>
        <v>Las Canteras</v>
      </c>
      <c r="I4086" s="6" t="str">
        <f>VLOOKUP(Tabla1[[#This Row],[Caja]],Originales!$I$3:$K$6,3,FALSE)</f>
        <v>Las Palmas</v>
      </c>
      <c r="J4086" s="9" t="str">
        <f>VLOOKUP(Tabla1[[#This Row],[CodigoEmpleado]],Originales!$M$3:$P$13,2,FALSE)</f>
        <v>Paco</v>
      </c>
      <c r="K4086" s="10">
        <f>YEAR(Tabla1[[#This Row],[Fecha]])</f>
        <v>2012</v>
      </c>
      <c r="L4086" s="11">
        <f>MONTH(Tabla1[[#This Row],[Fecha]])</f>
        <v>7</v>
      </c>
      <c r="M4086" s="11">
        <f>DAY(Tabla1[[#This Row],[Fecha]])</f>
        <v>17</v>
      </c>
      <c r="N4086" s="11">
        <f>WEEKDAY(Tabla1[[#This Row],[Fecha]],2)</f>
        <v>2</v>
      </c>
      <c r="O4086" s="11" t="str">
        <f t="shared" si="63"/>
        <v>Martes</v>
      </c>
    </row>
    <row r="4087" spans="1:15" x14ac:dyDescent="0.25">
      <c r="A4087" s="4">
        <v>41107</v>
      </c>
      <c r="B4087">
        <v>3</v>
      </c>
      <c r="C4087">
        <v>2</v>
      </c>
      <c r="D4087" s="5" t="s">
        <v>27</v>
      </c>
      <c r="E4087" s="6">
        <v>753.93</v>
      </c>
      <c r="F4087" s="6">
        <v>1197.3699999999999</v>
      </c>
      <c r="G4087" s="6">
        <v>1951.3</v>
      </c>
      <c r="H4087" s="6" t="str">
        <f>VLOOKUP(Tabla1[[#This Row],[Caja]],Originales!$I$3:$K$6,2,FALSE)</f>
        <v>Las Canteras</v>
      </c>
      <c r="I4087" s="6" t="str">
        <f>VLOOKUP(Tabla1[[#This Row],[Caja]],Originales!$I$3:$K$6,3,FALSE)</f>
        <v>Las Palmas</v>
      </c>
      <c r="J4087" s="9" t="str">
        <f>VLOOKUP(Tabla1[[#This Row],[CodigoEmpleado]],Originales!$M$3:$P$13,2,FALSE)</f>
        <v>Bea</v>
      </c>
      <c r="K4087" s="10">
        <f>YEAR(Tabla1[[#This Row],[Fecha]])</f>
        <v>2012</v>
      </c>
      <c r="L4087" s="11">
        <f>MONTH(Tabla1[[#This Row],[Fecha]])</f>
        <v>7</v>
      </c>
      <c r="M4087" s="11">
        <f>DAY(Tabla1[[#This Row],[Fecha]])</f>
        <v>17</v>
      </c>
      <c r="N4087" s="11">
        <f>WEEKDAY(Tabla1[[#This Row],[Fecha]],2)</f>
        <v>2</v>
      </c>
      <c r="O4087" s="11" t="str">
        <f t="shared" si="63"/>
        <v>Martes</v>
      </c>
    </row>
    <row r="4088" spans="1:15" x14ac:dyDescent="0.25">
      <c r="A4088" s="4">
        <v>41107</v>
      </c>
      <c r="B4088">
        <v>4</v>
      </c>
      <c r="C4088">
        <v>1</v>
      </c>
      <c r="D4088" s="5" t="s">
        <v>32</v>
      </c>
      <c r="E4088" s="6">
        <v>608.19000000000005</v>
      </c>
      <c r="F4088" s="6">
        <v>991.83</v>
      </c>
      <c r="G4088" s="6">
        <v>1600.02</v>
      </c>
      <c r="H4088" s="6" t="str">
        <f>VLOOKUP(Tabla1[[#This Row],[Caja]],Originales!$I$3:$K$6,2,FALSE)</f>
        <v>Telde</v>
      </c>
      <c r="I4088" s="6" t="str">
        <f>VLOOKUP(Tabla1[[#This Row],[Caja]],Originales!$I$3:$K$6,3,FALSE)</f>
        <v>Las Palmas</v>
      </c>
      <c r="J4088" s="9" t="str">
        <f>VLOOKUP(Tabla1[[#This Row],[CodigoEmpleado]],Originales!$M$3:$P$13,2,FALSE)</f>
        <v>Ana</v>
      </c>
      <c r="K4088" s="10">
        <f>YEAR(Tabla1[[#This Row],[Fecha]])</f>
        <v>2012</v>
      </c>
      <c r="L4088" s="11">
        <f>MONTH(Tabla1[[#This Row],[Fecha]])</f>
        <v>7</v>
      </c>
      <c r="M4088" s="11">
        <f>DAY(Tabla1[[#This Row],[Fecha]])</f>
        <v>17</v>
      </c>
      <c r="N4088" s="11">
        <f>WEEKDAY(Tabla1[[#This Row],[Fecha]],2)</f>
        <v>2</v>
      </c>
      <c r="O4088" s="11" t="str">
        <f t="shared" si="63"/>
        <v>Martes</v>
      </c>
    </row>
    <row r="4089" spans="1:15" x14ac:dyDescent="0.25">
      <c r="A4089" s="4">
        <v>41107</v>
      </c>
      <c r="B4089">
        <v>4</v>
      </c>
      <c r="C4089">
        <v>2</v>
      </c>
      <c r="D4089" s="5" t="s">
        <v>37</v>
      </c>
      <c r="E4089" s="6">
        <v>829.67</v>
      </c>
      <c r="F4089" s="6">
        <v>1251.8900000000001</v>
      </c>
      <c r="G4089" s="6">
        <v>2081.56</v>
      </c>
      <c r="H4089" s="6" t="str">
        <f>VLOOKUP(Tabla1[[#This Row],[Caja]],Originales!$I$3:$K$6,2,FALSE)</f>
        <v>Telde</v>
      </c>
      <c r="I4089" s="6" t="str">
        <f>VLOOKUP(Tabla1[[#This Row],[Caja]],Originales!$I$3:$K$6,3,FALSE)</f>
        <v>Las Palmas</v>
      </c>
      <c r="J4089" s="9" t="str">
        <f>VLOOKUP(Tabla1[[#This Row],[CodigoEmpleado]],Originales!$M$3:$P$13,2,FALSE)</f>
        <v>Luis</v>
      </c>
      <c r="K4089" s="10">
        <f>YEAR(Tabla1[[#This Row],[Fecha]])</f>
        <v>2012</v>
      </c>
      <c r="L4089" s="11">
        <f>MONTH(Tabla1[[#This Row],[Fecha]])</f>
        <v>7</v>
      </c>
      <c r="M4089" s="11">
        <f>DAY(Tabla1[[#This Row],[Fecha]])</f>
        <v>17</v>
      </c>
      <c r="N4089" s="11">
        <f>WEEKDAY(Tabla1[[#This Row],[Fecha]],2)</f>
        <v>2</v>
      </c>
      <c r="O4089" s="11" t="str">
        <f t="shared" si="63"/>
        <v>Martes</v>
      </c>
    </row>
    <row r="4090" spans="1:15" x14ac:dyDescent="0.25">
      <c r="A4090" s="4">
        <v>41108</v>
      </c>
      <c r="B4090">
        <v>1</v>
      </c>
      <c r="C4090">
        <v>1</v>
      </c>
      <c r="D4090" s="5" t="s">
        <v>40</v>
      </c>
      <c r="E4090" s="6">
        <v>640.52</v>
      </c>
      <c r="F4090" s="6">
        <v>1128.93</v>
      </c>
      <c r="G4090" s="6">
        <v>1769.45</v>
      </c>
      <c r="H4090" s="6" t="str">
        <f>VLOOKUP(Tabla1[[#This Row],[Caja]],Originales!$I$3:$K$6,2,FALSE)</f>
        <v>Tenerife Norte</v>
      </c>
      <c r="I4090" s="6" t="str">
        <f>VLOOKUP(Tabla1[[#This Row],[Caja]],Originales!$I$3:$K$6,3,FALSE)</f>
        <v>Tenerife</v>
      </c>
      <c r="J4090" s="9" t="str">
        <f>VLOOKUP(Tabla1[[#This Row],[CodigoEmpleado]],Originales!$M$3:$P$13,2,FALSE)</f>
        <v>Pepe</v>
      </c>
      <c r="K4090" s="10">
        <f>YEAR(Tabla1[[#This Row],[Fecha]])</f>
        <v>2012</v>
      </c>
      <c r="L4090" s="11">
        <f>MONTH(Tabla1[[#This Row],[Fecha]])</f>
        <v>7</v>
      </c>
      <c r="M4090" s="11">
        <f>DAY(Tabla1[[#This Row],[Fecha]])</f>
        <v>18</v>
      </c>
      <c r="N4090" s="11">
        <f>WEEKDAY(Tabla1[[#This Row],[Fecha]],2)</f>
        <v>3</v>
      </c>
      <c r="O4090" s="11" t="str">
        <f t="shared" si="63"/>
        <v>Miércoles</v>
      </c>
    </row>
    <row r="4091" spans="1:15" x14ac:dyDescent="0.25">
      <c r="A4091" s="4">
        <v>41108</v>
      </c>
      <c r="B4091">
        <v>1</v>
      </c>
      <c r="C4091">
        <v>2</v>
      </c>
      <c r="D4091" s="5" t="s">
        <v>41</v>
      </c>
      <c r="E4091" s="6">
        <v>696.48</v>
      </c>
      <c r="F4091" s="6">
        <v>1224.56</v>
      </c>
      <c r="G4091" s="6">
        <v>1921.04</v>
      </c>
      <c r="H4091" s="6" t="str">
        <f>VLOOKUP(Tabla1[[#This Row],[Caja]],Originales!$I$3:$K$6,2,FALSE)</f>
        <v>Tenerife Norte</v>
      </c>
      <c r="I4091" s="6" t="str">
        <f>VLOOKUP(Tabla1[[#This Row],[Caja]],Originales!$I$3:$K$6,3,FALSE)</f>
        <v>Tenerife</v>
      </c>
      <c r="J4091" s="9" t="str">
        <f>VLOOKUP(Tabla1[[#This Row],[CodigoEmpleado]],Originales!$M$3:$P$13,2,FALSE)</f>
        <v>Javi</v>
      </c>
      <c r="K4091" s="10">
        <f>YEAR(Tabla1[[#This Row],[Fecha]])</f>
        <v>2012</v>
      </c>
      <c r="L4091" s="11">
        <f>MONTH(Tabla1[[#This Row],[Fecha]])</f>
        <v>7</v>
      </c>
      <c r="M4091" s="11">
        <f>DAY(Tabla1[[#This Row],[Fecha]])</f>
        <v>18</v>
      </c>
      <c r="N4091" s="11">
        <f>WEEKDAY(Tabla1[[#This Row],[Fecha]],2)</f>
        <v>3</v>
      </c>
      <c r="O4091" s="11" t="str">
        <f t="shared" si="63"/>
        <v>Miércoles</v>
      </c>
    </row>
    <row r="4092" spans="1:15" x14ac:dyDescent="0.25">
      <c r="A4092" s="4">
        <v>41108</v>
      </c>
      <c r="B4092">
        <v>2</v>
      </c>
      <c r="C4092">
        <v>1</v>
      </c>
      <c r="D4092" s="5" t="s">
        <v>43</v>
      </c>
      <c r="E4092" s="6">
        <v>559.91</v>
      </c>
      <c r="F4092" s="6">
        <v>995.44</v>
      </c>
      <c r="G4092" s="6">
        <v>1555.35</v>
      </c>
      <c r="H4092" s="6" t="str">
        <f>VLOOKUP(Tabla1[[#This Row],[Caja]],Originales!$I$3:$K$6,2,FALSE)</f>
        <v>Tenerife Sur</v>
      </c>
      <c r="I4092" s="6" t="str">
        <f>VLOOKUP(Tabla1[[#This Row],[Caja]],Originales!$I$3:$K$6,3,FALSE)</f>
        <v>Tenerife</v>
      </c>
      <c r="J4092" s="9" t="str">
        <f>VLOOKUP(Tabla1[[#This Row],[CodigoEmpleado]],Originales!$M$3:$P$13,2,FALSE)</f>
        <v>Jose</v>
      </c>
      <c r="K4092" s="10">
        <f>YEAR(Tabla1[[#This Row],[Fecha]])</f>
        <v>2012</v>
      </c>
      <c r="L4092" s="11">
        <f>MONTH(Tabla1[[#This Row],[Fecha]])</f>
        <v>7</v>
      </c>
      <c r="M4092" s="11">
        <f>DAY(Tabla1[[#This Row],[Fecha]])</f>
        <v>18</v>
      </c>
      <c r="N4092" s="11">
        <f>WEEKDAY(Tabla1[[#This Row],[Fecha]],2)</f>
        <v>3</v>
      </c>
      <c r="O4092" s="11" t="str">
        <f t="shared" si="63"/>
        <v>Miércoles</v>
      </c>
    </row>
    <row r="4093" spans="1:15" x14ac:dyDescent="0.25">
      <c r="A4093" s="4">
        <v>41108</v>
      </c>
      <c r="B4093">
        <v>2</v>
      </c>
      <c r="C4093">
        <v>2</v>
      </c>
      <c r="D4093" s="5" t="s">
        <v>47</v>
      </c>
      <c r="E4093" s="6">
        <v>772.17</v>
      </c>
      <c r="F4093" s="6">
        <v>1324.19</v>
      </c>
      <c r="G4093" s="6">
        <v>2096.36</v>
      </c>
      <c r="H4093" s="6" t="str">
        <f>VLOOKUP(Tabla1[[#This Row],[Caja]],Originales!$I$3:$K$6,2,FALSE)</f>
        <v>Tenerife Sur</v>
      </c>
      <c r="I4093" s="6" t="str">
        <f>VLOOKUP(Tabla1[[#This Row],[Caja]],Originales!$I$3:$K$6,3,FALSE)</f>
        <v>Tenerife</v>
      </c>
      <c r="J4093" s="9" t="str">
        <f>VLOOKUP(Tabla1[[#This Row],[CodigoEmpleado]],Originales!$M$3:$P$13,2,FALSE)</f>
        <v>Toño</v>
      </c>
      <c r="K4093" s="10">
        <f>YEAR(Tabla1[[#This Row],[Fecha]])</f>
        <v>2012</v>
      </c>
      <c r="L4093" s="11">
        <f>MONTH(Tabla1[[#This Row],[Fecha]])</f>
        <v>7</v>
      </c>
      <c r="M4093" s="11">
        <f>DAY(Tabla1[[#This Row],[Fecha]])</f>
        <v>18</v>
      </c>
      <c r="N4093" s="11">
        <f>WEEKDAY(Tabla1[[#This Row],[Fecha]],2)</f>
        <v>3</v>
      </c>
      <c r="O4093" s="11" t="str">
        <f t="shared" si="63"/>
        <v>Miércoles</v>
      </c>
    </row>
    <row r="4094" spans="1:15" x14ac:dyDescent="0.25">
      <c r="A4094" s="4">
        <v>41108</v>
      </c>
      <c r="B4094">
        <v>3</v>
      </c>
      <c r="C4094">
        <v>1</v>
      </c>
      <c r="D4094" s="5" t="s">
        <v>24</v>
      </c>
      <c r="E4094" s="6">
        <v>578.80999999999995</v>
      </c>
      <c r="F4094" s="6">
        <v>926.47</v>
      </c>
      <c r="G4094" s="6">
        <v>1505.28</v>
      </c>
      <c r="H4094" s="6" t="str">
        <f>VLOOKUP(Tabla1[[#This Row],[Caja]],Originales!$I$3:$K$6,2,FALSE)</f>
        <v>Las Canteras</v>
      </c>
      <c r="I4094" s="6" t="str">
        <f>VLOOKUP(Tabla1[[#This Row],[Caja]],Originales!$I$3:$K$6,3,FALSE)</f>
        <v>Las Palmas</v>
      </c>
      <c r="J4094" s="9" t="str">
        <f>VLOOKUP(Tabla1[[#This Row],[CodigoEmpleado]],Originales!$M$3:$P$13,2,FALSE)</f>
        <v>Ana</v>
      </c>
      <c r="K4094" s="10">
        <f>YEAR(Tabla1[[#This Row],[Fecha]])</f>
        <v>2012</v>
      </c>
      <c r="L4094" s="11">
        <f>MONTH(Tabla1[[#This Row],[Fecha]])</f>
        <v>7</v>
      </c>
      <c r="M4094" s="11">
        <f>DAY(Tabla1[[#This Row],[Fecha]])</f>
        <v>18</v>
      </c>
      <c r="N4094" s="11">
        <f>WEEKDAY(Tabla1[[#This Row],[Fecha]],2)</f>
        <v>3</v>
      </c>
      <c r="O4094" s="11" t="str">
        <f t="shared" si="63"/>
        <v>Miércoles</v>
      </c>
    </row>
    <row r="4095" spans="1:15" x14ac:dyDescent="0.25">
      <c r="A4095" s="4">
        <v>41108</v>
      </c>
      <c r="B4095">
        <v>3</v>
      </c>
      <c r="C4095">
        <v>2</v>
      </c>
      <c r="D4095" s="5" t="s">
        <v>30</v>
      </c>
      <c r="E4095" s="6">
        <v>677.76</v>
      </c>
      <c r="F4095" s="6">
        <v>1024.56</v>
      </c>
      <c r="G4095" s="6">
        <v>1702.32</v>
      </c>
      <c r="H4095" s="6" t="str">
        <f>VLOOKUP(Tabla1[[#This Row],[Caja]],Originales!$I$3:$K$6,2,FALSE)</f>
        <v>Las Canteras</v>
      </c>
      <c r="I4095" s="6" t="str">
        <f>VLOOKUP(Tabla1[[#This Row],[Caja]],Originales!$I$3:$K$6,3,FALSE)</f>
        <v>Las Palmas</v>
      </c>
      <c r="J4095" s="9" t="str">
        <f>VLOOKUP(Tabla1[[#This Row],[CodigoEmpleado]],Originales!$M$3:$P$13,2,FALSE)</f>
        <v>Juan</v>
      </c>
      <c r="K4095" s="10">
        <f>YEAR(Tabla1[[#This Row],[Fecha]])</f>
        <v>2012</v>
      </c>
      <c r="L4095" s="11">
        <f>MONTH(Tabla1[[#This Row],[Fecha]])</f>
        <v>7</v>
      </c>
      <c r="M4095" s="11">
        <f>DAY(Tabla1[[#This Row],[Fecha]])</f>
        <v>18</v>
      </c>
      <c r="N4095" s="11">
        <f>WEEKDAY(Tabla1[[#This Row],[Fecha]],2)</f>
        <v>3</v>
      </c>
      <c r="O4095" s="11" t="str">
        <f t="shared" si="63"/>
        <v>Miércoles</v>
      </c>
    </row>
    <row r="4096" spans="1:15" x14ac:dyDescent="0.25">
      <c r="A4096" s="4">
        <v>41108</v>
      </c>
      <c r="B4096">
        <v>4</v>
      </c>
      <c r="C4096">
        <v>1</v>
      </c>
      <c r="D4096" s="5" t="s">
        <v>16</v>
      </c>
      <c r="E4096" s="6">
        <v>663.48</v>
      </c>
      <c r="F4096" s="6">
        <v>1067.8699999999999</v>
      </c>
      <c r="G4096" s="6">
        <v>1731.35</v>
      </c>
      <c r="H4096" s="6" t="str">
        <f>VLOOKUP(Tabla1[[#This Row],[Caja]],Originales!$I$3:$K$6,2,FALSE)</f>
        <v>Telde</v>
      </c>
      <c r="I4096" s="6" t="str">
        <f>VLOOKUP(Tabla1[[#This Row],[Caja]],Originales!$I$3:$K$6,3,FALSE)</f>
        <v>Las Palmas</v>
      </c>
      <c r="J4096" s="9" t="str">
        <f>VLOOKUP(Tabla1[[#This Row],[CodigoEmpleado]],Originales!$M$3:$P$13,2,FALSE)</f>
        <v>Jorge</v>
      </c>
      <c r="K4096" s="10">
        <f>YEAR(Tabla1[[#This Row],[Fecha]])</f>
        <v>2012</v>
      </c>
      <c r="L4096" s="11">
        <f>MONTH(Tabla1[[#This Row],[Fecha]])</f>
        <v>7</v>
      </c>
      <c r="M4096" s="11">
        <f>DAY(Tabla1[[#This Row],[Fecha]])</f>
        <v>18</v>
      </c>
      <c r="N4096" s="11">
        <f>WEEKDAY(Tabla1[[#This Row],[Fecha]],2)</f>
        <v>3</v>
      </c>
      <c r="O4096" s="11" t="str">
        <f t="shared" si="63"/>
        <v>Miércoles</v>
      </c>
    </row>
    <row r="4097" spans="1:15" x14ac:dyDescent="0.25">
      <c r="A4097" s="4">
        <v>41108</v>
      </c>
      <c r="B4097">
        <v>4</v>
      </c>
      <c r="C4097">
        <v>2</v>
      </c>
      <c r="D4097" s="5" t="s">
        <v>22</v>
      </c>
      <c r="E4097" s="6">
        <v>770.62</v>
      </c>
      <c r="F4097" s="6">
        <v>1328.25</v>
      </c>
      <c r="G4097" s="6">
        <v>2098.87</v>
      </c>
      <c r="H4097" s="6" t="str">
        <f>VLOOKUP(Tabla1[[#This Row],[Caja]],Originales!$I$3:$K$6,2,FALSE)</f>
        <v>Telde</v>
      </c>
      <c r="I4097" s="6" t="str">
        <f>VLOOKUP(Tabla1[[#This Row],[Caja]],Originales!$I$3:$K$6,3,FALSE)</f>
        <v>Las Palmas</v>
      </c>
      <c r="J4097" s="9" t="str">
        <f>VLOOKUP(Tabla1[[#This Row],[CodigoEmpleado]],Originales!$M$3:$P$13,2,FALSE)</f>
        <v>Paco</v>
      </c>
      <c r="K4097" s="10">
        <f>YEAR(Tabla1[[#This Row],[Fecha]])</f>
        <v>2012</v>
      </c>
      <c r="L4097" s="11">
        <f>MONTH(Tabla1[[#This Row],[Fecha]])</f>
        <v>7</v>
      </c>
      <c r="M4097" s="11">
        <f>DAY(Tabla1[[#This Row],[Fecha]])</f>
        <v>18</v>
      </c>
      <c r="N4097" s="11">
        <f>WEEKDAY(Tabla1[[#This Row],[Fecha]],2)</f>
        <v>3</v>
      </c>
      <c r="O4097" s="11" t="str">
        <f t="shared" si="63"/>
        <v>Miércoles</v>
      </c>
    </row>
    <row r="4098" spans="1:15" x14ac:dyDescent="0.25">
      <c r="A4098" s="4">
        <v>41109</v>
      </c>
      <c r="B4098">
        <v>1</v>
      </c>
      <c r="C4098">
        <v>1</v>
      </c>
      <c r="D4098" s="5" t="s">
        <v>27</v>
      </c>
      <c r="E4098" s="6">
        <v>681.93</v>
      </c>
      <c r="F4098" s="6">
        <v>1089.3399999999999</v>
      </c>
      <c r="G4098" s="6">
        <v>1771.27</v>
      </c>
      <c r="H4098" s="6" t="str">
        <f>VLOOKUP(Tabla1[[#This Row],[Caja]],Originales!$I$3:$K$6,2,FALSE)</f>
        <v>Tenerife Norte</v>
      </c>
      <c r="I4098" s="6" t="str">
        <f>VLOOKUP(Tabla1[[#This Row],[Caja]],Originales!$I$3:$K$6,3,FALSE)</f>
        <v>Tenerife</v>
      </c>
      <c r="J4098" s="9" t="str">
        <f>VLOOKUP(Tabla1[[#This Row],[CodigoEmpleado]],Originales!$M$3:$P$13,2,FALSE)</f>
        <v>Bea</v>
      </c>
      <c r="K4098" s="10">
        <f>YEAR(Tabla1[[#This Row],[Fecha]])</f>
        <v>2012</v>
      </c>
      <c r="L4098" s="11">
        <f>MONTH(Tabla1[[#This Row],[Fecha]])</f>
        <v>7</v>
      </c>
      <c r="M4098" s="11">
        <f>DAY(Tabla1[[#This Row],[Fecha]])</f>
        <v>19</v>
      </c>
      <c r="N4098" s="11">
        <f>WEEKDAY(Tabla1[[#This Row],[Fecha]],2)</f>
        <v>4</v>
      </c>
      <c r="O4098" s="11" t="str">
        <f t="shared" ref="O4098:O4161" si="64">IF(N4098=1,"Lunes",IF(N4098=2,"Martes",IF(N4098=3,"Miércoles",IF(N4098=4,"Jueves",IF(N4098=5,"Viernes",IF(N4098=6,"Sábado","Domingo"))))))</f>
        <v>Jueves</v>
      </c>
    </row>
    <row r="4099" spans="1:15" x14ac:dyDescent="0.25">
      <c r="A4099" s="4">
        <v>41109</v>
      </c>
      <c r="B4099">
        <v>1</v>
      </c>
      <c r="C4099">
        <v>2</v>
      </c>
      <c r="D4099" s="5" t="s">
        <v>32</v>
      </c>
      <c r="E4099" s="6">
        <v>567.76</v>
      </c>
      <c r="F4099" s="6">
        <v>1033.58</v>
      </c>
      <c r="G4099" s="6">
        <v>1601.34</v>
      </c>
      <c r="H4099" s="6" t="str">
        <f>VLOOKUP(Tabla1[[#This Row],[Caja]],Originales!$I$3:$K$6,2,FALSE)</f>
        <v>Tenerife Norte</v>
      </c>
      <c r="I4099" s="6" t="str">
        <f>VLOOKUP(Tabla1[[#This Row],[Caja]],Originales!$I$3:$K$6,3,FALSE)</f>
        <v>Tenerife</v>
      </c>
      <c r="J4099" s="9" t="str">
        <f>VLOOKUP(Tabla1[[#This Row],[CodigoEmpleado]],Originales!$M$3:$P$13,2,FALSE)</f>
        <v>Ana</v>
      </c>
      <c r="K4099" s="10">
        <f>YEAR(Tabla1[[#This Row],[Fecha]])</f>
        <v>2012</v>
      </c>
      <c r="L4099" s="11">
        <f>MONTH(Tabla1[[#This Row],[Fecha]])</f>
        <v>7</v>
      </c>
      <c r="M4099" s="11">
        <f>DAY(Tabla1[[#This Row],[Fecha]])</f>
        <v>19</v>
      </c>
      <c r="N4099" s="11">
        <f>WEEKDAY(Tabla1[[#This Row],[Fecha]],2)</f>
        <v>4</v>
      </c>
      <c r="O4099" s="11" t="str">
        <f t="shared" si="64"/>
        <v>Jueves</v>
      </c>
    </row>
    <row r="4100" spans="1:15" x14ac:dyDescent="0.25">
      <c r="A4100" s="4">
        <v>41109</v>
      </c>
      <c r="B4100">
        <v>2</v>
      </c>
      <c r="C4100">
        <v>1</v>
      </c>
      <c r="D4100" s="5" t="s">
        <v>37</v>
      </c>
      <c r="E4100" s="6">
        <v>569.77</v>
      </c>
      <c r="F4100" s="6">
        <v>991.89</v>
      </c>
      <c r="G4100" s="6">
        <v>1561.66</v>
      </c>
      <c r="H4100" s="6" t="str">
        <f>VLOOKUP(Tabla1[[#This Row],[Caja]],Originales!$I$3:$K$6,2,FALSE)</f>
        <v>Tenerife Sur</v>
      </c>
      <c r="I4100" s="6" t="str">
        <f>VLOOKUP(Tabla1[[#This Row],[Caja]],Originales!$I$3:$K$6,3,FALSE)</f>
        <v>Tenerife</v>
      </c>
      <c r="J4100" s="9" t="str">
        <f>VLOOKUP(Tabla1[[#This Row],[CodigoEmpleado]],Originales!$M$3:$P$13,2,FALSE)</f>
        <v>Luis</v>
      </c>
      <c r="K4100" s="10">
        <f>YEAR(Tabla1[[#This Row],[Fecha]])</f>
        <v>2012</v>
      </c>
      <c r="L4100" s="11">
        <f>MONTH(Tabla1[[#This Row],[Fecha]])</f>
        <v>7</v>
      </c>
      <c r="M4100" s="11">
        <f>DAY(Tabla1[[#This Row],[Fecha]])</f>
        <v>19</v>
      </c>
      <c r="N4100" s="11">
        <f>WEEKDAY(Tabla1[[#This Row],[Fecha]],2)</f>
        <v>4</v>
      </c>
      <c r="O4100" s="11" t="str">
        <f t="shared" si="64"/>
        <v>Jueves</v>
      </c>
    </row>
    <row r="4101" spans="1:15" x14ac:dyDescent="0.25">
      <c r="A4101" s="4">
        <v>41109</v>
      </c>
      <c r="B4101">
        <v>2</v>
      </c>
      <c r="C4101">
        <v>2</v>
      </c>
      <c r="D4101" s="5" t="s">
        <v>40</v>
      </c>
      <c r="E4101" s="6">
        <v>772.1</v>
      </c>
      <c r="F4101" s="6">
        <v>1243.8800000000001</v>
      </c>
      <c r="G4101" s="6">
        <v>2015.98</v>
      </c>
      <c r="H4101" s="6" t="str">
        <f>VLOOKUP(Tabla1[[#This Row],[Caja]],Originales!$I$3:$K$6,2,FALSE)</f>
        <v>Tenerife Sur</v>
      </c>
      <c r="I4101" s="6" t="str">
        <f>VLOOKUP(Tabla1[[#This Row],[Caja]],Originales!$I$3:$K$6,3,FALSE)</f>
        <v>Tenerife</v>
      </c>
      <c r="J4101" s="9" t="str">
        <f>VLOOKUP(Tabla1[[#This Row],[CodigoEmpleado]],Originales!$M$3:$P$13,2,FALSE)</f>
        <v>Pepe</v>
      </c>
      <c r="K4101" s="10">
        <f>YEAR(Tabla1[[#This Row],[Fecha]])</f>
        <v>2012</v>
      </c>
      <c r="L4101" s="11">
        <f>MONTH(Tabla1[[#This Row],[Fecha]])</f>
        <v>7</v>
      </c>
      <c r="M4101" s="11">
        <f>DAY(Tabla1[[#This Row],[Fecha]])</f>
        <v>19</v>
      </c>
      <c r="N4101" s="11">
        <f>WEEKDAY(Tabla1[[#This Row],[Fecha]],2)</f>
        <v>4</v>
      </c>
      <c r="O4101" s="11" t="str">
        <f t="shared" si="64"/>
        <v>Jueves</v>
      </c>
    </row>
    <row r="4102" spans="1:15" x14ac:dyDescent="0.25">
      <c r="A4102" s="4">
        <v>41109</v>
      </c>
      <c r="B4102">
        <v>3</v>
      </c>
      <c r="C4102">
        <v>1</v>
      </c>
      <c r="D4102" s="5" t="s">
        <v>41</v>
      </c>
      <c r="E4102" s="6">
        <v>635.44000000000005</v>
      </c>
      <c r="F4102" s="6">
        <v>1115.77</v>
      </c>
      <c r="G4102" s="6">
        <v>1751.21</v>
      </c>
      <c r="H4102" s="6" t="str">
        <f>VLOOKUP(Tabla1[[#This Row],[Caja]],Originales!$I$3:$K$6,2,FALSE)</f>
        <v>Las Canteras</v>
      </c>
      <c r="I4102" s="6" t="str">
        <f>VLOOKUP(Tabla1[[#This Row],[Caja]],Originales!$I$3:$K$6,3,FALSE)</f>
        <v>Las Palmas</v>
      </c>
      <c r="J4102" s="9" t="str">
        <f>VLOOKUP(Tabla1[[#This Row],[CodigoEmpleado]],Originales!$M$3:$P$13,2,FALSE)</f>
        <v>Javi</v>
      </c>
      <c r="K4102" s="10">
        <f>YEAR(Tabla1[[#This Row],[Fecha]])</f>
        <v>2012</v>
      </c>
      <c r="L4102" s="11">
        <f>MONTH(Tabla1[[#This Row],[Fecha]])</f>
        <v>7</v>
      </c>
      <c r="M4102" s="11">
        <f>DAY(Tabla1[[#This Row],[Fecha]])</f>
        <v>19</v>
      </c>
      <c r="N4102" s="11">
        <f>WEEKDAY(Tabla1[[#This Row],[Fecha]],2)</f>
        <v>4</v>
      </c>
      <c r="O4102" s="11" t="str">
        <f t="shared" si="64"/>
        <v>Jueves</v>
      </c>
    </row>
    <row r="4103" spans="1:15" x14ac:dyDescent="0.25">
      <c r="A4103" s="4">
        <v>41109</v>
      </c>
      <c r="B4103">
        <v>3</v>
      </c>
      <c r="C4103">
        <v>2</v>
      </c>
      <c r="D4103" s="5" t="s">
        <v>43</v>
      </c>
      <c r="E4103" s="6">
        <v>650.88</v>
      </c>
      <c r="F4103" s="6">
        <v>1063.5899999999999</v>
      </c>
      <c r="G4103" s="6">
        <v>1714.47</v>
      </c>
      <c r="H4103" s="6" t="str">
        <f>VLOOKUP(Tabla1[[#This Row],[Caja]],Originales!$I$3:$K$6,2,FALSE)</f>
        <v>Las Canteras</v>
      </c>
      <c r="I4103" s="6" t="str">
        <f>VLOOKUP(Tabla1[[#This Row],[Caja]],Originales!$I$3:$K$6,3,FALSE)</f>
        <v>Las Palmas</v>
      </c>
      <c r="J4103" s="9" t="str">
        <f>VLOOKUP(Tabla1[[#This Row],[CodigoEmpleado]],Originales!$M$3:$P$13,2,FALSE)</f>
        <v>Jose</v>
      </c>
      <c r="K4103" s="10">
        <f>YEAR(Tabla1[[#This Row],[Fecha]])</f>
        <v>2012</v>
      </c>
      <c r="L4103" s="11">
        <f>MONTH(Tabla1[[#This Row],[Fecha]])</f>
        <v>7</v>
      </c>
      <c r="M4103" s="11">
        <f>DAY(Tabla1[[#This Row],[Fecha]])</f>
        <v>19</v>
      </c>
      <c r="N4103" s="11">
        <f>WEEKDAY(Tabla1[[#This Row],[Fecha]],2)</f>
        <v>4</v>
      </c>
      <c r="O4103" s="11" t="str">
        <f t="shared" si="64"/>
        <v>Jueves</v>
      </c>
    </row>
    <row r="4104" spans="1:15" x14ac:dyDescent="0.25">
      <c r="A4104" s="4">
        <v>41109</v>
      </c>
      <c r="B4104">
        <v>4</v>
      </c>
      <c r="C4104">
        <v>1</v>
      </c>
      <c r="D4104" s="5" t="s">
        <v>47</v>
      </c>
      <c r="E4104" s="6">
        <v>635.02</v>
      </c>
      <c r="F4104" s="6">
        <v>983.65</v>
      </c>
      <c r="G4104" s="6">
        <v>1618.67</v>
      </c>
      <c r="H4104" s="6" t="str">
        <f>VLOOKUP(Tabla1[[#This Row],[Caja]],Originales!$I$3:$K$6,2,FALSE)</f>
        <v>Telde</v>
      </c>
      <c r="I4104" s="6" t="str">
        <f>VLOOKUP(Tabla1[[#This Row],[Caja]],Originales!$I$3:$K$6,3,FALSE)</f>
        <v>Las Palmas</v>
      </c>
      <c r="J4104" s="9" t="str">
        <f>VLOOKUP(Tabla1[[#This Row],[CodigoEmpleado]],Originales!$M$3:$P$13,2,FALSE)</f>
        <v>Toño</v>
      </c>
      <c r="K4104" s="10">
        <f>YEAR(Tabla1[[#This Row],[Fecha]])</f>
        <v>2012</v>
      </c>
      <c r="L4104" s="11">
        <f>MONTH(Tabla1[[#This Row],[Fecha]])</f>
        <v>7</v>
      </c>
      <c r="M4104" s="11">
        <f>DAY(Tabla1[[#This Row],[Fecha]])</f>
        <v>19</v>
      </c>
      <c r="N4104" s="11">
        <f>WEEKDAY(Tabla1[[#This Row],[Fecha]],2)</f>
        <v>4</v>
      </c>
      <c r="O4104" s="11" t="str">
        <f t="shared" si="64"/>
        <v>Jueves</v>
      </c>
    </row>
    <row r="4105" spans="1:15" x14ac:dyDescent="0.25">
      <c r="A4105" s="4">
        <v>41109</v>
      </c>
      <c r="B4105">
        <v>4</v>
      </c>
      <c r="C4105">
        <v>2</v>
      </c>
      <c r="D4105" s="5" t="s">
        <v>24</v>
      </c>
      <c r="E4105" s="6">
        <v>676.87</v>
      </c>
      <c r="F4105" s="6">
        <v>1052.1400000000001</v>
      </c>
      <c r="G4105" s="6">
        <v>1729.01</v>
      </c>
      <c r="H4105" s="6" t="str">
        <f>VLOOKUP(Tabla1[[#This Row],[Caja]],Originales!$I$3:$K$6,2,FALSE)</f>
        <v>Telde</v>
      </c>
      <c r="I4105" s="6" t="str">
        <f>VLOOKUP(Tabla1[[#This Row],[Caja]],Originales!$I$3:$K$6,3,FALSE)</f>
        <v>Las Palmas</v>
      </c>
      <c r="J4105" s="9" t="str">
        <f>VLOOKUP(Tabla1[[#This Row],[CodigoEmpleado]],Originales!$M$3:$P$13,2,FALSE)</f>
        <v>Ana</v>
      </c>
      <c r="K4105" s="10">
        <f>YEAR(Tabla1[[#This Row],[Fecha]])</f>
        <v>2012</v>
      </c>
      <c r="L4105" s="11">
        <f>MONTH(Tabla1[[#This Row],[Fecha]])</f>
        <v>7</v>
      </c>
      <c r="M4105" s="11">
        <f>DAY(Tabla1[[#This Row],[Fecha]])</f>
        <v>19</v>
      </c>
      <c r="N4105" s="11">
        <f>WEEKDAY(Tabla1[[#This Row],[Fecha]],2)</f>
        <v>4</v>
      </c>
      <c r="O4105" s="11" t="str">
        <f t="shared" si="64"/>
        <v>Jueves</v>
      </c>
    </row>
    <row r="4106" spans="1:15" x14ac:dyDescent="0.25">
      <c r="A4106" s="4">
        <v>41110</v>
      </c>
      <c r="B4106">
        <v>1</v>
      </c>
      <c r="C4106">
        <v>1</v>
      </c>
      <c r="D4106" s="5" t="s">
        <v>30</v>
      </c>
      <c r="E4106" s="6">
        <v>626.53</v>
      </c>
      <c r="F4106" s="6">
        <v>1159.77</v>
      </c>
      <c r="G4106" s="6">
        <v>1786.3</v>
      </c>
      <c r="H4106" s="6" t="str">
        <f>VLOOKUP(Tabla1[[#This Row],[Caja]],Originales!$I$3:$K$6,2,FALSE)</f>
        <v>Tenerife Norte</v>
      </c>
      <c r="I4106" s="6" t="str">
        <f>VLOOKUP(Tabla1[[#This Row],[Caja]],Originales!$I$3:$K$6,3,FALSE)</f>
        <v>Tenerife</v>
      </c>
      <c r="J4106" s="9" t="str">
        <f>VLOOKUP(Tabla1[[#This Row],[CodigoEmpleado]],Originales!$M$3:$P$13,2,FALSE)</f>
        <v>Juan</v>
      </c>
      <c r="K4106" s="10">
        <f>YEAR(Tabla1[[#This Row],[Fecha]])</f>
        <v>2012</v>
      </c>
      <c r="L4106" s="11">
        <f>MONTH(Tabla1[[#This Row],[Fecha]])</f>
        <v>7</v>
      </c>
      <c r="M4106" s="11">
        <f>DAY(Tabla1[[#This Row],[Fecha]])</f>
        <v>20</v>
      </c>
      <c r="N4106" s="11">
        <f>WEEKDAY(Tabla1[[#This Row],[Fecha]],2)</f>
        <v>5</v>
      </c>
      <c r="O4106" s="11" t="str">
        <f t="shared" si="64"/>
        <v>Viernes</v>
      </c>
    </row>
    <row r="4107" spans="1:15" x14ac:dyDescent="0.25">
      <c r="A4107" s="4">
        <v>41110</v>
      </c>
      <c r="B4107">
        <v>1</v>
      </c>
      <c r="C4107">
        <v>2</v>
      </c>
      <c r="D4107" s="5" t="s">
        <v>16</v>
      </c>
      <c r="E4107" s="6">
        <v>698.59</v>
      </c>
      <c r="F4107" s="6">
        <v>1263.69</v>
      </c>
      <c r="G4107" s="6">
        <v>1962.28</v>
      </c>
      <c r="H4107" s="6" t="str">
        <f>VLOOKUP(Tabla1[[#This Row],[Caja]],Originales!$I$3:$K$6,2,FALSE)</f>
        <v>Tenerife Norte</v>
      </c>
      <c r="I4107" s="6" t="str">
        <f>VLOOKUP(Tabla1[[#This Row],[Caja]],Originales!$I$3:$K$6,3,FALSE)</f>
        <v>Tenerife</v>
      </c>
      <c r="J4107" s="9" t="str">
        <f>VLOOKUP(Tabla1[[#This Row],[CodigoEmpleado]],Originales!$M$3:$P$13,2,FALSE)</f>
        <v>Jorge</v>
      </c>
      <c r="K4107" s="10">
        <f>YEAR(Tabla1[[#This Row],[Fecha]])</f>
        <v>2012</v>
      </c>
      <c r="L4107" s="11">
        <f>MONTH(Tabla1[[#This Row],[Fecha]])</f>
        <v>7</v>
      </c>
      <c r="M4107" s="11">
        <f>DAY(Tabla1[[#This Row],[Fecha]])</f>
        <v>20</v>
      </c>
      <c r="N4107" s="11">
        <f>WEEKDAY(Tabla1[[#This Row],[Fecha]],2)</f>
        <v>5</v>
      </c>
      <c r="O4107" s="11" t="str">
        <f t="shared" si="64"/>
        <v>Viernes</v>
      </c>
    </row>
    <row r="4108" spans="1:15" x14ac:dyDescent="0.25">
      <c r="A4108" s="4">
        <v>41110</v>
      </c>
      <c r="B4108">
        <v>2</v>
      </c>
      <c r="C4108">
        <v>1</v>
      </c>
      <c r="D4108" s="5" t="s">
        <v>22</v>
      </c>
      <c r="E4108" s="6">
        <v>542.37</v>
      </c>
      <c r="F4108" s="6">
        <v>1029.79</v>
      </c>
      <c r="G4108" s="6">
        <v>1572.16</v>
      </c>
      <c r="H4108" s="6" t="str">
        <f>VLOOKUP(Tabla1[[#This Row],[Caja]],Originales!$I$3:$K$6,2,FALSE)</f>
        <v>Tenerife Sur</v>
      </c>
      <c r="I4108" s="6" t="str">
        <f>VLOOKUP(Tabla1[[#This Row],[Caja]],Originales!$I$3:$K$6,3,FALSE)</f>
        <v>Tenerife</v>
      </c>
      <c r="J4108" s="9" t="str">
        <f>VLOOKUP(Tabla1[[#This Row],[CodigoEmpleado]],Originales!$M$3:$P$13,2,FALSE)</f>
        <v>Paco</v>
      </c>
      <c r="K4108" s="10">
        <f>YEAR(Tabla1[[#This Row],[Fecha]])</f>
        <v>2012</v>
      </c>
      <c r="L4108" s="11">
        <f>MONTH(Tabla1[[#This Row],[Fecha]])</f>
        <v>7</v>
      </c>
      <c r="M4108" s="11">
        <f>DAY(Tabla1[[#This Row],[Fecha]])</f>
        <v>20</v>
      </c>
      <c r="N4108" s="11">
        <f>WEEKDAY(Tabla1[[#This Row],[Fecha]],2)</f>
        <v>5</v>
      </c>
      <c r="O4108" s="11" t="str">
        <f t="shared" si="64"/>
        <v>Viernes</v>
      </c>
    </row>
    <row r="4109" spans="1:15" x14ac:dyDescent="0.25">
      <c r="A4109" s="4">
        <v>41110</v>
      </c>
      <c r="B4109">
        <v>2</v>
      </c>
      <c r="C4109">
        <v>2</v>
      </c>
      <c r="D4109" s="5" t="s">
        <v>27</v>
      </c>
      <c r="E4109" s="6">
        <v>561.37</v>
      </c>
      <c r="F4109" s="6">
        <v>952.98</v>
      </c>
      <c r="G4109" s="6">
        <v>1514.35</v>
      </c>
      <c r="H4109" s="6" t="str">
        <f>VLOOKUP(Tabla1[[#This Row],[Caja]],Originales!$I$3:$K$6,2,FALSE)</f>
        <v>Tenerife Sur</v>
      </c>
      <c r="I4109" s="6" t="str">
        <f>VLOOKUP(Tabla1[[#This Row],[Caja]],Originales!$I$3:$K$6,3,FALSE)</f>
        <v>Tenerife</v>
      </c>
      <c r="J4109" s="9" t="str">
        <f>VLOOKUP(Tabla1[[#This Row],[CodigoEmpleado]],Originales!$M$3:$P$13,2,FALSE)</f>
        <v>Bea</v>
      </c>
      <c r="K4109" s="10">
        <f>YEAR(Tabla1[[#This Row],[Fecha]])</f>
        <v>2012</v>
      </c>
      <c r="L4109" s="11">
        <f>MONTH(Tabla1[[#This Row],[Fecha]])</f>
        <v>7</v>
      </c>
      <c r="M4109" s="11">
        <f>DAY(Tabla1[[#This Row],[Fecha]])</f>
        <v>20</v>
      </c>
      <c r="N4109" s="11">
        <f>WEEKDAY(Tabla1[[#This Row],[Fecha]],2)</f>
        <v>5</v>
      </c>
      <c r="O4109" s="11" t="str">
        <f t="shared" si="64"/>
        <v>Viernes</v>
      </c>
    </row>
    <row r="4110" spans="1:15" x14ac:dyDescent="0.25">
      <c r="A4110" s="4">
        <v>41110</v>
      </c>
      <c r="B4110">
        <v>3</v>
      </c>
      <c r="C4110">
        <v>1</v>
      </c>
      <c r="D4110" s="5" t="s">
        <v>32</v>
      </c>
      <c r="E4110" s="6">
        <v>651.59</v>
      </c>
      <c r="F4110" s="6">
        <v>1102.45</v>
      </c>
      <c r="G4110" s="6">
        <v>1754.04</v>
      </c>
      <c r="H4110" s="6" t="str">
        <f>VLOOKUP(Tabla1[[#This Row],[Caja]],Originales!$I$3:$K$6,2,FALSE)</f>
        <v>Las Canteras</v>
      </c>
      <c r="I4110" s="6" t="str">
        <f>VLOOKUP(Tabla1[[#This Row],[Caja]],Originales!$I$3:$K$6,3,FALSE)</f>
        <v>Las Palmas</v>
      </c>
      <c r="J4110" s="9" t="str">
        <f>VLOOKUP(Tabla1[[#This Row],[CodigoEmpleado]],Originales!$M$3:$P$13,2,FALSE)</f>
        <v>Ana</v>
      </c>
      <c r="K4110" s="10">
        <f>YEAR(Tabla1[[#This Row],[Fecha]])</f>
        <v>2012</v>
      </c>
      <c r="L4110" s="11">
        <f>MONTH(Tabla1[[#This Row],[Fecha]])</f>
        <v>7</v>
      </c>
      <c r="M4110" s="11">
        <f>DAY(Tabla1[[#This Row],[Fecha]])</f>
        <v>20</v>
      </c>
      <c r="N4110" s="11">
        <f>WEEKDAY(Tabla1[[#This Row],[Fecha]],2)</f>
        <v>5</v>
      </c>
      <c r="O4110" s="11" t="str">
        <f t="shared" si="64"/>
        <v>Viernes</v>
      </c>
    </row>
    <row r="4111" spans="1:15" x14ac:dyDescent="0.25">
      <c r="A4111" s="4">
        <v>41110</v>
      </c>
      <c r="B4111">
        <v>3</v>
      </c>
      <c r="C4111">
        <v>2</v>
      </c>
      <c r="D4111" s="5" t="s">
        <v>37</v>
      </c>
      <c r="E4111" s="6">
        <v>758.08</v>
      </c>
      <c r="F4111" s="6">
        <v>1137.75</v>
      </c>
      <c r="G4111" s="6">
        <v>1895.83</v>
      </c>
      <c r="H4111" s="6" t="str">
        <f>VLOOKUP(Tabla1[[#This Row],[Caja]],Originales!$I$3:$K$6,2,FALSE)</f>
        <v>Las Canteras</v>
      </c>
      <c r="I4111" s="6" t="str">
        <f>VLOOKUP(Tabla1[[#This Row],[Caja]],Originales!$I$3:$K$6,3,FALSE)</f>
        <v>Las Palmas</v>
      </c>
      <c r="J4111" s="9" t="str">
        <f>VLOOKUP(Tabla1[[#This Row],[CodigoEmpleado]],Originales!$M$3:$P$13,2,FALSE)</f>
        <v>Luis</v>
      </c>
      <c r="K4111" s="10">
        <f>YEAR(Tabla1[[#This Row],[Fecha]])</f>
        <v>2012</v>
      </c>
      <c r="L4111" s="11">
        <f>MONTH(Tabla1[[#This Row],[Fecha]])</f>
        <v>7</v>
      </c>
      <c r="M4111" s="11">
        <f>DAY(Tabla1[[#This Row],[Fecha]])</f>
        <v>20</v>
      </c>
      <c r="N4111" s="11">
        <f>WEEKDAY(Tabla1[[#This Row],[Fecha]],2)</f>
        <v>5</v>
      </c>
      <c r="O4111" s="11" t="str">
        <f t="shared" si="64"/>
        <v>Viernes</v>
      </c>
    </row>
    <row r="4112" spans="1:15" x14ac:dyDescent="0.25">
      <c r="A4112" s="4">
        <v>41110</v>
      </c>
      <c r="B4112">
        <v>4</v>
      </c>
      <c r="C4112">
        <v>1</v>
      </c>
      <c r="D4112" s="5" t="s">
        <v>40</v>
      </c>
      <c r="E4112" s="6">
        <v>651.41</v>
      </c>
      <c r="F4112" s="6">
        <v>1138.8699999999999</v>
      </c>
      <c r="G4112" s="6">
        <v>1790.28</v>
      </c>
      <c r="H4112" s="6" t="str">
        <f>VLOOKUP(Tabla1[[#This Row],[Caja]],Originales!$I$3:$K$6,2,FALSE)</f>
        <v>Telde</v>
      </c>
      <c r="I4112" s="6" t="str">
        <f>VLOOKUP(Tabla1[[#This Row],[Caja]],Originales!$I$3:$K$6,3,FALSE)</f>
        <v>Las Palmas</v>
      </c>
      <c r="J4112" s="9" t="str">
        <f>VLOOKUP(Tabla1[[#This Row],[CodigoEmpleado]],Originales!$M$3:$P$13,2,FALSE)</f>
        <v>Pepe</v>
      </c>
      <c r="K4112" s="10">
        <f>YEAR(Tabla1[[#This Row],[Fecha]])</f>
        <v>2012</v>
      </c>
      <c r="L4112" s="11">
        <f>MONTH(Tabla1[[#This Row],[Fecha]])</f>
        <v>7</v>
      </c>
      <c r="M4112" s="11">
        <f>DAY(Tabla1[[#This Row],[Fecha]])</f>
        <v>20</v>
      </c>
      <c r="N4112" s="11">
        <f>WEEKDAY(Tabla1[[#This Row],[Fecha]],2)</f>
        <v>5</v>
      </c>
      <c r="O4112" s="11" t="str">
        <f t="shared" si="64"/>
        <v>Viernes</v>
      </c>
    </row>
    <row r="4113" spans="1:15" x14ac:dyDescent="0.25">
      <c r="A4113" s="4">
        <v>41110</v>
      </c>
      <c r="B4113">
        <v>4</v>
      </c>
      <c r="C4113">
        <v>2</v>
      </c>
      <c r="D4113" s="5" t="s">
        <v>41</v>
      </c>
      <c r="E4113" s="6">
        <v>754.87</v>
      </c>
      <c r="F4113" s="6">
        <v>1160.97</v>
      </c>
      <c r="G4113" s="6">
        <v>1915.84</v>
      </c>
      <c r="H4113" s="6" t="str">
        <f>VLOOKUP(Tabla1[[#This Row],[Caja]],Originales!$I$3:$K$6,2,FALSE)</f>
        <v>Telde</v>
      </c>
      <c r="I4113" s="6" t="str">
        <f>VLOOKUP(Tabla1[[#This Row],[Caja]],Originales!$I$3:$K$6,3,FALSE)</f>
        <v>Las Palmas</v>
      </c>
      <c r="J4113" s="9" t="str">
        <f>VLOOKUP(Tabla1[[#This Row],[CodigoEmpleado]],Originales!$M$3:$P$13,2,FALSE)</f>
        <v>Javi</v>
      </c>
      <c r="K4113" s="10">
        <f>YEAR(Tabla1[[#This Row],[Fecha]])</f>
        <v>2012</v>
      </c>
      <c r="L4113" s="11">
        <f>MONTH(Tabla1[[#This Row],[Fecha]])</f>
        <v>7</v>
      </c>
      <c r="M4113" s="11">
        <f>DAY(Tabla1[[#This Row],[Fecha]])</f>
        <v>20</v>
      </c>
      <c r="N4113" s="11">
        <f>WEEKDAY(Tabla1[[#This Row],[Fecha]],2)</f>
        <v>5</v>
      </c>
      <c r="O4113" s="11" t="str">
        <f t="shared" si="64"/>
        <v>Viernes</v>
      </c>
    </row>
    <row r="4114" spans="1:15" x14ac:dyDescent="0.25">
      <c r="A4114" s="4">
        <v>41111</v>
      </c>
      <c r="B4114">
        <v>1</v>
      </c>
      <c r="C4114">
        <v>1</v>
      </c>
      <c r="D4114" s="5" t="s">
        <v>43</v>
      </c>
      <c r="E4114" s="6">
        <v>610.57000000000005</v>
      </c>
      <c r="F4114" s="6">
        <v>1073.6500000000001</v>
      </c>
      <c r="G4114" s="6">
        <v>1684.22</v>
      </c>
      <c r="H4114" s="6" t="str">
        <f>VLOOKUP(Tabla1[[#This Row],[Caja]],Originales!$I$3:$K$6,2,FALSE)</f>
        <v>Tenerife Norte</v>
      </c>
      <c r="I4114" s="6" t="str">
        <f>VLOOKUP(Tabla1[[#This Row],[Caja]],Originales!$I$3:$K$6,3,FALSE)</f>
        <v>Tenerife</v>
      </c>
      <c r="J4114" s="9" t="str">
        <f>VLOOKUP(Tabla1[[#This Row],[CodigoEmpleado]],Originales!$M$3:$P$13,2,FALSE)</f>
        <v>Jose</v>
      </c>
      <c r="K4114" s="10">
        <f>YEAR(Tabla1[[#This Row],[Fecha]])</f>
        <v>2012</v>
      </c>
      <c r="L4114" s="11">
        <f>MONTH(Tabla1[[#This Row],[Fecha]])</f>
        <v>7</v>
      </c>
      <c r="M4114" s="11">
        <f>DAY(Tabla1[[#This Row],[Fecha]])</f>
        <v>21</v>
      </c>
      <c r="N4114" s="11">
        <f>WEEKDAY(Tabla1[[#This Row],[Fecha]],2)</f>
        <v>6</v>
      </c>
      <c r="O4114" s="11" t="str">
        <f t="shared" si="64"/>
        <v>Sábado</v>
      </c>
    </row>
    <row r="4115" spans="1:15" x14ac:dyDescent="0.25">
      <c r="A4115" s="4">
        <v>41111</v>
      </c>
      <c r="B4115">
        <v>1</v>
      </c>
      <c r="C4115">
        <v>2</v>
      </c>
      <c r="D4115" s="5" t="s">
        <v>47</v>
      </c>
      <c r="E4115" s="6">
        <v>642.96</v>
      </c>
      <c r="F4115" s="6">
        <v>965.73</v>
      </c>
      <c r="G4115" s="6">
        <v>1608.69</v>
      </c>
      <c r="H4115" s="6" t="str">
        <f>VLOOKUP(Tabla1[[#This Row],[Caja]],Originales!$I$3:$K$6,2,FALSE)</f>
        <v>Tenerife Norte</v>
      </c>
      <c r="I4115" s="6" t="str">
        <f>VLOOKUP(Tabla1[[#This Row],[Caja]],Originales!$I$3:$K$6,3,FALSE)</f>
        <v>Tenerife</v>
      </c>
      <c r="J4115" s="9" t="str">
        <f>VLOOKUP(Tabla1[[#This Row],[CodigoEmpleado]],Originales!$M$3:$P$13,2,FALSE)</f>
        <v>Toño</v>
      </c>
      <c r="K4115" s="10">
        <f>YEAR(Tabla1[[#This Row],[Fecha]])</f>
        <v>2012</v>
      </c>
      <c r="L4115" s="11">
        <f>MONTH(Tabla1[[#This Row],[Fecha]])</f>
        <v>7</v>
      </c>
      <c r="M4115" s="11">
        <f>DAY(Tabla1[[#This Row],[Fecha]])</f>
        <v>21</v>
      </c>
      <c r="N4115" s="11">
        <f>WEEKDAY(Tabla1[[#This Row],[Fecha]],2)</f>
        <v>6</v>
      </c>
      <c r="O4115" s="11" t="str">
        <f t="shared" si="64"/>
        <v>Sábado</v>
      </c>
    </row>
    <row r="4116" spans="1:15" x14ac:dyDescent="0.25">
      <c r="A4116" s="4">
        <v>41111</v>
      </c>
      <c r="B4116">
        <v>2</v>
      </c>
      <c r="C4116">
        <v>1</v>
      </c>
      <c r="D4116" s="5" t="s">
        <v>24</v>
      </c>
      <c r="E4116" s="6">
        <v>538.22</v>
      </c>
      <c r="F4116" s="6">
        <v>988.86</v>
      </c>
      <c r="G4116" s="6">
        <v>1527.08</v>
      </c>
      <c r="H4116" s="6" t="str">
        <f>VLOOKUP(Tabla1[[#This Row],[Caja]],Originales!$I$3:$K$6,2,FALSE)</f>
        <v>Tenerife Sur</v>
      </c>
      <c r="I4116" s="6" t="str">
        <f>VLOOKUP(Tabla1[[#This Row],[Caja]],Originales!$I$3:$K$6,3,FALSE)</f>
        <v>Tenerife</v>
      </c>
      <c r="J4116" s="9" t="str">
        <f>VLOOKUP(Tabla1[[#This Row],[CodigoEmpleado]],Originales!$M$3:$P$13,2,FALSE)</f>
        <v>Ana</v>
      </c>
      <c r="K4116" s="10">
        <f>YEAR(Tabla1[[#This Row],[Fecha]])</f>
        <v>2012</v>
      </c>
      <c r="L4116" s="11">
        <f>MONTH(Tabla1[[#This Row],[Fecha]])</f>
        <v>7</v>
      </c>
      <c r="M4116" s="11">
        <f>DAY(Tabla1[[#This Row],[Fecha]])</f>
        <v>21</v>
      </c>
      <c r="N4116" s="11">
        <f>WEEKDAY(Tabla1[[#This Row],[Fecha]],2)</f>
        <v>6</v>
      </c>
      <c r="O4116" s="11" t="str">
        <f t="shared" si="64"/>
        <v>Sábado</v>
      </c>
    </row>
    <row r="4117" spans="1:15" x14ac:dyDescent="0.25">
      <c r="A4117" s="4">
        <v>41111</v>
      </c>
      <c r="B4117">
        <v>2</v>
      </c>
      <c r="C4117">
        <v>2</v>
      </c>
      <c r="D4117" s="5" t="s">
        <v>30</v>
      </c>
      <c r="E4117" s="6">
        <v>596.74</v>
      </c>
      <c r="F4117" s="6">
        <v>1072.76</v>
      </c>
      <c r="G4117" s="6">
        <v>1669.5</v>
      </c>
      <c r="H4117" s="6" t="str">
        <f>VLOOKUP(Tabla1[[#This Row],[Caja]],Originales!$I$3:$K$6,2,FALSE)</f>
        <v>Tenerife Sur</v>
      </c>
      <c r="I4117" s="6" t="str">
        <f>VLOOKUP(Tabla1[[#This Row],[Caja]],Originales!$I$3:$K$6,3,FALSE)</f>
        <v>Tenerife</v>
      </c>
      <c r="J4117" s="9" t="str">
        <f>VLOOKUP(Tabla1[[#This Row],[CodigoEmpleado]],Originales!$M$3:$P$13,2,FALSE)</f>
        <v>Juan</v>
      </c>
      <c r="K4117" s="10">
        <f>YEAR(Tabla1[[#This Row],[Fecha]])</f>
        <v>2012</v>
      </c>
      <c r="L4117" s="11">
        <f>MONTH(Tabla1[[#This Row],[Fecha]])</f>
        <v>7</v>
      </c>
      <c r="M4117" s="11">
        <f>DAY(Tabla1[[#This Row],[Fecha]])</f>
        <v>21</v>
      </c>
      <c r="N4117" s="11">
        <f>WEEKDAY(Tabla1[[#This Row],[Fecha]],2)</f>
        <v>6</v>
      </c>
      <c r="O4117" s="11" t="str">
        <f t="shared" si="64"/>
        <v>Sábado</v>
      </c>
    </row>
    <row r="4118" spans="1:15" x14ac:dyDescent="0.25">
      <c r="A4118" s="4">
        <v>41111</v>
      </c>
      <c r="B4118">
        <v>3</v>
      </c>
      <c r="C4118">
        <v>1</v>
      </c>
      <c r="D4118" s="5" t="s">
        <v>16</v>
      </c>
      <c r="E4118" s="6">
        <v>614.88</v>
      </c>
      <c r="F4118" s="6">
        <v>1161.49</v>
      </c>
      <c r="G4118" s="6">
        <v>1776.37</v>
      </c>
      <c r="H4118" s="6" t="str">
        <f>VLOOKUP(Tabla1[[#This Row],[Caja]],Originales!$I$3:$K$6,2,FALSE)</f>
        <v>Las Canteras</v>
      </c>
      <c r="I4118" s="6" t="str">
        <f>VLOOKUP(Tabla1[[#This Row],[Caja]],Originales!$I$3:$K$6,3,FALSE)</f>
        <v>Las Palmas</v>
      </c>
      <c r="J4118" s="9" t="str">
        <f>VLOOKUP(Tabla1[[#This Row],[CodigoEmpleado]],Originales!$M$3:$P$13,2,FALSE)</f>
        <v>Jorge</v>
      </c>
      <c r="K4118" s="10">
        <f>YEAR(Tabla1[[#This Row],[Fecha]])</f>
        <v>2012</v>
      </c>
      <c r="L4118" s="11">
        <f>MONTH(Tabla1[[#This Row],[Fecha]])</f>
        <v>7</v>
      </c>
      <c r="M4118" s="11">
        <f>DAY(Tabla1[[#This Row],[Fecha]])</f>
        <v>21</v>
      </c>
      <c r="N4118" s="11">
        <f>WEEKDAY(Tabla1[[#This Row],[Fecha]],2)</f>
        <v>6</v>
      </c>
      <c r="O4118" s="11" t="str">
        <f t="shared" si="64"/>
        <v>Sábado</v>
      </c>
    </row>
    <row r="4119" spans="1:15" x14ac:dyDescent="0.25">
      <c r="A4119" s="4">
        <v>41111</v>
      </c>
      <c r="B4119">
        <v>3</v>
      </c>
      <c r="C4119">
        <v>2</v>
      </c>
      <c r="D4119" s="5" t="s">
        <v>22</v>
      </c>
      <c r="E4119" s="6">
        <v>712.6</v>
      </c>
      <c r="F4119" s="6">
        <v>1154.48</v>
      </c>
      <c r="G4119" s="6">
        <v>1867.08</v>
      </c>
      <c r="H4119" s="6" t="str">
        <f>VLOOKUP(Tabla1[[#This Row],[Caja]],Originales!$I$3:$K$6,2,FALSE)</f>
        <v>Las Canteras</v>
      </c>
      <c r="I4119" s="6" t="str">
        <f>VLOOKUP(Tabla1[[#This Row],[Caja]],Originales!$I$3:$K$6,3,FALSE)</f>
        <v>Las Palmas</v>
      </c>
      <c r="J4119" s="9" t="str">
        <f>VLOOKUP(Tabla1[[#This Row],[CodigoEmpleado]],Originales!$M$3:$P$13,2,FALSE)</f>
        <v>Paco</v>
      </c>
      <c r="K4119" s="10">
        <f>YEAR(Tabla1[[#This Row],[Fecha]])</f>
        <v>2012</v>
      </c>
      <c r="L4119" s="11">
        <f>MONTH(Tabla1[[#This Row],[Fecha]])</f>
        <v>7</v>
      </c>
      <c r="M4119" s="11">
        <f>DAY(Tabla1[[#This Row],[Fecha]])</f>
        <v>21</v>
      </c>
      <c r="N4119" s="11">
        <f>WEEKDAY(Tabla1[[#This Row],[Fecha]],2)</f>
        <v>6</v>
      </c>
      <c r="O4119" s="11" t="str">
        <f t="shared" si="64"/>
        <v>Sábado</v>
      </c>
    </row>
    <row r="4120" spans="1:15" x14ac:dyDescent="0.25">
      <c r="A4120" s="4">
        <v>41111</v>
      </c>
      <c r="B4120">
        <v>4</v>
      </c>
      <c r="C4120">
        <v>1</v>
      </c>
      <c r="D4120" s="5" t="s">
        <v>27</v>
      </c>
      <c r="E4120" s="6">
        <v>537.82000000000005</v>
      </c>
      <c r="F4120" s="6">
        <v>1020.08</v>
      </c>
      <c r="G4120" s="6">
        <v>1557.9</v>
      </c>
      <c r="H4120" s="6" t="str">
        <f>VLOOKUP(Tabla1[[#This Row],[Caja]],Originales!$I$3:$K$6,2,FALSE)</f>
        <v>Telde</v>
      </c>
      <c r="I4120" s="6" t="str">
        <f>VLOOKUP(Tabla1[[#This Row],[Caja]],Originales!$I$3:$K$6,3,FALSE)</f>
        <v>Las Palmas</v>
      </c>
      <c r="J4120" s="9" t="str">
        <f>VLOOKUP(Tabla1[[#This Row],[CodigoEmpleado]],Originales!$M$3:$P$13,2,FALSE)</f>
        <v>Bea</v>
      </c>
      <c r="K4120" s="10">
        <f>YEAR(Tabla1[[#This Row],[Fecha]])</f>
        <v>2012</v>
      </c>
      <c r="L4120" s="11">
        <f>MONTH(Tabla1[[#This Row],[Fecha]])</f>
        <v>7</v>
      </c>
      <c r="M4120" s="11">
        <f>DAY(Tabla1[[#This Row],[Fecha]])</f>
        <v>21</v>
      </c>
      <c r="N4120" s="11">
        <f>WEEKDAY(Tabla1[[#This Row],[Fecha]],2)</f>
        <v>6</v>
      </c>
      <c r="O4120" s="11" t="str">
        <f t="shared" si="64"/>
        <v>Sábado</v>
      </c>
    </row>
    <row r="4121" spans="1:15" x14ac:dyDescent="0.25">
      <c r="A4121" s="4">
        <v>41111</v>
      </c>
      <c r="B4121">
        <v>4</v>
      </c>
      <c r="C4121">
        <v>2</v>
      </c>
      <c r="D4121" s="5" t="s">
        <v>32</v>
      </c>
      <c r="E4121" s="6">
        <v>782.61</v>
      </c>
      <c r="F4121" s="6">
        <v>1190.07</v>
      </c>
      <c r="G4121" s="6">
        <v>1972.68</v>
      </c>
      <c r="H4121" s="6" t="str">
        <f>VLOOKUP(Tabla1[[#This Row],[Caja]],Originales!$I$3:$K$6,2,FALSE)</f>
        <v>Telde</v>
      </c>
      <c r="I4121" s="6" t="str">
        <f>VLOOKUP(Tabla1[[#This Row],[Caja]],Originales!$I$3:$K$6,3,FALSE)</f>
        <v>Las Palmas</v>
      </c>
      <c r="J4121" s="9" t="str">
        <f>VLOOKUP(Tabla1[[#This Row],[CodigoEmpleado]],Originales!$M$3:$P$13,2,FALSE)</f>
        <v>Ana</v>
      </c>
      <c r="K4121" s="10">
        <f>YEAR(Tabla1[[#This Row],[Fecha]])</f>
        <v>2012</v>
      </c>
      <c r="L4121" s="11">
        <f>MONTH(Tabla1[[#This Row],[Fecha]])</f>
        <v>7</v>
      </c>
      <c r="M4121" s="11">
        <f>DAY(Tabla1[[#This Row],[Fecha]])</f>
        <v>21</v>
      </c>
      <c r="N4121" s="11">
        <f>WEEKDAY(Tabla1[[#This Row],[Fecha]],2)</f>
        <v>6</v>
      </c>
      <c r="O4121" s="11" t="str">
        <f t="shared" si="64"/>
        <v>Sábado</v>
      </c>
    </row>
    <row r="4122" spans="1:15" x14ac:dyDescent="0.25">
      <c r="A4122" s="4">
        <v>41112</v>
      </c>
      <c r="B4122">
        <v>1</v>
      </c>
      <c r="C4122">
        <v>1</v>
      </c>
      <c r="D4122" s="5" t="s">
        <v>37</v>
      </c>
      <c r="E4122" s="6">
        <v>673.93</v>
      </c>
      <c r="F4122" s="6">
        <v>1072.99</v>
      </c>
      <c r="G4122" s="6">
        <v>1746.92</v>
      </c>
      <c r="H4122" s="6" t="str">
        <f>VLOOKUP(Tabla1[[#This Row],[Caja]],Originales!$I$3:$K$6,2,FALSE)</f>
        <v>Tenerife Norte</v>
      </c>
      <c r="I4122" s="6" t="str">
        <f>VLOOKUP(Tabla1[[#This Row],[Caja]],Originales!$I$3:$K$6,3,FALSE)</f>
        <v>Tenerife</v>
      </c>
      <c r="J4122" s="9" t="str">
        <f>VLOOKUP(Tabla1[[#This Row],[CodigoEmpleado]],Originales!$M$3:$P$13,2,FALSE)</f>
        <v>Luis</v>
      </c>
      <c r="K4122" s="10">
        <f>YEAR(Tabla1[[#This Row],[Fecha]])</f>
        <v>2012</v>
      </c>
      <c r="L4122" s="11">
        <f>MONTH(Tabla1[[#This Row],[Fecha]])</f>
        <v>7</v>
      </c>
      <c r="M4122" s="11">
        <f>DAY(Tabla1[[#This Row],[Fecha]])</f>
        <v>22</v>
      </c>
      <c r="N4122" s="11">
        <f>WEEKDAY(Tabla1[[#This Row],[Fecha]],2)</f>
        <v>7</v>
      </c>
      <c r="O4122" s="11" t="str">
        <f t="shared" si="64"/>
        <v>Domingo</v>
      </c>
    </row>
    <row r="4123" spans="1:15" x14ac:dyDescent="0.25">
      <c r="A4123" s="4">
        <v>41112</v>
      </c>
      <c r="B4123">
        <v>1</v>
      </c>
      <c r="C4123">
        <v>2</v>
      </c>
      <c r="D4123" s="5" t="s">
        <v>40</v>
      </c>
      <c r="E4123" s="6">
        <v>673.75</v>
      </c>
      <c r="F4123" s="6">
        <v>1164.03</v>
      </c>
      <c r="G4123" s="6">
        <v>1837.78</v>
      </c>
      <c r="H4123" s="6" t="str">
        <f>VLOOKUP(Tabla1[[#This Row],[Caja]],Originales!$I$3:$K$6,2,FALSE)</f>
        <v>Tenerife Norte</v>
      </c>
      <c r="I4123" s="6" t="str">
        <f>VLOOKUP(Tabla1[[#This Row],[Caja]],Originales!$I$3:$K$6,3,FALSE)</f>
        <v>Tenerife</v>
      </c>
      <c r="J4123" s="9" t="str">
        <f>VLOOKUP(Tabla1[[#This Row],[CodigoEmpleado]],Originales!$M$3:$P$13,2,FALSE)</f>
        <v>Pepe</v>
      </c>
      <c r="K4123" s="10">
        <f>YEAR(Tabla1[[#This Row],[Fecha]])</f>
        <v>2012</v>
      </c>
      <c r="L4123" s="11">
        <f>MONTH(Tabla1[[#This Row],[Fecha]])</f>
        <v>7</v>
      </c>
      <c r="M4123" s="11">
        <f>DAY(Tabla1[[#This Row],[Fecha]])</f>
        <v>22</v>
      </c>
      <c r="N4123" s="11">
        <f>WEEKDAY(Tabla1[[#This Row],[Fecha]],2)</f>
        <v>7</v>
      </c>
      <c r="O4123" s="11" t="str">
        <f t="shared" si="64"/>
        <v>Domingo</v>
      </c>
    </row>
    <row r="4124" spans="1:15" x14ac:dyDescent="0.25">
      <c r="A4124" s="4">
        <v>41112</v>
      </c>
      <c r="B4124">
        <v>2</v>
      </c>
      <c r="C4124">
        <v>1</v>
      </c>
      <c r="D4124" s="5" t="s">
        <v>41</v>
      </c>
      <c r="E4124" s="6">
        <v>656.02</v>
      </c>
      <c r="F4124" s="6">
        <v>1028.08</v>
      </c>
      <c r="G4124" s="6">
        <v>1684.1</v>
      </c>
      <c r="H4124" s="6" t="str">
        <f>VLOOKUP(Tabla1[[#This Row],[Caja]],Originales!$I$3:$K$6,2,FALSE)</f>
        <v>Tenerife Sur</v>
      </c>
      <c r="I4124" s="6" t="str">
        <f>VLOOKUP(Tabla1[[#This Row],[Caja]],Originales!$I$3:$K$6,3,FALSE)</f>
        <v>Tenerife</v>
      </c>
      <c r="J4124" s="9" t="str">
        <f>VLOOKUP(Tabla1[[#This Row],[CodigoEmpleado]],Originales!$M$3:$P$13,2,FALSE)</f>
        <v>Javi</v>
      </c>
      <c r="K4124" s="10">
        <f>YEAR(Tabla1[[#This Row],[Fecha]])</f>
        <v>2012</v>
      </c>
      <c r="L4124" s="11">
        <f>MONTH(Tabla1[[#This Row],[Fecha]])</f>
        <v>7</v>
      </c>
      <c r="M4124" s="11">
        <f>DAY(Tabla1[[#This Row],[Fecha]])</f>
        <v>22</v>
      </c>
      <c r="N4124" s="11">
        <f>WEEKDAY(Tabla1[[#This Row],[Fecha]],2)</f>
        <v>7</v>
      </c>
      <c r="O4124" s="11" t="str">
        <f t="shared" si="64"/>
        <v>Domingo</v>
      </c>
    </row>
    <row r="4125" spans="1:15" x14ac:dyDescent="0.25">
      <c r="A4125" s="4">
        <v>41112</v>
      </c>
      <c r="B4125">
        <v>2</v>
      </c>
      <c r="C4125">
        <v>2</v>
      </c>
      <c r="D4125" s="5" t="s">
        <v>43</v>
      </c>
      <c r="E4125" s="6">
        <v>696.31</v>
      </c>
      <c r="F4125" s="6">
        <v>1099.29</v>
      </c>
      <c r="G4125" s="6">
        <v>1795.6</v>
      </c>
      <c r="H4125" s="6" t="str">
        <f>VLOOKUP(Tabla1[[#This Row],[Caja]],Originales!$I$3:$K$6,2,FALSE)</f>
        <v>Tenerife Sur</v>
      </c>
      <c r="I4125" s="6" t="str">
        <f>VLOOKUP(Tabla1[[#This Row],[Caja]],Originales!$I$3:$K$6,3,FALSE)</f>
        <v>Tenerife</v>
      </c>
      <c r="J4125" s="9" t="str">
        <f>VLOOKUP(Tabla1[[#This Row],[CodigoEmpleado]],Originales!$M$3:$P$13,2,FALSE)</f>
        <v>Jose</v>
      </c>
      <c r="K4125" s="10">
        <f>YEAR(Tabla1[[#This Row],[Fecha]])</f>
        <v>2012</v>
      </c>
      <c r="L4125" s="11">
        <f>MONTH(Tabla1[[#This Row],[Fecha]])</f>
        <v>7</v>
      </c>
      <c r="M4125" s="11">
        <f>DAY(Tabla1[[#This Row],[Fecha]])</f>
        <v>22</v>
      </c>
      <c r="N4125" s="11">
        <f>WEEKDAY(Tabla1[[#This Row],[Fecha]],2)</f>
        <v>7</v>
      </c>
      <c r="O4125" s="11" t="str">
        <f t="shared" si="64"/>
        <v>Domingo</v>
      </c>
    </row>
    <row r="4126" spans="1:15" x14ac:dyDescent="0.25">
      <c r="A4126" s="4">
        <v>41112</v>
      </c>
      <c r="B4126">
        <v>3</v>
      </c>
      <c r="C4126">
        <v>1</v>
      </c>
      <c r="D4126" s="5" t="s">
        <v>47</v>
      </c>
      <c r="E4126" s="6">
        <v>559.38</v>
      </c>
      <c r="F4126" s="6">
        <v>1047.02</v>
      </c>
      <c r="G4126" s="6">
        <v>1606.4</v>
      </c>
      <c r="H4126" s="6" t="str">
        <f>VLOOKUP(Tabla1[[#This Row],[Caja]],Originales!$I$3:$K$6,2,FALSE)</f>
        <v>Las Canteras</v>
      </c>
      <c r="I4126" s="6" t="str">
        <f>VLOOKUP(Tabla1[[#This Row],[Caja]],Originales!$I$3:$K$6,3,FALSE)</f>
        <v>Las Palmas</v>
      </c>
      <c r="J4126" s="9" t="str">
        <f>VLOOKUP(Tabla1[[#This Row],[CodigoEmpleado]],Originales!$M$3:$P$13,2,FALSE)</f>
        <v>Toño</v>
      </c>
      <c r="K4126" s="10">
        <f>YEAR(Tabla1[[#This Row],[Fecha]])</f>
        <v>2012</v>
      </c>
      <c r="L4126" s="11">
        <f>MONTH(Tabla1[[#This Row],[Fecha]])</f>
        <v>7</v>
      </c>
      <c r="M4126" s="11">
        <f>DAY(Tabla1[[#This Row],[Fecha]])</f>
        <v>22</v>
      </c>
      <c r="N4126" s="11">
        <f>WEEKDAY(Tabla1[[#This Row],[Fecha]],2)</f>
        <v>7</v>
      </c>
      <c r="O4126" s="11" t="str">
        <f t="shared" si="64"/>
        <v>Domingo</v>
      </c>
    </row>
    <row r="4127" spans="1:15" x14ac:dyDescent="0.25">
      <c r="A4127" s="4">
        <v>41112</v>
      </c>
      <c r="B4127">
        <v>3</v>
      </c>
      <c r="C4127">
        <v>2</v>
      </c>
      <c r="D4127" s="5" t="s">
        <v>24</v>
      </c>
      <c r="E4127" s="6">
        <v>773.71</v>
      </c>
      <c r="F4127" s="6">
        <v>1165.69</v>
      </c>
      <c r="G4127" s="6">
        <v>1939.4</v>
      </c>
      <c r="H4127" s="6" t="str">
        <f>VLOOKUP(Tabla1[[#This Row],[Caja]],Originales!$I$3:$K$6,2,FALSE)</f>
        <v>Las Canteras</v>
      </c>
      <c r="I4127" s="6" t="str">
        <f>VLOOKUP(Tabla1[[#This Row],[Caja]],Originales!$I$3:$K$6,3,FALSE)</f>
        <v>Las Palmas</v>
      </c>
      <c r="J4127" s="9" t="str">
        <f>VLOOKUP(Tabla1[[#This Row],[CodigoEmpleado]],Originales!$M$3:$P$13,2,FALSE)</f>
        <v>Ana</v>
      </c>
      <c r="K4127" s="10">
        <f>YEAR(Tabla1[[#This Row],[Fecha]])</f>
        <v>2012</v>
      </c>
      <c r="L4127" s="11">
        <f>MONTH(Tabla1[[#This Row],[Fecha]])</f>
        <v>7</v>
      </c>
      <c r="M4127" s="11">
        <f>DAY(Tabla1[[#This Row],[Fecha]])</f>
        <v>22</v>
      </c>
      <c r="N4127" s="11">
        <f>WEEKDAY(Tabla1[[#This Row],[Fecha]],2)</f>
        <v>7</v>
      </c>
      <c r="O4127" s="11" t="str">
        <f t="shared" si="64"/>
        <v>Domingo</v>
      </c>
    </row>
    <row r="4128" spans="1:15" x14ac:dyDescent="0.25">
      <c r="A4128" s="4">
        <v>41112</v>
      </c>
      <c r="B4128">
        <v>4</v>
      </c>
      <c r="C4128">
        <v>1</v>
      </c>
      <c r="D4128" s="5" t="s">
        <v>30</v>
      </c>
      <c r="E4128" s="6">
        <v>600.54</v>
      </c>
      <c r="F4128" s="6">
        <v>1037.05</v>
      </c>
      <c r="G4128" s="6">
        <v>1637.59</v>
      </c>
      <c r="H4128" s="6" t="str">
        <f>VLOOKUP(Tabla1[[#This Row],[Caja]],Originales!$I$3:$K$6,2,FALSE)</f>
        <v>Telde</v>
      </c>
      <c r="I4128" s="6" t="str">
        <f>VLOOKUP(Tabla1[[#This Row],[Caja]],Originales!$I$3:$K$6,3,FALSE)</f>
        <v>Las Palmas</v>
      </c>
      <c r="J4128" s="9" t="str">
        <f>VLOOKUP(Tabla1[[#This Row],[CodigoEmpleado]],Originales!$M$3:$P$13,2,FALSE)</f>
        <v>Juan</v>
      </c>
      <c r="K4128" s="10">
        <f>YEAR(Tabla1[[#This Row],[Fecha]])</f>
        <v>2012</v>
      </c>
      <c r="L4128" s="11">
        <f>MONTH(Tabla1[[#This Row],[Fecha]])</f>
        <v>7</v>
      </c>
      <c r="M4128" s="11">
        <f>DAY(Tabla1[[#This Row],[Fecha]])</f>
        <v>22</v>
      </c>
      <c r="N4128" s="11">
        <f>WEEKDAY(Tabla1[[#This Row],[Fecha]],2)</f>
        <v>7</v>
      </c>
      <c r="O4128" s="11" t="str">
        <f t="shared" si="64"/>
        <v>Domingo</v>
      </c>
    </row>
    <row r="4129" spans="1:15" x14ac:dyDescent="0.25">
      <c r="A4129" s="4">
        <v>41112</v>
      </c>
      <c r="B4129">
        <v>4</v>
      </c>
      <c r="C4129">
        <v>2</v>
      </c>
      <c r="D4129" s="5" t="s">
        <v>16</v>
      </c>
      <c r="E4129" s="6">
        <v>688.66</v>
      </c>
      <c r="F4129" s="6">
        <v>1049.76</v>
      </c>
      <c r="G4129" s="6">
        <v>1738.42</v>
      </c>
      <c r="H4129" s="6" t="str">
        <f>VLOOKUP(Tabla1[[#This Row],[Caja]],Originales!$I$3:$K$6,2,FALSE)</f>
        <v>Telde</v>
      </c>
      <c r="I4129" s="6" t="str">
        <f>VLOOKUP(Tabla1[[#This Row],[Caja]],Originales!$I$3:$K$6,3,FALSE)</f>
        <v>Las Palmas</v>
      </c>
      <c r="J4129" s="9" t="str">
        <f>VLOOKUP(Tabla1[[#This Row],[CodigoEmpleado]],Originales!$M$3:$P$13,2,FALSE)</f>
        <v>Jorge</v>
      </c>
      <c r="K4129" s="10">
        <f>YEAR(Tabla1[[#This Row],[Fecha]])</f>
        <v>2012</v>
      </c>
      <c r="L4129" s="11">
        <f>MONTH(Tabla1[[#This Row],[Fecha]])</f>
        <v>7</v>
      </c>
      <c r="M4129" s="11">
        <f>DAY(Tabla1[[#This Row],[Fecha]])</f>
        <v>22</v>
      </c>
      <c r="N4129" s="11">
        <f>WEEKDAY(Tabla1[[#This Row],[Fecha]],2)</f>
        <v>7</v>
      </c>
      <c r="O4129" s="11" t="str">
        <f t="shared" si="64"/>
        <v>Domingo</v>
      </c>
    </row>
    <row r="4130" spans="1:15" x14ac:dyDescent="0.25">
      <c r="A4130" s="4">
        <v>41113</v>
      </c>
      <c r="B4130">
        <v>1</v>
      </c>
      <c r="C4130">
        <v>1</v>
      </c>
      <c r="D4130" s="5" t="s">
        <v>22</v>
      </c>
      <c r="E4130" s="6">
        <v>569.80999999999995</v>
      </c>
      <c r="F4130" s="6">
        <v>1000.86</v>
      </c>
      <c r="G4130" s="6">
        <v>1570.67</v>
      </c>
      <c r="H4130" s="6" t="str">
        <f>VLOOKUP(Tabla1[[#This Row],[Caja]],Originales!$I$3:$K$6,2,FALSE)</f>
        <v>Tenerife Norte</v>
      </c>
      <c r="I4130" s="6" t="str">
        <f>VLOOKUP(Tabla1[[#This Row],[Caja]],Originales!$I$3:$K$6,3,FALSE)</f>
        <v>Tenerife</v>
      </c>
      <c r="J4130" s="9" t="str">
        <f>VLOOKUP(Tabla1[[#This Row],[CodigoEmpleado]],Originales!$M$3:$P$13,2,FALSE)</f>
        <v>Paco</v>
      </c>
      <c r="K4130" s="10">
        <f>YEAR(Tabla1[[#This Row],[Fecha]])</f>
        <v>2012</v>
      </c>
      <c r="L4130" s="11">
        <f>MONTH(Tabla1[[#This Row],[Fecha]])</f>
        <v>7</v>
      </c>
      <c r="M4130" s="11">
        <f>DAY(Tabla1[[#This Row],[Fecha]])</f>
        <v>23</v>
      </c>
      <c r="N4130" s="11">
        <f>WEEKDAY(Tabla1[[#This Row],[Fecha]],2)</f>
        <v>1</v>
      </c>
      <c r="O4130" s="11" t="str">
        <f t="shared" si="64"/>
        <v>Lunes</v>
      </c>
    </row>
    <row r="4131" spans="1:15" x14ac:dyDescent="0.25">
      <c r="A4131" s="4">
        <v>41113</v>
      </c>
      <c r="B4131">
        <v>1</v>
      </c>
      <c r="C4131">
        <v>2</v>
      </c>
      <c r="D4131" s="5" t="s">
        <v>27</v>
      </c>
      <c r="E4131" s="6">
        <v>634.48</v>
      </c>
      <c r="F4131" s="6">
        <v>1018.22</v>
      </c>
      <c r="G4131" s="6">
        <v>1652.7</v>
      </c>
      <c r="H4131" s="6" t="str">
        <f>VLOOKUP(Tabla1[[#This Row],[Caja]],Originales!$I$3:$K$6,2,FALSE)</f>
        <v>Tenerife Norte</v>
      </c>
      <c r="I4131" s="6" t="str">
        <f>VLOOKUP(Tabla1[[#This Row],[Caja]],Originales!$I$3:$K$6,3,FALSE)</f>
        <v>Tenerife</v>
      </c>
      <c r="J4131" s="9" t="str">
        <f>VLOOKUP(Tabla1[[#This Row],[CodigoEmpleado]],Originales!$M$3:$P$13,2,FALSE)</f>
        <v>Bea</v>
      </c>
      <c r="K4131" s="10">
        <f>YEAR(Tabla1[[#This Row],[Fecha]])</f>
        <v>2012</v>
      </c>
      <c r="L4131" s="11">
        <f>MONTH(Tabla1[[#This Row],[Fecha]])</f>
        <v>7</v>
      </c>
      <c r="M4131" s="11">
        <f>DAY(Tabla1[[#This Row],[Fecha]])</f>
        <v>23</v>
      </c>
      <c r="N4131" s="11">
        <f>WEEKDAY(Tabla1[[#This Row],[Fecha]],2)</f>
        <v>1</v>
      </c>
      <c r="O4131" s="11" t="str">
        <f t="shared" si="64"/>
        <v>Lunes</v>
      </c>
    </row>
    <row r="4132" spans="1:15" x14ac:dyDescent="0.25">
      <c r="A4132" s="4">
        <v>41113</v>
      </c>
      <c r="B4132">
        <v>2</v>
      </c>
      <c r="C4132">
        <v>1</v>
      </c>
      <c r="D4132" s="5" t="s">
        <v>32</v>
      </c>
      <c r="E4132" s="6">
        <v>598.78</v>
      </c>
      <c r="F4132" s="6">
        <v>1130.5</v>
      </c>
      <c r="G4132" s="6">
        <v>1729.28</v>
      </c>
      <c r="H4132" s="6" t="str">
        <f>VLOOKUP(Tabla1[[#This Row],[Caja]],Originales!$I$3:$K$6,2,FALSE)</f>
        <v>Tenerife Sur</v>
      </c>
      <c r="I4132" s="6" t="str">
        <f>VLOOKUP(Tabla1[[#This Row],[Caja]],Originales!$I$3:$K$6,3,FALSE)</f>
        <v>Tenerife</v>
      </c>
      <c r="J4132" s="9" t="str">
        <f>VLOOKUP(Tabla1[[#This Row],[CodigoEmpleado]],Originales!$M$3:$P$13,2,FALSE)</f>
        <v>Ana</v>
      </c>
      <c r="K4132" s="10">
        <f>YEAR(Tabla1[[#This Row],[Fecha]])</f>
        <v>2012</v>
      </c>
      <c r="L4132" s="11">
        <f>MONTH(Tabla1[[#This Row],[Fecha]])</f>
        <v>7</v>
      </c>
      <c r="M4132" s="11">
        <f>DAY(Tabla1[[#This Row],[Fecha]])</f>
        <v>23</v>
      </c>
      <c r="N4132" s="11">
        <f>WEEKDAY(Tabla1[[#This Row],[Fecha]],2)</f>
        <v>1</v>
      </c>
      <c r="O4132" s="11" t="str">
        <f t="shared" si="64"/>
        <v>Lunes</v>
      </c>
    </row>
    <row r="4133" spans="1:15" x14ac:dyDescent="0.25">
      <c r="A4133" s="4">
        <v>41113</v>
      </c>
      <c r="B4133">
        <v>2</v>
      </c>
      <c r="C4133">
        <v>2</v>
      </c>
      <c r="D4133" s="5" t="s">
        <v>37</v>
      </c>
      <c r="E4133" s="6">
        <v>558.51</v>
      </c>
      <c r="F4133" s="6">
        <v>1053.03</v>
      </c>
      <c r="G4133" s="6">
        <v>1611.54</v>
      </c>
      <c r="H4133" s="6" t="str">
        <f>VLOOKUP(Tabla1[[#This Row],[Caja]],Originales!$I$3:$K$6,2,FALSE)</f>
        <v>Tenerife Sur</v>
      </c>
      <c r="I4133" s="6" t="str">
        <f>VLOOKUP(Tabla1[[#This Row],[Caja]],Originales!$I$3:$K$6,3,FALSE)</f>
        <v>Tenerife</v>
      </c>
      <c r="J4133" s="9" t="str">
        <f>VLOOKUP(Tabla1[[#This Row],[CodigoEmpleado]],Originales!$M$3:$P$13,2,FALSE)</f>
        <v>Luis</v>
      </c>
      <c r="K4133" s="10">
        <f>YEAR(Tabla1[[#This Row],[Fecha]])</f>
        <v>2012</v>
      </c>
      <c r="L4133" s="11">
        <f>MONTH(Tabla1[[#This Row],[Fecha]])</f>
        <v>7</v>
      </c>
      <c r="M4133" s="11">
        <f>DAY(Tabla1[[#This Row],[Fecha]])</f>
        <v>23</v>
      </c>
      <c r="N4133" s="11">
        <f>WEEKDAY(Tabla1[[#This Row],[Fecha]],2)</f>
        <v>1</v>
      </c>
      <c r="O4133" s="11" t="str">
        <f t="shared" si="64"/>
        <v>Lunes</v>
      </c>
    </row>
    <row r="4134" spans="1:15" x14ac:dyDescent="0.25">
      <c r="A4134" s="4">
        <v>41113</v>
      </c>
      <c r="B4134">
        <v>3</v>
      </c>
      <c r="C4134">
        <v>1</v>
      </c>
      <c r="D4134" s="5" t="s">
        <v>40</v>
      </c>
      <c r="E4134" s="6">
        <v>636.92999999999995</v>
      </c>
      <c r="F4134" s="6">
        <v>1077.9000000000001</v>
      </c>
      <c r="G4134" s="6">
        <v>1714.83</v>
      </c>
      <c r="H4134" s="6" t="str">
        <f>VLOOKUP(Tabla1[[#This Row],[Caja]],Originales!$I$3:$K$6,2,FALSE)</f>
        <v>Las Canteras</v>
      </c>
      <c r="I4134" s="6" t="str">
        <f>VLOOKUP(Tabla1[[#This Row],[Caja]],Originales!$I$3:$K$6,3,FALSE)</f>
        <v>Las Palmas</v>
      </c>
      <c r="J4134" s="9" t="str">
        <f>VLOOKUP(Tabla1[[#This Row],[CodigoEmpleado]],Originales!$M$3:$P$13,2,FALSE)</f>
        <v>Pepe</v>
      </c>
      <c r="K4134" s="10">
        <f>YEAR(Tabla1[[#This Row],[Fecha]])</f>
        <v>2012</v>
      </c>
      <c r="L4134" s="11">
        <f>MONTH(Tabla1[[#This Row],[Fecha]])</f>
        <v>7</v>
      </c>
      <c r="M4134" s="11">
        <f>DAY(Tabla1[[#This Row],[Fecha]])</f>
        <v>23</v>
      </c>
      <c r="N4134" s="11">
        <f>WEEKDAY(Tabla1[[#This Row],[Fecha]],2)</f>
        <v>1</v>
      </c>
      <c r="O4134" s="11" t="str">
        <f t="shared" si="64"/>
        <v>Lunes</v>
      </c>
    </row>
    <row r="4135" spans="1:15" x14ac:dyDescent="0.25">
      <c r="A4135" s="4">
        <v>41113</v>
      </c>
      <c r="B4135">
        <v>3</v>
      </c>
      <c r="C4135">
        <v>2</v>
      </c>
      <c r="D4135" s="5" t="s">
        <v>41</v>
      </c>
      <c r="E4135" s="6">
        <v>759.35</v>
      </c>
      <c r="F4135" s="6">
        <v>1254.05</v>
      </c>
      <c r="G4135" s="6">
        <v>2013.4</v>
      </c>
      <c r="H4135" s="6" t="str">
        <f>VLOOKUP(Tabla1[[#This Row],[Caja]],Originales!$I$3:$K$6,2,FALSE)</f>
        <v>Las Canteras</v>
      </c>
      <c r="I4135" s="6" t="str">
        <f>VLOOKUP(Tabla1[[#This Row],[Caja]],Originales!$I$3:$K$6,3,FALSE)</f>
        <v>Las Palmas</v>
      </c>
      <c r="J4135" s="9" t="str">
        <f>VLOOKUP(Tabla1[[#This Row],[CodigoEmpleado]],Originales!$M$3:$P$13,2,FALSE)</f>
        <v>Javi</v>
      </c>
      <c r="K4135" s="10">
        <f>YEAR(Tabla1[[#This Row],[Fecha]])</f>
        <v>2012</v>
      </c>
      <c r="L4135" s="11">
        <f>MONTH(Tabla1[[#This Row],[Fecha]])</f>
        <v>7</v>
      </c>
      <c r="M4135" s="11">
        <f>DAY(Tabla1[[#This Row],[Fecha]])</f>
        <v>23</v>
      </c>
      <c r="N4135" s="11">
        <f>WEEKDAY(Tabla1[[#This Row],[Fecha]],2)</f>
        <v>1</v>
      </c>
      <c r="O4135" s="11" t="str">
        <f t="shared" si="64"/>
        <v>Lunes</v>
      </c>
    </row>
    <row r="4136" spans="1:15" x14ac:dyDescent="0.25">
      <c r="A4136" s="4">
        <v>41113</v>
      </c>
      <c r="B4136">
        <v>4</v>
      </c>
      <c r="C4136">
        <v>1</v>
      </c>
      <c r="D4136" s="5" t="s">
        <v>43</v>
      </c>
      <c r="E4136" s="6">
        <v>578.6</v>
      </c>
      <c r="F4136" s="6">
        <v>1139.33</v>
      </c>
      <c r="G4136" s="6">
        <v>1717.93</v>
      </c>
      <c r="H4136" s="6" t="str">
        <f>VLOOKUP(Tabla1[[#This Row],[Caja]],Originales!$I$3:$K$6,2,FALSE)</f>
        <v>Telde</v>
      </c>
      <c r="I4136" s="6" t="str">
        <f>VLOOKUP(Tabla1[[#This Row],[Caja]],Originales!$I$3:$K$6,3,FALSE)</f>
        <v>Las Palmas</v>
      </c>
      <c r="J4136" s="9" t="str">
        <f>VLOOKUP(Tabla1[[#This Row],[CodigoEmpleado]],Originales!$M$3:$P$13,2,FALSE)</f>
        <v>Jose</v>
      </c>
      <c r="K4136" s="10">
        <f>YEAR(Tabla1[[#This Row],[Fecha]])</f>
        <v>2012</v>
      </c>
      <c r="L4136" s="11">
        <f>MONTH(Tabla1[[#This Row],[Fecha]])</f>
        <v>7</v>
      </c>
      <c r="M4136" s="11">
        <f>DAY(Tabla1[[#This Row],[Fecha]])</f>
        <v>23</v>
      </c>
      <c r="N4136" s="11">
        <f>WEEKDAY(Tabla1[[#This Row],[Fecha]],2)</f>
        <v>1</v>
      </c>
      <c r="O4136" s="11" t="str">
        <f t="shared" si="64"/>
        <v>Lunes</v>
      </c>
    </row>
    <row r="4137" spans="1:15" x14ac:dyDescent="0.25">
      <c r="A4137" s="4">
        <v>41113</v>
      </c>
      <c r="B4137">
        <v>4</v>
      </c>
      <c r="C4137">
        <v>2</v>
      </c>
      <c r="D4137" s="5" t="s">
        <v>47</v>
      </c>
      <c r="E4137" s="6">
        <v>733.52</v>
      </c>
      <c r="F4137" s="6">
        <v>1100.98</v>
      </c>
      <c r="G4137" s="6">
        <v>1834.5</v>
      </c>
      <c r="H4137" s="6" t="str">
        <f>VLOOKUP(Tabla1[[#This Row],[Caja]],Originales!$I$3:$K$6,2,FALSE)</f>
        <v>Telde</v>
      </c>
      <c r="I4137" s="6" t="str">
        <f>VLOOKUP(Tabla1[[#This Row],[Caja]],Originales!$I$3:$K$6,3,FALSE)</f>
        <v>Las Palmas</v>
      </c>
      <c r="J4137" s="9" t="str">
        <f>VLOOKUP(Tabla1[[#This Row],[CodigoEmpleado]],Originales!$M$3:$P$13,2,FALSE)</f>
        <v>Toño</v>
      </c>
      <c r="K4137" s="10">
        <f>YEAR(Tabla1[[#This Row],[Fecha]])</f>
        <v>2012</v>
      </c>
      <c r="L4137" s="11">
        <f>MONTH(Tabla1[[#This Row],[Fecha]])</f>
        <v>7</v>
      </c>
      <c r="M4137" s="11">
        <f>DAY(Tabla1[[#This Row],[Fecha]])</f>
        <v>23</v>
      </c>
      <c r="N4137" s="11">
        <f>WEEKDAY(Tabla1[[#This Row],[Fecha]],2)</f>
        <v>1</v>
      </c>
      <c r="O4137" s="11" t="str">
        <f t="shared" si="64"/>
        <v>Lunes</v>
      </c>
    </row>
    <row r="4138" spans="1:15" x14ac:dyDescent="0.25">
      <c r="A4138" s="4">
        <v>41114</v>
      </c>
      <c r="B4138">
        <v>1</v>
      </c>
      <c r="C4138">
        <v>1</v>
      </c>
      <c r="D4138" s="5" t="s">
        <v>24</v>
      </c>
      <c r="E4138" s="6">
        <v>612.52</v>
      </c>
      <c r="F4138" s="6">
        <v>1041.44</v>
      </c>
      <c r="G4138" s="6">
        <v>1653.96</v>
      </c>
      <c r="H4138" s="6" t="str">
        <f>VLOOKUP(Tabla1[[#This Row],[Caja]],Originales!$I$3:$K$6,2,FALSE)</f>
        <v>Tenerife Norte</v>
      </c>
      <c r="I4138" s="6" t="str">
        <f>VLOOKUP(Tabla1[[#This Row],[Caja]],Originales!$I$3:$K$6,3,FALSE)</f>
        <v>Tenerife</v>
      </c>
      <c r="J4138" s="9" t="str">
        <f>VLOOKUP(Tabla1[[#This Row],[CodigoEmpleado]],Originales!$M$3:$P$13,2,FALSE)</f>
        <v>Ana</v>
      </c>
      <c r="K4138" s="10">
        <f>YEAR(Tabla1[[#This Row],[Fecha]])</f>
        <v>2012</v>
      </c>
      <c r="L4138" s="11">
        <f>MONTH(Tabla1[[#This Row],[Fecha]])</f>
        <v>7</v>
      </c>
      <c r="M4138" s="11">
        <f>DAY(Tabla1[[#This Row],[Fecha]])</f>
        <v>24</v>
      </c>
      <c r="N4138" s="11">
        <f>WEEKDAY(Tabla1[[#This Row],[Fecha]],2)</f>
        <v>2</v>
      </c>
      <c r="O4138" s="11" t="str">
        <f t="shared" si="64"/>
        <v>Martes</v>
      </c>
    </row>
    <row r="4139" spans="1:15" x14ac:dyDescent="0.25">
      <c r="A4139" s="4">
        <v>41114</v>
      </c>
      <c r="B4139">
        <v>1</v>
      </c>
      <c r="C4139">
        <v>2</v>
      </c>
      <c r="D4139" s="5" t="s">
        <v>30</v>
      </c>
      <c r="E4139" s="6">
        <v>688.82</v>
      </c>
      <c r="F4139" s="6">
        <v>1302.71</v>
      </c>
      <c r="G4139" s="6">
        <v>1991.53</v>
      </c>
      <c r="H4139" s="6" t="str">
        <f>VLOOKUP(Tabla1[[#This Row],[Caja]],Originales!$I$3:$K$6,2,FALSE)</f>
        <v>Tenerife Norte</v>
      </c>
      <c r="I4139" s="6" t="str">
        <f>VLOOKUP(Tabla1[[#This Row],[Caja]],Originales!$I$3:$K$6,3,FALSE)</f>
        <v>Tenerife</v>
      </c>
      <c r="J4139" s="9" t="str">
        <f>VLOOKUP(Tabla1[[#This Row],[CodigoEmpleado]],Originales!$M$3:$P$13,2,FALSE)</f>
        <v>Juan</v>
      </c>
      <c r="K4139" s="10">
        <f>YEAR(Tabla1[[#This Row],[Fecha]])</f>
        <v>2012</v>
      </c>
      <c r="L4139" s="11">
        <f>MONTH(Tabla1[[#This Row],[Fecha]])</f>
        <v>7</v>
      </c>
      <c r="M4139" s="11">
        <f>DAY(Tabla1[[#This Row],[Fecha]])</f>
        <v>24</v>
      </c>
      <c r="N4139" s="11">
        <f>WEEKDAY(Tabla1[[#This Row],[Fecha]],2)</f>
        <v>2</v>
      </c>
      <c r="O4139" s="11" t="str">
        <f t="shared" si="64"/>
        <v>Martes</v>
      </c>
    </row>
    <row r="4140" spans="1:15" x14ac:dyDescent="0.25">
      <c r="A4140" s="4">
        <v>41114</v>
      </c>
      <c r="B4140">
        <v>2</v>
      </c>
      <c r="C4140">
        <v>1</v>
      </c>
      <c r="D4140" s="5" t="s">
        <v>16</v>
      </c>
      <c r="E4140" s="6">
        <v>595.48</v>
      </c>
      <c r="F4140" s="6">
        <v>969.43</v>
      </c>
      <c r="G4140" s="6">
        <v>1564.91</v>
      </c>
      <c r="H4140" s="6" t="str">
        <f>VLOOKUP(Tabla1[[#This Row],[Caja]],Originales!$I$3:$K$6,2,FALSE)</f>
        <v>Tenerife Sur</v>
      </c>
      <c r="I4140" s="6" t="str">
        <f>VLOOKUP(Tabla1[[#This Row],[Caja]],Originales!$I$3:$K$6,3,FALSE)</f>
        <v>Tenerife</v>
      </c>
      <c r="J4140" s="9" t="str">
        <f>VLOOKUP(Tabla1[[#This Row],[CodigoEmpleado]],Originales!$M$3:$P$13,2,FALSE)</f>
        <v>Jorge</v>
      </c>
      <c r="K4140" s="10">
        <f>YEAR(Tabla1[[#This Row],[Fecha]])</f>
        <v>2012</v>
      </c>
      <c r="L4140" s="11">
        <f>MONTH(Tabla1[[#This Row],[Fecha]])</f>
        <v>7</v>
      </c>
      <c r="M4140" s="11">
        <f>DAY(Tabla1[[#This Row],[Fecha]])</f>
        <v>24</v>
      </c>
      <c r="N4140" s="11">
        <f>WEEKDAY(Tabla1[[#This Row],[Fecha]],2)</f>
        <v>2</v>
      </c>
      <c r="O4140" s="11" t="str">
        <f t="shared" si="64"/>
        <v>Martes</v>
      </c>
    </row>
    <row r="4141" spans="1:15" x14ac:dyDescent="0.25">
      <c r="A4141" s="4">
        <v>41114</v>
      </c>
      <c r="B4141">
        <v>2</v>
      </c>
      <c r="C4141">
        <v>2</v>
      </c>
      <c r="D4141" s="5" t="s">
        <v>22</v>
      </c>
      <c r="E4141" s="6">
        <v>829.56</v>
      </c>
      <c r="F4141" s="6">
        <v>1244.47</v>
      </c>
      <c r="G4141" s="6">
        <v>2074.0300000000002</v>
      </c>
      <c r="H4141" s="6" t="str">
        <f>VLOOKUP(Tabla1[[#This Row],[Caja]],Originales!$I$3:$K$6,2,FALSE)</f>
        <v>Tenerife Sur</v>
      </c>
      <c r="I4141" s="6" t="str">
        <f>VLOOKUP(Tabla1[[#This Row],[Caja]],Originales!$I$3:$K$6,3,FALSE)</f>
        <v>Tenerife</v>
      </c>
      <c r="J4141" s="9" t="str">
        <f>VLOOKUP(Tabla1[[#This Row],[CodigoEmpleado]],Originales!$M$3:$P$13,2,FALSE)</f>
        <v>Paco</v>
      </c>
      <c r="K4141" s="10">
        <f>YEAR(Tabla1[[#This Row],[Fecha]])</f>
        <v>2012</v>
      </c>
      <c r="L4141" s="11">
        <f>MONTH(Tabla1[[#This Row],[Fecha]])</f>
        <v>7</v>
      </c>
      <c r="M4141" s="11">
        <f>DAY(Tabla1[[#This Row],[Fecha]])</f>
        <v>24</v>
      </c>
      <c r="N4141" s="11">
        <f>WEEKDAY(Tabla1[[#This Row],[Fecha]],2)</f>
        <v>2</v>
      </c>
      <c r="O4141" s="11" t="str">
        <f t="shared" si="64"/>
        <v>Martes</v>
      </c>
    </row>
    <row r="4142" spans="1:15" x14ac:dyDescent="0.25">
      <c r="A4142" s="4">
        <v>41114</v>
      </c>
      <c r="B4142">
        <v>3</v>
      </c>
      <c r="C4142">
        <v>1</v>
      </c>
      <c r="D4142" s="5" t="s">
        <v>27</v>
      </c>
      <c r="E4142" s="6">
        <v>570.88</v>
      </c>
      <c r="F4142" s="6">
        <v>1068</v>
      </c>
      <c r="G4142" s="6">
        <v>1638.88</v>
      </c>
      <c r="H4142" s="6" t="str">
        <f>VLOOKUP(Tabla1[[#This Row],[Caja]],Originales!$I$3:$K$6,2,FALSE)</f>
        <v>Las Canteras</v>
      </c>
      <c r="I4142" s="6" t="str">
        <f>VLOOKUP(Tabla1[[#This Row],[Caja]],Originales!$I$3:$K$6,3,FALSE)</f>
        <v>Las Palmas</v>
      </c>
      <c r="J4142" s="9" t="str">
        <f>VLOOKUP(Tabla1[[#This Row],[CodigoEmpleado]],Originales!$M$3:$P$13,2,FALSE)</f>
        <v>Bea</v>
      </c>
      <c r="K4142" s="10">
        <f>YEAR(Tabla1[[#This Row],[Fecha]])</f>
        <v>2012</v>
      </c>
      <c r="L4142" s="11">
        <f>MONTH(Tabla1[[#This Row],[Fecha]])</f>
        <v>7</v>
      </c>
      <c r="M4142" s="11">
        <f>DAY(Tabla1[[#This Row],[Fecha]])</f>
        <v>24</v>
      </c>
      <c r="N4142" s="11">
        <f>WEEKDAY(Tabla1[[#This Row],[Fecha]],2)</f>
        <v>2</v>
      </c>
      <c r="O4142" s="11" t="str">
        <f t="shared" si="64"/>
        <v>Martes</v>
      </c>
    </row>
    <row r="4143" spans="1:15" x14ac:dyDescent="0.25">
      <c r="A4143" s="4">
        <v>41114</v>
      </c>
      <c r="B4143">
        <v>3</v>
      </c>
      <c r="C4143">
        <v>2</v>
      </c>
      <c r="D4143" s="5" t="s">
        <v>32</v>
      </c>
      <c r="E4143" s="6">
        <v>503.22</v>
      </c>
      <c r="F4143" s="6">
        <v>1047.21</v>
      </c>
      <c r="G4143" s="6">
        <v>1550.43</v>
      </c>
      <c r="H4143" s="6" t="str">
        <f>VLOOKUP(Tabla1[[#This Row],[Caja]],Originales!$I$3:$K$6,2,FALSE)</f>
        <v>Las Canteras</v>
      </c>
      <c r="I4143" s="6" t="str">
        <f>VLOOKUP(Tabla1[[#This Row],[Caja]],Originales!$I$3:$K$6,3,FALSE)</f>
        <v>Las Palmas</v>
      </c>
      <c r="J4143" s="9" t="str">
        <f>VLOOKUP(Tabla1[[#This Row],[CodigoEmpleado]],Originales!$M$3:$P$13,2,FALSE)</f>
        <v>Ana</v>
      </c>
      <c r="K4143" s="10">
        <f>YEAR(Tabla1[[#This Row],[Fecha]])</f>
        <v>2012</v>
      </c>
      <c r="L4143" s="11">
        <f>MONTH(Tabla1[[#This Row],[Fecha]])</f>
        <v>7</v>
      </c>
      <c r="M4143" s="11">
        <f>DAY(Tabla1[[#This Row],[Fecha]])</f>
        <v>24</v>
      </c>
      <c r="N4143" s="11">
        <f>WEEKDAY(Tabla1[[#This Row],[Fecha]],2)</f>
        <v>2</v>
      </c>
      <c r="O4143" s="11" t="str">
        <f t="shared" si="64"/>
        <v>Martes</v>
      </c>
    </row>
    <row r="4144" spans="1:15" x14ac:dyDescent="0.25">
      <c r="A4144" s="4">
        <v>41114</v>
      </c>
      <c r="B4144">
        <v>4</v>
      </c>
      <c r="C4144">
        <v>1</v>
      </c>
      <c r="D4144" s="5" t="s">
        <v>37</v>
      </c>
      <c r="E4144" s="6">
        <v>638.49</v>
      </c>
      <c r="F4144" s="6">
        <v>1028.3599999999999</v>
      </c>
      <c r="G4144" s="6">
        <v>1666.85</v>
      </c>
      <c r="H4144" s="6" t="str">
        <f>VLOOKUP(Tabla1[[#This Row],[Caja]],Originales!$I$3:$K$6,2,FALSE)</f>
        <v>Telde</v>
      </c>
      <c r="I4144" s="6" t="str">
        <f>VLOOKUP(Tabla1[[#This Row],[Caja]],Originales!$I$3:$K$6,3,FALSE)</f>
        <v>Las Palmas</v>
      </c>
      <c r="J4144" s="9" t="str">
        <f>VLOOKUP(Tabla1[[#This Row],[CodigoEmpleado]],Originales!$M$3:$P$13,2,FALSE)</f>
        <v>Luis</v>
      </c>
      <c r="K4144" s="10">
        <f>YEAR(Tabla1[[#This Row],[Fecha]])</f>
        <v>2012</v>
      </c>
      <c r="L4144" s="11">
        <f>MONTH(Tabla1[[#This Row],[Fecha]])</f>
        <v>7</v>
      </c>
      <c r="M4144" s="11">
        <f>DAY(Tabla1[[#This Row],[Fecha]])</f>
        <v>24</v>
      </c>
      <c r="N4144" s="11">
        <f>WEEKDAY(Tabla1[[#This Row],[Fecha]],2)</f>
        <v>2</v>
      </c>
      <c r="O4144" s="11" t="str">
        <f t="shared" si="64"/>
        <v>Martes</v>
      </c>
    </row>
    <row r="4145" spans="1:15" x14ac:dyDescent="0.25">
      <c r="A4145" s="4">
        <v>41114</v>
      </c>
      <c r="B4145">
        <v>4</v>
      </c>
      <c r="C4145">
        <v>2</v>
      </c>
      <c r="D4145" s="5" t="s">
        <v>40</v>
      </c>
      <c r="E4145" s="6">
        <v>612.55999999999995</v>
      </c>
      <c r="F4145" s="6">
        <v>1204.8699999999999</v>
      </c>
      <c r="G4145" s="6">
        <v>1817.43</v>
      </c>
      <c r="H4145" s="6" t="str">
        <f>VLOOKUP(Tabla1[[#This Row],[Caja]],Originales!$I$3:$K$6,2,FALSE)</f>
        <v>Telde</v>
      </c>
      <c r="I4145" s="6" t="str">
        <f>VLOOKUP(Tabla1[[#This Row],[Caja]],Originales!$I$3:$K$6,3,FALSE)</f>
        <v>Las Palmas</v>
      </c>
      <c r="J4145" s="9" t="str">
        <f>VLOOKUP(Tabla1[[#This Row],[CodigoEmpleado]],Originales!$M$3:$P$13,2,FALSE)</f>
        <v>Pepe</v>
      </c>
      <c r="K4145" s="10">
        <f>YEAR(Tabla1[[#This Row],[Fecha]])</f>
        <v>2012</v>
      </c>
      <c r="L4145" s="11">
        <f>MONTH(Tabla1[[#This Row],[Fecha]])</f>
        <v>7</v>
      </c>
      <c r="M4145" s="11">
        <f>DAY(Tabla1[[#This Row],[Fecha]])</f>
        <v>24</v>
      </c>
      <c r="N4145" s="11">
        <f>WEEKDAY(Tabla1[[#This Row],[Fecha]],2)</f>
        <v>2</v>
      </c>
      <c r="O4145" s="11" t="str">
        <f t="shared" si="64"/>
        <v>Martes</v>
      </c>
    </row>
    <row r="4146" spans="1:15" x14ac:dyDescent="0.25">
      <c r="A4146" s="4">
        <v>41115</v>
      </c>
      <c r="B4146">
        <v>1</v>
      </c>
      <c r="C4146">
        <v>1</v>
      </c>
      <c r="D4146" s="5" t="s">
        <v>41</v>
      </c>
      <c r="E4146" s="6">
        <v>595.16</v>
      </c>
      <c r="F4146" s="6">
        <v>1186.17</v>
      </c>
      <c r="G4146" s="6">
        <v>1781.33</v>
      </c>
      <c r="H4146" s="6" t="str">
        <f>VLOOKUP(Tabla1[[#This Row],[Caja]],Originales!$I$3:$K$6,2,FALSE)</f>
        <v>Tenerife Norte</v>
      </c>
      <c r="I4146" s="6" t="str">
        <f>VLOOKUP(Tabla1[[#This Row],[Caja]],Originales!$I$3:$K$6,3,FALSE)</f>
        <v>Tenerife</v>
      </c>
      <c r="J4146" s="9" t="str">
        <f>VLOOKUP(Tabla1[[#This Row],[CodigoEmpleado]],Originales!$M$3:$P$13,2,FALSE)</f>
        <v>Javi</v>
      </c>
      <c r="K4146" s="10">
        <f>YEAR(Tabla1[[#This Row],[Fecha]])</f>
        <v>2012</v>
      </c>
      <c r="L4146" s="11">
        <f>MONTH(Tabla1[[#This Row],[Fecha]])</f>
        <v>7</v>
      </c>
      <c r="M4146" s="11">
        <f>DAY(Tabla1[[#This Row],[Fecha]])</f>
        <v>25</v>
      </c>
      <c r="N4146" s="11">
        <f>WEEKDAY(Tabla1[[#This Row],[Fecha]],2)</f>
        <v>3</v>
      </c>
      <c r="O4146" s="11" t="str">
        <f t="shared" si="64"/>
        <v>Miércoles</v>
      </c>
    </row>
    <row r="4147" spans="1:15" x14ac:dyDescent="0.25">
      <c r="A4147" s="4">
        <v>41115</v>
      </c>
      <c r="B4147">
        <v>1</v>
      </c>
      <c r="C4147">
        <v>2</v>
      </c>
      <c r="D4147" s="5" t="s">
        <v>43</v>
      </c>
      <c r="E4147" s="6">
        <v>731.82</v>
      </c>
      <c r="F4147" s="6">
        <v>1213.47</v>
      </c>
      <c r="G4147" s="6">
        <v>1945.29</v>
      </c>
      <c r="H4147" s="6" t="str">
        <f>VLOOKUP(Tabla1[[#This Row],[Caja]],Originales!$I$3:$K$6,2,FALSE)</f>
        <v>Tenerife Norte</v>
      </c>
      <c r="I4147" s="6" t="str">
        <f>VLOOKUP(Tabla1[[#This Row],[Caja]],Originales!$I$3:$K$6,3,FALSE)</f>
        <v>Tenerife</v>
      </c>
      <c r="J4147" s="9" t="str">
        <f>VLOOKUP(Tabla1[[#This Row],[CodigoEmpleado]],Originales!$M$3:$P$13,2,FALSE)</f>
        <v>Jose</v>
      </c>
      <c r="K4147" s="10">
        <f>YEAR(Tabla1[[#This Row],[Fecha]])</f>
        <v>2012</v>
      </c>
      <c r="L4147" s="11">
        <f>MONTH(Tabla1[[#This Row],[Fecha]])</f>
        <v>7</v>
      </c>
      <c r="M4147" s="11">
        <f>DAY(Tabla1[[#This Row],[Fecha]])</f>
        <v>25</v>
      </c>
      <c r="N4147" s="11">
        <f>WEEKDAY(Tabla1[[#This Row],[Fecha]],2)</f>
        <v>3</v>
      </c>
      <c r="O4147" s="11" t="str">
        <f t="shared" si="64"/>
        <v>Miércoles</v>
      </c>
    </row>
    <row r="4148" spans="1:15" x14ac:dyDescent="0.25">
      <c r="A4148" s="4">
        <v>41115</v>
      </c>
      <c r="B4148">
        <v>2</v>
      </c>
      <c r="C4148">
        <v>1</v>
      </c>
      <c r="D4148" s="5" t="s">
        <v>47</v>
      </c>
      <c r="E4148" s="6">
        <v>629.54999999999995</v>
      </c>
      <c r="F4148" s="6">
        <v>1003.08</v>
      </c>
      <c r="G4148" s="6">
        <v>1632.63</v>
      </c>
      <c r="H4148" s="6" t="str">
        <f>VLOOKUP(Tabla1[[#This Row],[Caja]],Originales!$I$3:$K$6,2,FALSE)</f>
        <v>Tenerife Sur</v>
      </c>
      <c r="I4148" s="6" t="str">
        <f>VLOOKUP(Tabla1[[#This Row],[Caja]],Originales!$I$3:$K$6,3,FALSE)</f>
        <v>Tenerife</v>
      </c>
      <c r="J4148" s="9" t="str">
        <f>VLOOKUP(Tabla1[[#This Row],[CodigoEmpleado]],Originales!$M$3:$P$13,2,FALSE)</f>
        <v>Toño</v>
      </c>
      <c r="K4148" s="10">
        <f>YEAR(Tabla1[[#This Row],[Fecha]])</f>
        <v>2012</v>
      </c>
      <c r="L4148" s="11">
        <f>MONTH(Tabla1[[#This Row],[Fecha]])</f>
        <v>7</v>
      </c>
      <c r="M4148" s="11">
        <f>DAY(Tabla1[[#This Row],[Fecha]])</f>
        <v>25</v>
      </c>
      <c r="N4148" s="11">
        <f>WEEKDAY(Tabla1[[#This Row],[Fecha]],2)</f>
        <v>3</v>
      </c>
      <c r="O4148" s="11" t="str">
        <f t="shared" si="64"/>
        <v>Miércoles</v>
      </c>
    </row>
    <row r="4149" spans="1:15" x14ac:dyDescent="0.25">
      <c r="A4149" s="4">
        <v>41115</v>
      </c>
      <c r="B4149">
        <v>2</v>
      </c>
      <c r="C4149">
        <v>2</v>
      </c>
      <c r="D4149" s="5" t="s">
        <v>24</v>
      </c>
      <c r="E4149" s="6">
        <v>587.6</v>
      </c>
      <c r="F4149" s="6">
        <v>1141.57</v>
      </c>
      <c r="G4149" s="6">
        <v>1729.17</v>
      </c>
      <c r="H4149" s="6" t="str">
        <f>VLOOKUP(Tabla1[[#This Row],[Caja]],Originales!$I$3:$K$6,2,FALSE)</f>
        <v>Tenerife Sur</v>
      </c>
      <c r="I4149" s="6" t="str">
        <f>VLOOKUP(Tabla1[[#This Row],[Caja]],Originales!$I$3:$K$6,3,FALSE)</f>
        <v>Tenerife</v>
      </c>
      <c r="J4149" s="9" t="str">
        <f>VLOOKUP(Tabla1[[#This Row],[CodigoEmpleado]],Originales!$M$3:$P$13,2,FALSE)</f>
        <v>Ana</v>
      </c>
      <c r="K4149" s="10">
        <f>YEAR(Tabla1[[#This Row],[Fecha]])</f>
        <v>2012</v>
      </c>
      <c r="L4149" s="11">
        <f>MONTH(Tabla1[[#This Row],[Fecha]])</f>
        <v>7</v>
      </c>
      <c r="M4149" s="11">
        <f>DAY(Tabla1[[#This Row],[Fecha]])</f>
        <v>25</v>
      </c>
      <c r="N4149" s="11">
        <f>WEEKDAY(Tabla1[[#This Row],[Fecha]],2)</f>
        <v>3</v>
      </c>
      <c r="O4149" s="11" t="str">
        <f t="shared" si="64"/>
        <v>Miércoles</v>
      </c>
    </row>
    <row r="4150" spans="1:15" x14ac:dyDescent="0.25">
      <c r="A4150" s="4">
        <v>41115</v>
      </c>
      <c r="B4150">
        <v>3</v>
      </c>
      <c r="C4150">
        <v>1</v>
      </c>
      <c r="D4150" s="5" t="s">
        <v>30</v>
      </c>
      <c r="E4150" s="6">
        <v>486.92</v>
      </c>
      <c r="F4150" s="6">
        <v>1045.25</v>
      </c>
      <c r="G4150" s="6">
        <v>1532.17</v>
      </c>
      <c r="H4150" s="6" t="str">
        <f>VLOOKUP(Tabla1[[#This Row],[Caja]],Originales!$I$3:$K$6,2,FALSE)</f>
        <v>Las Canteras</v>
      </c>
      <c r="I4150" s="6" t="str">
        <f>VLOOKUP(Tabla1[[#This Row],[Caja]],Originales!$I$3:$K$6,3,FALSE)</f>
        <v>Las Palmas</v>
      </c>
      <c r="J4150" s="9" t="str">
        <f>VLOOKUP(Tabla1[[#This Row],[CodigoEmpleado]],Originales!$M$3:$P$13,2,FALSE)</f>
        <v>Juan</v>
      </c>
      <c r="K4150" s="10">
        <f>YEAR(Tabla1[[#This Row],[Fecha]])</f>
        <v>2012</v>
      </c>
      <c r="L4150" s="11">
        <f>MONTH(Tabla1[[#This Row],[Fecha]])</f>
        <v>7</v>
      </c>
      <c r="M4150" s="11">
        <f>DAY(Tabla1[[#This Row],[Fecha]])</f>
        <v>25</v>
      </c>
      <c r="N4150" s="11">
        <f>WEEKDAY(Tabla1[[#This Row],[Fecha]],2)</f>
        <v>3</v>
      </c>
      <c r="O4150" s="11" t="str">
        <f t="shared" si="64"/>
        <v>Miércoles</v>
      </c>
    </row>
    <row r="4151" spans="1:15" x14ac:dyDescent="0.25">
      <c r="A4151" s="4">
        <v>41115</v>
      </c>
      <c r="B4151">
        <v>3</v>
      </c>
      <c r="C4151">
        <v>2</v>
      </c>
      <c r="D4151" s="5" t="s">
        <v>16</v>
      </c>
      <c r="E4151" s="6">
        <v>638.07000000000005</v>
      </c>
      <c r="F4151" s="6">
        <v>1236.7</v>
      </c>
      <c r="G4151" s="6">
        <v>1874.77</v>
      </c>
      <c r="H4151" s="6" t="str">
        <f>VLOOKUP(Tabla1[[#This Row],[Caja]],Originales!$I$3:$K$6,2,FALSE)</f>
        <v>Las Canteras</v>
      </c>
      <c r="I4151" s="6" t="str">
        <f>VLOOKUP(Tabla1[[#This Row],[Caja]],Originales!$I$3:$K$6,3,FALSE)</f>
        <v>Las Palmas</v>
      </c>
      <c r="J4151" s="9" t="str">
        <f>VLOOKUP(Tabla1[[#This Row],[CodigoEmpleado]],Originales!$M$3:$P$13,2,FALSE)</f>
        <v>Jorge</v>
      </c>
      <c r="K4151" s="10">
        <f>YEAR(Tabla1[[#This Row],[Fecha]])</f>
        <v>2012</v>
      </c>
      <c r="L4151" s="11">
        <f>MONTH(Tabla1[[#This Row],[Fecha]])</f>
        <v>7</v>
      </c>
      <c r="M4151" s="11">
        <f>DAY(Tabla1[[#This Row],[Fecha]])</f>
        <v>25</v>
      </c>
      <c r="N4151" s="11">
        <f>WEEKDAY(Tabla1[[#This Row],[Fecha]],2)</f>
        <v>3</v>
      </c>
      <c r="O4151" s="11" t="str">
        <f t="shared" si="64"/>
        <v>Miércoles</v>
      </c>
    </row>
    <row r="4152" spans="1:15" x14ac:dyDescent="0.25">
      <c r="A4152" s="4">
        <v>41115</v>
      </c>
      <c r="B4152">
        <v>4</v>
      </c>
      <c r="C4152">
        <v>1</v>
      </c>
      <c r="D4152" s="5" t="s">
        <v>22</v>
      </c>
      <c r="E4152" s="6">
        <v>566.25</v>
      </c>
      <c r="F4152" s="6">
        <v>1090.9000000000001</v>
      </c>
      <c r="G4152" s="6">
        <v>1657.15</v>
      </c>
      <c r="H4152" s="6" t="str">
        <f>VLOOKUP(Tabla1[[#This Row],[Caja]],Originales!$I$3:$K$6,2,FALSE)</f>
        <v>Telde</v>
      </c>
      <c r="I4152" s="6" t="str">
        <f>VLOOKUP(Tabla1[[#This Row],[Caja]],Originales!$I$3:$K$6,3,FALSE)</f>
        <v>Las Palmas</v>
      </c>
      <c r="J4152" s="9" t="str">
        <f>VLOOKUP(Tabla1[[#This Row],[CodigoEmpleado]],Originales!$M$3:$P$13,2,FALSE)</f>
        <v>Paco</v>
      </c>
      <c r="K4152" s="10">
        <f>YEAR(Tabla1[[#This Row],[Fecha]])</f>
        <v>2012</v>
      </c>
      <c r="L4152" s="11">
        <f>MONTH(Tabla1[[#This Row],[Fecha]])</f>
        <v>7</v>
      </c>
      <c r="M4152" s="11">
        <f>DAY(Tabla1[[#This Row],[Fecha]])</f>
        <v>25</v>
      </c>
      <c r="N4152" s="11">
        <f>WEEKDAY(Tabla1[[#This Row],[Fecha]],2)</f>
        <v>3</v>
      </c>
      <c r="O4152" s="11" t="str">
        <f t="shared" si="64"/>
        <v>Miércoles</v>
      </c>
    </row>
    <row r="4153" spans="1:15" x14ac:dyDescent="0.25">
      <c r="A4153" s="4">
        <v>41115</v>
      </c>
      <c r="B4153">
        <v>4</v>
      </c>
      <c r="C4153">
        <v>2</v>
      </c>
      <c r="D4153" s="5" t="s">
        <v>27</v>
      </c>
      <c r="E4153" s="6">
        <v>653.97</v>
      </c>
      <c r="F4153" s="6">
        <v>1074.19</v>
      </c>
      <c r="G4153" s="6">
        <v>1728.16</v>
      </c>
      <c r="H4153" s="6" t="str">
        <f>VLOOKUP(Tabla1[[#This Row],[Caja]],Originales!$I$3:$K$6,2,FALSE)</f>
        <v>Telde</v>
      </c>
      <c r="I4153" s="6" t="str">
        <f>VLOOKUP(Tabla1[[#This Row],[Caja]],Originales!$I$3:$K$6,3,FALSE)</f>
        <v>Las Palmas</v>
      </c>
      <c r="J4153" s="9" t="str">
        <f>VLOOKUP(Tabla1[[#This Row],[CodigoEmpleado]],Originales!$M$3:$P$13,2,FALSE)</f>
        <v>Bea</v>
      </c>
      <c r="K4153" s="10">
        <f>YEAR(Tabla1[[#This Row],[Fecha]])</f>
        <v>2012</v>
      </c>
      <c r="L4153" s="11">
        <f>MONTH(Tabla1[[#This Row],[Fecha]])</f>
        <v>7</v>
      </c>
      <c r="M4153" s="11">
        <f>DAY(Tabla1[[#This Row],[Fecha]])</f>
        <v>25</v>
      </c>
      <c r="N4153" s="11">
        <f>WEEKDAY(Tabla1[[#This Row],[Fecha]],2)</f>
        <v>3</v>
      </c>
      <c r="O4153" s="11" t="str">
        <f t="shared" si="64"/>
        <v>Miércoles</v>
      </c>
    </row>
    <row r="4154" spans="1:15" x14ac:dyDescent="0.25">
      <c r="A4154" s="4">
        <v>41116</v>
      </c>
      <c r="B4154">
        <v>1</v>
      </c>
      <c r="C4154">
        <v>1</v>
      </c>
      <c r="D4154" s="5" t="s">
        <v>32</v>
      </c>
      <c r="E4154" s="6">
        <v>525.89</v>
      </c>
      <c r="F4154" s="6">
        <v>1037.26</v>
      </c>
      <c r="G4154" s="6">
        <v>1563.15</v>
      </c>
      <c r="H4154" s="6" t="str">
        <f>VLOOKUP(Tabla1[[#This Row],[Caja]],Originales!$I$3:$K$6,2,FALSE)</f>
        <v>Tenerife Norte</v>
      </c>
      <c r="I4154" s="6" t="str">
        <f>VLOOKUP(Tabla1[[#This Row],[Caja]],Originales!$I$3:$K$6,3,FALSE)</f>
        <v>Tenerife</v>
      </c>
      <c r="J4154" s="9" t="str">
        <f>VLOOKUP(Tabla1[[#This Row],[CodigoEmpleado]],Originales!$M$3:$P$13,2,FALSE)</f>
        <v>Ana</v>
      </c>
      <c r="K4154" s="10">
        <f>YEAR(Tabla1[[#This Row],[Fecha]])</f>
        <v>2012</v>
      </c>
      <c r="L4154" s="11">
        <f>MONTH(Tabla1[[#This Row],[Fecha]])</f>
        <v>7</v>
      </c>
      <c r="M4154" s="11">
        <f>DAY(Tabla1[[#This Row],[Fecha]])</f>
        <v>26</v>
      </c>
      <c r="N4154" s="11">
        <f>WEEKDAY(Tabla1[[#This Row],[Fecha]],2)</f>
        <v>4</v>
      </c>
      <c r="O4154" s="11" t="str">
        <f t="shared" si="64"/>
        <v>Jueves</v>
      </c>
    </row>
    <row r="4155" spans="1:15" x14ac:dyDescent="0.25">
      <c r="A4155" s="4">
        <v>41116</v>
      </c>
      <c r="B4155">
        <v>1</v>
      </c>
      <c r="C4155">
        <v>2</v>
      </c>
      <c r="D4155" s="5" t="s">
        <v>37</v>
      </c>
      <c r="E4155" s="6">
        <v>608.54</v>
      </c>
      <c r="F4155" s="6">
        <v>916.8</v>
      </c>
      <c r="G4155" s="6">
        <v>1525.34</v>
      </c>
      <c r="H4155" s="6" t="str">
        <f>VLOOKUP(Tabla1[[#This Row],[Caja]],Originales!$I$3:$K$6,2,FALSE)</f>
        <v>Tenerife Norte</v>
      </c>
      <c r="I4155" s="6" t="str">
        <f>VLOOKUP(Tabla1[[#This Row],[Caja]],Originales!$I$3:$K$6,3,FALSE)</f>
        <v>Tenerife</v>
      </c>
      <c r="J4155" s="9" t="str">
        <f>VLOOKUP(Tabla1[[#This Row],[CodigoEmpleado]],Originales!$M$3:$P$13,2,FALSE)</f>
        <v>Luis</v>
      </c>
      <c r="K4155" s="10">
        <f>YEAR(Tabla1[[#This Row],[Fecha]])</f>
        <v>2012</v>
      </c>
      <c r="L4155" s="11">
        <f>MONTH(Tabla1[[#This Row],[Fecha]])</f>
        <v>7</v>
      </c>
      <c r="M4155" s="11">
        <f>DAY(Tabla1[[#This Row],[Fecha]])</f>
        <v>26</v>
      </c>
      <c r="N4155" s="11">
        <f>WEEKDAY(Tabla1[[#This Row],[Fecha]],2)</f>
        <v>4</v>
      </c>
      <c r="O4155" s="11" t="str">
        <f t="shared" si="64"/>
        <v>Jueves</v>
      </c>
    </row>
    <row r="4156" spans="1:15" x14ac:dyDescent="0.25">
      <c r="A4156" s="4">
        <v>41116</v>
      </c>
      <c r="B4156">
        <v>2</v>
      </c>
      <c r="C4156">
        <v>1</v>
      </c>
      <c r="D4156" s="5" t="s">
        <v>40</v>
      </c>
      <c r="E4156" s="6">
        <v>524.88</v>
      </c>
      <c r="F4156" s="6">
        <v>1037.45</v>
      </c>
      <c r="G4156" s="6">
        <v>1562.33</v>
      </c>
      <c r="H4156" s="6" t="str">
        <f>VLOOKUP(Tabla1[[#This Row],[Caja]],Originales!$I$3:$K$6,2,FALSE)</f>
        <v>Tenerife Sur</v>
      </c>
      <c r="I4156" s="6" t="str">
        <f>VLOOKUP(Tabla1[[#This Row],[Caja]],Originales!$I$3:$K$6,3,FALSE)</f>
        <v>Tenerife</v>
      </c>
      <c r="J4156" s="9" t="str">
        <f>VLOOKUP(Tabla1[[#This Row],[CodigoEmpleado]],Originales!$M$3:$P$13,2,FALSE)</f>
        <v>Pepe</v>
      </c>
      <c r="K4156" s="10">
        <f>YEAR(Tabla1[[#This Row],[Fecha]])</f>
        <v>2012</v>
      </c>
      <c r="L4156" s="11">
        <f>MONTH(Tabla1[[#This Row],[Fecha]])</f>
        <v>7</v>
      </c>
      <c r="M4156" s="11">
        <f>DAY(Tabla1[[#This Row],[Fecha]])</f>
        <v>26</v>
      </c>
      <c r="N4156" s="11">
        <f>WEEKDAY(Tabla1[[#This Row],[Fecha]],2)</f>
        <v>4</v>
      </c>
      <c r="O4156" s="11" t="str">
        <f t="shared" si="64"/>
        <v>Jueves</v>
      </c>
    </row>
    <row r="4157" spans="1:15" x14ac:dyDescent="0.25">
      <c r="A4157" s="4">
        <v>41116</v>
      </c>
      <c r="B4157">
        <v>2</v>
      </c>
      <c r="C4157">
        <v>2</v>
      </c>
      <c r="D4157" s="5" t="s">
        <v>41</v>
      </c>
      <c r="E4157" s="6">
        <v>757.16</v>
      </c>
      <c r="F4157" s="6">
        <v>1313.6</v>
      </c>
      <c r="G4157" s="6">
        <v>2070.7600000000002</v>
      </c>
      <c r="H4157" s="6" t="str">
        <f>VLOOKUP(Tabla1[[#This Row],[Caja]],Originales!$I$3:$K$6,2,FALSE)</f>
        <v>Tenerife Sur</v>
      </c>
      <c r="I4157" s="6" t="str">
        <f>VLOOKUP(Tabla1[[#This Row],[Caja]],Originales!$I$3:$K$6,3,FALSE)</f>
        <v>Tenerife</v>
      </c>
      <c r="J4157" s="9" t="str">
        <f>VLOOKUP(Tabla1[[#This Row],[CodigoEmpleado]],Originales!$M$3:$P$13,2,FALSE)</f>
        <v>Javi</v>
      </c>
      <c r="K4157" s="10">
        <f>YEAR(Tabla1[[#This Row],[Fecha]])</f>
        <v>2012</v>
      </c>
      <c r="L4157" s="11">
        <f>MONTH(Tabla1[[#This Row],[Fecha]])</f>
        <v>7</v>
      </c>
      <c r="M4157" s="11">
        <f>DAY(Tabla1[[#This Row],[Fecha]])</f>
        <v>26</v>
      </c>
      <c r="N4157" s="11">
        <f>WEEKDAY(Tabla1[[#This Row],[Fecha]],2)</f>
        <v>4</v>
      </c>
      <c r="O4157" s="11" t="str">
        <f t="shared" si="64"/>
        <v>Jueves</v>
      </c>
    </row>
    <row r="4158" spans="1:15" x14ac:dyDescent="0.25">
      <c r="A4158" s="4">
        <v>41116</v>
      </c>
      <c r="B4158">
        <v>3</v>
      </c>
      <c r="C4158">
        <v>1</v>
      </c>
      <c r="D4158" s="5" t="s">
        <v>43</v>
      </c>
      <c r="E4158" s="6">
        <v>566.37</v>
      </c>
      <c r="F4158" s="6">
        <v>1012.72</v>
      </c>
      <c r="G4158" s="6">
        <v>1579.09</v>
      </c>
      <c r="H4158" s="6" t="str">
        <f>VLOOKUP(Tabla1[[#This Row],[Caja]],Originales!$I$3:$K$6,2,FALSE)</f>
        <v>Las Canteras</v>
      </c>
      <c r="I4158" s="6" t="str">
        <f>VLOOKUP(Tabla1[[#This Row],[Caja]],Originales!$I$3:$K$6,3,FALSE)</f>
        <v>Las Palmas</v>
      </c>
      <c r="J4158" s="9" t="str">
        <f>VLOOKUP(Tabla1[[#This Row],[CodigoEmpleado]],Originales!$M$3:$P$13,2,FALSE)</f>
        <v>Jose</v>
      </c>
      <c r="K4158" s="10">
        <f>YEAR(Tabla1[[#This Row],[Fecha]])</f>
        <v>2012</v>
      </c>
      <c r="L4158" s="11">
        <f>MONTH(Tabla1[[#This Row],[Fecha]])</f>
        <v>7</v>
      </c>
      <c r="M4158" s="11">
        <f>DAY(Tabla1[[#This Row],[Fecha]])</f>
        <v>26</v>
      </c>
      <c r="N4158" s="11">
        <f>WEEKDAY(Tabla1[[#This Row],[Fecha]],2)</f>
        <v>4</v>
      </c>
      <c r="O4158" s="11" t="str">
        <f t="shared" si="64"/>
        <v>Jueves</v>
      </c>
    </row>
    <row r="4159" spans="1:15" x14ac:dyDescent="0.25">
      <c r="A4159" s="4">
        <v>41116</v>
      </c>
      <c r="B4159">
        <v>3</v>
      </c>
      <c r="C4159">
        <v>2</v>
      </c>
      <c r="D4159" s="5" t="s">
        <v>47</v>
      </c>
      <c r="E4159" s="6">
        <v>631.79999999999995</v>
      </c>
      <c r="F4159" s="6">
        <v>1093.49</v>
      </c>
      <c r="G4159" s="6">
        <v>1725.29</v>
      </c>
      <c r="H4159" s="6" t="str">
        <f>VLOOKUP(Tabla1[[#This Row],[Caja]],Originales!$I$3:$K$6,2,FALSE)</f>
        <v>Las Canteras</v>
      </c>
      <c r="I4159" s="6" t="str">
        <f>VLOOKUP(Tabla1[[#This Row],[Caja]],Originales!$I$3:$K$6,3,FALSE)</f>
        <v>Las Palmas</v>
      </c>
      <c r="J4159" s="9" t="str">
        <f>VLOOKUP(Tabla1[[#This Row],[CodigoEmpleado]],Originales!$M$3:$P$13,2,FALSE)</f>
        <v>Toño</v>
      </c>
      <c r="K4159" s="10">
        <f>YEAR(Tabla1[[#This Row],[Fecha]])</f>
        <v>2012</v>
      </c>
      <c r="L4159" s="11">
        <f>MONTH(Tabla1[[#This Row],[Fecha]])</f>
        <v>7</v>
      </c>
      <c r="M4159" s="11">
        <f>DAY(Tabla1[[#This Row],[Fecha]])</f>
        <v>26</v>
      </c>
      <c r="N4159" s="11">
        <f>WEEKDAY(Tabla1[[#This Row],[Fecha]],2)</f>
        <v>4</v>
      </c>
      <c r="O4159" s="11" t="str">
        <f t="shared" si="64"/>
        <v>Jueves</v>
      </c>
    </row>
    <row r="4160" spans="1:15" x14ac:dyDescent="0.25">
      <c r="A4160" s="4">
        <v>41116</v>
      </c>
      <c r="B4160">
        <v>4</v>
      </c>
      <c r="C4160">
        <v>1</v>
      </c>
      <c r="D4160" s="5" t="s">
        <v>24</v>
      </c>
      <c r="E4160" s="6">
        <v>572.13</v>
      </c>
      <c r="F4160" s="6">
        <v>1007.18</v>
      </c>
      <c r="G4160" s="6">
        <v>1579.31</v>
      </c>
      <c r="H4160" s="6" t="str">
        <f>VLOOKUP(Tabla1[[#This Row],[Caja]],Originales!$I$3:$K$6,2,FALSE)</f>
        <v>Telde</v>
      </c>
      <c r="I4160" s="6" t="str">
        <f>VLOOKUP(Tabla1[[#This Row],[Caja]],Originales!$I$3:$K$6,3,FALSE)</f>
        <v>Las Palmas</v>
      </c>
      <c r="J4160" s="9" t="str">
        <f>VLOOKUP(Tabla1[[#This Row],[CodigoEmpleado]],Originales!$M$3:$P$13,2,FALSE)</f>
        <v>Ana</v>
      </c>
      <c r="K4160" s="10">
        <f>YEAR(Tabla1[[#This Row],[Fecha]])</f>
        <v>2012</v>
      </c>
      <c r="L4160" s="11">
        <f>MONTH(Tabla1[[#This Row],[Fecha]])</f>
        <v>7</v>
      </c>
      <c r="M4160" s="11">
        <f>DAY(Tabla1[[#This Row],[Fecha]])</f>
        <v>26</v>
      </c>
      <c r="N4160" s="11">
        <f>WEEKDAY(Tabla1[[#This Row],[Fecha]],2)</f>
        <v>4</v>
      </c>
      <c r="O4160" s="11" t="str">
        <f t="shared" si="64"/>
        <v>Jueves</v>
      </c>
    </row>
    <row r="4161" spans="1:15" x14ac:dyDescent="0.25">
      <c r="A4161" s="4">
        <v>41116</v>
      </c>
      <c r="B4161">
        <v>4</v>
      </c>
      <c r="C4161">
        <v>2</v>
      </c>
      <c r="D4161" s="5" t="s">
        <v>30</v>
      </c>
      <c r="E4161" s="6">
        <v>636.47</v>
      </c>
      <c r="F4161" s="6">
        <v>1155.48</v>
      </c>
      <c r="G4161" s="6">
        <v>1791.95</v>
      </c>
      <c r="H4161" s="6" t="str">
        <f>VLOOKUP(Tabla1[[#This Row],[Caja]],Originales!$I$3:$K$6,2,FALSE)</f>
        <v>Telde</v>
      </c>
      <c r="I4161" s="6" t="str">
        <f>VLOOKUP(Tabla1[[#This Row],[Caja]],Originales!$I$3:$K$6,3,FALSE)</f>
        <v>Las Palmas</v>
      </c>
      <c r="J4161" s="9" t="str">
        <f>VLOOKUP(Tabla1[[#This Row],[CodigoEmpleado]],Originales!$M$3:$P$13,2,FALSE)</f>
        <v>Juan</v>
      </c>
      <c r="K4161" s="10">
        <f>YEAR(Tabla1[[#This Row],[Fecha]])</f>
        <v>2012</v>
      </c>
      <c r="L4161" s="11">
        <f>MONTH(Tabla1[[#This Row],[Fecha]])</f>
        <v>7</v>
      </c>
      <c r="M4161" s="11">
        <f>DAY(Tabla1[[#This Row],[Fecha]])</f>
        <v>26</v>
      </c>
      <c r="N4161" s="11">
        <f>WEEKDAY(Tabla1[[#This Row],[Fecha]],2)</f>
        <v>4</v>
      </c>
      <c r="O4161" s="11" t="str">
        <f t="shared" si="64"/>
        <v>Jueves</v>
      </c>
    </row>
    <row r="4162" spans="1:15" x14ac:dyDescent="0.25">
      <c r="A4162" s="4">
        <v>41117</v>
      </c>
      <c r="B4162">
        <v>1</v>
      </c>
      <c r="C4162">
        <v>1</v>
      </c>
      <c r="D4162" s="5" t="s">
        <v>16</v>
      </c>
      <c r="E4162" s="6">
        <v>549.66999999999996</v>
      </c>
      <c r="F4162" s="6">
        <v>1122.81</v>
      </c>
      <c r="G4162" s="6">
        <v>1672.48</v>
      </c>
      <c r="H4162" s="6" t="str">
        <f>VLOOKUP(Tabla1[[#This Row],[Caja]],Originales!$I$3:$K$6,2,FALSE)</f>
        <v>Tenerife Norte</v>
      </c>
      <c r="I4162" s="6" t="str">
        <f>VLOOKUP(Tabla1[[#This Row],[Caja]],Originales!$I$3:$K$6,3,FALSE)</f>
        <v>Tenerife</v>
      </c>
      <c r="J4162" s="9" t="str">
        <f>VLOOKUP(Tabla1[[#This Row],[CodigoEmpleado]],Originales!$M$3:$P$13,2,FALSE)</f>
        <v>Jorge</v>
      </c>
      <c r="K4162" s="10">
        <f>YEAR(Tabla1[[#This Row],[Fecha]])</f>
        <v>2012</v>
      </c>
      <c r="L4162" s="11">
        <f>MONTH(Tabla1[[#This Row],[Fecha]])</f>
        <v>7</v>
      </c>
      <c r="M4162" s="11">
        <f>DAY(Tabla1[[#This Row],[Fecha]])</f>
        <v>27</v>
      </c>
      <c r="N4162" s="11">
        <f>WEEKDAY(Tabla1[[#This Row],[Fecha]],2)</f>
        <v>5</v>
      </c>
      <c r="O4162" s="11" t="str">
        <f t="shared" ref="O4162:O4225" si="65">IF(N4162=1,"Lunes",IF(N4162=2,"Martes",IF(N4162=3,"Miércoles",IF(N4162=4,"Jueves",IF(N4162=5,"Viernes",IF(N4162=6,"Sábado","Domingo"))))))</f>
        <v>Viernes</v>
      </c>
    </row>
    <row r="4163" spans="1:15" x14ac:dyDescent="0.25">
      <c r="A4163" s="4">
        <v>41117</v>
      </c>
      <c r="B4163">
        <v>1</v>
      </c>
      <c r="C4163">
        <v>2</v>
      </c>
      <c r="D4163" s="5" t="s">
        <v>22</v>
      </c>
      <c r="E4163" s="6">
        <v>641.35</v>
      </c>
      <c r="F4163" s="6">
        <v>1038.52</v>
      </c>
      <c r="G4163" s="6">
        <v>1679.87</v>
      </c>
      <c r="H4163" s="6" t="str">
        <f>VLOOKUP(Tabla1[[#This Row],[Caja]],Originales!$I$3:$K$6,2,FALSE)</f>
        <v>Tenerife Norte</v>
      </c>
      <c r="I4163" s="6" t="str">
        <f>VLOOKUP(Tabla1[[#This Row],[Caja]],Originales!$I$3:$K$6,3,FALSE)</f>
        <v>Tenerife</v>
      </c>
      <c r="J4163" s="9" t="str">
        <f>VLOOKUP(Tabla1[[#This Row],[CodigoEmpleado]],Originales!$M$3:$P$13,2,FALSE)</f>
        <v>Paco</v>
      </c>
      <c r="K4163" s="10">
        <f>YEAR(Tabla1[[#This Row],[Fecha]])</f>
        <v>2012</v>
      </c>
      <c r="L4163" s="11">
        <f>MONTH(Tabla1[[#This Row],[Fecha]])</f>
        <v>7</v>
      </c>
      <c r="M4163" s="11">
        <f>DAY(Tabla1[[#This Row],[Fecha]])</f>
        <v>27</v>
      </c>
      <c r="N4163" s="11">
        <f>WEEKDAY(Tabla1[[#This Row],[Fecha]],2)</f>
        <v>5</v>
      </c>
      <c r="O4163" s="11" t="str">
        <f t="shared" si="65"/>
        <v>Viernes</v>
      </c>
    </row>
    <row r="4164" spans="1:15" x14ac:dyDescent="0.25">
      <c r="A4164" s="4">
        <v>41117</v>
      </c>
      <c r="B4164">
        <v>2</v>
      </c>
      <c r="C4164">
        <v>1</v>
      </c>
      <c r="D4164" s="5" t="s">
        <v>27</v>
      </c>
      <c r="E4164" s="6">
        <v>534.17999999999995</v>
      </c>
      <c r="F4164" s="6">
        <v>1137.94</v>
      </c>
      <c r="G4164" s="6">
        <v>1672.12</v>
      </c>
      <c r="H4164" s="6" t="str">
        <f>VLOOKUP(Tabla1[[#This Row],[Caja]],Originales!$I$3:$K$6,2,FALSE)</f>
        <v>Tenerife Sur</v>
      </c>
      <c r="I4164" s="6" t="str">
        <f>VLOOKUP(Tabla1[[#This Row],[Caja]],Originales!$I$3:$K$6,3,FALSE)</f>
        <v>Tenerife</v>
      </c>
      <c r="J4164" s="9" t="str">
        <f>VLOOKUP(Tabla1[[#This Row],[CodigoEmpleado]],Originales!$M$3:$P$13,2,FALSE)</f>
        <v>Bea</v>
      </c>
      <c r="K4164" s="10">
        <f>YEAR(Tabla1[[#This Row],[Fecha]])</f>
        <v>2012</v>
      </c>
      <c r="L4164" s="11">
        <f>MONTH(Tabla1[[#This Row],[Fecha]])</f>
        <v>7</v>
      </c>
      <c r="M4164" s="11">
        <f>DAY(Tabla1[[#This Row],[Fecha]])</f>
        <v>27</v>
      </c>
      <c r="N4164" s="11">
        <f>WEEKDAY(Tabla1[[#This Row],[Fecha]],2)</f>
        <v>5</v>
      </c>
      <c r="O4164" s="11" t="str">
        <f t="shared" si="65"/>
        <v>Viernes</v>
      </c>
    </row>
    <row r="4165" spans="1:15" x14ac:dyDescent="0.25">
      <c r="A4165" s="4">
        <v>41117</v>
      </c>
      <c r="B4165">
        <v>2</v>
      </c>
      <c r="C4165">
        <v>2</v>
      </c>
      <c r="D4165" s="5" t="s">
        <v>32</v>
      </c>
      <c r="E4165" s="6">
        <v>681.25</v>
      </c>
      <c r="F4165" s="6">
        <v>1089.32</v>
      </c>
      <c r="G4165" s="6">
        <v>1770.57</v>
      </c>
      <c r="H4165" s="6" t="str">
        <f>VLOOKUP(Tabla1[[#This Row],[Caja]],Originales!$I$3:$K$6,2,FALSE)</f>
        <v>Tenerife Sur</v>
      </c>
      <c r="I4165" s="6" t="str">
        <f>VLOOKUP(Tabla1[[#This Row],[Caja]],Originales!$I$3:$K$6,3,FALSE)</f>
        <v>Tenerife</v>
      </c>
      <c r="J4165" s="9" t="str">
        <f>VLOOKUP(Tabla1[[#This Row],[CodigoEmpleado]],Originales!$M$3:$P$13,2,FALSE)</f>
        <v>Ana</v>
      </c>
      <c r="K4165" s="10">
        <f>YEAR(Tabla1[[#This Row],[Fecha]])</f>
        <v>2012</v>
      </c>
      <c r="L4165" s="11">
        <f>MONTH(Tabla1[[#This Row],[Fecha]])</f>
        <v>7</v>
      </c>
      <c r="M4165" s="11">
        <f>DAY(Tabla1[[#This Row],[Fecha]])</f>
        <v>27</v>
      </c>
      <c r="N4165" s="11">
        <f>WEEKDAY(Tabla1[[#This Row],[Fecha]],2)</f>
        <v>5</v>
      </c>
      <c r="O4165" s="11" t="str">
        <f t="shared" si="65"/>
        <v>Viernes</v>
      </c>
    </row>
    <row r="4166" spans="1:15" x14ac:dyDescent="0.25">
      <c r="A4166" s="4">
        <v>41117</v>
      </c>
      <c r="B4166">
        <v>3</v>
      </c>
      <c r="C4166">
        <v>1</v>
      </c>
      <c r="D4166" s="5" t="s">
        <v>37</v>
      </c>
      <c r="E4166" s="6">
        <v>605.86</v>
      </c>
      <c r="F4166" s="6">
        <v>956.08</v>
      </c>
      <c r="G4166" s="6">
        <v>1561.94</v>
      </c>
      <c r="H4166" s="6" t="str">
        <f>VLOOKUP(Tabla1[[#This Row],[Caja]],Originales!$I$3:$K$6,2,FALSE)</f>
        <v>Las Canteras</v>
      </c>
      <c r="I4166" s="6" t="str">
        <f>VLOOKUP(Tabla1[[#This Row],[Caja]],Originales!$I$3:$K$6,3,FALSE)</f>
        <v>Las Palmas</v>
      </c>
      <c r="J4166" s="9" t="str">
        <f>VLOOKUP(Tabla1[[#This Row],[CodigoEmpleado]],Originales!$M$3:$P$13,2,FALSE)</f>
        <v>Luis</v>
      </c>
      <c r="K4166" s="10">
        <f>YEAR(Tabla1[[#This Row],[Fecha]])</f>
        <v>2012</v>
      </c>
      <c r="L4166" s="11">
        <f>MONTH(Tabla1[[#This Row],[Fecha]])</f>
        <v>7</v>
      </c>
      <c r="M4166" s="11">
        <f>DAY(Tabla1[[#This Row],[Fecha]])</f>
        <v>27</v>
      </c>
      <c r="N4166" s="11">
        <f>WEEKDAY(Tabla1[[#This Row],[Fecha]],2)</f>
        <v>5</v>
      </c>
      <c r="O4166" s="11" t="str">
        <f t="shared" si="65"/>
        <v>Viernes</v>
      </c>
    </row>
    <row r="4167" spans="1:15" x14ac:dyDescent="0.25">
      <c r="A4167" s="4">
        <v>41117</v>
      </c>
      <c r="B4167">
        <v>3</v>
      </c>
      <c r="C4167">
        <v>2</v>
      </c>
      <c r="D4167" s="5" t="s">
        <v>40</v>
      </c>
      <c r="E4167" s="6">
        <v>545.63</v>
      </c>
      <c r="F4167" s="6">
        <v>1116.22</v>
      </c>
      <c r="G4167" s="6">
        <v>1661.85</v>
      </c>
      <c r="H4167" s="6" t="str">
        <f>VLOOKUP(Tabla1[[#This Row],[Caja]],Originales!$I$3:$K$6,2,FALSE)</f>
        <v>Las Canteras</v>
      </c>
      <c r="I4167" s="6" t="str">
        <f>VLOOKUP(Tabla1[[#This Row],[Caja]],Originales!$I$3:$K$6,3,FALSE)</f>
        <v>Las Palmas</v>
      </c>
      <c r="J4167" s="9" t="str">
        <f>VLOOKUP(Tabla1[[#This Row],[CodigoEmpleado]],Originales!$M$3:$P$13,2,FALSE)</f>
        <v>Pepe</v>
      </c>
      <c r="K4167" s="10">
        <f>YEAR(Tabla1[[#This Row],[Fecha]])</f>
        <v>2012</v>
      </c>
      <c r="L4167" s="11">
        <f>MONTH(Tabla1[[#This Row],[Fecha]])</f>
        <v>7</v>
      </c>
      <c r="M4167" s="11">
        <f>DAY(Tabla1[[#This Row],[Fecha]])</f>
        <v>27</v>
      </c>
      <c r="N4167" s="11">
        <f>WEEKDAY(Tabla1[[#This Row],[Fecha]],2)</f>
        <v>5</v>
      </c>
      <c r="O4167" s="11" t="str">
        <f t="shared" si="65"/>
        <v>Viernes</v>
      </c>
    </row>
    <row r="4168" spans="1:15" x14ac:dyDescent="0.25">
      <c r="A4168" s="4">
        <v>41117</v>
      </c>
      <c r="B4168">
        <v>4</v>
      </c>
      <c r="C4168">
        <v>1</v>
      </c>
      <c r="D4168" s="5" t="s">
        <v>41</v>
      </c>
      <c r="E4168" s="6">
        <v>622.11</v>
      </c>
      <c r="F4168" s="6">
        <v>1112.9100000000001</v>
      </c>
      <c r="G4168" s="6">
        <v>1735.02</v>
      </c>
      <c r="H4168" s="6" t="str">
        <f>VLOOKUP(Tabla1[[#This Row],[Caja]],Originales!$I$3:$K$6,2,FALSE)</f>
        <v>Telde</v>
      </c>
      <c r="I4168" s="6" t="str">
        <f>VLOOKUP(Tabla1[[#This Row],[Caja]],Originales!$I$3:$K$6,3,FALSE)</f>
        <v>Las Palmas</v>
      </c>
      <c r="J4168" s="9" t="str">
        <f>VLOOKUP(Tabla1[[#This Row],[CodigoEmpleado]],Originales!$M$3:$P$13,2,FALSE)</f>
        <v>Javi</v>
      </c>
      <c r="K4168" s="10">
        <f>YEAR(Tabla1[[#This Row],[Fecha]])</f>
        <v>2012</v>
      </c>
      <c r="L4168" s="11">
        <f>MONTH(Tabla1[[#This Row],[Fecha]])</f>
        <v>7</v>
      </c>
      <c r="M4168" s="11">
        <f>DAY(Tabla1[[#This Row],[Fecha]])</f>
        <v>27</v>
      </c>
      <c r="N4168" s="11">
        <f>WEEKDAY(Tabla1[[#This Row],[Fecha]],2)</f>
        <v>5</v>
      </c>
      <c r="O4168" s="11" t="str">
        <f t="shared" si="65"/>
        <v>Viernes</v>
      </c>
    </row>
    <row r="4169" spans="1:15" x14ac:dyDescent="0.25">
      <c r="A4169" s="4">
        <v>41117</v>
      </c>
      <c r="B4169">
        <v>4</v>
      </c>
      <c r="C4169">
        <v>2</v>
      </c>
      <c r="D4169" s="5" t="s">
        <v>43</v>
      </c>
      <c r="E4169" s="6">
        <v>616.45000000000005</v>
      </c>
      <c r="F4169" s="6">
        <v>1173</v>
      </c>
      <c r="G4169" s="6">
        <v>1789.45</v>
      </c>
      <c r="H4169" s="6" t="str">
        <f>VLOOKUP(Tabla1[[#This Row],[Caja]],Originales!$I$3:$K$6,2,FALSE)</f>
        <v>Telde</v>
      </c>
      <c r="I4169" s="6" t="str">
        <f>VLOOKUP(Tabla1[[#This Row],[Caja]],Originales!$I$3:$K$6,3,FALSE)</f>
        <v>Las Palmas</v>
      </c>
      <c r="J4169" s="9" t="str">
        <f>VLOOKUP(Tabla1[[#This Row],[CodigoEmpleado]],Originales!$M$3:$P$13,2,FALSE)</f>
        <v>Jose</v>
      </c>
      <c r="K4169" s="10">
        <f>YEAR(Tabla1[[#This Row],[Fecha]])</f>
        <v>2012</v>
      </c>
      <c r="L4169" s="11">
        <f>MONTH(Tabla1[[#This Row],[Fecha]])</f>
        <v>7</v>
      </c>
      <c r="M4169" s="11">
        <f>DAY(Tabla1[[#This Row],[Fecha]])</f>
        <v>27</v>
      </c>
      <c r="N4169" s="11">
        <f>WEEKDAY(Tabla1[[#This Row],[Fecha]],2)</f>
        <v>5</v>
      </c>
      <c r="O4169" s="11" t="str">
        <f t="shared" si="65"/>
        <v>Viernes</v>
      </c>
    </row>
    <row r="4170" spans="1:15" x14ac:dyDescent="0.25">
      <c r="A4170" s="4">
        <v>41118</v>
      </c>
      <c r="B4170">
        <v>1</v>
      </c>
      <c r="C4170">
        <v>1</v>
      </c>
      <c r="D4170" s="5" t="s">
        <v>47</v>
      </c>
      <c r="E4170" s="6">
        <v>582.07000000000005</v>
      </c>
      <c r="F4170" s="6">
        <v>1020.24</v>
      </c>
      <c r="G4170" s="6">
        <v>1602.31</v>
      </c>
      <c r="H4170" s="6" t="str">
        <f>VLOOKUP(Tabla1[[#This Row],[Caja]],Originales!$I$3:$K$6,2,FALSE)</f>
        <v>Tenerife Norte</v>
      </c>
      <c r="I4170" s="6" t="str">
        <f>VLOOKUP(Tabla1[[#This Row],[Caja]],Originales!$I$3:$K$6,3,FALSE)</f>
        <v>Tenerife</v>
      </c>
      <c r="J4170" s="9" t="str">
        <f>VLOOKUP(Tabla1[[#This Row],[CodigoEmpleado]],Originales!$M$3:$P$13,2,FALSE)</f>
        <v>Toño</v>
      </c>
      <c r="K4170" s="10">
        <f>YEAR(Tabla1[[#This Row],[Fecha]])</f>
        <v>2012</v>
      </c>
      <c r="L4170" s="11">
        <f>MONTH(Tabla1[[#This Row],[Fecha]])</f>
        <v>7</v>
      </c>
      <c r="M4170" s="11">
        <f>DAY(Tabla1[[#This Row],[Fecha]])</f>
        <v>28</v>
      </c>
      <c r="N4170" s="11">
        <f>WEEKDAY(Tabla1[[#This Row],[Fecha]],2)</f>
        <v>6</v>
      </c>
      <c r="O4170" s="11" t="str">
        <f t="shared" si="65"/>
        <v>Sábado</v>
      </c>
    </row>
    <row r="4171" spans="1:15" x14ac:dyDescent="0.25">
      <c r="A4171" s="4">
        <v>41118</v>
      </c>
      <c r="B4171">
        <v>1</v>
      </c>
      <c r="C4171">
        <v>2</v>
      </c>
      <c r="D4171" s="5" t="s">
        <v>24</v>
      </c>
      <c r="E4171" s="6">
        <v>567.17999999999995</v>
      </c>
      <c r="F4171" s="6">
        <v>1199.33</v>
      </c>
      <c r="G4171" s="6">
        <v>1766.51</v>
      </c>
      <c r="H4171" s="6" t="str">
        <f>VLOOKUP(Tabla1[[#This Row],[Caja]],Originales!$I$3:$K$6,2,FALSE)</f>
        <v>Tenerife Norte</v>
      </c>
      <c r="I4171" s="6" t="str">
        <f>VLOOKUP(Tabla1[[#This Row],[Caja]],Originales!$I$3:$K$6,3,FALSE)</f>
        <v>Tenerife</v>
      </c>
      <c r="J4171" s="9" t="str">
        <f>VLOOKUP(Tabla1[[#This Row],[CodigoEmpleado]],Originales!$M$3:$P$13,2,FALSE)</f>
        <v>Ana</v>
      </c>
      <c r="K4171" s="10">
        <f>YEAR(Tabla1[[#This Row],[Fecha]])</f>
        <v>2012</v>
      </c>
      <c r="L4171" s="11">
        <f>MONTH(Tabla1[[#This Row],[Fecha]])</f>
        <v>7</v>
      </c>
      <c r="M4171" s="11">
        <f>DAY(Tabla1[[#This Row],[Fecha]])</f>
        <v>28</v>
      </c>
      <c r="N4171" s="11">
        <f>WEEKDAY(Tabla1[[#This Row],[Fecha]],2)</f>
        <v>6</v>
      </c>
      <c r="O4171" s="11" t="str">
        <f t="shared" si="65"/>
        <v>Sábado</v>
      </c>
    </row>
    <row r="4172" spans="1:15" x14ac:dyDescent="0.25">
      <c r="A4172" s="4">
        <v>41118</v>
      </c>
      <c r="B4172">
        <v>2</v>
      </c>
      <c r="C4172">
        <v>1</v>
      </c>
      <c r="D4172" s="5" t="s">
        <v>30</v>
      </c>
      <c r="E4172" s="6">
        <v>595.42999999999995</v>
      </c>
      <c r="F4172" s="6">
        <v>1036.4100000000001</v>
      </c>
      <c r="G4172" s="6">
        <v>1631.84</v>
      </c>
      <c r="H4172" s="6" t="str">
        <f>VLOOKUP(Tabla1[[#This Row],[Caja]],Originales!$I$3:$K$6,2,FALSE)</f>
        <v>Tenerife Sur</v>
      </c>
      <c r="I4172" s="6" t="str">
        <f>VLOOKUP(Tabla1[[#This Row],[Caja]],Originales!$I$3:$K$6,3,FALSE)</f>
        <v>Tenerife</v>
      </c>
      <c r="J4172" s="9" t="str">
        <f>VLOOKUP(Tabla1[[#This Row],[CodigoEmpleado]],Originales!$M$3:$P$13,2,FALSE)</f>
        <v>Juan</v>
      </c>
      <c r="K4172" s="10">
        <f>YEAR(Tabla1[[#This Row],[Fecha]])</f>
        <v>2012</v>
      </c>
      <c r="L4172" s="11">
        <f>MONTH(Tabla1[[#This Row],[Fecha]])</f>
        <v>7</v>
      </c>
      <c r="M4172" s="11">
        <f>DAY(Tabla1[[#This Row],[Fecha]])</f>
        <v>28</v>
      </c>
      <c r="N4172" s="11">
        <f>WEEKDAY(Tabla1[[#This Row],[Fecha]],2)</f>
        <v>6</v>
      </c>
      <c r="O4172" s="11" t="str">
        <f t="shared" si="65"/>
        <v>Sábado</v>
      </c>
    </row>
    <row r="4173" spans="1:15" x14ac:dyDescent="0.25">
      <c r="A4173" s="4">
        <v>41118</v>
      </c>
      <c r="B4173">
        <v>2</v>
      </c>
      <c r="C4173">
        <v>2</v>
      </c>
      <c r="D4173" s="5" t="s">
        <v>16</v>
      </c>
      <c r="E4173" s="6">
        <v>704.7</v>
      </c>
      <c r="F4173" s="6">
        <v>1091.43</v>
      </c>
      <c r="G4173" s="6">
        <v>1796.13</v>
      </c>
      <c r="H4173" s="6" t="str">
        <f>VLOOKUP(Tabla1[[#This Row],[Caja]],Originales!$I$3:$K$6,2,FALSE)</f>
        <v>Tenerife Sur</v>
      </c>
      <c r="I4173" s="6" t="str">
        <f>VLOOKUP(Tabla1[[#This Row],[Caja]],Originales!$I$3:$K$6,3,FALSE)</f>
        <v>Tenerife</v>
      </c>
      <c r="J4173" s="9" t="str">
        <f>VLOOKUP(Tabla1[[#This Row],[CodigoEmpleado]],Originales!$M$3:$P$13,2,FALSE)</f>
        <v>Jorge</v>
      </c>
      <c r="K4173" s="10">
        <f>YEAR(Tabla1[[#This Row],[Fecha]])</f>
        <v>2012</v>
      </c>
      <c r="L4173" s="11">
        <f>MONTH(Tabla1[[#This Row],[Fecha]])</f>
        <v>7</v>
      </c>
      <c r="M4173" s="11">
        <f>DAY(Tabla1[[#This Row],[Fecha]])</f>
        <v>28</v>
      </c>
      <c r="N4173" s="11">
        <f>WEEKDAY(Tabla1[[#This Row],[Fecha]],2)</f>
        <v>6</v>
      </c>
      <c r="O4173" s="11" t="str">
        <f t="shared" si="65"/>
        <v>Sábado</v>
      </c>
    </row>
    <row r="4174" spans="1:15" x14ac:dyDescent="0.25">
      <c r="A4174" s="4">
        <v>41118</v>
      </c>
      <c r="B4174">
        <v>3</v>
      </c>
      <c r="C4174">
        <v>1</v>
      </c>
      <c r="D4174" s="5" t="s">
        <v>22</v>
      </c>
      <c r="E4174" s="6">
        <v>606.89</v>
      </c>
      <c r="F4174" s="6">
        <v>1183.95</v>
      </c>
      <c r="G4174" s="6">
        <v>1790.84</v>
      </c>
      <c r="H4174" s="6" t="str">
        <f>VLOOKUP(Tabla1[[#This Row],[Caja]],Originales!$I$3:$K$6,2,FALSE)</f>
        <v>Las Canteras</v>
      </c>
      <c r="I4174" s="6" t="str">
        <f>VLOOKUP(Tabla1[[#This Row],[Caja]],Originales!$I$3:$K$6,3,FALSE)</f>
        <v>Las Palmas</v>
      </c>
      <c r="J4174" s="9" t="str">
        <f>VLOOKUP(Tabla1[[#This Row],[CodigoEmpleado]],Originales!$M$3:$P$13,2,FALSE)</f>
        <v>Paco</v>
      </c>
      <c r="K4174" s="10">
        <f>YEAR(Tabla1[[#This Row],[Fecha]])</f>
        <v>2012</v>
      </c>
      <c r="L4174" s="11">
        <f>MONTH(Tabla1[[#This Row],[Fecha]])</f>
        <v>7</v>
      </c>
      <c r="M4174" s="11">
        <f>DAY(Tabla1[[#This Row],[Fecha]])</f>
        <v>28</v>
      </c>
      <c r="N4174" s="11">
        <f>WEEKDAY(Tabla1[[#This Row],[Fecha]],2)</f>
        <v>6</v>
      </c>
      <c r="O4174" s="11" t="str">
        <f t="shared" si="65"/>
        <v>Sábado</v>
      </c>
    </row>
    <row r="4175" spans="1:15" x14ac:dyDescent="0.25">
      <c r="A4175" s="4">
        <v>41118</v>
      </c>
      <c r="B4175">
        <v>3</v>
      </c>
      <c r="C4175">
        <v>2</v>
      </c>
      <c r="D4175" s="5" t="s">
        <v>27</v>
      </c>
      <c r="E4175" s="6">
        <v>616.20000000000005</v>
      </c>
      <c r="F4175" s="6">
        <v>1265.1099999999999</v>
      </c>
      <c r="G4175" s="6">
        <v>1881.31</v>
      </c>
      <c r="H4175" s="6" t="str">
        <f>VLOOKUP(Tabla1[[#This Row],[Caja]],Originales!$I$3:$K$6,2,FALSE)</f>
        <v>Las Canteras</v>
      </c>
      <c r="I4175" s="6" t="str">
        <f>VLOOKUP(Tabla1[[#This Row],[Caja]],Originales!$I$3:$K$6,3,FALSE)</f>
        <v>Las Palmas</v>
      </c>
      <c r="J4175" s="9" t="str">
        <f>VLOOKUP(Tabla1[[#This Row],[CodigoEmpleado]],Originales!$M$3:$P$13,2,FALSE)</f>
        <v>Bea</v>
      </c>
      <c r="K4175" s="10">
        <f>YEAR(Tabla1[[#This Row],[Fecha]])</f>
        <v>2012</v>
      </c>
      <c r="L4175" s="11">
        <f>MONTH(Tabla1[[#This Row],[Fecha]])</f>
        <v>7</v>
      </c>
      <c r="M4175" s="11">
        <f>DAY(Tabla1[[#This Row],[Fecha]])</f>
        <v>28</v>
      </c>
      <c r="N4175" s="11">
        <f>WEEKDAY(Tabla1[[#This Row],[Fecha]],2)</f>
        <v>6</v>
      </c>
      <c r="O4175" s="11" t="str">
        <f t="shared" si="65"/>
        <v>Sábado</v>
      </c>
    </row>
    <row r="4176" spans="1:15" x14ac:dyDescent="0.25">
      <c r="A4176" s="4">
        <v>41118</v>
      </c>
      <c r="B4176">
        <v>4</v>
      </c>
      <c r="C4176">
        <v>1</v>
      </c>
      <c r="D4176" s="5" t="s">
        <v>32</v>
      </c>
      <c r="E4176" s="6">
        <v>519.11</v>
      </c>
      <c r="F4176" s="6">
        <v>1150.51</v>
      </c>
      <c r="G4176" s="6">
        <v>1669.62</v>
      </c>
      <c r="H4176" s="6" t="str">
        <f>VLOOKUP(Tabla1[[#This Row],[Caja]],Originales!$I$3:$K$6,2,FALSE)</f>
        <v>Telde</v>
      </c>
      <c r="I4176" s="6" t="str">
        <f>VLOOKUP(Tabla1[[#This Row],[Caja]],Originales!$I$3:$K$6,3,FALSE)</f>
        <v>Las Palmas</v>
      </c>
      <c r="J4176" s="9" t="str">
        <f>VLOOKUP(Tabla1[[#This Row],[CodigoEmpleado]],Originales!$M$3:$P$13,2,FALSE)</f>
        <v>Ana</v>
      </c>
      <c r="K4176" s="10">
        <f>YEAR(Tabla1[[#This Row],[Fecha]])</f>
        <v>2012</v>
      </c>
      <c r="L4176" s="11">
        <f>MONTH(Tabla1[[#This Row],[Fecha]])</f>
        <v>7</v>
      </c>
      <c r="M4176" s="11">
        <f>DAY(Tabla1[[#This Row],[Fecha]])</f>
        <v>28</v>
      </c>
      <c r="N4176" s="11">
        <f>WEEKDAY(Tabla1[[#This Row],[Fecha]],2)</f>
        <v>6</v>
      </c>
      <c r="O4176" s="11" t="str">
        <f t="shared" si="65"/>
        <v>Sábado</v>
      </c>
    </row>
    <row r="4177" spans="1:15" x14ac:dyDescent="0.25">
      <c r="A4177" s="4">
        <v>41118</v>
      </c>
      <c r="B4177">
        <v>4</v>
      </c>
      <c r="C4177">
        <v>2</v>
      </c>
      <c r="D4177" s="5" t="s">
        <v>37</v>
      </c>
      <c r="E4177" s="6">
        <v>596.26</v>
      </c>
      <c r="F4177" s="6">
        <v>990.71</v>
      </c>
      <c r="G4177" s="6">
        <v>1586.97</v>
      </c>
      <c r="H4177" s="6" t="str">
        <f>VLOOKUP(Tabla1[[#This Row],[Caja]],Originales!$I$3:$K$6,2,FALSE)</f>
        <v>Telde</v>
      </c>
      <c r="I4177" s="6" t="str">
        <f>VLOOKUP(Tabla1[[#This Row],[Caja]],Originales!$I$3:$K$6,3,FALSE)</f>
        <v>Las Palmas</v>
      </c>
      <c r="J4177" s="9" t="str">
        <f>VLOOKUP(Tabla1[[#This Row],[CodigoEmpleado]],Originales!$M$3:$P$13,2,FALSE)</f>
        <v>Luis</v>
      </c>
      <c r="K4177" s="10">
        <f>YEAR(Tabla1[[#This Row],[Fecha]])</f>
        <v>2012</v>
      </c>
      <c r="L4177" s="11">
        <f>MONTH(Tabla1[[#This Row],[Fecha]])</f>
        <v>7</v>
      </c>
      <c r="M4177" s="11">
        <f>DAY(Tabla1[[#This Row],[Fecha]])</f>
        <v>28</v>
      </c>
      <c r="N4177" s="11">
        <f>WEEKDAY(Tabla1[[#This Row],[Fecha]],2)</f>
        <v>6</v>
      </c>
      <c r="O4177" s="11" t="str">
        <f t="shared" si="65"/>
        <v>Sábado</v>
      </c>
    </row>
    <row r="4178" spans="1:15" x14ac:dyDescent="0.25">
      <c r="A4178" s="4">
        <v>41119</v>
      </c>
      <c r="B4178">
        <v>1</v>
      </c>
      <c r="C4178">
        <v>1</v>
      </c>
      <c r="D4178" s="5" t="s">
        <v>40</v>
      </c>
      <c r="E4178" s="6">
        <v>484.06</v>
      </c>
      <c r="F4178" s="6">
        <v>1086.8800000000001</v>
      </c>
      <c r="G4178" s="6">
        <v>1570.94</v>
      </c>
      <c r="H4178" s="6" t="str">
        <f>VLOOKUP(Tabla1[[#This Row],[Caja]],Originales!$I$3:$K$6,2,FALSE)</f>
        <v>Tenerife Norte</v>
      </c>
      <c r="I4178" s="6" t="str">
        <f>VLOOKUP(Tabla1[[#This Row],[Caja]],Originales!$I$3:$K$6,3,FALSE)</f>
        <v>Tenerife</v>
      </c>
      <c r="J4178" s="9" t="str">
        <f>VLOOKUP(Tabla1[[#This Row],[CodigoEmpleado]],Originales!$M$3:$P$13,2,FALSE)</f>
        <v>Pepe</v>
      </c>
      <c r="K4178" s="10">
        <f>YEAR(Tabla1[[#This Row],[Fecha]])</f>
        <v>2012</v>
      </c>
      <c r="L4178" s="11">
        <f>MONTH(Tabla1[[#This Row],[Fecha]])</f>
        <v>7</v>
      </c>
      <c r="M4178" s="11">
        <f>DAY(Tabla1[[#This Row],[Fecha]])</f>
        <v>29</v>
      </c>
      <c r="N4178" s="11">
        <f>WEEKDAY(Tabla1[[#This Row],[Fecha]],2)</f>
        <v>7</v>
      </c>
      <c r="O4178" s="11" t="str">
        <f t="shared" si="65"/>
        <v>Domingo</v>
      </c>
    </row>
    <row r="4179" spans="1:15" x14ac:dyDescent="0.25">
      <c r="A4179" s="4">
        <v>41119</v>
      </c>
      <c r="B4179">
        <v>1</v>
      </c>
      <c r="C4179">
        <v>2</v>
      </c>
      <c r="D4179" s="5" t="s">
        <v>41</v>
      </c>
      <c r="E4179" s="6">
        <v>609.86</v>
      </c>
      <c r="F4179" s="6">
        <v>1249.78</v>
      </c>
      <c r="G4179" s="6">
        <v>1859.64</v>
      </c>
      <c r="H4179" s="6" t="str">
        <f>VLOOKUP(Tabla1[[#This Row],[Caja]],Originales!$I$3:$K$6,2,FALSE)</f>
        <v>Tenerife Norte</v>
      </c>
      <c r="I4179" s="6" t="str">
        <f>VLOOKUP(Tabla1[[#This Row],[Caja]],Originales!$I$3:$K$6,3,FALSE)</f>
        <v>Tenerife</v>
      </c>
      <c r="J4179" s="9" t="str">
        <f>VLOOKUP(Tabla1[[#This Row],[CodigoEmpleado]],Originales!$M$3:$P$13,2,FALSE)</f>
        <v>Javi</v>
      </c>
      <c r="K4179" s="10">
        <f>YEAR(Tabla1[[#This Row],[Fecha]])</f>
        <v>2012</v>
      </c>
      <c r="L4179" s="11">
        <f>MONTH(Tabla1[[#This Row],[Fecha]])</f>
        <v>7</v>
      </c>
      <c r="M4179" s="11">
        <f>DAY(Tabla1[[#This Row],[Fecha]])</f>
        <v>29</v>
      </c>
      <c r="N4179" s="11">
        <f>WEEKDAY(Tabla1[[#This Row],[Fecha]],2)</f>
        <v>7</v>
      </c>
      <c r="O4179" s="11" t="str">
        <f t="shared" si="65"/>
        <v>Domingo</v>
      </c>
    </row>
    <row r="4180" spans="1:15" x14ac:dyDescent="0.25">
      <c r="A4180" s="4">
        <v>41119</v>
      </c>
      <c r="B4180">
        <v>2</v>
      </c>
      <c r="C4180">
        <v>1</v>
      </c>
      <c r="D4180" s="5" t="s">
        <v>43</v>
      </c>
      <c r="E4180" s="6">
        <v>620.79</v>
      </c>
      <c r="F4180" s="6">
        <v>1144</v>
      </c>
      <c r="G4180" s="6">
        <v>1764.79</v>
      </c>
      <c r="H4180" s="6" t="str">
        <f>VLOOKUP(Tabla1[[#This Row],[Caja]],Originales!$I$3:$K$6,2,FALSE)</f>
        <v>Tenerife Sur</v>
      </c>
      <c r="I4180" s="6" t="str">
        <f>VLOOKUP(Tabla1[[#This Row],[Caja]],Originales!$I$3:$K$6,3,FALSE)</f>
        <v>Tenerife</v>
      </c>
      <c r="J4180" s="9" t="str">
        <f>VLOOKUP(Tabla1[[#This Row],[CodigoEmpleado]],Originales!$M$3:$P$13,2,FALSE)</f>
        <v>Jose</v>
      </c>
      <c r="K4180" s="10">
        <f>YEAR(Tabla1[[#This Row],[Fecha]])</f>
        <v>2012</v>
      </c>
      <c r="L4180" s="11">
        <f>MONTH(Tabla1[[#This Row],[Fecha]])</f>
        <v>7</v>
      </c>
      <c r="M4180" s="11">
        <f>DAY(Tabla1[[#This Row],[Fecha]])</f>
        <v>29</v>
      </c>
      <c r="N4180" s="11">
        <f>WEEKDAY(Tabla1[[#This Row],[Fecha]],2)</f>
        <v>7</v>
      </c>
      <c r="O4180" s="11" t="str">
        <f t="shared" si="65"/>
        <v>Domingo</v>
      </c>
    </row>
    <row r="4181" spans="1:15" x14ac:dyDescent="0.25">
      <c r="A4181" s="4">
        <v>41119</v>
      </c>
      <c r="B4181">
        <v>2</v>
      </c>
      <c r="C4181">
        <v>2</v>
      </c>
      <c r="D4181" s="5" t="s">
        <v>47</v>
      </c>
      <c r="E4181" s="6">
        <v>626.89</v>
      </c>
      <c r="F4181" s="6">
        <v>1253.93</v>
      </c>
      <c r="G4181" s="6">
        <v>1880.82</v>
      </c>
      <c r="H4181" s="6" t="str">
        <f>VLOOKUP(Tabla1[[#This Row],[Caja]],Originales!$I$3:$K$6,2,FALSE)</f>
        <v>Tenerife Sur</v>
      </c>
      <c r="I4181" s="6" t="str">
        <f>VLOOKUP(Tabla1[[#This Row],[Caja]],Originales!$I$3:$K$6,3,FALSE)</f>
        <v>Tenerife</v>
      </c>
      <c r="J4181" s="9" t="str">
        <f>VLOOKUP(Tabla1[[#This Row],[CodigoEmpleado]],Originales!$M$3:$P$13,2,FALSE)</f>
        <v>Toño</v>
      </c>
      <c r="K4181" s="10">
        <f>YEAR(Tabla1[[#This Row],[Fecha]])</f>
        <v>2012</v>
      </c>
      <c r="L4181" s="11">
        <f>MONTH(Tabla1[[#This Row],[Fecha]])</f>
        <v>7</v>
      </c>
      <c r="M4181" s="11">
        <f>DAY(Tabla1[[#This Row],[Fecha]])</f>
        <v>29</v>
      </c>
      <c r="N4181" s="11">
        <f>WEEKDAY(Tabla1[[#This Row],[Fecha]],2)</f>
        <v>7</v>
      </c>
      <c r="O4181" s="11" t="str">
        <f t="shared" si="65"/>
        <v>Domingo</v>
      </c>
    </row>
    <row r="4182" spans="1:15" x14ac:dyDescent="0.25">
      <c r="A4182" s="4">
        <v>41119</v>
      </c>
      <c r="B4182">
        <v>3</v>
      </c>
      <c r="C4182">
        <v>1</v>
      </c>
      <c r="D4182" s="5" t="s">
        <v>24</v>
      </c>
      <c r="E4182" s="6">
        <v>562.23</v>
      </c>
      <c r="F4182" s="6">
        <v>1209.52</v>
      </c>
      <c r="G4182" s="6">
        <v>1771.75</v>
      </c>
      <c r="H4182" s="6" t="str">
        <f>VLOOKUP(Tabla1[[#This Row],[Caja]],Originales!$I$3:$K$6,2,FALSE)</f>
        <v>Las Canteras</v>
      </c>
      <c r="I4182" s="6" t="str">
        <f>VLOOKUP(Tabla1[[#This Row],[Caja]],Originales!$I$3:$K$6,3,FALSE)</f>
        <v>Las Palmas</v>
      </c>
      <c r="J4182" s="9" t="str">
        <f>VLOOKUP(Tabla1[[#This Row],[CodigoEmpleado]],Originales!$M$3:$P$13,2,FALSE)</f>
        <v>Ana</v>
      </c>
      <c r="K4182" s="10">
        <f>YEAR(Tabla1[[#This Row],[Fecha]])</f>
        <v>2012</v>
      </c>
      <c r="L4182" s="11">
        <f>MONTH(Tabla1[[#This Row],[Fecha]])</f>
        <v>7</v>
      </c>
      <c r="M4182" s="11">
        <f>DAY(Tabla1[[#This Row],[Fecha]])</f>
        <v>29</v>
      </c>
      <c r="N4182" s="11">
        <f>WEEKDAY(Tabla1[[#This Row],[Fecha]],2)</f>
        <v>7</v>
      </c>
      <c r="O4182" s="11" t="str">
        <f t="shared" si="65"/>
        <v>Domingo</v>
      </c>
    </row>
    <row r="4183" spans="1:15" x14ac:dyDescent="0.25">
      <c r="A4183" s="4">
        <v>41119</v>
      </c>
      <c r="B4183">
        <v>3</v>
      </c>
      <c r="C4183">
        <v>2</v>
      </c>
      <c r="D4183" s="5" t="s">
        <v>30</v>
      </c>
      <c r="E4183" s="6">
        <v>605.44000000000005</v>
      </c>
      <c r="F4183" s="6">
        <v>1078.74</v>
      </c>
      <c r="G4183" s="6">
        <v>1684.18</v>
      </c>
      <c r="H4183" s="6" t="str">
        <f>VLOOKUP(Tabla1[[#This Row],[Caja]],Originales!$I$3:$K$6,2,FALSE)</f>
        <v>Las Canteras</v>
      </c>
      <c r="I4183" s="6" t="str">
        <f>VLOOKUP(Tabla1[[#This Row],[Caja]],Originales!$I$3:$K$6,3,FALSE)</f>
        <v>Las Palmas</v>
      </c>
      <c r="J4183" s="9" t="str">
        <f>VLOOKUP(Tabla1[[#This Row],[CodigoEmpleado]],Originales!$M$3:$P$13,2,FALSE)</f>
        <v>Juan</v>
      </c>
      <c r="K4183" s="10">
        <f>YEAR(Tabla1[[#This Row],[Fecha]])</f>
        <v>2012</v>
      </c>
      <c r="L4183" s="11">
        <f>MONTH(Tabla1[[#This Row],[Fecha]])</f>
        <v>7</v>
      </c>
      <c r="M4183" s="11">
        <f>DAY(Tabla1[[#This Row],[Fecha]])</f>
        <v>29</v>
      </c>
      <c r="N4183" s="11">
        <f>WEEKDAY(Tabla1[[#This Row],[Fecha]],2)</f>
        <v>7</v>
      </c>
      <c r="O4183" s="11" t="str">
        <f t="shared" si="65"/>
        <v>Domingo</v>
      </c>
    </row>
    <row r="4184" spans="1:15" x14ac:dyDescent="0.25">
      <c r="A4184" s="4">
        <v>41119</v>
      </c>
      <c r="B4184">
        <v>4</v>
      </c>
      <c r="C4184">
        <v>1</v>
      </c>
      <c r="D4184" s="5" t="s">
        <v>16</v>
      </c>
      <c r="E4184" s="6">
        <v>589.95000000000005</v>
      </c>
      <c r="F4184" s="6">
        <v>1046.6300000000001</v>
      </c>
      <c r="G4184" s="6">
        <v>1636.58</v>
      </c>
      <c r="H4184" s="6" t="str">
        <f>VLOOKUP(Tabla1[[#This Row],[Caja]],Originales!$I$3:$K$6,2,FALSE)</f>
        <v>Telde</v>
      </c>
      <c r="I4184" s="6" t="str">
        <f>VLOOKUP(Tabla1[[#This Row],[Caja]],Originales!$I$3:$K$6,3,FALSE)</f>
        <v>Las Palmas</v>
      </c>
      <c r="J4184" s="9" t="str">
        <f>VLOOKUP(Tabla1[[#This Row],[CodigoEmpleado]],Originales!$M$3:$P$13,2,FALSE)</f>
        <v>Jorge</v>
      </c>
      <c r="K4184" s="10">
        <f>YEAR(Tabla1[[#This Row],[Fecha]])</f>
        <v>2012</v>
      </c>
      <c r="L4184" s="11">
        <f>MONTH(Tabla1[[#This Row],[Fecha]])</f>
        <v>7</v>
      </c>
      <c r="M4184" s="11">
        <f>DAY(Tabla1[[#This Row],[Fecha]])</f>
        <v>29</v>
      </c>
      <c r="N4184" s="11">
        <f>WEEKDAY(Tabla1[[#This Row],[Fecha]],2)</f>
        <v>7</v>
      </c>
      <c r="O4184" s="11" t="str">
        <f t="shared" si="65"/>
        <v>Domingo</v>
      </c>
    </row>
    <row r="4185" spans="1:15" x14ac:dyDescent="0.25">
      <c r="A4185" s="4">
        <v>41119</v>
      </c>
      <c r="B4185">
        <v>4</v>
      </c>
      <c r="C4185">
        <v>2</v>
      </c>
      <c r="D4185" s="5" t="s">
        <v>22</v>
      </c>
      <c r="E4185" s="6">
        <v>622.54999999999995</v>
      </c>
      <c r="F4185" s="6">
        <v>1272.53</v>
      </c>
      <c r="G4185" s="6">
        <v>1895.08</v>
      </c>
      <c r="H4185" s="6" t="str">
        <f>VLOOKUP(Tabla1[[#This Row],[Caja]],Originales!$I$3:$K$6,2,FALSE)</f>
        <v>Telde</v>
      </c>
      <c r="I4185" s="6" t="str">
        <f>VLOOKUP(Tabla1[[#This Row],[Caja]],Originales!$I$3:$K$6,3,FALSE)</f>
        <v>Las Palmas</v>
      </c>
      <c r="J4185" s="9" t="str">
        <f>VLOOKUP(Tabla1[[#This Row],[CodigoEmpleado]],Originales!$M$3:$P$13,2,FALSE)</f>
        <v>Paco</v>
      </c>
      <c r="K4185" s="10">
        <f>YEAR(Tabla1[[#This Row],[Fecha]])</f>
        <v>2012</v>
      </c>
      <c r="L4185" s="11">
        <f>MONTH(Tabla1[[#This Row],[Fecha]])</f>
        <v>7</v>
      </c>
      <c r="M4185" s="11">
        <f>DAY(Tabla1[[#This Row],[Fecha]])</f>
        <v>29</v>
      </c>
      <c r="N4185" s="11">
        <f>WEEKDAY(Tabla1[[#This Row],[Fecha]],2)</f>
        <v>7</v>
      </c>
      <c r="O4185" s="11" t="str">
        <f t="shared" si="65"/>
        <v>Domingo</v>
      </c>
    </row>
    <row r="4186" spans="1:15" x14ac:dyDescent="0.25">
      <c r="A4186" s="4">
        <v>41120</v>
      </c>
      <c r="B4186">
        <v>1</v>
      </c>
      <c r="C4186">
        <v>1</v>
      </c>
      <c r="D4186" s="5" t="s">
        <v>27</v>
      </c>
      <c r="E4186" s="6">
        <v>597.78</v>
      </c>
      <c r="F4186" s="6">
        <v>1073.92</v>
      </c>
      <c r="G4186" s="6">
        <v>1671.7</v>
      </c>
      <c r="H4186" s="6" t="str">
        <f>VLOOKUP(Tabla1[[#This Row],[Caja]],Originales!$I$3:$K$6,2,FALSE)</f>
        <v>Tenerife Norte</v>
      </c>
      <c r="I4186" s="6" t="str">
        <f>VLOOKUP(Tabla1[[#This Row],[Caja]],Originales!$I$3:$K$6,3,FALSE)</f>
        <v>Tenerife</v>
      </c>
      <c r="J4186" s="9" t="str">
        <f>VLOOKUP(Tabla1[[#This Row],[CodigoEmpleado]],Originales!$M$3:$P$13,2,FALSE)</f>
        <v>Bea</v>
      </c>
      <c r="K4186" s="10">
        <f>YEAR(Tabla1[[#This Row],[Fecha]])</f>
        <v>2012</v>
      </c>
      <c r="L4186" s="11">
        <f>MONTH(Tabla1[[#This Row],[Fecha]])</f>
        <v>7</v>
      </c>
      <c r="M4186" s="11">
        <f>DAY(Tabla1[[#This Row],[Fecha]])</f>
        <v>30</v>
      </c>
      <c r="N4186" s="11">
        <f>WEEKDAY(Tabla1[[#This Row],[Fecha]],2)</f>
        <v>1</v>
      </c>
      <c r="O4186" s="11" t="str">
        <f t="shared" si="65"/>
        <v>Lunes</v>
      </c>
    </row>
    <row r="4187" spans="1:15" x14ac:dyDescent="0.25">
      <c r="A4187" s="4">
        <v>41120</v>
      </c>
      <c r="B4187">
        <v>1</v>
      </c>
      <c r="C4187">
        <v>2</v>
      </c>
      <c r="D4187" s="5" t="s">
        <v>32</v>
      </c>
      <c r="E4187" s="6">
        <v>642.69000000000005</v>
      </c>
      <c r="F4187" s="6">
        <v>1381.28</v>
      </c>
      <c r="G4187" s="6">
        <v>2023.97</v>
      </c>
      <c r="H4187" s="6" t="str">
        <f>VLOOKUP(Tabla1[[#This Row],[Caja]],Originales!$I$3:$K$6,2,FALSE)</f>
        <v>Tenerife Norte</v>
      </c>
      <c r="I4187" s="6" t="str">
        <f>VLOOKUP(Tabla1[[#This Row],[Caja]],Originales!$I$3:$K$6,3,FALSE)</f>
        <v>Tenerife</v>
      </c>
      <c r="J4187" s="9" t="str">
        <f>VLOOKUP(Tabla1[[#This Row],[CodigoEmpleado]],Originales!$M$3:$P$13,2,FALSE)</f>
        <v>Ana</v>
      </c>
      <c r="K4187" s="10">
        <f>YEAR(Tabla1[[#This Row],[Fecha]])</f>
        <v>2012</v>
      </c>
      <c r="L4187" s="11">
        <f>MONTH(Tabla1[[#This Row],[Fecha]])</f>
        <v>7</v>
      </c>
      <c r="M4187" s="11">
        <f>DAY(Tabla1[[#This Row],[Fecha]])</f>
        <v>30</v>
      </c>
      <c r="N4187" s="11">
        <f>WEEKDAY(Tabla1[[#This Row],[Fecha]],2)</f>
        <v>1</v>
      </c>
      <c r="O4187" s="11" t="str">
        <f t="shared" si="65"/>
        <v>Lunes</v>
      </c>
    </row>
    <row r="4188" spans="1:15" x14ac:dyDescent="0.25">
      <c r="A4188" s="4">
        <v>41120</v>
      </c>
      <c r="B4188">
        <v>2</v>
      </c>
      <c r="C4188">
        <v>1</v>
      </c>
      <c r="D4188" s="5" t="s">
        <v>37</v>
      </c>
      <c r="E4188" s="6">
        <v>558.9</v>
      </c>
      <c r="F4188" s="6">
        <v>1019.6</v>
      </c>
      <c r="G4188" s="6">
        <v>1578.5</v>
      </c>
      <c r="H4188" s="6" t="str">
        <f>VLOOKUP(Tabla1[[#This Row],[Caja]],Originales!$I$3:$K$6,2,FALSE)</f>
        <v>Tenerife Sur</v>
      </c>
      <c r="I4188" s="6" t="str">
        <f>VLOOKUP(Tabla1[[#This Row],[Caja]],Originales!$I$3:$K$6,3,FALSE)</f>
        <v>Tenerife</v>
      </c>
      <c r="J4188" s="9" t="str">
        <f>VLOOKUP(Tabla1[[#This Row],[CodigoEmpleado]],Originales!$M$3:$P$13,2,FALSE)</f>
        <v>Luis</v>
      </c>
      <c r="K4188" s="10">
        <f>YEAR(Tabla1[[#This Row],[Fecha]])</f>
        <v>2012</v>
      </c>
      <c r="L4188" s="11">
        <f>MONTH(Tabla1[[#This Row],[Fecha]])</f>
        <v>7</v>
      </c>
      <c r="M4188" s="11">
        <f>DAY(Tabla1[[#This Row],[Fecha]])</f>
        <v>30</v>
      </c>
      <c r="N4188" s="11">
        <f>WEEKDAY(Tabla1[[#This Row],[Fecha]],2)</f>
        <v>1</v>
      </c>
      <c r="O4188" s="11" t="str">
        <f t="shared" si="65"/>
        <v>Lunes</v>
      </c>
    </row>
    <row r="4189" spans="1:15" x14ac:dyDescent="0.25">
      <c r="A4189" s="4">
        <v>41120</v>
      </c>
      <c r="B4189">
        <v>2</v>
      </c>
      <c r="C4189">
        <v>2</v>
      </c>
      <c r="D4189" s="5" t="s">
        <v>40</v>
      </c>
      <c r="E4189" s="6">
        <v>643.70000000000005</v>
      </c>
      <c r="F4189" s="6">
        <v>1146.5899999999999</v>
      </c>
      <c r="G4189" s="6">
        <v>1790.29</v>
      </c>
      <c r="H4189" s="6" t="str">
        <f>VLOOKUP(Tabla1[[#This Row],[Caja]],Originales!$I$3:$K$6,2,FALSE)</f>
        <v>Tenerife Sur</v>
      </c>
      <c r="I4189" s="6" t="str">
        <f>VLOOKUP(Tabla1[[#This Row],[Caja]],Originales!$I$3:$K$6,3,FALSE)</f>
        <v>Tenerife</v>
      </c>
      <c r="J4189" s="9" t="str">
        <f>VLOOKUP(Tabla1[[#This Row],[CodigoEmpleado]],Originales!$M$3:$P$13,2,FALSE)</f>
        <v>Pepe</v>
      </c>
      <c r="K4189" s="10">
        <f>YEAR(Tabla1[[#This Row],[Fecha]])</f>
        <v>2012</v>
      </c>
      <c r="L4189" s="11">
        <f>MONTH(Tabla1[[#This Row],[Fecha]])</f>
        <v>7</v>
      </c>
      <c r="M4189" s="11">
        <f>DAY(Tabla1[[#This Row],[Fecha]])</f>
        <v>30</v>
      </c>
      <c r="N4189" s="11">
        <f>WEEKDAY(Tabla1[[#This Row],[Fecha]],2)</f>
        <v>1</v>
      </c>
      <c r="O4189" s="11" t="str">
        <f t="shared" si="65"/>
        <v>Lunes</v>
      </c>
    </row>
    <row r="4190" spans="1:15" x14ac:dyDescent="0.25">
      <c r="A4190" s="4">
        <v>41120</v>
      </c>
      <c r="B4190">
        <v>3</v>
      </c>
      <c r="C4190">
        <v>1</v>
      </c>
      <c r="D4190" s="5" t="s">
        <v>41</v>
      </c>
      <c r="E4190" s="6">
        <v>483.74</v>
      </c>
      <c r="F4190" s="6">
        <v>1120.06</v>
      </c>
      <c r="G4190" s="6">
        <v>1603.8</v>
      </c>
      <c r="H4190" s="6" t="str">
        <f>VLOOKUP(Tabla1[[#This Row],[Caja]],Originales!$I$3:$K$6,2,FALSE)</f>
        <v>Las Canteras</v>
      </c>
      <c r="I4190" s="6" t="str">
        <f>VLOOKUP(Tabla1[[#This Row],[Caja]],Originales!$I$3:$K$6,3,FALSE)</f>
        <v>Las Palmas</v>
      </c>
      <c r="J4190" s="9" t="str">
        <f>VLOOKUP(Tabla1[[#This Row],[CodigoEmpleado]],Originales!$M$3:$P$13,2,FALSE)</f>
        <v>Javi</v>
      </c>
      <c r="K4190" s="10">
        <f>YEAR(Tabla1[[#This Row],[Fecha]])</f>
        <v>2012</v>
      </c>
      <c r="L4190" s="11">
        <f>MONTH(Tabla1[[#This Row],[Fecha]])</f>
        <v>7</v>
      </c>
      <c r="M4190" s="11">
        <f>DAY(Tabla1[[#This Row],[Fecha]])</f>
        <v>30</v>
      </c>
      <c r="N4190" s="11">
        <f>WEEKDAY(Tabla1[[#This Row],[Fecha]],2)</f>
        <v>1</v>
      </c>
      <c r="O4190" s="11" t="str">
        <f t="shared" si="65"/>
        <v>Lunes</v>
      </c>
    </row>
    <row r="4191" spans="1:15" x14ac:dyDescent="0.25">
      <c r="A4191" s="4">
        <v>41120</v>
      </c>
      <c r="B4191">
        <v>3</v>
      </c>
      <c r="C4191">
        <v>2</v>
      </c>
      <c r="D4191" s="5" t="s">
        <v>43</v>
      </c>
      <c r="E4191" s="6">
        <v>498.74</v>
      </c>
      <c r="F4191" s="6">
        <v>1110.3</v>
      </c>
      <c r="G4191" s="6">
        <v>1609.04</v>
      </c>
      <c r="H4191" s="6" t="str">
        <f>VLOOKUP(Tabla1[[#This Row],[Caja]],Originales!$I$3:$K$6,2,FALSE)</f>
        <v>Las Canteras</v>
      </c>
      <c r="I4191" s="6" t="str">
        <f>VLOOKUP(Tabla1[[#This Row],[Caja]],Originales!$I$3:$K$6,3,FALSE)</f>
        <v>Las Palmas</v>
      </c>
      <c r="J4191" s="9" t="str">
        <f>VLOOKUP(Tabla1[[#This Row],[CodigoEmpleado]],Originales!$M$3:$P$13,2,FALSE)</f>
        <v>Jose</v>
      </c>
      <c r="K4191" s="10">
        <f>YEAR(Tabla1[[#This Row],[Fecha]])</f>
        <v>2012</v>
      </c>
      <c r="L4191" s="11">
        <f>MONTH(Tabla1[[#This Row],[Fecha]])</f>
        <v>7</v>
      </c>
      <c r="M4191" s="11">
        <f>DAY(Tabla1[[#This Row],[Fecha]])</f>
        <v>30</v>
      </c>
      <c r="N4191" s="11">
        <f>WEEKDAY(Tabla1[[#This Row],[Fecha]],2)</f>
        <v>1</v>
      </c>
      <c r="O4191" s="11" t="str">
        <f t="shared" si="65"/>
        <v>Lunes</v>
      </c>
    </row>
    <row r="4192" spans="1:15" x14ac:dyDescent="0.25">
      <c r="A4192" s="4">
        <v>41120</v>
      </c>
      <c r="B4192">
        <v>4</v>
      </c>
      <c r="C4192">
        <v>1</v>
      </c>
      <c r="D4192" s="5" t="s">
        <v>47</v>
      </c>
      <c r="E4192" s="6">
        <v>589.66</v>
      </c>
      <c r="F4192" s="6">
        <v>917.75</v>
      </c>
      <c r="G4192" s="6">
        <v>1507.41</v>
      </c>
      <c r="H4192" s="6" t="str">
        <f>VLOOKUP(Tabla1[[#This Row],[Caja]],Originales!$I$3:$K$6,2,FALSE)</f>
        <v>Telde</v>
      </c>
      <c r="I4192" s="6" t="str">
        <f>VLOOKUP(Tabla1[[#This Row],[Caja]],Originales!$I$3:$K$6,3,FALSE)</f>
        <v>Las Palmas</v>
      </c>
      <c r="J4192" s="9" t="str">
        <f>VLOOKUP(Tabla1[[#This Row],[CodigoEmpleado]],Originales!$M$3:$P$13,2,FALSE)</f>
        <v>Toño</v>
      </c>
      <c r="K4192" s="10">
        <f>YEAR(Tabla1[[#This Row],[Fecha]])</f>
        <v>2012</v>
      </c>
      <c r="L4192" s="11">
        <f>MONTH(Tabla1[[#This Row],[Fecha]])</f>
        <v>7</v>
      </c>
      <c r="M4192" s="11">
        <f>DAY(Tabla1[[#This Row],[Fecha]])</f>
        <v>30</v>
      </c>
      <c r="N4192" s="11">
        <f>WEEKDAY(Tabla1[[#This Row],[Fecha]],2)</f>
        <v>1</v>
      </c>
      <c r="O4192" s="11" t="str">
        <f t="shared" si="65"/>
        <v>Lunes</v>
      </c>
    </row>
    <row r="4193" spans="1:15" x14ac:dyDescent="0.25">
      <c r="A4193" s="4">
        <v>41120</v>
      </c>
      <c r="B4193">
        <v>4</v>
      </c>
      <c r="C4193">
        <v>2</v>
      </c>
      <c r="D4193" s="5" t="s">
        <v>24</v>
      </c>
      <c r="E4193" s="6">
        <v>655.37</v>
      </c>
      <c r="F4193" s="6">
        <v>1168.45</v>
      </c>
      <c r="G4193" s="6">
        <v>1823.82</v>
      </c>
      <c r="H4193" s="6" t="str">
        <f>VLOOKUP(Tabla1[[#This Row],[Caja]],Originales!$I$3:$K$6,2,FALSE)</f>
        <v>Telde</v>
      </c>
      <c r="I4193" s="6" t="str">
        <f>VLOOKUP(Tabla1[[#This Row],[Caja]],Originales!$I$3:$K$6,3,FALSE)</f>
        <v>Las Palmas</v>
      </c>
      <c r="J4193" s="9" t="str">
        <f>VLOOKUP(Tabla1[[#This Row],[CodigoEmpleado]],Originales!$M$3:$P$13,2,FALSE)</f>
        <v>Ana</v>
      </c>
      <c r="K4193" s="10">
        <f>YEAR(Tabla1[[#This Row],[Fecha]])</f>
        <v>2012</v>
      </c>
      <c r="L4193" s="11">
        <f>MONTH(Tabla1[[#This Row],[Fecha]])</f>
        <v>7</v>
      </c>
      <c r="M4193" s="11">
        <f>DAY(Tabla1[[#This Row],[Fecha]])</f>
        <v>30</v>
      </c>
      <c r="N4193" s="11">
        <f>WEEKDAY(Tabla1[[#This Row],[Fecha]],2)</f>
        <v>1</v>
      </c>
      <c r="O4193" s="11" t="str">
        <f t="shared" si="65"/>
        <v>Lunes</v>
      </c>
    </row>
    <row r="4194" spans="1:15" x14ac:dyDescent="0.25">
      <c r="A4194" s="4">
        <v>41121</v>
      </c>
      <c r="B4194">
        <v>1</v>
      </c>
      <c r="C4194">
        <v>1</v>
      </c>
      <c r="D4194" s="5" t="s">
        <v>30</v>
      </c>
      <c r="E4194" s="6">
        <v>563.27</v>
      </c>
      <c r="F4194" s="6">
        <v>1002.5</v>
      </c>
      <c r="G4194" s="6">
        <v>1565.77</v>
      </c>
      <c r="H4194" s="6" t="str">
        <f>VLOOKUP(Tabla1[[#This Row],[Caja]],Originales!$I$3:$K$6,2,FALSE)</f>
        <v>Tenerife Norte</v>
      </c>
      <c r="I4194" s="6" t="str">
        <f>VLOOKUP(Tabla1[[#This Row],[Caja]],Originales!$I$3:$K$6,3,FALSE)</f>
        <v>Tenerife</v>
      </c>
      <c r="J4194" s="9" t="str">
        <f>VLOOKUP(Tabla1[[#This Row],[CodigoEmpleado]],Originales!$M$3:$P$13,2,FALSE)</f>
        <v>Juan</v>
      </c>
      <c r="K4194" s="10">
        <f>YEAR(Tabla1[[#This Row],[Fecha]])</f>
        <v>2012</v>
      </c>
      <c r="L4194" s="11">
        <f>MONTH(Tabla1[[#This Row],[Fecha]])</f>
        <v>7</v>
      </c>
      <c r="M4194" s="11">
        <f>DAY(Tabla1[[#This Row],[Fecha]])</f>
        <v>31</v>
      </c>
      <c r="N4194" s="11">
        <f>WEEKDAY(Tabla1[[#This Row],[Fecha]],2)</f>
        <v>2</v>
      </c>
      <c r="O4194" s="11" t="str">
        <f t="shared" si="65"/>
        <v>Martes</v>
      </c>
    </row>
    <row r="4195" spans="1:15" x14ac:dyDescent="0.25">
      <c r="A4195" s="4">
        <v>41121</v>
      </c>
      <c r="B4195">
        <v>1</v>
      </c>
      <c r="C4195">
        <v>2</v>
      </c>
      <c r="D4195" s="5" t="s">
        <v>16</v>
      </c>
      <c r="E4195" s="6">
        <v>680.87</v>
      </c>
      <c r="F4195" s="6">
        <v>1287.93</v>
      </c>
      <c r="G4195" s="6">
        <v>1968.8</v>
      </c>
      <c r="H4195" s="6" t="str">
        <f>VLOOKUP(Tabla1[[#This Row],[Caja]],Originales!$I$3:$K$6,2,FALSE)</f>
        <v>Tenerife Norte</v>
      </c>
      <c r="I4195" s="6" t="str">
        <f>VLOOKUP(Tabla1[[#This Row],[Caja]],Originales!$I$3:$K$6,3,FALSE)</f>
        <v>Tenerife</v>
      </c>
      <c r="J4195" s="9" t="str">
        <f>VLOOKUP(Tabla1[[#This Row],[CodigoEmpleado]],Originales!$M$3:$P$13,2,FALSE)</f>
        <v>Jorge</v>
      </c>
      <c r="K4195" s="10">
        <f>YEAR(Tabla1[[#This Row],[Fecha]])</f>
        <v>2012</v>
      </c>
      <c r="L4195" s="11">
        <f>MONTH(Tabla1[[#This Row],[Fecha]])</f>
        <v>7</v>
      </c>
      <c r="M4195" s="11">
        <f>DAY(Tabla1[[#This Row],[Fecha]])</f>
        <v>31</v>
      </c>
      <c r="N4195" s="11">
        <f>WEEKDAY(Tabla1[[#This Row],[Fecha]],2)</f>
        <v>2</v>
      </c>
      <c r="O4195" s="11" t="str">
        <f t="shared" si="65"/>
        <v>Martes</v>
      </c>
    </row>
    <row r="4196" spans="1:15" x14ac:dyDescent="0.25">
      <c r="A4196" s="4">
        <v>41121</v>
      </c>
      <c r="B4196">
        <v>2</v>
      </c>
      <c r="C4196">
        <v>1</v>
      </c>
      <c r="D4196" s="5" t="s">
        <v>22</v>
      </c>
      <c r="E4196" s="6">
        <v>565.01</v>
      </c>
      <c r="F4196" s="6">
        <v>994.8</v>
      </c>
      <c r="G4196" s="6">
        <v>1559.81</v>
      </c>
      <c r="H4196" s="6" t="str">
        <f>VLOOKUP(Tabla1[[#This Row],[Caja]],Originales!$I$3:$K$6,2,FALSE)</f>
        <v>Tenerife Sur</v>
      </c>
      <c r="I4196" s="6" t="str">
        <f>VLOOKUP(Tabla1[[#This Row],[Caja]],Originales!$I$3:$K$6,3,FALSE)</f>
        <v>Tenerife</v>
      </c>
      <c r="J4196" s="9" t="str">
        <f>VLOOKUP(Tabla1[[#This Row],[CodigoEmpleado]],Originales!$M$3:$P$13,2,FALSE)</f>
        <v>Paco</v>
      </c>
      <c r="K4196" s="10">
        <f>YEAR(Tabla1[[#This Row],[Fecha]])</f>
        <v>2012</v>
      </c>
      <c r="L4196" s="11">
        <f>MONTH(Tabla1[[#This Row],[Fecha]])</f>
        <v>7</v>
      </c>
      <c r="M4196" s="11">
        <f>DAY(Tabla1[[#This Row],[Fecha]])</f>
        <v>31</v>
      </c>
      <c r="N4196" s="11">
        <f>WEEKDAY(Tabla1[[#This Row],[Fecha]],2)</f>
        <v>2</v>
      </c>
      <c r="O4196" s="11" t="str">
        <f t="shared" si="65"/>
        <v>Martes</v>
      </c>
    </row>
    <row r="4197" spans="1:15" x14ac:dyDescent="0.25">
      <c r="A4197" s="4">
        <v>41121</v>
      </c>
      <c r="B4197">
        <v>2</v>
      </c>
      <c r="C4197">
        <v>2</v>
      </c>
      <c r="D4197" s="5" t="s">
        <v>27</v>
      </c>
      <c r="E4197" s="6">
        <v>576.9</v>
      </c>
      <c r="F4197" s="6">
        <v>1162.97</v>
      </c>
      <c r="G4197" s="6">
        <v>1739.87</v>
      </c>
      <c r="H4197" s="6" t="str">
        <f>VLOOKUP(Tabla1[[#This Row],[Caja]],Originales!$I$3:$K$6,2,FALSE)</f>
        <v>Tenerife Sur</v>
      </c>
      <c r="I4197" s="6" t="str">
        <f>VLOOKUP(Tabla1[[#This Row],[Caja]],Originales!$I$3:$K$6,3,FALSE)</f>
        <v>Tenerife</v>
      </c>
      <c r="J4197" s="9" t="str">
        <f>VLOOKUP(Tabla1[[#This Row],[CodigoEmpleado]],Originales!$M$3:$P$13,2,FALSE)</f>
        <v>Bea</v>
      </c>
      <c r="K4197" s="10">
        <f>YEAR(Tabla1[[#This Row],[Fecha]])</f>
        <v>2012</v>
      </c>
      <c r="L4197" s="11">
        <f>MONTH(Tabla1[[#This Row],[Fecha]])</f>
        <v>7</v>
      </c>
      <c r="M4197" s="11">
        <f>DAY(Tabla1[[#This Row],[Fecha]])</f>
        <v>31</v>
      </c>
      <c r="N4197" s="11">
        <f>WEEKDAY(Tabla1[[#This Row],[Fecha]],2)</f>
        <v>2</v>
      </c>
      <c r="O4197" s="11" t="str">
        <f t="shared" si="65"/>
        <v>Martes</v>
      </c>
    </row>
    <row r="4198" spans="1:15" x14ac:dyDescent="0.25">
      <c r="A4198" s="4">
        <v>41121</v>
      </c>
      <c r="B4198">
        <v>3</v>
      </c>
      <c r="C4198">
        <v>1</v>
      </c>
      <c r="D4198" s="5" t="s">
        <v>32</v>
      </c>
      <c r="E4198" s="6">
        <v>432.3</v>
      </c>
      <c r="F4198" s="6">
        <v>1074.5</v>
      </c>
      <c r="G4198" s="6">
        <v>1506.8</v>
      </c>
      <c r="H4198" s="6" t="str">
        <f>VLOOKUP(Tabla1[[#This Row],[Caja]],Originales!$I$3:$K$6,2,FALSE)</f>
        <v>Las Canteras</v>
      </c>
      <c r="I4198" s="6" t="str">
        <f>VLOOKUP(Tabla1[[#This Row],[Caja]],Originales!$I$3:$K$6,3,FALSE)</f>
        <v>Las Palmas</v>
      </c>
      <c r="J4198" s="9" t="str">
        <f>VLOOKUP(Tabla1[[#This Row],[CodigoEmpleado]],Originales!$M$3:$P$13,2,FALSE)</f>
        <v>Ana</v>
      </c>
      <c r="K4198" s="10">
        <f>YEAR(Tabla1[[#This Row],[Fecha]])</f>
        <v>2012</v>
      </c>
      <c r="L4198" s="11">
        <f>MONTH(Tabla1[[#This Row],[Fecha]])</f>
        <v>7</v>
      </c>
      <c r="M4198" s="11">
        <f>DAY(Tabla1[[#This Row],[Fecha]])</f>
        <v>31</v>
      </c>
      <c r="N4198" s="11">
        <f>WEEKDAY(Tabla1[[#This Row],[Fecha]],2)</f>
        <v>2</v>
      </c>
      <c r="O4198" s="11" t="str">
        <f t="shared" si="65"/>
        <v>Martes</v>
      </c>
    </row>
    <row r="4199" spans="1:15" x14ac:dyDescent="0.25">
      <c r="A4199" s="4">
        <v>41121</v>
      </c>
      <c r="B4199">
        <v>3</v>
      </c>
      <c r="C4199">
        <v>2</v>
      </c>
      <c r="D4199" s="5" t="s">
        <v>37</v>
      </c>
      <c r="E4199" s="6">
        <v>721.91</v>
      </c>
      <c r="F4199" s="6">
        <v>1281.1600000000001</v>
      </c>
      <c r="G4199" s="6">
        <v>2003.07</v>
      </c>
      <c r="H4199" s="6" t="str">
        <f>VLOOKUP(Tabla1[[#This Row],[Caja]],Originales!$I$3:$K$6,2,FALSE)</f>
        <v>Las Canteras</v>
      </c>
      <c r="I4199" s="6" t="str">
        <f>VLOOKUP(Tabla1[[#This Row],[Caja]],Originales!$I$3:$K$6,3,FALSE)</f>
        <v>Las Palmas</v>
      </c>
      <c r="J4199" s="9" t="str">
        <f>VLOOKUP(Tabla1[[#This Row],[CodigoEmpleado]],Originales!$M$3:$P$13,2,FALSE)</f>
        <v>Luis</v>
      </c>
      <c r="K4199" s="10">
        <f>YEAR(Tabla1[[#This Row],[Fecha]])</f>
        <v>2012</v>
      </c>
      <c r="L4199" s="11">
        <f>MONTH(Tabla1[[#This Row],[Fecha]])</f>
        <v>7</v>
      </c>
      <c r="M4199" s="11">
        <f>DAY(Tabla1[[#This Row],[Fecha]])</f>
        <v>31</v>
      </c>
      <c r="N4199" s="11">
        <f>WEEKDAY(Tabla1[[#This Row],[Fecha]],2)</f>
        <v>2</v>
      </c>
      <c r="O4199" s="11" t="str">
        <f t="shared" si="65"/>
        <v>Martes</v>
      </c>
    </row>
    <row r="4200" spans="1:15" x14ac:dyDescent="0.25">
      <c r="A4200" s="4">
        <v>41121</v>
      </c>
      <c r="B4200">
        <v>4</v>
      </c>
      <c r="C4200">
        <v>1</v>
      </c>
      <c r="D4200" s="5" t="s">
        <v>40</v>
      </c>
      <c r="E4200" s="6">
        <v>700.16</v>
      </c>
      <c r="F4200" s="6">
        <v>1080.9000000000001</v>
      </c>
      <c r="G4200" s="6">
        <v>1781.06</v>
      </c>
      <c r="H4200" s="6" t="str">
        <f>VLOOKUP(Tabla1[[#This Row],[Caja]],Originales!$I$3:$K$6,2,FALSE)</f>
        <v>Telde</v>
      </c>
      <c r="I4200" s="6" t="str">
        <f>VLOOKUP(Tabla1[[#This Row],[Caja]],Originales!$I$3:$K$6,3,FALSE)</f>
        <v>Las Palmas</v>
      </c>
      <c r="J4200" s="9" t="str">
        <f>VLOOKUP(Tabla1[[#This Row],[CodigoEmpleado]],Originales!$M$3:$P$13,2,FALSE)</f>
        <v>Pepe</v>
      </c>
      <c r="K4200" s="10">
        <f>YEAR(Tabla1[[#This Row],[Fecha]])</f>
        <v>2012</v>
      </c>
      <c r="L4200" s="11">
        <f>MONTH(Tabla1[[#This Row],[Fecha]])</f>
        <v>7</v>
      </c>
      <c r="M4200" s="11">
        <f>DAY(Tabla1[[#This Row],[Fecha]])</f>
        <v>31</v>
      </c>
      <c r="N4200" s="11">
        <f>WEEKDAY(Tabla1[[#This Row],[Fecha]],2)</f>
        <v>2</v>
      </c>
      <c r="O4200" s="11" t="str">
        <f t="shared" si="65"/>
        <v>Martes</v>
      </c>
    </row>
    <row r="4201" spans="1:15" x14ac:dyDescent="0.25">
      <c r="A4201" s="4">
        <v>41121</v>
      </c>
      <c r="B4201">
        <v>4</v>
      </c>
      <c r="C4201">
        <v>2</v>
      </c>
      <c r="D4201" s="5" t="s">
        <v>41</v>
      </c>
      <c r="E4201" s="6">
        <v>676.08</v>
      </c>
      <c r="F4201" s="6">
        <v>1046.74</v>
      </c>
      <c r="G4201" s="6">
        <v>1722.82</v>
      </c>
      <c r="H4201" s="6" t="str">
        <f>VLOOKUP(Tabla1[[#This Row],[Caja]],Originales!$I$3:$K$6,2,FALSE)</f>
        <v>Telde</v>
      </c>
      <c r="I4201" s="6" t="str">
        <f>VLOOKUP(Tabla1[[#This Row],[Caja]],Originales!$I$3:$K$6,3,FALSE)</f>
        <v>Las Palmas</v>
      </c>
      <c r="J4201" s="9" t="str">
        <f>VLOOKUP(Tabla1[[#This Row],[CodigoEmpleado]],Originales!$M$3:$P$13,2,FALSE)</f>
        <v>Javi</v>
      </c>
      <c r="K4201" s="10">
        <f>YEAR(Tabla1[[#This Row],[Fecha]])</f>
        <v>2012</v>
      </c>
      <c r="L4201" s="11">
        <f>MONTH(Tabla1[[#This Row],[Fecha]])</f>
        <v>7</v>
      </c>
      <c r="M4201" s="11">
        <f>DAY(Tabla1[[#This Row],[Fecha]])</f>
        <v>31</v>
      </c>
      <c r="N4201" s="11">
        <f>WEEKDAY(Tabla1[[#This Row],[Fecha]],2)</f>
        <v>2</v>
      </c>
      <c r="O4201" s="11" t="str">
        <f t="shared" si="65"/>
        <v>Martes</v>
      </c>
    </row>
    <row r="4202" spans="1:15" x14ac:dyDescent="0.25">
      <c r="A4202" s="4">
        <v>41122</v>
      </c>
      <c r="B4202">
        <v>1</v>
      </c>
      <c r="C4202">
        <v>1</v>
      </c>
      <c r="D4202" s="5" t="s">
        <v>43</v>
      </c>
      <c r="E4202" s="6">
        <v>691.6</v>
      </c>
      <c r="F4202" s="6">
        <v>1076.08</v>
      </c>
      <c r="G4202" s="6">
        <v>1767.68</v>
      </c>
      <c r="H4202" s="6" t="str">
        <f>VLOOKUP(Tabla1[[#This Row],[Caja]],Originales!$I$3:$K$6,2,FALSE)</f>
        <v>Tenerife Norte</v>
      </c>
      <c r="I4202" s="6" t="str">
        <f>VLOOKUP(Tabla1[[#This Row],[Caja]],Originales!$I$3:$K$6,3,FALSE)</f>
        <v>Tenerife</v>
      </c>
      <c r="J4202" s="9" t="str">
        <f>VLOOKUP(Tabla1[[#This Row],[CodigoEmpleado]],Originales!$M$3:$P$13,2,FALSE)</f>
        <v>Jose</v>
      </c>
      <c r="K4202" s="10">
        <f>YEAR(Tabla1[[#This Row],[Fecha]])</f>
        <v>2012</v>
      </c>
      <c r="L4202" s="11">
        <f>MONTH(Tabla1[[#This Row],[Fecha]])</f>
        <v>8</v>
      </c>
      <c r="M4202" s="11">
        <f>DAY(Tabla1[[#This Row],[Fecha]])</f>
        <v>1</v>
      </c>
      <c r="N4202" s="11">
        <f>WEEKDAY(Tabla1[[#This Row],[Fecha]],2)</f>
        <v>3</v>
      </c>
      <c r="O4202" s="11" t="str">
        <f t="shared" si="65"/>
        <v>Miércoles</v>
      </c>
    </row>
    <row r="4203" spans="1:15" x14ac:dyDescent="0.25">
      <c r="A4203" s="4">
        <v>41122</v>
      </c>
      <c r="B4203">
        <v>1</v>
      </c>
      <c r="C4203">
        <v>2</v>
      </c>
      <c r="D4203" s="5" t="s">
        <v>47</v>
      </c>
      <c r="E4203" s="6">
        <v>711.77</v>
      </c>
      <c r="F4203" s="6">
        <v>1164.3</v>
      </c>
      <c r="G4203" s="6">
        <v>1876.07</v>
      </c>
      <c r="H4203" s="6" t="str">
        <f>VLOOKUP(Tabla1[[#This Row],[Caja]],Originales!$I$3:$K$6,2,FALSE)</f>
        <v>Tenerife Norte</v>
      </c>
      <c r="I4203" s="6" t="str">
        <f>VLOOKUP(Tabla1[[#This Row],[Caja]],Originales!$I$3:$K$6,3,FALSE)</f>
        <v>Tenerife</v>
      </c>
      <c r="J4203" s="9" t="str">
        <f>VLOOKUP(Tabla1[[#This Row],[CodigoEmpleado]],Originales!$M$3:$P$13,2,FALSE)</f>
        <v>Toño</v>
      </c>
      <c r="K4203" s="10">
        <f>YEAR(Tabla1[[#This Row],[Fecha]])</f>
        <v>2012</v>
      </c>
      <c r="L4203" s="11">
        <f>MONTH(Tabla1[[#This Row],[Fecha]])</f>
        <v>8</v>
      </c>
      <c r="M4203" s="11">
        <f>DAY(Tabla1[[#This Row],[Fecha]])</f>
        <v>1</v>
      </c>
      <c r="N4203" s="11">
        <f>WEEKDAY(Tabla1[[#This Row],[Fecha]],2)</f>
        <v>3</v>
      </c>
      <c r="O4203" s="11" t="str">
        <f t="shared" si="65"/>
        <v>Miércoles</v>
      </c>
    </row>
    <row r="4204" spans="1:15" x14ac:dyDescent="0.25">
      <c r="A4204" s="4">
        <v>41122</v>
      </c>
      <c r="B4204">
        <v>2</v>
      </c>
      <c r="C4204">
        <v>1</v>
      </c>
      <c r="D4204" s="5" t="s">
        <v>24</v>
      </c>
      <c r="E4204" s="6">
        <v>481.36</v>
      </c>
      <c r="F4204" s="6">
        <v>1065.51</v>
      </c>
      <c r="G4204" s="6">
        <v>1546.87</v>
      </c>
      <c r="H4204" s="6" t="str">
        <f>VLOOKUP(Tabla1[[#This Row],[Caja]],Originales!$I$3:$K$6,2,FALSE)</f>
        <v>Tenerife Sur</v>
      </c>
      <c r="I4204" s="6" t="str">
        <f>VLOOKUP(Tabla1[[#This Row],[Caja]],Originales!$I$3:$K$6,3,FALSE)</f>
        <v>Tenerife</v>
      </c>
      <c r="J4204" s="9" t="str">
        <f>VLOOKUP(Tabla1[[#This Row],[CodigoEmpleado]],Originales!$M$3:$P$13,2,FALSE)</f>
        <v>Ana</v>
      </c>
      <c r="K4204" s="10">
        <f>YEAR(Tabla1[[#This Row],[Fecha]])</f>
        <v>2012</v>
      </c>
      <c r="L4204" s="11">
        <f>MONTH(Tabla1[[#This Row],[Fecha]])</f>
        <v>8</v>
      </c>
      <c r="M4204" s="11">
        <f>DAY(Tabla1[[#This Row],[Fecha]])</f>
        <v>1</v>
      </c>
      <c r="N4204" s="11">
        <f>WEEKDAY(Tabla1[[#This Row],[Fecha]],2)</f>
        <v>3</v>
      </c>
      <c r="O4204" s="11" t="str">
        <f t="shared" si="65"/>
        <v>Miércoles</v>
      </c>
    </row>
    <row r="4205" spans="1:15" x14ac:dyDescent="0.25">
      <c r="A4205" s="4">
        <v>41122</v>
      </c>
      <c r="B4205">
        <v>2</v>
      </c>
      <c r="C4205">
        <v>2</v>
      </c>
      <c r="D4205" s="5" t="s">
        <v>30</v>
      </c>
      <c r="E4205" s="6">
        <v>786.06</v>
      </c>
      <c r="F4205" s="6">
        <v>1216.06</v>
      </c>
      <c r="G4205" s="6">
        <v>2002.12</v>
      </c>
      <c r="H4205" s="6" t="str">
        <f>VLOOKUP(Tabla1[[#This Row],[Caja]],Originales!$I$3:$K$6,2,FALSE)</f>
        <v>Tenerife Sur</v>
      </c>
      <c r="I4205" s="6" t="str">
        <f>VLOOKUP(Tabla1[[#This Row],[Caja]],Originales!$I$3:$K$6,3,FALSE)</f>
        <v>Tenerife</v>
      </c>
      <c r="J4205" s="9" t="str">
        <f>VLOOKUP(Tabla1[[#This Row],[CodigoEmpleado]],Originales!$M$3:$P$13,2,FALSE)</f>
        <v>Juan</v>
      </c>
      <c r="K4205" s="10">
        <f>YEAR(Tabla1[[#This Row],[Fecha]])</f>
        <v>2012</v>
      </c>
      <c r="L4205" s="11">
        <f>MONTH(Tabla1[[#This Row],[Fecha]])</f>
        <v>8</v>
      </c>
      <c r="M4205" s="11">
        <f>DAY(Tabla1[[#This Row],[Fecha]])</f>
        <v>1</v>
      </c>
      <c r="N4205" s="11">
        <f>WEEKDAY(Tabla1[[#This Row],[Fecha]],2)</f>
        <v>3</v>
      </c>
      <c r="O4205" s="11" t="str">
        <f t="shared" si="65"/>
        <v>Miércoles</v>
      </c>
    </row>
    <row r="4206" spans="1:15" x14ac:dyDescent="0.25">
      <c r="A4206" s="4">
        <v>41122</v>
      </c>
      <c r="B4206">
        <v>3</v>
      </c>
      <c r="C4206">
        <v>1</v>
      </c>
      <c r="D4206" s="5" t="s">
        <v>16</v>
      </c>
      <c r="E4206" s="6">
        <v>576.6</v>
      </c>
      <c r="F4206" s="6">
        <v>968.03</v>
      </c>
      <c r="G4206" s="6">
        <v>1544.63</v>
      </c>
      <c r="H4206" s="6" t="str">
        <f>VLOOKUP(Tabla1[[#This Row],[Caja]],Originales!$I$3:$K$6,2,FALSE)</f>
        <v>Las Canteras</v>
      </c>
      <c r="I4206" s="6" t="str">
        <f>VLOOKUP(Tabla1[[#This Row],[Caja]],Originales!$I$3:$K$6,3,FALSE)</f>
        <v>Las Palmas</v>
      </c>
      <c r="J4206" s="9" t="str">
        <f>VLOOKUP(Tabla1[[#This Row],[CodigoEmpleado]],Originales!$M$3:$P$13,2,FALSE)</f>
        <v>Jorge</v>
      </c>
      <c r="K4206" s="10">
        <f>YEAR(Tabla1[[#This Row],[Fecha]])</f>
        <v>2012</v>
      </c>
      <c r="L4206" s="11">
        <f>MONTH(Tabla1[[#This Row],[Fecha]])</f>
        <v>8</v>
      </c>
      <c r="M4206" s="11">
        <f>DAY(Tabla1[[#This Row],[Fecha]])</f>
        <v>1</v>
      </c>
      <c r="N4206" s="11">
        <f>WEEKDAY(Tabla1[[#This Row],[Fecha]],2)</f>
        <v>3</v>
      </c>
      <c r="O4206" s="11" t="str">
        <f t="shared" si="65"/>
        <v>Miércoles</v>
      </c>
    </row>
    <row r="4207" spans="1:15" x14ac:dyDescent="0.25">
      <c r="A4207" s="4">
        <v>41122</v>
      </c>
      <c r="B4207">
        <v>3</v>
      </c>
      <c r="C4207">
        <v>2</v>
      </c>
      <c r="D4207" s="5" t="s">
        <v>22</v>
      </c>
      <c r="E4207" s="6">
        <v>447.2</v>
      </c>
      <c r="F4207" s="6">
        <v>1100.72</v>
      </c>
      <c r="G4207" s="6">
        <v>1547.92</v>
      </c>
      <c r="H4207" s="6" t="str">
        <f>VLOOKUP(Tabla1[[#This Row],[Caja]],Originales!$I$3:$K$6,2,FALSE)</f>
        <v>Las Canteras</v>
      </c>
      <c r="I4207" s="6" t="str">
        <f>VLOOKUP(Tabla1[[#This Row],[Caja]],Originales!$I$3:$K$6,3,FALSE)</f>
        <v>Las Palmas</v>
      </c>
      <c r="J4207" s="9" t="str">
        <f>VLOOKUP(Tabla1[[#This Row],[CodigoEmpleado]],Originales!$M$3:$P$13,2,FALSE)</f>
        <v>Paco</v>
      </c>
      <c r="K4207" s="10">
        <f>YEAR(Tabla1[[#This Row],[Fecha]])</f>
        <v>2012</v>
      </c>
      <c r="L4207" s="11">
        <f>MONTH(Tabla1[[#This Row],[Fecha]])</f>
        <v>8</v>
      </c>
      <c r="M4207" s="11">
        <f>DAY(Tabla1[[#This Row],[Fecha]])</f>
        <v>1</v>
      </c>
      <c r="N4207" s="11">
        <f>WEEKDAY(Tabla1[[#This Row],[Fecha]],2)</f>
        <v>3</v>
      </c>
      <c r="O4207" s="11" t="str">
        <f t="shared" si="65"/>
        <v>Miércoles</v>
      </c>
    </row>
    <row r="4208" spans="1:15" x14ac:dyDescent="0.25">
      <c r="A4208" s="4">
        <v>41122</v>
      </c>
      <c r="B4208">
        <v>4</v>
      </c>
      <c r="C4208">
        <v>1</v>
      </c>
      <c r="D4208" s="5" t="s">
        <v>27</v>
      </c>
      <c r="E4208" s="6">
        <v>658.08</v>
      </c>
      <c r="F4208" s="6">
        <v>1033.01</v>
      </c>
      <c r="G4208" s="6">
        <v>1691.09</v>
      </c>
      <c r="H4208" s="6" t="str">
        <f>VLOOKUP(Tabla1[[#This Row],[Caja]],Originales!$I$3:$K$6,2,FALSE)</f>
        <v>Telde</v>
      </c>
      <c r="I4208" s="6" t="str">
        <f>VLOOKUP(Tabla1[[#This Row],[Caja]],Originales!$I$3:$K$6,3,FALSE)</f>
        <v>Las Palmas</v>
      </c>
      <c r="J4208" s="9" t="str">
        <f>VLOOKUP(Tabla1[[#This Row],[CodigoEmpleado]],Originales!$M$3:$P$13,2,FALSE)</f>
        <v>Bea</v>
      </c>
      <c r="K4208" s="10">
        <f>YEAR(Tabla1[[#This Row],[Fecha]])</f>
        <v>2012</v>
      </c>
      <c r="L4208" s="11">
        <f>MONTH(Tabla1[[#This Row],[Fecha]])</f>
        <v>8</v>
      </c>
      <c r="M4208" s="11">
        <f>DAY(Tabla1[[#This Row],[Fecha]])</f>
        <v>1</v>
      </c>
      <c r="N4208" s="11">
        <f>WEEKDAY(Tabla1[[#This Row],[Fecha]],2)</f>
        <v>3</v>
      </c>
      <c r="O4208" s="11" t="str">
        <f t="shared" si="65"/>
        <v>Miércoles</v>
      </c>
    </row>
    <row r="4209" spans="1:15" x14ac:dyDescent="0.25">
      <c r="A4209" s="4">
        <v>41122</v>
      </c>
      <c r="B4209">
        <v>4</v>
      </c>
      <c r="C4209">
        <v>2</v>
      </c>
      <c r="D4209" s="5" t="s">
        <v>32</v>
      </c>
      <c r="E4209" s="6">
        <v>556.45000000000005</v>
      </c>
      <c r="F4209" s="6">
        <v>1141.2</v>
      </c>
      <c r="G4209" s="6">
        <v>1697.65</v>
      </c>
      <c r="H4209" s="6" t="str">
        <f>VLOOKUP(Tabla1[[#This Row],[Caja]],Originales!$I$3:$K$6,2,FALSE)</f>
        <v>Telde</v>
      </c>
      <c r="I4209" s="6" t="str">
        <f>VLOOKUP(Tabla1[[#This Row],[Caja]],Originales!$I$3:$K$6,3,FALSE)</f>
        <v>Las Palmas</v>
      </c>
      <c r="J4209" s="9" t="str">
        <f>VLOOKUP(Tabla1[[#This Row],[CodigoEmpleado]],Originales!$M$3:$P$13,2,FALSE)</f>
        <v>Ana</v>
      </c>
      <c r="K4209" s="10">
        <f>YEAR(Tabla1[[#This Row],[Fecha]])</f>
        <v>2012</v>
      </c>
      <c r="L4209" s="11">
        <f>MONTH(Tabla1[[#This Row],[Fecha]])</f>
        <v>8</v>
      </c>
      <c r="M4209" s="11">
        <f>DAY(Tabla1[[#This Row],[Fecha]])</f>
        <v>1</v>
      </c>
      <c r="N4209" s="11">
        <f>WEEKDAY(Tabla1[[#This Row],[Fecha]],2)</f>
        <v>3</v>
      </c>
      <c r="O4209" s="11" t="str">
        <f t="shared" si="65"/>
        <v>Miércoles</v>
      </c>
    </row>
    <row r="4210" spans="1:15" x14ac:dyDescent="0.25">
      <c r="A4210" s="4">
        <v>41123</v>
      </c>
      <c r="B4210">
        <v>1</v>
      </c>
      <c r="C4210">
        <v>1</v>
      </c>
      <c r="D4210" s="5" t="s">
        <v>37</v>
      </c>
      <c r="E4210" s="6">
        <v>513.54999999999995</v>
      </c>
      <c r="F4210" s="6">
        <v>1093.82</v>
      </c>
      <c r="G4210" s="6">
        <v>1607.37</v>
      </c>
      <c r="H4210" s="6" t="str">
        <f>VLOOKUP(Tabla1[[#This Row],[Caja]],Originales!$I$3:$K$6,2,FALSE)</f>
        <v>Tenerife Norte</v>
      </c>
      <c r="I4210" s="6" t="str">
        <f>VLOOKUP(Tabla1[[#This Row],[Caja]],Originales!$I$3:$K$6,3,FALSE)</f>
        <v>Tenerife</v>
      </c>
      <c r="J4210" s="9" t="str">
        <f>VLOOKUP(Tabla1[[#This Row],[CodigoEmpleado]],Originales!$M$3:$P$13,2,FALSE)</f>
        <v>Luis</v>
      </c>
      <c r="K4210" s="10">
        <f>YEAR(Tabla1[[#This Row],[Fecha]])</f>
        <v>2012</v>
      </c>
      <c r="L4210" s="11">
        <f>MONTH(Tabla1[[#This Row],[Fecha]])</f>
        <v>8</v>
      </c>
      <c r="M4210" s="11">
        <f>DAY(Tabla1[[#This Row],[Fecha]])</f>
        <v>2</v>
      </c>
      <c r="N4210" s="11">
        <f>WEEKDAY(Tabla1[[#This Row],[Fecha]],2)</f>
        <v>4</v>
      </c>
      <c r="O4210" s="11" t="str">
        <f t="shared" si="65"/>
        <v>Jueves</v>
      </c>
    </row>
    <row r="4211" spans="1:15" x14ac:dyDescent="0.25">
      <c r="A4211" s="4">
        <v>41123</v>
      </c>
      <c r="B4211">
        <v>1</v>
      </c>
      <c r="C4211">
        <v>2</v>
      </c>
      <c r="D4211" s="5" t="s">
        <v>40</v>
      </c>
      <c r="E4211" s="6">
        <v>658.43</v>
      </c>
      <c r="F4211" s="6">
        <v>1281.8</v>
      </c>
      <c r="G4211" s="6">
        <v>1940.23</v>
      </c>
      <c r="H4211" s="6" t="str">
        <f>VLOOKUP(Tabla1[[#This Row],[Caja]],Originales!$I$3:$K$6,2,FALSE)</f>
        <v>Tenerife Norte</v>
      </c>
      <c r="I4211" s="6" t="str">
        <f>VLOOKUP(Tabla1[[#This Row],[Caja]],Originales!$I$3:$K$6,3,FALSE)</f>
        <v>Tenerife</v>
      </c>
      <c r="J4211" s="9" t="str">
        <f>VLOOKUP(Tabla1[[#This Row],[CodigoEmpleado]],Originales!$M$3:$P$13,2,FALSE)</f>
        <v>Pepe</v>
      </c>
      <c r="K4211" s="10">
        <f>YEAR(Tabla1[[#This Row],[Fecha]])</f>
        <v>2012</v>
      </c>
      <c r="L4211" s="11">
        <f>MONTH(Tabla1[[#This Row],[Fecha]])</f>
        <v>8</v>
      </c>
      <c r="M4211" s="11">
        <f>DAY(Tabla1[[#This Row],[Fecha]])</f>
        <v>2</v>
      </c>
      <c r="N4211" s="11">
        <f>WEEKDAY(Tabla1[[#This Row],[Fecha]],2)</f>
        <v>4</v>
      </c>
      <c r="O4211" s="11" t="str">
        <f t="shared" si="65"/>
        <v>Jueves</v>
      </c>
    </row>
    <row r="4212" spans="1:15" x14ac:dyDescent="0.25">
      <c r="A4212" s="4">
        <v>41123</v>
      </c>
      <c r="B4212">
        <v>2</v>
      </c>
      <c r="C4212">
        <v>1</v>
      </c>
      <c r="D4212" s="5" t="s">
        <v>41</v>
      </c>
      <c r="E4212" s="6">
        <v>477.93</v>
      </c>
      <c r="F4212" s="6">
        <v>1183.1500000000001</v>
      </c>
      <c r="G4212" s="6">
        <v>1661.08</v>
      </c>
      <c r="H4212" s="6" t="str">
        <f>VLOOKUP(Tabla1[[#This Row],[Caja]],Originales!$I$3:$K$6,2,FALSE)</f>
        <v>Tenerife Sur</v>
      </c>
      <c r="I4212" s="6" t="str">
        <f>VLOOKUP(Tabla1[[#This Row],[Caja]],Originales!$I$3:$K$6,3,FALSE)</f>
        <v>Tenerife</v>
      </c>
      <c r="J4212" s="9" t="str">
        <f>VLOOKUP(Tabla1[[#This Row],[CodigoEmpleado]],Originales!$M$3:$P$13,2,FALSE)</f>
        <v>Javi</v>
      </c>
      <c r="K4212" s="10">
        <f>YEAR(Tabla1[[#This Row],[Fecha]])</f>
        <v>2012</v>
      </c>
      <c r="L4212" s="11">
        <f>MONTH(Tabla1[[#This Row],[Fecha]])</f>
        <v>8</v>
      </c>
      <c r="M4212" s="11">
        <f>DAY(Tabla1[[#This Row],[Fecha]])</f>
        <v>2</v>
      </c>
      <c r="N4212" s="11">
        <f>WEEKDAY(Tabla1[[#This Row],[Fecha]],2)</f>
        <v>4</v>
      </c>
      <c r="O4212" s="11" t="str">
        <f t="shared" si="65"/>
        <v>Jueves</v>
      </c>
    </row>
    <row r="4213" spans="1:15" x14ac:dyDescent="0.25">
      <c r="A4213" s="4">
        <v>41123</v>
      </c>
      <c r="B4213">
        <v>2</v>
      </c>
      <c r="C4213">
        <v>2</v>
      </c>
      <c r="D4213" s="5" t="s">
        <v>43</v>
      </c>
      <c r="E4213" s="6">
        <v>600.83000000000004</v>
      </c>
      <c r="F4213" s="6">
        <v>1375.46</v>
      </c>
      <c r="G4213" s="6">
        <v>1976.29</v>
      </c>
      <c r="H4213" s="6" t="str">
        <f>VLOOKUP(Tabla1[[#This Row],[Caja]],Originales!$I$3:$K$6,2,FALSE)</f>
        <v>Tenerife Sur</v>
      </c>
      <c r="I4213" s="6" t="str">
        <f>VLOOKUP(Tabla1[[#This Row],[Caja]],Originales!$I$3:$K$6,3,FALSE)</f>
        <v>Tenerife</v>
      </c>
      <c r="J4213" s="9" t="str">
        <f>VLOOKUP(Tabla1[[#This Row],[CodigoEmpleado]],Originales!$M$3:$P$13,2,FALSE)</f>
        <v>Jose</v>
      </c>
      <c r="K4213" s="10">
        <f>YEAR(Tabla1[[#This Row],[Fecha]])</f>
        <v>2012</v>
      </c>
      <c r="L4213" s="11">
        <f>MONTH(Tabla1[[#This Row],[Fecha]])</f>
        <v>8</v>
      </c>
      <c r="M4213" s="11">
        <f>DAY(Tabla1[[#This Row],[Fecha]])</f>
        <v>2</v>
      </c>
      <c r="N4213" s="11">
        <f>WEEKDAY(Tabla1[[#This Row],[Fecha]],2)</f>
        <v>4</v>
      </c>
      <c r="O4213" s="11" t="str">
        <f t="shared" si="65"/>
        <v>Jueves</v>
      </c>
    </row>
    <row r="4214" spans="1:15" x14ac:dyDescent="0.25">
      <c r="A4214" s="4">
        <v>41123</v>
      </c>
      <c r="B4214">
        <v>3</v>
      </c>
      <c r="C4214">
        <v>1</v>
      </c>
      <c r="D4214" s="5" t="s">
        <v>47</v>
      </c>
      <c r="E4214" s="6">
        <v>499.58</v>
      </c>
      <c r="F4214" s="6">
        <v>1198.67</v>
      </c>
      <c r="G4214" s="6">
        <v>1698.25</v>
      </c>
      <c r="H4214" s="6" t="str">
        <f>VLOOKUP(Tabla1[[#This Row],[Caja]],Originales!$I$3:$K$6,2,FALSE)</f>
        <v>Las Canteras</v>
      </c>
      <c r="I4214" s="6" t="str">
        <f>VLOOKUP(Tabla1[[#This Row],[Caja]],Originales!$I$3:$K$6,3,FALSE)</f>
        <v>Las Palmas</v>
      </c>
      <c r="J4214" s="9" t="str">
        <f>VLOOKUP(Tabla1[[#This Row],[CodigoEmpleado]],Originales!$M$3:$P$13,2,FALSE)</f>
        <v>Toño</v>
      </c>
      <c r="K4214" s="10">
        <f>YEAR(Tabla1[[#This Row],[Fecha]])</f>
        <v>2012</v>
      </c>
      <c r="L4214" s="11">
        <f>MONTH(Tabla1[[#This Row],[Fecha]])</f>
        <v>8</v>
      </c>
      <c r="M4214" s="11">
        <f>DAY(Tabla1[[#This Row],[Fecha]])</f>
        <v>2</v>
      </c>
      <c r="N4214" s="11">
        <f>WEEKDAY(Tabla1[[#This Row],[Fecha]],2)</f>
        <v>4</v>
      </c>
      <c r="O4214" s="11" t="str">
        <f t="shared" si="65"/>
        <v>Jueves</v>
      </c>
    </row>
    <row r="4215" spans="1:15" x14ac:dyDescent="0.25">
      <c r="A4215" s="4">
        <v>41123</v>
      </c>
      <c r="B4215">
        <v>3</v>
      </c>
      <c r="C4215">
        <v>2</v>
      </c>
      <c r="D4215" s="5" t="s">
        <v>24</v>
      </c>
      <c r="E4215" s="6">
        <v>544.52</v>
      </c>
      <c r="F4215" s="6">
        <v>1290.5999999999999</v>
      </c>
      <c r="G4215" s="6">
        <v>1835.12</v>
      </c>
      <c r="H4215" s="6" t="str">
        <f>VLOOKUP(Tabla1[[#This Row],[Caja]],Originales!$I$3:$K$6,2,FALSE)</f>
        <v>Las Canteras</v>
      </c>
      <c r="I4215" s="6" t="str">
        <f>VLOOKUP(Tabla1[[#This Row],[Caja]],Originales!$I$3:$K$6,3,FALSE)</f>
        <v>Las Palmas</v>
      </c>
      <c r="J4215" s="9" t="str">
        <f>VLOOKUP(Tabla1[[#This Row],[CodigoEmpleado]],Originales!$M$3:$P$13,2,FALSE)</f>
        <v>Ana</v>
      </c>
      <c r="K4215" s="10">
        <f>YEAR(Tabla1[[#This Row],[Fecha]])</f>
        <v>2012</v>
      </c>
      <c r="L4215" s="11">
        <f>MONTH(Tabla1[[#This Row],[Fecha]])</f>
        <v>8</v>
      </c>
      <c r="M4215" s="11">
        <f>DAY(Tabla1[[#This Row],[Fecha]])</f>
        <v>2</v>
      </c>
      <c r="N4215" s="11">
        <f>WEEKDAY(Tabla1[[#This Row],[Fecha]],2)</f>
        <v>4</v>
      </c>
      <c r="O4215" s="11" t="str">
        <f t="shared" si="65"/>
        <v>Jueves</v>
      </c>
    </row>
    <row r="4216" spans="1:15" x14ac:dyDescent="0.25">
      <c r="A4216" s="4">
        <v>41123</v>
      </c>
      <c r="B4216">
        <v>4</v>
      </c>
      <c r="C4216">
        <v>1</v>
      </c>
      <c r="D4216" s="5" t="s">
        <v>30</v>
      </c>
      <c r="E4216" s="6">
        <v>643.22</v>
      </c>
      <c r="F4216" s="6">
        <v>1021.41</v>
      </c>
      <c r="G4216" s="6">
        <v>1664.63</v>
      </c>
      <c r="H4216" s="6" t="str">
        <f>VLOOKUP(Tabla1[[#This Row],[Caja]],Originales!$I$3:$K$6,2,FALSE)</f>
        <v>Telde</v>
      </c>
      <c r="I4216" s="6" t="str">
        <f>VLOOKUP(Tabla1[[#This Row],[Caja]],Originales!$I$3:$K$6,3,FALSE)</f>
        <v>Las Palmas</v>
      </c>
      <c r="J4216" s="9" t="str">
        <f>VLOOKUP(Tabla1[[#This Row],[CodigoEmpleado]],Originales!$M$3:$P$13,2,FALSE)</f>
        <v>Juan</v>
      </c>
      <c r="K4216" s="10">
        <f>YEAR(Tabla1[[#This Row],[Fecha]])</f>
        <v>2012</v>
      </c>
      <c r="L4216" s="11">
        <f>MONTH(Tabla1[[#This Row],[Fecha]])</f>
        <v>8</v>
      </c>
      <c r="M4216" s="11">
        <f>DAY(Tabla1[[#This Row],[Fecha]])</f>
        <v>2</v>
      </c>
      <c r="N4216" s="11">
        <f>WEEKDAY(Tabla1[[#This Row],[Fecha]],2)</f>
        <v>4</v>
      </c>
      <c r="O4216" s="11" t="str">
        <f t="shared" si="65"/>
        <v>Jueves</v>
      </c>
    </row>
    <row r="4217" spans="1:15" x14ac:dyDescent="0.25">
      <c r="A4217" s="4">
        <v>41123</v>
      </c>
      <c r="B4217">
        <v>4</v>
      </c>
      <c r="C4217">
        <v>2</v>
      </c>
      <c r="D4217" s="5" t="s">
        <v>16</v>
      </c>
      <c r="E4217" s="6">
        <v>697.02</v>
      </c>
      <c r="F4217" s="6">
        <v>1258.01</v>
      </c>
      <c r="G4217" s="6">
        <v>1955.03</v>
      </c>
      <c r="H4217" s="6" t="str">
        <f>VLOOKUP(Tabla1[[#This Row],[Caja]],Originales!$I$3:$K$6,2,FALSE)</f>
        <v>Telde</v>
      </c>
      <c r="I4217" s="6" t="str">
        <f>VLOOKUP(Tabla1[[#This Row],[Caja]],Originales!$I$3:$K$6,3,FALSE)</f>
        <v>Las Palmas</v>
      </c>
      <c r="J4217" s="9" t="str">
        <f>VLOOKUP(Tabla1[[#This Row],[CodigoEmpleado]],Originales!$M$3:$P$13,2,FALSE)</f>
        <v>Jorge</v>
      </c>
      <c r="K4217" s="10">
        <f>YEAR(Tabla1[[#This Row],[Fecha]])</f>
        <v>2012</v>
      </c>
      <c r="L4217" s="11">
        <f>MONTH(Tabla1[[#This Row],[Fecha]])</f>
        <v>8</v>
      </c>
      <c r="M4217" s="11">
        <f>DAY(Tabla1[[#This Row],[Fecha]])</f>
        <v>2</v>
      </c>
      <c r="N4217" s="11">
        <f>WEEKDAY(Tabla1[[#This Row],[Fecha]],2)</f>
        <v>4</v>
      </c>
      <c r="O4217" s="11" t="str">
        <f t="shared" si="65"/>
        <v>Jueves</v>
      </c>
    </row>
    <row r="4218" spans="1:15" x14ac:dyDescent="0.25">
      <c r="A4218" s="4">
        <v>41124</v>
      </c>
      <c r="B4218">
        <v>1</v>
      </c>
      <c r="C4218">
        <v>1</v>
      </c>
      <c r="D4218" s="5" t="s">
        <v>22</v>
      </c>
      <c r="E4218" s="6">
        <v>583.74</v>
      </c>
      <c r="F4218" s="6">
        <v>1015.44</v>
      </c>
      <c r="G4218" s="6">
        <v>1599.18</v>
      </c>
      <c r="H4218" s="6" t="str">
        <f>VLOOKUP(Tabla1[[#This Row],[Caja]],Originales!$I$3:$K$6,2,FALSE)</f>
        <v>Tenerife Norte</v>
      </c>
      <c r="I4218" s="6" t="str">
        <f>VLOOKUP(Tabla1[[#This Row],[Caja]],Originales!$I$3:$K$6,3,FALSE)</f>
        <v>Tenerife</v>
      </c>
      <c r="J4218" s="9" t="str">
        <f>VLOOKUP(Tabla1[[#This Row],[CodigoEmpleado]],Originales!$M$3:$P$13,2,FALSE)</f>
        <v>Paco</v>
      </c>
      <c r="K4218" s="10">
        <f>YEAR(Tabla1[[#This Row],[Fecha]])</f>
        <v>2012</v>
      </c>
      <c r="L4218" s="11">
        <f>MONTH(Tabla1[[#This Row],[Fecha]])</f>
        <v>8</v>
      </c>
      <c r="M4218" s="11">
        <f>DAY(Tabla1[[#This Row],[Fecha]])</f>
        <v>3</v>
      </c>
      <c r="N4218" s="11">
        <f>WEEKDAY(Tabla1[[#This Row],[Fecha]],2)</f>
        <v>5</v>
      </c>
      <c r="O4218" s="11" t="str">
        <f t="shared" si="65"/>
        <v>Viernes</v>
      </c>
    </row>
    <row r="4219" spans="1:15" x14ac:dyDescent="0.25">
      <c r="A4219" s="4">
        <v>41124</v>
      </c>
      <c r="B4219">
        <v>1</v>
      </c>
      <c r="C4219">
        <v>2</v>
      </c>
      <c r="D4219" s="5" t="s">
        <v>27</v>
      </c>
      <c r="E4219" s="6">
        <v>794.72</v>
      </c>
      <c r="F4219" s="6">
        <v>1253.48</v>
      </c>
      <c r="G4219" s="6">
        <v>2048.1999999999998</v>
      </c>
      <c r="H4219" s="6" t="str">
        <f>VLOOKUP(Tabla1[[#This Row],[Caja]],Originales!$I$3:$K$6,2,FALSE)</f>
        <v>Tenerife Norte</v>
      </c>
      <c r="I4219" s="6" t="str">
        <f>VLOOKUP(Tabla1[[#This Row],[Caja]],Originales!$I$3:$K$6,3,FALSE)</f>
        <v>Tenerife</v>
      </c>
      <c r="J4219" s="9" t="str">
        <f>VLOOKUP(Tabla1[[#This Row],[CodigoEmpleado]],Originales!$M$3:$P$13,2,FALSE)</f>
        <v>Bea</v>
      </c>
      <c r="K4219" s="10">
        <f>YEAR(Tabla1[[#This Row],[Fecha]])</f>
        <v>2012</v>
      </c>
      <c r="L4219" s="11">
        <f>MONTH(Tabla1[[#This Row],[Fecha]])</f>
        <v>8</v>
      </c>
      <c r="M4219" s="11">
        <f>DAY(Tabla1[[#This Row],[Fecha]])</f>
        <v>3</v>
      </c>
      <c r="N4219" s="11">
        <f>WEEKDAY(Tabla1[[#This Row],[Fecha]],2)</f>
        <v>5</v>
      </c>
      <c r="O4219" s="11" t="str">
        <f t="shared" si="65"/>
        <v>Viernes</v>
      </c>
    </row>
    <row r="4220" spans="1:15" x14ac:dyDescent="0.25">
      <c r="A4220" s="4">
        <v>41124</v>
      </c>
      <c r="B4220">
        <v>2</v>
      </c>
      <c r="C4220">
        <v>1</v>
      </c>
      <c r="D4220" s="5" t="s">
        <v>32</v>
      </c>
      <c r="E4220" s="6">
        <v>617.85</v>
      </c>
      <c r="F4220" s="6">
        <v>933.5</v>
      </c>
      <c r="G4220" s="6">
        <v>1551.35</v>
      </c>
      <c r="H4220" s="6" t="str">
        <f>VLOOKUP(Tabla1[[#This Row],[Caja]],Originales!$I$3:$K$6,2,FALSE)</f>
        <v>Tenerife Sur</v>
      </c>
      <c r="I4220" s="6" t="str">
        <f>VLOOKUP(Tabla1[[#This Row],[Caja]],Originales!$I$3:$K$6,3,FALSE)</f>
        <v>Tenerife</v>
      </c>
      <c r="J4220" s="9" t="str">
        <f>VLOOKUP(Tabla1[[#This Row],[CodigoEmpleado]],Originales!$M$3:$P$13,2,FALSE)</f>
        <v>Ana</v>
      </c>
      <c r="K4220" s="10">
        <f>YEAR(Tabla1[[#This Row],[Fecha]])</f>
        <v>2012</v>
      </c>
      <c r="L4220" s="11">
        <f>MONTH(Tabla1[[#This Row],[Fecha]])</f>
        <v>8</v>
      </c>
      <c r="M4220" s="11">
        <f>DAY(Tabla1[[#This Row],[Fecha]])</f>
        <v>3</v>
      </c>
      <c r="N4220" s="11">
        <f>WEEKDAY(Tabla1[[#This Row],[Fecha]],2)</f>
        <v>5</v>
      </c>
      <c r="O4220" s="11" t="str">
        <f t="shared" si="65"/>
        <v>Viernes</v>
      </c>
    </row>
    <row r="4221" spans="1:15" x14ac:dyDescent="0.25">
      <c r="A4221" s="4">
        <v>41124</v>
      </c>
      <c r="B4221">
        <v>2</v>
      </c>
      <c r="C4221">
        <v>2</v>
      </c>
      <c r="D4221" s="5" t="s">
        <v>37</v>
      </c>
      <c r="E4221" s="6">
        <v>637.19000000000005</v>
      </c>
      <c r="F4221" s="6">
        <v>1015.57</v>
      </c>
      <c r="G4221" s="6">
        <v>1652.76</v>
      </c>
      <c r="H4221" s="6" t="str">
        <f>VLOOKUP(Tabla1[[#This Row],[Caja]],Originales!$I$3:$K$6,2,FALSE)</f>
        <v>Tenerife Sur</v>
      </c>
      <c r="I4221" s="6" t="str">
        <f>VLOOKUP(Tabla1[[#This Row],[Caja]],Originales!$I$3:$K$6,3,FALSE)</f>
        <v>Tenerife</v>
      </c>
      <c r="J4221" s="9" t="str">
        <f>VLOOKUP(Tabla1[[#This Row],[CodigoEmpleado]],Originales!$M$3:$P$13,2,FALSE)</f>
        <v>Luis</v>
      </c>
      <c r="K4221" s="10">
        <f>YEAR(Tabla1[[#This Row],[Fecha]])</f>
        <v>2012</v>
      </c>
      <c r="L4221" s="11">
        <f>MONTH(Tabla1[[#This Row],[Fecha]])</f>
        <v>8</v>
      </c>
      <c r="M4221" s="11">
        <f>DAY(Tabla1[[#This Row],[Fecha]])</f>
        <v>3</v>
      </c>
      <c r="N4221" s="11">
        <f>WEEKDAY(Tabla1[[#This Row],[Fecha]],2)</f>
        <v>5</v>
      </c>
      <c r="O4221" s="11" t="str">
        <f t="shared" si="65"/>
        <v>Viernes</v>
      </c>
    </row>
    <row r="4222" spans="1:15" x14ac:dyDescent="0.25">
      <c r="A4222" s="4">
        <v>41124</v>
      </c>
      <c r="B4222">
        <v>3</v>
      </c>
      <c r="C4222">
        <v>1</v>
      </c>
      <c r="D4222" s="5" t="s">
        <v>40</v>
      </c>
      <c r="E4222" s="6">
        <v>658.08</v>
      </c>
      <c r="F4222" s="6">
        <v>1044.8399999999999</v>
      </c>
      <c r="G4222" s="6">
        <v>1702.92</v>
      </c>
      <c r="H4222" s="6" t="str">
        <f>VLOOKUP(Tabla1[[#This Row],[Caja]],Originales!$I$3:$K$6,2,FALSE)</f>
        <v>Las Canteras</v>
      </c>
      <c r="I4222" s="6" t="str">
        <f>VLOOKUP(Tabla1[[#This Row],[Caja]],Originales!$I$3:$K$6,3,FALSE)</f>
        <v>Las Palmas</v>
      </c>
      <c r="J4222" s="9" t="str">
        <f>VLOOKUP(Tabla1[[#This Row],[CodigoEmpleado]],Originales!$M$3:$P$13,2,FALSE)</f>
        <v>Pepe</v>
      </c>
      <c r="K4222" s="10">
        <f>YEAR(Tabla1[[#This Row],[Fecha]])</f>
        <v>2012</v>
      </c>
      <c r="L4222" s="11">
        <f>MONTH(Tabla1[[#This Row],[Fecha]])</f>
        <v>8</v>
      </c>
      <c r="M4222" s="11">
        <f>DAY(Tabla1[[#This Row],[Fecha]])</f>
        <v>3</v>
      </c>
      <c r="N4222" s="11">
        <f>WEEKDAY(Tabla1[[#This Row],[Fecha]],2)</f>
        <v>5</v>
      </c>
      <c r="O4222" s="11" t="str">
        <f t="shared" si="65"/>
        <v>Viernes</v>
      </c>
    </row>
    <row r="4223" spans="1:15" x14ac:dyDescent="0.25">
      <c r="A4223" s="4">
        <v>41124</v>
      </c>
      <c r="B4223">
        <v>3</v>
      </c>
      <c r="C4223">
        <v>2</v>
      </c>
      <c r="D4223" s="5" t="s">
        <v>41</v>
      </c>
      <c r="E4223" s="6">
        <v>651.59</v>
      </c>
      <c r="F4223" s="6">
        <v>1420.41</v>
      </c>
      <c r="G4223" s="6">
        <v>2072</v>
      </c>
      <c r="H4223" s="6" t="str">
        <f>VLOOKUP(Tabla1[[#This Row],[Caja]],Originales!$I$3:$K$6,2,FALSE)</f>
        <v>Las Canteras</v>
      </c>
      <c r="I4223" s="6" t="str">
        <f>VLOOKUP(Tabla1[[#This Row],[Caja]],Originales!$I$3:$K$6,3,FALSE)</f>
        <v>Las Palmas</v>
      </c>
      <c r="J4223" s="9" t="str">
        <f>VLOOKUP(Tabla1[[#This Row],[CodigoEmpleado]],Originales!$M$3:$P$13,2,FALSE)</f>
        <v>Javi</v>
      </c>
      <c r="K4223" s="10">
        <f>YEAR(Tabla1[[#This Row],[Fecha]])</f>
        <v>2012</v>
      </c>
      <c r="L4223" s="11">
        <f>MONTH(Tabla1[[#This Row],[Fecha]])</f>
        <v>8</v>
      </c>
      <c r="M4223" s="11">
        <f>DAY(Tabla1[[#This Row],[Fecha]])</f>
        <v>3</v>
      </c>
      <c r="N4223" s="11">
        <f>WEEKDAY(Tabla1[[#This Row],[Fecha]],2)</f>
        <v>5</v>
      </c>
      <c r="O4223" s="11" t="str">
        <f t="shared" si="65"/>
        <v>Viernes</v>
      </c>
    </row>
    <row r="4224" spans="1:15" x14ac:dyDescent="0.25">
      <c r="A4224" s="4">
        <v>41124</v>
      </c>
      <c r="B4224">
        <v>4</v>
      </c>
      <c r="C4224">
        <v>1</v>
      </c>
      <c r="D4224" s="5" t="s">
        <v>43</v>
      </c>
      <c r="E4224" s="6">
        <v>575.16999999999996</v>
      </c>
      <c r="F4224" s="6">
        <v>1003.63</v>
      </c>
      <c r="G4224" s="6">
        <v>1578.8</v>
      </c>
      <c r="H4224" s="6" t="str">
        <f>VLOOKUP(Tabla1[[#This Row],[Caja]],Originales!$I$3:$K$6,2,FALSE)</f>
        <v>Telde</v>
      </c>
      <c r="I4224" s="6" t="str">
        <f>VLOOKUP(Tabla1[[#This Row],[Caja]],Originales!$I$3:$K$6,3,FALSE)</f>
        <v>Las Palmas</v>
      </c>
      <c r="J4224" s="9" t="str">
        <f>VLOOKUP(Tabla1[[#This Row],[CodigoEmpleado]],Originales!$M$3:$P$13,2,FALSE)</f>
        <v>Jose</v>
      </c>
      <c r="K4224" s="10">
        <f>YEAR(Tabla1[[#This Row],[Fecha]])</f>
        <v>2012</v>
      </c>
      <c r="L4224" s="11">
        <f>MONTH(Tabla1[[#This Row],[Fecha]])</f>
        <v>8</v>
      </c>
      <c r="M4224" s="11">
        <f>DAY(Tabla1[[#This Row],[Fecha]])</f>
        <v>3</v>
      </c>
      <c r="N4224" s="11">
        <f>WEEKDAY(Tabla1[[#This Row],[Fecha]],2)</f>
        <v>5</v>
      </c>
      <c r="O4224" s="11" t="str">
        <f t="shared" si="65"/>
        <v>Viernes</v>
      </c>
    </row>
    <row r="4225" spans="1:15" x14ac:dyDescent="0.25">
      <c r="A4225" s="4">
        <v>41124</v>
      </c>
      <c r="B4225">
        <v>4</v>
      </c>
      <c r="C4225">
        <v>2</v>
      </c>
      <c r="D4225" s="5" t="s">
        <v>47</v>
      </c>
      <c r="E4225" s="6">
        <v>605.80999999999995</v>
      </c>
      <c r="F4225" s="6">
        <v>1125.79</v>
      </c>
      <c r="G4225" s="6">
        <v>1731.6</v>
      </c>
      <c r="H4225" s="6" t="str">
        <f>VLOOKUP(Tabla1[[#This Row],[Caja]],Originales!$I$3:$K$6,2,FALSE)</f>
        <v>Telde</v>
      </c>
      <c r="I4225" s="6" t="str">
        <f>VLOOKUP(Tabla1[[#This Row],[Caja]],Originales!$I$3:$K$6,3,FALSE)</f>
        <v>Las Palmas</v>
      </c>
      <c r="J4225" s="9" t="str">
        <f>VLOOKUP(Tabla1[[#This Row],[CodigoEmpleado]],Originales!$M$3:$P$13,2,FALSE)</f>
        <v>Toño</v>
      </c>
      <c r="K4225" s="10">
        <f>YEAR(Tabla1[[#This Row],[Fecha]])</f>
        <v>2012</v>
      </c>
      <c r="L4225" s="11">
        <f>MONTH(Tabla1[[#This Row],[Fecha]])</f>
        <v>8</v>
      </c>
      <c r="M4225" s="11">
        <f>DAY(Tabla1[[#This Row],[Fecha]])</f>
        <v>3</v>
      </c>
      <c r="N4225" s="11">
        <f>WEEKDAY(Tabla1[[#This Row],[Fecha]],2)</f>
        <v>5</v>
      </c>
      <c r="O4225" s="11" t="str">
        <f t="shared" si="65"/>
        <v>Viernes</v>
      </c>
    </row>
    <row r="4226" spans="1:15" x14ac:dyDescent="0.25">
      <c r="A4226" s="4">
        <v>41125</v>
      </c>
      <c r="B4226">
        <v>1</v>
      </c>
      <c r="C4226">
        <v>1</v>
      </c>
      <c r="D4226" s="5" t="s">
        <v>24</v>
      </c>
      <c r="E4226" s="6">
        <v>494.89</v>
      </c>
      <c r="F4226" s="6">
        <v>1206.45</v>
      </c>
      <c r="G4226" s="6">
        <v>1701.34</v>
      </c>
      <c r="H4226" s="6" t="str">
        <f>VLOOKUP(Tabla1[[#This Row],[Caja]],Originales!$I$3:$K$6,2,FALSE)</f>
        <v>Tenerife Norte</v>
      </c>
      <c r="I4226" s="6" t="str">
        <f>VLOOKUP(Tabla1[[#This Row],[Caja]],Originales!$I$3:$K$6,3,FALSE)</f>
        <v>Tenerife</v>
      </c>
      <c r="J4226" s="9" t="str">
        <f>VLOOKUP(Tabla1[[#This Row],[CodigoEmpleado]],Originales!$M$3:$P$13,2,FALSE)</f>
        <v>Ana</v>
      </c>
      <c r="K4226" s="10">
        <f>YEAR(Tabla1[[#This Row],[Fecha]])</f>
        <v>2012</v>
      </c>
      <c r="L4226" s="11">
        <f>MONTH(Tabla1[[#This Row],[Fecha]])</f>
        <v>8</v>
      </c>
      <c r="M4226" s="11">
        <f>DAY(Tabla1[[#This Row],[Fecha]])</f>
        <v>4</v>
      </c>
      <c r="N4226" s="11">
        <f>WEEKDAY(Tabla1[[#This Row],[Fecha]],2)</f>
        <v>6</v>
      </c>
      <c r="O4226" s="11" t="str">
        <f t="shared" ref="O4226:O4289" si="66">IF(N4226=1,"Lunes",IF(N4226=2,"Martes",IF(N4226=3,"Miércoles",IF(N4226=4,"Jueves",IF(N4226=5,"Viernes",IF(N4226=6,"Sábado","Domingo"))))))</f>
        <v>Sábado</v>
      </c>
    </row>
    <row r="4227" spans="1:15" x14ac:dyDescent="0.25">
      <c r="A4227" s="4">
        <v>41125</v>
      </c>
      <c r="B4227">
        <v>1</v>
      </c>
      <c r="C4227">
        <v>2</v>
      </c>
      <c r="D4227" s="5" t="s">
        <v>30</v>
      </c>
      <c r="E4227" s="6">
        <v>735.48</v>
      </c>
      <c r="F4227" s="6">
        <v>1303.1400000000001</v>
      </c>
      <c r="G4227" s="6">
        <v>2038.62</v>
      </c>
      <c r="H4227" s="6" t="str">
        <f>VLOOKUP(Tabla1[[#This Row],[Caja]],Originales!$I$3:$K$6,2,FALSE)</f>
        <v>Tenerife Norte</v>
      </c>
      <c r="I4227" s="6" t="str">
        <f>VLOOKUP(Tabla1[[#This Row],[Caja]],Originales!$I$3:$K$6,3,FALSE)</f>
        <v>Tenerife</v>
      </c>
      <c r="J4227" s="9" t="str">
        <f>VLOOKUP(Tabla1[[#This Row],[CodigoEmpleado]],Originales!$M$3:$P$13,2,FALSE)</f>
        <v>Juan</v>
      </c>
      <c r="K4227" s="10">
        <f>YEAR(Tabla1[[#This Row],[Fecha]])</f>
        <v>2012</v>
      </c>
      <c r="L4227" s="11">
        <f>MONTH(Tabla1[[#This Row],[Fecha]])</f>
        <v>8</v>
      </c>
      <c r="M4227" s="11">
        <f>DAY(Tabla1[[#This Row],[Fecha]])</f>
        <v>4</v>
      </c>
      <c r="N4227" s="11">
        <f>WEEKDAY(Tabla1[[#This Row],[Fecha]],2)</f>
        <v>6</v>
      </c>
      <c r="O4227" s="11" t="str">
        <f t="shared" si="66"/>
        <v>Sábado</v>
      </c>
    </row>
    <row r="4228" spans="1:15" x14ac:dyDescent="0.25">
      <c r="A4228" s="4">
        <v>41125</v>
      </c>
      <c r="B4228">
        <v>2</v>
      </c>
      <c r="C4228">
        <v>1</v>
      </c>
      <c r="D4228" s="5" t="s">
        <v>16</v>
      </c>
      <c r="E4228" s="6">
        <v>598.23</v>
      </c>
      <c r="F4228" s="6">
        <v>1128.04</v>
      </c>
      <c r="G4228" s="6">
        <v>1726.27</v>
      </c>
      <c r="H4228" s="6" t="str">
        <f>VLOOKUP(Tabla1[[#This Row],[Caja]],Originales!$I$3:$K$6,2,FALSE)</f>
        <v>Tenerife Sur</v>
      </c>
      <c r="I4228" s="6" t="str">
        <f>VLOOKUP(Tabla1[[#This Row],[Caja]],Originales!$I$3:$K$6,3,FALSE)</f>
        <v>Tenerife</v>
      </c>
      <c r="J4228" s="9" t="str">
        <f>VLOOKUP(Tabla1[[#This Row],[CodigoEmpleado]],Originales!$M$3:$P$13,2,FALSE)</f>
        <v>Jorge</v>
      </c>
      <c r="K4228" s="10">
        <f>YEAR(Tabla1[[#This Row],[Fecha]])</f>
        <v>2012</v>
      </c>
      <c r="L4228" s="11">
        <f>MONTH(Tabla1[[#This Row],[Fecha]])</f>
        <v>8</v>
      </c>
      <c r="M4228" s="11">
        <f>DAY(Tabla1[[#This Row],[Fecha]])</f>
        <v>4</v>
      </c>
      <c r="N4228" s="11">
        <f>WEEKDAY(Tabla1[[#This Row],[Fecha]],2)</f>
        <v>6</v>
      </c>
      <c r="O4228" s="11" t="str">
        <f t="shared" si="66"/>
        <v>Sábado</v>
      </c>
    </row>
    <row r="4229" spans="1:15" x14ac:dyDescent="0.25">
      <c r="A4229" s="4">
        <v>41125</v>
      </c>
      <c r="B4229">
        <v>2</v>
      </c>
      <c r="C4229">
        <v>2</v>
      </c>
      <c r="D4229" s="5" t="s">
        <v>22</v>
      </c>
      <c r="E4229" s="6">
        <v>621.36</v>
      </c>
      <c r="F4229" s="6">
        <v>1377.14</v>
      </c>
      <c r="G4229" s="6">
        <v>1998.5</v>
      </c>
      <c r="H4229" s="6" t="str">
        <f>VLOOKUP(Tabla1[[#This Row],[Caja]],Originales!$I$3:$K$6,2,FALSE)</f>
        <v>Tenerife Sur</v>
      </c>
      <c r="I4229" s="6" t="str">
        <f>VLOOKUP(Tabla1[[#This Row],[Caja]],Originales!$I$3:$K$6,3,FALSE)</f>
        <v>Tenerife</v>
      </c>
      <c r="J4229" s="9" t="str">
        <f>VLOOKUP(Tabla1[[#This Row],[CodigoEmpleado]],Originales!$M$3:$P$13,2,FALSE)</f>
        <v>Paco</v>
      </c>
      <c r="K4229" s="10">
        <f>YEAR(Tabla1[[#This Row],[Fecha]])</f>
        <v>2012</v>
      </c>
      <c r="L4229" s="11">
        <f>MONTH(Tabla1[[#This Row],[Fecha]])</f>
        <v>8</v>
      </c>
      <c r="M4229" s="11">
        <f>DAY(Tabla1[[#This Row],[Fecha]])</f>
        <v>4</v>
      </c>
      <c r="N4229" s="11">
        <f>WEEKDAY(Tabla1[[#This Row],[Fecha]],2)</f>
        <v>6</v>
      </c>
      <c r="O4229" s="11" t="str">
        <f t="shared" si="66"/>
        <v>Sábado</v>
      </c>
    </row>
    <row r="4230" spans="1:15" x14ac:dyDescent="0.25">
      <c r="A4230" s="4">
        <v>41125</v>
      </c>
      <c r="B4230">
        <v>3</v>
      </c>
      <c r="C4230">
        <v>1</v>
      </c>
      <c r="D4230" s="5" t="s">
        <v>27</v>
      </c>
      <c r="E4230" s="6">
        <v>469.68</v>
      </c>
      <c r="F4230" s="6">
        <v>1202.01</v>
      </c>
      <c r="G4230" s="6">
        <v>1671.69</v>
      </c>
      <c r="H4230" s="6" t="str">
        <f>VLOOKUP(Tabla1[[#This Row],[Caja]],Originales!$I$3:$K$6,2,FALSE)</f>
        <v>Las Canteras</v>
      </c>
      <c r="I4230" s="6" t="str">
        <f>VLOOKUP(Tabla1[[#This Row],[Caja]],Originales!$I$3:$K$6,3,FALSE)</f>
        <v>Las Palmas</v>
      </c>
      <c r="J4230" s="9" t="str">
        <f>VLOOKUP(Tabla1[[#This Row],[CodigoEmpleado]],Originales!$M$3:$P$13,2,FALSE)</f>
        <v>Bea</v>
      </c>
      <c r="K4230" s="10">
        <f>YEAR(Tabla1[[#This Row],[Fecha]])</f>
        <v>2012</v>
      </c>
      <c r="L4230" s="11">
        <f>MONTH(Tabla1[[#This Row],[Fecha]])</f>
        <v>8</v>
      </c>
      <c r="M4230" s="11">
        <f>DAY(Tabla1[[#This Row],[Fecha]])</f>
        <v>4</v>
      </c>
      <c r="N4230" s="11">
        <f>WEEKDAY(Tabla1[[#This Row],[Fecha]],2)</f>
        <v>6</v>
      </c>
      <c r="O4230" s="11" t="str">
        <f t="shared" si="66"/>
        <v>Sábado</v>
      </c>
    </row>
    <row r="4231" spans="1:15" x14ac:dyDescent="0.25">
      <c r="A4231" s="4">
        <v>41125</v>
      </c>
      <c r="B4231">
        <v>3</v>
      </c>
      <c r="C4231">
        <v>2</v>
      </c>
      <c r="D4231" s="5" t="s">
        <v>32</v>
      </c>
      <c r="E4231" s="6">
        <v>490.13</v>
      </c>
      <c r="F4231" s="6">
        <v>1080.05</v>
      </c>
      <c r="G4231" s="6">
        <v>1570.18</v>
      </c>
      <c r="H4231" s="6" t="str">
        <f>VLOOKUP(Tabla1[[#This Row],[Caja]],Originales!$I$3:$K$6,2,FALSE)</f>
        <v>Las Canteras</v>
      </c>
      <c r="I4231" s="6" t="str">
        <f>VLOOKUP(Tabla1[[#This Row],[Caja]],Originales!$I$3:$K$6,3,FALSE)</f>
        <v>Las Palmas</v>
      </c>
      <c r="J4231" s="9" t="str">
        <f>VLOOKUP(Tabla1[[#This Row],[CodigoEmpleado]],Originales!$M$3:$P$13,2,FALSE)</f>
        <v>Ana</v>
      </c>
      <c r="K4231" s="10">
        <f>YEAR(Tabla1[[#This Row],[Fecha]])</f>
        <v>2012</v>
      </c>
      <c r="L4231" s="11">
        <f>MONTH(Tabla1[[#This Row],[Fecha]])</f>
        <v>8</v>
      </c>
      <c r="M4231" s="11">
        <f>DAY(Tabla1[[#This Row],[Fecha]])</f>
        <v>4</v>
      </c>
      <c r="N4231" s="11">
        <f>WEEKDAY(Tabla1[[#This Row],[Fecha]],2)</f>
        <v>6</v>
      </c>
      <c r="O4231" s="11" t="str">
        <f t="shared" si="66"/>
        <v>Sábado</v>
      </c>
    </row>
    <row r="4232" spans="1:15" x14ac:dyDescent="0.25">
      <c r="A4232" s="4">
        <v>41125</v>
      </c>
      <c r="B4232">
        <v>4</v>
      </c>
      <c r="C4232">
        <v>1</v>
      </c>
      <c r="D4232" s="5" t="s">
        <v>37</v>
      </c>
      <c r="E4232" s="6">
        <v>613.64</v>
      </c>
      <c r="F4232" s="6">
        <v>984.44</v>
      </c>
      <c r="G4232" s="6">
        <v>1598.08</v>
      </c>
      <c r="H4232" s="6" t="str">
        <f>VLOOKUP(Tabla1[[#This Row],[Caja]],Originales!$I$3:$K$6,2,FALSE)</f>
        <v>Telde</v>
      </c>
      <c r="I4232" s="6" t="str">
        <f>VLOOKUP(Tabla1[[#This Row],[Caja]],Originales!$I$3:$K$6,3,FALSE)</f>
        <v>Las Palmas</v>
      </c>
      <c r="J4232" s="9" t="str">
        <f>VLOOKUP(Tabla1[[#This Row],[CodigoEmpleado]],Originales!$M$3:$P$13,2,FALSE)</f>
        <v>Luis</v>
      </c>
      <c r="K4232" s="10">
        <f>YEAR(Tabla1[[#This Row],[Fecha]])</f>
        <v>2012</v>
      </c>
      <c r="L4232" s="11">
        <f>MONTH(Tabla1[[#This Row],[Fecha]])</f>
        <v>8</v>
      </c>
      <c r="M4232" s="11">
        <f>DAY(Tabla1[[#This Row],[Fecha]])</f>
        <v>4</v>
      </c>
      <c r="N4232" s="11">
        <f>WEEKDAY(Tabla1[[#This Row],[Fecha]],2)</f>
        <v>6</v>
      </c>
      <c r="O4232" s="11" t="str">
        <f t="shared" si="66"/>
        <v>Sábado</v>
      </c>
    </row>
    <row r="4233" spans="1:15" x14ac:dyDescent="0.25">
      <c r="A4233" s="4">
        <v>41125</v>
      </c>
      <c r="B4233">
        <v>4</v>
      </c>
      <c r="C4233">
        <v>2</v>
      </c>
      <c r="D4233" s="5" t="s">
        <v>40</v>
      </c>
      <c r="E4233" s="6">
        <v>738.77</v>
      </c>
      <c r="F4233" s="6">
        <v>1137.23</v>
      </c>
      <c r="G4233" s="6">
        <v>1876</v>
      </c>
      <c r="H4233" s="6" t="str">
        <f>VLOOKUP(Tabla1[[#This Row],[Caja]],Originales!$I$3:$K$6,2,FALSE)</f>
        <v>Telde</v>
      </c>
      <c r="I4233" s="6" t="str">
        <f>VLOOKUP(Tabla1[[#This Row],[Caja]],Originales!$I$3:$K$6,3,FALSE)</f>
        <v>Las Palmas</v>
      </c>
      <c r="J4233" s="9" t="str">
        <f>VLOOKUP(Tabla1[[#This Row],[CodigoEmpleado]],Originales!$M$3:$P$13,2,FALSE)</f>
        <v>Pepe</v>
      </c>
      <c r="K4233" s="10">
        <f>YEAR(Tabla1[[#This Row],[Fecha]])</f>
        <v>2012</v>
      </c>
      <c r="L4233" s="11">
        <f>MONTH(Tabla1[[#This Row],[Fecha]])</f>
        <v>8</v>
      </c>
      <c r="M4233" s="11">
        <f>DAY(Tabla1[[#This Row],[Fecha]])</f>
        <v>4</v>
      </c>
      <c r="N4233" s="11">
        <f>WEEKDAY(Tabla1[[#This Row],[Fecha]],2)</f>
        <v>6</v>
      </c>
      <c r="O4233" s="11" t="str">
        <f t="shared" si="66"/>
        <v>Sábado</v>
      </c>
    </row>
    <row r="4234" spans="1:15" x14ac:dyDescent="0.25">
      <c r="A4234" s="4">
        <v>41126</v>
      </c>
      <c r="B4234">
        <v>1</v>
      </c>
      <c r="C4234">
        <v>1</v>
      </c>
      <c r="D4234" s="5" t="s">
        <v>41</v>
      </c>
      <c r="E4234" s="6">
        <v>539.44000000000005</v>
      </c>
      <c r="F4234" s="6">
        <v>1094.08</v>
      </c>
      <c r="G4234" s="6">
        <v>1633.52</v>
      </c>
      <c r="H4234" s="6" t="str">
        <f>VLOOKUP(Tabla1[[#This Row],[Caja]],Originales!$I$3:$K$6,2,FALSE)</f>
        <v>Tenerife Norte</v>
      </c>
      <c r="I4234" s="6" t="str">
        <f>VLOOKUP(Tabla1[[#This Row],[Caja]],Originales!$I$3:$K$6,3,FALSE)</f>
        <v>Tenerife</v>
      </c>
      <c r="J4234" s="9" t="str">
        <f>VLOOKUP(Tabla1[[#This Row],[CodigoEmpleado]],Originales!$M$3:$P$13,2,FALSE)</f>
        <v>Javi</v>
      </c>
      <c r="K4234" s="10">
        <f>YEAR(Tabla1[[#This Row],[Fecha]])</f>
        <v>2012</v>
      </c>
      <c r="L4234" s="11">
        <f>MONTH(Tabla1[[#This Row],[Fecha]])</f>
        <v>8</v>
      </c>
      <c r="M4234" s="11">
        <f>DAY(Tabla1[[#This Row],[Fecha]])</f>
        <v>5</v>
      </c>
      <c r="N4234" s="11">
        <f>WEEKDAY(Tabla1[[#This Row],[Fecha]],2)</f>
        <v>7</v>
      </c>
      <c r="O4234" s="11" t="str">
        <f t="shared" si="66"/>
        <v>Domingo</v>
      </c>
    </row>
    <row r="4235" spans="1:15" x14ac:dyDescent="0.25">
      <c r="A4235" s="4">
        <v>41126</v>
      </c>
      <c r="B4235">
        <v>1</v>
      </c>
      <c r="C4235">
        <v>2</v>
      </c>
      <c r="D4235" s="5" t="s">
        <v>43</v>
      </c>
      <c r="E4235" s="6">
        <v>592.47</v>
      </c>
      <c r="F4235" s="6">
        <v>1062.6300000000001</v>
      </c>
      <c r="G4235" s="6">
        <v>1655.1</v>
      </c>
      <c r="H4235" s="6" t="str">
        <f>VLOOKUP(Tabla1[[#This Row],[Caja]],Originales!$I$3:$K$6,2,FALSE)</f>
        <v>Tenerife Norte</v>
      </c>
      <c r="I4235" s="6" t="str">
        <f>VLOOKUP(Tabla1[[#This Row],[Caja]],Originales!$I$3:$K$6,3,FALSE)</f>
        <v>Tenerife</v>
      </c>
      <c r="J4235" s="9" t="str">
        <f>VLOOKUP(Tabla1[[#This Row],[CodigoEmpleado]],Originales!$M$3:$P$13,2,FALSE)</f>
        <v>Jose</v>
      </c>
      <c r="K4235" s="10">
        <f>YEAR(Tabla1[[#This Row],[Fecha]])</f>
        <v>2012</v>
      </c>
      <c r="L4235" s="11">
        <f>MONTH(Tabla1[[#This Row],[Fecha]])</f>
        <v>8</v>
      </c>
      <c r="M4235" s="11">
        <f>DAY(Tabla1[[#This Row],[Fecha]])</f>
        <v>5</v>
      </c>
      <c r="N4235" s="11">
        <f>WEEKDAY(Tabla1[[#This Row],[Fecha]],2)</f>
        <v>7</v>
      </c>
      <c r="O4235" s="11" t="str">
        <f t="shared" si="66"/>
        <v>Domingo</v>
      </c>
    </row>
    <row r="4236" spans="1:15" x14ac:dyDescent="0.25">
      <c r="A4236" s="4">
        <v>41126</v>
      </c>
      <c r="B4236">
        <v>2</v>
      </c>
      <c r="C4236">
        <v>1</v>
      </c>
      <c r="D4236" s="5" t="s">
        <v>47</v>
      </c>
      <c r="E4236" s="6">
        <v>459.95</v>
      </c>
      <c r="F4236" s="6">
        <v>1055.68</v>
      </c>
      <c r="G4236" s="6">
        <v>1515.63</v>
      </c>
      <c r="H4236" s="6" t="str">
        <f>VLOOKUP(Tabla1[[#This Row],[Caja]],Originales!$I$3:$K$6,2,FALSE)</f>
        <v>Tenerife Sur</v>
      </c>
      <c r="I4236" s="6" t="str">
        <f>VLOOKUP(Tabla1[[#This Row],[Caja]],Originales!$I$3:$K$6,3,FALSE)</f>
        <v>Tenerife</v>
      </c>
      <c r="J4236" s="9" t="str">
        <f>VLOOKUP(Tabla1[[#This Row],[CodigoEmpleado]],Originales!$M$3:$P$13,2,FALSE)</f>
        <v>Toño</v>
      </c>
      <c r="K4236" s="10">
        <f>YEAR(Tabla1[[#This Row],[Fecha]])</f>
        <v>2012</v>
      </c>
      <c r="L4236" s="11">
        <f>MONTH(Tabla1[[#This Row],[Fecha]])</f>
        <v>8</v>
      </c>
      <c r="M4236" s="11">
        <f>DAY(Tabla1[[#This Row],[Fecha]])</f>
        <v>5</v>
      </c>
      <c r="N4236" s="11">
        <f>WEEKDAY(Tabla1[[#This Row],[Fecha]],2)</f>
        <v>7</v>
      </c>
      <c r="O4236" s="11" t="str">
        <f t="shared" si="66"/>
        <v>Domingo</v>
      </c>
    </row>
    <row r="4237" spans="1:15" x14ac:dyDescent="0.25">
      <c r="A4237" s="4">
        <v>41126</v>
      </c>
      <c r="B4237">
        <v>2</v>
      </c>
      <c r="C4237">
        <v>2</v>
      </c>
      <c r="D4237" s="5" t="s">
        <v>24</v>
      </c>
      <c r="E4237" s="6">
        <v>711.77</v>
      </c>
      <c r="F4237" s="6">
        <v>1280.03</v>
      </c>
      <c r="G4237" s="6">
        <v>1991.8</v>
      </c>
      <c r="H4237" s="6" t="str">
        <f>VLOOKUP(Tabla1[[#This Row],[Caja]],Originales!$I$3:$K$6,2,FALSE)</f>
        <v>Tenerife Sur</v>
      </c>
      <c r="I4237" s="6" t="str">
        <f>VLOOKUP(Tabla1[[#This Row],[Caja]],Originales!$I$3:$K$6,3,FALSE)</f>
        <v>Tenerife</v>
      </c>
      <c r="J4237" s="9" t="str">
        <f>VLOOKUP(Tabla1[[#This Row],[CodigoEmpleado]],Originales!$M$3:$P$13,2,FALSE)</f>
        <v>Ana</v>
      </c>
      <c r="K4237" s="10">
        <f>YEAR(Tabla1[[#This Row],[Fecha]])</f>
        <v>2012</v>
      </c>
      <c r="L4237" s="11">
        <f>MONTH(Tabla1[[#This Row],[Fecha]])</f>
        <v>8</v>
      </c>
      <c r="M4237" s="11">
        <f>DAY(Tabla1[[#This Row],[Fecha]])</f>
        <v>5</v>
      </c>
      <c r="N4237" s="11">
        <f>WEEKDAY(Tabla1[[#This Row],[Fecha]],2)</f>
        <v>7</v>
      </c>
      <c r="O4237" s="11" t="str">
        <f t="shared" si="66"/>
        <v>Domingo</v>
      </c>
    </row>
    <row r="4238" spans="1:15" x14ac:dyDescent="0.25">
      <c r="A4238" s="4">
        <v>41126</v>
      </c>
      <c r="B4238">
        <v>3</v>
      </c>
      <c r="C4238">
        <v>1</v>
      </c>
      <c r="D4238" s="5" t="s">
        <v>30</v>
      </c>
      <c r="E4238" s="6">
        <v>506.98</v>
      </c>
      <c r="F4238" s="6">
        <v>1020.88</v>
      </c>
      <c r="G4238" s="6">
        <v>1527.86</v>
      </c>
      <c r="H4238" s="6" t="str">
        <f>VLOOKUP(Tabla1[[#This Row],[Caja]],Originales!$I$3:$K$6,2,FALSE)</f>
        <v>Las Canteras</v>
      </c>
      <c r="I4238" s="6" t="str">
        <f>VLOOKUP(Tabla1[[#This Row],[Caja]],Originales!$I$3:$K$6,3,FALSE)</f>
        <v>Las Palmas</v>
      </c>
      <c r="J4238" s="9" t="str">
        <f>VLOOKUP(Tabla1[[#This Row],[CodigoEmpleado]],Originales!$M$3:$P$13,2,FALSE)</f>
        <v>Juan</v>
      </c>
      <c r="K4238" s="10">
        <f>YEAR(Tabla1[[#This Row],[Fecha]])</f>
        <v>2012</v>
      </c>
      <c r="L4238" s="11">
        <f>MONTH(Tabla1[[#This Row],[Fecha]])</f>
        <v>8</v>
      </c>
      <c r="M4238" s="11">
        <f>DAY(Tabla1[[#This Row],[Fecha]])</f>
        <v>5</v>
      </c>
      <c r="N4238" s="11">
        <f>WEEKDAY(Tabla1[[#This Row],[Fecha]],2)</f>
        <v>7</v>
      </c>
      <c r="O4238" s="11" t="str">
        <f t="shared" si="66"/>
        <v>Domingo</v>
      </c>
    </row>
    <row r="4239" spans="1:15" x14ac:dyDescent="0.25">
      <c r="A4239" s="4">
        <v>41126</v>
      </c>
      <c r="B4239">
        <v>3</v>
      </c>
      <c r="C4239">
        <v>2</v>
      </c>
      <c r="D4239" s="5" t="s">
        <v>16</v>
      </c>
      <c r="E4239" s="6">
        <v>553.75</v>
      </c>
      <c r="F4239" s="6">
        <v>1040.6400000000001</v>
      </c>
      <c r="G4239" s="6">
        <v>1594.39</v>
      </c>
      <c r="H4239" s="6" t="str">
        <f>VLOOKUP(Tabla1[[#This Row],[Caja]],Originales!$I$3:$K$6,2,FALSE)</f>
        <v>Las Canteras</v>
      </c>
      <c r="I4239" s="6" t="str">
        <f>VLOOKUP(Tabla1[[#This Row],[Caja]],Originales!$I$3:$K$6,3,FALSE)</f>
        <v>Las Palmas</v>
      </c>
      <c r="J4239" s="9" t="str">
        <f>VLOOKUP(Tabla1[[#This Row],[CodigoEmpleado]],Originales!$M$3:$P$13,2,FALSE)</f>
        <v>Jorge</v>
      </c>
      <c r="K4239" s="10">
        <f>YEAR(Tabla1[[#This Row],[Fecha]])</f>
        <v>2012</v>
      </c>
      <c r="L4239" s="11">
        <f>MONTH(Tabla1[[#This Row],[Fecha]])</f>
        <v>8</v>
      </c>
      <c r="M4239" s="11">
        <f>DAY(Tabla1[[#This Row],[Fecha]])</f>
        <v>5</v>
      </c>
      <c r="N4239" s="11">
        <f>WEEKDAY(Tabla1[[#This Row],[Fecha]],2)</f>
        <v>7</v>
      </c>
      <c r="O4239" s="11" t="str">
        <f t="shared" si="66"/>
        <v>Domingo</v>
      </c>
    </row>
    <row r="4240" spans="1:15" x14ac:dyDescent="0.25">
      <c r="A4240" s="4">
        <v>41126</v>
      </c>
      <c r="B4240">
        <v>4</v>
      </c>
      <c r="C4240">
        <v>1</v>
      </c>
      <c r="D4240" s="5" t="s">
        <v>22</v>
      </c>
      <c r="E4240" s="6">
        <v>428.94</v>
      </c>
      <c r="F4240" s="6">
        <v>1163.93</v>
      </c>
      <c r="G4240" s="6">
        <v>1592.87</v>
      </c>
      <c r="H4240" s="6" t="str">
        <f>VLOOKUP(Tabla1[[#This Row],[Caja]],Originales!$I$3:$K$6,2,FALSE)</f>
        <v>Telde</v>
      </c>
      <c r="I4240" s="6" t="str">
        <f>VLOOKUP(Tabla1[[#This Row],[Caja]],Originales!$I$3:$K$6,3,FALSE)</f>
        <v>Las Palmas</v>
      </c>
      <c r="J4240" s="9" t="str">
        <f>VLOOKUP(Tabla1[[#This Row],[CodigoEmpleado]],Originales!$M$3:$P$13,2,FALSE)</f>
        <v>Paco</v>
      </c>
      <c r="K4240" s="10">
        <f>YEAR(Tabla1[[#This Row],[Fecha]])</f>
        <v>2012</v>
      </c>
      <c r="L4240" s="11">
        <f>MONTH(Tabla1[[#This Row],[Fecha]])</f>
        <v>8</v>
      </c>
      <c r="M4240" s="11">
        <f>DAY(Tabla1[[#This Row],[Fecha]])</f>
        <v>5</v>
      </c>
      <c r="N4240" s="11">
        <f>WEEKDAY(Tabla1[[#This Row],[Fecha]],2)</f>
        <v>7</v>
      </c>
      <c r="O4240" s="11" t="str">
        <f t="shared" si="66"/>
        <v>Domingo</v>
      </c>
    </row>
    <row r="4241" spans="1:15" x14ac:dyDescent="0.25">
      <c r="A4241" s="4">
        <v>41126</v>
      </c>
      <c r="B4241">
        <v>4</v>
      </c>
      <c r="C4241">
        <v>2</v>
      </c>
      <c r="D4241" s="5" t="s">
        <v>27</v>
      </c>
      <c r="E4241" s="6">
        <v>458.96</v>
      </c>
      <c r="F4241" s="6">
        <v>1049.5899999999999</v>
      </c>
      <c r="G4241" s="6">
        <v>1508.55</v>
      </c>
      <c r="H4241" s="6" t="str">
        <f>VLOOKUP(Tabla1[[#This Row],[Caja]],Originales!$I$3:$K$6,2,FALSE)</f>
        <v>Telde</v>
      </c>
      <c r="I4241" s="6" t="str">
        <f>VLOOKUP(Tabla1[[#This Row],[Caja]],Originales!$I$3:$K$6,3,FALSE)</f>
        <v>Las Palmas</v>
      </c>
      <c r="J4241" s="9" t="str">
        <f>VLOOKUP(Tabla1[[#This Row],[CodigoEmpleado]],Originales!$M$3:$P$13,2,FALSE)</f>
        <v>Bea</v>
      </c>
      <c r="K4241" s="10">
        <f>YEAR(Tabla1[[#This Row],[Fecha]])</f>
        <v>2012</v>
      </c>
      <c r="L4241" s="11">
        <f>MONTH(Tabla1[[#This Row],[Fecha]])</f>
        <v>8</v>
      </c>
      <c r="M4241" s="11">
        <f>DAY(Tabla1[[#This Row],[Fecha]])</f>
        <v>5</v>
      </c>
      <c r="N4241" s="11">
        <f>WEEKDAY(Tabla1[[#This Row],[Fecha]],2)</f>
        <v>7</v>
      </c>
      <c r="O4241" s="11" t="str">
        <f t="shared" si="66"/>
        <v>Domingo</v>
      </c>
    </row>
    <row r="4242" spans="1:15" x14ac:dyDescent="0.25">
      <c r="A4242" s="4">
        <v>41127</v>
      </c>
      <c r="B4242">
        <v>1</v>
      </c>
      <c r="C4242">
        <v>1</v>
      </c>
      <c r="D4242" s="5" t="s">
        <v>32</v>
      </c>
      <c r="E4242" s="6">
        <v>443.16</v>
      </c>
      <c r="F4242" s="6">
        <v>1201.51</v>
      </c>
      <c r="G4242" s="6">
        <v>1644.67</v>
      </c>
      <c r="H4242" s="6" t="str">
        <f>VLOOKUP(Tabla1[[#This Row],[Caja]],Originales!$I$3:$K$6,2,FALSE)</f>
        <v>Tenerife Norte</v>
      </c>
      <c r="I4242" s="6" t="str">
        <f>VLOOKUP(Tabla1[[#This Row],[Caja]],Originales!$I$3:$K$6,3,FALSE)</f>
        <v>Tenerife</v>
      </c>
      <c r="J4242" s="9" t="str">
        <f>VLOOKUP(Tabla1[[#This Row],[CodigoEmpleado]],Originales!$M$3:$P$13,2,FALSE)</f>
        <v>Ana</v>
      </c>
      <c r="K4242" s="10">
        <f>YEAR(Tabla1[[#This Row],[Fecha]])</f>
        <v>2012</v>
      </c>
      <c r="L4242" s="11">
        <f>MONTH(Tabla1[[#This Row],[Fecha]])</f>
        <v>8</v>
      </c>
      <c r="M4242" s="11">
        <f>DAY(Tabla1[[#This Row],[Fecha]])</f>
        <v>6</v>
      </c>
      <c r="N4242" s="11">
        <f>WEEKDAY(Tabla1[[#This Row],[Fecha]],2)</f>
        <v>1</v>
      </c>
      <c r="O4242" s="11" t="str">
        <f t="shared" si="66"/>
        <v>Lunes</v>
      </c>
    </row>
    <row r="4243" spans="1:15" x14ac:dyDescent="0.25">
      <c r="A4243" s="4">
        <v>41127</v>
      </c>
      <c r="B4243">
        <v>1</v>
      </c>
      <c r="C4243">
        <v>2</v>
      </c>
      <c r="D4243" s="5" t="s">
        <v>37</v>
      </c>
      <c r="E4243" s="6">
        <v>424.58</v>
      </c>
      <c r="F4243" s="6">
        <v>1088.2</v>
      </c>
      <c r="G4243" s="6">
        <v>1512.78</v>
      </c>
      <c r="H4243" s="6" t="str">
        <f>VLOOKUP(Tabla1[[#This Row],[Caja]],Originales!$I$3:$K$6,2,FALSE)</f>
        <v>Tenerife Norte</v>
      </c>
      <c r="I4243" s="6" t="str">
        <f>VLOOKUP(Tabla1[[#This Row],[Caja]],Originales!$I$3:$K$6,3,FALSE)</f>
        <v>Tenerife</v>
      </c>
      <c r="J4243" s="9" t="str">
        <f>VLOOKUP(Tabla1[[#This Row],[CodigoEmpleado]],Originales!$M$3:$P$13,2,FALSE)</f>
        <v>Luis</v>
      </c>
      <c r="K4243" s="10">
        <f>YEAR(Tabla1[[#This Row],[Fecha]])</f>
        <v>2012</v>
      </c>
      <c r="L4243" s="11">
        <f>MONTH(Tabla1[[#This Row],[Fecha]])</f>
        <v>8</v>
      </c>
      <c r="M4243" s="11">
        <f>DAY(Tabla1[[#This Row],[Fecha]])</f>
        <v>6</v>
      </c>
      <c r="N4243" s="11">
        <f>WEEKDAY(Tabla1[[#This Row],[Fecha]],2)</f>
        <v>1</v>
      </c>
      <c r="O4243" s="11" t="str">
        <f t="shared" si="66"/>
        <v>Lunes</v>
      </c>
    </row>
    <row r="4244" spans="1:15" x14ac:dyDescent="0.25">
      <c r="A4244" s="4">
        <v>41127</v>
      </c>
      <c r="B4244">
        <v>2</v>
      </c>
      <c r="C4244">
        <v>1</v>
      </c>
      <c r="D4244" s="5" t="s">
        <v>40</v>
      </c>
      <c r="E4244" s="6">
        <v>514.53</v>
      </c>
      <c r="F4244" s="6">
        <v>999.24</v>
      </c>
      <c r="G4244" s="6">
        <v>1513.77</v>
      </c>
      <c r="H4244" s="6" t="str">
        <f>VLOOKUP(Tabla1[[#This Row],[Caja]],Originales!$I$3:$K$6,2,FALSE)</f>
        <v>Tenerife Sur</v>
      </c>
      <c r="I4244" s="6" t="str">
        <f>VLOOKUP(Tabla1[[#This Row],[Caja]],Originales!$I$3:$K$6,3,FALSE)</f>
        <v>Tenerife</v>
      </c>
      <c r="J4244" s="9" t="str">
        <f>VLOOKUP(Tabla1[[#This Row],[CodigoEmpleado]],Originales!$M$3:$P$13,2,FALSE)</f>
        <v>Pepe</v>
      </c>
      <c r="K4244" s="10">
        <f>YEAR(Tabla1[[#This Row],[Fecha]])</f>
        <v>2012</v>
      </c>
      <c r="L4244" s="11">
        <f>MONTH(Tabla1[[#This Row],[Fecha]])</f>
        <v>8</v>
      </c>
      <c r="M4244" s="11">
        <f>DAY(Tabla1[[#This Row],[Fecha]])</f>
        <v>6</v>
      </c>
      <c r="N4244" s="11">
        <f>WEEKDAY(Tabla1[[#This Row],[Fecha]],2)</f>
        <v>1</v>
      </c>
      <c r="O4244" s="11" t="str">
        <f t="shared" si="66"/>
        <v>Lunes</v>
      </c>
    </row>
    <row r="4245" spans="1:15" x14ac:dyDescent="0.25">
      <c r="A4245" s="4">
        <v>41127</v>
      </c>
      <c r="B4245">
        <v>2</v>
      </c>
      <c r="C4245">
        <v>2</v>
      </c>
      <c r="D4245" s="5" t="s">
        <v>41</v>
      </c>
      <c r="E4245" s="6">
        <v>687.86</v>
      </c>
      <c r="F4245" s="6">
        <v>1043.0899999999999</v>
      </c>
      <c r="G4245" s="6">
        <v>1730.95</v>
      </c>
      <c r="H4245" s="6" t="str">
        <f>VLOOKUP(Tabla1[[#This Row],[Caja]],Originales!$I$3:$K$6,2,FALSE)</f>
        <v>Tenerife Sur</v>
      </c>
      <c r="I4245" s="6" t="str">
        <f>VLOOKUP(Tabla1[[#This Row],[Caja]],Originales!$I$3:$K$6,3,FALSE)</f>
        <v>Tenerife</v>
      </c>
      <c r="J4245" s="9" t="str">
        <f>VLOOKUP(Tabla1[[#This Row],[CodigoEmpleado]],Originales!$M$3:$P$13,2,FALSE)</f>
        <v>Javi</v>
      </c>
      <c r="K4245" s="10">
        <f>YEAR(Tabla1[[#This Row],[Fecha]])</f>
        <v>2012</v>
      </c>
      <c r="L4245" s="11">
        <f>MONTH(Tabla1[[#This Row],[Fecha]])</f>
        <v>8</v>
      </c>
      <c r="M4245" s="11">
        <f>DAY(Tabla1[[#This Row],[Fecha]])</f>
        <v>6</v>
      </c>
      <c r="N4245" s="11">
        <f>WEEKDAY(Tabla1[[#This Row],[Fecha]],2)</f>
        <v>1</v>
      </c>
      <c r="O4245" s="11" t="str">
        <f t="shared" si="66"/>
        <v>Lunes</v>
      </c>
    </row>
    <row r="4246" spans="1:15" x14ac:dyDescent="0.25">
      <c r="A4246" s="4">
        <v>41127</v>
      </c>
      <c r="B4246">
        <v>3</v>
      </c>
      <c r="C4246">
        <v>1</v>
      </c>
      <c r="D4246" s="5" t="s">
        <v>43</v>
      </c>
      <c r="E4246" s="6">
        <v>647.42999999999995</v>
      </c>
      <c r="F4246" s="6">
        <v>1125</v>
      </c>
      <c r="G4246" s="6">
        <v>1772.43</v>
      </c>
      <c r="H4246" s="6" t="str">
        <f>VLOOKUP(Tabla1[[#This Row],[Caja]],Originales!$I$3:$K$6,2,FALSE)</f>
        <v>Las Canteras</v>
      </c>
      <c r="I4246" s="6" t="str">
        <f>VLOOKUP(Tabla1[[#This Row],[Caja]],Originales!$I$3:$K$6,3,FALSE)</f>
        <v>Las Palmas</v>
      </c>
      <c r="J4246" s="9" t="str">
        <f>VLOOKUP(Tabla1[[#This Row],[CodigoEmpleado]],Originales!$M$3:$P$13,2,FALSE)</f>
        <v>Jose</v>
      </c>
      <c r="K4246" s="10">
        <f>YEAR(Tabla1[[#This Row],[Fecha]])</f>
        <v>2012</v>
      </c>
      <c r="L4246" s="11">
        <f>MONTH(Tabla1[[#This Row],[Fecha]])</f>
        <v>8</v>
      </c>
      <c r="M4246" s="11">
        <f>DAY(Tabla1[[#This Row],[Fecha]])</f>
        <v>6</v>
      </c>
      <c r="N4246" s="11">
        <f>WEEKDAY(Tabla1[[#This Row],[Fecha]],2)</f>
        <v>1</v>
      </c>
      <c r="O4246" s="11" t="str">
        <f t="shared" si="66"/>
        <v>Lunes</v>
      </c>
    </row>
    <row r="4247" spans="1:15" x14ac:dyDescent="0.25">
      <c r="A4247" s="4">
        <v>41127</v>
      </c>
      <c r="B4247">
        <v>3</v>
      </c>
      <c r="C4247">
        <v>2</v>
      </c>
      <c r="D4247" s="5" t="s">
        <v>47</v>
      </c>
      <c r="E4247" s="6">
        <v>480.18</v>
      </c>
      <c r="F4247" s="6">
        <v>1062.51</v>
      </c>
      <c r="G4247" s="6">
        <v>1542.69</v>
      </c>
      <c r="H4247" s="6" t="str">
        <f>VLOOKUP(Tabla1[[#This Row],[Caja]],Originales!$I$3:$K$6,2,FALSE)</f>
        <v>Las Canteras</v>
      </c>
      <c r="I4247" s="6" t="str">
        <f>VLOOKUP(Tabla1[[#This Row],[Caja]],Originales!$I$3:$K$6,3,FALSE)</f>
        <v>Las Palmas</v>
      </c>
      <c r="J4247" s="9" t="str">
        <f>VLOOKUP(Tabla1[[#This Row],[CodigoEmpleado]],Originales!$M$3:$P$13,2,FALSE)</f>
        <v>Toño</v>
      </c>
      <c r="K4247" s="10">
        <f>YEAR(Tabla1[[#This Row],[Fecha]])</f>
        <v>2012</v>
      </c>
      <c r="L4247" s="11">
        <f>MONTH(Tabla1[[#This Row],[Fecha]])</f>
        <v>8</v>
      </c>
      <c r="M4247" s="11">
        <f>DAY(Tabla1[[#This Row],[Fecha]])</f>
        <v>6</v>
      </c>
      <c r="N4247" s="11">
        <f>WEEKDAY(Tabla1[[#This Row],[Fecha]],2)</f>
        <v>1</v>
      </c>
      <c r="O4247" s="11" t="str">
        <f t="shared" si="66"/>
        <v>Lunes</v>
      </c>
    </row>
    <row r="4248" spans="1:15" x14ac:dyDescent="0.25">
      <c r="A4248" s="4">
        <v>41127</v>
      </c>
      <c r="B4248">
        <v>4</v>
      </c>
      <c r="C4248">
        <v>1</v>
      </c>
      <c r="D4248" s="5" t="s">
        <v>24</v>
      </c>
      <c r="E4248" s="6">
        <v>423.51</v>
      </c>
      <c r="F4248" s="6">
        <v>1122.55</v>
      </c>
      <c r="G4248" s="6">
        <v>1546.06</v>
      </c>
      <c r="H4248" s="6" t="str">
        <f>VLOOKUP(Tabla1[[#This Row],[Caja]],Originales!$I$3:$K$6,2,FALSE)</f>
        <v>Telde</v>
      </c>
      <c r="I4248" s="6" t="str">
        <f>VLOOKUP(Tabla1[[#This Row],[Caja]],Originales!$I$3:$K$6,3,FALSE)</f>
        <v>Las Palmas</v>
      </c>
      <c r="J4248" s="9" t="str">
        <f>VLOOKUP(Tabla1[[#This Row],[CodigoEmpleado]],Originales!$M$3:$P$13,2,FALSE)</f>
        <v>Ana</v>
      </c>
      <c r="K4248" s="10">
        <f>YEAR(Tabla1[[#This Row],[Fecha]])</f>
        <v>2012</v>
      </c>
      <c r="L4248" s="11">
        <f>MONTH(Tabla1[[#This Row],[Fecha]])</f>
        <v>8</v>
      </c>
      <c r="M4248" s="11">
        <f>DAY(Tabla1[[#This Row],[Fecha]])</f>
        <v>6</v>
      </c>
      <c r="N4248" s="11">
        <f>WEEKDAY(Tabla1[[#This Row],[Fecha]],2)</f>
        <v>1</v>
      </c>
      <c r="O4248" s="11" t="str">
        <f t="shared" si="66"/>
        <v>Lunes</v>
      </c>
    </row>
    <row r="4249" spans="1:15" x14ac:dyDescent="0.25">
      <c r="A4249" s="4">
        <v>41127</v>
      </c>
      <c r="B4249">
        <v>4</v>
      </c>
      <c r="C4249">
        <v>2</v>
      </c>
      <c r="D4249" s="5" t="s">
        <v>30</v>
      </c>
      <c r="E4249" s="6">
        <v>654.5</v>
      </c>
      <c r="F4249" s="6">
        <v>1123.0999999999999</v>
      </c>
      <c r="G4249" s="6">
        <v>1777.6</v>
      </c>
      <c r="H4249" s="6" t="str">
        <f>VLOOKUP(Tabla1[[#This Row],[Caja]],Originales!$I$3:$K$6,2,FALSE)</f>
        <v>Telde</v>
      </c>
      <c r="I4249" s="6" t="str">
        <f>VLOOKUP(Tabla1[[#This Row],[Caja]],Originales!$I$3:$K$6,3,FALSE)</f>
        <v>Las Palmas</v>
      </c>
      <c r="J4249" s="9" t="str">
        <f>VLOOKUP(Tabla1[[#This Row],[CodigoEmpleado]],Originales!$M$3:$P$13,2,FALSE)</f>
        <v>Juan</v>
      </c>
      <c r="K4249" s="10">
        <f>YEAR(Tabla1[[#This Row],[Fecha]])</f>
        <v>2012</v>
      </c>
      <c r="L4249" s="11">
        <f>MONTH(Tabla1[[#This Row],[Fecha]])</f>
        <v>8</v>
      </c>
      <c r="M4249" s="11">
        <f>DAY(Tabla1[[#This Row],[Fecha]])</f>
        <v>6</v>
      </c>
      <c r="N4249" s="11">
        <f>WEEKDAY(Tabla1[[#This Row],[Fecha]],2)</f>
        <v>1</v>
      </c>
      <c r="O4249" s="11" t="str">
        <f t="shared" si="66"/>
        <v>Lunes</v>
      </c>
    </row>
    <row r="4250" spans="1:15" x14ac:dyDescent="0.25">
      <c r="A4250" s="4">
        <v>41128</v>
      </c>
      <c r="B4250">
        <v>1</v>
      </c>
      <c r="C4250">
        <v>1</v>
      </c>
      <c r="D4250" s="5" t="s">
        <v>16</v>
      </c>
      <c r="E4250" s="6">
        <v>657.22</v>
      </c>
      <c r="F4250" s="6">
        <v>1098.9100000000001</v>
      </c>
      <c r="G4250" s="6">
        <v>1756.13</v>
      </c>
      <c r="H4250" s="6" t="str">
        <f>VLOOKUP(Tabla1[[#This Row],[Caja]],Originales!$I$3:$K$6,2,FALSE)</f>
        <v>Tenerife Norte</v>
      </c>
      <c r="I4250" s="6" t="str">
        <f>VLOOKUP(Tabla1[[#This Row],[Caja]],Originales!$I$3:$K$6,3,FALSE)</f>
        <v>Tenerife</v>
      </c>
      <c r="J4250" s="9" t="str">
        <f>VLOOKUP(Tabla1[[#This Row],[CodigoEmpleado]],Originales!$M$3:$P$13,2,FALSE)</f>
        <v>Jorge</v>
      </c>
      <c r="K4250" s="10">
        <f>YEAR(Tabla1[[#This Row],[Fecha]])</f>
        <v>2012</v>
      </c>
      <c r="L4250" s="11">
        <f>MONTH(Tabla1[[#This Row],[Fecha]])</f>
        <v>8</v>
      </c>
      <c r="M4250" s="11">
        <f>DAY(Tabla1[[#This Row],[Fecha]])</f>
        <v>7</v>
      </c>
      <c r="N4250" s="11">
        <f>WEEKDAY(Tabla1[[#This Row],[Fecha]],2)</f>
        <v>2</v>
      </c>
      <c r="O4250" s="11" t="str">
        <f t="shared" si="66"/>
        <v>Martes</v>
      </c>
    </row>
    <row r="4251" spans="1:15" x14ac:dyDescent="0.25">
      <c r="A4251" s="4">
        <v>41128</v>
      </c>
      <c r="B4251">
        <v>1</v>
      </c>
      <c r="C4251">
        <v>2</v>
      </c>
      <c r="D4251" s="5" t="s">
        <v>22</v>
      </c>
      <c r="E4251" s="6">
        <v>663.01</v>
      </c>
      <c r="F4251" s="6">
        <v>1291.5899999999999</v>
      </c>
      <c r="G4251" s="6">
        <v>1954.6</v>
      </c>
      <c r="H4251" s="6" t="str">
        <f>VLOOKUP(Tabla1[[#This Row],[Caja]],Originales!$I$3:$K$6,2,FALSE)</f>
        <v>Tenerife Norte</v>
      </c>
      <c r="I4251" s="6" t="str">
        <f>VLOOKUP(Tabla1[[#This Row],[Caja]],Originales!$I$3:$K$6,3,FALSE)</f>
        <v>Tenerife</v>
      </c>
      <c r="J4251" s="9" t="str">
        <f>VLOOKUP(Tabla1[[#This Row],[CodigoEmpleado]],Originales!$M$3:$P$13,2,FALSE)</f>
        <v>Paco</v>
      </c>
      <c r="K4251" s="10">
        <f>YEAR(Tabla1[[#This Row],[Fecha]])</f>
        <v>2012</v>
      </c>
      <c r="L4251" s="11">
        <f>MONTH(Tabla1[[#This Row],[Fecha]])</f>
        <v>8</v>
      </c>
      <c r="M4251" s="11">
        <f>DAY(Tabla1[[#This Row],[Fecha]])</f>
        <v>7</v>
      </c>
      <c r="N4251" s="11">
        <f>WEEKDAY(Tabla1[[#This Row],[Fecha]],2)</f>
        <v>2</v>
      </c>
      <c r="O4251" s="11" t="str">
        <f t="shared" si="66"/>
        <v>Martes</v>
      </c>
    </row>
    <row r="4252" spans="1:15" x14ac:dyDescent="0.25">
      <c r="A4252" s="4">
        <v>41128</v>
      </c>
      <c r="B4252">
        <v>2</v>
      </c>
      <c r="C4252">
        <v>1</v>
      </c>
      <c r="D4252" s="5" t="s">
        <v>27</v>
      </c>
      <c r="E4252" s="6">
        <v>680.54</v>
      </c>
      <c r="F4252" s="6">
        <v>1104.19</v>
      </c>
      <c r="G4252" s="6">
        <v>1784.73</v>
      </c>
      <c r="H4252" s="6" t="str">
        <f>VLOOKUP(Tabla1[[#This Row],[Caja]],Originales!$I$3:$K$6,2,FALSE)</f>
        <v>Tenerife Sur</v>
      </c>
      <c r="I4252" s="6" t="str">
        <f>VLOOKUP(Tabla1[[#This Row],[Caja]],Originales!$I$3:$K$6,3,FALSE)</f>
        <v>Tenerife</v>
      </c>
      <c r="J4252" s="9" t="str">
        <f>VLOOKUP(Tabla1[[#This Row],[CodigoEmpleado]],Originales!$M$3:$P$13,2,FALSE)</f>
        <v>Bea</v>
      </c>
      <c r="K4252" s="10">
        <f>YEAR(Tabla1[[#This Row],[Fecha]])</f>
        <v>2012</v>
      </c>
      <c r="L4252" s="11">
        <f>MONTH(Tabla1[[#This Row],[Fecha]])</f>
        <v>8</v>
      </c>
      <c r="M4252" s="11">
        <f>DAY(Tabla1[[#This Row],[Fecha]])</f>
        <v>7</v>
      </c>
      <c r="N4252" s="11">
        <f>WEEKDAY(Tabla1[[#This Row],[Fecha]],2)</f>
        <v>2</v>
      </c>
      <c r="O4252" s="11" t="str">
        <f t="shared" si="66"/>
        <v>Martes</v>
      </c>
    </row>
    <row r="4253" spans="1:15" x14ac:dyDescent="0.25">
      <c r="A4253" s="4">
        <v>41128</v>
      </c>
      <c r="B4253">
        <v>2</v>
      </c>
      <c r="C4253">
        <v>2</v>
      </c>
      <c r="D4253" s="5" t="s">
        <v>32</v>
      </c>
      <c r="E4253" s="6">
        <v>647.21</v>
      </c>
      <c r="F4253" s="6">
        <v>1329.86</v>
      </c>
      <c r="G4253" s="6">
        <v>1977.07</v>
      </c>
      <c r="H4253" s="6" t="str">
        <f>VLOOKUP(Tabla1[[#This Row],[Caja]],Originales!$I$3:$K$6,2,FALSE)</f>
        <v>Tenerife Sur</v>
      </c>
      <c r="I4253" s="6" t="str">
        <f>VLOOKUP(Tabla1[[#This Row],[Caja]],Originales!$I$3:$K$6,3,FALSE)</f>
        <v>Tenerife</v>
      </c>
      <c r="J4253" s="9" t="str">
        <f>VLOOKUP(Tabla1[[#This Row],[CodigoEmpleado]],Originales!$M$3:$P$13,2,FALSE)</f>
        <v>Ana</v>
      </c>
      <c r="K4253" s="10">
        <f>YEAR(Tabla1[[#This Row],[Fecha]])</f>
        <v>2012</v>
      </c>
      <c r="L4253" s="11">
        <f>MONTH(Tabla1[[#This Row],[Fecha]])</f>
        <v>8</v>
      </c>
      <c r="M4253" s="11">
        <f>DAY(Tabla1[[#This Row],[Fecha]])</f>
        <v>7</v>
      </c>
      <c r="N4253" s="11">
        <f>WEEKDAY(Tabla1[[#This Row],[Fecha]],2)</f>
        <v>2</v>
      </c>
      <c r="O4253" s="11" t="str">
        <f t="shared" si="66"/>
        <v>Martes</v>
      </c>
    </row>
    <row r="4254" spans="1:15" x14ac:dyDescent="0.25">
      <c r="A4254" s="4">
        <v>41128</v>
      </c>
      <c r="B4254">
        <v>3</v>
      </c>
      <c r="C4254">
        <v>1</v>
      </c>
      <c r="D4254" s="5" t="s">
        <v>37</v>
      </c>
      <c r="E4254" s="6">
        <v>647.01</v>
      </c>
      <c r="F4254" s="6">
        <v>1067.99</v>
      </c>
      <c r="G4254" s="6">
        <v>1715</v>
      </c>
      <c r="H4254" s="6" t="str">
        <f>VLOOKUP(Tabla1[[#This Row],[Caja]],Originales!$I$3:$K$6,2,FALSE)</f>
        <v>Las Canteras</v>
      </c>
      <c r="I4254" s="6" t="str">
        <f>VLOOKUP(Tabla1[[#This Row],[Caja]],Originales!$I$3:$K$6,3,FALSE)</f>
        <v>Las Palmas</v>
      </c>
      <c r="J4254" s="9" t="str">
        <f>VLOOKUP(Tabla1[[#This Row],[CodigoEmpleado]],Originales!$M$3:$P$13,2,FALSE)</f>
        <v>Luis</v>
      </c>
      <c r="K4254" s="10">
        <f>YEAR(Tabla1[[#This Row],[Fecha]])</f>
        <v>2012</v>
      </c>
      <c r="L4254" s="11">
        <f>MONTH(Tabla1[[#This Row],[Fecha]])</f>
        <v>8</v>
      </c>
      <c r="M4254" s="11">
        <f>DAY(Tabla1[[#This Row],[Fecha]])</f>
        <v>7</v>
      </c>
      <c r="N4254" s="11">
        <f>WEEKDAY(Tabla1[[#This Row],[Fecha]],2)</f>
        <v>2</v>
      </c>
      <c r="O4254" s="11" t="str">
        <f t="shared" si="66"/>
        <v>Martes</v>
      </c>
    </row>
    <row r="4255" spans="1:15" x14ac:dyDescent="0.25">
      <c r="A4255" s="4">
        <v>41128</v>
      </c>
      <c r="B4255">
        <v>3</v>
      </c>
      <c r="C4255">
        <v>2</v>
      </c>
      <c r="D4255" s="5" t="s">
        <v>40</v>
      </c>
      <c r="E4255" s="6">
        <v>409.6</v>
      </c>
      <c r="F4255" s="6">
        <v>1143.82</v>
      </c>
      <c r="G4255" s="6">
        <v>1553.42</v>
      </c>
      <c r="H4255" s="6" t="str">
        <f>VLOOKUP(Tabla1[[#This Row],[Caja]],Originales!$I$3:$K$6,2,FALSE)</f>
        <v>Las Canteras</v>
      </c>
      <c r="I4255" s="6" t="str">
        <f>VLOOKUP(Tabla1[[#This Row],[Caja]],Originales!$I$3:$K$6,3,FALSE)</f>
        <v>Las Palmas</v>
      </c>
      <c r="J4255" s="9" t="str">
        <f>VLOOKUP(Tabla1[[#This Row],[CodigoEmpleado]],Originales!$M$3:$P$13,2,FALSE)</f>
        <v>Pepe</v>
      </c>
      <c r="K4255" s="10">
        <f>YEAR(Tabla1[[#This Row],[Fecha]])</f>
        <v>2012</v>
      </c>
      <c r="L4255" s="11">
        <f>MONTH(Tabla1[[#This Row],[Fecha]])</f>
        <v>8</v>
      </c>
      <c r="M4255" s="11">
        <f>DAY(Tabla1[[#This Row],[Fecha]])</f>
        <v>7</v>
      </c>
      <c r="N4255" s="11">
        <f>WEEKDAY(Tabla1[[#This Row],[Fecha]],2)</f>
        <v>2</v>
      </c>
      <c r="O4255" s="11" t="str">
        <f t="shared" si="66"/>
        <v>Martes</v>
      </c>
    </row>
    <row r="4256" spans="1:15" x14ac:dyDescent="0.25">
      <c r="A4256" s="4">
        <v>41128</v>
      </c>
      <c r="B4256">
        <v>4</v>
      </c>
      <c r="C4256">
        <v>1</v>
      </c>
      <c r="D4256" s="5" t="s">
        <v>41</v>
      </c>
      <c r="E4256" s="6">
        <v>553.23</v>
      </c>
      <c r="F4256" s="6">
        <v>1122.3699999999999</v>
      </c>
      <c r="G4256" s="6">
        <v>1675.6</v>
      </c>
      <c r="H4256" s="6" t="str">
        <f>VLOOKUP(Tabla1[[#This Row],[Caja]],Originales!$I$3:$K$6,2,FALSE)</f>
        <v>Telde</v>
      </c>
      <c r="I4256" s="6" t="str">
        <f>VLOOKUP(Tabla1[[#This Row],[Caja]],Originales!$I$3:$K$6,3,FALSE)</f>
        <v>Las Palmas</v>
      </c>
      <c r="J4256" s="9" t="str">
        <f>VLOOKUP(Tabla1[[#This Row],[CodigoEmpleado]],Originales!$M$3:$P$13,2,FALSE)</f>
        <v>Javi</v>
      </c>
      <c r="K4256" s="10">
        <f>YEAR(Tabla1[[#This Row],[Fecha]])</f>
        <v>2012</v>
      </c>
      <c r="L4256" s="11">
        <f>MONTH(Tabla1[[#This Row],[Fecha]])</f>
        <v>8</v>
      </c>
      <c r="M4256" s="11">
        <f>DAY(Tabla1[[#This Row],[Fecha]])</f>
        <v>7</v>
      </c>
      <c r="N4256" s="11">
        <f>WEEKDAY(Tabla1[[#This Row],[Fecha]],2)</f>
        <v>2</v>
      </c>
      <c r="O4256" s="11" t="str">
        <f t="shared" si="66"/>
        <v>Martes</v>
      </c>
    </row>
    <row r="4257" spans="1:15" x14ac:dyDescent="0.25">
      <c r="A4257" s="4">
        <v>41128</v>
      </c>
      <c r="B4257">
        <v>4</v>
      </c>
      <c r="C4257">
        <v>2</v>
      </c>
      <c r="D4257" s="5" t="s">
        <v>43</v>
      </c>
      <c r="E4257" s="6">
        <v>637.21</v>
      </c>
      <c r="F4257" s="6">
        <v>1429.59</v>
      </c>
      <c r="G4257" s="6">
        <v>2066.8000000000002</v>
      </c>
      <c r="H4257" s="6" t="str">
        <f>VLOOKUP(Tabla1[[#This Row],[Caja]],Originales!$I$3:$K$6,2,FALSE)</f>
        <v>Telde</v>
      </c>
      <c r="I4257" s="6" t="str">
        <f>VLOOKUP(Tabla1[[#This Row],[Caja]],Originales!$I$3:$K$6,3,FALSE)</f>
        <v>Las Palmas</v>
      </c>
      <c r="J4257" s="9" t="str">
        <f>VLOOKUP(Tabla1[[#This Row],[CodigoEmpleado]],Originales!$M$3:$P$13,2,FALSE)</f>
        <v>Jose</v>
      </c>
      <c r="K4257" s="10">
        <f>YEAR(Tabla1[[#This Row],[Fecha]])</f>
        <v>2012</v>
      </c>
      <c r="L4257" s="11">
        <f>MONTH(Tabla1[[#This Row],[Fecha]])</f>
        <v>8</v>
      </c>
      <c r="M4257" s="11">
        <f>DAY(Tabla1[[#This Row],[Fecha]])</f>
        <v>7</v>
      </c>
      <c r="N4257" s="11">
        <f>WEEKDAY(Tabla1[[#This Row],[Fecha]],2)</f>
        <v>2</v>
      </c>
      <c r="O4257" s="11" t="str">
        <f t="shared" si="66"/>
        <v>Martes</v>
      </c>
    </row>
    <row r="4258" spans="1:15" x14ac:dyDescent="0.25">
      <c r="A4258" s="4">
        <v>41129</v>
      </c>
      <c r="B4258">
        <v>1</v>
      </c>
      <c r="C4258">
        <v>1</v>
      </c>
      <c r="D4258" s="5" t="s">
        <v>47</v>
      </c>
      <c r="E4258" s="6">
        <v>385.24</v>
      </c>
      <c r="F4258" s="6">
        <v>1125.17</v>
      </c>
      <c r="G4258" s="6">
        <v>1510.41</v>
      </c>
      <c r="H4258" s="6" t="str">
        <f>VLOOKUP(Tabla1[[#This Row],[Caja]],Originales!$I$3:$K$6,2,FALSE)</f>
        <v>Tenerife Norte</v>
      </c>
      <c r="I4258" s="6" t="str">
        <f>VLOOKUP(Tabla1[[#This Row],[Caja]],Originales!$I$3:$K$6,3,FALSE)</f>
        <v>Tenerife</v>
      </c>
      <c r="J4258" s="9" t="str">
        <f>VLOOKUP(Tabla1[[#This Row],[CodigoEmpleado]],Originales!$M$3:$P$13,2,FALSE)</f>
        <v>Toño</v>
      </c>
      <c r="K4258" s="10">
        <f>YEAR(Tabla1[[#This Row],[Fecha]])</f>
        <v>2012</v>
      </c>
      <c r="L4258" s="11">
        <f>MONTH(Tabla1[[#This Row],[Fecha]])</f>
        <v>8</v>
      </c>
      <c r="M4258" s="11">
        <f>DAY(Tabla1[[#This Row],[Fecha]])</f>
        <v>8</v>
      </c>
      <c r="N4258" s="11">
        <f>WEEKDAY(Tabla1[[#This Row],[Fecha]],2)</f>
        <v>3</v>
      </c>
      <c r="O4258" s="11" t="str">
        <f t="shared" si="66"/>
        <v>Miércoles</v>
      </c>
    </row>
    <row r="4259" spans="1:15" x14ac:dyDescent="0.25">
      <c r="A4259" s="4">
        <v>41129</v>
      </c>
      <c r="B4259">
        <v>1</v>
      </c>
      <c r="C4259">
        <v>2</v>
      </c>
      <c r="D4259" s="5" t="s">
        <v>24</v>
      </c>
      <c r="E4259" s="6">
        <v>783.6</v>
      </c>
      <c r="F4259" s="6">
        <v>1184.07</v>
      </c>
      <c r="G4259" s="6">
        <v>1967.67</v>
      </c>
      <c r="H4259" s="6" t="str">
        <f>VLOOKUP(Tabla1[[#This Row],[Caja]],Originales!$I$3:$K$6,2,FALSE)</f>
        <v>Tenerife Norte</v>
      </c>
      <c r="I4259" s="6" t="str">
        <f>VLOOKUP(Tabla1[[#This Row],[Caja]],Originales!$I$3:$K$6,3,FALSE)</f>
        <v>Tenerife</v>
      </c>
      <c r="J4259" s="9" t="str">
        <f>VLOOKUP(Tabla1[[#This Row],[CodigoEmpleado]],Originales!$M$3:$P$13,2,FALSE)</f>
        <v>Ana</v>
      </c>
      <c r="K4259" s="10">
        <f>YEAR(Tabla1[[#This Row],[Fecha]])</f>
        <v>2012</v>
      </c>
      <c r="L4259" s="11">
        <f>MONTH(Tabla1[[#This Row],[Fecha]])</f>
        <v>8</v>
      </c>
      <c r="M4259" s="11">
        <f>DAY(Tabla1[[#This Row],[Fecha]])</f>
        <v>8</v>
      </c>
      <c r="N4259" s="11">
        <f>WEEKDAY(Tabla1[[#This Row],[Fecha]],2)</f>
        <v>3</v>
      </c>
      <c r="O4259" s="11" t="str">
        <f t="shared" si="66"/>
        <v>Miércoles</v>
      </c>
    </row>
    <row r="4260" spans="1:15" x14ac:dyDescent="0.25">
      <c r="A4260" s="4">
        <v>41129</v>
      </c>
      <c r="B4260">
        <v>2</v>
      </c>
      <c r="C4260">
        <v>1</v>
      </c>
      <c r="D4260" s="5" t="s">
        <v>30</v>
      </c>
      <c r="E4260" s="6">
        <v>684.28</v>
      </c>
      <c r="F4260" s="6">
        <v>1095.99</v>
      </c>
      <c r="G4260" s="6">
        <v>1780.27</v>
      </c>
      <c r="H4260" s="6" t="str">
        <f>VLOOKUP(Tabla1[[#This Row],[Caja]],Originales!$I$3:$K$6,2,FALSE)</f>
        <v>Tenerife Sur</v>
      </c>
      <c r="I4260" s="6" t="str">
        <f>VLOOKUP(Tabla1[[#This Row],[Caja]],Originales!$I$3:$K$6,3,FALSE)</f>
        <v>Tenerife</v>
      </c>
      <c r="J4260" s="9" t="str">
        <f>VLOOKUP(Tabla1[[#This Row],[CodigoEmpleado]],Originales!$M$3:$P$13,2,FALSE)</f>
        <v>Juan</v>
      </c>
      <c r="K4260" s="10">
        <f>YEAR(Tabla1[[#This Row],[Fecha]])</f>
        <v>2012</v>
      </c>
      <c r="L4260" s="11">
        <f>MONTH(Tabla1[[#This Row],[Fecha]])</f>
        <v>8</v>
      </c>
      <c r="M4260" s="11">
        <f>DAY(Tabla1[[#This Row],[Fecha]])</f>
        <v>8</v>
      </c>
      <c r="N4260" s="11">
        <f>WEEKDAY(Tabla1[[#This Row],[Fecha]],2)</f>
        <v>3</v>
      </c>
      <c r="O4260" s="11" t="str">
        <f t="shared" si="66"/>
        <v>Miércoles</v>
      </c>
    </row>
    <row r="4261" spans="1:15" x14ac:dyDescent="0.25">
      <c r="A4261" s="4">
        <v>41129</v>
      </c>
      <c r="B4261">
        <v>2</v>
      </c>
      <c r="C4261">
        <v>2</v>
      </c>
      <c r="D4261" s="5" t="s">
        <v>16</v>
      </c>
      <c r="E4261" s="6">
        <v>397.44</v>
      </c>
      <c r="F4261" s="6">
        <v>1166.51</v>
      </c>
      <c r="G4261" s="6">
        <v>1563.95</v>
      </c>
      <c r="H4261" s="6" t="str">
        <f>VLOOKUP(Tabla1[[#This Row],[Caja]],Originales!$I$3:$K$6,2,FALSE)</f>
        <v>Tenerife Sur</v>
      </c>
      <c r="I4261" s="6" t="str">
        <f>VLOOKUP(Tabla1[[#This Row],[Caja]],Originales!$I$3:$K$6,3,FALSE)</f>
        <v>Tenerife</v>
      </c>
      <c r="J4261" s="9" t="str">
        <f>VLOOKUP(Tabla1[[#This Row],[CodigoEmpleado]],Originales!$M$3:$P$13,2,FALSE)</f>
        <v>Jorge</v>
      </c>
      <c r="K4261" s="10">
        <f>YEAR(Tabla1[[#This Row],[Fecha]])</f>
        <v>2012</v>
      </c>
      <c r="L4261" s="11">
        <f>MONTH(Tabla1[[#This Row],[Fecha]])</f>
        <v>8</v>
      </c>
      <c r="M4261" s="11">
        <f>DAY(Tabla1[[#This Row],[Fecha]])</f>
        <v>8</v>
      </c>
      <c r="N4261" s="11">
        <f>WEEKDAY(Tabla1[[#This Row],[Fecha]],2)</f>
        <v>3</v>
      </c>
      <c r="O4261" s="11" t="str">
        <f t="shared" si="66"/>
        <v>Miércoles</v>
      </c>
    </row>
    <row r="4262" spans="1:15" x14ac:dyDescent="0.25">
      <c r="A4262" s="4">
        <v>41129</v>
      </c>
      <c r="B4262">
        <v>3</v>
      </c>
      <c r="C4262">
        <v>1</v>
      </c>
      <c r="D4262" s="5" t="s">
        <v>22</v>
      </c>
      <c r="E4262" s="6">
        <v>566.55999999999995</v>
      </c>
      <c r="F4262" s="6">
        <v>1022.56</v>
      </c>
      <c r="G4262" s="6">
        <v>1589.12</v>
      </c>
      <c r="H4262" s="6" t="str">
        <f>VLOOKUP(Tabla1[[#This Row],[Caja]],Originales!$I$3:$K$6,2,FALSE)</f>
        <v>Las Canteras</v>
      </c>
      <c r="I4262" s="6" t="str">
        <f>VLOOKUP(Tabla1[[#This Row],[Caja]],Originales!$I$3:$K$6,3,FALSE)</f>
        <v>Las Palmas</v>
      </c>
      <c r="J4262" s="9" t="str">
        <f>VLOOKUP(Tabla1[[#This Row],[CodigoEmpleado]],Originales!$M$3:$P$13,2,FALSE)</f>
        <v>Paco</v>
      </c>
      <c r="K4262" s="10">
        <f>YEAR(Tabla1[[#This Row],[Fecha]])</f>
        <v>2012</v>
      </c>
      <c r="L4262" s="11">
        <f>MONTH(Tabla1[[#This Row],[Fecha]])</f>
        <v>8</v>
      </c>
      <c r="M4262" s="11">
        <f>DAY(Tabla1[[#This Row],[Fecha]])</f>
        <v>8</v>
      </c>
      <c r="N4262" s="11">
        <f>WEEKDAY(Tabla1[[#This Row],[Fecha]],2)</f>
        <v>3</v>
      </c>
      <c r="O4262" s="11" t="str">
        <f t="shared" si="66"/>
        <v>Miércoles</v>
      </c>
    </row>
    <row r="4263" spans="1:15" x14ac:dyDescent="0.25">
      <c r="A4263" s="4">
        <v>41129</v>
      </c>
      <c r="B4263">
        <v>3</v>
      </c>
      <c r="C4263">
        <v>2</v>
      </c>
      <c r="D4263" s="5" t="s">
        <v>27</v>
      </c>
      <c r="E4263" s="6">
        <v>559.89</v>
      </c>
      <c r="F4263" s="6">
        <v>1180.4100000000001</v>
      </c>
      <c r="G4263" s="6">
        <v>1740.3</v>
      </c>
      <c r="H4263" s="6" t="str">
        <f>VLOOKUP(Tabla1[[#This Row],[Caja]],Originales!$I$3:$K$6,2,FALSE)</f>
        <v>Las Canteras</v>
      </c>
      <c r="I4263" s="6" t="str">
        <f>VLOOKUP(Tabla1[[#This Row],[Caja]],Originales!$I$3:$K$6,3,FALSE)</f>
        <v>Las Palmas</v>
      </c>
      <c r="J4263" s="9" t="str">
        <f>VLOOKUP(Tabla1[[#This Row],[CodigoEmpleado]],Originales!$M$3:$P$13,2,FALSE)</f>
        <v>Bea</v>
      </c>
      <c r="K4263" s="10">
        <f>YEAR(Tabla1[[#This Row],[Fecha]])</f>
        <v>2012</v>
      </c>
      <c r="L4263" s="11">
        <f>MONTH(Tabla1[[#This Row],[Fecha]])</f>
        <v>8</v>
      </c>
      <c r="M4263" s="11">
        <f>DAY(Tabla1[[#This Row],[Fecha]])</f>
        <v>8</v>
      </c>
      <c r="N4263" s="11">
        <f>WEEKDAY(Tabla1[[#This Row],[Fecha]],2)</f>
        <v>3</v>
      </c>
      <c r="O4263" s="11" t="str">
        <f t="shared" si="66"/>
        <v>Miércoles</v>
      </c>
    </row>
    <row r="4264" spans="1:15" x14ac:dyDescent="0.25">
      <c r="A4264" s="4">
        <v>41129</v>
      </c>
      <c r="B4264">
        <v>4</v>
      </c>
      <c r="C4264">
        <v>1</v>
      </c>
      <c r="D4264" s="5" t="s">
        <v>32</v>
      </c>
      <c r="E4264" s="6">
        <v>631.36</v>
      </c>
      <c r="F4264" s="6">
        <v>966.51</v>
      </c>
      <c r="G4264" s="6">
        <v>1597.87</v>
      </c>
      <c r="H4264" s="6" t="str">
        <f>VLOOKUP(Tabla1[[#This Row],[Caja]],Originales!$I$3:$K$6,2,FALSE)</f>
        <v>Telde</v>
      </c>
      <c r="I4264" s="6" t="str">
        <f>VLOOKUP(Tabla1[[#This Row],[Caja]],Originales!$I$3:$K$6,3,FALSE)</f>
        <v>Las Palmas</v>
      </c>
      <c r="J4264" s="9" t="str">
        <f>VLOOKUP(Tabla1[[#This Row],[CodigoEmpleado]],Originales!$M$3:$P$13,2,FALSE)</f>
        <v>Ana</v>
      </c>
      <c r="K4264" s="10">
        <f>YEAR(Tabla1[[#This Row],[Fecha]])</f>
        <v>2012</v>
      </c>
      <c r="L4264" s="11">
        <f>MONTH(Tabla1[[#This Row],[Fecha]])</f>
        <v>8</v>
      </c>
      <c r="M4264" s="11">
        <f>DAY(Tabla1[[#This Row],[Fecha]])</f>
        <v>8</v>
      </c>
      <c r="N4264" s="11">
        <f>WEEKDAY(Tabla1[[#This Row],[Fecha]],2)</f>
        <v>3</v>
      </c>
      <c r="O4264" s="11" t="str">
        <f t="shared" si="66"/>
        <v>Miércoles</v>
      </c>
    </row>
    <row r="4265" spans="1:15" x14ac:dyDescent="0.25">
      <c r="A4265" s="4">
        <v>41129</v>
      </c>
      <c r="B4265">
        <v>4</v>
      </c>
      <c r="C4265">
        <v>2</v>
      </c>
      <c r="D4265" s="5" t="s">
        <v>37</v>
      </c>
      <c r="E4265" s="6">
        <v>612.91999999999996</v>
      </c>
      <c r="F4265" s="6">
        <v>1052.26</v>
      </c>
      <c r="G4265" s="6">
        <v>1665.18</v>
      </c>
      <c r="H4265" s="6" t="str">
        <f>VLOOKUP(Tabla1[[#This Row],[Caja]],Originales!$I$3:$K$6,2,FALSE)</f>
        <v>Telde</v>
      </c>
      <c r="I4265" s="6" t="str">
        <f>VLOOKUP(Tabla1[[#This Row],[Caja]],Originales!$I$3:$K$6,3,FALSE)</f>
        <v>Las Palmas</v>
      </c>
      <c r="J4265" s="9" t="str">
        <f>VLOOKUP(Tabla1[[#This Row],[CodigoEmpleado]],Originales!$M$3:$P$13,2,FALSE)</f>
        <v>Luis</v>
      </c>
      <c r="K4265" s="10">
        <f>YEAR(Tabla1[[#This Row],[Fecha]])</f>
        <v>2012</v>
      </c>
      <c r="L4265" s="11">
        <f>MONTH(Tabla1[[#This Row],[Fecha]])</f>
        <v>8</v>
      </c>
      <c r="M4265" s="11">
        <f>DAY(Tabla1[[#This Row],[Fecha]])</f>
        <v>8</v>
      </c>
      <c r="N4265" s="11">
        <f>WEEKDAY(Tabla1[[#This Row],[Fecha]],2)</f>
        <v>3</v>
      </c>
      <c r="O4265" s="11" t="str">
        <f t="shared" si="66"/>
        <v>Miércoles</v>
      </c>
    </row>
    <row r="4266" spans="1:15" x14ac:dyDescent="0.25">
      <c r="A4266" s="4">
        <v>41130</v>
      </c>
      <c r="B4266">
        <v>1</v>
      </c>
      <c r="C4266">
        <v>1</v>
      </c>
      <c r="D4266" s="5" t="s">
        <v>40</v>
      </c>
      <c r="E4266" s="6">
        <v>558.86</v>
      </c>
      <c r="F4266" s="6">
        <v>1137.8800000000001</v>
      </c>
      <c r="G4266" s="6">
        <v>1696.74</v>
      </c>
      <c r="H4266" s="6" t="str">
        <f>VLOOKUP(Tabla1[[#This Row],[Caja]],Originales!$I$3:$K$6,2,FALSE)</f>
        <v>Tenerife Norte</v>
      </c>
      <c r="I4266" s="6" t="str">
        <f>VLOOKUP(Tabla1[[#This Row],[Caja]],Originales!$I$3:$K$6,3,FALSE)</f>
        <v>Tenerife</v>
      </c>
      <c r="J4266" s="9" t="str">
        <f>VLOOKUP(Tabla1[[#This Row],[CodigoEmpleado]],Originales!$M$3:$P$13,2,FALSE)</f>
        <v>Pepe</v>
      </c>
      <c r="K4266" s="10">
        <f>YEAR(Tabla1[[#This Row],[Fecha]])</f>
        <v>2012</v>
      </c>
      <c r="L4266" s="11">
        <f>MONTH(Tabla1[[#This Row],[Fecha]])</f>
        <v>8</v>
      </c>
      <c r="M4266" s="11">
        <f>DAY(Tabla1[[#This Row],[Fecha]])</f>
        <v>9</v>
      </c>
      <c r="N4266" s="11">
        <f>WEEKDAY(Tabla1[[#This Row],[Fecha]],2)</f>
        <v>4</v>
      </c>
      <c r="O4266" s="11" t="str">
        <f t="shared" si="66"/>
        <v>Jueves</v>
      </c>
    </row>
    <row r="4267" spans="1:15" x14ac:dyDescent="0.25">
      <c r="A4267" s="4">
        <v>41130</v>
      </c>
      <c r="B4267">
        <v>1</v>
      </c>
      <c r="C4267">
        <v>2</v>
      </c>
      <c r="D4267" s="5" t="s">
        <v>41</v>
      </c>
      <c r="E4267" s="6">
        <v>544.99</v>
      </c>
      <c r="F4267" s="6">
        <v>1354.56</v>
      </c>
      <c r="G4267" s="6">
        <v>1899.55</v>
      </c>
      <c r="H4267" s="6" t="str">
        <f>VLOOKUP(Tabla1[[#This Row],[Caja]],Originales!$I$3:$K$6,2,FALSE)</f>
        <v>Tenerife Norte</v>
      </c>
      <c r="I4267" s="6" t="str">
        <f>VLOOKUP(Tabla1[[#This Row],[Caja]],Originales!$I$3:$K$6,3,FALSE)</f>
        <v>Tenerife</v>
      </c>
      <c r="J4267" s="9" t="str">
        <f>VLOOKUP(Tabla1[[#This Row],[CodigoEmpleado]],Originales!$M$3:$P$13,2,FALSE)</f>
        <v>Javi</v>
      </c>
      <c r="K4267" s="10">
        <f>YEAR(Tabla1[[#This Row],[Fecha]])</f>
        <v>2012</v>
      </c>
      <c r="L4267" s="11">
        <f>MONTH(Tabla1[[#This Row],[Fecha]])</f>
        <v>8</v>
      </c>
      <c r="M4267" s="11">
        <f>DAY(Tabla1[[#This Row],[Fecha]])</f>
        <v>9</v>
      </c>
      <c r="N4267" s="11">
        <f>WEEKDAY(Tabla1[[#This Row],[Fecha]],2)</f>
        <v>4</v>
      </c>
      <c r="O4267" s="11" t="str">
        <f t="shared" si="66"/>
        <v>Jueves</v>
      </c>
    </row>
    <row r="4268" spans="1:15" x14ac:dyDescent="0.25">
      <c r="A4268" s="4">
        <v>41130</v>
      </c>
      <c r="B4268">
        <v>2</v>
      </c>
      <c r="C4268">
        <v>1</v>
      </c>
      <c r="D4268" s="5" t="s">
        <v>43</v>
      </c>
      <c r="E4268" s="6">
        <v>470.54</v>
      </c>
      <c r="F4268" s="6">
        <v>1088.44</v>
      </c>
      <c r="G4268" s="6">
        <v>1558.98</v>
      </c>
      <c r="H4268" s="6" t="str">
        <f>VLOOKUP(Tabla1[[#This Row],[Caja]],Originales!$I$3:$K$6,2,FALSE)</f>
        <v>Tenerife Sur</v>
      </c>
      <c r="I4268" s="6" t="str">
        <f>VLOOKUP(Tabla1[[#This Row],[Caja]],Originales!$I$3:$K$6,3,FALSE)</f>
        <v>Tenerife</v>
      </c>
      <c r="J4268" s="9" t="str">
        <f>VLOOKUP(Tabla1[[#This Row],[CodigoEmpleado]],Originales!$M$3:$P$13,2,FALSE)</f>
        <v>Jose</v>
      </c>
      <c r="K4268" s="10">
        <f>YEAR(Tabla1[[#This Row],[Fecha]])</f>
        <v>2012</v>
      </c>
      <c r="L4268" s="11">
        <f>MONTH(Tabla1[[#This Row],[Fecha]])</f>
        <v>8</v>
      </c>
      <c r="M4268" s="11">
        <f>DAY(Tabla1[[#This Row],[Fecha]])</f>
        <v>9</v>
      </c>
      <c r="N4268" s="11">
        <f>WEEKDAY(Tabla1[[#This Row],[Fecha]],2)</f>
        <v>4</v>
      </c>
      <c r="O4268" s="11" t="str">
        <f t="shared" si="66"/>
        <v>Jueves</v>
      </c>
    </row>
    <row r="4269" spans="1:15" x14ac:dyDescent="0.25">
      <c r="A4269" s="4">
        <v>41130</v>
      </c>
      <c r="B4269">
        <v>2</v>
      </c>
      <c r="C4269">
        <v>2</v>
      </c>
      <c r="D4269" s="5" t="s">
        <v>47</v>
      </c>
      <c r="E4269" s="6">
        <v>792.8</v>
      </c>
      <c r="F4269" s="6">
        <v>1300.8800000000001</v>
      </c>
      <c r="G4269" s="6">
        <v>2093.6799999999998</v>
      </c>
      <c r="H4269" s="6" t="str">
        <f>VLOOKUP(Tabla1[[#This Row],[Caja]],Originales!$I$3:$K$6,2,FALSE)</f>
        <v>Tenerife Sur</v>
      </c>
      <c r="I4269" s="6" t="str">
        <f>VLOOKUP(Tabla1[[#This Row],[Caja]],Originales!$I$3:$K$6,3,FALSE)</f>
        <v>Tenerife</v>
      </c>
      <c r="J4269" s="9" t="str">
        <f>VLOOKUP(Tabla1[[#This Row],[CodigoEmpleado]],Originales!$M$3:$P$13,2,FALSE)</f>
        <v>Toño</v>
      </c>
      <c r="K4269" s="10">
        <f>YEAR(Tabla1[[#This Row],[Fecha]])</f>
        <v>2012</v>
      </c>
      <c r="L4269" s="11">
        <f>MONTH(Tabla1[[#This Row],[Fecha]])</f>
        <v>8</v>
      </c>
      <c r="M4269" s="11">
        <f>DAY(Tabla1[[#This Row],[Fecha]])</f>
        <v>9</v>
      </c>
      <c r="N4269" s="11">
        <f>WEEKDAY(Tabla1[[#This Row],[Fecha]],2)</f>
        <v>4</v>
      </c>
      <c r="O4269" s="11" t="str">
        <f t="shared" si="66"/>
        <v>Jueves</v>
      </c>
    </row>
    <row r="4270" spans="1:15" x14ac:dyDescent="0.25">
      <c r="A4270" s="4">
        <v>41130</v>
      </c>
      <c r="B4270">
        <v>3</v>
      </c>
      <c r="C4270">
        <v>1</v>
      </c>
      <c r="D4270" s="5" t="s">
        <v>24</v>
      </c>
      <c r="E4270" s="6">
        <v>636.88</v>
      </c>
      <c r="F4270" s="6">
        <v>977.97</v>
      </c>
      <c r="G4270" s="6">
        <v>1614.85</v>
      </c>
      <c r="H4270" s="6" t="str">
        <f>VLOOKUP(Tabla1[[#This Row],[Caja]],Originales!$I$3:$K$6,2,FALSE)</f>
        <v>Las Canteras</v>
      </c>
      <c r="I4270" s="6" t="str">
        <f>VLOOKUP(Tabla1[[#This Row],[Caja]],Originales!$I$3:$K$6,3,FALSE)</f>
        <v>Las Palmas</v>
      </c>
      <c r="J4270" s="9" t="str">
        <f>VLOOKUP(Tabla1[[#This Row],[CodigoEmpleado]],Originales!$M$3:$P$13,2,FALSE)</f>
        <v>Ana</v>
      </c>
      <c r="K4270" s="10">
        <f>YEAR(Tabla1[[#This Row],[Fecha]])</f>
        <v>2012</v>
      </c>
      <c r="L4270" s="11">
        <f>MONTH(Tabla1[[#This Row],[Fecha]])</f>
        <v>8</v>
      </c>
      <c r="M4270" s="11">
        <f>DAY(Tabla1[[#This Row],[Fecha]])</f>
        <v>9</v>
      </c>
      <c r="N4270" s="11">
        <f>WEEKDAY(Tabla1[[#This Row],[Fecha]],2)</f>
        <v>4</v>
      </c>
      <c r="O4270" s="11" t="str">
        <f t="shared" si="66"/>
        <v>Jueves</v>
      </c>
    </row>
    <row r="4271" spans="1:15" x14ac:dyDescent="0.25">
      <c r="A4271" s="4">
        <v>41130</v>
      </c>
      <c r="B4271">
        <v>3</v>
      </c>
      <c r="C4271">
        <v>2</v>
      </c>
      <c r="D4271" s="5" t="s">
        <v>30</v>
      </c>
      <c r="E4271" s="6">
        <v>616.02</v>
      </c>
      <c r="F4271" s="6">
        <v>1113.73</v>
      </c>
      <c r="G4271" s="6">
        <v>1729.75</v>
      </c>
      <c r="H4271" s="6" t="str">
        <f>VLOOKUP(Tabla1[[#This Row],[Caja]],Originales!$I$3:$K$6,2,FALSE)</f>
        <v>Las Canteras</v>
      </c>
      <c r="I4271" s="6" t="str">
        <f>VLOOKUP(Tabla1[[#This Row],[Caja]],Originales!$I$3:$K$6,3,FALSE)</f>
        <v>Las Palmas</v>
      </c>
      <c r="J4271" s="9" t="str">
        <f>VLOOKUP(Tabla1[[#This Row],[CodigoEmpleado]],Originales!$M$3:$P$13,2,FALSE)</f>
        <v>Juan</v>
      </c>
      <c r="K4271" s="10">
        <f>YEAR(Tabla1[[#This Row],[Fecha]])</f>
        <v>2012</v>
      </c>
      <c r="L4271" s="11">
        <f>MONTH(Tabla1[[#This Row],[Fecha]])</f>
        <v>8</v>
      </c>
      <c r="M4271" s="11">
        <f>DAY(Tabla1[[#This Row],[Fecha]])</f>
        <v>9</v>
      </c>
      <c r="N4271" s="11">
        <f>WEEKDAY(Tabla1[[#This Row],[Fecha]],2)</f>
        <v>4</v>
      </c>
      <c r="O4271" s="11" t="str">
        <f t="shared" si="66"/>
        <v>Jueves</v>
      </c>
    </row>
    <row r="4272" spans="1:15" x14ac:dyDescent="0.25">
      <c r="A4272" s="4">
        <v>41130</v>
      </c>
      <c r="B4272">
        <v>4</v>
      </c>
      <c r="C4272">
        <v>1</v>
      </c>
      <c r="D4272" s="5" t="s">
        <v>16</v>
      </c>
      <c r="E4272" s="6">
        <v>525.9</v>
      </c>
      <c r="F4272" s="6">
        <v>978.09</v>
      </c>
      <c r="G4272" s="6">
        <v>1503.99</v>
      </c>
      <c r="H4272" s="6" t="str">
        <f>VLOOKUP(Tabla1[[#This Row],[Caja]],Originales!$I$3:$K$6,2,FALSE)</f>
        <v>Telde</v>
      </c>
      <c r="I4272" s="6" t="str">
        <f>VLOOKUP(Tabla1[[#This Row],[Caja]],Originales!$I$3:$K$6,3,FALSE)</f>
        <v>Las Palmas</v>
      </c>
      <c r="J4272" s="9" t="str">
        <f>VLOOKUP(Tabla1[[#This Row],[CodigoEmpleado]],Originales!$M$3:$P$13,2,FALSE)</f>
        <v>Jorge</v>
      </c>
      <c r="K4272" s="10">
        <f>YEAR(Tabla1[[#This Row],[Fecha]])</f>
        <v>2012</v>
      </c>
      <c r="L4272" s="11">
        <f>MONTH(Tabla1[[#This Row],[Fecha]])</f>
        <v>8</v>
      </c>
      <c r="M4272" s="11">
        <f>DAY(Tabla1[[#This Row],[Fecha]])</f>
        <v>9</v>
      </c>
      <c r="N4272" s="11">
        <f>WEEKDAY(Tabla1[[#This Row],[Fecha]],2)</f>
        <v>4</v>
      </c>
      <c r="O4272" s="11" t="str">
        <f t="shared" si="66"/>
        <v>Jueves</v>
      </c>
    </row>
    <row r="4273" spans="1:15" x14ac:dyDescent="0.25">
      <c r="A4273" s="4">
        <v>41130</v>
      </c>
      <c r="B4273">
        <v>4</v>
      </c>
      <c r="C4273">
        <v>2</v>
      </c>
      <c r="D4273" s="5" t="s">
        <v>22</v>
      </c>
      <c r="E4273" s="6">
        <v>559.54999999999995</v>
      </c>
      <c r="F4273" s="6">
        <v>1450.52</v>
      </c>
      <c r="G4273" s="6">
        <v>2012.07</v>
      </c>
      <c r="H4273" s="6" t="str">
        <f>VLOOKUP(Tabla1[[#This Row],[Caja]],Originales!$I$3:$K$6,2,FALSE)</f>
        <v>Telde</v>
      </c>
      <c r="I4273" s="6" t="str">
        <f>VLOOKUP(Tabla1[[#This Row],[Caja]],Originales!$I$3:$K$6,3,FALSE)</f>
        <v>Las Palmas</v>
      </c>
      <c r="J4273" s="9" t="str">
        <f>VLOOKUP(Tabla1[[#This Row],[CodigoEmpleado]],Originales!$M$3:$P$13,2,FALSE)</f>
        <v>Paco</v>
      </c>
      <c r="K4273" s="10">
        <f>YEAR(Tabla1[[#This Row],[Fecha]])</f>
        <v>2012</v>
      </c>
      <c r="L4273" s="11">
        <f>MONTH(Tabla1[[#This Row],[Fecha]])</f>
        <v>8</v>
      </c>
      <c r="M4273" s="11">
        <f>DAY(Tabla1[[#This Row],[Fecha]])</f>
        <v>9</v>
      </c>
      <c r="N4273" s="11">
        <f>WEEKDAY(Tabla1[[#This Row],[Fecha]],2)</f>
        <v>4</v>
      </c>
      <c r="O4273" s="11" t="str">
        <f t="shared" si="66"/>
        <v>Jueves</v>
      </c>
    </row>
    <row r="4274" spans="1:15" x14ac:dyDescent="0.25">
      <c r="A4274" s="4">
        <v>41131</v>
      </c>
      <c r="B4274">
        <v>1</v>
      </c>
      <c r="C4274">
        <v>1</v>
      </c>
      <c r="D4274" s="5" t="s">
        <v>27</v>
      </c>
      <c r="E4274" s="6">
        <v>632.61</v>
      </c>
      <c r="F4274" s="6">
        <v>963.93</v>
      </c>
      <c r="G4274" s="6">
        <v>1596.54</v>
      </c>
      <c r="H4274" s="6" t="str">
        <f>VLOOKUP(Tabla1[[#This Row],[Caja]],Originales!$I$3:$K$6,2,FALSE)</f>
        <v>Tenerife Norte</v>
      </c>
      <c r="I4274" s="6" t="str">
        <f>VLOOKUP(Tabla1[[#This Row],[Caja]],Originales!$I$3:$K$6,3,FALSE)</f>
        <v>Tenerife</v>
      </c>
      <c r="J4274" s="9" t="str">
        <f>VLOOKUP(Tabla1[[#This Row],[CodigoEmpleado]],Originales!$M$3:$P$13,2,FALSE)</f>
        <v>Bea</v>
      </c>
      <c r="K4274" s="10">
        <f>YEAR(Tabla1[[#This Row],[Fecha]])</f>
        <v>2012</v>
      </c>
      <c r="L4274" s="11">
        <f>MONTH(Tabla1[[#This Row],[Fecha]])</f>
        <v>8</v>
      </c>
      <c r="M4274" s="11">
        <f>DAY(Tabla1[[#This Row],[Fecha]])</f>
        <v>10</v>
      </c>
      <c r="N4274" s="11">
        <f>WEEKDAY(Tabla1[[#This Row],[Fecha]],2)</f>
        <v>5</v>
      </c>
      <c r="O4274" s="11" t="str">
        <f t="shared" si="66"/>
        <v>Viernes</v>
      </c>
    </row>
    <row r="4275" spans="1:15" x14ac:dyDescent="0.25">
      <c r="A4275" s="4">
        <v>41131</v>
      </c>
      <c r="B4275">
        <v>1</v>
      </c>
      <c r="C4275">
        <v>2</v>
      </c>
      <c r="D4275" s="5" t="s">
        <v>32</v>
      </c>
      <c r="E4275" s="6">
        <v>645.34</v>
      </c>
      <c r="F4275" s="6">
        <v>986.29</v>
      </c>
      <c r="G4275" s="6">
        <v>1631.63</v>
      </c>
      <c r="H4275" s="6" t="str">
        <f>VLOOKUP(Tabla1[[#This Row],[Caja]],Originales!$I$3:$K$6,2,FALSE)</f>
        <v>Tenerife Norte</v>
      </c>
      <c r="I4275" s="6" t="str">
        <f>VLOOKUP(Tabla1[[#This Row],[Caja]],Originales!$I$3:$K$6,3,FALSE)</f>
        <v>Tenerife</v>
      </c>
      <c r="J4275" s="9" t="str">
        <f>VLOOKUP(Tabla1[[#This Row],[CodigoEmpleado]],Originales!$M$3:$P$13,2,FALSE)</f>
        <v>Ana</v>
      </c>
      <c r="K4275" s="10">
        <f>YEAR(Tabla1[[#This Row],[Fecha]])</f>
        <v>2012</v>
      </c>
      <c r="L4275" s="11">
        <f>MONTH(Tabla1[[#This Row],[Fecha]])</f>
        <v>8</v>
      </c>
      <c r="M4275" s="11">
        <f>DAY(Tabla1[[#This Row],[Fecha]])</f>
        <v>10</v>
      </c>
      <c r="N4275" s="11">
        <f>WEEKDAY(Tabla1[[#This Row],[Fecha]],2)</f>
        <v>5</v>
      </c>
      <c r="O4275" s="11" t="str">
        <f t="shared" si="66"/>
        <v>Viernes</v>
      </c>
    </row>
    <row r="4276" spans="1:15" x14ac:dyDescent="0.25">
      <c r="A4276" s="4">
        <v>41131</v>
      </c>
      <c r="B4276">
        <v>2</v>
      </c>
      <c r="C4276">
        <v>1</v>
      </c>
      <c r="D4276" s="5" t="s">
        <v>37</v>
      </c>
      <c r="E4276" s="6">
        <v>668.45</v>
      </c>
      <c r="F4276" s="6">
        <v>1013.75</v>
      </c>
      <c r="G4276" s="6">
        <v>1682.2</v>
      </c>
      <c r="H4276" s="6" t="str">
        <f>VLOOKUP(Tabla1[[#This Row],[Caja]],Originales!$I$3:$K$6,2,FALSE)</f>
        <v>Tenerife Sur</v>
      </c>
      <c r="I4276" s="6" t="str">
        <f>VLOOKUP(Tabla1[[#This Row],[Caja]],Originales!$I$3:$K$6,3,FALSE)</f>
        <v>Tenerife</v>
      </c>
      <c r="J4276" s="9" t="str">
        <f>VLOOKUP(Tabla1[[#This Row],[CodigoEmpleado]],Originales!$M$3:$P$13,2,FALSE)</f>
        <v>Luis</v>
      </c>
      <c r="K4276" s="10">
        <f>YEAR(Tabla1[[#This Row],[Fecha]])</f>
        <v>2012</v>
      </c>
      <c r="L4276" s="11">
        <f>MONTH(Tabla1[[#This Row],[Fecha]])</f>
        <v>8</v>
      </c>
      <c r="M4276" s="11">
        <f>DAY(Tabla1[[#This Row],[Fecha]])</f>
        <v>10</v>
      </c>
      <c r="N4276" s="11">
        <f>WEEKDAY(Tabla1[[#This Row],[Fecha]],2)</f>
        <v>5</v>
      </c>
      <c r="O4276" s="11" t="str">
        <f t="shared" si="66"/>
        <v>Viernes</v>
      </c>
    </row>
    <row r="4277" spans="1:15" x14ac:dyDescent="0.25">
      <c r="A4277" s="4">
        <v>41131</v>
      </c>
      <c r="B4277">
        <v>2</v>
      </c>
      <c r="C4277">
        <v>2</v>
      </c>
      <c r="D4277" s="5" t="s">
        <v>40</v>
      </c>
      <c r="E4277" s="6">
        <v>788.13</v>
      </c>
      <c r="F4277" s="6">
        <v>1184.81</v>
      </c>
      <c r="G4277" s="6">
        <v>1972.94</v>
      </c>
      <c r="H4277" s="6" t="str">
        <f>VLOOKUP(Tabla1[[#This Row],[Caja]],Originales!$I$3:$K$6,2,FALSE)</f>
        <v>Tenerife Sur</v>
      </c>
      <c r="I4277" s="6" t="str">
        <f>VLOOKUP(Tabla1[[#This Row],[Caja]],Originales!$I$3:$K$6,3,FALSE)</f>
        <v>Tenerife</v>
      </c>
      <c r="J4277" s="9" t="str">
        <f>VLOOKUP(Tabla1[[#This Row],[CodigoEmpleado]],Originales!$M$3:$P$13,2,FALSE)</f>
        <v>Pepe</v>
      </c>
      <c r="K4277" s="10">
        <f>YEAR(Tabla1[[#This Row],[Fecha]])</f>
        <v>2012</v>
      </c>
      <c r="L4277" s="11">
        <f>MONTH(Tabla1[[#This Row],[Fecha]])</f>
        <v>8</v>
      </c>
      <c r="M4277" s="11">
        <f>DAY(Tabla1[[#This Row],[Fecha]])</f>
        <v>10</v>
      </c>
      <c r="N4277" s="11">
        <f>WEEKDAY(Tabla1[[#This Row],[Fecha]],2)</f>
        <v>5</v>
      </c>
      <c r="O4277" s="11" t="str">
        <f t="shared" si="66"/>
        <v>Viernes</v>
      </c>
    </row>
    <row r="4278" spans="1:15" x14ac:dyDescent="0.25">
      <c r="A4278" s="4">
        <v>41131</v>
      </c>
      <c r="B4278">
        <v>3</v>
      </c>
      <c r="C4278">
        <v>1</v>
      </c>
      <c r="D4278" s="5" t="s">
        <v>41</v>
      </c>
      <c r="E4278" s="6">
        <v>695.46</v>
      </c>
      <c r="F4278" s="6">
        <v>1052.3800000000001</v>
      </c>
      <c r="G4278" s="6">
        <v>1747.84</v>
      </c>
      <c r="H4278" s="6" t="str">
        <f>VLOOKUP(Tabla1[[#This Row],[Caja]],Originales!$I$3:$K$6,2,FALSE)</f>
        <v>Las Canteras</v>
      </c>
      <c r="I4278" s="6" t="str">
        <f>VLOOKUP(Tabla1[[#This Row],[Caja]],Originales!$I$3:$K$6,3,FALSE)</f>
        <v>Las Palmas</v>
      </c>
      <c r="J4278" s="9" t="str">
        <f>VLOOKUP(Tabla1[[#This Row],[CodigoEmpleado]],Originales!$M$3:$P$13,2,FALSE)</f>
        <v>Javi</v>
      </c>
      <c r="K4278" s="10">
        <f>YEAR(Tabla1[[#This Row],[Fecha]])</f>
        <v>2012</v>
      </c>
      <c r="L4278" s="11">
        <f>MONTH(Tabla1[[#This Row],[Fecha]])</f>
        <v>8</v>
      </c>
      <c r="M4278" s="11">
        <f>DAY(Tabla1[[#This Row],[Fecha]])</f>
        <v>10</v>
      </c>
      <c r="N4278" s="11">
        <f>WEEKDAY(Tabla1[[#This Row],[Fecha]],2)</f>
        <v>5</v>
      </c>
      <c r="O4278" s="11" t="str">
        <f t="shared" si="66"/>
        <v>Viernes</v>
      </c>
    </row>
    <row r="4279" spans="1:15" x14ac:dyDescent="0.25">
      <c r="A4279" s="4">
        <v>41131</v>
      </c>
      <c r="B4279">
        <v>3</v>
      </c>
      <c r="C4279">
        <v>2</v>
      </c>
      <c r="D4279" s="5" t="s">
        <v>43</v>
      </c>
      <c r="E4279" s="6">
        <v>690.83</v>
      </c>
      <c r="F4279" s="6">
        <v>1044.25</v>
      </c>
      <c r="G4279" s="6">
        <v>1735.08</v>
      </c>
      <c r="H4279" s="6" t="str">
        <f>VLOOKUP(Tabla1[[#This Row],[Caja]],Originales!$I$3:$K$6,2,FALSE)</f>
        <v>Las Canteras</v>
      </c>
      <c r="I4279" s="6" t="str">
        <f>VLOOKUP(Tabla1[[#This Row],[Caja]],Originales!$I$3:$K$6,3,FALSE)</f>
        <v>Las Palmas</v>
      </c>
      <c r="J4279" s="9" t="str">
        <f>VLOOKUP(Tabla1[[#This Row],[CodigoEmpleado]],Originales!$M$3:$P$13,2,FALSE)</f>
        <v>Jose</v>
      </c>
      <c r="K4279" s="10">
        <f>YEAR(Tabla1[[#This Row],[Fecha]])</f>
        <v>2012</v>
      </c>
      <c r="L4279" s="11">
        <f>MONTH(Tabla1[[#This Row],[Fecha]])</f>
        <v>8</v>
      </c>
      <c r="M4279" s="11">
        <f>DAY(Tabla1[[#This Row],[Fecha]])</f>
        <v>10</v>
      </c>
      <c r="N4279" s="11">
        <f>WEEKDAY(Tabla1[[#This Row],[Fecha]],2)</f>
        <v>5</v>
      </c>
      <c r="O4279" s="11" t="str">
        <f t="shared" si="66"/>
        <v>Viernes</v>
      </c>
    </row>
    <row r="4280" spans="1:15" x14ac:dyDescent="0.25">
      <c r="A4280" s="4">
        <v>41131</v>
      </c>
      <c r="B4280">
        <v>4</v>
      </c>
      <c r="C4280">
        <v>1</v>
      </c>
      <c r="D4280" s="5" t="s">
        <v>47</v>
      </c>
      <c r="E4280" s="6">
        <v>608.38</v>
      </c>
      <c r="F4280" s="6">
        <v>931.68</v>
      </c>
      <c r="G4280" s="6">
        <v>1540.06</v>
      </c>
      <c r="H4280" s="6" t="str">
        <f>VLOOKUP(Tabla1[[#This Row],[Caja]],Originales!$I$3:$K$6,2,FALSE)</f>
        <v>Telde</v>
      </c>
      <c r="I4280" s="6" t="str">
        <f>VLOOKUP(Tabla1[[#This Row],[Caja]],Originales!$I$3:$K$6,3,FALSE)</f>
        <v>Las Palmas</v>
      </c>
      <c r="J4280" s="9" t="str">
        <f>VLOOKUP(Tabla1[[#This Row],[CodigoEmpleado]],Originales!$M$3:$P$13,2,FALSE)</f>
        <v>Toño</v>
      </c>
      <c r="K4280" s="10">
        <f>YEAR(Tabla1[[#This Row],[Fecha]])</f>
        <v>2012</v>
      </c>
      <c r="L4280" s="11">
        <f>MONTH(Tabla1[[#This Row],[Fecha]])</f>
        <v>8</v>
      </c>
      <c r="M4280" s="11">
        <f>DAY(Tabla1[[#This Row],[Fecha]])</f>
        <v>10</v>
      </c>
      <c r="N4280" s="11">
        <f>WEEKDAY(Tabla1[[#This Row],[Fecha]],2)</f>
        <v>5</v>
      </c>
      <c r="O4280" s="11" t="str">
        <f t="shared" si="66"/>
        <v>Viernes</v>
      </c>
    </row>
    <row r="4281" spans="1:15" x14ac:dyDescent="0.25">
      <c r="A4281" s="4">
        <v>41131</v>
      </c>
      <c r="B4281">
        <v>4</v>
      </c>
      <c r="C4281">
        <v>2</v>
      </c>
      <c r="D4281" s="5" t="s">
        <v>24</v>
      </c>
      <c r="E4281" s="6">
        <v>637.69000000000005</v>
      </c>
      <c r="F4281" s="6">
        <v>962.45</v>
      </c>
      <c r="G4281" s="6">
        <v>1600.14</v>
      </c>
      <c r="H4281" s="6" t="str">
        <f>VLOOKUP(Tabla1[[#This Row],[Caja]],Originales!$I$3:$K$6,2,FALSE)</f>
        <v>Telde</v>
      </c>
      <c r="I4281" s="6" t="str">
        <f>VLOOKUP(Tabla1[[#This Row],[Caja]],Originales!$I$3:$K$6,3,FALSE)</f>
        <v>Las Palmas</v>
      </c>
      <c r="J4281" s="9" t="str">
        <f>VLOOKUP(Tabla1[[#This Row],[CodigoEmpleado]],Originales!$M$3:$P$13,2,FALSE)</f>
        <v>Ana</v>
      </c>
      <c r="K4281" s="10">
        <f>YEAR(Tabla1[[#This Row],[Fecha]])</f>
        <v>2012</v>
      </c>
      <c r="L4281" s="11">
        <f>MONTH(Tabla1[[#This Row],[Fecha]])</f>
        <v>8</v>
      </c>
      <c r="M4281" s="11">
        <f>DAY(Tabla1[[#This Row],[Fecha]])</f>
        <v>10</v>
      </c>
      <c r="N4281" s="11">
        <f>WEEKDAY(Tabla1[[#This Row],[Fecha]],2)</f>
        <v>5</v>
      </c>
      <c r="O4281" s="11" t="str">
        <f t="shared" si="66"/>
        <v>Viernes</v>
      </c>
    </row>
    <row r="4282" spans="1:15" x14ac:dyDescent="0.25">
      <c r="A4282" s="4">
        <v>41132</v>
      </c>
      <c r="B4282">
        <v>1</v>
      </c>
      <c r="C4282">
        <v>1</v>
      </c>
      <c r="D4282" s="5" t="s">
        <v>30</v>
      </c>
      <c r="E4282" s="6">
        <v>694.06</v>
      </c>
      <c r="F4282" s="6">
        <v>1055.24</v>
      </c>
      <c r="G4282" s="6">
        <v>1749.3</v>
      </c>
      <c r="H4282" s="6" t="str">
        <f>VLOOKUP(Tabla1[[#This Row],[Caja]],Originales!$I$3:$K$6,2,FALSE)</f>
        <v>Tenerife Norte</v>
      </c>
      <c r="I4282" s="6" t="str">
        <f>VLOOKUP(Tabla1[[#This Row],[Caja]],Originales!$I$3:$K$6,3,FALSE)</f>
        <v>Tenerife</v>
      </c>
      <c r="J4282" s="9" t="str">
        <f>VLOOKUP(Tabla1[[#This Row],[CodigoEmpleado]],Originales!$M$3:$P$13,2,FALSE)</f>
        <v>Juan</v>
      </c>
      <c r="K4282" s="10">
        <f>YEAR(Tabla1[[#This Row],[Fecha]])</f>
        <v>2012</v>
      </c>
      <c r="L4282" s="11">
        <f>MONTH(Tabla1[[#This Row],[Fecha]])</f>
        <v>8</v>
      </c>
      <c r="M4282" s="11">
        <f>DAY(Tabla1[[#This Row],[Fecha]])</f>
        <v>11</v>
      </c>
      <c r="N4282" s="11">
        <f>WEEKDAY(Tabla1[[#This Row],[Fecha]],2)</f>
        <v>6</v>
      </c>
      <c r="O4282" s="11" t="str">
        <f t="shared" si="66"/>
        <v>Sábado</v>
      </c>
    </row>
    <row r="4283" spans="1:15" x14ac:dyDescent="0.25">
      <c r="A4283" s="4">
        <v>41132</v>
      </c>
      <c r="B4283">
        <v>1</v>
      </c>
      <c r="C4283">
        <v>2</v>
      </c>
      <c r="D4283" s="5" t="s">
        <v>16</v>
      </c>
      <c r="E4283" s="6">
        <v>824.14</v>
      </c>
      <c r="F4283" s="6">
        <v>1260.2</v>
      </c>
      <c r="G4283" s="6">
        <v>2084.34</v>
      </c>
      <c r="H4283" s="6" t="str">
        <f>VLOOKUP(Tabla1[[#This Row],[Caja]],Originales!$I$3:$K$6,2,FALSE)</f>
        <v>Tenerife Norte</v>
      </c>
      <c r="I4283" s="6" t="str">
        <f>VLOOKUP(Tabla1[[#This Row],[Caja]],Originales!$I$3:$K$6,3,FALSE)</f>
        <v>Tenerife</v>
      </c>
      <c r="J4283" s="9" t="str">
        <f>VLOOKUP(Tabla1[[#This Row],[CodigoEmpleado]],Originales!$M$3:$P$13,2,FALSE)</f>
        <v>Jorge</v>
      </c>
      <c r="K4283" s="10">
        <f>YEAR(Tabla1[[#This Row],[Fecha]])</f>
        <v>2012</v>
      </c>
      <c r="L4283" s="11">
        <f>MONTH(Tabla1[[#This Row],[Fecha]])</f>
        <v>8</v>
      </c>
      <c r="M4283" s="11">
        <f>DAY(Tabla1[[#This Row],[Fecha]])</f>
        <v>11</v>
      </c>
      <c r="N4283" s="11">
        <f>WEEKDAY(Tabla1[[#This Row],[Fecha]],2)</f>
        <v>6</v>
      </c>
      <c r="O4283" s="11" t="str">
        <f t="shared" si="66"/>
        <v>Sábado</v>
      </c>
    </row>
    <row r="4284" spans="1:15" x14ac:dyDescent="0.25">
      <c r="A4284" s="4">
        <v>41132</v>
      </c>
      <c r="B4284">
        <v>2</v>
      </c>
      <c r="C4284">
        <v>1</v>
      </c>
      <c r="D4284" s="5" t="s">
        <v>22</v>
      </c>
      <c r="E4284" s="6">
        <v>607.27</v>
      </c>
      <c r="F4284" s="6">
        <v>947.81</v>
      </c>
      <c r="G4284" s="6">
        <v>1555.08</v>
      </c>
      <c r="H4284" s="6" t="str">
        <f>VLOOKUP(Tabla1[[#This Row],[Caja]],Originales!$I$3:$K$6,2,FALSE)</f>
        <v>Tenerife Sur</v>
      </c>
      <c r="I4284" s="6" t="str">
        <f>VLOOKUP(Tabla1[[#This Row],[Caja]],Originales!$I$3:$K$6,3,FALSE)</f>
        <v>Tenerife</v>
      </c>
      <c r="J4284" s="9" t="str">
        <f>VLOOKUP(Tabla1[[#This Row],[CodigoEmpleado]],Originales!$M$3:$P$13,2,FALSE)</f>
        <v>Paco</v>
      </c>
      <c r="K4284" s="10">
        <f>YEAR(Tabla1[[#This Row],[Fecha]])</f>
        <v>2012</v>
      </c>
      <c r="L4284" s="11">
        <f>MONTH(Tabla1[[#This Row],[Fecha]])</f>
        <v>8</v>
      </c>
      <c r="M4284" s="11">
        <f>DAY(Tabla1[[#This Row],[Fecha]])</f>
        <v>11</v>
      </c>
      <c r="N4284" s="11">
        <f>WEEKDAY(Tabla1[[#This Row],[Fecha]],2)</f>
        <v>6</v>
      </c>
      <c r="O4284" s="11" t="str">
        <f t="shared" si="66"/>
        <v>Sábado</v>
      </c>
    </row>
    <row r="4285" spans="1:15" x14ac:dyDescent="0.25">
      <c r="A4285" s="4">
        <v>41132</v>
      </c>
      <c r="B4285">
        <v>2</v>
      </c>
      <c r="C4285">
        <v>2</v>
      </c>
      <c r="D4285" s="5" t="s">
        <v>27</v>
      </c>
      <c r="E4285" s="6">
        <v>761.58</v>
      </c>
      <c r="F4285" s="6">
        <v>1144.1500000000001</v>
      </c>
      <c r="G4285" s="6">
        <v>1905.73</v>
      </c>
      <c r="H4285" s="6" t="str">
        <f>VLOOKUP(Tabla1[[#This Row],[Caja]],Originales!$I$3:$K$6,2,FALSE)</f>
        <v>Tenerife Sur</v>
      </c>
      <c r="I4285" s="6" t="str">
        <f>VLOOKUP(Tabla1[[#This Row],[Caja]],Originales!$I$3:$K$6,3,FALSE)</f>
        <v>Tenerife</v>
      </c>
      <c r="J4285" s="9" t="str">
        <f>VLOOKUP(Tabla1[[#This Row],[CodigoEmpleado]],Originales!$M$3:$P$13,2,FALSE)</f>
        <v>Bea</v>
      </c>
      <c r="K4285" s="10">
        <f>YEAR(Tabla1[[#This Row],[Fecha]])</f>
        <v>2012</v>
      </c>
      <c r="L4285" s="11">
        <f>MONTH(Tabla1[[#This Row],[Fecha]])</f>
        <v>8</v>
      </c>
      <c r="M4285" s="11">
        <f>DAY(Tabla1[[#This Row],[Fecha]])</f>
        <v>11</v>
      </c>
      <c r="N4285" s="11">
        <f>WEEKDAY(Tabla1[[#This Row],[Fecha]],2)</f>
        <v>6</v>
      </c>
      <c r="O4285" s="11" t="str">
        <f t="shared" si="66"/>
        <v>Sábado</v>
      </c>
    </row>
    <row r="4286" spans="1:15" x14ac:dyDescent="0.25">
      <c r="A4286" s="4">
        <v>41132</v>
      </c>
      <c r="B4286">
        <v>3</v>
      </c>
      <c r="C4286">
        <v>1</v>
      </c>
      <c r="D4286" s="5" t="s">
        <v>32</v>
      </c>
      <c r="E4286" s="6">
        <v>613.32000000000005</v>
      </c>
      <c r="F4286" s="6">
        <v>944.48</v>
      </c>
      <c r="G4286" s="6">
        <v>1557.8</v>
      </c>
      <c r="H4286" s="6" t="str">
        <f>VLOOKUP(Tabla1[[#This Row],[Caja]],Originales!$I$3:$K$6,2,FALSE)</f>
        <v>Las Canteras</v>
      </c>
      <c r="I4286" s="6" t="str">
        <f>VLOOKUP(Tabla1[[#This Row],[Caja]],Originales!$I$3:$K$6,3,FALSE)</f>
        <v>Las Palmas</v>
      </c>
      <c r="J4286" s="9" t="str">
        <f>VLOOKUP(Tabla1[[#This Row],[CodigoEmpleado]],Originales!$M$3:$P$13,2,FALSE)</f>
        <v>Ana</v>
      </c>
      <c r="K4286" s="10">
        <f>YEAR(Tabla1[[#This Row],[Fecha]])</f>
        <v>2012</v>
      </c>
      <c r="L4286" s="11">
        <f>MONTH(Tabla1[[#This Row],[Fecha]])</f>
        <v>8</v>
      </c>
      <c r="M4286" s="11">
        <f>DAY(Tabla1[[#This Row],[Fecha]])</f>
        <v>11</v>
      </c>
      <c r="N4286" s="11">
        <f>WEEKDAY(Tabla1[[#This Row],[Fecha]],2)</f>
        <v>6</v>
      </c>
      <c r="O4286" s="11" t="str">
        <f t="shared" si="66"/>
        <v>Sábado</v>
      </c>
    </row>
    <row r="4287" spans="1:15" x14ac:dyDescent="0.25">
      <c r="A4287" s="4">
        <v>41132</v>
      </c>
      <c r="B4287">
        <v>3</v>
      </c>
      <c r="C4287">
        <v>2</v>
      </c>
      <c r="D4287" s="5" t="s">
        <v>37</v>
      </c>
      <c r="E4287" s="6">
        <v>657.92</v>
      </c>
      <c r="F4287" s="6">
        <v>1012.31</v>
      </c>
      <c r="G4287" s="6">
        <v>1670.23</v>
      </c>
      <c r="H4287" s="6" t="str">
        <f>VLOOKUP(Tabla1[[#This Row],[Caja]],Originales!$I$3:$K$6,2,FALSE)</f>
        <v>Las Canteras</v>
      </c>
      <c r="I4287" s="6" t="str">
        <f>VLOOKUP(Tabla1[[#This Row],[Caja]],Originales!$I$3:$K$6,3,FALSE)</f>
        <v>Las Palmas</v>
      </c>
      <c r="J4287" s="9" t="str">
        <f>VLOOKUP(Tabla1[[#This Row],[CodigoEmpleado]],Originales!$M$3:$P$13,2,FALSE)</f>
        <v>Luis</v>
      </c>
      <c r="K4287" s="10">
        <f>YEAR(Tabla1[[#This Row],[Fecha]])</f>
        <v>2012</v>
      </c>
      <c r="L4287" s="11">
        <f>MONTH(Tabla1[[#This Row],[Fecha]])</f>
        <v>8</v>
      </c>
      <c r="M4287" s="11">
        <f>DAY(Tabla1[[#This Row],[Fecha]])</f>
        <v>11</v>
      </c>
      <c r="N4287" s="11">
        <f>WEEKDAY(Tabla1[[#This Row],[Fecha]],2)</f>
        <v>6</v>
      </c>
      <c r="O4287" s="11" t="str">
        <f t="shared" si="66"/>
        <v>Sábado</v>
      </c>
    </row>
    <row r="4288" spans="1:15" x14ac:dyDescent="0.25">
      <c r="A4288" s="4">
        <v>41132</v>
      </c>
      <c r="B4288">
        <v>4</v>
      </c>
      <c r="C4288">
        <v>1</v>
      </c>
      <c r="D4288" s="5" t="s">
        <v>40</v>
      </c>
      <c r="E4288" s="6">
        <v>657.27</v>
      </c>
      <c r="F4288" s="6">
        <v>1005.19</v>
      </c>
      <c r="G4288" s="6">
        <v>1662.46</v>
      </c>
      <c r="H4288" s="6" t="str">
        <f>VLOOKUP(Tabla1[[#This Row],[Caja]],Originales!$I$3:$K$6,2,FALSE)</f>
        <v>Telde</v>
      </c>
      <c r="I4288" s="6" t="str">
        <f>VLOOKUP(Tabla1[[#This Row],[Caja]],Originales!$I$3:$K$6,3,FALSE)</f>
        <v>Las Palmas</v>
      </c>
      <c r="J4288" s="9" t="str">
        <f>VLOOKUP(Tabla1[[#This Row],[CodigoEmpleado]],Originales!$M$3:$P$13,2,FALSE)</f>
        <v>Pepe</v>
      </c>
      <c r="K4288" s="10">
        <f>YEAR(Tabla1[[#This Row],[Fecha]])</f>
        <v>2012</v>
      </c>
      <c r="L4288" s="11">
        <f>MONTH(Tabla1[[#This Row],[Fecha]])</f>
        <v>8</v>
      </c>
      <c r="M4288" s="11">
        <f>DAY(Tabla1[[#This Row],[Fecha]])</f>
        <v>11</v>
      </c>
      <c r="N4288" s="11">
        <f>WEEKDAY(Tabla1[[#This Row],[Fecha]],2)</f>
        <v>6</v>
      </c>
      <c r="O4288" s="11" t="str">
        <f t="shared" si="66"/>
        <v>Sábado</v>
      </c>
    </row>
    <row r="4289" spans="1:15" x14ac:dyDescent="0.25">
      <c r="A4289" s="4">
        <v>41132</v>
      </c>
      <c r="B4289">
        <v>4</v>
      </c>
      <c r="C4289">
        <v>2</v>
      </c>
      <c r="D4289" s="5" t="s">
        <v>41</v>
      </c>
      <c r="E4289" s="6">
        <v>782.4</v>
      </c>
      <c r="F4289" s="6">
        <v>1189.57</v>
      </c>
      <c r="G4289" s="6">
        <v>1971.97</v>
      </c>
      <c r="H4289" s="6" t="str">
        <f>VLOOKUP(Tabla1[[#This Row],[Caja]],Originales!$I$3:$K$6,2,FALSE)</f>
        <v>Telde</v>
      </c>
      <c r="I4289" s="6" t="str">
        <f>VLOOKUP(Tabla1[[#This Row],[Caja]],Originales!$I$3:$K$6,3,FALSE)</f>
        <v>Las Palmas</v>
      </c>
      <c r="J4289" s="9" t="str">
        <f>VLOOKUP(Tabla1[[#This Row],[CodigoEmpleado]],Originales!$M$3:$P$13,2,FALSE)</f>
        <v>Javi</v>
      </c>
      <c r="K4289" s="10">
        <f>YEAR(Tabla1[[#This Row],[Fecha]])</f>
        <v>2012</v>
      </c>
      <c r="L4289" s="11">
        <f>MONTH(Tabla1[[#This Row],[Fecha]])</f>
        <v>8</v>
      </c>
      <c r="M4289" s="11">
        <f>DAY(Tabla1[[#This Row],[Fecha]])</f>
        <v>11</v>
      </c>
      <c r="N4289" s="11">
        <f>WEEKDAY(Tabla1[[#This Row],[Fecha]],2)</f>
        <v>6</v>
      </c>
      <c r="O4289" s="11" t="str">
        <f t="shared" si="66"/>
        <v>Sábado</v>
      </c>
    </row>
    <row r="4290" spans="1:15" x14ac:dyDescent="0.25">
      <c r="A4290" s="4">
        <v>41133</v>
      </c>
      <c r="B4290">
        <v>1</v>
      </c>
      <c r="C4290">
        <v>1</v>
      </c>
      <c r="D4290" s="5" t="s">
        <v>43</v>
      </c>
      <c r="E4290" s="6">
        <v>682.72</v>
      </c>
      <c r="F4290" s="6">
        <v>1079.6400000000001</v>
      </c>
      <c r="G4290" s="6">
        <v>1762.36</v>
      </c>
      <c r="H4290" s="6" t="str">
        <f>VLOOKUP(Tabla1[[#This Row],[Caja]],Originales!$I$3:$K$6,2,FALSE)</f>
        <v>Tenerife Norte</v>
      </c>
      <c r="I4290" s="6" t="str">
        <f>VLOOKUP(Tabla1[[#This Row],[Caja]],Originales!$I$3:$K$6,3,FALSE)</f>
        <v>Tenerife</v>
      </c>
      <c r="J4290" s="9" t="str">
        <f>VLOOKUP(Tabla1[[#This Row],[CodigoEmpleado]],Originales!$M$3:$P$13,2,FALSE)</f>
        <v>Jose</v>
      </c>
      <c r="K4290" s="10">
        <f>YEAR(Tabla1[[#This Row],[Fecha]])</f>
        <v>2012</v>
      </c>
      <c r="L4290" s="11">
        <f>MONTH(Tabla1[[#This Row],[Fecha]])</f>
        <v>8</v>
      </c>
      <c r="M4290" s="11">
        <f>DAY(Tabla1[[#This Row],[Fecha]])</f>
        <v>12</v>
      </c>
      <c r="N4290" s="11">
        <f>WEEKDAY(Tabla1[[#This Row],[Fecha]],2)</f>
        <v>7</v>
      </c>
      <c r="O4290" s="11" t="str">
        <f t="shared" ref="O4290:O4353" si="67">IF(N4290=1,"Lunes",IF(N4290=2,"Martes",IF(N4290=3,"Miércoles",IF(N4290=4,"Jueves",IF(N4290=5,"Viernes",IF(N4290=6,"Sábado","Domingo"))))))</f>
        <v>Domingo</v>
      </c>
    </row>
    <row r="4291" spans="1:15" x14ac:dyDescent="0.25">
      <c r="A4291" s="4">
        <v>41133</v>
      </c>
      <c r="B4291">
        <v>1</v>
      </c>
      <c r="C4291">
        <v>2</v>
      </c>
      <c r="D4291" s="5" t="s">
        <v>47</v>
      </c>
      <c r="E4291" s="6">
        <v>791.56</v>
      </c>
      <c r="F4291" s="6">
        <v>1193.3</v>
      </c>
      <c r="G4291" s="6">
        <v>1984.86</v>
      </c>
      <c r="H4291" s="6" t="str">
        <f>VLOOKUP(Tabla1[[#This Row],[Caja]],Originales!$I$3:$K$6,2,FALSE)</f>
        <v>Tenerife Norte</v>
      </c>
      <c r="I4291" s="6" t="str">
        <f>VLOOKUP(Tabla1[[#This Row],[Caja]],Originales!$I$3:$K$6,3,FALSE)</f>
        <v>Tenerife</v>
      </c>
      <c r="J4291" s="9" t="str">
        <f>VLOOKUP(Tabla1[[#This Row],[CodigoEmpleado]],Originales!$M$3:$P$13,2,FALSE)</f>
        <v>Toño</v>
      </c>
      <c r="K4291" s="10">
        <f>YEAR(Tabla1[[#This Row],[Fecha]])</f>
        <v>2012</v>
      </c>
      <c r="L4291" s="11">
        <f>MONTH(Tabla1[[#This Row],[Fecha]])</f>
        <v>8</v>
      </c>
      <c r="M4291" s="11">
        <f>DAY(Tabla1[[#This Row],[Fecha]])</f>
        <v>12</v>
      </c>
      <c r="N4291" s="11">
        <f>WEEKDAY(Tabla1[[#This Row],[Fecha]],2)</f>
        <v>7</v>
      </c>
      <c r="O4291" s="11" t="str">
        <f t="shared" si="67"/>
        <v>Domingo</v>
      </c>
    </row>
    <row r="4292" spans="1:15" x14ac:dyDescent="0.25">
      <c r="A4292" s="4">
        <v>41133</v>
      </c>
      <c r="B4292">
        <v>2</v>
      </c>
      <c r="C4292">
        <v>1</v>
      </c>
      <c r="D4292" s="5" t="s">
        <v>24</v>
      </c>
      <c r="E4292" s="6">
        <v>611.57000000000005</v>
      </c>
      <c r="F4292" s="6">
        <v>944.66</v>
      </c>
      <c r="G4292" s="6">
        <v>1556.23</v>
      </c>
      <c r="H4292" s="6" t="str">
        <f>VLOOKUP(Tabla1[[#This Row],[Caja]],Originales!$I$3:$K$6,2,FALSE)</f>
        <v>Tenerife Sur</v>
      </c>
      <c r="I4292" s="6" t="str">
        <f>VLOOKUP(Tabla1[[#This Row],[Caja]],Originales!$I$3:$K$6,3,FALSE)</f>
        <v>Tenerife</v>
      </c>
      <c r="J4292" s="9" t="str">
        <f>VLOOKUP(Tabla1[[#This Row],[CodigoEmpleado]],Originales!$M$3:$P$13,2,FALSE)</f>
        <v>Ana</v>
      </c>
      <c r="K4292" s="10">
        <f>YEAR(Tabla1[[#This Row],[Fecha]])</f>
        <v>2012</v>
      </c>
      <c r="L4292" s="11">
        <f>MONTH(Tabla1[[#This Row],[Fecha]])</f>
        <v>8</v>
      </c>
      <c r="M4292" s="11">
        <f>DAY(Tabla1[[#This Row],[Fecha]])</f>
        <v>12</v>
      </c>
      <c r="N4292" s="11">
        <f>WEEKDAY(Tabla1[[#This Row],[Fecha]],2)</f>
        <v>7</v>
      </c>
      <c r="O4292" s="11" t="str">
        <f t="shared" si="67"/>
        <v>Domingo</v>
      </c>
    </row>
    <row r="4293" spans="1:15" x14ac:dyDescent="0.25">
      <c r="A4293" s="4">
        <v>41133</v>
      </c>
      <c r="B4293">
        <v>2</v>
      </c>
      <c r="C4293">
        <v>2</v>
      </c>
      <c r="D4293" s="5" t="s">
        <v>30</v>
      </c>
      <c r="E4293" s="6">
        <v>800.94</v>
      </c>
      <c r="F4293" s="6">
        <v>1246.51</v>
      </c>
      <c r="G4293" s="6">
        <v>2047.45</v>
      </c>
      <c r="H4293" s="6" t="str">
        <f>VLOOKUP(Tabla1[[#This Row],[Caja]],Originales!$I$3:$K$6,2,FALSE)</f>
        <v>Tenerife Sur</v>
      </c>
      <c r="I4293" s="6" t="str">
        <f>VLOOKUP(Tabla1[[#This Row],[Caja]],Originales!$I$3:$K$6,3,FALSE)</f>
        <v>Tenerife</v>
      </c>
      <c r="J4293" s="9" t="str">
        <f>VLOOKUP(Tabla1[[#This Row],[CodigoEmpleado]],Originales!$M$3:$P$13,2,FALSE)</f>
        <v>Juan</v>
      </c>
      <c r="K4293" s="10">
        <f>YEAR(Tabla1[[#This Row],[Fecha]])</f>
        <v>2012</v>
      </c>
      <c r="L4293" s="11">
        <f>MONTH(Tabla1[[#This Row],[Fecha]])</f>
        <v>8</v>
      </c>
      <c r="M4293" s="11">
        <f>DAY(Tabla1[[#This Row],[Fecha]])</f>
        <v>12</v>
      </c>
      <c r="N4293" s="11">
        <f>WEEKDAY(Tabla1[[#This Row],[Fecha]],2)</f>
        <v>7</v>
      </c>
      <c r="O4293" s="11" t="str">
        <f t="shared" si="67"/>
        <v>Domingo</v>
      </c>
    </row>
    <row r="4294" spans="1:15" x14ac:dyDescent="0.25">
      <c r="A4294" s="4">
        <v>41133</v>
      </c>
      <c r="B4294">
        <v>3</v>
      </c>
      <c r="C4294">
        <v>1</v>
      </c>
      <c r="D4294" s="5" t="s">
        <v>16</v>
      </c>
      <c r="E4294" s="6">
        <v>649.88</v>
      </c>
      <c r="F4294" s="6">
        <v>1019.14</v>
      </c>
      <c r="G4294" s="6">
        <v>1669.02</v>
      </c>
      <c r="H4294" s="6" t="str">
        <f>VLOOKUP(Tabla1[[#This Row],[Caja]],Originales!$I$3:$K$6,2,FALSE)</f>
        <v>Las Canteras</v>
      </c>
      <c r="I4294" s="6" t="str">
        <f>VLOOKUP(Tabla1[[#This Row],[Caja]],Originales!$I$3:$K$6,3,FALSE)</f>
        <v>Las Palmas</v>
      </c>
      <c r="J4294" s="9" t="str">
        <f>VLOOKUP(Tabla1[[#This Row],[CodigoEmpleado]],Originales!$M$3:$P$13,2,FALSE)</f>
        <v>Jorge</v>
      </c>
      <c r="K4294" s="10">
        <f>YEAR(Tabla1[[#This Row],[Fecha]])</f>
        <v>2012</v>
      </c>
      <c r="L4294" s="11">
        <f>MONTH(Tabla1[[#This Row],[Fecha]])</f>
        <v>8</v>
      </c>
      <c r="M4294" s="11">
        <f>DAY(Tabla1[[#This Row],[Fecha]])</f>
        <v>12</v>
      </c>
      <c r="N4294" s="11">
        <f>WEEKDAY(Tabla1[[#This Row],[Fecha]],2)</f>
        <v>7</v>
      </c>
      <c r="O4294" s="11" t="str">
        <f t="shared" si="67"/>
        <v>Domingo</v>
      </c>
    </row>
    <row r="4295" spans="1:15" x14ac:dyDescent="0.25">
      <c r="A4295" s="4">
        <v>41133</v>
      </c>
      <c r="B4295">
        <v>3</v>
      </c>
      <c r="C4295">
        <v>2</v>
      </c>
      <c r="D4295" s="5" t="s">
        <v>22</v>
      </c>
      <c r="E4295" s="6">
        <v>710.59</v>
      </c>
      <c r="F4295" s="6">
        <v>1119.26</v>
      </c>
      <c r="G4295" s="6">
        <v>1829.85</v>
      </c>
      <c r="H4295" s="6" t="str">
        <f>VLOOKUP(Tabla1[[#This Row],[Caja]],Originales!$I$3:$K$6,2,FALSE)</f>
        <v>Las Canteras</v>
      </c>
      <c r="I4295" s="6" t="str">
        <f>VLOOKUP(Tabla1[[#This Row],[Caja]],Originales!$I$3:$K$6,3,FALSE)</f>
        <v>Las Palmas</v>
      </c>
      <c r="J4295" s="9" t="str">
        <f>VLOOKUP(Tabla1[[#This Row],[CodigoEmpleado]],Originales!$M$3:$P$13,2,FALSE)</f>
        <v>Paco</v>
      </c>
      <c r="K4295" s="10">
        <f>YEAR(Tabla1[[#This Row],[Fecha]])</f>
        <v>2012</v>
      </c>
      <c r="L4295" s="11">
        <f>MONTH(Tabla1[[#This Row],[Fecha]])</f>
        <v>8</v>
      </c>
      <c r="M4295" s="11">
        <f>DAY(Tabla1[[#This Row],[Fecha]])</f>
        <v>12</v>
      </c>
      <c r="N4295" s="11">
        <f>WEEKDAY(Tabla1[[#This Row],[Fecha]],2)</f>
        <v>7</v>
      </c>
      <c r="O4295" s="11" t="str">
        <f t="shared" si="67"/>
        <v>Domingo</v>
      </c>
    </row>
    <row r="4296" spans="1:15" x14ac:dyDescent="0.25">
      <c r="A4296" s="4">
        <v>41133</v>
      </c>
      <c r="B4296">
        <v>4</v>
      </c>
      <c r="C4296">
        <v>1</v>
      </c>
      <c r="D4296" s="5" t="s">
        <v>27</v>
      </c>
      <c r="E4296" s="6">
        <v>653.23</v>
      </c>
      <c r="F4296" s="6">
        <v>1012.12</v>
      </c>
      <c r="G4296" s="6">
        <v>1665.35</v>
      </c>
      <c r="H4296" s="6" t="str">
        <f>VLOOKUP(Tabla1[[#This Row],[Caja]],Originales!$I$3:$K$6,2,FALSE)</f>
        <v>Telde</v>
      </c>
      <c r="I4296" s="6" t="str">
        <f>VLOOKUP(Tabla1[[#This Row],[Caja]],Originales!$I$3:$K$6,3,FALSE)</f>
        <v>Las Palmas</v>
      </c>
      <c r="J4296" s="9" t="str">
        <f>VLOOKUP(Tabla1[[#This Row],[CodigoEmpleado]],Originales!$M$3:$P$13,2,FALSE)</f>
        <v>Bea</v>
      </c>
      <c r="K4296" s="10">
        <f>YEAR(Tabla1[[#This Row],[Fecha]])</f>
        <v>2012</v>
      </c>
      <c r="L4296" s="11">
        <f>MONTH(Tabla1[[#This Row],[Fecha]])</f>
        <v>8</v>
      </c>
      <c r="M4296" s="11">
        <f>DAY(Tabla1[[#This Row],[Fecha]])</f>
        <v>12</v>
      </c>
      <c r="N4296" s="11">
        <f>WEEKDAY(Tabla1[[#This Row],[Fecha]],2)</f>
        <v>7</v>
      </c>
      <c r="O4296" s="11" t="str">
        <f t="shared" si="67"/>
        <v>Domingo</v>
      </c>
    </row>
    <row r="4297" spans="1:15" x14ac:dyDescent="0.25">
      <c r="A4297" s="4">
        <v>41133</v>
      </c>
      <c r="B4297">
        <v>4</v>
      </c>
      <c r="C4297">
        <v>2</v>
      </c>
      <c r="D4297" s="5" t="s">
        <v>32</v>
      </c>
      <c r="E4297" s="6">
        <v>642.21</v>
      </c>
      <c r="F4297" s="6">
        <v>994.24</v>
      </c>
      <c r="G4297" s="6">
        <v>1636.45</v>
      </c>
      <c r="H4297" s="6" t="str">
        <f>VLOOKUP(Tabla1[[#This Row],[Caja]],Originales!$I$3:$K$6,2,FALSE)</f>
        <v>Telde</v>
      </c>
      <c r="I4297" s="6" t="str">
        <f>VLOOKUP(Tabla1[[#This Row],[Caja]],Originales!$I$3:$K$6,3,FALSE)</f>
        <v>Las Palmas</v>
      </c>
      <c r="J4297" s="9" t="str">
        <f>VLOOKUP(Tabla1[[#This Row],[CodigoEmpleado]],Originales!$M$3:$P$13,2,FALSE)</f>
        <v>Ana</v>
      </c>
      <c r="K4297" s="10">
        <f>YEAR(Tabla1[[#This Row],[Fecha]])</f>
        <v>2012</v>
      </c>
      <c r="L4297" s="11">
        <f>MONTH(Tabla1[[#This Row],[Fecha]])</f>
        <v>8</v>
      </c>
      <c r="M4297" s="11">
        <f>DAY(Tabla1[[#This Row],[Fecha]])</f>
        <v>12</v>
      </c>
      <c r="N4297" s="11">
        <f>WEEKDAY(Tabla1[[#This Row],[Fecha]],2)</f>
        <v>7</v>
      </c>
      <c r="O4297" s="11" t="str">
        <f t="shared" si="67"/>
        <v>Domingo</v>
      </c>
    </row>
    <row r="4298" spans="1:15" x14ac:dyDescent="0.25">
      <c r="A4298" s="4">
        <v>41134</v>
      </c>
      <c r="B4298">
        <v>1</v>
      </c>
      <c r="C4298">
        <v>1</v>
      </c>
      <c r="D4298" s="5" t="s">
        <v>37</v>
      </c>
      <c r="E4298" s="6">
        <v>687.56</v>
      </c>
      <c r="F4298" s="6">
        <v>1047.9100000000001</v>
      </c>
      <c r="G4298" s="6">
        <v>1735.47</v>
      </c>
      <c r="H4298" s="6" t="str">
        <f>VLOOKUP(Tabla1[[#This Row],[Caja]],Originales!$I$3:$K$6,2,FALSE)</f>
        <v>Tenerife Norte</v>
      </c>
      <c r="I4298" s="6" t="str">
        <f>VLOOKUP(Tabla1[[#This Row],[Caja]],Originales!$I$3:$K$6,3,FALSE)</f>
        <v>Tenerife</v>
      </c>
      <c r="J4298" s="9" t="str">
        <f>VLOOKUP(Tabla1[[#This Row],[CodigoEmpleado]],Originales!$M$3:$P$13,2,FALSE)</f>
        <v>Luis</v>
      </c>
      <c r="K4298" s="10">
        <f>YEAR(Tabla1[[#This Row],[Fecha]])</f>
        <v>2012</v>
      </c>
      <c r="L4298" s="11">
        <f>MONTH(Tabla1[[#This Row],[Fecha]])</f>
        <v>8</v>
      </c>
      <c r="M4298" s="11">
        <f>DAY(Tabla1[[#This Row],[Fecha]])</f>
        <v>13</v>
      </c>
      <c r="N4298" s="11">
        <f>WEEKDAY(Tabla1[[#This Row],[Fecha]],2)</f>
        <v>1</v>
      </c>
      <c r="O4298" s="11" t="str">
        <f t="shared" si="67"/>
        <v>Lunes</v>
      </c>
    </row>
    <row r="4299" spans="1:15" x14ac:dyDescent="0.25">
      <c r="A4299" s="4">
        <v>41134</v>
      </c>
      <c r="B4299">
        <v>1</v>
      </c>
      <c r="C4299">
        <v>2</v>
      </c>
      <c r="D4299" s="5" t="s">
        <v>40</v>
      </c>
      <c r="E4299" s="6">
        <v>799.75</v>
      </c>
      <c r="F4299" s="6">
        <v>1278.55</v>
      </c>
      <c r="G4299" s="6">
        <v>2078.3000000000002</v>
      </c>
      <c r="H4299" s="6" t="str">
        <f>VLOOKUP(Tabla1[[#This Row],[Caja]],Originales!$I$3:$K$6,2,FALSE)</f>
        <v>Tenerife Norte</v>
      </c>
      <c r="I4299" s="6" t="str">
        <f>VLOOKUP(Tabla1[[#This Row],[Caja]],Originales!$I$3:$K$6,3,FALSE)</f>
        <v>Tenerife</v>
      </c>
      <c r="J4299" s="9" t="str">
        <f>VLOOKUP(Tabla1[[#This Row],[CodigoEmpleado]],Originales!$M$3:$P$13,2,FALSE)</f>
        <v>Pepe</v>
      </c>
      <c r="K4299" s="10">
        <f>YEAR(Tabla1[[#This Row],[Fecha]])</f>
        <v>2012</v>
      </c>
      <c r="L4299" s="11">
        <f>MONTH(Tabla1[[#This Row],[Fecha]])</f>
        <v>8</v>
      </c>
      <c r="M4299" s="11">
        <f>DAY(Tabla1[[#This Row],[Fecha]])</f>
        <v>13</v>
      </c>
      <c r="N4299" s="11">
        <f>WEEKDAY(Tabla1[[#This Row],[Fecha]],2)</f>
        <v>1</v>
      </c>
      <c r="O4299" s="11" t="str">
        <f t="shared" si="67"/>
        <v>Lunes</v>
      </c>
    </row>
    <row r="4300" spans="1:15" x14ac:dyDescent="0.25">
      <c r="A4300" s="4">
        <v>41134</v>
      </c>
      <c r="B4300">
        <v>2</v>
      </c>
      <c r="C4300">
        <v>1</v>
      </c>
      <c r="D4300" s="5" t="s">
        <v>41</v>
      </c>
      <c r="E4300" s="6">
        <v>674.5</v>
      </c>
      <c r="F4300" s="6">
        <v>1021.43</v>
      </c>
      <c r="G4300" s="6">
        <v>1695.93</v>
      </c>
      <c r="H4300" s="6" t="str">
        <f>VLOOKUP(Tabla1[[#This Row],[Caja]],Originales!$I$3:$K$6,2,FALSE)</f>
        <v>Tenerife Sur</v>
      </c>
      <c r="I4300" s="6" t="str">
        <f>VLOOKUP(Tabla1[[#This Row],[Caja]],Originales!$I$3:$K$6,3,FALSE)</f>
        <v>Tenerife</v>
      </c>
      <c r="J4300" s="9" t="str">
        <f>VLOOKUP(Tabla1[[#This Row],[CodigoEmpleado]],Originales!$M$3:$P$13,2,FALSE)</f>
        <v>Javi</v>
      </c>
      <c r="K4300" s="10">
        <f>YEAR(Tabla1[[#This Row],[Fecha]])</f>
        <v>2012</v>
      </c>
      <c r="L4300" s="11">
        <f>MONTH(Tabla1[[#This Row],[Fecha]])</f>
        <v>8</v>
      </c>
      <c r="M4300" s="11">
        <f>DAY(Tabla1[[#This Row],[Fecha]])</f>
        <v>13</v>
      </c>
      <c r="N4300" s="11">
        <f>WEEKDAY(Tabla1[[#This Row],[Fecha]],2)</f>
        <v>1</v>
      </c>
      <c r="O4300" s="11" t="str">
        <f t="shared" si="67"/>
        <v>Lunes</v>
      </c>
    </row>
    <row r="4301" spans="1:15" x14ac:dyDescent="0.25">
      <c r="A4301" s="4">
        <v>41134</v>
      </c>
      <c r="B4301">
        <v>2</v>
      </c>
      <c r="C4301">
        <v>2</v>
      </c>
      <c r="D4301" s="5" t="s">
        <v>43</v>
      </c>
      <c r="E4301" s="6">
        <v>752.25</v>
      </c>
      <c r="F4301" s="6">
        <v>1171.6300000000001</v>
      </c>
      <c r="G4301" s="6">
        <v>1923.88</v>
      </c>
      <c r="H4301" s="6" t="str">
        <f>VLOOKUP(Tabla1[[#This Row],[Caja]],Originales!$I$3:$K$6,2,FALSE)</f>
        <v>Tenerife Sur</v>
      </c>
      <c r="I4301" s="6" t="str">
        <f>VLOOKUP(Tabla1[[#This Row],[Caja]],Originales!$I$3:$K$6,3,FALSE)</f>
        <v>Tenerife</v>
      </c>
      <c r="J4301" s="9" t="str">
        <f>VLOOKUP(Tabla1[[#This Row],[CodigoEmpleado]],Originales!$M$3:$P$13,2,FALSE)</f>
        <v>Jose</v>
      </c>
      <c r="K4301" s="10">
        <f>YEAR(Tabla1[[#This Row],[Fecha]])</f>
        <v>2012</v>
      </c>
      <c r="L4301" s="11">
        <f>MONTH(Tabla1[[#This Row],[Fecha]])</f>
        <v>8</v>
      </c>
      <c r="M4301" s="11">
        <f>DAY(Tabla1[[#This Row],[Fecha]])</f>
        <v>13</v>
      </c>
      <c r="N4301" s="11">
        <f>WEEKDAY(Tabla1[[#This Row],[Fecha]],2)</f>
        <v>1</v>
      </c>
      <c r="O4301" s="11" t="str">
        <f t="shared" si="67"/>
        <v>Lunes</v>
      </c>
    </row>
    <row r="4302" spans="1:15" x14ac:dyDescent="0.25">
      <c r="A4302" s="4">
        <v>41134</v>
      </c>
      <c r="B4302">
        <v>3</v>
      </c>
      <c r="C4302">
        <v>1</v>
      </c>
      <c r="D4302" s="5" t="s">
        <v>47</v>
      </c>
      <c r="E4302" s="6">
        <v>668.74</v>
      </c>
      <c r="F4302" s="6">
        <v>1035.1300000000001</v>
      </c>
      <c r="G4302" s="6">
        <v>1703.87</v>
      </c>
      <c r="H4302" s="6" t="str">
        <f>VLOOKUP(Tabla1[[#This Row],[Caja]],Originales!$I$3:$K$6,2,FALSE)</f>
        <v>Las Canteras</v>
      </c>
      <c r="I4302" s="6" t="str">
        <f>VLOOKUP(Tabla1[[#This Row],[Caja]],Originales!$I$3:$K$6,3,FALSE)</f>
        <v>Las Palmas</v>
      </c>
      <c r="J4302" s="9" t="str">
        <f>VLOOKUP(Tabla1[[#This Row],[CodigoEmpleado]],Originales!$M$3:$P$13,2,FALSE)</f>
        <v>Toño</v>
      </c>
      <c r="K4302" s="10">
        <f>YEAR(Tabla1[[#This Row],[Fecha]])</f>
        <v>2012</v>
      </c>
      <c r="L4302" s="11">
        <f>MONTH(Tabla1[[#This Row],[Fecha]])</f>
        <v>8</v>
      </c>
      <c r="M4302" s="11">
        <f>DAY(Tabla1[[#This Row],[Fecha]])</f>
        <v>13</v>
      </c>
      <c r="N4302" s="11">
        <f>WEEKDAY(Tabla1[[#This Row],[Fecha]],2)</f>
        <v>1</v>
      </c>
      <c r="O4302" s="11" t="str">
        <f t="shared" si="67"/>
        <v>Lunes</v>
      </c>
    </row>
    <row r="4303" spans="1:15" x14ac:dyDescent="0.25">
      <c r="A4303" s="4">
        <v>41134</v>
      </c>
      <c r="B4303">
        <v>3</v>
      </c>
      <c r="C4303">
        <v>2</v>
      </c>
      <c r="D4303" s="5" t="s">
        <v>24</v>
      </c>
      <c r="E4303" s="6">
        <v>762.44</v>
      </c>
      <c r="F4303" s="6">
        <v>1147.21</v>
      </c>
      <c r="G4303" s="6">
        <v>1909.65</v>
      </c>
      <c r="H4303" s="6" t="str">
        <f>VLOOKUP(Tabla1[[#This Row],[Caja]],Originales!$I$3:$K$6,2,FALSE)</f>
        <v>Las Canteras</v>
      </c>
      <c r="I4303" s="6" t="str">
        <f>VLOOKUP(Tabla1[[#This Row],[Caja]],Originales!$I$3:$K$6,3,FALSE)</f>
        <v>Las Palmas</v>
      </c>
      <c r="J4303" s="9" t="str">
        <f>VLOOKUP(Tabla1[[#This Row],[CodigoEmpleado]],Originales!$M$3:$P$13,2,FALSE)</f>
        <v>Ana</v>
      </c>
      <c r="K4303" s="10">
        <f>YEAR(Tabla1[[#This Row],[Fecha]])</f>
        <v>2012</v>
      </c>
      <c r="L4303" s="11">
        <f>MONTH(Tabla1[[#This Row],[Fecha]])</f>
        <v>8</v>
      </c>
      <c r="M4303" s="11">
        <f>DAY(Tabla1[[#This Row],[Fecha]])</f>
        <v>13</v>
      </c>
      <c r="N4303" s="11">
        <f>WEEKDAY(Tabla1[[#This Row],[Fecha]],2)</f>
        <v>1</v>
      </c>
      <c r="O4303" s="11" t="str">
        <f t="shared" si="67"/>
        <v>Lunes</v>
      </c>
    </row>
    <row r="4304" spans="1:15" x14ac:dyDescent="0.25">
      <c r="A4304" s="4">
        <v>41134</v>
      </c>
      <c r="B4304">
        <v>4</v>
      </c>
      <c r="C4304">
        <v>1</v>
      </c>
      <c r="D4304" s="5" t="s">
        <v>30</v>
      </c>
      <c r="E4304" s="6">
        <v>682.28</v>
      </c>
      <c r="F4304" s="6">
        <v>1085.3900000000001</v>
      </c>
      <c r="G4304" s="6">
        <v>1767.67</v>
      </c>
      <c r="H4304" s="6" t="str">
        <f>VLOOKUP(Tabla1[[#This Row],[Caja]],Originales!$I$3:$K$6,2,FALSE)</f>
        <v>Telde</v>
      </c>
      <c r="I4304" s="6" t="str">
        <f>VLOOKUP(Tabla1[[#This Row],[Caja]],Originales!$I$3:$K$6,3,FALSE)</f>
        <v>Las Palmas</v>
      </c>
      <c r="J4304" s="9" t="str">
        <f>VLOOKUP(Tabla1[[#This Row],[CodigoEmpleado]],Originales!$M$3:$P$13,2,FALSE)</f>
        <v>Juan</v>
      </c>
      <c r="K4304" s="10">
        <f>YEAR(Tabla1[[#This Row],[Fecha]])</f>
        <v>2012</v>
      </c>
      <c r="L4304" s="11">
        <f>MONTH(Tabla1[[#This Row],[Fecha]])</f>
        <v>8</v>
      </c>
      <c r="M4304" s="11">
        <f>DAY(Tabla1[[#This Row],[Fecha]])</f>
        <v>13</v>
      </c>
      <c r="N4304" s="11">
        <f>WEEKDAY(Tabla1[[#This Row],[Fecha]],2)</f>
        <v>1</v>
      </c>
      <c r="O4304" s="11" t="str">
        <f t="shared" si="67"/>
        <v>Lunes</v>
      </c>
    </row>
    <row r="4305" spans="1:15" x14ac:dyDescent="0.25">
      <c r="A4305" s="4">
        <v>41134</v>
      </c>
      <c r="B4305">
        <v>4</v>
      </c>
      <c r="C4305">
        <v>2</v>
      </c>
      <c r="D4305" s="5" t="s">
        <v>16</v>
      </c>
      <c r="E4305" s="6">
        <v>751.06</v>
      </c>
      <c r="F4305" s="6">
        <v>1165.47</v>
      </c>
      <c r="G4305" s="6">
        <v>1916.53</v>
      </c>
      <c r="H4305" s="6" t="str">
        <f>VLOOKUP(Tabla1[[#This Row],[Caja]],Originales!$I$3:$K$6,2,FALSE)</f>
        <v>Telde</v>
      </c>
      <c r="I4305" s="6" t="str">
        <f>VLOOKUP(Tabla1[[#This Row],[Caja]],Originales!$I$3:$K$6,3,FALSE)</f>
        <v>Las Palmas</v>
      </c>
      <c r="J4305" s="9" t="str">
        <f>VLOOKUP(Tabla1[[#This Row],[CodigoEmpleado]],Originales!$M$3:$P$13,2,FALSE)</f>
        <v>Jorge</v>
      </c>
      <c r="K4305" s="10">
        <f>YEAR(Tabla1[[#This Row],[Fecha]])</f>
        <v>2012</v>
      </c>
      <c r="L4305" s="11">
        <f>MONTH(Tabla1[[#This Row],[Fecha]])</f>
        <v>8</v>
      </c>
      <c r="M4305" s="11">
        <f>DAY(Tabla1[[#This Row],[Fecha]])</f>
        <v>13</v>
      </c>
      <c r="N4305" s="11">
        <f>WEEKDAY(Tabla1[[#This Row],[Fecha]],2)</f>
        <v>1</v>
      </c>
      <c r="O4305" s="11" t="str">
        <f t="shared" si="67"/>
        <v>Lunes</v>
      </c>
    </row>
    <row r="4306" spans="1:15" x14ac:dyDescent="0.25">
      <c r="A4306" s="4">
        <v>41135</v>
      </c>
      <c r="B4306">
        <v>1</v>
      </c>
      <c r="C4306">
        <v>1</v>
      </c>
      <c r="D4306" s="5" t="s">
        <v>22</v>
      </c>
      <c r="E4306" s="6">
        <v>651.03</v>
      </c>
      <c r="F4306" s="6">
        <v>1063.4000000000001</v>
      </c>
      <c r="G4306" s="6">
        <v>1714.43</v>
      </c>
      <c r="H4306" s="6" t="str">
        <f>VLOOKUP(Tabla1[[#This Row],[Caja]],Originales!$I$3:$K$6,2,FALSE)</f>
        <v>Tenerife Norte</v>
      </c>
      <c r="I4306" s="6" t="str">
        <f>VLOOKUP(Tabla1[[#This Row],[Caja]],Originales!$I$3:$K$6,3,FALSE)</f>
        <v>Tenerife</v>
      </c>
      <c r="J4306" s="9" t="str">
        <f>VLOOKUP(Tabla1[[#This Row],[CodigoEmpleado]],Originales!$M$3:$P$13,2,FALSE)</f>
        <v>Paco</v>
      </c>
      <c r="K4306" s="10">
        <f>YEAR(Tabla1[[#This Row],[Fecha]])</f>
        <v>2012</v>
      </c>
      <c r="L4306" s="11">
        <f>MONTH(Tabla1[[#This Row],[Fecha]])</f>
        <v>8</v>
      </c>
      <c r="M4306" s="11">
        <f>DAY(Tabla1[[#This Row],[Fecha]])</f>
        <v>14</v>
      </c>
      <c r="N4306" s="11">
        <f>WEEKDAY(Tabla1[[#This Row],[Fecha]],2)</f>
        <v>2</v>
      </c>
      <c r="O4306" s="11" t="str">
        <f t="shared" si="67"/>
        <v>Martes</v>
      </c>
    </row>
    <row r="4307" spans="1:15" x14ac:dyDescent="0.25">
      <c r="A4307" s="4">
        <v>41135</v>
      </c>
      <c r="B4307">
        <v>1</v>
      </c>
      <c r="C4307">
        <v>2</v>
      </c>
      <c r="D4307" s="5" t="s">
        <v>27</v>
      </c>
      <c r="E4307" s="6">
        <v>809.5</v>
      </c>
      <c r="F4307" s="6">
        <v>1260.46</v>
      </c>
      <c r="G4307" s="6">
        <v>2069.96</v>
      </c>
      <c r="H4307" s="6" t="str">
        <f>VLOOKUP(Tabla1[[#This Row],[Caja]],Originales!$I$3:$K$6,2,FALSE)</f>
        <v>Tenerife Norte</v>
      </c>
      <c r="I4307" s="6" t="str">
        <f>VLOOKUP(Tabla1[[#This Row],[Caja]],Originales!$I$3:$K$6,3,FALSE)</f>
        <v>Tenerife</v>
      </c>
      <c r="J4307" s="9" t="str">
        <f>VLOOKUP(Tabla1[[#This Row],[CodigoEmpleado]],Originales!$M$3:$P$13,2,FALSE)</f>
        <v>Bea</v>
      </c>
      <c r="K4307" s="10">
        <f>YEAR(Tabla1[[#This Row],[Fecha]])</f>
        <v>2012</v>
      </c>
      <c r="L4307" s="11">
        <f>MONTH(Tabla1[[#This Row],[Fecha]])</f>
        <v>8</v>
      </c>
      <c r="M4307" s="11">
        <f>DAY(Tabla1[[#This Row],[Fecha]])</f>
        <v>14</v>
      </c>
      <c r="N4307" s="11">
        <f>WEEKDAY(Tabla1[[#This Row],[Fecha]],2)</f>
        <v>2</v>
      </c>
      <c r="O4307" s="11" t="str">
        <f t="shared" si="67"/>
        <v>Martes</v>
      </c>
    </row>
    <row r="4308" spans="1:15" x14ac:dyDescent="0.25">
      <c r="A4308" s="4">
        <v>41135</v>
      </c>
      <c r="B4308">
        <v>2</v>
      </c>
      <c r="C4308">
        <v>1</v>
      </c>
      <c r="D4308" s="5" t="s">
        <v>32</v>
      </c>
      <c r="E4308" s="6">
        <v>565.41</v>
      </c>
      <c r="F4308" s="6">
        <v>947.88</v>
      </c>
      <c r="G4308" s="6">
        <v>1513.29</v>
      </c>
      <c r="H4308" s="6" t="str">
        <f>VLOOKUP(Tabla1[[#This Row],[Caja]],Originales!$I$3:$K$6,2,FALSE)</f>
        <v>Tenerife Sur</v>
      </c>
      <c r="I4308" s="6" t="str">
        <f>VLOOKUP(Tabla1[[#This Row],[Caja]],Originales!$I$3:$K$6,3,FALSE)</f>
        <v>Tenerife</v>
      </c>
      <c r="J4308" s="9" t="str">
        <f>VLOOKUP(Tabla1[[#This Row],[CodigoEmpleado]],Originales!$M$3:$P$13,2,FALSE)</f>
        <v>Ana</v>
      </c>
      <c r="K4308" s="10">
        <f>YEAR(Tabla1[[#This Row],[Fecha]])</f>
        <v>2012</v>
      </c>
      <c r="L4308" s="11">
        <f>MONTH(Tabla1[[#This Row],[Fecha]])</f>
        <v>8</v>
      </c>
      <c r="M4308" s="11">
        <f>DAY(Tabla1[[#This Row],[Fecha]])</f>
        <v>14</v>
      </c>
      <c r="N4308" s="11">
        <f>WEEKDAY(Tabla1[[#This Row],[Fecha]],2)</f>
        <v>2</v>
      </c>
      <c r="O4308" s="11" t="str">
        <f t="shared" si="67"/>
        <v>Martes</v>
      </c>
    </row>
    <row r="4309" spans="1:15" x14ac:dyDescent="0.25">
      <c r="A4309" s="4">
        <v>41135</v>
      </c>
      <c r="B4309">
        <v>2</v>
      </c>
      <c r="C4309">
        <v>2</v>
      </c>
      <c r="D4309" s="5" t="s">
        <v>37</v>
      </c>
      <c r="E4309" s="6">
        <v>714.92</v>
      </c>
      <c r="F4309" s="6">
        <v>1163.8800000000001</v>
      </c>
      <c r="G4309" s="6">
        <v>1878.8</v>
      </c>
      <c r="H4309" s="6" t="str">
        <f>VLOOKUP(Tabla1[[#This Row],[Caja]],Originales!$I$3:$K$6,2,FALSE)</f>
        <v>Tenerife Sur</v>
      </c>
      <c r="I4309" s="6" t="str">
        <f>VLOOKUP(Tabla1[[#This Row],[Caja]],Originales!$I$3:$K$6,3,FALSE)</f>
        <v>Tenerife</v>
      </c>
      <c r="J4309" s="9" t="str">
        <f>VLOOKUP(Tabla1[[#This Row],[CodigoEmpleado]],Originales!$M$3:$P$13,2,FALSE)</f>
        <v>Luis</v>
      </c>
      <c r="K4309" s="10">
        <f>YEAR(Tabla1[[#This Row],[Fecha]])</f>
        <v>2012</v>
      </c>
      <c r="L4309" s="11">
        <f>MONTH(Tabla1[[#This Row],[Fecha]])</f>
        <v>8</v>
      </c>
      <c r="M4309" s="11">
        <f>DAY(Tabla1[[#This Row],[Fecha]])</f>
        <v>14</v>
      </c>
      <c r="N4309" s="11">
        <f>WEEKDAY(Tabla1[[#This Row],[Fecha]],2)</f>
        <v>2</v>
      </c>
      <c r="O4309" s="11" t="str">
        <f t="shared" si="67"/>
        <v>Martes</v>
      </c>
    </row>
    <row r="4310" spans="1:15" x14ac:dyDescent="0.25">
      <c r="A4310" s="4">
        <v>41135</v>
      </c>
      <c r="B4310">
        <v>3</v>
      </c>
      <c r="C4310">
        <v>1</v>
      </c>
      <c r="D4310" s="5" t="s">
        <v>40</v>
      </c>
      <c r="E4310" s="6">
        <v>668.94</v>
      </c>
      <c r="F4310" s="6">
        <v>1017.27</v>
      </c>
      <c r="G4310" s="6">
        <v>1686.21</v>
      </c>
      <c r="H4310" s="6" t="str">
        <f>VLOOKUP(Tabla1[[#This Row],[Caja]],Originales!$I$3:$K$6,2,FALSE)</f>
        <v>Las Canteras</v>
      </c>
      <c r="I4310" s="6" t="str">
        <f>VLOOKUP(Tabla1[[#This Row],[Caja]],Originales!$I$3:$K$6,3,FALSE)</f>
        <v>Las Palmas</v>
      </c>
      <c r="J4310" s="9" t="str">
        <f>VLOOKUP(Tabla1[[#This Row],[CodigoEmpleado]],Originales!$M$3:$P$13,2,FALSE)</f>
        <v>Pepe</v>
      </c>
      <c r="K4310" s="10">
        <f>YEAR(Tabla1[[#This Row],[Fecha]])</f>
        <v>2012</v>
      </c>
      <c r="L4310" s="11">
        <f>MONTH(Tabla1[[#This Row],[Fecha]])</f>
        <v>8</v>
      </c>
      <c r="M4310" s="11">
        <f>DAY(Tabla1[[#This Row],[Fecha]])</f>
        <v>14</v>
      </c>
      <c r="N4310" s="11">
        <f>WEEKDAY(Tabla1[[#This Row],[Fecha]],2)</f>
        <v>2</v>
      </c>
      <c r="O4310" s="11" t="str">
        <f t="shared" si="67"/>
        <v>Martes</v>
      </c>
    </row>
    <row r="4311" spans="1:15" x14ac:dyDescent="0.25">
      <c r="A4311" s="4">
        <v>41135</v>
      </c>
      <c r="B4311">
        <v>3</v>
      </c>
      <c r="C4311">
        <v>2</v>
      </c>
      <c r="D4311" s="5" t="s">
        <v>41</v>
      </c>
      <c r="E4311" s="6">
        <v>743.99</v>
      </c>
      <c r="F4311" s="6">
        <v>1154.72</v>
      </c>
      <c r="G4311" s="6">
        <v>1898.71</v>
      </c>
      <c r="H4311" s="6" t="str">
        <f>VLOOKUP(Tabla1[[#This Row],[Caja]],Originales!$I$3:$K$6,2,FALSE)</f>
        <v>Las Canteras</v>
      </c>
      <c r="I4311" s="6" t="str">
        <f>VLOOKUP(Tabla1[[#This Row],[Caja]],Originales!$I$3:$K$6,3,FALSE)</f>
        <v>Las Palmas</v>
      </c>
      <c r="J4311" s="9" t="str">
        <f>VLOOKUP(Tabla1[[#This Row],[CodigoEmpleado]],Originales!$M$3:$P$13,2,FALSE)</f>
        <v>Javi</v>
      </c>
      <c r="K4311" s="10">
        <f>YEAR(Tabla1[[#This Row],[Fecha]])</f>
        <v>2012</v>
      </c>
      <c r="L4311" s="11">
        <f>MONTH(Tabla1[[#This Row],[Fecha]])</f>
        <v>8</v>
      </c>
      <c r="M4311" s="11">
        <f>DAY(Tabla1[[#This Row],[Fecha]])</f>
        <v>14</v>
      </c>
      <c r="N4311" s="11">
        <f>WEEKDAY(Tabla1[[#This Row],[Fecha]],2)</f>
        <v>2</v>
      </c>
      <c r="O4311" s="11" t="str">
        <f t="shared" si="67"/>
        <v>Martes</v>
      </c>
    </row>
    <row r="4312" spans="1:15" x14ac:dyDescent="0.25">
      <c r="A4312" s="4">
        <v>41135</v>
      </c>
      <c r="B4312">
        <v>4</v>
      </c>
      <c r="C4312">
        <v>1</v>
      </c>
      <c r="D4312" s="5" t="s">
        <v>43</v>
      </c>
      <c r="E4312" s="6">
        <v>647.59</v>
      </c>
      <c r="F4312" s="6">
        <v>1048.0899999999999</v>
      </c>
      <c r="G4312" s="6">
        <v>1695.68</v>
      </c>
      <c r="H4312" s="6" t="str">
        <f>VLOOKUP(Tabla1[[#This Row],[Caja]],Originales!$I$3:$K$6,2,FALSE)</f>
        <v>Telde</v>
      </c>
      <c r="I4312" s="6" t="str">
        <f>VLOOKUP(Tabla1[[#This Row],[Caja]],Originales!$I$3:$K$6,3,FALSE)</f>
        <v>Las Palmas</v>
      </c>
      <c r="J4312" s="9" t="str">
        <f>VLOOKUP(Tabla1[[#This Row],[CodigoEmpleado]],Originales!$M$3:$P$13,2,FALSE)</f>
        <v>Jose</v>
      </c>
      <c r="K4312" s="10">
        <f>YEAR(Tabla1[[#This Row],[Fecha]])</f>
        <v>2012</v>
      </c>
      <c r="L4312" s="11">
        <f>MONTH(Tabla1[[#This Row],[Fecha]])</f>
        <v>8</v>
      </c>
      <c r="M4312" s="11">
        <f>DAY(Tabla1[[#This Row],[Fecha]])</f>
        <v>14</v>
      </c>
      <c r="N4312" s="11">
        <f>WEEKDAY(Tabla1[[#This Row],[Fecha]],2)</f>
        <v>2</v>
      </c>
      <c r="O4312" s="11" t="str">
        <f t="shared" si="67"/>
        <v>Martes</v>
      </c>
    </row>
    <row r="4313" spans="1:15" x14ac:dyDescent="0.25">
      <c r="A4313" s="4">
        <v>41135</v>
      </c>
      <c r="B4313">
        <v>4</v>
      </c>
      <c r="C4313">
        <v>2</v>
      </c>
      <c r="D4313" s="5" t="s">
        <v>47</v>
      </c>
      <c r="E4313" s="6">
        <v>772.58</v>
      </c>
      <c r="F4313" s="6">
        <v>1196.28</v>
      </c>
      <c r="G4313" s="6">
        <v>1968.86</v>
      </c>
      <c r="H4313" s="6" t="str">
        <f>VLOOKUP(Tabla1[[#This Row],[Caja]],Originales!$I$3:$K$6,2,FALSE)</f>
        <v>Telde</v>
      </c>
      <c r="I4313" s="6" t="str">
        <f>VLOOKUP(Tabla1[[#This Row],[Caja]],Originales!$I$3:$K$6,3,FALSE)</f>
        <v>Las Palmas</v>
      </c>
      <c r="J4313" s="9" t="str">
        <f>VLOOKUP(Tabla1[[#This Row],[CodigoEmpleado]],Originales!$M$3:$P$13,2,FALSE)</f>
        <v>Toño</v>
      </c>
      <c r="K4313" s="10">
        <f>YEAR(Tabla1[[#This Row],[Fecha]])</f>
        <v>2012</v>
      </c>
      <c r="L4313" s="11">
        <f>MONTH(Tabla1[[#This Row],[Fecha]])</f>
        <v>8</v>
      </c>
      <c r="M4313" s="11">
        <f>DAY(Tabla1[[#This Row],[Fecha]])</f>
        <v>14</v>
      </c>
      <c r="N4313" s="11">
        <f>WEEKDAY(Tabla1[[#This Row],[Fecha]],2)</f>
        <v>2</v>
      </c>
      <c r="O4313" s="11" t="str">
        <f t="shared" si="67"/>
        <v>Martes</v>
      </c>
    </row>
    <row r="4314" spans="1:15" x14ac:dyDescent="0.25">
      <c r="A4314" s="4">
        <v>41136</v>
      </c>
      <c r="B4314">
        <v>1</v>
      </c>
      <c r="C4314">
        <v>1</v>
      </c>
      <c r="D4314" s="5" t="s">
        <v>24</v>
      </c>
      <c r="E4314" s="6">
        <v>618.26</v>
      </c>
      <c r="F4314" s="6">
        <v>980.91</v>
      </c>
      <c r="G4314" s="6">
        <v>1599.17</v>
      </c>
      <c r="H4314" s="6" t="str">
        <f>VLOOKUP(Tabla1[[#This Row],[Caja]],Originales!$I$3:$K$6,2,FALSE)</f>
        <v>Tenerife Norte</v>
      </c>
      <c r="I4314" s="6" t="str">
        <f>VLOOKUP(Tabla1[[#This Row],[Caja]],Originales!$I$3:$K$6,3,FALSE)</f>
        <v>Tenerife</v>
      </c>
      <c r="J4314" s="9" t="str">
        <f>VLOOKUP(Tabla1[[#This Row],[CodigoEmpleado]],Originales!$M$3:$P$13,2,FALSE)</f>
        <v>Ana</v>
      </c>
      <c r="K4314" s="10">
        <f>YEAR(Tabla1[[#This Row],[Fecha]])</f>
        <v>2012</v>
      </c>
      <c r="L4314" s="11">
        <f>MONTH(Tabla1[[#This Row],[Fecha]])</f>
        <v>8</v>
      </c>
      <c r="M4314" s="11">
        <f>DAY(Tabla1[[#This Row],[Fecha]])</f>
        <v>15</v>
      </c>
      <c r="N4314" s="11">
        <f>WEEKDAY(Tabla1[[#This Row],[Fecha]],2)</f>
        <v>3</v>
      </c>
      <c r="O4314" s="11" t="str">
        <f t="shared" si="67"/>
        <v>Miércoles</v>
      </c>
    </row>
    <row r="4315" spans="1:15" x14ac:dyDescent="0.25">
      <c r="A4315" s="4">
        <v>41136</v>
      </c>
      <c r="B4315">
        <v>1</v>
      </c>
      <c r="C4315">
        <v>2</v>
      </c>
      <c r="D4315" s="5" t="s">
        <v>30</v>
      </c>
      <c r="E4315" s="6">
        <v>676.04</v>
      </c>
      <c r="F4315" s="6">
        <v>1110.4100000000001</v>
      </c>
      <c r="G4315" s="6">
        <v>1786.45</v>
      </c>
      <c r="H4315" s="6" t="str">
        <f>VLOOKUP(Tabla1[[#This Row],[Caja]],Originales!$I$3:$K$6,2,FALSE)</f>
        <v>Tenerife Norte</v>
      </c>
      <c r="I4315" s="6" t="str">
        <f>VLOOKUP(Tabla1[[#This Row],[Caja]],Originales!$I$3:$K$6,3,FALSE)</f>
        <v>Tenerife</v>
      </c>
      <c r="J4315" s="9" t="str">
        <f>VLOOKUP(Tabla1[[#This Row],[CodigoEmpleado]],Originales!$M$3:$P$13,2,FALSE)</f>
        <v>Juan</v>
      </c>
      <c r="K4315" s="10">
        <f>YEAR(Tabla1[[#This Row],[Fecha]])</f>
        <v>2012</v>
      </c>
      <c r="L4315" s="11">
        <f>MONTH(Tabla1[[#This Row],[Fecha]])</f>
        <v>8</v>
      </c>
      <c r="M4315" s="11">
        <f>DAY(Tabla1[[#This Row],[Fecha]])</f>
        <v>15</v>
      </c>
      <c r="N4315" s="11">
        <f>WEEKDAY(Tabla1[[#This Row],[Fecha]],2)</f>
        <v>3</v>
      </c>
      <c r="O4315" s="11" t="str">
        <f t="shared" si="67"/>
        <v>Miércoles</v>
      </c>
    </row>
    <row r="4316" spans="1:15" x14ac:dyDescent="0.25">
      <c r="A4316" s="4">
        <v>41136</v>
      </c>
      <c r="B4316">
        <v>2</v>
      </c>
      <c r="C4316">
        <v>1</v>
      </c>
      <c r="D4316" s="5" t="s">
        <v>16</v>
      </c>
      <c r="E4316" s="6">
        <v>643.58000000000004</v>
      </c>
      <c r="F4316" s="6">
        <v>1025.3399999999999</v>
      </c>
      <c r="G4316" s="6">
        <v>1668.92</v>
      </c>
      <c r="H4316" s="6" t="str">
        <f>VLOOKUP(Tabla1[[#This Row],[Caja]],Originales!$I$3:$K$6,2,FALSE)</f>
        <v>Tenerife Sur</v>
      </c>
      <c r="I4316" s="6" t="str">
        <f>VLOOKUP(Tabla1[[#This Row],[Caja]],Originales!$I$3:$K$6,3,FALSE)</f>
        <v>Tenerife</v>
      </c>
      <c r="J4316" s="9" t="str">
        <f>VLOOKUP(Tabla1[[#This Row],[CodigoEmpleado]],Originales!$M$3:$P$13,2,FALSE)</f>
        <v>Jorge</v>
      </c>
      <c r="K4316" s="10">
        <f>YEAR(Tabla1[[#This Row],[Fecha]])</f>
        <v>2012</v>
      </c>
      <c r="L4316" s="11">
        <f>MONTH(Tabla1[[#This Row],[Fecha]])</f>
        <v>8</v>
      </c>
      <c r="M4316" s="11">
        <f>DAY(Tabla1[[#This Row],[Fecha]])</f>
        <v>15</v>
      </c>
      <c r="N4316" s="11">
        <f>WEEKDAY(Tabla1[[#This Row],[Fecha]],2)</f>
        <v>3</v>
      </c>
      <c r="O4316" s="11" t="str">
        <f t="shared" si="67"/>
        <v>Miércoles</v>
      </c>
    </row>
    <row r="4317" spans="1:15" x14ac:dyDescent="0.25">
      <c r="A4317" s="4">
        <v>41136</v>
      </c>
      <c r="B4317">
        <v>2</v>
      </c>
      <c r="C4317">
        <v>2</v>
      </c>
      <c r="D4317" s="5" t="s">
        <v>22</v>
      </c>
      <c r="E4317" s="6">
        <v>751.51</v>
      </c>
      <c r="F4317" s="6">
        <v>1143.3399999999999</v>
      </c>
      <c r="G4317" s="6">
        <v>1894.85</v>
      </c>
      <c r="H4317" s="6" t="str">
        <f>VLOOKUP(Tabla1[[#This Row],[Caja]],Originales!$I$3:$K$6,2,FALSE)</f>
        <v>Tenerife Sur</v>
      </c>
      <c r="I4317" s="6" t="str">
        <f>VLOOKUP(Tabla1[[#This Row],[Caja]],Originales!$I$3:$K$6,3,FALSE)</f>
        <v>Tenerife</v>
      </c>
      <c r="J4317" s="9" t="str">
        <f>VLOOKUP(Tabla1[[#This Row],[CodigoEmpleado]],Originales!$M$3:$P$13,2,FALSE)</f>
        <v>Paco</v>
      </c>
      <c r="K4317" s="10">
        <f>YEAR(Tabla1[[#This Row],[Fecha]])</f>
        <v>2012</v>
      </c>
      <c r="L4317" s="11">
        <f>MONTH(Tabla1[[#This Row],[Fecha]])</f>
        <v>8</v>
      </c>
      <c r="M4317" s="11">
        <f>DAY(Tabla1[[#This Row],[Fecha]])</f>
        <v>15</v>
      </c>
      <c r="N4317" s="11">
        <f>WEEKDAY(Tabla1[[#This Row],[Fecha]],2)</f>
        <v>3</v>
      </c>
      <c r="O4317" s="11" t="str">
        <f t="shared" si="67"/>
        <v>Miércoles</v>
      </c>
    </row>
    <row r="4318" spans="1:15" x14ac:dyDescent="0.25">
      <c r="A4318" s="4">
        <v>41136</v>
      </c>
      <c r="B4318">
        <v>3</v>
      </c>
      <c r="C4318">
        <v>1</v>
      </c>
      <c r="D4318" s="5" t="s">
        <v>27</v>
      </c>
      <c r="E4318" s="6">
        <v>667.54</v>
      </c>
      <c r="F4318" s="6">
        <v>1017.75</v>
      </c>
      <c r="G4318" s="6">
        <v>1685.29</v>
      </c>
      <c r="H4318" s="6" t="str">
        <f>VLOOKUP(Tabla1[[#This Row],[Caja]],Originales!$I$3:$K$6,2,FALSE)</f>
        <v>Las Canteras</v>
      </c>
      <c r="I4318" s="6" t="str">
        <f>VLOOKUP(Tabla1[[#This Row],[Caja]],Originales!$I$3:$K$6,3,FALSE)</f>
        <v>Las Palmas</v>
      </c>
      <c r="J4318" s="9" t="str">
        <f>VLOOKUP(Tabla1[[#This Row],[CodigoEmpleado]],Originales!$M$3:$P$13,2,FALSE)</f>
        <v>Bea</v>
      </c>
      <c r="K4318" s="10">
        <f>YEAR(Tabla1[[#This Row],[Fecha]])</f>
        <v>2012</v>
      </c>
      <c r="L4318" s="11">
        <f>MONTH(Tabla1[[#This Row],[Fecha]])</f>
        <v>8</v>
      </c>
      <c r="M4318" s="11">
        <f>DAY(Tabla1[[#This Row],[Fecha]])</f>
        <v>15</v>
      </c>
      <c r="N4318" s="11">
        <f>WEEKDAY(Tabla1[[#This Row],[Fecha]],2)</f>
        <v>3</v>
      </c>
      <c r="O4318" s="11" t="str">
        <f t="shared" si="67"/>
        <v>Miércoles</v>
      </c>
    </row>
    <row r="4319" spans="1:15" x14ac:dyDescent="0.25">
      <c r="A4319" s="4">
        <v>41136</v>
      </c>
      <c r="B4319">
        <v>3</v>
      </c>
      <c r="C4319">
        <v>2</v>
      </c>
      <c r="D4319" s="5" t="s">
        <v>32</v>
      </c>
      <c r="E4319" s="6">
        <v>574.44000000000005</v>
      </c>
      <c r="F4319" s="6">
        <v>978.56</v>
      </c>
      <c r="G4319" s="6">
        <v>1553</v>
      </c>
      <c r="H4319" s="6" t="str">
        <f>VLOOKUP(Tabla1[[#This Row],[Caja]],Originales!$I$3:$K$6,2,FALSE)</f>
        <v>Las Canteras</v>
      </c>
      <c r="I4319" s="6" t="str">
        <f>VLOOKUP(Tabla1[[#This Row],[Caja]],Originales!$I$3:$K$6,3,FALSE)</f>
        <v>Las Palmas</v>
      </c>
      <c r="J4319" s="9" t="str">
        <f>VLOOKUP(Tabla1[[#This Row],[CodigoEmpleado]],Originales!$M$3:$P$13,2,FALSE)</f>
        <v>Ana</v>
      </c>
      <c r="K4319" s="10">
        <f>YEAR(Tabla1[[#This Row],[Fecha]])</f>
        <v>2012</v>
      </c>
      <c r="L4319" s="11">
        <f>MONTH(Tabla1[[#This Row],[Fecha]])</f>
        <v>8</v>
      </c>
      <c r="M4319" s="11">
        <f>DAY(Tabla1[[#This Row],[Fecha]])</f>
        <v>15</v>
      </c>
      <c r="N4319" s="11">
        <f>WEEKDAY(Tabla1[[#This Row],[Fecha]],2)</f>
        <v>3</v>
      </c>
      <c r="O4319" s="11" t="str">
        <f t="shared" si="67"/>
        <v>Miércoles</v>
      </c>
    </row>
    <row r="4320" spans="1:15" x14ac:dyDescent="0.25">
      <c r="A4320" s="4">
        <v>41136</v>
      </c>
      <c r="B4320">
        <v>4</v>
      </c>
      <c r="C4320">
        <v>1</v>
      </c>
      <c r="D4320" s="5" t="s">
        <v>37</v>
      </c>
      <c r="E4320" s="6">
        <v>589.82000000000005</v>
      </c>
      <c r="F4320" s="6">
        <v>923.7</v>
      </c>
      <c r="G4320" s="6">
        <v>1513.52</v>
      </c>
      <c r="H4320" s="6" t="str">
        <f>VLOOKUP(Tabla1[[#This Row],[Caja]],Originales!$I$3:$K$6,2,FALSE)</f>
        <v>Telde</v>
      </c>
      <c r="I4320" s="6" t="str">
        <f>VLOOKUP(Tabla1[[#This Row],[Caja]],Originales!$I$3:$K$6,3,FALSE)</f>
        <v>Las Palmas</v>
      </c>
      <c r="J4320" s="9" t="str">
        <f>VLOOKUP(Tabla1[[#This Row],[CodigoEmpleado]],Originales!$M$3:$P$13,2,FALSE)</f>
        <v>Luis</v>
      </c>
      <c r="K4320" s="10">
        <f>YEAR(Tabla1[[#This Row],[Fecha]])</f>
        <v>2012</v>
      </c>
      <c r="L4320" s="11">
        <f>MONTH(Tabla1[[#This Row],[Fecha]])</f>
        <v>8</v>
      </c>
      <c r="M4320" s="11">
        <f>DAY(Tabla1[[#This Row],[Fecha]])</f>
        <v>15</v>
      </c>
      <c r="N4320" s="11">
        <f>WEEKDAY(Tabla1[[#This Row],[Fecha]],2)</f>
        <v>3</v>
      </c>
      <c r="O4320" s="11" t="str">
        <f t="shared" si="67"/>
        <v>Miércoles</v>
      </c>
    </row>
    <row r="4321" spans="1:15" x14ac:dyDescent="0.25">
      <c r="A4321" s="4">
        <v>41136</v>
      </c>
      <c r="B4321">
        <v>4</v>
      </c>
      <c r="C4321">
        <v>2</v>
      </c>
      <c r="D4321" s="5" t="s">
        <v>40</v>
      </c>
      <c r="E4321" s="6">
        <v>763.75</v>
      </c>
      <c r="F4321" s="6">
        <v>1265.06</v>
      </c>
      <c r="G4321" s="6">
        <v>2028.81</v>
      </c>
      <c r="H4321" s="6" t="str">
        <f>VLOOKUP(Tabla1[[#This Row],[Caja]],Originales!$I$3:$K$6,2,FALSE)</f>
        <v>Telde</v>
      </c>
      <c r="I4321" s="6" t="str">
        <f>VLOOKUP(Tabla1[[#This Row],[Caja]],Originales!$I$3:$K$6,3,FALSE)</f>
        <v>Las Palmas</v>
      </c>
      <c r="J4321" s="9" t="str">
        <f>VLOOKUP(Tabla1[[#This Row],[CodigoEmpleado]],Originales!$M$3:$P$13,2,FALSE)</f>
        <v>Pepe</v>
      </c>
      <c r="K4321" s="10">
        <f>YEAR(Tabla1[[#This Row],[Fecha]])</f>
        <v>2012</v>
      </c>
      <c r="L4321" s="11">
        <f>MONTH(Tabla1[[#This Row],[Fecha]])</f>
        <v>8</v>
      </c>
      <c r="M4321" s="11">
        <f>DAY(Tabla1[[#This Row],[Fecha]])</f>
        <v>15</v>
      </c>
      <c r="N4321" s="11">
        <f>WEEKDAY(Tabla1[[#This Row],[Fecha]],2)</f>
        <v>3</v>
      </c>
      <c r="O4321" s="11" t="str">
        <f t="shared" si="67"/>
        <v>Miércoles</v>
      </c>
    </row>
    <row r="4322" spans="1:15" x14ac:dyDescent="0.25">
      <c r="A4322" s="4">
        <v>41137</v>
      </c>
      <c r="B4322">
        <v>1</v>
      </c>
      <c r="C4322">
        <v>1</v>
      </c>
      <c r="D4322" s="5" t="s">
        <v>41</v>
      </c>
      <c r="E4322" s="6">
        <v>603.07000000000005</v>
      </c>
      <c r="F4322" s="6">
        <v>1039.68</v>
      </c>
      <c r="G4322" s="6">
        <v>1642.75</v>
      </c>
      <c r="H4322" s="6" t="str">
        <f>VLOOKUP(Tabla1[[#This Row],[Caja]],Originales!$I$3:$K$6,2,FALSE)</f>
        <v>Tenerife Norte</v>
      </c>
      <c r="I4322" s="6" t="str">
        <f>VLOOKUP(Tabla1[[#This Row],[Caja]],Originales!$I$3:$K$6,3,FALSE)</f>
        <v>Tenerife</v>
      </c>
      <c r="J4322" s="9" t="str">
        <f>VLOOKUP(Tabla1[[#This Row],[CodigoEmpleado]],Originales!$M$3:$P$13,2,FALSE)</f>
        <v>Javi</v>
      </c>
      <c r="K4322" s="10">
        <f>YEAR(Tabla1[[#This Row],[Fecha]])</f>
        <v>2012</v>
      </c>
      <c r="L4322" s="11">
        <f>MONTH(Tabla1[[#This Row],[Fecha]])</f>
        <v>8</v>
      </c>
      <c r="M4322" s="11">
        <f>DAY(Tabla1[[#This Row],[Fecha]])</f>
        <v>16</v>
      </c>
      <c r="N4322" s="11">
        <f>WEEKDAY(Tabla1[[#This Row],[Fecha]],2)</f>
        <v>4</v>
      </c>
      <c r="O4322" s="11" t="str">
        <f t="shared" si="67"/>
        <v>Jueves</v>
      </c>
    </row>
    <row r="4323" spans="1:15" x14ac:dyDescent="0.25">
      <c r="A4323" s="4">
        <v>41137</v>
      </c>
      <c r="B4323">
        <v>1</v>
      </c>
      <c r="C4323">
        <v>2</v>
      </c>
      <c r="D4323" s="5" t="s">
        <v>43</v>
      </c>
      <c r="E4323" s="6">
        <v>629.12</v>
      </c>
      <c r="F4323" s="6">
        <v>1081.1500000000001</v>
      </c>
      <c r="G4323" s="6">
        <v>1710.27</v>
      </c>
      <c r="H4323" s="6" t="str">
        <f>VLOOKUP(Tabla1[[#This Row],[Caja]],Originales!$I$3:$K$6,2,FALSE)</f>
        <v>Tenerife Norte</v>
      </c>
      <c r="I4323" s="6" t="str">
        <f>VLOOKUP(Tabla1[[#This Row],[Caja]],Originales!$I$3:$K$6,3,FALSE)</f>
        <v>Tenerife</v>
      </c>
      <c r="J4323" s="9" t="str">
        <f>VLOOKUP(Tabla1[[#This Row],[CodigoEmpleado]],Originales!$M$3:$P$13,2,FALSE)</f>
        <v>Jose</v>
      </c>
      <c r="K4323" s="10">
        <f>YEAR(Tabla1[[#This Row],[Fecha]])</f>
        <v>2012</v>
      </c>
      <c r="L4323" s="11">
        <f>MONTH(Tabla1[[#This Row],[Fecha]])</f>
        <v>8</v>
      </c>
      <c r="M4323" s="11">
        <f>DAY(Tabla1[[#This Row],[Fecha]])</f>
        <v>16</v>
      </c>
      <c r="N4323" s="11">
        <f>WEEKDAY(Tabla1[[#This Row],[Fecha]],2)</f>
        <v>4</v>
      </c>
      <c r="O4323" s="11" t="str">
        <f t="shared" si="67"/>
        <v>Jueves</v>
      </c>
    </row>
    <row r="4324" spans="1:15" x14ac:dyDescent="0.25">
      <c r="A4324" s="4">
        <v>41137</v>
      </c>
      <c r="B4324">
        <v>2</v>
      </c>
      <c r="C4324">
        <v>1</v>
      </c>
      <c r="D4324" s="5" t="s">
        <v>47</v>
      </c>
      <c r="E4324" s="6">
        <v>570.25</v>
      </c>
      <c r="F4324" s="6">
        <v>957.88</v>
      </c>
      <c r="G4324" s="6">
        <v>1528.13</v>
      </c>
      <c r="H4324" s="6" t="str">
        <f>VLOOKUP(Tabla1[[#This Row],[Caja]],Originales!$I$3:$K$6,2,FALSE)</f>
        <v>Tenerife Sur</v>
      </c>
      <c r="I4324" s="6" t="str">
        <f>VLOOKUP(Tabla1[[#This Row],[Caja]],Originales!$I$3:$K$6,3,FALSE)</f>
        <v>Tenerife</v>
      </c>
      <c r="J4324" s="9" t="str">
        <f>VLOOKUP(Tabla1[[#This Row],[CodigoEmpleado]],Originales!$M$3:$P$13,2,FALSE)</f>
        <v>Toño</v>
      </c>
      <c r="K4324" s="10">
        <f>YEAR(Tabla1[[#This Row],[Fecha]])</f>
        <v>2012</v>
      </c>
      <c r="L4324" s="11">
        <f>MONTH(Tabla1[[#This Row],[Fecha]])</f>
        <v>8</v>
      </c>
      <c r="M4324" s="11">
        <f>DAY(Tabla1[[#This Row],[Fecha]])</f>
        <v>16</v>
      </c>
      <c r="N4324" s="11">
        <f>WEEKDAY(Tabla1[[#This Row],[Fecha]],2)</f>
        <v>4</v>
      </c>
      <c r="O4324" s="11" t="str">
        <f t="shared" si="67"/>
        <v>Jueves</v>
      </c>
    </row>
    <row r="4325" spans="1:15" x14ac:dyDescent="0.25">
      <c r="A4325" s="4">
        <v>41137</v>
      </c>
      <c r="B4325">
        <v>2</v>
      </c>
      <c r="C4325">
        <v>2</v>
      </c>
      <c r="D4325" s="5" t="s">
        <v>24</v>
      </c>
      <c r="E4325" s="6">
        <v>712.49</v>
      </c>
      <c r="F4325" s="6">
        <v>1165.8699999999999</v>
      </c>
      <c r="G4325" s="6">
        <v>1878.36</v>
      </c>
      <c r="H4325" s="6" t="str">
        <f>VLOOKUP(Tabla1[[#This Row],[Caja]],Originales!$I$3:$K$6,2,FALSE)</f>
        <v>Tenerife Sur</v>
      </c>
      <c r="I4325" s="6" t="str">
        <f>VLOOKUP(Tabla1[[#This Row],[Caja]],Originales!$I$3:$K$6,3,FALSE)</f>
        <v>Tenerife</v>
      </c>
      <c r="J4325" s="9" t="str">
        <f>VLOOKUP(Tabla1[[#This Row],[CodigoEmpleado]],Originales!$M$3:$P$13,2,FALSE)</f>
        <v>Ana</v>
      </c>
      <c r="K4325" s="10">
        <f>YEAR(Tabla1[[#This Row],[Fecha]])</f>
        <v>2012</v>
      </c>
      <c r="L4325" s="11">
        <f>MONTH(Tabla1[[#This Row],[Fecha]])</f>
        <v>8</v>
      </c>
      <c r="M4325" s="11">
        <f>DAY(Tabla1[[#This Row],[Fecha]])</f>
        <v>16</v>
      </c>
      <c r="N4325" s="11">
        <f>WEEKDAY(Tabla1[[#This Row],[Fecha]],2)</f>
        <v>4</v>
      </c>
      <c r="O4325" s="11" t="str">
        <f t="shared" si="67"/>
        <v>Jueves</v>
      </c>
    </row>
    <row r="4326" spans="1:15" x14ac:dyDescent="0.25">
      <c r="A4326" s="4">
        <v>41137</v>
      </c>
      <c r="B4326">
        <v>3</v>
      </c>
      <c r="C4326">
        <v>1</v>
      </c>
      <c r="D4326" s="5" t="s">
        <v>30</v>
      </c>
      <c r="E4326" s="6">
        <v>622.38</v>
      </c>
      <c r="F4326" s="6">
        <v>1004.42</v>
      </c>
      <c r="G4326" s="6">
        <v>1626.8</v>
      </c>
      <c r="H4326" s="6" t="str">
        <f>VLOOKUP(Tabla1[[#This Row],[Caja]],Originales!$I$3:$K$6,2,FALSE)</f>
        <v>Las Canteras</v>
      </c>
      <c r="I4326" s="6" t="str">
        <f>VLOOKUP(Tabla1[[#This Row],[Caja]],Originales!$I$3:$K$6,3,FALSE)</f>
        <v>Las Palmas</v>
      </c>
      <c r="J4326" s="9" t="str">
        <f>VLOOKUP(Tabla1[[#This Row],[CodigoEmpleado]],Originales!$M$3:$P$13,2,FALSE)</f>
        <v>Juan</v>
      </c>
      <c r="K4326" s="10">
        <f>YEAR(Tabla1[[#This Row],[Fecha]])</f>
        <v>2012</v>
      </c>
      <c r="L4326" s="11">
        <f>MONTH(Tabla1[[#This Row],[Fecha]])</f>
        <v>8</v>
      </c>
      <c r="M4326" s="11">
        <f>DAY(Tabla1[[#This Row],[Fecha]])</f>
        <v>16</v>
      </c>
      <c r="N4326" s="11">
        <f>WEEKDAY(Tabla1[[#This Row],[Fecha]],2)</f>
        <v>4</v>
      </c>
      <c r="O4326" s="11" t="str">
        <f t="shared" si="67"/>
        <v>Jueves</v>
      </c>
    </row>
    <row r="4327" spans="1:15" x14ac:dyDescent="0.25">
      <c r="A4327" s="4">
        <v>41137</v>
      </c>
      <c r="B4327">
        <v>3</v>
      </c>
      <c r="C4327">
        <v>2</v>
      </c>
      <c r="D4327" s="5" t="s">
        <v>16</v>
      </c>
      <c r="E4327" s="6">
        <v>615.23</v>
      </c>
      <c r="F4327" s="6">
        <v>968.27</v>
      </c>
      <c r="G4327" s="6">
        <v>1583.5</v>
      </c>
      <c r="H4327" s="6" t="str">
        <f>VLOOKUP(Tabla1[[#This Row],[Caja]],Originales!$I$3:$K$6,2,FALSE)</f>
        <v>Las Canteras</v>
      </c>
      <c r="I4327" s="6" t="str">
        <f>VLOOKUP(Tabla1[[#This Row],[Caja]],Originales!$I$3:$K$6,3,FALSE)</f>
        <v>Las Palmas</v>
      </c>
      <c r="J4327" s="9" t="str">
        <f>VLOOKUP(Tabla1[[#This Row],[CodigoEmpleado]],Originales!$M$3:$P$13,2,FALSE)</f>
        <v>Jorge</v>
      </c>
      <c r="K4327" s="10">
        <f>YEAR(Tabla1[[#This Row],[Fecha]])</f>
        <v>2012</v>
      </c>
      <c r="L4327" s="11">
        <f>MONTH(Tabla1[[#This Row],[Fecha]])</f>
        <v>8</v>
      </c>
      <c r="M4327" s="11">
        <f>DAY(Tabla1[[#This Row],[Fecha]])</f>
        <v>16</v>
      </c>
      <c r="N4327" s="11">
        <f>WEEKDAY(Tabla1[[#This Row],[Fecha]],2)</f>
        <v>4</v>
      </c>
      <c r="O4327" s="11" t="str">
        <f t="shared" si="67"/>
        <v>Jueves</v>
      </c>
    </row>
    <row r="4328" spans="1:15" x14ac:dyDescent="0.25">
      <c r="A4328" s="4">
        <v>41137</v>
      </c>
      <c r="B4328">
        <v>4</v>
      </c>
      <c r="C4328">
        <v>1</v>
      </c>
      <c r="D4328" s="5" t="s">
        <v>22</v>
      </c>
      <c r="E4328" s="6">
        <v>600.54999999999995</v>
      </c>
      <c r="F4328" s="6">
        <v>1032.3800000000001</v>
      </c>
      <c r="G4328" s="6">
        <v>1632.93</v>
      </c>
      <c r="H4328" s="6" t="str">
        <f>VLOOKUP(Tabla1[[#This Row],[Caja]],Originales!$I$3:$K$6,2,FALSE)</f>
        <v>Telde</v>
      </c>
      <c r="I4328" s="6" t="str">
        <f>VLOOKUP(Tabla1[[#This Row],[Caja]],Originales!$I$3:$K$6,3,FALSE)</f>
        <v>Las Palmas</v>
      </c>
      <c r="J4328" s="9" t="str">
        <f>VLOOKUP(Tabla1[[#This Row],[CodigoEmpleado]],Originales!$M$3:$P$13,2,FALSE)</f>
        <v>Paco</v>
      </c>
      <c r="K4328" s="10">
        <f>YEAR(Tabla1[[#This Row],[Fecha]])</f>
        <v>2012</v>
      </c>
      <c r="L4328" s="11">
        <f>MONTH(Tabla1[[#This Row],[Fecha]])</f>
        <v>8</v>
      </c>
      <c r="M4328" s="11">
        <f>DAY(Tabla1[[#This Row],[Fecha]])</f>
        <v>16</v>
      </c>
      <c r="N4328" s="11">
        <f>WEEKDAY(Tabla1[[#This Row],[Fecha]],2)</f>
        <v>4</v>
      </c>
      <c r="O4328" s="11" t="str">
        <f t="shared" si="67"/>
        <v>Jueves</v>
      </c>
    </row>
    <row r="4329" spans="1:15" x14ac:dyDescent="0.25">
      <c r="A4329" s="4">
        <v>41137</v>
      </c>
      <c r="B4329">
        <v>4</v>
      </c>
      <c r="C4329">
        <v>2</v>
      </c>
      <c r="D4329" s="5" t="s">
        <v>27</v>
      </c>
      <c r="E4329" s="6">
        <v>698.34</v>
      </c>
      <c r="F4329" s="6">
        <v>1073.08</v>
      </c>
      <c r="G4329" s="6">
        <v>1771.42</v>
      </c>
      <c r="H4329" s="6" t="str">
        <f>VLOOKUP(Tabla1[[#This Row],[Caja]],Originales!$I$3:$K$6,2,FALSE)</f>
        <v>Telde</v>
      </c>
      <c r="I4329" s="6" t="str">
        <f>VLOOKUP(Tabla1[[#This Row],[Caja]],Originales!$I$3:$K$6,3,FALSE)</f>
        <v>Las Palmas</v>
      </c>
      <c r="J4329" s="9" t="str">
        <f>VLOOKUP(Tabla1[[#This Row],[CodigoEmpleado]],Originales!$M$3:$P$13,2,FALSE)</f>
        <v>Bea</v>
      </c>
      <c r="K4329" s="10">
        <f>YEAR(Tabla1[[#This Row],[Fecha]])</f>
        <v>2012</v>
      </c>
      <c r="L4329" s="11">
        <f>MONTH(Tabla1[[#This Row],[Fecha]])</f>
        <v>8</v>
      </c>
      <c r="M4329" s="11">
        <f>DAY(Tabla1[[#This Row],[Fecha]])</f>
        <v>16</v>
      </c>
      <c r="N4329" s="11">
        <f>WEEKDAY(Tabla1[[#This Row],[Fecha]],2)</f>
        <v>4</v>
      </c>
      <c r="O4329" s="11" t="str">
        <f t="shared" si="67"/>
        <v>Jueves</v>
      </c>
    </row>
    <row r="4330" spans="1:15" x14ac:dyDescent="0.25">
      <c r="A4330" s="4">
        <v>41138</v>
      </c>
      <c r="B4330">
        <v>1</v>
      </c>
      <c r="C4330">
        <v>1</v>
      </c>
      <c r="D4330" s="5" t="s">
        <v>32</v>
      </c>
      <c r="E4330" s="6">
        <v>627.44000000000005</v>
      </c>
      <c r="F4330" s="6">
        <v>999.13</v>
      </c>
      <c r="G4330" s="6">
        <v>1626.57</v>
      </c>
      <c r="H4330" s="6" t="str">
        <f>VLOOKUP(Tabla1[[#This Row],[Caja]],Originales!$I$3:$K$6,2,FALSE)</f>
        <v>Tenerife Norte</v>
      </c>
      <c r="I4330" s="6" t="str">
        <f>VLOOKUP(Tabla1[[#This Row],[Caja]],Originales!$I$3:$K$6,3,FALSE)</f>
        <v>Tenerife</v>
      </c>
      <c r="J4330" s="9" t="str">
        <f>VLOOKUP(Tabla1[[#This Row],[CodigoEmpleado]],Originales!$M$3:$P$13,2,FALSE)</f>
        <v>Ana</v>
      </c>
      <c r="K4330" s="10">
        <f>YEAR(Tabla1[[#This Row],[Fecha]])</f>
        <v>2012</v>
      </c>
      <c r="L4330" s="11">
        <f>MONTH(Tabla1[[#This Row],[Fecha]])</f>
        <v>8</v>
      </c>
      <c r="M4330" s="11">
        <f>DAY(Tabla1[[#This Row],[Fecha]])</f>
        <v>17</v>
      </c>
      <c r="N4330" s="11">
        <f>WEEKDAY(Tabla1[[#This Row],[Fecha]],2)</f>
        <v>5</v>
      </c>
      <c r="O4330" s="11" t="str">
        <f t="shared" si="67"/>
        <v>Viernes</v>
      </c>
    </row>
    <row r="4331" spans="1:15" x14ac:dyDescent="0.25">
      <c r="A4331" s="4">
        <v>41138</v>
      </c>
      <c r="B4331">
        <v>1</v>
      </c>
      <c r="C4331">
        <v>2</v>
      </c>
      <c r="D4331" s="5" t="s">
        <v>37</v>
      </c>
      <c r="E4331" s="6">
        <v>628.5</v>
      </c>
      <c r="F4331" s="6">
        <v>956.64</v>
      </c>
      <c r="G4331" s="6">
        <v>1585.14</v>
      </c>
      <c r="H4331" s="6" t="str">
        <f>VLOOKUP(Tabla1[[#This Row],[Caja]],Originales!$I$3:$K$6,2,FALSE)</f>
        <v>Tenerife Norte</v>
      </c>
      <c r="I4331" s="6" t="str">
        <f>VLOOKUP(Tabla1[[#This Row],[Caja]],Originales!$I$3:$K$6,3,FALSE)</f>
        <v>Tenerife</v>
      </c>
      <c r="J4331" s="9" t="str">
        <f>VLOOKUP(Tabla1[[#This Row],[CodigoEmpleado]],Originales!$M$3:$P$13,2,FALSE)</f>
        <v>Luis</v>
      </c>
      <c r="K4331" s="10">
        <f>YEAR(Tabla1[[#This Row],[Fecha]])</f>
        <v>2012</v>
      </c>
      <c r="L4331" s="11">
        <f>MONTH(Tabla1[[#This Row],[Fecha]])</f>
        <v>8</v>
      </c>
      <c r="M4331" s="11">
        <f>DAY(Tabla1[[#This Row],[Fecha]])</f>
        <v>17</v>
      </c>
      <c r="N4331" s="11">
        <f>WEEKDAY(Tabla1[[#This Row],[Fecha]],2)</f>
        <v>5</v>
      </c>
      <c r="O4331" s="11" t="str">
        <f t="shared" si="67"/>
        <v>Viernes</v>
      </c>
    </row>
    <row r="4332" spans="1:15" x14ac:dyDescent="0.25">
      <c r="A4332" s="4">
        <v>41138</v>
      </c>
      <c r="B4332">
        <v>2</v>
      </c>
      <c r="C4332">
        <v>1</v>
      </c>
      <c r="D4332" s="5" t="s">
        <v>40</v>
      </c>
      <c r="E4332" s="6">
        <v>581.65</v>
      </c>
      <c r="F4332" s="6">
        <v>981.26</v>
      </c>
      <c r="G4332" s="6">
        <v>1562.91</v>
      </c>
      <c r="H4332" s="6" t="str">
        <f>VLOOKUP(Tabla1[[#This Row],[Caja]],Originales!$I$3:$K$6,2,FALSE)</f>
        <v>Tenerife Sur</v>
      </c>
      <c r="I4332" s="6" t="str">
        <f>VLOOKUP(Tabla1[[#This Row],[Caja]],Originales!$I$3:$K$6,3,FALSE)</f>
        <v>Tenerife</v>
      </c>
      <c r="J4332" s="9" t="str">
        <f>VLOOKUP(Tabla1[[#This Row],[CodigoEmpleado]],Originales!$M$3:$P$13,2,FALSE)</f>
        <v>Pepe</v>
      </c>
      <c r="K4332" s="10">
        <f>YEAR(Tabla1[[#This Row],[Fecha]])</f>
        <v>2012</v>
      </c>
      <c r="L4332" s="11">
        <f>MONTH(Tabla1[[#This Row],[Fecha]])</f>
        <v>8</v>
      </c>
      <c r="M4332" s="11">
        <f>DAY(Tabla1[[#This Row],[Fecha]])</f>
        <v>17</v>
      </c>
      <c r="N4332" s="11">
        <f>WEEKDAY(Tabla1[[#This Row],[Fecha]],2)</f>
        <v>5</v>
      </c>
      <c r="O4332" s="11" t="str">
        <f t="shared" si="67"/>
        <v>Viernes</v>
      </c>
    </row>
    <row r="4333" spans="1:15" x14ac:dyDescent="0.25">
      <c r="A4333" s="4">
        <v>41138</v>
      </c>
      <c r="B4333">
        <v>2</v>
      </c>
      <c r="C4333">
        <v>2</v>
      </c>
      <c r="D4333" s="5" t="s">
        <v>41</v>
      </c>
      <c r="E4333" s="6">
        <v>573.07000000000005</v>
      </c>
      <c r="F4333" s="6">
        <v>971.46</v>
      </c>
      <c r="G4333" s="6">
        <v>1544.53</v>
      </c>
      <c r="H4333" s="6" t="str">
        <f>VLOOKUP(Tabla1[[#This Row],[Caja]],Originales!$I$3:$K$6,2,FALSE)</f>
        <v>Tenerife Sur</v>
      </c>
      <c r="I4333" s="6" t="str">
        <f>VLOOKUP(Tabla1[[#This Row],[Caja]],Originales!$I$3:$K$6,3,FALSE)</f>
        <v>Tenerife</v>
      </c>
      <c r="J4333" s="9" t="str">
        <f>VLOOKUP(Tabla1[[#This Row],[CodigoEmpleado]],Originales!$M$3:$P$13,2,FALSE)</f>
        <v>Javi</v>
      </c>
      <c r="K4333" s="10">
        <f>YEAR(Tabla1[[#This Row],[Fecha]])</f>
        <v>2012</v>
      </c>
      <c r="L4333" s="11">
        <f>MONTH(Tabla1[[#This Row],[Fecha]])</f>
        <v>8</v>
      </c>
      <c r="M4333" s="11">
        <f>DAY(Tabla1[[#This Row],[Fecha]])</f>
        <v>17</v>
      </c>
      <c r="N4333" s="11">
        <f>WEEKDAY(Tabla1[[#This Row],[Fecha]],2)</f>
        <v>5</v>
      </c>
      <c r="O4333" s="11" t="str">
        <f t="shared" si="67"/>
        <v>Viernes</v>
      </c>
    </row>
    <row r="4334" spans="1:15" x14ac:dyDescent="0.25">
      <c r="A4334" s="4">
        <v>41138</v>
      </c>
      <c r="B4334">
        <v>3</v>
      </c>
      <c r="C4334">
        <v>1</v>
      </c>
      <c r="D4334" s="5" t="s">
        <v>43</v>
      </c>
      <c r="E4334" s="6">
        <v>633.48</v>
      </c>
      <c r="F4334" s="6">
        <v>993.55</v>
      </c>
      <c r="G4334" s="6">
        <v>1627.03</v>
      </c>
      <c r="H4334" s="6" t="str">
        <f>VLOOKUP(Tabla1[[#This Row],[Caja]],Originales!$I$3:$K$6,2,FALSE)</f>
        <v>Las Canteras</v>
      </c>
      <c r="I4334" s="6" t="str">
        <f>VLOOKUP(Tabla1[[#This Row],[Caja]],Originales!$I$3:$K$6,3,FALSE)</f>
        <v>Las Palmas</v>
      </c>
      <c r="J4334" s="9" t="str">
        <f>VLOOKUP(Tabla1[[#This Row],[CodigoEmpleado]],Originales!$M$3:$P$13,2,FALSE)</f>
        <v>Jose</v>
      </c>
      <c r="K4334" s="10">
        <f>YEAR(Tabla1[[#This Row],[Fecha]])</f>
        <v>2012</v>
      </c>
      <c r="L4334" s="11">
        <f>MONTH(Tabla1[[#This Row],[Fecha]])</f>
        <v>8</v>
      </c>
      <c r="M4334" s="11">
        <f>DAY(Tabla1[[#This Row],[Fecha]])</f>
        <v>17</v>
      </c>
      <c r="N4334" s="11">
        <f>WEEKDAY(Tabla1[[#This Row],[Fecha]],2)</f>
        <v>5</v>
      </c>
      <c r="O4334" s="11" t="str">
        <f t="shared" si="67"/>
        <v>Viernes</v>
      </c>
    </row>
    <row r="4335" spans="1:15" x14ac:dyDescent="0.25">
      <c r="A4335" s="4">
        <v>41138</v>
      </c>
      <c r="B4335">
        <v>3</v>
      </c>
      <c r="C4335">
        <v>2</v>
      </c>
      <c r="D4335" s="5" t="s">
        <v>47</v>
      </c>
      <c r="E4335" s="6">
        <v>596.78</v>
      </c>
      <c r="F4335" s="6">
        <v>1025.92</v>
      </c>
      <c r="G4335" s="6">
        <v>1622.7</v>
      </c>
      <c r="H4335" s="6" t="str">
        <f>VLOOKUP(Tabla1[[#This Row],[Caja]],Originales!$I$3:$K$6,2,FALSE)</f>
        <v>Las Canteras</v>
      </c>
      <c r="I4335" s="6" t="str">
        <f>VLOOKUP(Tabla1[[#This Row],[Caja]],Originales!$I$3:$K$6,3,FALSE)</f>
        <v>Las Palmas</v>
      </c>
      <c r="J4335" s="9" t="str">
        <f>VLOOKUP(Tabla1[[#This Row],[CodigoEmpleado]],Originales!$M$3:$P$13,2,FALSE)</f>
        <v>Toño</v>
      </c>
      <c r="K4335" s="10">
        <f>YEAR(Tabla1[[#This Row],[Fecha]])</f>
        <v>2012</v>
      </c>
      <c r="L4335" s="11">
        <f>MONTH(Tabla1[[#This Row],[Fecha]])</f>
        <v>8</v>
      </c>
      <c r="M4335" s="11">
        <f>DAY(Tabla1[[#This Row],[Fecha]])</f>
        <v>17</v>
      </c>
      <c r="N4335" s="11">
        <f>WEEKDAY(Tabla1[[#This Row],[Fecha]],2)</f>
        <v>5</v>
      </c>
      <c r="O4335" s="11" t="str">
        <f t="shared" si="67"/>
        <v>Viernes</v>
      </c>
    </row>
    <row r="4336" spans="1:15" x14ac:dyDescent="0.25">
      <c r="A4336" s="4">
        <v>41138</v>
      </c>
      <c r="B4336">
        <v>4</v>
      </c>
      <c r="C4336">
        <v>1</v>
      </c>
      <c r="D4336" s="5" t="s">
        <v>24</v>
      </c>
      <c r="E4336" s="6">
        <v>692.3</v>
      </c>
      <c r="F4336" s="6">
        <v>1103.98</v>
      </c>
      <c r="G4336" s="6">
        <v>1796.28</v>
      </c>
      <c r="H4336" s="6" t="str">
        <f>VLOOKUP(Tabla1[[#This Row],[Caja]],Originales!$I$3:$K$6,2,FALSE)</f>
        <v>Telde</v>
      </c>
      <c r="I4336" s="6" t="str">
        <f>VLOOKUP(Tabla1[[#This Row],[Caja]],Originales!$I$3:$K$6,3,FALSE)</f>
        <v>Las Palmas</v>
      </c>
      <c r="J4336" s="9" t="str">
        <f>VLOOKUP(Tabla1[[#This Row],[CodigoEmpleado]],Originales!$M$3:$P$13,2,FALSE)</f>
        <v>Ana</v>
      </c>
      <c r="K4336" s="10">
        <f>YEAR(Tabla1[[#This Row],[Fecha]])</f>
        <v>2012</v>
      </c>
      <c r="L4336" s="11">
        <f>MONTH(Tabla1[[#This Row],[Fecha]])</f>
        <v>8</v>
      </c>
      <c r="M4336" s="11">
        <f>DAY(Tabla1[[#This Row],[Fecha]])</f>
        <v>17</v>
      </c>
      <c r="N4336" s="11">
        <f>WEEKDAY(Tabla1[[#This Row],[Fecha]],2)</f>
        <v>5</v>
      </c>
      <c r="O4336" s="11" t="str">
        <f t="shared" si="67"/>
        <v>Viernes</v>
      </c>
    </row>
    <row r="4337" spans="1:15" x14ac:dyDescent="0.25">
      <c r="A4337" s="4">
        <v>41138</v>
      </c>
      <c r="B4337">
        <v>4</v>
      </c>
      <c r="C4337">
        <v>2</v>
      </c>
      <c r="D4337" s="5" t="s">
        <v>30</v>
      </c>
      <c r="E4337" s="6">
        <v>654.83000000000004</v>
      </c>
      <c r="F4337" s="6">
        <v>990.03</v>
      </c>
      <c r="G4337" s="6">
        <v>1644.86</v>
      </c>
      <c r="H4337" s="6" t="str">
        <f>VLOOKUP(Tabla1[[#This Row],[Caja]],Originales!$I$3:$K$6,2,FALSE)</f>
        <v>Telde</v>
      </c>
      <c r="I4337" s="6" t="str">
        <f>VLOOKUP(Tabla1[[#This Row],[Caja]],Originales!$I$3:$K$6,3,FALSE)</f>
        <v>Las Palmas</v>
      </c>
      <c r="J4337" s="9" t="str">
        <f>VLOOKUP(Tabla1[[#This Row],[CodigoEmpleado]],Originales!$M$3:$P$13,2,FALSE)</f>
        <v>Juan</v>
      </c>
      <c r="K4337" s="10">
        <f>YEAR(Tabla1[[#This Row],[Fecha]])</f>
        <v>2012</v>
      </c>
      <c r="L4337" s="11">
        <f>MONTH(Tabla1[[#This Row],[Fecha]])</f>
        <v>8</v>
      </c>
      <c r="M4337" s="11">
        <f>DAY(Tabla1[[#This Row],[Fecha]])</f>
        <v>17</v>
      </c>
      <c r="N4337" s="11">
        <f>WEEKDAY(Tabla1[[#This Row],[Fecha]],2)</f>
        <v>5</v>
      </c>
      <c r="O4337" s="11" t="str">
        <f t="shared" si="67"/>
        <v>Viernes</v>
      </c>
    </row>
    <row r="4338" spans="1:15" x14ac:dyDescent="0.25">
      <c r="A4338" s="4">
        <v>41139</v>
      </c>
      <c r="B4338">
        <v>1</v>
      </c>
      <c r="C4338">
        <v>1</v>
      </c>
      <c r="D4338" s="5" t="s">
        <v>16</v>
      </c>
      <c r="E4338" s="6">
        <v>573.54</v>
      </c>
      <c r="F4338" s="6">
        <v>1036.93</v>
      </c>
      <c r="G4338" s="6">
        <v>1610.47</v>
      </c>
      <c r="H4338" s="6" t="str">
        <f>VLOOKUP(Tabla1[[#This Row],[Caja]],Originales!$I$3:$K$6,2,FALSE)</f>
        <v>Tenerife Norte</v>
      </c>
      <c r="I4338" s="6" t="str">
        <f>VLOOKUP(Tabla1[[#This Row],[Caja]],Originales!$I$3:$K$6,3,FALSE)</f>
        <v>Tenerife</v>
      </c>
      <c r="J4338" s="9" t="str">
        <f>VLOOKUP(Tabla1[[#This Row],[CodigoEmpleado]],Originales!$M$3:$P$13,2,FALSE)</f>
        <v>Jorge</v>
      </c>
      <c r="K4338" s="10">
        <f>YEAR(Tabla1[[#This Row],[Fecha]])</f>
        <v>2012</v>
      </c>
      <c r="L4338" s="11">
        <f>MONTH(Tabla1[[#This Row],[Fecha]])</f>
        <v>8</v>
      </c>
      <c r="M4338" s="11">
        <f>DAY(Tabla1[[#This Row],[Fecha]])</f>
        <v>18</v>
      </c>
      <c r="N4338" s="11">
        <f>WEEKDAY(Tabla1[[#This Row],[Fecha]],2)</f>
        <v>6</v>
      </c>
      <c r="O4338" s="11" t="str">
        <f t="shared" si="67"/>
        <v>Sábado</v>
      </c>
    </row>
    <row r="4339" spans="1:15" x14ac:dyDescent="0.25">
      <c r="A4339" s="4">
        <v>41139</v>
      </c>
      <c r="B4339">
        <v>1</v>
      </c>
      <c r="C4339">
        <v>2</v>
      </c>
      <c r="D4339" s="5" t="s">
        <v>22</v>
      </c>
      <c r="E4339" s="6">
        <v>704.59</v>
      </c>
      <c r="F4339" s="6">
        <v>1189.01</v>
      </c>
      <c r="G4339" s="6">
        <v>1893.6</v>
      </c>
      <c r="H4339" s="6" t="str">
        <f>VLOOKUP(Tabla1[[#This Row],[Caja]],Originales!$I$3:$K$6,2,FALSE)</f>
        <v>Tenerife Norte</v>
      </c>
      <c r="I4339" s="6" t="str">
        <f>VLOOKUP(Tabla1[[#This Row],[Caja]],Originales!$I$3:$K$6,3,FALSE)</f>
        <v>Tenerife</v>
      </c>
      <c r="J4339" s="9" t="str">
        <f>VLOOKUP(Tabla1[[#This Row],[CodigoEmpleado]],Originales!$M$3:$P$13,2,FALSE)</f>
        <v>Paco</v>
      </c>
      <c r="K4339" s="10">
        <f>YEAR(Tabla1[[#This Row],[Fecha]])</f>
        <v>2012</v>
      </c>
      <c r="L4339" s="11">
        <f>MONTH(Tabla1[[#This Row],[Fecha]])</f>
        <v>8</v>
      </c>
      <c r="M4339" s="11">
        <f>DAY(Tabla1[[#This Row],[Fecha]])</f>
        <v>18</v>
      </c>
      <c r="N4339" s="11">
        <f>WEEKDAY(Tabla1[[#This Row],[Fecha]],2)</f>
        <v>6</v>
      </c>
      <c r="O4339" s="11" t="str">
        <f t="shared" si="67"/>
        <v>Sábado</v>
      </c>
    </row>
    <row r="4340" spans="1:15" x14ac:dyDescent="0.25">
      <c r="A4340" s="4">
        <v>41139</v>
      </c>
      <c r="B4340">
        <v>2</v>
      </c>
      <c r="C4340">
        <v>1</v>
      </c>
      <c r="D4340" s="5" t="s">
        <v>27</v>
      </c>
      <c r="E4340" s="6">
        <v>619.54999999999995</v>
      </c>
      <c r="F4340" s="6">
        <v>1050.54</v>
      </c>
      <c r="G4340" s="6">
        <v>1670.09</v>
      </c>
      <c r="H4340" s="6" t="str">
        <f>VLOOKUP(Tabla1[[#This Row],[Caja]],Originales!$I$3:$K$6,2,FALSE)</f>
        <v>Tenerife Sur</v>
      </c>
      <c r="I4340" s="6" t="str">
        <f>VLOOKUP(Tabla1[[#This Row],[Caja]],Originales!$I$3:$K$6,3,FALSE)</f>
        <v>Tenerife</v>
      </c>
      <c r="J4340" s="9" t="str">
        <f>VLOOKUP(Tabla1[[#This Row],[CodigoEmpleado]],Originales!$M$3:$P$13,2,FALSE)</f>
        <v>Bea</v>
      </c>
      <c r="K4340" s="10">
        <f>YEAR(Tabla1[[#This Row],[Fecha]])</f>
        <v>2012</v>
      </c>
      <c r="L4340" s="11">
        <f>MONTH(Tabla1[[#This Row],[Fecha]])</f>
        <v>8</v>
      </c>
      <c r="M4340" s="11">
        <f>DAY(Tabla1[[#This Row],[Fecha]])</f>
        <v>18</v>
      </c>
      <c r="N4340" s="11">
        <f>WEEKDAY(Tabla1[[#This Row],[Fecha]],2)</f>
        <v>6</v>
      </c>
      <c r="O4340" s="11" t="str">
        <f t="shared" si="67"/>
        <v>Sábado</v>
      </c>
    </row>
    <row r="4341" spans="1:15" x14ac:dyDescent="0.25">
      <c r="A4341" s="4">
        <v>41139</v>
      </c>
      <c r="B4341">
        <v>2</v>
      </c>
      <c r="C4341">
        <v>2</v>
      </c>
      <c r="D4341" s="5" t="s">
        <v>32</v>
      </c>
      <c r="E4341" s="6">
        <v>612.11</v>
      </c>
      <c r="F4341" s="6">
        <v>986.08</v>
      </c>
      <c r="G4341" s="6">
        <v>1598.19</v>
      </c>
      <c r="H4341" s="6" t="str">
        <f>VLOOKUP(Tabla1[[#This Row],[Caja]],Originales!$I$3:$K$6,2,FALSE)</f>
        <v>Tenerife Sur</v>
      </c>
      <c r="I4341" s="6" t="str">
        <f>VLOOKUP(Tabla1[[#This Row],[Caja]],Originales!$I$3:$K$6,3,FALSE)</f>
        <v>Tenerife</v>
      </c>
      <c r="J4341" s="9" t="str">
        <f>VLOOKUP(Tabla1[[#This Row],[CodigoEmpleado]],Originales!$M$3:$P$13,2,FALSE)</f>
        <v>Ana</v>
      </c>
      <c r="K4341" s="10">
        <f>YEAR(Tabla1[[#This Row],[Fecha]])</f>
        <v>2012</v>
      </c>
      <c r="L4341" s="11">
        <f>MONTH(Tabla1[[#This Row],[Fecha]])</f>
        <v>8</v>
      </c>
      <c r="M4341" s="11">
        <f>DAY(Tabla1[[#This Row],[Fecha]])</f>
        <v>18</v>
      </c>
      <c r="N4341" s="11">
        <f>WEEKDAY(Tabla1[[#This Row],[Fecha]],2)</f>
        <v>6</v>
      </c>
      <c r="O4341" s="11" t="str">
        <f t="shared" si="67"/>
        <v>Sábado</v>
      </c>
    </row>
    <row r="4342" spans="1:15" x14ac:dyDescent="0.25">
      <c r="A4342" s="4">
        <v>41139</v>
      </c>
      <c r="B4342">
        <v>3</v>
      </c>
      <c r="C4342">
        <v>1</v>
      </c>
      <c r="D4342" s="5" t="s">
        <v>37</v>
      </c>
      <c r="E4342" s="6">
        <v>620.11</v>
      </c>
      <c r="F4342" s="6">
        <v>1076.18</v>
      </c>
      <c r="G4342" s="6">
        <v>1696.29</v>
      </c>
      <c r="H4342" s="6" t="str">
        <f>VLOOKUP(Tabla1[[#This Row],[Caja]],Originales!$I$3:$K$6,2,FALSE)</f>
        <v>Las Canteras</v>
      </c>
      <c r="I4342" s="6" t="str">
        <f>VLOOKUP(Tabla1[[#This Row],[Caja]],Originales!$I$3:$K$6,3,FALSE)</f>
        <v>Las Palmas</v>
      </c>
      <c r="J4342" s="9" t="str">
        <f>VLOOKUP(Tabla1[[#This Row],[CodigoEmpleado]],Originales!$M$3:$P$13,2,FALSE)</f>
        <v>Luis</v>
      </c>
      <c r="K4342" s="10">
        <f>YEAR(Tabla1[[#This Row],[Fecha]])</f>
        <v>2012</v>
      </c>
      <c r="L4342" s="11">
        <f>MONTH(Tabla1[[#This Row],[Fecha]])</f>
        <v>8</v>
      </c>
      <c r="M4342" s="11">
        <f>DAY(Tabla1[[#This Row],[Fecha]])</f>
        <v>18</v>
      </c>
      <c r="N4342" s="11">
        <f>WEEKDAY(Tabla1[[#This Row],[Fecha]],2)</f>
        <v>6</v>
      </c>
      <c r="O4342" s="11" t="str">
        <f t="shared" si="67"/>
        <v>Sábado</v>
      </c>
    </row>
    <row r="4343" spans="1:15" x14ac:dyDescent="0.25">
      <c r="A4343" s="4">
        <v>41139</v>
      </c>
      <c r="B4343">
        <v>3</v>
      </c>
      <c r="C4343">
        <v>2</v>
      </c>
      <c r="D4343" s="5" t="s">
        <v>40</v>
      </c>
      <c r="E4343" s="6">
        <v>572.72</v>
      </c>
      <c r="F4343" s="6">
        <v>1028.44</v>
      </c>
      <c r="G4343" s="6">
        <v>1601.16</v>
      </c>
      <c r="H4343" s="6" t="str">
        <f>VLOOKUP(Tabla1[[#This Row],[Caja]],Originales!$I$3:$K$6,2,FALSE)</f>
        <v>Las Canteras</v>
      </c>
      <c r="I4343" s="6" t="str">
        <f>VLOOKUP(Tabla1[[#This Row],[Caja]],Originales!$I$3:$K$6,3,FALSE)</f>
        <v>Las Palmas</v>
      </c>
      <c r="J4343" s="9" t="str">
        <f>VLOOKUP(Tabla1[[#This Row],[CodigoEmpleado]],Originales!$M$3:$P$13,2,FALSE)</f>
        <v>Pepe</v>
      </c>
      <c r="K4343" s="10">
        <f>YEAR(Tabla1[[#This Row],[Fecha]])</f>
        <v>2012</v>
      </c>
      <c r="L4343" s="11">
        <f>MONTH(Tabla1[[#This Row],[Fecha]])</f>
        <v>8</v>
      </c>
      <c r="M4343" s="11">
        <f>DAY(Tabla1[[#This Row],[Fecha]])</f>
        <v>18</v>
      </c>
      <c r="N4343" s="11">
        <f>WEEKDAY(Tabla1[[#This Row],[Fecha]],2)</f>
        <v>6</v>
      </c>
      <c r="O4343" s="11" t="str">
        <f t="shared" si="67"/>
        <v>Sábado</v>
      </c>
    </row>
    <row r="4344" spans="1:15" x14ac:dyDescent="0.25">
      <c r="A4344" s="4">
        <v>41139</v>
      </c>
      <c r="B4344">
        <v>4</v>
      </c>
      <c r="C4344">
        <v>1</v>
      </c>
      <c r="D4344" s="5" t="s">
        <v>41</v>
      </c>
      <c r="E4344" s="6">
        <v>582.91</v>
      </c>
      <c r="F4344" s="6">
        <v>962.89</v>
      </c>
      <c r="G4344" s="6">
        <v>1545.8</v>
      </c>
      <c r="H4344" s="6" t="str">
        <f>VLOOKUP(Tabla1[[#This Row],[Caja]],Originales!$I$3:$K$6,2,FALSE)</f>
        <v>Telde</v>
      </c>
      <c r="I4344" s="6" t="str">
        <f>VLOOKUP(Tabla1[[#This Row],[Caja]],Originales!$I$3:$K$6,3,FALSE)</f>
        <v>Las Palmas</v>
      </c>
      <c r="J4344" s="9" t="str">
        <f>VLOOKUP(Tabla1[[#This Row],[CodigoEmpleado]],Originales!$M$3:$P$13,2,FALSE)</f>
        <v>Javi</v>
      </c>
      <c r="K4344" s="10">
        <f>YEAR(Tabla1[[#This Row],[Fecha]])</f>
        <v>2012</v>
      </c>
      <c r="L4344" s="11">
        <f>MONTH(Tabla1[[#This Row],[Fecha]])</f>
        <v>8</v>
      </c>
      <c r="M4344" s="11">
        <f>DAY(Tabla1[[#This Row],[Fecha]])</f>
        <v>18</v>
      </c>
      <c r="N4344" s="11">
        <f>WEEKDAY(Tabla1[[#This Row],[Fecha]],2)</f>
        <v>6</v>
      </c>
      <c r="O4344" s="11" t="str">
        <f t="shared" si="67"/>
        <v>Sábado</v>
      </c>
    </row>
    <row r="4345" spans="1:15" x14ac:dyDescent="0.25">
      <c r="A4345" s="4">
        <v>41139</v>
      </c>
      <c r="B4345">
        <v>4</v>
      </c>
      <c r="C4345">
        <v>2</v>
      </c>
      <c r="D4345" s="5" t="s">
        <v>43</v>
      </c>
      <c r="E4345" s="6">
        <v>628.37</v>
      </c>
      <c r="F4345" s="6">
        <v>1004.57</v>
      </c>
      <c r="G4345" s="6">
        <v>1632.94</v>
      </c>
      <c r="H4345" s="6" t="str">
        <f>VLOOKUP(Tabla1[[#This Row],[Caja]],Originales!$I$3:$K$6,2,FALSE)</f>
        <v>Telde</v>
      </c>
      <c r="I4345" s="6" t="str">
        <f>VLOOKUP(Tabla1[[#This Row],[Caja]],Originales!$I$3:$K$6,3,FALSE)</f>
        <v>Las Palmas</v>
      </c>
      <c r="J4345" s="9" t="str">
        <f>VLOOKUP(Tabla1[[#This Row],[CodigoEmpleado]],Originales!$M$3:$P$13,2,FALSE)</f>
        <v>Jose</v>
      </c>
      <c r="K4345" s="10">
        <f>YEAR(Tabla1[[#This Row],[Fecha]])</f>
        <v>2012</v>
      </c>
      <c r="L4345" s="11">
        <f>MONTH(Tabla1[[#This Row],[Fecha]])</f>
        <v>8</v>
      </c>
      <c r="M4345" s="11">
        <f>DAY(Tabla1[[#This Row],[Fecha]])</f>
        <v>18</v>
      </c>
      <c r="N4345" s="11">
        <f>WEEKDAY(Tabla1[[#This Row],[Fecha]],2)</f>
        <v>6</v>
      </c>
      <c r="O4345" s="11" t="str">
        <f t="shared" si="67"/>
        <v>Sábado</v>
      </c>
    </row>
    <row r="4346" spans="1:15" x14ac:dyDescent="0.25">
      <c r="A4346" s="4">
        <v>41140</v>
      </c>
      <c r="B4346">
        <v>1</v>
      </c>
      <c r="C4346">
        <v>1</v>
      </c>
      <c r="D4346" s="5" t="s">
        <v>47</v>
      </c>
      <c r="E4346" s="6">
        <v>695.41</v>
      </c>
      <c r="F4346" s="6">
        <v>1099.29</v>
      </c>
      <c r="G4346" s="6">
        <v>1794.7</v>
      </c>
      <c r="H4346" s="6" t="str">
        <f>VLOOKUP(Tabla1[[#This Row],[Caja]],Originales!$I$3:$K$6,2,FALSE)</f>
        <v>Tenerife Norte</v>
      </c>
      <c r="I4346" s="6" t="str">
        <f>VLOOKUP(Tabla1[[#This Row],[Caja]],Originales!$I$3:$K$6,3,FALSE)</f>
        <v>Tenerife</v>
      </c>
      <c r="J4346" s="9" t="str">
        <f>VLOOKUP(Tabla1[[#This Row],[CodigoEmpleado]],Originales!$M$3:$P$13,2,FALSE)</f>
        <v>Toño</v>
      </c>
      <c r="K4346" s="10">
        <f>YEAR(Tabla1[[#This Row],[Fecha]])</f>
        <v>2012</v>
      </c>
      <c r="L4346" s="11">
        <f>MONTH(Tabla1[[#This Row],[Fecha]])</f>
        <v>8</v>
      </c>
      <c r="M4346" s="11">
        <f>DAY(Tabla1[[#This Row],[Fecha]])</f>
        <v>19</v>
      </c>
      <c r="N4346" s="11">
        <f>WEEKDAY(Tabla1[[#This Row],[Fecha]],2)</f>
        <v>7</v>
      </c>
      <c r="O4346" s="11" t="str">
        <f t="shared" si="67"/>
        <v>Domingo</v>
      </c>
    </row>
    <row r="4347" spans="1:15" x14ac:dyDescent="0.25">
      <c r="A4347" s="4">
        <v>41140</v>
      </c>
      <c r="B4347">
        <v>1</v>
      </c>
      <c r="C4347">
        <v>2</v>
      </c>
      <c r="D4347" s="5" t="s">
        <v>24</v>
      </c>
      <c r="E4347" s="6">
        <v>783.05</v>
      </c>
      <c r="F4347" s="6">
        <v>1210.45</v>
      </c>
      <c r="G4347" s="6">
        <v>1993.5</v>
      </c>
      <c r="H4347" s="6" t="str">
        <f>VLOOKUP(Tabla1[[#This Row],[Caja]],Originales!$I$3:$K$6,2,FALSE)</f>
        <v>Tenerife Norte</v>
      </c>
      <c r="I4347" s="6" t="str">
        <f>VLOOKUP(Tabla1[[#This Row],[Caja]],Originales!$I$3:$K$6,3,FALSE)</f>
        <v>Tenerife</v>
      </c>
      <c r="J4347" s="9" t="str">
        <f>VLOOKUP(Tabla1[[#This Row],[CodigoEmpleado]],Originales!$M$3:$P$13,2,FALSE)</f>
        <v>Ana</v>
      </c>
      <c r="K4347" s="10">
        <f>YEAR(Tabla1[[#This Row],[Fecha]])</f>
        <v>2012</v>
      </c>
      <c r="L4347" s="11">
        <f>MONTH(Tabla1[[#This Row],[Fecha]])</f>
        <v>8</v>
      </c>
      <c r="M4347" s="11">
        <f>DAY(Tabla1[[#This Row],[Fecha]])</f>
        <v>19</v>
      </c>
      <c r="N4347" s="11">
        <f>WEEKDAY(Tabla1[[#This Row],[Fecha]],2)</f>
        <v>7</v>
      </c>
      <c r="O4347" s="11" t="str">
        <f t="shared" si="67"/>
        <v>Domingo</v>
      </c>
    </row>
    <row r="4348" spans="1:15" x14ac:dyDescent="0.25">
      <c r="A4348" s="4">
        <v>41140</v>
      </c>
      <c r="B4348">
        <v>2</v>
      </c>
      <c r="C4348">
        <v>1</v>
      </c>
      <c r="D4348" s="5" t="s">
        <v>30</v>
      </c>
      <c r="E4348" s="6">
        <v>655.66</v>
      </c>
      <c r="F4348" s="6">
        <v>1136.3499999999999</v>
      </c>
      <c r="G4348" s="6">
        <v>1792.01</v>
      </c>
      <c r="H4348" s="6" t="str">
        <f>VLOOKUP(Tabla1[[#This Row],[Caja]],Originales!$I$3:$K$6,2,FALSE)</f>
        <v>Tenerife Sur</v>
      </c>
      <c r="I4348" s="6" t="str">
        <f>VLOOKUP(Tabla1[[#This Row],[Caja]],Originales!$I$3:$K$6,3,FALSE)</f>
        <v>Tenerife</v>
      </c>
      <c r="J4348" s="9" t="str">
        <f>VLOOKUP(Tabla1[[#This Row],[CodigoEmpleado]],Originales!$M$3:$P$13,2,FALSE)</f>
        <v>Juan</v>
      </c>
      <c r="K4348" s="10">
        <f>YEAR(Tabla1[[#This Row],[Fecha]])</f>
        <v>2012</v>
      </c>
      <c r="L4348" s="11">
        <f>MONTH(Tabla1[[#This Row],[Fecha]])</f>
        <v>8</v>
      </c>
      <c r="M4348" s="11">
        <f>DAY(Tabla1[[#This Row],[Fecha]])</f>
        <v>19</v>
      </c>
      <c r="N4348" s="11">
        <f>WEEKDAY(Tabla1[[#This Row],[Fecha]],2)</f>
        <v>7</v>
      </c>
      <c r="O4348" s="11" t="str">
        <f t="shared" si="67"/>
        <v>Domingo</v>
      </c>
    </row>
    <row r="4349" spans="1:15" x14ac:dyDescent="0.25">
      <c r="A4349" s="4">
        <v>41140</v>
      </c>
      <c r="B4349">
        <v>2</v>
      </c>
      <c r="C4349">
        <v>2</v>
      </c>
      <c r="D4349" s="5" t="s">
        <v>16</v>
      </c>
      <c r="E4349" s="6">
        <v>563.17999999999995</v>
      </c>
      <c r="F4349" s="6">
        <v>949.7</v>
      </c>
      <c r="G4349" s="6">
        <v>1512.88</v>
      </c>
      <c r="H4349" s="6" t="str">
        <f>VLOOKUP(Tabla1[[#This Row],[Caja]],Originales!$I$3:$K$6,2,FALSE)</f>
        <v>Tenerife Sur</v>
      </c>
      <c r="I4349" s="6" t="str">
        <f>VLOOKUP(Tabla1[[#This Row],[Caja]],Originales!$I$3:$K$6,3,FALSE)</f>
        <v>Tenerife</v>
      </c>
      <c r="J4349" s="9" t="str">
        <f>VLOOKUP(Tabla1[[#This Row],[CodigoEmpleado]],Originales!$M$3:$P$13,2,FALSE)</f>
        <v>Jorge</v>
      </c>
      <c r="K4349" s="10">
        <f>YEAR(Tabla1[[#This Row],[Fecha]])</f>
        <v>2012</v>
      </c>
      <c r="L4349" s="11">
        <f>MONTH(Tabla1[[#This Row],[Fecha]])</f>
        <v>8</v>
      </c>
      <c r="M4349" s="11">
        <f>DAY(Tabla1[[#This Row],[Fecha]])</f>
        <v>19</v>
      </c>
      <c r="N4349" s="11">
        <f>WEEKDAY(Tabla1[[#This Row],[Fecha]],2)</f>
        <v>7</v>
      </c>
      <c r="O4349" s="11" t="str">
        <f t="shared" si="67"/>
        <v>Domingo</v>
      </c>
    </row>
    <row r="4350" spans="1:15" x14ac:dyDescent="0.25">
      <c r="A4350" s="4">
        <v>41140</v>
      </c>
      <c r="B4350">
        <v>3</v>
      </c>
      <c r="C4350">
        <v>1</v>
      </c>
      <c r="D4350" s="5" t="s">
        <v>22</v>
      </c>
      <c r="E4350" s="6">
        <v>647.07000000000005</v>
      </c>
      <c r="F4350" s="6">
        <v>1149.1300000000001</v>
      </c>
      <c r="G4350" s="6">
        <v>1796.2</v>
      </c>
      <c r="H4350" s="6" t="str">
        <f>VLOOKUP(Tabla1[[#This Row],[Caja]],Originales!$I$3:$K$6,2,FALSE)</f>
        <v>Las Canteras</v>
      </c>
      <c r="I4350" s="6" t="str">
        <f>VLOOKUP(Tabla1[[#This Row],[Caja]],Originales!$I$3:$K$6,3,FALSE)</f>
        <v>Las Palmas</v>
      </c>
      <c r="J4350" s="9" t="str">
        <f>VLOOKUP(Tabla1[[#This Row],[CodigoEmpleado]],Originales!$M$3:$P$13,2,FALSE)</f>
        <v>Paco</v>
      </c>
      <c r="K4350" s="10">
        <f>YEAR(Tabla1[[#This Row],[Fecha]])</f>
        <v>2012</v>
      </c>
      <c r="L4350" s="11">
        <f>MONTH(Tabla1[[#This Row],[Fecha]])</f>
        <v>8</v>
      </c>
      <c r="M4350" s="11">
        <f>DAY(Tabla1[[#This Row],[Fecha]])</f>
        <v>19</v>
      </c>
      <c r="N4350" s="11">
        <f>WEEKDAY(Tabla1[[#This Row],[Fecha]],2)</f>
        <v>7</v>
      </c>
      <c r="O4350" s="11" t="str">
        <f t="shared" si="67"/>
        <v>Domingo</v>
      </c>
    </row>
    <row r="4351" spans="1:15" x14ac:dyDescent="0.25">
      <c r="A4351" s="4">
        <v>41140</v>
      </c>
      <c r="B4351">
        <v>3</v>
      </c>
      <c r="C4351">
        <v>2</v>
      </c>
      <c r="D4351" s="5" t="s">
        <v>27</v>
      </c>
      <c r="E4351" s="6">
        <v>783.42</v>
      </c>
      <c r="F4351" s="6">
        <v>1282.8699999999999</v>
      </c>
      <c r="G4351" s="6">
        <v>2066.29</v>
      </c>
      <c r="H4351" s="6" t="str">
        <f>VLOOKUP(Tabla1[[#This Row],[Caja]],Originales!$I$3:$K$6,2,FALSE)</f>
        <v>Las Canteras</v>
      </c>
      <c r="I4351" s="6" t="str">
        <f>VLOOKUP(Tabla1[[#This Row],[Caja]],Originales!$I$3:$K$6,3,FALSE)</f>
        <v>Las Palmas</v>
      </c>
      <c r="J4351" s="9" t="str">
        <f>VLOOKUP(Tabla1[[#This Row],[CodigoEmpleado]],Originales!$M$3:$P$13,2,FALSE)</f>
        <v>Bea</v>
      </c>
      <c r="K4351" s="10">
        <f>YEAR(Tabla1[[#This Row],[Fecha]])</f>
        <v>2012</v>
      </c>
      <c r="L4351" s="11">
        <f>MONTH(Tabla1[[#This Row],[Fecha]])</f>
        <v>8</v>
      </c>
      <c r="M4351" s="11">
        <f>DAY(Tabla1[[#This Row],[Fecha]])</f>
        <v>19</v>
      </c>
      <c r="N4351" s="11">
        <f>WEEKDAY(Tabla1[[#This Row],[Fecha]],2)</f>
        <v>7</v>
      </c>
      <c r="O4351" s="11" t="str">
        <f t="shared" si="67"/>
        <v>Domingo</v>
      </c>
    </row>
    <row r="4352" spans="1:15" x14ac:dyDescent="0.25">
      <c r="A4352" s="4">
        <v>41140</v>
      </c>
      <c r="B4352">
        <v>4</v>
      </c>
      <c r="C4352">
        <v>1</v>
      </c>
      <c r="D4352" s="5" t="s">
        <v>32</v>
      </c>
      <c r="E4352" s="6">
        <v>585.4</v>
      </c>
      <c r="F4352" s="6">
        <v>939.34</v>
      </c>
      <c r="G4352" s="6">
        <v>1524.74</v>
      </c>
      <c r="H4352" s="6" t="str">
        <f>VLOOKUP(Tabla1[[#This Row],[Caja]],Originales!$I$3:$K$6,2,FALSE)</f>
        <v>Telde</v>
      </c>
      <c r="I4352" s="6" t="str">
        <f>VLOOKUP(Tabla1[[#This Row],[Caja]],Originales!$I$3:$K$6,3,FALSE)</f>
        <v>Las Palmas</v>
      </c>
      <c r="J4352" s="9" t="str">
        <f>VLOOKUP(Tabla1[[#This Row],[CodigoEmpleado]],Originales!$M$3:$P$13,2,FALSE)</f>
        <v>Ana</v>
      </c>
      <c r="K4352" s="10">
        <f>YEAR(Tabla1[[#This Row],[Fecha]])</f>
        <v>2012</v>
      </c>
      <c r="L4352" s="11">
        <f>MONTH(Tabla1[[#This Row],[Fecha]])</f>
        <v>8</v>
      </c>
      <c r="M4352" s="11">
        <f>DAY(Tabla1[[#This Row],[Fecha]])</f>
        <v>19</v>
      </c>
      <c r="N4352" s="11">
        <f>WEEKDAY(Tabla1[[#This Row],[Fecha]],2)</f>
        <v>7</v>
      </c>
      <c r="O4352" s="11" t="str">
        <f t="shared" si="67"/>
        <v>Domingo</v>
      </c>
    </row>
    <row r="4353" spans="1:15" x14ac:dyDescent="0.25">
      <c r="A4353" s="4">
        <v>41140</v>
      </c>
      <c r="B4353">
        <v>4</v>
      </c>
      <c r="C4353">
        <v>2</v>
      </c>
      <c r="D4353" s="5" t="s">
        <v>37</v>
      </c>
      <c r="E4353" s="6">
        <v>746.95</v>
      </c>
      <c r="F4353" s="6">
        <v>1281.17</v>
      </c>
      <c r="G4353" s="6">
        <v>2028.12</v>
      </c>
      <c r="H4353" s="6" t="str">
        <f>VLOOKUP(Tabla1[[#This Row],[Caja]],Originales!$I$3:$K$6,2,FALSE)</f>
        <v>Telde</v>
      </c>
      <c r="I4353" s="6" t="str">
        <f>VLOOKUP(Tabla1[[#This Row],[Caja]],Originales!$I$3:$K$6,3,FALSE)</f>
        <v>Las Palmas</v>
      </c>
      <c r="J4353" s="9" t="str">
        <f>VLOOKUP(Tabla1[[#This Row],[CodigoEmpleado]],Originales!$M$3:$P$13,2,FALSE)</f>
        <v>Luis</v>
      </c>
      <c r="K4353" s="10">
        <f>YEAR(Tabla1[[#This Row],[Fecha]])</f>
        <v>2012</v>
      </c>
      <c r="L4353" s="11">
        <f>MONTH(Tabla1[[#This Row],[Fecha]])</f>
        <v>8</v>
      </c>
      <c r="M4353" s="11">
        <f>DAY(Tabla1[[#This Row],[Fecha]])</f>
        <v>19</v>
      </c>
      <c r="N4353" s="11">
        <f>WEEKDAY(Tabla1[[#This Row],[Fecha]],2)</f>
        <v>7</v>
      </c>
      <c r="O4353" s="11" t="str">
        <f t="shared" si="67"/>
        <v>Domingo</v>
      </c>
    </row>
    <row r="4354" spans="1:15" x14ac:dyDescent="0.25">
      <c r="A4354" s="4">
        <v>41141</v>
      </c>
      <c r="B4354">
        <v>1</v>
      </c>
      <c r="C4354">
        <v>1</v>
      </c>
      <c r="D4354" s="5" t="s">
        <v>40</v>
      </c>
      <c r="E4354" s="6">
        <v>521.52</v>
      </c>
      <c r="F4354" s="6">
        <v>988.46</v>
      </c>
      <c r="G4354" s="6">
        <v>1509.98</v>
      </c>
      <c r="H4354" s="6" t="str">
        <f>VLOOKUP(Tabla1[[#This Row],[Caja]],Originales!$I$3:$K$6,2,FALSE)</f>
        <v>Tenerife Norte</v>
      </c>
      <c r="I4354" s="6" t="str">
        <f>VLOOKUP(Tabla1[[#This Row],[Caja]],Originales!$I$3:$K$6,3,FALSE)</f>
        <v>Tenerife</v>
      </c>
      <c r="J4354" s="9" t="str">
        <f>VLOOKUP(Tabla1[[#This Row],[CodigoEmpleado]],Originales!$M$3:$P$13,2,FALSE)</f>
        <v>Pepe</v>
      </c>
      <c r="K4354" s="10">
        <f>YEAR(Tabla1[[#This Row],[Fecha]])</f>
        <v>2012</v>
      </c>
      <c r="L4354" s="11">
        <f>MONTH(Tabla1[[#This Row],[Fecha]])</f>
        <v>8</v>
      </c>
      <c r="M4354" s="11">
        <f>DAY(Tabla1[[#This Row],[Fecha]])</f>
        <v>20</v>
      </c>
      <c r="N4354" s="11">
        <f>WEEKDAY(Tabla1[[#This Row],[Fecha]],2)</f>
        <v>1</v>
      </c>
      <c r="O4354" s="11" t="str">
        <f t="shared" ref="O4354:O4417" si="68">IF(N4354=1,"Lunes",IF(N4354=2,"Martes",IF(N4354=3,"Miércoles",IF(N4354=4,"Jueves",IF(N4354=5,"Viernes",IF(N4354=6,"Sábado","Domingo"))))))</f>
        <v>Lunes</v>
      </c>
    </row>
    <row r="4355" spans="1:15" x14ac:dyDescent="0.25">
      <c r="A4355" s="4">
        <v>41141</v>
      </c>
      <c r="B4355">
        <v>1</v>
      </c>
      <c r="C4355">
        <v>2</v>
      </c>
      <c r="D4355" s="5" t="s">
        <v>41</v>
      </c>
      <c r="E4355" s="6">
        <v>766.07</v>
      </c>
      <c r="F4355" s="6">
        <v>1258.5999999999999</v>
      </c>
      <c r="G4355" s="6">
        <v>2024.67</v>
      </c>
      <c r="H4355" s="6" t="str">
        <f>VLOOKUP(Tabla1[[#This Row],[Caja]],Originales!$I$3:$K$6,2,FALSE)</f>
        <v>Tenerife Norte</v>
      </c>
      <c r="I4355" s="6" t="str">
        <f>VLOOKUP(Tabla1[[#This Row],[Caja]],Originales!$I$3:$K$6,3,FALSE)</f>
        <v>Tenerife</v>
      </c>
      <c r="J4355" s="9" t="str">
        <f>VLOOKUP(Tabla1[[#This Row],[CodigoEmpleado]],Originales!$M$3:$P$13,2,FALSE)</f>
        <v>Javi</v>
      </c>
      <c r="K4355" s="10">
        <f>YEAR(Tabla1[[#This Row],[Fecha]])</f>
        <v>2012</v>
      </c>
      <c r="L4355" s="11">
        <f>MONTH(Tabla1[[#This Row],[Fecha]])</f>
        <v>8</v>
      </c>
      <c r="M4355" s="11">
        <f>DAY(Tabla1[[#This Row],[Fecha]])</f>
        <v>20</v>
      </c>
      <c r="N4355" s="11">
        <f>WEEKDAY(Tabla1[[#This Row],[Fecha]],2)</f>
        <v>1</v>
      </c>
      <c r="O4355" s="11" t="str">
        <f t="shared" si="68"/>
        <v>Lunes</v>
      </c>
    </row>
    <row r="4356" spans="1:15" x14ac:dyDescent="0.25">
      <c r="A4356" s="4">
        <v>41141</v>
      </c>
      <c r="B4356">
        <v>2</v>
      </c>
      <c r="C4356">
        <v>1</v>
      </c>
      <c r="D4356" s="5" t="s">
        <v>43</v>
      </c>
      <c r="E4356" s="6">
        <v>595.09</v>
      </c>
      <c r="F4356" s="6">
        <v>921.39</v>
      </c>
      <c r="G4356" s="6">
        <v>1516.48</v>
      </c>
      <c r="H4356" s="6" t="str">
        <f>VLOOKUP(Tabla1[[#This Row],[Caja]],Originales!$I$3:$K$6,2,FALSE)</f>
        <v>Tenerife Sur</v>
      </c>
      <c r="I4356" s="6" t="str">
        <f>VLOOKUP(Tabla1[[#This Row],[Caja]],Originales!$I$3:$K$6,3,FALSE)</f>
        <v>Tenerife</v>
      </c>
      <c r="J4356" s="9" t="str">
        <f>VLOOKUP(Tabla1[[#This Row],[CodigoEmpleado]],Originales!$M$3:$P$13,2,FALSE)</f>
        <v>Jose</v>
      </c>
      <c r="K4356" s="10">
        <f>YEAR(Tabla1[[#This Row],[Fecha]])</f>
        <v>2012</v>
      </c>
      <c r="L4356" s="11">
        <f>MONTH(Tabla1[[#This Row],[Fecha]])</f>
        <v>8</v>
      </c>
      <c r="M4356" s="11">
        <f>DAY(Tabla1[[#This Row],[Fecha]])</f>
        <v>20</v>
      </c>
      <c r="N4356" s="11">
        <f>WEEKDAY(Tabla1[[#This Row],[Fecha]],2)</f>
        <v>1</v>
      </c>
      <c r="O4356" s="11" t="str">
        <f t="shared" si="68"/>
        <v>Lunes</v>
      </c>
    </row>
    <row r="4357" spans="1:15" x14ac:dyDescent="0.25">
      <c r="A4357" s="4">
        <v>41141</v>
      </c>
      <c r="B4357">
        <v>2</v>
      </c>
      <c r="C4357">
        <v>2</v>
      </c>
      <c r="D4357" s="5" t="s">
        <v>47</v>
      </c>
      <c r="E4357" s="6">
        <v>746.46</v>
      </c>
      <c r="F4357" s="6">
        <v>1261.02</v>
      </c>
      <c r="G4357" s="6">
        <v>2007.48</v>
      </c>
      <c r="H4357" s="6" t="str">
        <f>VLOOKUP(Tabla1[[#This Row],[Caja]],Originales!$I$3:$K$6,2,FALSE)</f>
        <v>Tenerife Sur</v>
      </c>
      <c r="I4357" s="6" t="str">
        <f>VLOOKUP(Tabla1[[#This Row],[Caja]],Originales!$I$3:$K$6,3,FALSE)</f>
        <v>Tenerife</v>
      </c>
      <c r="J4357" s="9" t="str">
        <f>VLOOKUP(Tabla1[[#This Row],[CodigoEmpleado]],Originales!$M$3:$P$13,2,FALSE)</f>
        <v>Toño</v>
      </c>
      <c r="K4357" s="10">
        <f>YEAR(Tabla1[[#This Row],[Fecha]])</f>
        <v>2012</v>
      </c>
      <c r="L4357" s="11">
        <f>MONTH(Tabla1[[#This Row],[Fecha]])</f>
        <v>8</v>
      </c>
      <c r="M4357" s="11">
        <f>DAY(Tabla1[[#This Row],[Fecha]])</f>
        <v>20</v>
      </c>
      <c r="N4357" s="11">
        <f>WEEKDAY(Tabla1[[#This Row],[Fecha]],2)</f>
        <v>1</v>
      </c>
      <c r="O4357" s="11" t="str">
        <f t="shared" si="68"/>
        <v>Lunes</v>
      </c>
    </row>
    <row r="4358" spans="1:15" x14ac:dyDescent="0.25">
      <c r="A4358" s="4">
        <v>41141</v>
      </c>
      <c r="B4358">
        <v>3</v>
      </c>
      <c r="C4358">
        <v>1</v>
      </c>
      <c r="D4358" s="5" t="s">
        <v>24</v>
      </c>
      <c r="E4358" s="6">
        <v>591.65</v>
      </c>
      <c r="F4358" s="6">
        <v>997.63</v>
      </c>
      <c r="G4358" s="6">
        <v>1589.28</v>
      </c>
      <c r="H4358" s="6" t="str">
        <f>VLOOKUP(Tabla1[[#This Row],[Caja]],Originales!$I$3:$K$6,2,FALSE)</f>
        <v>Las Canteras</v>
      </c>
      <c r="I4358" s="6" t="str">
        <f>VLOOKUP(Tabla1[[#This Row],[Caja]],Originales!$I$3:$K$6,3,FALSE)</f>
        <v>Las Palmas</v>
      </c>
      <c r="J4358" s="9" t="str">
        <f>VLOOKUP(Tabla1[[#This Row],[CodigoEmpleado]],Originales!$M$3:$P$13,2,FALSE)</f>
        <v>Ana</v>
      </c>
      <c r="K4358" s="10">
        <f>YEAR(Tabla1[[#This Row],[Fecha]])</f>
        <v>2012</v>
      </c>
      <c r="L4358" s="11">
        <f>MONTH(Tabla1[[#This Row],[Fecha]])</f>
        <v>8</v>
      </c>
      <c r="M4358" s="11">
        <f>DAY(Tabla1[[#This Row],[Fecha]])</f>
        <v>20</v>
      </c>
      <c r="N4358" s="11">
        <f>WEEKDAY(Tabla1[[#This Row],[Fecha]],2)</f>
        <v>1</v>
      </c>
      <c r="O4358" s="11" t="str">
        <f t="shared" si="68"/>
        <v>Lunes</v>
      </c>
    </row>
    <row r="4359" spans="1:15" x14ac:dyDescent="0.25">
      <c r="A4359" s="4">
        <v>41141</v>
      </c>
      <c r="B4359">
        <v>3</v>
      </c>
      <c r="C4359">
        <v>2</v>
      </c>
      <c r="D4359" s="5" t="s">
        <v>30</v>
      </c>
      <c r="E4359" s="6">
        <v>602.44000000000005</v>
      </c>
      <c r="F4359" s="6">
        <v>1004.81</v>
      </c>
      <c r="G4359" s="6">
        <v>1607.25</v>
      </c>
      <c r="H4359" s="6" t="str">
        <f>VLOOKUP(Tabla1[[#This Row],[Caja]],Originales!$I$3:$K$6,2,FALSE)</f>
        <v>Las Canteras</v>
      </c>
      <c r="I4359" s="6" t="str">
        <f>VLOOKUP(Tabla1[[#This Row],[Caja]],Originales!$I$3:$K$6,3,FALSE)</f>
        <v>Las Palmas</v>
      </c>
      <c r="J4359" s="9" t="str">
        <f>VLOOKUP(Tabla1[[#This Row],[CodigoEmpleado]],Originales!$M$3:$P$13,2,FALSE)</f>
        <v>Juan</v>
      </c>
      <c r="K4359" s="10">
        <f>YEAR(Tabla1[[#This Row],[Fecha]])</f>
        <v>2012</v>
      </c>
      <c r="L4359" s="11">
        <f>MONTH(Tabla1[[#This Row],[Fecha]])</f>
        <v>8</v>
      </c>
      <c r="M4359" s="11">
        <f>DAY(Tabla1[[#This Row],[Fecha]])</f>
        <v>20</v>
      </c>
      <c r="N4359" s="11">
        <f>WEEKDAY(Tabla1[[#This Row],[Fecha]],2)</f>
        <v>1</v>
      </c>
      <c r="O4359" s="11" t="str">
        <f t="shared" si="68"/>
        <v>Lunes</v>
      </c>
    </row>
    <row r="4360" spans="1:15" x14ac:dyDescent="0.25">
      <c r="A4360" s="4">
        <v>41141</v>
      </c>
      <c r="B4360">
        <v>4</v>
      </c>
      <c r="C4360">
        <v>1</v>
      </c>
      <c r="D4360" s="5" t="s">
        <v>16</v>
      </c>
      <c r="E4360" s="6">
        <v>618.13</v>
      </c>
      <c r="F4360" s="6">
        <v>1032.2</v>
      </c>
      <c r="G4360" s="6">
        <v>1650.33</v>
      </c>
      <c r="H4360" s="6" t="str">
        <f>VLOOKUP(Tabla1[[#This Row],[Caja]],Originales!$I$3:$K$6,2,FALSE)</f>
        <v>Telde</v>
      </c>
      <c r="I4360" s="6" t="str">
        <f>VLOOKUP(Tabla1[[#This Row],[Caja]],Originales!$I$3:$K$6,3,FALSE)</f>
        <v>Las Palmas</v>
      </c>
      <c r="J4360" s="9" t="str">
        <f>VLOOKUP(Tabla1[[#This Row],[CodigoEmpleado]],Originales!$M$3:$P$13,2,FALSE)</f>
        <v>Jorge</v>
      </c>
      <c r="K4360" s="10">
        <f>YEAR(Tabla1[[#This Row],[Fecha]])</f>
        <v>2012</v>
      </c>
      <c r="L4360" s="11">
        <f>MONTH(Tabla1[[#This Row],[Fecha]])</f>
        <v>8</v>
      </c>
      <c r="M4360" s="11">
        <f>DAY(Tabla1[[#This Row],[Fecha]])</f>
        <v>20</v>
      </c>
      <c r="N4360" s="11">
        <f>WEEKDAY(Tabla1[[#This Row],[Fecha]],2)</f>
        <v>1</v>
      </c>
      <c r="O4360" s="11" t="str">
        <f t="shared" si="68"/>
        <v>Lunes</v>
      </c>
    </row>
    <row r="4361" spans="1:15" x14ac:dyDescent="0.25">
      <c r="A4361" s="4">
        <v>41141</v>
      </c>
      <c r="B4361">
        <v>4</v>
      </c>
      <c r="C4361">
        <v>2</v>
      </c>
      <c r="D4361" s="5" t="s">
        <v>22</v>
      </c>
      <c r="E4361" s="6">
        <v>676.55</v>
      </c>
      <c r="F4361" s="6">
        <v>1233.77</v>
      </c>
      <c r="G4361" s="6">
        <v>1910.32</v>
      </c>
      <c r="H4361" s="6" t="str">
        <f>VLOOKUP(Tabla1[[#This Row],[Caja]],Originales!$I$3:$K$6,2,FALSE)</f>
        <v>Telde</v>
      </c>
      <c r="I4361" s="6" t="str">
        <f>VLOOKUP(Tabla1[[#This Row],[Caja]],Originales!$I$3:$K$6,3,FALSE)</f>
        <v>Las Palmas</v>
      </c>
      <c r="J4361" s="9" t="str">
        <f>VLOOKUP(Tabla1[[#This Row],[CodigoEmpleado]],Originales!$M$3:$P$13,2,FALSE)</f>
        <v>Paco</v>
      </c>
      <c r="K4361" s="10">
        <f>YEAR(Tabla1[[#This Row],[Fecha]])</f>
        <v>2012</v>
      </c>
      <c r="L4361" s="11">
        <f>MONTH(Tabla1[[#This Row],[Fecha]])</f>
        <v>8</v>
      </c>
      <c r="M4361" s="11">
        <f>DAY(Tabla1[[#This Row],[Fecha]])</f>
        <v>20</v>
      </c>
      <c r="N4361" s="11">
        <f>WEEKDAY(Tabla1[[#This Row],[Fecha]],2)</f>
        <v>1</v>
      </c>
      <c r="O4361" s="11" t="str">
        <f t="shared" si="68"/>
        <v>Lunes</v>
      </c>
    </row>
    <row r="4362" spans="1:15" x14ac:dyDescent="0.25">
      <c r="A4362" s="4">
        <v>41142</v>
      </c>
      <c r="B4362">
        <v>1</v>
      </c>
      <c r="C4362">
        <v>1</v>
      </c>
      <c r="D4362" s="5" t="s">
        <v>27</v>
      </c>
      <c r="E4362" s="6">
        <v>574.01</v>
      </c>
      <c r="F4362" s="6">
        <v>1004.07</v>
      </c>
      <c r="G4362" s="6">
        <v>1578.08</v>
      </c>
      <c r="H4362" s="6" t="str">
        <f>VLOOKUP(Tabla1[[#This Row],[Caja]],Originales!$I$3:$K$6,2,FALSE)</f>
        <v>Tenerife Norte</v>
      </c>
      <c r="I4362" s="6" t="str">
        <f>VLOOKUP(Tabla1[[#This Row],[Caja]],Originales!$I$3:$K$6,3,FALSE)</f>
        <v>Tenerife</v>
      </c>
      <c r="J4362" s="9" t="str">
        <f>VLOOKUP(Tabla1[[#This Row],[CodigoEmpleado]],Originales!$M$3:$P$13,2,FALSE)</f>
        <v>Bea</v>
      </c>
      <c r="K4362" s="10">
        <f>YEAR(Tabla1[[#This Row],[Fecha]])</f>
        <v>2012</v>
      </c>
      <c r="L4362" s="11">
        <f>MONTH(Tabla1[[#This Row],[Fecha]])</f>
        <v>8</v>
      </c>
      <c r="M4362" s="11">
        <f>DAY(Tabla1[[#This Row],[Fecha]])</f>
        <v>21</v>
      </c>
      <c r="N4362" s="11">
        <f>WEEKDAY(Tabla1[[#This Row],[Fecha]],2)</f>
        <v>2</v>
      </c>
      <c r="O4362" s="11" t="str">
        <f t="shared" si="68"/>
        <v>Martes</v>
      </c>
    </row>
    <row r="4363" spans="1:15" x14ac:dyDescent="0.25">
      <c r="A4363" s="4">
        <v>41142</v>
      </c>
      <c r="B4363">
        <v>1</v>
      </c>
      <c r="C4363">
        <v>2</v>
      </c>
      <c r="D4363" s="5" t="s">
        <v>32</v>
      </c>
      <c r="E4363" s="6">
        <v>703.18</v>
      </c>
      <c r="F4363" s="6">
        <v>1077.4100000000001</v>
      </c>
      <c r="G4363" s="6">
        <v>1780.59</v>
      </c>
      <c r="H4363" s="6" t="str">
        <f>VLOOKUP(Tabla1[[#This Row],[Caja]],Originales!$I$3:$K$6,2,FALSE)</f>
        <v>Tenerife Norte</v>
      </c>
      <c r="I4363" s="6" t="str">
        <f>VLOOKUP(Tabla1[[#This Row],[Caja]],Originales!$I$3:$K$6,3,FALSE)</f>
        <v>Tenerife</v>
      </c>
      <c r="J4363" s="9" t="str">
        <f>VLOOKUP(Tabla1[[#This Row],[CodigoEmpleado]],Originales!$M$3:$P$13,2,FALSE)</f>
        <v>Ana</v>
      </c>
      <c r="K4363" s="10">
        <f>YEAR(Tabla1[[#This Row],[Fecha]])</f>
        <v>2012</v>
      </c>
      <c r="L4363" s="11">
        <f>MONTH(Tabla1[[#This Row],[Fecha]])</f>
        <v>8</v>
      </c>
      <c r="M4363" s="11">
        <f>DAY(Tabla1[[#This Row],[Fecha]])</f>
        <v>21</v>
      </c>
      <c r="N4363" s="11">
        <f>WEEKDAY(Tabla1[[#This Row],[Fecha]],2)</f>
        <v>2</v>
      </c>
      <c r="O4363" s="11" t="str">
        <f t="shared" si="68"/>
        <v>Martes</v>
      </c>
    </row>
    <row r="4364" spans="1:15" x14ac:dyDescent="0.25">
      <c r="A4364" s="4">
        <v>41142</v>
      </c>
      <c r="B4364">
        <v>2</v>
      </c>
      <c r="C4364">
        <v>1</v>
      </c>
      <c r="D4364" s="5" t="s">
        <v>37</v>
      </c>
      <c r="E4364" s="6">
        <v>633.19000000000005</v>
      </c>
      <c r="F4364" s="6">
        <v>1036.96</v>
      </c>
      <c r="G4364" s="6">
        <v>1670.15</v>
      </c>
      <c r="H4364" s="6" t="str">
        <f>VLOOKUP(Tabla1[[#This Row],[Caja]],Originales!$I$3:$K$6,2,FALSE)</f>
        <v>Tenerife Sur</v>
      </c>
      <c r="I4364" s="6" t="str">
        <f>VLOOKUP(Tabla1[[#This Row],[Caja]],Originales!$I$3:$K$6,3,FALSE)</f>
        <v>Tenerife</v>
      </c>
      <c r="J4364" s="9" t="str">
        <f>VLOOKUP(Tabla1[[#This Row],[CodigoEmpleado]],Originales!$M$3:$P$13,2,FALSE)</f>
        <v>Luis</v>
      </c>
      <c r="K4364" s="10">
        <f>YEAR(Tabla1[[#This Row],[Fecha]])</f>
        <v>2012</v>
      </c>
      <c r="L4364" s="11">
        <f>MONTH(Tabla1[[#This Row],[Fecha]])</f>
        <v>8</v>
      </c>
      <c r="M4364" s="11">
        <f>DAY(Tabla1[[#This Row],[Fecha]])</f>
        <v>21</v>
      </c>
      <c r="N4364" s="11">
        <f>WEEKDAY(Tabla1[[#This Row],[Fecha]],2)</f>
        <v>2</v>
      </c>
      <c r="O4364" s="11" t="str">
        <f t="shared" si="68"/>
        <v>Martes</v>
      </c>
    </row>
    <row r="4365" spans="1:15" x14ac:dyDescent="0.25">
      <c r="A4365" s="4">
        <v>41142</v>
      </c>
      <c r="B4365">
        <v>2</v>
      </c>
      <c r="C4365">
        <v>2</v>
      </c>
      <c r="D4365" s="5" t="s">
        <v>40</v>
      </c>
      <c r="E4365" s="6">
        <v>648.73</v>
      </c>
      <c r="F4365" s="6">
        <v>1138.8800000000001</v>
      </c>
      <c r="G4365" s="6">
        <v>1787.61</v>
      </c>
      <c r="H4365" s="6" t="str">
        <f>VLOOKUP(Tabla1[[#This Row],[Caja]],Originales!$I$3:$K$6,2,FALSE)</f>
        <v>Tenerife Sur</v>
      </c>
      <c r="I4365" s="6" t="str">
        <f>VLOOKUP(Tabla1[[#This Row],[Caja]],Originales!$I$3:$K$6,3,FALSE)</f>
        <v>Tenerife</v>
      </c>
      <c r="J4365" s="9" t="str">
        <f>VLOOKUP(Tabla1[[#This Row],[CodigoEmpleado]],Originales!$M$3:$P$13,2,FALSE)</f>
        <v>Pepe</v>
      </c>
      <c r="K4365" s="10">
        <f>YEAR(Tabla1[[#This Row],[Fecha]])</f>
        <v>2012</v>
      </c>
      <c r="L4365" s="11">
        <f>MONTH(Tabla1[[#This Row],[Fecha]])</f>
        <v>8</v>
      </c>
      <c r="M4365" s="11">
        <f>DAY(Tabla1[[#This Row],[Fecha]])</f>
        <v>21</v>
      </c>
      <c r="N4365" s="11">
        <f>WEEKDAY(Tabla1[[#This Row],[Fecha]],2)</f>
        <v>2</v>
      </c>
      <c r="O4365" s="11" t="str">
        <f t="shared" si="68"/>
        <v>Martes</v>
      </c>
    </row>
    <row r="4366" spans="1:15" x14ac:dyDescent="0.25">
      <c r="A4366" s="4">
        <v>41142</v>
      </c>
      <c r="B4366">
        <v>3</v>
      </c>
      <c r="C4366">
        <v>1</v>
      </c>
      <c r="D4366" s="5" t="s">
        <v>41</v>
      </c>
      <c r="E4366" s="6">
        <v>612.64</v>
      </c>
      <c r="F4366" s="6">
        <v>984.57</v>
      </c>
      <c r="G4366" s="6">
        <v>1597.21</v>
      </c>
      <c r="H4366" s="6" t="str">
        <f>VLOOKUP(Tabla1[[#This Row],[Caja]],Originales!$I$3:$K$6,2,FALSE)</f>
        <v>Las Canteras</v>
      </c>
      <c r="I4366" s="6" t="str">
        <f>VLOOKUP(Tabla1[[#This Row],[Caja]],Originales!$I$3:$K$6,3,FALSE)</f>
        <v>Las Palmas</v>
      </c>
      <c r="J4366" s="9" t="str">
        <f>VLOOKUP(Tabla1[[#This Row],[CodigoEmpleado]],Originales!$M$3:$P$13,2,FALSE)</f>
        <v>Javi</v>
      </c>
      <c r="K4366" s="10">
        <f>YEAR(Tabla1[[#This Row],[Fecha]])</f>
        <v>2012</v>
      </c>
      <c r="L4366" s="11">
        <f>MONTH(Tabla1[[#This Row],[Fecha]])</f>
        <v>8</v>
      </c>
      <c r="M4366" s="11">
        <f>DAY(Tabla1[[#This Row],[Fecha]])</f>
        <v>21</v>
      </c>
      <c r="N4366" s="11">
        <f>WEEKDAY(Tabla1[[#This Row],[Fecha]],2)</f>
        <v>2</v>
      </c>
      <c r="O4366" s="11" t="str">
        <f t="shared" si="68"/>
        <v>Martes</v>
      </c>
    </row>
    <row r="4367" spans="1:15" x14ac:dyDescent="0.25">
      <c r="A4367" s="4">
        <v>41142</v>
      </c>
      <c r="B4367">
        <v>3</v>
      </c>
      <c r="C4367">
        <v>2</v>
      </c>
      <c r="D4367" s="5" t="s">
        <v>43</v>
      </c>
      <c r="E4367" s="6">
        <v>713.92</v>
      </c>
      <c r="F4367" s="6">
        <v>1118.33</v>
      </c>
      <c r="G4367" s="6">
        <v>1832.25</v>
      </c>
      <c r="H4367" s="6" t="str">
        <f>VLOOKUP(Tabla1[[#This Row],[Caja]],Originales!$I$3:$K$6,2,FALSE)</f>
        <v>Las Canteras</v>
      </c>
      <c r="I4367" s="6" t="str">
        <f>VLOOKUP(Tabla1[[#This Row],[Caja]],Originales!$I$3:$K$6,3,FALSE)</f>
        <v>Las Palmas</v>
      </c>
      <c r="J4367" s="9" t="str">
        <f>VLOOKUP(Tabla1[[#This Row],[CodigoEmpleado]],Originales!$M$3:$P$13,2,FALSE)</f>
        <v>Jose</v>
      </c>
      <c r="K4367" s="10">
        <f>YEAR(Tabla1[[#This Row],[Fecha]])</f>
        <v>2012</v>
      </c>
      <c r="L4367" s="11">
        <f>MONTH(Tabla1[[#This Row],[Fecha]])</f>
        <v>8</v>
      </c>
      <c r="M4367" s="11">
        <f>DAY(Tabla1[[#This Row],[Fecha]])</f>
        <v>21</v>
      </c>
      <c r="N4367" s="11">
        <f>WEEKDAY(Tabla1[[#This Row],[Fecha]],2)</f>
        <v>2</v>
      </c>
      <c r="O4367" s="11" t="str">
        <f t="shared" si="68"/>
        <v>Martes</v>
      </c>
    </row>
    <row r="4368" spans="1:15" x14ac:dyDescent="0.25">
      <c r="A4368" s="4">
        <v>41142</v>
      </c>
      <c r="B4368">
        <v>4</v>
      </c>
      <c r="C4368">
        <v>1</v>
      </c>
      <c r="D4368" s="5" t="s">
        <v>47</v>
      </c>
      <c r="E4368" s="6">
        <v>601.04999999999995</v>
      </c>
      <c r="F4368" s="6">
        <v>949.91</v>
      </c>
      <c r="G4368" s="6">
        <v>1550.96</v>
      </c>
      <c r="H4368" s="6" t="str">
        <f>VLOOKUP(Tabla1[[#This Row],[Caja]],Originales!$I$3:$K$6,2,FALSE)</f>
        <v>Telde</v>
      </c>
      <c r="I4368" s="6" t="str">
        <f>VLOOKUP(Tabla1[[#This Row],[Caja]],Originales!$I$3:$K$6,3,FALSE)</f>
        <v>Las Palmas</v>
      </c>
      <c r="J4368" s="9" t="str">
        <f>VLOOKUP(Tabla1[[#This Row],[CodigoEmpleado]],Originales!$M$3:$P$13,2,FALSE)</f>
        <v>Toño</v>
      </c>
      <c r="K4368" s="10">
        <f>YEAR(Tabla1[[#This Row],[Fecha]])</f>
        <v>2012</v>
      </c>
      <c r="L4368" s="11">
        <f>MONTH(Tabla1[[#This Row],[Fecha]])</f>
        <v>8</v>
      </c>
      <c r="M4368" s="11">
        <f>DAY(Tabla1[[#This Row],[Fecha]])</f>
        <v>21</v>
      </c>
      <c r="N4368" s="11">
        <f>WEEKDAY(Tabla1[[#This Row],[Fecha]],2)</f>
        <v>2</v>
      </c>
      <c r="O4368" s="11" t="str">
        <f t="shared" si="68"/>
        <v>Martes</v>
      </c>
    </row>
    <row r="4369" spans="1:15" x14ac:dyDescent="0.25">
      <c r="A4369" s="4">
        <v>41142</v>
      </c>
      <c r="B4369">
        <v>4</v>
      </c>
      <c r="C4369">
        <v>2</v>
      </c>
      <c r="D4369" s="5" t="s">
        <v>24</v>
      </c>
      <c r="E4369" s="6">
        <v>710.39</v>
      </c>
      <c r="F4369" s="6">
        <v>1244.3499999999999</v>
      </c>
      <c r="G4369" s="6">
        <v>1954.74</v>
      </c>
      <c r="H4369" s="6" t="str">
        <f>VLOOKUP(Tabla1[[#This Row],[Caja]],Originales!$I$3:$K$6,2,FALSE)</f>
        <v>Telde</v>
      </c>
      <c r="I4369" s="6" t="str">
        <f>VLOOKUP(Tabla1[[#This Row],[Caja]],Originales!$I$3:$K$6,3,FALSE)</f>
        <v>Las Palmas</v>
      </c>
      <c r="J4369" s="9" t="str">
        <f>VLOOKUP(Tabla1[[#This Row],[CodigoEmpleado]],Originales!$M$3:$P$13,2,FALSE)</f>
        <v>Ana</v>
      </c>
      <c r="K4369" s="10">
        <f>YEAR(Tabla1[[#This Row],[Fecha]])</f>
        <v>2012</v>
      </c>
      <c r="L4369" s="11">
        <f>MONTH(Tabla1[[#This Row],[Fecha]])</f>
        <v>8</v>
      </c>
      <c r="M4369" s="11">
        <f>DAY(Tabla1[[#This Row],[Fecha]])</f>
        <v>21</v>
      </c>
      <c r="N4369" s="11">
        <f>WEEKDAY(Tabla1[[#This Row],[Fecha]],2)</f>
        <v>2</v>
      </c>
      <c r="O4369" s="11" t="str">
        <f t="shared" si="68"/>
        <v>Martes</v>
      </c>
    </row>
    <row r="4370" spans="1:15" x14ac:dyDescent="0.25">
      <c r="A4370" s="4">
        <v>41143</v>
      </c>
      <c r="B4370">
        <v>1</v>
      </c>
      <c r="C4370">
        <v>1</v>
      </c>
      <c r="D4370" s="5" t="s">
        <v>30</v>
      </c>
      <c r="E4370" s="6">
        <v>580.23</v>
      </c>
      <c r="F4370" s="6">
        <v>991.06</v>
      </c>
      <c r="G4370" s="6">
        <v>1571.29</v>
      </c>
      <c r="H4370" s="6" t="str">
        <f>VLOOKUP(Tabla1[[#This Row],[Caja]],Originales!$I$3:$K$6,2,FALSE)</f>
        <v>Tenerife Norte</v>
      </c>
      <c r="I4370" s="6" t="str">
        <f>VLOOKUP(Tabla1[[#This Row],[Caja]],Originales!$I$3:$K$6,3,FALSE)</f>
        <v>Tenerife</v>
      </c>
      <c r="J4370" s="9" t="str">
        <f>VLOOKUP(Tabla1[[#This Row],[CodigoEmpleado]],Originales!$M$3:$P$13,2,FALSE)</f>
        <v>Juan</v>
      </c>
      <c r="K4370" s="10">
        <f>YEAR(Tabla1[[#This Row],[Fecha]])</f>
        <v>2012</v>
      </c>
      <c r="L4370" s="11">
        <f>MONTH(Tabla1[[#This Row],[Fecha]])</f>
        <v>8</v>
      </c>
      <c r="M4370" s="11">
        <f>DAY(Tabla1[[#This Row],[Fecha]])</f>
        <v>22</v>
      </c>
      <c r="N4370" s="11">
        <f>WEEKDAY(Tabla1[[#This Row],[Fecha]],2)</f>
        <v>3</v>
      </c>
      <c r="O4370" s="11" t="str">
        <f t="shared" si="68"/>
        <v>Miércoles</v>
      </c>
    </row>
    <row r="4371" spans="1:15" x14ac:dyDescent="0.25">
      <c r="A4371" s="4">
        <v>41143</v>
      </c>
      <c r="B4371">
        <v>1</v>
      </c>
      <c r="C4371">
        <v>2</v>
      </c>
      <c r="D4371" s="5" t="s">
        <v>16</v>
      </c>
      <c r="E4371" s="6">
        <v>558.11</v>
      </c>
      <c r="F4371" s="6">
        <v>998.11</v>
      </c>
      <c r="G4371" s="6">
        <v>1556.22</v>
      </c>
      <c r="H4371" s="6" t="str">
        <f>VLOOKUP(Tabla1[[#This Row],[Caja]],Originales!$I$3:$K$6,2,FALSE)</f>
        <v>Tenerife Norte</v>
      </c>
      <c r="I4371" s="6" t="str">
        <f>VLOOKUP(Tabla1[[#This Row],[Caja]],Originales!$I$3:$K$6,3,FALSE)</f>
        <v>Tenerife</v>
      </c>
      <c r="J4371" s="9" t="str">
        <f>VLOOKUP(Tabla1[[#This Row],[CodigoEmpleado]],Originales!$M$3:$P$13,2,FALSE)</f>
        <v>Jorge</v>
      </c>
      <c r="K4371" s="10">
        <f>YEAR(Tabla1[[#This Row],[Fecha]])</f>
        <v>2012</v>
      </c>
      <c r="L4371" s="11">
        <f>MONTH(Tabla1[[#This Row],[Fecha]])</f>
        <v>8</v>
      </c>
      <c r="M4371" s="11">
        <f>DAY(Tabla1[[#This Row],[Fecha]])</f>
        <v>22</v>
      </c>
      <c r="N4371" s="11">
        <f>WEEKDAY(Tabla1[[#This Row],[Fecha]],2)</f>
        <v>3</v>
      </c>
      <c r="O4371" s="11" t="str">
        <f t="shared" si="68"/>
        <v>Miércoles</v>
      </c>
    </row>
    <row r="4372" spans="1:15" x14ac:dyDescent="0.25">
      <c r="A4372" s="4">
        <v>41143</v>
      </c>
      <c r="B4372">
        <v>2</v>
      </c>
      <c r="C4372">
        <v>1</v>
      </c>
      <c r="D4372" s="5" t="s">
        <v>22</v>
      </c>
      <c r="E4372" s="6">
        <v>662.89</v>
      </c>
      <c r="F4372" s="6">
        <v>1093.1099999999999</v>
      </c>
      <c r="G4372" s="6">
        <v>1756</v>
      </c>
      <c r="H4372" s="6" t="str">
        <f>VLOOKUP(Tabla1[[#This Row],[Caja]],Originales!$I$3:$K$6,2,FALSE)</f>
        <v>Tenerife Sur</v>
      </c>
      <c r="I4372" s="6" t="str">
        <f>VLOOKUP(Tabla1[[#This Row],[Caja]],Originales!$I$3:$K$6,3,FALSE)</f>
        <v>Tenerife</v>
      </c>
      <c r="J4372" s="9" t="str">
        <f>VLOOKUP(Tabla1[[#This Row],[CodigoEmpleado]],Originales!$M$3:$P$13,2,FALSE)</f>
        <v>Paco</v>
      </c>
      <c r="K4372" s="10">
        <f>YEAR(Tabla1[[#This Row],[Fecha]])</f>
        <v>2012</v>
      </c>
      <c r="L4372" s="11">
        <f>MONTH(Tabla1[[#This Row],[Fecha]])</f>
        <v>8</v>
      </c>
      <c r="M4372" s="11">
        <f>DAY(Tabla1[[#This Row],[Fecha]])</f>
        <v>22</v>
      </c>
      <c r="N4372" s="11">
        <f>WEEKDAY(Tabla1[[#This Row],[Fecha]],2)</f>
        <v>3</v>
      </c>
      <c r="O4372" s="11" t="str">
        <f t="shared" si="68"/>
        <v>Miércoles</v>
      </c>
    </row>
    <row r="4373" spans="1:15" x14ac:dyDescent="0.25">
      <c r="A4373" s="4">
        <v>41143</v>
      </c>
      <c r="B4373">
        <v>2</v>
      </c>
      <c r="C4373">
        <v>2</v>
      </c>
      <c r="D4373" s="5" t="s">
        <v>27</v>
      </c>
      <c r="E4373" s="6">
        <v>775.82</v>
      </c>
      <c r="F4373" s="6">
        <v>1183.3399999999999</v>
      </c>
      <c r="G4373" s="6">
        <v>1959.16</v>
      </c>
      <c r="H4373" s="6" t="str">
        <f>VLOOKUP(Tabla1[[#This Row],[Caja]],Originales!$I$3:$K$6,2,FALSE)</f>
        <v>Tenerife Sur</v>
      </c>
      <c r="I4373" s="6" t="str">
        <f>VLOOKUP(Tabla1[[#This Row],[Caja]],Originales!$I$3:$K$6,3,FALSE)</f>
        <v>Tenerife</v>
      </c>
      <c r="J4373" s="9" t="str">
        <f>VLOOKUP(Tabla1[[#This Row],[CodigoEmpleado]],Originales!$M$3:$P$13,2,FALSE)</f>
        <v>Bea</v>
      </c>
      <c r="K4373" s="10">
        <f>YEAR(Tabla1[[#This Row],[Fecha]])</f>
        <v>2012</v>
      </c>
      <c r="L4373" s="11">
        <f>MONTH(Tabla1[[#This Row],[Fecha]])</f>
        <v>8</v>
      </c>
      <c r="M4373" s="11">
        <f>DAY(Tabla1[[#This Row],[Fecha]])</f>
        <v>22</v>
      </c>
      <c r="N4373" s="11">
        <f>WEEKDAY(Tabla1[[#This Row],[Fecha]],2)</f>
        <v>3</v>
      </c>
      <c r="O4373" s="11" t="str">
        <f t="shared" si="68"/>
        <v>Miércoles</v>
      </c>
    </row>
    <row r="4374" spans="1:15" x14ac:dyDescent="0.25">
      <c r="A4374" s="4">
        <v>41143</v>
      </c>
      <c r="B4374">
        <v>3</v>
      </c>
      <c r="C4374">
        <v>1</v>
      </c>
      <c r="D4374" s="5" t="s">
        <v>32</v>
      </c>
      <c r="E4374" s="6">
        <v>637.30999999999995</v>
      </c>
      <c r="F4374" s="6">
        <v>1159.3800000000001</v>
      </c>
      <c r="G4374" s="6">
        <v>1796.69</v>
      </c>
      <c r="H4374" s="6" t="str">
        <f>VLOOKUP(Tabla1[[#This Row],[Caja]],Originales!$I$3:$K$6,2,FALSE)</f>
        <v>Las Canteras</v>
      </c>
      <c r="I4374" s="6" t="str">
        <f>VLOOKUP(Tabla1[[#This Row],[Caja]],Originales!$I$3:$K$6,3,FALSE)</f>
        <v>Las Palmas</v>
      </c>
      <c r="J4374" s="9" t="str">
        <f>VLOOKUP(Tabla1[[#This Row],[CodigoEmpleado]],Originales!$M$3:$P$13,2,FALSE)</f>
        <v>Ana</v>
      </c>
      <c r="K4374" s="10">
        <f>YEAR(Tabla1[[#This Row],[Fecha]])</f>
        <v>2012</v>
      </c>
      <c r="L4374" s="11">
        <f>MONTH(Tabla1[[#This Row],[Fecha]])</f>
        <v>8</v>
      </c>
      <c r="M4374" s="11">
        <f>DAY(Tabla1[[#This Row],[Fecha]])</f>
        <v>22</v>
      </c>
      <c r="N4374" s="11">
        <f>WEEKDAY(Tabla1[[#This Row],[Fecha]],2)</f>
        <v>3</v>
      </c>
      <c r="O4374" s="11" t="str">
        <f t="shared" si="68"/>
        <v>Miércoles</v>
      </c>
    </row>
    <row r="4375" spans="1:15" x14ac:dyDescent="0.25">
      <c r="A4375" s="4">
        <v>41143</v>
      </c>
      <c r="B4375">
        <v>3</v>
      </c>
      <c r="C4375">
        <v>2</v>
      </c>
      <c r="D4375" s="5" t="s">
        <v>37</v>
      </c>
      <c r="E4375" s="6">
        <v>756.96</v>
      </c>
      <c r="F4375" s="6">
        <v>1291.22</v>
      </c>
      <c r="G4375" s="6">
        <v>2048.1799999999998</v>
      </c>
      <c r="H4375" s="6" t="str">
        <f>VLOOKUP(Tabla1[[#This Row],[Caja]],Originales!$I$3:$K$6,2,FALSE)</f>
        <v>Las Canteras</v>
      </c>
      <c r="I4375" s="6" t="str">
        <f>VLOOKUP(Tabla1[[#This Row],[Caja]],Originales!$I$3:$K$6,3,FALSE)</f>
        <v>Las Palmas</v>
      </c>
      <c r="J4375" s="9" t="str">
        <f>VLOOKUP(Tabla1[[#This Row],[CodigoEmpleado]],Originales!$M$3:$P$13,2,FALSE)</f>
        <v>Luis</v>
      </c>
      <c r="K4375" s="10">
        <f>YEAR(Tabla1[[#This Row],[Fecha]])</f>
        <v>2012</v>
      </c>
      <c r="L4375" s="11">
        <f>MONTH(Tabla1[[#This Row],[Fecha]])</f>
        <v>8</v>
      </c>
      <c r="M4375" s="11">
        <f>DAY(Tabla1[[#This Row],[Fecha]])</f>
        <v>22</v>
      </c>
      <c r="N4375" s="11">
        <f>WEEKDAY(Tabla1[[#This Row],[Fecha]],2)</f>
        <v>3</v>
      </c>
      <c r="O4375" s="11" t="str">
        <f t="shared" si="68"/>
        <v>Miércoles</v>
      </c>
    </row>
    <row r="4376" spans="1:15" x14ac:dyDescent="0.25">
      <c r="A4376" s="4">
        <v>41143</v>
      </c>
      <c r="B4376">
        <v>4</v>
      </c>
      <c r="C4376">
        <v>1</v>
      </c>
      <c r="D4376" s="5" t="s">
        <v>40</v>
      </c>
      <c r="E4376" s="6">
        <v>668.42</v>
      </c>
      <c r="F4376" s="6">
        <v>1009</v>
      </c>
      <c r="G4376" s="6">
        <v>1677.42</v>
      </c>
      <c r="H4376" s="6" t="str">
        <f>VLOOKUP(Tabla1[[#This Row],[Caja]],Originales!$I$3:$K$6,2,FALSE)</f>
        <v>Telde</v>
      </c>
      <c r="I4376" s="6" t="str">
        <f>VLOOKUP(Tabla1[[#This Row],[Caja]],Originales!$I$3:$K$6,3,FALSE)</f>
        <v>Las Palmas</v>
      </c>
      <c r="J4376" s="9" t="str">
        <f>VLOOKUP(Tabla1[[#This Row],[CodigoEmpleado]],Originales!$M$3:$P$13,2,FALSE)</f>
        <v>Pepe</v>
      </c>
      <c r="K4376" s="10">
        <f>YEAR(Tabla1[[#This Row],[Fecha]])</f>
        <v>2012</v>
      </c>
      <c r="L4376" s="11">
        <f>MONTH(Tabla1[[#This Row],[Fecha]])</f>
        <v>8</v>
      </c>
      <c r="M4376" s="11">
        <f>DAY(Tabla1[[#This Row],[Fecha]])</f>
        <v>22</v>
      </c>
      <c r="N4376" s="11">
        <f>WEEKDAY(Tabla1[[#This Row],[Fecha]],2)</f>
        <v>3</v>
      </c>
      <c r="O4376" s="11" t="str">
        <f t="shared" si="68"/>
        <v>Miércoles</v>
      </c>
    </row>
    <row r="4377" spans="1:15" x14ac:dyDescent="0.25">
      <c r="A4377" s="4">
        <v>41143</v>
      </c>
      <c r="B4377">
        <v>4</v>
      </c>
      <c r="C4377">
        <v>2</v>
      </c>
      <c r="D4377" s="5" t="s">
        <v>41</v>
      </c>
      <c r="E4377" s="6">
        <v>708.07</v>
      </c>
      <c r="F4377" s="6">
        <v>1178.9000000000001</v>
      </c>
      <c r="G4377" s="6">
        <v>1886.97</v>
      </c>
      <c r="H4377" s="6" t="str">
        <f>VLOOKUP(Tabla1[[#This Row],[Caja]],Originales!$I$3:$K$6,2,FALSE)</f>
        <v>Telde</v>
      </c>
      <c r="I4377" s="6" t="str">
        <f>VLOOKUP(Tabla1[[#This Row],[Caja]],Originales!$I$3:$K$6,3,FALSE)</f>
        <v>Las Palmas</v>
      </c>
      <c r="J4377" s="9" t="str">
        <f>VLOOKUP(Tabla1[[#This Row],[CodigoEmpleado]],Originales!$M$3:$P$13,2,FALSE)</f>
        <v>Javi</v>
      </c>
      <c r="K4377" s="10">
        <f>YEAR(Tabla1[[#This Row],[Fecha]])</f>
        <v>2012</v>
      </c>
      <c r="L4377" s="11">
        <f>MONTH(Tabla1[[#This Row],[Fecha]])</f>
        <v>8</v>
      </c>
      <c r="M4377" s="11">
        <f>DAY(Tabla1[[#This Row],[Fecha]])</f>
        <v>22</v>
      </c>
      <c r="N4377" s="11">
        <f>WEEKDAY(Tabla1[[#This Row],[Fecha]],2)</f>
        <v>3</v>
      </c>
      <c r="O4377" s="11" t="str">
        <f t="shared" si="68"/>
        <v>Miércoles</v>
      </c>
    </row>
    <row r="4378" spans="1:15" x14ac:dyDescent="0.25">
      <c r="A4378" s="4">
        <v>41144</v>
      </c>
      <c r="B4378">
        <v>1</v>
      </c>
      <c r="C4378">
        <v>1</v>
      </c>
      <c r="D4378" s="5" t="s">
        <v>43</v>
      </c>
      <c r="E4378" s="6">
        <v>567.62</v>
      </c>
      <c r="F4378" s="6">
        <v>1119.8399999999999</v>
      </c>
      <c r="G4378" s="6">
        <v>1687.46</v>
      </c>
      <c r="H4378" s="6" t="str">
        <f>VLOOKUP(Tabla1[[#This Row],[Caja]],Originales!$I$3:$K$6,2,FALSE)</f>
        <v>Tenerife Norte</v>
      </c>
      <c r="I4378" s="6" t="str">
        <f>VLOOKUP(Tabla1[[#This Row],[Caja]],Originales!$I$3:$K$6,3,FALSE)</f>
        <v>Tenerife</v>
      </c>
      <c r="J4378" s="9" t="str">
        <f>VLOOKUP(Tabla1[[#This Row],[CodigoEmpleado]],Originales!$M$3:$P$13,2,FALSE)</f>
        <v>Jose</v>
      </c>
      <c r="K4378" s="10">
        <f>YEAR(Tabla1[[#This Row],[Fecha]])</f>
        <v>2012</v>
      </c>
      <c r="L4378" s="11">
        <f>MONTH(Tabla1[[#This Row],[Fecha]])</f>
        <v>8</v>
      </c>
      <c r="M4378" s="11">
        <f>DAY(Tabla1[[#This Row],[Fecha]])</f>
        <v>23</v>
      </c>
      <c r="N4378" s="11">
        <f>WEEKDAY(Tabla1[[#This Row],[Fecha]],2)</f>
        <v>4</v>
      </c>
      <c r="O4378" s="11" t="str">
        <f t="shared" si="68"/>
        <v>Jueves</v>
      </c>
    </row>
    <row r="4379" spans="1:15" x14ac:dyDescent="0.25">
      <c r="A4379" s="4">
        <v>41144</v>
      </c>
      <c r="B4379">
        <v>1</v>
      </c>
      <c r="C4379">
        <v>2</v>
      </c>
      <c r="D4379" s="5" t="s">
        <v>47</v>
      </c>
      <c r="E4379" s="6">
        <v>671.35</v>
      </c>
      <c r="F4379" s="6">
        <v>1175.24</v>
      </c>
      <c r="G4379" s="6">
        <v>1846.59</v>
      </c>
      <c r="H4379" s="6" t="str">
        <f>VLOOKUP(Tabla1[[#This Row],[Caja]],Originales!$I$3:$K$6,2,FALSE)</f>
        <v>Tenerife Norte</v>
      </c>
      <c r="I4379" s="6" t="str">
        <f>VLOOKUP(Tabla1[[#This Row],[Caja]],Originales!$I$3:$K$6,3,FALSE)</f>
        <v>Tenerife</v>
      </c>
      <c r="J4379" s="9" t="str">
        <f>VLOOKUP(Tabla1[[#This Row],[CodigoEmpleado]],Originales!$M$3:$P$13,2,FALSE)</f>
        <v>Toño</v>
      </c>
      <c r="K4379" s="10">
        <f>YEAR(Tabla1[[#This Row],[Fecha]])</f>
        <v>2012</v>
      </c>
      <c r="L4379" s="11">
        <f>MONTH(Tabla1[[#This Row],[Fecha]])</f>
        <v>8</v>
      </c>
      <c r="M4379" s="11">
        <f>DAY(Tabla1[[#This Row],[Fecha]])</f>
        <v>23</v>
      </c>
      <c r="N4379" s="11">
        <f>WEEKDAY(Tabla1[[#This Row],[Fecha]],2)</f>
        <v>4</v>
      </c>
      <c r="O4379" s="11" t="str">
        <f t="shared" si="68"/>
        <v>Jueves</v>
      </c>
    </row>
    <row r="4380" spans="1:15" x14ac:dyDescent="0.25">
      <c r="A4380" s="4">
        <v>41144</v>
      </c>
      <c r="B4380">
        <v>2</v>
      </c>
      <c r="C4380">
        <v>1</v>
      </c>
      <c r="D4380" s="5" t="s">
        <v>24</v>
      </c>
      <c r="E4380" s="6">
        <v>641.80999999999995</v>
      </c>
      <c r="F4380" s="6">
        <v>1017.56</v>
      </c>
      <c r="G4380" s="6">
        <v>1659.37</v>
      </c>
      <c r="H4380" s="6" t="str">
        <f>VLOOKUP(Tabla1[[#This Row],[Caja]],Originales!$I$3:$K$6,2,FALSE)</f>
        <v>Tenerife Sur</v>
      </c>
      <c r="I4380" s="6" t="str">
        <f>VLOOKUP(Tabla1[[#This Row],[Caja]],Originales!$I$3:$K$6,3,FALSE)</f>
        <v>Tenerife</v>
      </c>
      <c r="J4380" s="9" t="str">
        <f>VLOOKUP(Tabla1[[#This Row],[CodigoEmpleado]],Originales!$M$3:$P$13,2,FALSE)</f>
        <v>Ana</v>
      </c>
      <c r="K4380" s="10">
        <f>YEAR(Tabla1[[#This Row],[Fecha]])</f>
        <v>2012</v>
      </c>
      <c r="L4380" s="11">
        <f>MONTH(Tabla1[[#This Row],[Fecha]])</f>
        <v>8</v>
      </c>
      <c r="M4380" s="11">
        <f>DAY(Tabla1[[#This Row],[Fecha]])</f>
        <v>23</v>
      </c>
      <c r="N4380" s="11">
        <f>WEEKDAY(Tabla1[[#This Row],[Fecha]],2)</f>
        <v>4</v>
      </c>
      <c r="O4380" s="11" t="str">
        <f t="shared" si="68"/>
        <v>Jueves</v>
      </c>
    </row>
    <row r="4381" spans="1:15" x14ac:dyDescent="0.25">
      <c r="A4381" s="4">
        <v>41144</v>
      </c>
      <c r="B4381">
        <v>2</v>
      </c>
      <c r="C4381">
        <v>2</v>
      </c>
      <c r="D4381" s="5" t="s">
        <v>30</v>
      </c>
      <c r="E4381" s="6">
        <v>579.29999999999995</v>
      </c>
      <c r="F4381" s="6">
        <v>997.71</v>
      </c>
      <c r="G4381" s="6">
        <v>1577.01</v>
      </c>
      <c r="H4381" s="6" t="str">
        <f>VLOOKUP(Tabla1[[#This Row],[Caja]],Originales!$I$3:$K$6,2,FALSE)</f>
        <v>Tenerife Sur</v>
      </c>
      <c r="I4381" s="6" t="str">
        <f>VLOOKUP(Tabla1[[#This Row],[Caja]],Originales!$I$3:$K$6,3,FALSE)</f>
        <v>Tenerife</v>
      </c>
      <c r="J4381" s="9" t="str">
        <f>VLOOKUP(Tabla1[[#This Row],[CodigoEmpleado]],Originales!$M$3:$P$13,2,FALSE)</f>
        <v>Juan</v>
      </c>
      <c r="K4381" s="10">
        <f>YEAR(Tabla1[[#This Row],[Fecha]])</f>
        <v>2012</v>
      </c>
      <c r="L4381" s="11">
        <f>MONTH(Tabla1[[#This Row],[Fecha]])</f>
        <v>8</v>
      </c>
      <c r="M4381" s="11">
        <f>DAY(Tabla1[[#This Row],[Fecha]])</f>
        <v>23</v>
      </c>
      <c r="N4381" s="11">
        <f>WEEKDAY(Tabla1[[#This Row],[Fecha]],2)</f>
        <v>4</v>
      </c>
      <c r="O4381" s="11" t="str">
        <f t="shared" si="68"/>
        <v>Jueves</v>
      </c>
    </row>
    <row r="4382" spans="1:15" x14ac:dyDescent="0.25">
      <c r="A4382" s="4">
        <v>41144</v>
      </c>
      <c r="B4382">
        <v>3</v>
      </c>
      <c r="C4382">
        <v>1</v>
      </c>
      <c r="D4382" s="5" t="s">
        <v>16</v>
      </c>
      <c r="E4382" s="6">
        <v>655.8</v>
      </c>
      <c r="F4382" s="6">
        <v>1048.24</v>
      </c>
      <c r="G4382" s="6">
        <v>1704.04</v>
      </c>
      <c r="H4382" s="6" t="str">
        <f>VLOOKUP(Tabla1[[#This Row],[Caja]],Originales!$I$3:$K$6,2,FALSE)</f>
        <v>Las Canteras</v>
      </c>
      <c r="I4382" s="6" t="str">
        <f>VLOOKUP(Tabla1[[#This Row],[Caja]],Originales!$I$3:$K$6,3,FALSE)</f>
        <v>Las Palmas</v>
      </c>
      <c r="J4382" s="9" t="str">
        <f>VLOOKUP(Tabla1[[#This Row],[CodigoEmpleado]],Originales!$M$3:$P$13,2,FALSE)</f>
        <v>Jorge</v>
      </c>
      <c r="K4382" s="10">
        <f>YEAR(Tabla1[[#This Row],[Fecha]])</f>
        <v>2012</v>
      </c>
      <c r="L4382" s="11">
        <f>MONTH(Tabla1[[#This Row],[Fecha]])</f>
        <v>8</v>
      </c>
      <c r="M4382" s="11">
        <f>DAY(Tabla1[[#This Row],[Fecha]])</f>
        <v>23</v>
      </c>
      <c r="N4382" s="11">
        <f>WEEKDAY(Tabla1[[#This Row],[Fecha]],2)</f>
        <v>4</v>
      </c>
      <c r="O4382" s="11" t="str">
        <f t="shared" si="68"/>
        <v>Jueves</v>
      </c>
    </row>
    <row r="4383" spans="1:15" x14ac:dyDescent="0.25">
      <c r="A4383" s="4">
        <v>41144</v>
      </c>
      <c r="B4383">
        <v>3</v>
      </c>
      <c r="C4383">
        <v>2</v>
      </c>
      <c r="D4383" s="5" t="s">
        <v>22</v>
      </c>
      <c r="E4383" s="6">
        <v>547.49</v>
      </c>
      <c r="F4383" s="6">
        <v>1037.1400000000001</v>
      </c>
      <c r="G4383" s="6">
        <v>1584.63</v>
      </c>
      <c r="H4383" s="6" t="str">
        <f>VLOOKUP(Tabla1[[#This Row],[Caja]],Originales!$I$3:$K$6,2,FALSE)</f>
        <v>Las Canteras</v>
      </c>
      <c r="I4383" s="6" t="str">
        <f>VLOOKUP(Tabla1[[#This Row],[Caja]],Originales!$I$3:$K$6,3,FALSE)</f>
        <v>Las Palmas</v>
      </c>
      <c r="J4383" s="9" t="str">
        <f>VLOOKUP(Tabla1[[#This Row],[CodigoEmpleado]],Originales!$M$3:$P$13,2,FALSE)</f>
        <v>Paco</v>
      </c>
      <c r="K4383" s="10">
        <f>YEAR(Tabla1[[#This Row],[Fecha]])</f>
        <v>2012</v>
      </c>
      <c r="L4383" s="11">
        <f>MONTH(Tabla1[[#This Row],[Fecha]])</f>
        <v>8</v>
      </c>
      <c r="M4383" s="11">
        <f>DAY(Tabla1[[#This Row],[Fecha]])</f>
        <v>23</v>
      </c>
      <c r="N4383" s="11">
        <f>WEEKDAY(Tabla1[[#This Row],[Fecha]],2)</f>
        <v>4</v>
      </c>
      <c r="O4383" s="11" t="str">
        <f t="shared" si="68"/>
        <v>Jueves</v>
      </c>
    </row>
    <row r="4384" spans="1:15" x14ac:dyDescent="0.25">
      <c r="A4384" s="4">
        <v>41144</v>
      </c>
      <c r="B4384">
        <v>4</v>
      </c>
      <c r="C4384">
        <v>1</v>
      </c>
      <c r="D4384" s="5" t="s">
        <v>27</v>
      </c>
      <c r="E4384" s="6">
        <v>535.15</v>
      </c>
      <c r="F4384" s="6">
        <v>1020.54</v>
      </c>
      <c r="G4384" s="6">
        <v>1555.69</v>
      </c>
      <c r="H4384" s="6" t="str">
        <f>VLOOKUP(Tabla1[[#This Row],[Caja]],Originales!$I$3:$K$6,2,FALSE)</f>
        <v>Telde</v>
      </c>
      <c r="I4384" s="6" t="str">
        <f>VLOOKUP(Tabla1[[#This Row],[Caja]],Originales!$I$3:$K$6,3,FALSE)</f>
        <v>Las Palmas</v>
      </c>
      <c r="J4384" s="9" t="str">
        <f>VLOOKUP(Tabla1[[#This Row],[CodigoEmpleado]],Originales!$M$3:$P$13,2,FALSE)</f>
        <v>Bea</v>
      </c>
      <c r="K4384" s="10">
        <f>YEAR(Tabla1[[#This Row],[Fecha]])</f>
        <v>2012</v>
      </c>
      <c r="L4384" s="11">
        <f>MONTH(Tabla1[[#This Row],[Fecha]])</f>
        <v>8</v>
      </c>
      <c r="M4384" s="11">
        <f>DAY(Tabla1[[#This Row],[Fecha]])</f>
        <v>23</v>
      </c>
      <c r="N4384" s="11">
        <f>WEEKDAY(Tabla1[[#This Row],[Fecha]],2)</f>
        <v>4</v>
      </c>
      <c r="O4384" s="11" t="str">
        <f t="shared" si="68"/>
        <v>Jueves</v>
      </c>
    </row>
    <row r="4385" spans="1:15" x14ac:dyDescent="0.25">
      <c r="A4385" s="4">
        <v>41144</v>
      </c>
      <c r="B4385">
        <v>4</v>
      </c>
      <c r="C4385">
        <v>2</v>
      </c>
      <c r="D4385" s="5" t="s">
        <v>32</v>
      </c>
      <c r="E4385" s="6">
        <v>531.25</v>
      </c>
      <c r="F4385" s="6">
        <v>1047.82</v>
      </c>
      <c r="G4385" s="6">
        <v>1579.07</v>
      </c>
      <c r="H4385" s="6" t="str">
        <f>VLOOKUP(Tabla1[[#This Row],[Caja]],Originales!$I$3:$K$6,2,FALSE)</f>
        <v>Telde</v>
      </c>
      <c r="I4385" s="6" t="str">
        <f>VLOOKUP(Tabla1[[#This Row],[Caja]],Originales!$I$3:$K$6,3,FALSE)</f>
        <v>Las Palmas</v>
      </c>
      <c r="J4385" s="9" t="str">
        <f>VLOOKUP(Tabla1[[#This Row],[CodigoEmpleado]],Originales!$M$3:$P$13,2,FALSE)</f>
        <v>Ana</v>
      </c>
      <c r="K4385" s="10">
        <f>YEAR(Tabla1[[#This Row],[Fecha]])</f>
        <v>2012</v>
      </c>
      <c r="L4385" s="11">
        <f>MONTH(Tabla1[[#This Row],[Fecha]])</f>
        <v>8</v>
      </c>
      <c r="M4385" s="11">
        <f>DAY(Tabla1[[#This Row],[Fecha]])</f>
        <v>23</v>
      </c>
      <c r="N4385" s="11">
        <f>WEEKDAY(Tabla1[[#This Row],[Fecha]],2)</f>
        <v>4</v>
      </c>
      <c r="O4385" s="11" t="str">
        <f t="shared" si="68"/>
        <v>Jueves</v>
      </c>
    </row>
    <row r="4386" spans="1:15" x14ac:dyDescent="0.25">
      <c r="A4386" s="4">
        <v>41145</v>
      </c>
      <c r="B4386">
        <v>1</v>
      </c>
      <c r="C4386">
        <v>1</v>
      </c>
      <c r="D4386" s="5" t="s">
        <v>37</v>
      </c>
      <c r="E4386" s="6">
        <v>566.38</v>
      </c>
      <c r="F4386" s="6">
        <v>1066.9100000000001</v>
      </c>
      <c r="G4386" s="6">
        <v>1633.29</v>
      </c>
      <c r="H4386" s="6" t="str">
        <f>VLOOKUP(Tabla1[[#This Row],[Caja]],Originales!$I$3:$K$6,2,FALSE)</f>
        <v>Tenerife Norte</v>
      </c>
      <c r="I4386" s="6" t="str">
        <f>VLOOKUP(Tabla1[[#This Row],[Caja]],Originales!$I$3:$K$6,3,FALSE)</f>
        <v>Tenerife</v>
      </c>
      <c r="J4386" s="9" t="str">
        <f>VLOOKUP(Tabla1[[#This Row],[CodigoEmpleado]],Originales!$M$3:$P$13,2,FALSE)</f>
        <v>Luis</v>
      </c>
      <c r="K4386" s="10">
        <f>YEAR(Tabla1[[#This Row],[Fecha]])</f>
        <v>2012</v>
      </c>
      <c r="L4386" s="11">
        <f>MONTH(Tabla1[[#This Row],[Fecha]])</f>
        <v>8</v>
      </c>
      <c r="M4386" s="11">
        <f>DAY(Tabla1[[#This Row],[Fecha]])</f>
        <v>24</v>
      </c>
      <c r="N4386" s="11">
        <f>WEEKDAY(Tabla1[[#This Row],[Fecha]],2)</f>
        <v>5</v>
      </c>
      <c r="O4386" s="11" t="str">
        <f t="shared" si="68"/>
        <v>Viernes</v>
      </c>
    </row>
    <row r="4387" spans="1:15" x14ac:dyDescent="0.25">
      <c r="A4387" s="4">
        <v>41145</v>
      </c>
      <c r="B4387">
        <v>1</v>
      </c>
      <c r="C4387">
        <v>2</v>
      </c>
      <c r="D4387" s="5" t="s">
        <v>40</v>
      </c>
      <c r="E4387" s="6">
        <v>569.94000000000005</v>
      </c>
      <c r="F4387" s="6">
        <v>1064.8</v>
      </c>
      <c r="G4387" s="6">
        <v>1634.74</v>
      </c>
      <c r="H4387" s="6" t="str">
        <f>VLOOKUP(Tabla1[[#This Row],[Caja]],Originales!$I$3:$K$6,2,FALSE)</f>
        <v>Tenerife Norte</v>
      </c>
      <c r="I4387" s="6" t="str">
        <f>VLOOKUP(Tabla1[[#This Row],[Caja]],Originales!$I$3:$K$6,3,FALSE)</f>
        <v>Tenerife</v>
      </c>
      <c r="J4387" s="9" t="str">
        <f>VLOOKUP(Tabla1[[#This Row],[CodigoEmpleado]],Originales!$M$3:$P$13,2,FALSE)</f>
        <v>Pepe</v>
      </c>
      <c r="K4387" s="10">
        <f>YEAR(Tabla1[[#This Row],[Fecha]])</f>
        <v>2012</v>
      </c>
      <c r="L4387" s="11">
        <f>MONTH(Tabla1[[#This Row],[Fecha]])</f>
        <v>8</v>
      </c>
      <c r="M4387" s="11">
        <f>DAY(Tabla1[[#This Row],[Fecha]])</f>
        <v>24</v>
      </c>
      <c r="N4387" s="11">
        <f>WEEKDAY(Tabla1[[#This Row],[Fecha]],2)</f>
        <v>5</v>
      </c>
      <c r="O4387" s="11" t="str">
        <f t="shared" si="68"/>
        <v>Viernes</v>
      </c>
    </row>
    <row r="4388" spans="1:15" x14ac:dyDescent="0.25">
      <c r="A4388" s="4">
        <v>41145</v>
      </c>
      <c r="B4388">
        <v>2</v>
      </c>
      <c r="C4388">
        <v>1</v>
      </c>
      <c r="D4388" s="5" t="s">
        <v>41</v>
      </c>
      <c r="E4388" s="6">
        <v>595.62</v>
      </c>
      <c r="F4388" s="6">
        <v>1048.29</v>
      </c>
      <c r="G4388" s="6">
        <v>1643.91</v>
      </c>
      <c r="H4388" s="6" t="str">
        <f>VLOOKUP(Tabla1[[#This Row],[Caja]],Originales!$I$3:$K$6,2,FALSE)</f>
        <v>Tenerife Sur</v>
      </c>
      <c r="I4388" s="6" t="str">
        <f>VLOOKUP(Tabla1[[#This Row],[Caja]],Originales!$I$3:$K$6,3,FALSE)</f>
        <v>Tenerife</v>
      </c>
      <c r="J4388" s="9" t="str">
        <f>VLOOKUP(Tabla1[[#This Row],[CodigoEmpleado]],Originales!$M$3:$P$13,2,FALSE)</f>
        <v>Javi</v>
      </c>
      <c r="K4388" s="10">
        <f>YEAR(Tabla1[[#This Row],[Fecha]])</f>
        <v>2012</v>
      </c>
      <c r="L4388" s="11">
        <f>MONTH(Tabla1[[#This Row],[Fecha]])</f>
        <v>8</v>
      </c>
      <c r="M4388" s="11">
        <f>DAY(Tabla1[[#This Row],[Fecha]])</f>
        <v>24</v>
      </c>
      <c r="N4388" s="11">
        <f>WEEKDAY(Tabla1[[#This Row],[Fecha]],2)</f>
        <v>5</v>
      </c>
      <c r="O4388" s="11" t="str">
        <f t="shared" si="68"/>
        <v>Viernes</v>
      </c>
    </row>
    <row r="4389" spans="1:15" x14ac:dyDescent="0.25">
      <c r="A4389" s="4">
        <v>41145</v>
      </c>
      <c r="B4389">
        <v>2</v>
      </c>
      <c r="C4389">
        <v>2</v>
      </c>
      <c r="D4389" s="5" t="s">
        <v>43</v>
      </c>
      <c r="E4389" s="6">
        <v>658.22</v>
      </c>
      <c r="F4389" s="6">
        <v>998.26</v>
      </c>
      <c r="G4389" s="6">
        <v>1656.48</v>
      </c>
      <c r="H4389" s="6" t="str">
        <f>VLOOKUP(Tabla1[[#This Row],[Caja]],Originales!$I$3:$K$6,2,FALSE)</f>
        <v>Tenerife Sur</v>
      </c>
      <c r="I4389" s="6" t="str">
        <f>VLOOKUP(Tabla1[[#This Row],[Caja]],Originales!$I$3:$K$6,3,FALSE)</f>
        <v>Tenerife</v>
      </c>
      <c r="J4389" s="9" t="str">
        <f>VLOOKUP(Tabla1[[#This Row],[CodigoEmpleado]],Originales!$M$3:$P$13,2,FALSE)</f>
        <v>Jose</v>
      </c>
      <c r="K4389" s="10">
        <f>YEAR(Tabla1[[#This Row],[Fecha]])</f>
        <v>2012</v>
      </c>
      <c r="L4389" s="11">
        <f>MONTH(Tabla1[[#This Row],[Fecha]])</f>
        <v>8</v>
      </c>
      <c r="M4389" s="11">
        <f>DAY(Tabla1[[#This Row],[Fecha]])</f>
        <v>24</v>
      </c>
      <c r="N4389" s="11">
        <f>WEEKDAY(Tabla1[[#This Row],[Fecha]],2)</f>
        <v>5</v>
      </c>
      <c r="O4389" s="11" t="str">
        <f t="shared" si="68"/>
        <v>Viernes</v>
      </c>
    </row>
    <row r="4390" spans="1:15" x14ac:dyDescent="0.25">
      <c r="A4390" s="4">
        <v>41145</v>
      </c>
      <c r="B4390">
        <v>3</v>
      </c>
      <c r="C4390">
        <v>1</v>
      </c>
      <c r="D4390" s="5" t="s">
        <v>47</v>
      </c>
      <c r="E4390" s="6">
        <v>501.08</v>
      </c>
      <c r="F4390" s="6">
        <v>1040.48</v>
      </c>
      <c r="G4390" s="6">
        <v>1541.56</v>
      </c>
      <c r="H4390" s="6" t="str">
        <f>VLOOKUP(Tabla1[[#This Row],[Caja]],Originales!$I$3:$K$6,2,FALSE)</f>
        <v>Las Canteras</v>
      </c>
      <c r="I4390" s="6" t="str">
        <f>VLOOKUP(Tabla1[[#This Row],[Caja]],Originales!$I$3:$K$6,3,FALSE)</f>
        <v>Las Palmas</v>
      </c>
      <c r="J4390" s="9" t="str">
        <f>VLOOKUP(Tabla1[[#This Row],[CodigoEmpleado]],Originales!$M$3:$P$13,2,FALSE)</f>
        <v>Toño</v>
      </c>
      <c r="K4390" s="10">
        <f>YEAR(Tabla1[[#This Row],[Fecha]])</f>
        <v>2012</v>
      </c>
      <c r="L4390" s="11">
        <f>MONTH(Tabla1[[#This Row],[Fecha]])</f>
        <v>8</v>
      </c>
      <c r="M4390" s="11">
        <f>DAY(Tabla1[[#This Row],[Fecha]])</f>
        <v>24</v>
      </c>
      <c r="N4390" s="11">
        <f>WEEKDAY(Tabla1[[#This Row],[Fecha]],2)</f>
        <v>5</v>
      </c>
      <c r="O4390" s="11" t="str">
        <f t="shared" si="68"/>
        <v>Viernes</v>
      </c>
    </row>
    <row r="4391" spans="1:15" x14ac:dyDescent="0.25">
      <c r="A4391" s="4">
        <v>41145</v>
      </c>
      <c r="B4391">
        <v>3</v>
      </c>
      <c r="C4391">
        <v>2</v>
      </c>
      <c r="D4391" s="5" t="s">
        <v>24</v>
      </c>
      <c r="E4391" s="6">
        <v>703.98</v>
      </c>
      <c r="F4391" s="6">
        <v>1335.1</v>
      </c>
      <c r="G4391" s="6">
        <v>2039.08</v>
      </c>
      <c r="H4391" s="6" t="str">
        <f>VLOOKUP(Tabla1[[#This Row],[Caja]],Originales!$I$3:$K$6,2,FALSE)</f>
        <v>Las Canteras</v>
      </c>
      <c r="I4391" s="6" t="str">
        <f>VLOOKUP(Tabla1[[#This Row],[Caja]],Originales!$I$3:$K$6,3,FALSE)</f>
        <v>Las Palmas</v>
      </c>
      <c r="J4391" s="9" t="str">
        <f>VLOOKUP(Tabla1[[#This Row],[CodigoEmpleado]],Originales!$M$3:$P$13,2,FALSE)</f>
        <v>Ana</v>
      </c>
      <c r="K4391" s="10">
        <f>YEAR(Tabla1[[#This Row],[Fecha]])</f>
        <v>2012</v>
      </c>
      <c r="L4391" s="11">
        <f>MONTH(Tabla1[[#This Row],[Fecha]])</f>
        <v>8</v>
      </c>
      <c r="M4391" s="11">
        <f>DAY(Tabla1[[#This Row],[Fecha]])</f>
        <v>24</v>
      </c>
      <c r="N4391" s="11">
        <f>WEEKDAY(Tabla1[[#This Row],[Fecha]],2)</f>
        <v>5</v>
      </c>
      <c r="O4391" s="11" t="str">
        <f t="shared" si="68"/>
        <v>Viernes</v>
      </c>
    </row>
    <row r="4392" spans="1:15" x14ac:dyDescent="0.25">
      <c r="A4392" s="4">
        <v>41145</v>
      </c>
      <c r="B4392">
        <v>4</v>
      </c>
      <c r="C4392">
        <v>1</v>
      </c>
      <c r="D4392" s="5" t="s">
        <v>30</v>
      </c>
      <c r="E4392" s="6">
        <v>635.16999999999996</v>
      </c>
      <c r="F4392" s="6">
        <v>1058.33</v>
      </c>
      <c r="G4392" s="6">
        <v>1693.5</v>
      </c>
      <c r="H4392" s="6" t="str">
        <f>VLOOKUP(Tabla1[[#This Row],[Caja]],Originales!$I$3:$K$6,2,FALSE)</f>
        <v>Telde</v>
      </c>
      <c r="I4392" s="6" t="str">
        <f>VLOOKUP(Tabla1[[#This Row],[Caja]],Originales!$I$3:$K$6,3,FALSE)</f>
        <v>Las Palmas</v>
      </c>
      <c r="J4392" s="9" t="str">
        <f>VLOOKUP(Tabla1[[#This Row],[CodigoEmpleado]],Originales!$M$3:$P$13,2,FALSE)</f>
        <v>Juan</v>
      </c>
      <c r="K4392" s="10">
        <f>YEAR(Tabla1[[#This Row],[Fecha]])</f>
        <v>2012</v>
      </c>
      <c r="L4392" s="11">
        <f>MONTH(Tabla1[[#This Row],[Fecha]])</f>
        <v>8</v>
      </c>
      <c r="M4392" s="11">
        <f>DAY(Tabla1[[#This Row],[Fecha]])</f>
        <v>24</v>
      </c>
      <c r="N4392" s="11">
        <f>WEEKDAY(Tabla1[[#This Row],[Fecha]],2)</f>
        <v>5</v>
      </c>
      <c r="O4392" s="11" t="str">
        <f t="shared" si="68"/>
        <v>Viernes</v>
      </c>
    </row>
    <row r="4393" spans="1:15" x14ac:dyDescent="0.25">
      <c r="A4393" s="4">
        <v>41145</v>
      </c>
      <c r="B4393">
        <v>4</v>
      </c>
      <c r="C4393">
        <v>2</v>
      </c>
      <c r="D4393" s="5" t="s">
        <v>16</v>
      </c>
      <c r="E4393" s="6">
        <v>751.02</v>
      </c>
      <c r="F4393" s="6">
        <v>1171.6099999999999</v>
      </c>
      <c r="G4393" s="6">
        <v>1922.63</v>
      </c>
      <c r="H4393" s="6" t="str">
        <f>VLOOKUP(Tabla1[[#This Row],[Caja]],Originales!$I$3:$K$6,2,FALSE)</f>
        <v>Telde</v>
      </c>
      <c r="I4393" s="6" t="str">
        <f>VLOOKUP(Tabla1[[#This Row],[Caja]],Originales!$I$3:$K$6,3,FALSE)</f>
        <v>Las Palmas</v>
      </c>
      <c r="J4393" s="9" t="str">
        <f>VLOOKUP(Tabla1[[#This Row],[CodigoEmpleado]],Originales!$M$3:$P$13,2,FALSE)</f>
        <v>Jorge</v>
      </c>
      <c r="K4393" s="10">
        <f>YEAR(Tabla1[[#This Row],[Fecha]])</f>
        <v>2012</v>
      </c>
      <c r="L4393" s="11">
        <f>MONTH(Tabla1[[#This Row],[Fecha]])</f>
        <v>8</v>
      </c>
      <c r="M4393" s="11">
        <f>DAY(Tabla1[[#This Row],[Fecha]])</f>
        <v>24</v>
      </c>
      <c r="N4393" s="11">
        <f>WEEKDAY(Tabla1[[#This Row],[Fecha]],2)</f>
        <v>5</v>
      </c>
      <c r="O4393" s="11" t="str">
        <f t="shared" si="68"/>
        <v>Viernes</v>
      </c>
    </row>
    <row r="4394" spans="1:15" x14ac:dyDescent="0.25">
      <c r="A4394" s="4">
        <v>41146</v>
      </c>
      <c r="B4394">
        <v>1</v>
      </c>
      <c r="C4394">
        <v>1</v>
      </c>
      <c r="D4394" s="5" t="s">
        <v>22</v>
      </c>
      <c r="E4394" s="6">
        <v>603.01</v>
      </c>
      <c r="F4394" s="6">
        <v>920.13</v>
      </c>
      <c r="G4394" s="6">
        <v>1523.14</v>
      </c>
      <c r="H4394" s="6" t="str">
        <f>VLOOKUP(Tabla1[[#This Row],[Caja]],Originales!$I$3:$K$6,2,FALSE)</f>
        <v>Tenerife Norte</v>
      </c>
      <c r="I4394" s="6" t="str">
        <f>VLOOKUP(Tabla1[[#This Row],[Caja]],Originales!$I$3:$K$6,3,FALSE)</f>
        <v>Tenerife</v>
      </c>
      <c r="J4394" s="9" t="str">
        <f>VLOOKUP(Tabla1[[#This Row],[CodigoEmpleado]],Originales!$M$3:$P$13,2,FALSE)</f>
        <v>Paco</v>
      </c>
      <c r="K4394" s="10">
        <f>YEAR(Tabla1[[#This Row],[Fecha]])</f>
        <v>2012</v>
      </c>
      <c r="L4394" s="11">
        <f>MONTH(Tabla1[[#This Row],[Fecha]])</f>
        <v>8</v>
      </c>
      <c r="M4394" s="11">
        <f>DAY(Tabla1[[#This Row],[Fecha]])</f>
        <v>25</v>
      </c>
      <c r="N4394" s="11">
        <f>WEEKDAY(Tabla1[[#This Row],[Fecha]],2)</f>
        <v>6</v>
      </c>
      <c r="O4394" s="11" t="str">
        <f t="shared" si="68"/>
        <v>Sábado</v>
      </c>
    </row>
    <row r="4395" spans="1:15" x14ac:dyDescent="0.25">
      <c r="A4395" s="4">
        <v>41146</v>
      </c>
      <c r="B4395">
        <v>1</v>
      </c>
      <c r="C4395">
        <v>2</v>
      </c>
      <c r="D4395" s="5" t="s">
        <v>27</v>
      </c>
      <c r="E4395" s="6">
        <v>617.52</v>
      </c>
      <c r="F4395" s="6">
        <v>1103.1300000000001</v>
      </c>
      <c r="G4395" s="6">
        <v>1720.65</v>
      </c>
      <c r="H4395" s="6" t="str">
        <f>VLOOKUP(Tabla1[[#This Row],[Caja]],Originales!$I$3:$K$6,2,FALSE)</f>
        <v>Tenerife Norte</v>
      </c>
      <c r="I4395" s="6" t="str">
        <f>VLOOKUP(Tabla1[[#This Row],[Caja]],Originales!$I$3:$K$6,3,FALSE)</f>
        <v>Tenerife</v>
      </c>
      <c r="J4395" s="9" t="str">
        <f>VLOOKUP(Tabla1[[#This Row],[CodigoEmpleado]],Originales!$M$3:$P$13,2,FALSE)</f>
        <v>Bea</v>
      </c>
      <c r="K4395" s="10">
        <f>YEAR(Tabla1[[#This Row],[Fecha]])</f>
        <v>2012</v>
      </c>
      <c r="L4395" s="11">
        <f>MONTH(Tabla1[[#This Row],[Fecha]])</f>
        <v>8</v>
      </c>
      <c r="M4395" s="11">
        <f>DAY(Tabla1[[#This Row],[Fecha]])</f>
        <v>25</v>
      </c>
      <c r="N4395" s="11">
        <f>WEEKDAY(Tabla1[[#This Row],[Fecha]],2)</f>
        <v>6</v>
      </c>
      <c r="O4395" s="11" t="str">
        <f t="shared" si="68"/>
        <v>Sábado</v>
      </c>
    </row>
    <row r="4396" spans="1:15" x14ac:dyDescent="0.25">
      <c r="A4396" s="4">
        <v>41146</v>
      </c>
      <c r="B4396">
        <v>2</v>
      </c>
      <c r="C4396">
        <v>1</v>
      </c>
      <c r="D4396" s="5" t="s">
        <v>32</v>
      </c>
      <c r="E4396" s="6">
        <v>587.84</v>
      </c>
      <c r="F4396" s="6">
        <v>1009.83</v>
      </c>
      <c r="G4396" s="6">
        <v>1597.67</v>
      </c>
      <c r="H4396" s="6" t="str">
        <f>VLOOKUP(Tabla1[[#This Row],[Caja]],Originales!$I$3:$K$6,2,FALSE)</f>
        <v>Tenerife Sur</v>
      </c>
      <c r="I4396" s="6" t="str">
        <f>VLOOKUP(Tabla1[[#This Row],[Caja]],Originales!$I$3:$K$6,3,FALSE)</f>
        <v>Tenerife</v>
      </c>
      <c r="J4396" s="9" t="str">
        <f>VLOOKUP(Tabla1[[#This Row],[CodigoEmpleado]],Originales!$M$3:$P$13,2,FALSE)</f>
        <v>Ana</v>
      </c>
      <c r="K4396" s="10">
        <f>YEAR(Tabla1[[#This Row],[Fecha]])</f>
        <v>2012</v>
      </c>
      <c r="L4396" s="11">
        <f>MONTH(Tabla1[[#This Row],[Fecha]])</f>
        <v>8</v>
      </c>
      <c r="M4396" s="11">
        <f>DAY(Tabla1[[#This Row],[Fecha]])</f>
        <v>25</v>
      </c>
      <c r="N4396" s="11">
        <f>WEEKDAY(Tabla1[[#This Row],[Fecha]],2)</f>
        <v>6</v>
      </c>
      <c r="O4396" s="11" t="str">
        <f t="shared" si="68"/>
        <v>Sábado</v>
      </c>
    </row>
    <row r="4397" spans="1:15" x14ac:dyDescent="0.25">
      <c r="A4397" s="4">
        <v>41146</v>
      </c>
      <c r="B4397">
        <v>2</v>
      </c>
      <c r="C4397">
        <v>2</v>
      </c>
      <c r="D4397" s="5" t="s">
        <v>37</v>
      </c>
      <c r="E4397" s="6">
        <v>538.67999999999995</v>
      </c>
      <c r="F4397" s="6">
        <v>1046.8699999999999</v>
      </c>
      <c r="G4397" s="6">
        <v>1585.55</v>
      </c>
      <c r="H4397" s="6" t="str">
        <f>VLOOKUP(Tabla1[[#This Row],[Caja]],Originales!$I$3:$K$6,2,FALSE)</f>
        <v>Tenerife Sur</v>
      </c>
      <c r="I4397" s="6" t="str">
        <f>VLOOKUP(Tabla1[[#This Row],[Caja]],Originales!$I$3:$K$6,3,FALSE)</f>
        <v>Tenerife</v>
      </c>
      <c r="J4397" s="9" t="str">
        <f>VLOOKUP(Tabla1[[#This Row],[CodigoEmpleado]],Originales!$M$3:$P$13,2,FALSE)</f>
        <v>Luis</v>
      </c>
      <c r="K4397" s="10">
        <f>YEAR(Tabla1[[#This Row],[Fecha]])</f>
        <v>2012</v>
      </c>
      <c r="L4397" s="11">
        <f>MONTH(Tabla1[[#This Row],[Fecha]])</f>
        <v>8</v>
      </c>
      <c r="M4397" s="11">
        <f>DAY(Tabla1[[#This Row],[Fecha]])</f>
        <v>25</v>
      </c>
      <c r="N4397" s="11">
        <f>WEEKDAY(Tabla1[[#This Row],[Fecha]],2)</f>
        <v>6</v>
      </c>
      <c r="O4397" s="11" t="str">
        <f t="shared" si="68"/>
        <v>Sábado</v>
      </c>
    </row>
    <row r="4398" spans="1:15" x14ac:dyDescent="0.25">
      <c r="A4398" s="4">
        <v>41146</v>
      </c>
      <c r="B4398">
        <v>3</v>
      </c>
      <c r="C4398">
        <v>1</v>
      </c>
      <c r="D4398" s="5" t="s">
        <v>40</v>
      </c>
      <c r="E4398" s="6">
        <v>634.33000000000004</v>
      </c>
      <c r="F4398" s="6">
        <v>1005.58</v>
      </c>
      <c r="G4398" s="6">
        <v>1639.91</v>
      </c>
      <c r="H4398" s="6" t="str">
        <f>VLOOKUP(Tabla1[[#This Row],[Caja]],Originales!$I$3:$K$6,2,FALSE)</f>
        <v>Las Canteras</v>
      </c>
      <c r="I4398" s="6" t="str">
        <f>VLOOKUP(Tabla1[[#This Row],[Caja]],Originales!$I$3:$K$6,3,FALSE)</f>
        <v>Las Palmas</v>
      </c>
      <c r="J4398" s="9" t="str">
        <f>VLOOKUP(Tabla1[[#This Row],[CodigoEmpleado]],Originales!$M$3:$P$13,2,FALSE)</f>
        <v>Pepe</v>
      </c>
      <c r="K4398" s="10">
        <f>YEAR(Tabla1[[#This Row],[Fecha]])</f>
        <v>2012</v>
      </c>
      <c r="L4398" s="11">
        <f>MONTH(Tabla1[[#This Row],[Fecha]])</f>
        <v>8</v>
      </c>
      <c r="M4398" s="11">
        <f>DAY(Tabla1[[#This Row],[Fecha]])</f>
        <v>25</v>
      </c>
      <c r="N4398" s="11">
        <f>WEEKDAY(Tabla1[[#This Row],[Fecha]],2)</f>
        <v>6</v>
      </c>
      <c r="O4398" s="11" t="str">
        <f t="shared" si="68"/>
        <v>Sábado</v>
      </c>
    </row>
    <row r="4399" spans="1:15" x14ac:dyDescent="0.25">
      <c r="A4399" s="4">
        <v>41146</v>
      </c>
      <c r="B4399">
        <v>3</v>
      </c>
      <c r="C4399">
        <v>2</v>
      </c>
      <c r="D4399" s="5" t="s">
        <v>41</v>
      </c>
      <c r="E4399" s="6">
        <v>570.65</v>
      </c>
      <c r="F4399" s="6">
        <v>1171.94</v>
      </c>
      <c r="G4399" s="6">
        <v>1742.59</v>
      </c>
      <c r="H4399" s="6" t="str">
        <f>VLOOKUP(Tabla1[[#This Row],[Caja]],Originales!$I$3:$K$6,2,FALSE)</f>
        <v>Las Canteras</v>
      </c>
      <c r="I4399" s="6" t="str">
        <f>VLOOKUP(Tabla1[[#This Row],[Caja]],Originales!$I$3:$K$6,3,FALSE)</f>
        <v>Las Palmas</v>
      </c>
      <c r="J4399" s="9" t="str">
        <f>VLOOKUP(Tabla1[[#This Row],[CodigoEmpleado]],Originales!$M$3:$P$13,2,FALSE)</f>
        <v>Javi</v>
      </c>
      <c r="K4399" s="10">
        <f>YEAR(Tabla1[[#This Row],[Fecha]])</f>
        <v>2012</v>
      </c>
      <c r="L4399" s="11">
        <f>MONTH(Tabla1[[#This Row],[Fecha]])</f>
        <v>8</v>
      </c>
      <c r="M4399" s="11">
        <f>DAY(Tabla1[[#This Row],[Fecha]])</f>
        <v>25</v>
      </c>
      <c r="N4399" s="11">
        <f>WEEKDAY(Tabla1[[#This Row],[Fecha]],2)</f>
        <v>6</v>
      </c>
      <c r="O4399" s="11" t="str">
        <f t="shared" si="68"/>
        <v>Sábado</v>
      </c>
    </row>
    <row r="4400" spans="1:15" x14ac:dyDescent="0.25">
      <c r="A4400" s="4">
        <v>41146</v>
      </c>
      <c r="B4400">
        <v>4</v>
      </c>
      <c r="C4400">
        <v>1</v>
      </c>
      <c r="D4400" s="5" t="s">
        <v>43</v>
      </c>
      <c r="E4400" s="6">
        <v>528.61</v>
      </c>
      <c r="F4400" s="6">
        <v>1016.8</v>
      </c>
      <c r="G4400" s="6">
        <v>1545.41</v>
      </c>
      <c r="H4400" s="6" t="str">
        <f>VLOOKUP(Tabla1[[#This Row],[Caja]],Originales!$I$3:$K$6,2,FALSE)</f>
        <v>Telde</v>
      </c>
      <c r="I4400" s="6" t="str">
        <f>VLOOKUP(Tabla1[[#This Row],[Caja]],Originales!$I$3:$K$6,3,FALSE)</f>
        <v>Las Palmas</v>
      </c>
      <c r="J4400" s="9" t="str">
        <f>VLOOKUP(Tabla1[[#This Row],[CodigoEmpleado]],Originales!$M$3:$P$13,2,FALSE)</f>
        <v>Jose</v>
      </c>
      <c r="K4400" s="10">
        <f>YEAR(Tabla1[[#This Row],[Fecha]])</f>
        <v>2012</v>
      </c>
      <c r="L4400" s="11">
        <f>MONTH(Tabla1[[#This Row],[Fecha]])</f>
        <v>8</v>
      </c>
      <c r="M4400" s="11">
        <f>DAY(Tabla1[[#This Row],[Fecha]])</f>
        <v>25</v>
      </c>
      <c r="N4400" s="11">
        <f>WEEKDAY(Tabla1[[#This Row],[Fecha]],2)</f>
        <v>6</v>
      </c>
      <c r="O4400" s="11" t="str">
        <f t="shared" si="68"/>
        <v>Sábado</v>
      </c>
    </row>
    <row r="4401" spans="1:15" x14ac:dyDescent="0.25">
      <c r="A4401" s="4">
        <v>41146</v>
      </c>
      <c r="B4401">
        <v>4</v>
      </c>
      <c r="C4401">
        <v>2</v>
      </c>
      <c r="D4401" s="5" t="s">
        <v>47</v>
      </c>
      <c r="E4401" s="6">
        <v>764.28</v>
      </c>
      <c r="F4401" s="6">
        <v>1180.32</v>
      </c>
      <c r="G4401" s="6">
        <v>1944.6</v>
      </c>
      <c r="H4401" s="6" t="str">
        <f>VLOOKUP(Tabla1[[#This Row],[Caja]],Originales!$I$3:$K$6,2,FALSE)</f>
        <v>Telde</v>
      </c>
      <c r="I4401" s="6" t="str">
        <f>VLOOKUP(Tabla1[[#This Row],[Caja]],Originales!$I$3:$K$6,3,FALSE)</f>
        <v>Las Palmas</v>
      </c>
      <c r="J4401" s="9" t="str">
        <f>VLOOKUP(Tabla1[[#This Row],[CodigoEmpleado]],Originales!$M$3:$P$13,2,FALSE)</f>
        <v>Toño</v>
      </c>
      <c r="K4401" s="10">
        <f>YEAR(Tabla1[[#This Row],[Fecha]])</f>
        <v>2012</v>
      </c>
      <c r="L4401" s="11">
        <f>MONTH(Tabla1[[#This Row],[Fecha]])</f>
        <v>8</v>
      </c>
      <c r="M4401" s="11">
        <f>DAY(Tabla1[[#This Row],[Fecha]])</f>
        <v>25</v>
      </c>
      <c r="N4401" s="11">
        <f>WEEKDAY(Tabla1[[#This Row],[Fecha]],2)</f>
        <v>6</v>
      </c>
      <c r="O4401" s="11" t="str">
        <f t="shared" si="68"/>
        <v>Sábado</v>
      </c>
    </row>
    <row r="4402" spans="1:15" x14ac:dyDescent="0.25">
      <c r="A4402" s="4">
        <v>41147</v>
      </c>
      <c r="B4402">
        <v>1</v>
      </c>
      <c r="C4402">
        <v>1</v>
      </c>
      <c r="D4402" s="5" t="s">
        <v>24</v>
      </c>
      <c r="E4402" s="6">
        <v>678.58</v>
      </c>
      <c r="F4402" s="6">
        <v>1049.48</v>
      </c>
      <c r="G4402" s="6">
        <v>1728.06</v>
      </c>
      <c r="H4402" s="6" t="str">
        <f>VLOOKUP(Tabla1[[#This Row],[Caja]],Originales!$I$3:$K$6,2,FALSE)</f>
        <v>Tenerife Norte</v>
      </c>
      <c r="I4402" s="6" t="str">
        <f>VLOOKUP(Tabla1[[#This Row],[Caja]],Originales!$I$3:$K$6,3,FALSE)</f>
        <v>Tenerife</v>
      </c>
      <c r="J4402" s="9" t="str">
        <f>VLOOKUP(Tabla1[[#This Row],[CodigoEmpleado]],Originales!$M$3:$P$13,2,FALSE)</f>
        <v>Ana</v>
      </c>
      <c r="K4402" s="10">
        <f>YEAR(Tabla1[[#This Row],[Fecha]])</f>
        <v>2012</v>
      </c>
      <c r="L4402" s="11">
        <f>MONTH(Tabla1[[#This Row],[Fecha]])</f>
        <v>8</v>
      </c>
      <c r="M4402" s="11">
        <f>DAY(Tabla1[[#This Row],[Fecha]])</f>
        <v>26</v>
      </c>
      <c r="N4402" s="11">
        <f>WEEKDAY(Tabla1[[#This Row],[Fecha]],2)</f>
        <v>7</v>
      </c>
      <c r="O4402" s="11" t="str">
        <f t="shared" si="68"/>
        <v>Domingo</v>
      </c>
    </row>
    <row r="4403" spans="1:15" x14ac:dyDescent="0.25">
      <c r="A4403" s="4">
        <v>41147</v>
      </c>
      <c r="B4403">
        <v>1</v>
      </c>
      <c r="C4403">
        <v>2</v>
      </c>
      <c r="D4403" s="5" t="s">
        <v>30</v>
      </c>
      <c r="E4403" s="6">
        <v>554.6</v>
      </c>
      <c r="F4403" s="6">
        <v>1115.8800000000001</v>
      </c>
      <c r="G4403" s="6">
        <v>1670.48</v>
      </c>
      <c r="H4403" s="6" t="str">
        <f>VLOOKUP(Tabla1[[#This Row],[Caja]],Originales!$I$3:$K$6,2,FALSE)</f>
        <v>Tenerife Norte</v>
      </c>
      <c r="I4403" s="6" t="str">
        <f>VLOOKUP(Tabla1[[#This Row],[Caja]],Originales!$I$3:$K$6,3,FALSE)</f>
        <v>Tenerife</v>
      </c>
      <c r="J4403" s="9" t="str">
        <f>VLOOKUP(Tabla1[[#This Row],[CodigoEmpleado]],Originales!$M$3:$P$13,2,FALSE)</f>
        <v>Juan</v>
      </c>
      <c r="K4403" s="10">
        <f>YEAR(Tabla1[[#This Row],[Fecha]])</f>
        <v>2012</v>
      </c>
      <c r="L4403" s="11">
        <f>MONTH(Tabla1[[#This Row],[Fecha]])</f>
        <v>8</v>
      </c>
      <c r="M4403" s="11">
        <f>DAY(Tabla1[[#This Row],[Fecha]])</f>
        <v>26</v>
      </c>
      <c r="N4403" s="11">
        <f>WEEKDAY(Tabla1[[#This Row],[Fecha]],2)</f>
        <v>7</v>
      </c>
      <c r="O4403" s="11" t="str">
        <f t="shared" si="68"/>
        <v>Domingo</v>
      </c>
    </row>
    <row r="4404" spans="1:15" x14ac:dyDescent="0.25">
      <c r="A4404" s="4">
        <v>41147</v>
      </c>
      <c r="B4404">
        <v>2</v>
      </c>
      <c r="C4404">
        <v>1</v>
      </c>
      <c r="D4404" s="5" t="s">
        <v>16</v>
      </c>
      <c r="E4404" s="6">
        <v>553.41999999999996</v>
      </c>
      <c r="F4404" s="6">
        <v>978.42</v>
      </c>
      <c r="G4404" s="6">
        <v>1531.84</v>
      </c>
      <c r="H4404" s="6" t="str">
        <f>VLOOKUP(Tabla1[[#This Row],[Caja]],Originales!$I$3:$K$6,2,FALSE)</f>
        <v>Tenerife Sur</v>
      </c>
      <c r="I4404" s="6" t="str">
        <f>VLOOKUP(Tabla1[[#This Row],[Caja]],Originales!$I$3:$K$6,3,FALSE)</f>
        <v>Tenerife</v>
      </c>
      <c r="J4404" s="9" t="str">
        <f>VLOOKUP(Tabla1[[#This Row],[CodigoEmpleado]],Originales!$M$3:$P$13,2,FALSE)</f>
        <v>Jorge</v>
      </c>
      <c r="K4404" s="10">
        <f>YEAR(Tabla1[[#This Row],[Fecha]])</f>
        <v>2012</v>
      </c>
      <c r="L4404" s="11">
        <f>MONTH(Tabla1[[#This Row],[Fecha]])</f>
        <v>8</v>
      </c>
      <c r="M4404" s="11">
        <f>DAY(Tabla1[[#This Row],[Fecha]])</f>
        <v>26</v>
      </c>
      <c r="N4404" s="11">
        <f>WEEKDAY(Tabla1[[#This Row],[Fecha]],2)</f>
        <v>7</v>
      </c>
      <c r="O4404" s="11" t="str">
        <f t="shared" si="68"/>
        <v>Domingo</v>
      </c>
    </row>
    <row r="4405" spans="1:15" x14ac:dyDescent="0.25">
      <c r="A4405" s="4">
        <v>41147</v>
      </c>
      <c r="B4405">
        <v>2</v>
      </c>
      <c r="C4405">
        <v>2</v>
      </c>
      <c r="D4405" s="5" t="s">
        <v>22</v>
      </c>
      <c r="E4405" s="6">
        <v>598.08000000000004</v>
      </c>
      <c r="F4405" s="6">
        <v>1188.26</v>
      </c>
      <c r="G4405" s="6">
        <v>1786.34</v>
      </c>
      <c r="H4405" s="6" t="str">
        <f>VLOOKUP(Tabla1[[#This Row],[Caja]],Originales!$I$3:$K$6,2,FALSE)</f>
        <v>Tenerife Sur</v>
      </c>
      <c r="I4405" s="6" t="str">
        <f>VLOOKUP(Tabla1[[#This Row],[Caja]],Originales!$I$3:$K$6,3,FALSE)</f>
        <v>Tenerife</v>
      </c>
      <c r="J4405" s="9" t="str">
        <f>VLOOKUP(Tabla1[[#This Row],[CodigoEmpleado]],Originales!$M$3:$P$13,2,FALSE)</f>
        <v>Paco</v>
      </c>
      <c r="K4405" s="10">
        <f>YEAR(Tabla1[[#This Row],[Fecha]])</f>
        <v>2012</v>
      </c>
      <c r="L4405" s="11">
        <f>MONTH(Tabla1[[#This Row],[Fecha]])</f>
        <v>8</v>
      </c>
      <c r="M4405" s="11">
        <f>DAY(Tabla1[[#This Row],[Fecha]])</f>
        <v>26</v>
      </c>
      <c r="N4405" s="11">
        <f>WEEKDAY(Tabla1[[#This Row],[Fecha]],2)</f>
        <v>7</v>
      </c>
      <c r="O4405" s="11" t="str">
        <f t="shared" si="68"/>
        <v>Domingo</v>
      </c>
    </row>
    <row r="4406" spans="1:15" x14ac:dyDescent="0.25">
      <c r="A4406" s="4">
        <v>41147</v>
      </c>
      <c r="B4406">
        <v>3</v>
      </c>
      <c r="C4406">
        <v>1</v>
      </c>
      <c r="D4406" s="5" t="s">
        <v>27</v>
      </c>
      <c r="E4406" s="6">
        <v>664.97</v>
      </c>
      <c r="F4406" s="6">
        <v>1035.6400000000001</v>
      </c>
      <c r="G4406" s="6">
        <v>1700.61</v>
      </c>
      <c r="H4406" s="6" t="str">
        <f>VLOOKUP(Tabla1[[#This Row],[Caja]],Originales!$I$3:$K$6,2,FALSE)</f>
        <v>Las Canteras</v>
      </c>
      <c r="I4406" s="6" t="str">
        <f>VLOOKUP(Tabla1[[#This Row],[Caja]],Originales!$I$3:$K$6,3,FALSE)</f>
        <v>Las Palmas</v>
      </c>
      <c r="J4406" s="9" t="str">
        <f>VLOOKUP(Tabla1[[#This Row],[CodigoEmpleado]],Originales!$M$3:$P$13,2,FALSE)</f>
        <v>Bea</v>
      </c>
      <c r="K4406" s="10">
        <f>YEAR(Tabla1[[#This Row],[Fecha]])</f>
        <v>2012</v>
      </c>
      <c r="L4406" s="11">
        <f>MONTH(Tabla1[[#This Row],[Fecha]])</f>
        <v>8</v>
      </c>
      <c r="M4406" s="11">
        <f>DAY(Tabla1[[#This Row],[Fecha]])</f>
        <v>26</v>
      </c>
      <c r="N4406" s="11">
        <f>WEEKDAY(Tabla1[[#This Row],[Fecha]],2)</f>
        <v>7</v>
      </c>
      <c r="O4406" s="11" t="str">
        <f t="shared" si="68"/>
        <v>Domingo</v>
      </c>
    </row>
    <row r="4407" spans="1:15" x14ac:dyDescent="0.25">
      <c r="A4407" s="4">
        <v>41147</v>
      </c>
      <c r="B4407">
        <v>3</v>
      </c>
      <c r="C4407">
        <v>2</v>
      </c>
      <c r="D4407" s="5" t="s">
        <v>32</v>
      </c>
      <c r="E4407" s="6">
        <v>579.72</v>
      </c>
      <c r="F4407" s="6">
        <v>1078.76</v>
      </c>
      <c r="G4407" s="6">
        <v>1658.48</v>
      </c>
      <c r="H4407" s="6" t="str">
        <f>VLOOKUP(Tabla1[[#This Row],[Caja]],Originales!$I$3:$K$6,2,FALSE)</f>
        <v>Las Canteras</v>
      </c>
      <c r="I4407" s="6" t="str">
        <f>VLOOKUP(Tabla1[[#This Row],[Caja]],Originales!$I$3:$K$6,3,FALSE)</f>
        <v>Las Palmas</v>
      </c>
      <c r="J4407" s="9" t="str">
        <f>VLOOKUP(Tabla1[[#This Row],[CodigoEmpleado]],Originales!$M$3:$P$13,2,FALSE)</f>
        <v>Ana</v>
      </c>
      <c r="K4407" s="10">
        <f>YEAR(Tabla1[[#This Row],[Fecha]])</f>
        <v>2012</v>
      </c>
      <c r="L4407" s="11">
        <f>MONTH(Tabla1[[#This Row],[Fecha]])</f>
        <v>8</v>
      </c>
      <c r="M4407" s="11">
        <f>DAY(Tabla1[[#This Row],[Fecha]])</f>
        <v>26</v>
      </c>
      <c r="N4407" s="11">
        <f>WEEKDAY(Tabla1[[#This Row],[Fecha]],2)</f>
        <v>7</v>
      </c>
      <c r="O4407" s="11" t="str">
        <f t="shared" si="68"/>
        <v>Domingo</v>
      </c>
    </row>
    <row r="4408" spans="1:15" x14ac:dyDescent="0.25">
      <c r="A4408" s="4">
        <v>41147</v>
      </c>
      <c r="B4408">
        <v>4</v>
      </c>
      <c r="C4408">
        <v>1</v>
      </c>
      <c r="D4408" s="5" t="s">
        <v>37</v>
      </c>
      <c r="E4408" s="6">
        <v>603.72</v>
      </c>
      <c r="F4408" s="6">
        <v>972.03</v>
      </c>
      <c r="G4408" s="6">
        <v>1575.75</v>
      </c>
      <c r="H4408" s="6" t="str">
        <f>VLOOKUP(Tabla1[[#This Row],[Caja]],Originales!$I$3:$K$6,2,FALSE)</f>
        <v>Telde</v>
      </c>
      <c r="I4408" s="6" t="str">
        <f>VLOOKUP(Tabla1[[#This Row],[Caja]],Originales!$I$3:$K$6,3,FALSE)</f>
        <v>Las Palmas</v>
      </c>
      <c r="J4408" s="9" t="str">
        <f>VLOOKUP(Tabla1[[#This Row],[CodigoEmpleado]],Originales!$M$3:$P$13,2,FALSE)</f>
        <v>Luis</v>
      </c>
      <c r="K4408" s="10">
        <f>YEAR(Tabla1[[#This Row],[Fecha]])</f>
        <v>2012</v>
      </c>
      <c r="L4408" s="11">
        <f>MONTH(Tabla1[[#This Row],[Fecha]])</f>
        <v>8</v>
      </c>
      <c r="M4408" s="11">
        <f>DAY(Tabla1[[#This Row],[Fecha]])</f>
        <v>26</v>
      </c>
      <c r="N4408" s="11">
        <f>WEEKDAY(Tabla1[[#This Row],[Fecha]],2)</f>
        <v>7</v>
      </c>
      <c r="O4408" s="11" t="str">
        <f t="shared" si="68"/>
        <v>Domingo</v>
      </c>
    </row>
    <row r="4409" spans="1:15" x14ac:dyDescent="0.25">
      <c r="A4409" s="4">
        <v>41147</v>
      </c>
      <c r="B4409">
        <v>4</v>
      </c>
      <c r="C4409">
        <v>2</v>
      </c>
      <c r="D4409" s="5" t="s">
        <v>40</v>
      </c>
      <c r="E4409" s="6">
        <v>636.32000000000005</v>
      </c>
      <c r="F4409" s="6">
        <v>1267.6400000000001</v>
      </c>
      <c r="G4409" s="6">
        <v>1903.96</v>
      </c>
      <c r="H4409" s="6" t="str">
        <f>VLOOKUP(Tabla1[[#This Row],[Caja]],Originales!$I$3:$K$6,2,FALSE)</f>
        <v>Telde</v>
      </c>
      <c r="I4409" s="6" t="str">
        <f>VLOOKUP(Tabla1[[#This Row],[Caja]],Originales!$I$3:$K$6,3,FALSE)</f>
        <v>Las Palmas</v>
      </c>
      <c r="J4409" s="9" t="str">
        <f>VLOOKUP(Tabla1[[#This Row],[CodigoEmpleado]],Originales!$M$3:$P$13,2,FALSE)</f>
        <v>Pepe</v>
      </c>
      <c r="K4409" s="10">
        <f>YEAR(Tabla1[[#This Row],[Fecha]])</f>
        <v>2012</v>
      </c>
      <c r="L4409" s="11">
        <f>MONTH(Tabla1[[#This Row],[Fecha]])</f>
        <v>8</v>
      </c>
      <c r="M4409" s="11">
        <f>DAY(Tabla1[[#This Row],[Fecha]])</f>
        <v>26</v>
      </c>
      <c r="N4409" s="11">
        <f>WEEKDAY(Tabla1[[#This Row],[Fecha]],2)</f>
        <v>7</v>
      </c>
      <c r="O4409" s="11" t="str">
        <f t="shared" si="68"/>
        <v>Domingo</v>
      </c>
    </row>
    <row r="4410" spans="1:15" x14ac:dyDescent="0.25">
      <c r="A4410" s="4">
        <v>41148</v>
      </c>
      <c r="B4410">
        <v>1</v>
      </c>
      <c r="C4410">
        <v>1</v>
      </c>
      <c r="D4410" s="5" t="s">
        <v>41</v>
      </c>
      <c r="E4410" s="6">
        <v>618.42999999999995</v>
      </c>
      <c r="F4410" s="6">
        <v>1164.3599999999999</v>
      </c>
      <c r="G4410" s="6">
        <v>1782.79</v>
      </c>
      <c r="H4410" s="6" t="str">
        <f>VLOOKUP(Tabla1[[#This Row],[Caja]],Originales!$I$3:$K$6,2,FALSE)</f>
        <v>Tenerife Norte</v>
      </c>
      <c r="I4410" s="6" t="str">
        <f>VLOOKUP(Tabla1[[#This Row],[Caja]],Originales!$I$3:$K$6,3,FALSE)</f>
        <v>Tenerife</v>
      </c>
      <c r="J4410" s="9" t="str">
        <f>VLOOKUP(Tabla1[[#This Row],[CodigoEmpleado]],Originales!$M$3:$P$13,2,FALSE)</f>
        <v>Javi</v>
      </c>
      <c r="K4410" s="10">
        <f>YEAR(Tabla1[[#This Row],[Fecha]])</f>
        <v>2012</v>
      </c>
      <c r="L4410" s="11">
        <f>MONTH(Tabla1[[#This Row],[Fecha]])</f>
        <v>8</v>
      </c>
      <c r="M4410" s="11">
        <f>DAY(Tabla1[[#This Row],[Fecha]])</f>
        <v>27</v>
      </c>
      <c r="N4410" s="11">
        <f>WEEKDAY(Tabla1[[#This Row],[Fecha]],2)</f>
        <v>1</v>
      </c>
      <c r="O4410" s="11" t="str">
        <f t="shared" si="68"/>
        <v>Lunes</v>
      </c>
    </row>
    <row r="4411" spans="1:15" x14ac:dyDescent="0.25">
      <c r="A4411" s="4">
        <v>41148</v>
      </c>
      <c r="B4411">
        <v>1</v>
      </c>
      <c r="C4411">
        <v>2</v>
      </c>
      <c r="D4411" s="5" t="s">
        <v>43</v>
      </c>
      <c r="E4411" s="6">
        <v>618.41999999999996</v>
      </c>
      <c r="F4411" s="6">
        <v>945.72</v>
      </c>
      <c r="G4411" s="6">
        <v>1564.14</v>
      </c>
      <c r="H4411" s="6" t="str">
        <f>VLOOKUP(Tabla1[[#This Row],[Caja]],Originales!$I$3:$K$6,2,FALSE)</f>
        <v>Tenerife Norte</v>
      </c>
      <c r="I4411" s="6" t="str">
        <f>VLOOKUP(Tabla1[[#This Row],[Caja]],Originales!$I$3:$K$6,3,FALSE)</f>
        <v>Tenerife</v>
      </c>
      <c r="J4411" s="9" t="str">
        <f>VLOOKUP(Tabla1[[#This Row],[CodigoEmpleado]],Originales!$M$3:$P$13,2,FALSE)</f>
        <v>Jose</v>
      </c>
      <c r="K4411" s="10">
        <f>YEAR(Tabla1[[#This Row],[Fecha]])</f>
        <v>2012</v>
      </c>
      <c r="L4411" s="11">
        <f>MONTH(Tabla1[[#This Row],[Fecha]])</f>
        <v>8</v>
      </c>
      <c r="M4411" s="11">
        <f>DAY(Tabla1[[#This Row],[Fecha]])</f>
        <v>27</v>
      </c>
      <c r="N4411" s="11">
        <f>WEEKDAY(Tabla1[[#This Row],[Fecha]],2)</f>
        <v>1</v>
      </c>
      <c r="O4411" s="11" t="str">
        <f t="shared" si="68"/>
        <v>Lunes</v>
      </c>
    </row>
    <row r="4412" spans="1:15" x14ac:dyDescent="0.25">
      <c r="A4412" s="4">
        <v>41148</v>
      </c>
      <c r="B4412">
        <v>2</v>
      </c>
      <c r="C4412">
        <v>1</v>
      </c>
      <c r="D4412" s="5" t="s">
        <v>47</v>
      </c>
      <c r="E4412" s="6">
        <v>508.37</v>
      </c>
      <c r="F4412" s="6">
        <v>1052.06</v>
      </c>
      <c r="G4412" s="6">
        <v>1560.43</v>
      </c>
      <c r="H4412" s="6" t="str">
        <f>VLOOKUP(Tabla1[[#This Row],[Caja]],Originales!$I$3:$K$6,2,FALSE)</f>
        <v>Tenerife Sur</v>
      </c>
      <c r="I4412" s="6" t="str">
        <f>VLOOKUP(Tabla1[[#This Row],[Caja]],Originales!$I$3:$K$6,3,FALSE)</f>
        <v>Tenerife</v>
      </c>
      <c r="J4412" s="9" t="str">
        <f>VLOOKUP(Tabla1[[#This Row],[CodigoEmpleado]],Originales!$M$3:$P$13,2,FALSE)</f>
        <v>Toño</v>
      </c>
      <c r="K4412" s="10">
        <f>YEAR(Tabla1[[#This Row],[Fecha]])</f>
        <v>2012</v>
      </c>
      <c r="L4412" s="11">
        <f>MONTH(Tabla1[[#This Row],[Fecha]])</f>
        <v>8</v>
      </c>
      <c r="M4412" s="11">
        <f>DAY(Tabla1[[#This Row],[Fecha]])</f>
        <v>27</v>
      </c>
      <c r="N4412" s="11">
        <f>WEEKDAY(Tabla1[[#This Row],[Fecha]],2)</f>
        <v>1</v>
      </c>
      <c r="O4412" s="11" t="str">
        <f t="shared" si="68"/>
        <v>Lunes</v>
      </c>
    </row>
    <row r="4413" spans="1:15" x14ac:dyDescent="0.25">
      <c r="A4413" s="4">
        <v>41148</v>
      </c>
      <c r="B4413">
        <v>2</v>
      </c>
      <c r="C4413">
        <v>2</v>
      </c>
      <c r="D4413" s="5" t="s">
        <v>24</v>
      </c>
      <c r="E4413" s="6">
        <v>710.8</v>
      </c>
      <c r="F4413" s="6">
        <v>1128.5999999999999</v>
      </c>
      <c r="G4413" s="6">
        <v>1839.4</v>
      </c>
      <c r="H4413" s="6" t="str">
        <f>VLOOKUP(Tabla1[[#This Row],[Caja]],Originales!$I$3:$K$6,2,FALSE)</f>
        <v>Tenerife Sur</v>
      </c>
      <c r="I4413" s="6" t="str">
        <f>VLOOKUP(Tabla1[[#This Row],[Caja]],Originales!$I$3:$K$6,3,FALSE)</f>
        <v>Tenerife</v>
      </c>
      <c r="J4413" s="9" t="str">
        <f>VLOOKUP(Tabla1[[#This Row],[CodigoEmpleado]],Originales!$M$3:$P$13,2,FALSE)</f>
        <v>Ana</v>
      </c>
      <c r="K4413" s="10">
        <f>YEAR(Tabla1[[#This Row],[Fecha]])</f>
        <v>2012</v>
      </c>
      <c r="L4413" s="11">
        <f>MONTH(Tabla1[[#This Row],[Fecha]])</f>
        <v>8</v>
      </c>
      <c r="M4413" s="11">
        <f>DAY(Tabla1[[#This Row],[Fecha]])</f>
        <v>27</v>
      </c>
      <c r="N4413" s="11">
        <f>WEEKDAY(Tabla1[[#This Row],[Fecha]],2)</f>
        <v>1</v>
      </c>
      <c r="O4413" s="11" t="str">
        <f t="shared" si="68"/>
        <v>Lunes</v>
      </c>
    </row>
    <row r="4414" spans="1:15" x14ac:dyDescent="0.25">
      <c r="A4414" s="4">
        <v>41148</v>
      </c>
      <c r="B4414">
        <v>3</v>
      </c>
      <c r="C4414">
        <v>1</v>
      </c>
      <c r="D4414" s="5" t="s">
        <v>30</v>
      </c>
      <c r="E4414" s="6">
        <v>616.41</v>
      </c>
      <c r="F4414" s="6">
        <v>1023.9</v>
      </c>
      <c r="G4414" s="6">
        <v>1640.31</v>
      </c>
      <c r="H4414" s="6" t="str">
        <f>VLOOKUP(Tabla1[[#This Row],[Caja]],Originales!$I$3:$K$6,2,FALSE)</f>
        <v>Las Canteras</v>
      </c>
      <c r="I4414" s="6" t="str">
        <f>VLOOKUP(Tabla1[[#This Row],[Caja]],Originales!$I$3:$K$6,3,FALSE)</f>
        <v>Las Palmas</v>
      </c>
      <c r="J4414" s="9" t="str">
        <f>VLOOKUP(Tabla1[[#This Row],[CodigoEmpleado]],Originales!$M$3:$P$13,2,FALSE)</f>
        <v>Juan</v>
      </c>
      <c r="K4414" s="10">
        <f>YEAR(Tabla1[[#This Row],[Fecha]])</f>
        <v>2012</v>
      </c>
      <c r="L4414" s="11">
        <f>MONTH(Tabla1[[#This Row],[Fecha]])</f>
        <v>8</v>
      </c>
      <c r="M4414" s="11">
        <f>DAY(Tabla1[[#This Row],[Fecha]])</f>
        <v>27</v>
      </c>
      <c r="N4414" s="11">
        <f>WEEKDAY(Tabla1[[#This Row],[Fecha]],2)</f>
        <v>1</v>
      </c>
      <c r="O4414" s="11" t="str">
        <f t="shared" si="68"/>
        <v>Lunes</v>
      </c>
    </row>
    <row r="4415" spans="1:15" x14ac:dyDescent="0.25">
      <c r="A4415" s="4">
        <v>41148</v>
      </c>
      <c r="B4415">
        <v>3</v>
      </c>
      <c r="C4415">
        <v>2</v>
      </c>
      <c r="D4415" s="5" t="s">
        <v>16</v>
      </c>
      <c r="E4415" s="6">
        <v>603.83000000000004</v>
      </c>
      <c r="F4415" s="6">
        <v>1057.1400000000001</v>
      </c>
      <c r="G4415" s="6">
        <v>1660.97</v>
      </c>
      <c r="H4415" s="6" t="str">
        <f>VLOOKUP(Tabla1[[#This Row],[Caja]],Originales!$I$3:$K$6,2,FALSE)</f>
        <v>Las Canteras</v>
      </c>
      <c r="I4415" s="6" t="str">
        <f>VLOOKUP(Tabla1[[#This Row],[Caja]],Originales!$I$3:$K$6,3,FALSE)</f>
        <v>Las Palmas</v>
      </c>
      <c r="J4415" s="9" t="str">
        <f>VLOOKUP(Tabla1[[#This Row],[CodigoEmpleado]],Originales!$M$3:$P$13,2,FALSE)</f>
        <v>Jorge</v>
      </c>
      <c r="K4415" s="10">
        <f>YEAR(Tabla1[[#This Row],[Fecha]])</f>
        <v>2012</v>
      </c>
      <c r="L4415" s="11">
        <f>MONTH(Tabla1[[#This Row],[Fecha]])</f>
        <v>8</v>
      </c>
      <c r="M4415" s="11">
        <f>DAY(Tabla1[[#This Row],[Fecha]])</f>
        <v>27</v>
      </c>
      <c r="N4415" s="11">
        <f>WEEKDAY(Tabla1[[#This Row],[Fecha]],2)</f>
        <v>1</v>
      </c>
      <c r="O4415" s="11" t="str">
        <f t="shared" si="68"/>
        <v>Lunes</v>
      </c>
    </row>
    <row r="4416" spans="1:15" x14ac:dyDescent="0.25">
      <c r="A4416" s="4">
        <v>41148</v>
      </c>
      <c r="B4416">
        <v>4</v>
      </c>
      <c r="C4416">
        <v>1</v>
      </c>
      <c r="D4416" s="5" t="s">
        <v>22</v>
      </c>
      <c r="E4416" s="6">
        <v>623.99</v>
      </c>
      <c r="F4416" s="6">
        <v>959.74</v>
      </c>
      <c r="G4416" s="6">
        <v>1583.73</v>
      </c>
      <c r="H4416" s="6" t="str">
        <f>VLOOKUP(Tabla1[[#This Row],[Caja]],Originales!$I$3:$K$6,2,FALSE)</f>
        <v>Telde</v>
      </c>
      <c r="I4416" s="6" t="str">
        <f>VLOOKUP(Tabla1[[#This Row],[Caja]],Originales!$I$3:$K$6,3,FALSE)</f>
        <v>Las Palmas</v>
      </c>
      <c r="J4416" s="9" t="str">
        <f>VLOOKUP(Tabla1[[#This Row],[CodigoEmpleado]],Originales!$M$3:$P$13,2,FALSE)</f>
        <v>Paco</v>
      </c>
      <c r="K4416" s="10">
        <f>YEAR(Tabla1[[#This Row],[Fecha]])</f>
        <v>2012</v>
      </c>
      <c r="L4416" s="11">
        <f>MONTH(Tabla1[[#This Row],[Fecha]])</f>
        <v>8</v>
      </c>
      <c r="M4416" s="11">
        <f>DAY(Tabla1[[#This Row],[Fecha]])</f>
        <v>27</v>
      </c>
      <c r="N4416" s="11">
        <f>WEEKDAY(Tabla1[[#This Row],[Fecha]],2)</f>
        <v>1</v>
      </c>
      <c r="O4416" s="11" t="str">
        <f t="shared" si="68"/>
        <v>Lunes</v>
      </c>
    </row>
    <row r="4417" spans="1:15" x14ac:dyDescent="0.25">
      <c r="A4417" s="4">
        <v>41148</v>
      </c>
      <c r="B4417">
        <v>4</v>
      </c>
      <c r="C4417">
        <v>2</v>
      </c>
      <c r="D4417" s="5" t="s">
        <v>27</v>
      </c>
      <c r="E4417" s="6">
        <v>505.05</v>
      </c>
      <c r="F4417" s="6">
        <v>1019.23</v>
      </c>
      <c r="G4417" s="6">
        <v>1524.28</v>
      </c>
      <c r="H4417" s="6" t="str">
        <f>VLOOKUP(Tabla1[[#This Row],[Caja]],Originales!$I$3:$K$6,2,FALSE)</f>
        <v>Telde</v>
      </c>
      <c r="I4417" s="6" t="str">
        <f>VLOOKUP(Tabla1[[#This Row],[Caja]],Originales!$I$3:$K$6,3,FALSE)</f>
        <v>Las Palmas</v>
      </c>
      <c r="J4417" s="9" t="str">
        <f>VLOOKUP(Tabla1[[#This Row],[CodigoEmpleado]],Originales!$M$3:$P$13,2,FALSE)</f>
        <v>Bea</v>
      </c>
      <c r="K4417" s="10">
        <f>YEAR(Tabla1[[#This Row],[Fecha]])</f>
        <v>2012</v>
      </c>
      <c r="L4417" s="11">
        <f>MONTH(Tabla1[[#This Row],[Fecha]])</f>
        <v>8</v>
      </c>
      <c r="M4417" s="11">
        <f>DAY(Tabla1[[#This Row],[Fecha]])</f>
        <v>27</v>
      </c>
      <c r="N4417" s="11">
        <f>WEEKDAY(Tabla1[[#This Row],[Fecha]],2)</f>
        <v>1</v>
      </c>
      <c r="O4417" s="11" t="str">
        <f t="shared" si="68"/>
        <v>Lunes</v>
      </c>
    </row>
    <row r="4418" spans="1:15" x14ac:dyDescent="0.25">
      <c r="A4418" s="4">
        <v>41149</v>
      </c>
      <c r="B4418">
        <v>1</v>
      </c>
      <c r="C4418">
        <v>1</v>
      </c>
      <c r="D4418" s="5" t="s">
        <v>32</v>
      </c>
      <c r="E4418" s="6">
        <v>488.62</v>
      </c>
      <c r="F4418" s="6">
        <v>1014.95</v>
      </c>
      <c r="G4418" s="6">
        <v>1503.57</v>
      </c>
      <c r="H4418" s="6" t="str">
        <f>VLOOKUP(Tabla1[[#This Row],[Caja]],Originales!$I$3:$K$6,2,FALSE)</f>
        <v>Tenerife Norte</v>
      </c>
      <c r="I4418" s="6" t="str">
        <f>VLOOKUP(Tabla1[[#This Row],[Caja]],Originales!$I$3:$K$6,3,FALSE)</f>
        <v>Tenerife</v>
      </c>
      <c r="J4418" s="9" t="str">
        <f>VLOOKUP(Tabla1[[#This Row],[CodigoEmpleado]],Originales!$M$3:$P$13,2,FALSE)</f>
        <v>Ana</v>
      </c>
      <c r="K4418" s="10">
        <f>YEAR(Tabla1[[#This Row],[Fecha]])</f>
        <v>2012</v>
      </c>
      <c r="L4418" s="11">
        <f>MONTH(Tabla1[[#This Row],[Fecha]])</f>
        <v>8</v>
      </c>
      <c r="M4418" s="11">
        <f>DAY(Tabla1[[#This Row],[Fecha]])</f>
        <v>28</v>
      </c>
      <c r="N4418" s="11">
        <f>WEEKDAY(Tabla1[[#This Row],[Fecha]],2)</f>
        <v>2</v>
      </c>
      <c r="O4418" s="11" t="str">
        <f t="shared" ref="O4418:O4481" si="69">IF(N4418=1,"Lunes",IF(N4418=2,"Martes",IF(N4418=3,"Miércoles",IF(N4418=4,"Jueves",IF(N4418=5,"Viernes",IF(N4418=6,"Sábado","Domingo"))))))</f>
        <v>Martes</v>
      </c>
    </row>
    <row r="4419" spans="1:15" x14ac:dyDescent="0.25">
      <c r="A4419" s="4">
        <v>41149</v>
      </c>
      <c r="B4419">
        <v>1</v>
      </c>
      <c r="C4419">
        <v>2</v>
      </c>
      <c r="D4419" s="5" t="s">
        <v>37</v>
      </c>
      <c r="E4419" s="6">
        <v>700.27</v>
      </c>
      <c r="F4419" s="6">
        <v>1160.26</v>
      </c>
      <c r="G4419" s="6">
        <v>1860.53</v>
      </c>
      <c r="H4419" s="6" t="str">
        <f>VLOOKUP(Tabla1[[#This Row],[Caja]],Originales!$I$3:$K$6,2,FALSE)</f>
        <v>Tenerife Norte</v>
      </c>
      <c r="I4419" s="6" t="str">
        <f>VLOOKUP(Tabla1[[#This Row],[Caja]],Originales!$I$3:$K$6,3,FALSE)</f>
        <v>Tenerife</v>
      </c>
      <c r="J4419" s="9" t="str">
        <f>VLOOKUP(Tabla1[[#This Row],[CodigoEmpleado]],Originales!$M$3:$P$13,2,FALSE)</f>
        <v>Luis</v>
      </c>
      <c r="K4419" s="10">
        <f>YEAR(Tabla1[[#This Row],[Fecha]])</f>
        <v>2012</v>
      </c>
      <c r="L4419" s="11">
        <f>MONTH(Tabla1[[#This Row],[Fecha]])</f>
        <v>8</v>
      </c>
      <c r="M4419" s="11">
        <f>DAY(Tabla1[[#This Row],[Fecha]])</f>
        <v>28</v>
      </c>
      <c r="N4419" s="11">
        <f>WEEKDAY(Tabla1[[#This Row],[Fecha]],2)</f>
        <v>2</v>
      </c>
      <c r="O4419" s="11" t="str">
        <f t="shared" si="69"/>
        <v>Martes</v>
      </c>
    </row>
    <row r="4420" spans="1:15" x14ac:dyDescent="0.25">
      <c r="A4420" s="4">
        <v>41149</v>
      </c>
      <c r="B4420">
        <v>2</v>
      </c>
      <c r="C4420">
        <v>1</v>
      </c>
      <c r="D4420" s="5" t="s">
        <v>40</v>
      </c>
      <c r="E4420" s="6">
        <v>655.15</v>
      </c>
      <c r="F4420" s="6">
        <v>1002.87</v>
      </c>
      <c r="G4420" s="6">
        <v>1658.02</v>
      </c>
      <c r="H4420" s="6" t="str">
        <f>VLOOKUP(Tabla1[[#This Row],[Caja]],Originales!$I$3:$K$6,2,FALSE)</f>
        <v>Tenerife Sur</v>
      </c>
      <c r="I4420" s="6" t="str">
        <f>VLOOKUP(Tabla1[[#This Row],[Caja]],Originales!$I$3:$K$6,3,FALSE)</f>
        <v>Tenerife</v>
      </c>
      <c r="J4420" s="9" t="str">
        <f>VLOOKUP(Tabla1[[#This Row],[CodigoEmpleado]],Originales!$M$3:$P$13,2,FALSE)</f>
        <v>Pepe</v>
      </c>
      <c r="K4420" s="10">
        <f>YEAR(Tabla1[[#This Row],[Fecha]])</f>
        <v>2012</v>
      </c>
      <c r="L4420" s="11">
        <f>MONTH(Tabla1[[#This Row],[Fecha]])</f>
        <v>8</v>
      </c>
      <c r="M4420" s="11">
        <f>DAY(Tabla1[[#This Row],[Fecha]])</f>
        <v>28</v>
      </c>
      <c r="N4420" s="11">
        <f>WEEKDAY(Tabla1[[#This Row],[Fecha]],2)</f>
        <v>2</v>
      </c>
      <c r="O4420" s="11" t="str">
        <f t="shared" si="69"/>
        <v>Martes</v>
      </c>
    </row>
    <row r="4421" spans="1:15" x14ac:dyDescent="0.25">
      <c r="A4421" s="4">
        <v>41149</v>
      </c>
      <c r="B4421">
        <v>2</v>
      </c>
      <c r="C4421">
        <v>2</v>
      </c>
      <c r="D4421" s="5" t="s">
        <v>41</v>
      </c>
      <c r="E4421" s="6">
        <v>577.75</v>
      </c>
      <c r="F4421" s="6">
        <v>1055.08</v>
      </c>
      <c r="G4421" s="6">
        <v>1632.83</v>
      </c>
      <c r="H4421" s="6" t="str">
        <f>VLOOKUP(Tabla1[[#This Row],[Caja]],Originales!$I$3:$K$6,2,FALSE)</f>
        <v>Tenerife Sur</v>
      </c>
      <c r="I4421" s="6" t="str">
        <f>VLOOKUP(Tabla1[[#This Row],[Caja]],Originales!$I$3:$K$6,3,FALSE)</f>
        <v>Tenerife</v>
      </c>
      <c r="J4421" s="9" t="str">
        <f>VLOOKUP(Tabla1[[#This Row],[CodigoEmpleado]],Originales!$M$3:$P$13,2,FALSE)</f>
        <v>Javi</v>
      </c>
      <c r="K4421" s="10">
        <f>YEAR(Tabla1[[#This Row],[Fecha]])</f>
        <v>2012</v>
      </c>
      <c r="L4421" s="11">
        <f>MONTH(Tabla1[[#This Row],[Fecha]])</f>
        <v>8</v>
      </c>
      <c r="M4421" s="11">
        <f>DAY(Tabla1[[#This Row],[Fecha]])</f>
        <v>28</v>
      </c>
      <c r="N4421" s="11">
        <f>WEEKDAY(Tabla1[[#This Row],[Fecha]],2)</f>
        <v>2</v>
      </c>
      <c r="O4421" s="11" t="str">
        <f t="shared" si="69"/>
        <v>Martes</v>
      </c>
    </row>
    <row r="4422" spans="1:15" x14ac:dyDescent="0.25">
      <c r="A4422" s="4">
        <v>41149</v>
      </c>
      <c r="B4422">
        <v>3</v>
      </c>
      <c r="C4422">
        <v>1</v>
      </c>
      <c r="D4422" s="5" t="s">
        <v>43</v>
      </c>
      <c r="E4422" s="6">
        <v>561.52</v>
      </c>
      <c r="F4422" s="6">
        <v>1098.3</v>
      </c>
      <c r="G4422" s="6">
        <v>1659.82</v>
      </c>
      <c r="H4422" s="6" t="str">
        <f>VLOOKUP(Tabla1[[#This Row],[Caja]],Originales!$I$3:$K$6,2,FALSE)</f>
        <v>Las Canteras</v>
      </c>
      <c r="I4422" s="6" t="str">
        <f>VLOOKUP(Tabla1[[#This Row],[Caja]],Originales!$I$3:$K$6,3,FALSE)</f>
        <v>Las Palmas</v>
      </c>
      <c r="J4422" s="9" t="str">
        <f>VLOOKUP(Tabla1[[#This Row],[CodigoEmpleado]],Originales!$M$3:$P$13,2,FALSE)</f>
        <v>Jose</v>
      </c>
      <c r="K4422" s="10">
        <f>YEAR(Tabla1[[#This Row],[Fecha]])</f>
        <v>2012</v>
      </c>
      <c r="L4422" s="11">
        <f>MONTH(Tabla1[[#This Row],[Fecha]])</f>
        <v>8</v>
      </c>
      <c r="M4422" s="11">
        <f>DAY(Tabla1[[#This Row],[Fecha]])</f>
        <v>28</v>
      </c>
      <c r="N4422" s="11">
        <f>WEEKDAY(Tabla1[[#This Row],[Fecha]],2)</f>
        <v>2</v>
      </c>
      <c r="O4422" s="11" t="str">
        <f t="shared" si="69"/>
        <v>Martes</v>
      </c>
    </row>
    <row r="4423" spans="1:15" x14ac:dyDescent="0.25">
      <c r="A4423" s="4">
        <v>41149</v>
      </c>
      <c r="B4423">
        <v>3</v>
      </c>
      <c r="C4423">
        <v>2</v>
      </c>
      <c r="D4423" s="5" t="s">
        <v>47</v>
      </c>
      <c r="E4423" s="6">
        <v>711.74</v>
      </c>
      <c r="F4423" s="6">
        <v>1277.56</v>
      </c>
      <c r="G4423" s="6">
        <v>1989.3</v>
      </c>
      <c r="H4423" s="6" t="str">
        <f>VLOOKUP(Tabla1[[#This Row],[Caja]],Originales!$I$3:$K$6,2,FALSE)</f>
        <v>Las Canteras</v>
      </c>
      <c r="I4423" s="6" t="str">
        <f>VLOOKUP(Tabla1[[#This Row],[Caja]],Originales!$I$3:$K$6,3,FALSE)</f>
        <v>Las Palmas</v>
      </c>
      <c r="J4423" s="9" t="str">
        <f>VLOOKUP(Tabla1[[#This Row],[CodigoEmpleado]],Originales!$M$3:$P$13,2,FALSE)</f>
        <v>Toño</v>
      </c>
      <c r="K4423" s="10">
        <f>YEAR(Tabla1[[#This Row],[Fecha]])</f>
        <v>2012</v>
      </c>
      <c r="L4423" s="11">
        <f>MONTH(Tabla1[[#This Row],[Fecha]])</f>
        <v>8</v>
      </c>
      <c r="M4423" s="11">
        <f>DAY(Tabla1[[#This Row],[Fecha]])</f>
        <v>28</v>
      </c>
      <c r="N4423" s="11">
        <f>WEEKDAY(Tabla1[[#This Row],[Fecha]],2)</f>
        <v>2</v>
      </c>
      <c r="O4423" s="11" t="str">
        <f t="shared" si="69"/>
        <v>Martes</v>
      </c>
    </row>
    <row r="4424" spans="1:15" x14ac:dyDescent="0.25">
      <c r="A4424" s="4">
        <v>41149</v>
      </c>
      <c r="B4424">
        <v>4</v>
      </c>
      <c r="C4424">
        <v>1</v>
      </c>
      <c r="D4424" s="5" t="s">
        <v>24</v>
      </c>
      <c r="E4424" s="6">
        <v>564.17999999999995</v>
      </c>
      <c r="F4424" s="6">
        <v>975.61</v>
      </c>
      <c r="G4424" s="6">
        <v>1539.79</v>
      </c>
      <c r="H4424" s="6" t="str">
        <f>VLOOKUP(Tabla1[[#This Row],[Caja]],Originales!$I$3:$K$6,2,FALSE)</f>
        <v>Telde</v>
      </c>
      <c r="I4424" s="6" t="str">
        <f>VLOOKUP(Tabla1[[#This Row],[Caja]],Originales!$I$3:$K$6,3,FALSE)</f>
        <v>Las Palmas</v>
      </c>
      <c r="J4424" s="9" t="str">
        <f>VLOOKUP(Tabla1[[#This Row],[CodigoEmpleado]],Originales!$M$3:$P$13,2,FALSE)</f>
        <v>Ana</v>
      </c>
      <c r="K4424" s="10">
        <f>YEAR(Tabla1[[#This Row],[Fecha]])</f>
        <v>2012</v>
      </c>
      <c r="L4424" s="11">
        <f>MONTH(Tabla1[[#This Row],[Fecha]])</f>
        <v>8</v>
      </c>
      <c r="M4424" s="11">
        <f>DAY(Tabla1[[#This Row],[Fecha]])</f>
        <v>28</v>
      </c>
      <c r="N4424" s="11">
        <f>WEEKDAY(Tabla1[[#This Row],[Fecha]],2)</f>
        <v>2</v>
      </c>
      <c r="O4424" s="11" t="str">
        <f t="shared" si="69"/>
        <v>Martes</v>
      </c>
    </row>
    <row r="4425" spans="1:15" x14ac:dyDescent="0.25">
      <c r="A4425" s="4">
        <v>41149</v>
      </c>
      <c r="B4425">
        <v>4</v>
      </c>
      <c r="C4425">
        <v>2</v>
      </c>
      <c r="D4425" s="5" t="s">
        <v>30</v>
      </c>
      <c r="E4425" s="6">
        <v>514.91999999999996</v>
      </c>
      <c r="F4425" s="6">
        <v>1103.25</v>
      </c>
      <c r="G4425" s="6">
        <v>1618.17</v>
      </c>
      <c r="H4425" s="6" t="str">
        <f>VLOOKUP(Tabla1[[#This Row],[Caja]],Originales!$I$3:$K$6,2,FALSE)</f>
        <v>Telde</v>
      </c>
      <c r="I4425" s="6" t="str">
        <f>VLOOKUP(Tabla1[[#This Row],[Caja]],Originales!$I$3:$K$6,3,FALSE)</f>
        <v>Las Palmas</v>
      </c>
      <c r="J4425" s="9" t="str">
        <f>VLOOKUP(Tabla1[[#This Row],[CodigoEmpleado]],Originales!$M$3:$P$13,2,FALSE)</f>
        <v>Juan</v>
      </c>
      <c r="K4425" s="10">
        <f>YEAR(Tabla1[[#This Row],[Fecha]])</f>
        <v>2012</v>
      </c>
      <c r="L4425" s="11">
        <f>MONTH(Tabla1[[#This Row],[Fecha]])</f>
        <v>8</v>
      </c>
      <c r="M4425" s="11">
        <f>DAY(Tabla1[[#This Row],[Fecha]])</f>
        <v>28</v>
      </c>
      <c r="N4425" s="11">
        <f>WEEKDAY(Tabla1[[#This Row],[Fecha]],2)</f>
        <v>2</v>
      </c>
      <c r="O4425" s="11" t="str">
        <f t="shared" si="69"/>
        <v>Martes</v>
      </c>
    </row>
    <row r="4426" spans="1:15" x14ac:dyDescent="0.25">
      <c r="A4426" s="4">
        <v>41150</v>
      </c>
      <c r="B4426">
        <v>1</v>
      </c>
      <c r="C4426">
        <v>1</v>
      </c>
      <c r="D4426" s="5" t="s">
        <v>16</v>
      </c>
      <c r="E4426" s="6">
        <v>546.37</v>
      </c>
      <c r="F4426" s="6">
        <v>1016.89</v>
      </c>
      <c r="G4426" s="6">
        <v>1563.26</v>
      </c>
      <c r="H4426" s="6" t="str">
        <f>VLOOKUP(Tabla1[[#This Row],[Caja]],Originales!$I$3:$K$6,2,FALSE)</f>
        <v>Tenerife Norte</v>
      </c>
      <c r="I4426" s="6" t="str">
        <f>VLOOKUP(Tabla1[[#This Row],[Caja]],Originales!$I$3:$K$6,3,FALSE)</f>
        <v>Tenerife</v>
      </c>
      <c r="J4426" s="9" t="str">
        <f>VLOOKUP(Tabla1[[#This Row],[CodigoEmpleado]],Originales!$M$3:$P$13,2,FALSE)</f>
        <v>Jorge</v>
      </c>
      <c r="K4426" s="10">
        <f>YEAR(Tabla1[[#This Row],[Fecha]])</f>
        <v>2012</v>
      </c>
      <c r="L4426" s="11">
        <f>MONTH(Tabla1[[#This Row],[Fecha]])</f>
        <v>8</v>
      </c>
      <c r="M4426" s="11">
        <f>DAY(Tabla1[[#This Row],[Fecha]])</f>
        <v>29</v>
      </c>
      <c r="N4426" s="11">
        <f>WEEKDAY(Tabla1[[#This Row],[Fecha]],2)</f>
        <v>3</v>
      </c>
      <c r="O4426" s="11" t="str">
        <f t="shared" si="69"/>
        <v>Miércoles</v>
      </c>
    </row>
    <row r="4427" spans="1:15" x14ac:dyDescent="0.25">
      <c r="A4427" s="4">
        <v>41150</v>
      </c>
      <c r="B4427">
        <v>1</v>
      </c>
      <c r="C4427">
        <v>2</v>
      </c>
      <c r="D4427" s="5" t="s">
        <v>22</v>
      </c>
      <c r="E4427" s="6">
        <v>535.15</v>
      </c>
      <c r="F4427" s="6">
        <v>996.52</v>
      </c>
      <c r="G4427" s="6">
        <v>1531.67</v>
      </c>
      <c r="H4427" s="6" t="str">
        <f>VLOOKUP(Tabla1[[#This Row],[Caja]],Originales!$I$3:$K$6,2,FALSE)</f>
        <v>Tenerife Norte</v>
      </c>
      <c r="I4427" s="6" t="str">
        <f>VLOOKUP(Tabla1[[#This Row],[Caja]],Originales!$I$3:$K$6,3,FALSE)</f>
        <v>Tenerife</v>
      </c>
      <c r="J4427" s="9" t="str">
        <f>VLOOKUP(Tabla1[[#This Row],[CodigoEmpleado]],Originales!$M$3:$P$13,2,FALSE)</f>
        <v>Paco</v>
      </c>
      <c r="K4427" s="10">
        <f>YEAR(Tabla1[[#This Row],[Fecha]])</f>
        <v>2012</v>
      </c>
      <c r="L4427" s="11">
        <f>MONTH(Tabla1[[#This Row],[Fecha]])</f>
        <v>8</v>
      </c>
      <c r="M4427" s="11">
        <f>DAY(Tabla1[[#This Row],[Fecha]])</f>
        <v>29</v>
      </c>
      <c r="N4427" s="11">
        <f>WEEKDAY(Tabla1[[#This Row],[Fecha]],2)</f>
        <v>3</v>
      </c>
      <c r="O4427" s="11" t="str">
        <f t="shared" si="69"/>
        <v>Miércoles</v>
      </c>
    </row>
    <row r="4428" spans="1:15" x14ac:dyDescent="0.25">
      <c r="A4428" s="4">
        <v>41150</v>
      </c>
      <c r="B4428">
        <v>2</v>
      </c>
      <c r="C4428">
        <v>1</v>
      </c>
      <c r="D4428" s="5" t="s">
        <v>27</v>
      </c>
      <c r="E4428" s="6">
        <v>545.17999999999995</v>
      </c>
      <c r="F4428" s="6">
        <v>1009.62</v>
      </c>
      <c r="G4428" s="6">
        <v>1554.8</v>
      </c>
      <c r="H4428" s="6" t="str">
        <f>VLOOKUP(Tabla1[[#This Row],[Caja]],Originales!$I$3:$K$6,2,FALSE)</f>
        <v>Tenerife Sur</v>
      </c>
      <c r="I4428" s="6" t="str">
        <f>VLOOKUP(Tabla1[[#This Row],[Caja]],Originales!$I$3:$K$6,3,FALSE)</f>
        <v>Tenerife</v>
      </c>
      <c r="J4428" s="9" t="str">
        <f>VLOOKUP(Tabla1[[#This Row],[CodigoEmpleado]],Originales!$M$3:$P$13,2,FALSE)</f>
        <v>Bea</v>
      </c>
      <c r="K4428" s="10">
        <f>YEAR(Tabla1[[#This Row],[Fecha]])</f>
        <v>2012</v>
      </c>
      <c r="L4428" s="11">
        <f>MONTH(Tabla1[[#This Row],[Fecha]])</f>
        <v>8</v>
      </c>
      <c r="M4428" s="11">
        <f>DAY(Tabla1[[#This Row],[Fecha]])</f>
        <v>29</v>
      </c>
      <c r="N4428" s="11">
        <f>WEEKDAY(Tabla1[[#This Row],[Fecha]],2)</f>
        <v>3</v>
      </c>
      <c r="O4428" s="11" t="str">
        <f t="shared" si="69"/>
        <v>Miércoles</v>
      </c>
    </row>
    <row r="4429" spans="1:15" x14ac:dyDescent="0.25">
      <c r="A4429" s="4">
        <v>41150</v>
      </c>
      <c r="B4429">
        <v>2</v>
      </c>
      <c r="C4429">
        <v>2</v>
      </c>
      <c r="D4429" s="5" t="s">
        <v>32</v>
      </c>
      <c r="E4429" s="6">
        <v>635.39</v>
      </c>
      <c r="F4429" s="6">
        <v>1203.1300000000001</v>
      </c>
      <c r="G4429" s="6">
        <v>1838.52</v>
      </c>
      <c r="H4429" s="6" t="str">
        <f>VLOOKUP(Tabla1[[#This Row],[Caja]],Originales!$I$3:$K$6,2,FALSE)</f>
        <v>Tenerife Sur</v>
      </c>
      <c r="I4429" s="6" t="str">
        <f>VLOOKUP(Tabla1[[#This Row],[Caja]],Originales!$I$3:$K$6,3,FALSE)</f>
        <v>Tenerife</v>
      </c>
      <c r="J4429" s="9" t="str">
        <f>VLOOKUP(Tabla1[[#This Row],[CodigoEmpleado]],Originales!$M$3:$P$13,2,FALSE)</f>
        <v>Ana</v>
      </c>
      <c r="K4429" s="10">
        <f>YEAR(Tabla1[[#This Row],[Fecha]])</f>
        <v>2012</v>
      </c>
      <c r="L4429" s="11">
        <f>MONTH(Tabla1[[#This Row],[Fecha]])</f>
        <v>8</v>
      </c>
      <c r="M4429" s="11">
        <f>DAY(Tabla1[[#This Row],[Fecha]])</f>
        <v>29</v>
      </c>
      <c r="N4429" s="11">
        <f>WEEKDAY(Tabla1[[#This Row],[Fecha]],2)</f>
        <v>3</v>
      </c>
      <c r="O4429" s="11" t="str">
        <f t="shared" si="69"/>
        <v>Miércoles</v>
      </c>
    </row>
    <row r="4430" spans="1:15" x14ac:dyDescent="0.25">
      <c r="A4430" s="4">
        <v>41150</v>
      </c>
      <c r="B4430">
        <v>3</v>
      </c>
      <c r="C4430">
        <v>1</v>
      </c>
      <c r="D4430" s="5" t="s">
        <v>37</v>
      </c>
      <c r="E4430" s="6">
        <v>600.57000000000005</v>
      </c>
      <c r="F4430" s="6">
        <v>906.48</v>
      </c>
      <c r="G4430" s="6">
        <v>1507.05</v>
      </c>
      <c r="H4430" s="6" t="str">
        <f>VLOOKUP(Tabla1[[#This Row],[Caja]],Originales!$I$3:$K$6,2,FALSE)</f>
        <v>Las Canteras</v>
      </c>
      <c r="I4430" s="6" t="str">
        <f>VLOOKUP(Tabla1[[#This Row],[Caja]],Originales!$I$3:$K$6,3,FALSE)</f>
        <v>Las Palmas</v>
      </c>
      <c r="J4430" s="9" t="str">
        <f>VLOOKUP(Tabla1[[#This Row],[CodigoEmpleado]],Originales!$M$3:$P$13,2,FALSE)</f>
        <v>Luis</v>
      </c>
      <c r="K4430" s="10">
        <f>YEAR(Tabla1[[#This Row],[Fecha]])</f>
        <v>2012</v>
      </c>
      <c r="L4430" s="11">
        <f>MONTH(Tabla1[[#This Row],[Fecha]])</f>
        <v>8</v>
      </c>
      <c r="M4430" s="11">
        <f>DAY(Tabla1[[#This Row],[Fecha]])</f>
        <v>29</v>
      </c>
      <c r="N4430" s="11">
        <f>WEEKDAY(Tabla1[[#This Row],[Fecha]],2)</f>
        <v>3</v>
      </c>
      <c r="O4430" s="11" t="str">
        <f t="shared" si="69"/>
        <v>Miércoles</v>
      </c>
    </row>
    <row r="4431" spans="1:15" x14ac:dyDescent="0.25">
      <c r="A4431" s="4">
        <v>41150</v>
      </c>
      <c r="B4431">
        <v>3</v>
      </c>
      <c r="C4431">
        <v>2</v>
      </c>
      <c r="D4431" s="5" t="s">
        <v>40</v>
      </c>
      <c r="E4431" s="6">
        <v>795.82</v>
      </c>
      <c r="F4431" s="6">
        <v>1238.98</v>
      </c>
      <c r="G4431" s="6">
        <v>2034.8</v>
      </c>
      <c r="H4431" s="6" t="str">
        <f>VLOOKUP(Tabla1[[#This Row],[Caja]],Originales!$I$3:$K$6,2,FALSE)</f>
        <v>Las Canteras</v>
      </c>
      <c r="I4431" s="6" t="str">
        <f>VLOOKUP(Tabla1[[#This Row],[Caja]],Originales!$I$3:$K$6,3,FALSE)</f>
        <v>Las Palmas</v>
      </c>
      <c r="J4431" s="9" t="str">
        <f>VLOOKUP(Tabla1[[#This Row],[CodigoEmpleado]],Originales!$M$3:$P$13,2,FALSE)</f>
        <v>Pepe</v>
      </c>
      <c r="K4431" s="10">
        <f>YEAR(Tabla1[[#This Row],[Fecha]])</f>
        <v>2012</v>
      </c>
      <c r="L4431" s="11">
        <f>MONTH(Tabla1[[#This Row],[Fecha]])</f>
        <v>8</v>
      </c>
      <c r="M4431" s="11">
        <f>DAY(Tabla1[[#This Row],[Fecha]])</f>
        <v>29</v>
      </c>
      <c r="N4431" s="11">
        <f>WEEKDAY(Tabla1[[#This Row],[Fecha]],2)</f>
        <v>3</v>
      </c>
      <c r="O4431" s="11" t="str">
        <f t="shared" si="69"/>
        <v>Miércoles</v>
      </c>
    </row>
    <row r="4432" spans="1:15" x14ac:dyDescent="0.25">
      <c r="A4432" s="4">
        <v>41150</v>
      </c>
      <c r="B4432">
        <v>4</v>
      </c>
      <c r="C4432">
        <v>1</v>
      </c>
      <c r="D4432" s="5" t="s">
        <v>41</v>
      </c>
      <c r="E4432" s="6">
        <v>571.5</v>
      </c>
      <c r="F4432" s="6">
        <v>945.58</v>
      </c>
      <c r="G4432" s="6">
        <v>1517.08</v>
      </c>
      <c r="H4432" s="6" t="str">
        <f>VLOOKUP(Tabla1[[#This Row],[Caja]],Originales!$I$3:$K$6,2,FALSE)</f>
        <v>Telde</v>
      </c>
      <c r="I4432" s="6" t="str">
        <f>VLOOKUP(Tabla1[[#This Row],[Caja]],Originales!$I$3:$K$6,3,FALSE)</f>
        <v>Las Palmas</v>
      </c>
      <c r="J4432" s="9" t="str">
        <f>VLOOKUP(Tabla1[[#This Row],[CodigoEmpleado]],Originales!$M$3:$P$13,2,FALSE)</f>
        <v>Javi</v>
      </c>
      <c r="K4432" s="10">
        <f>YEAR(Tabla1[[#This Row],[Fecha]])</f>
        <v>2012</v>
      </c>
      <c r="L4432" s="11">
        <f>MONTH(Tabla1[[#This Row],[Fecha]])</f>
        <v>8</v>
      </c>
      <c r="M4432" s="11">
        <f>DAY(Tabla1[[#This Row],[Fecha]])</f>
        <v>29</v>
      </c>
      <c r="N4432" s="11">
        <f>WEEKDAY(Tabla1[[#This Row],[Fecha]],2)</f>
        <v>3</v>
      </c>
      <c r="O4432" s="11" t="str">
        <f t="shared" si="69"/>
        <v>Miércoles</v>
      </c>
    </row>
    <row r="4433" spans="1:15" x14ac:dyDescent="0.25">
      <c r="A4433" s="4">
        <v>41150</v>
      </c>
      <c r="B4433">
        <v>4</v>
      </c>
      <c r="C4433">
        <v>2</v>
      </c>
      <c r="D4433" s="5" t="s">
        <v>43</v>
      </c>
      <c r="E4433" s="6">
        <v>563.74</v>
      </c>
      <c r="F4433" s="6">
        <v>1112.25</v>
      </c>
      <c r="G4433" s="6">
        <v>1675.99</v>
      </c>
      <c r="H4433" s="6" t="str">
        <f>VLOOKUP(Tabla1[[#This Row],[Caja]],Originales!$I$3:$K$6,2,FALSE)</f>
        <v>Telde</v>
      </c>
      <c r="I4433" s="6" t="str">
        <f>VLOOKUP(Tabla1[[#This Row],[Caja]],Originales!$I$3:$K$6,3,FALSE)</f>
        <v>Las Palmas</v>
      </c>
      <c r="J4433" s="9" t="str">
        <f>VLOOKUP(Tabla1[[#This Row],[CodigoEmpleado]],Originales!$M$3:$P$13,2,FALSE)</f>
        <v>Jose</v>
      </c>
      <c r="K4433" s="10">
        <f>YEAR(Tabla1[[#This Row],[Fecha]])</f>
        <v>2012</v>
      </c>
      <c r="L4433" s="11">
        <f>MONTH(Tabla1[[#This Row],[Fecha]])</f>
        <v>8</v>
      </c>
      <c r="M4433" s="11">
        <f>DAY(Tabla1[[#This Row],[Fecha]])</f>
        <v>29</v>
      </c>
      <c r="N4433" s="11">
        <f>WEEKDAY(Tabla1[[#This Row],[Fecha]],2)</f>
        <v>3</v>
      </c>
      <c r="O4433" s="11" t="str">
        <f t="shared" si="69"/>
        <v>Miércoles</v>
      </c>
    </row>
    <row r="4434" spans="1:15" x14ac:dyDescent="0.25">
      <c r="A4434" s="4">
        <v>41151</v>
      </c>
      <c r="B4434">
        <v>1</v>
      </c>
      <c r="C4434">
        <v>1</v>
      </c>
      <c r="D4434" s="5" t="s">
        <v>47</v>
      </c>
      <c r="E4434" s="6">
        <v>609.54999999999995</v>
      </c>
      <c r="F4434" s="6">
        <v>1185.6300000000001</v>
      </c>
      <c r="G4434" s="6">
        <v>1795.18</v>
      </c>
      <c r="H4434" s="6" t="str">
        <f>VLOOKUP(Tabla1[[#This Row],[Caja]],Originales!$I$3:$K$6,2,FALSE)</f>
        <v>Tenerife Norte</v>
      </c>
      <c r="I4434" s="6" t="str">
        <f>VLOOKUP(Tabla1[[#This Row],[Caja]],Originales!$I$3:$K$6,3,FALSE)</f>
        <v>Tenerife</v>
      </c>
      <c r="J4434" s="9" t="str">
        <f>VLOOKUP(Tabla1[[#This Row],[CodigoEmpleado]],Originales!$M$3:$P$13,2,FALSE)</f>
        <v>Toño</v>
      </c>
      <c r="K4434" s="10">
        <f>YEAR(Tabla1[[#This Row],[Fecha]])</f>
        <v>2012</v>
      </c>
      <c r="L4434" s="11">
        <f>MONTH(Tabla1[[#This Row],[Fecha]])</f>
        <v>8</v>
      </c>
      <c r="M4434" s="11">
        <f>DAY(Tabla1[[#This Row],[Fecha]])</f>
        <v>30</v>
      </c>
      <c r="N4434" s="11">
        <f>WEEKDAY(Tabla1[[#This Row],[Fecha]],2)</f>
        <v>4</v>
      </c>
      <c r="O4434" s="11" t="str">
        <f t="shared" si="69"/>
        <v>Jueves</v>
      </c>
    </row>
    <row r="4435" spans="1:15" x14ac:dyDescent="0.25">
      <c r="A4435" s="4">
        <v>41151</v>
      </c>
      <c r="B4435">
        <v>1</v>
      </c>
      <c r="C4435">
        <v>2</v>
      </c>
      <c r="D4435" s="5" t="s">
        <v>24</v>
      </c>
      <c r="E4435" s="6">
        <v>600.39</v>
      </c>
      <c r="F4435" s="6">
        <v>1187.53</v>
      </c>
      <c r="G4435" s="6">
        <v>1787.92</v>
      </c>
      <c r="H4435" s="6" t="str">
        <f>VLOOKUP(Tabla1[[#This Row],[Caja]],Originales!$I$3:$K$6,2,FALSE)</f>
        <v>Tenerife Norte</v>
      </c>
      <c r="I4435" s="6" t="str">
        <f>VLOOKUP(Tabla1[[#This Row],[Caja]],Originales!$I$3:$K$6,3,FALSE)</f>
        <v>Tenerife</v>
      </c>
      <c r="J4435" s="9" t="str">
        <f>VLOOKUP(Tabla1[[#This Row],[CodigoEmpleado]],Originales!$M$3:$P$13,2,FALSE)</f>
        <v>Ana</v>
      </c>
      <c r="K4435" s="10">
        <f>YEAR(Tabla1[[#This Row],[Fecha]])</f>
        <v>2012</v>
      </c>
      <c r="L4435" s="11">
        <f>MONTH(Tabla1[[#This Row],[Fecha]])</f>
        <v>8</v>
      </c>
      <c r="M4435" s="11">
        <f>DAY(Tabla1[[#This Row],[Fecha]])</f>
        <v>30</v>
      </c>
      <c r="N4435" s="11">
        <f>WEEKDAY(Tabla1[[#This Row],[Fecha]],2)</f>
        <v>4</v>
      </c>
      <c r="O4435" s="11" t="str">
        <f t="shared" si="69"/>
        <v>Jueves</v>
      </c>
    </row>
    <row r="4436" spans="1:15" x14ac:dyDescent="0.25">
      <c r="A4436" s="4">
        <v>41151</v>
      </c>
      <c r="B4436">
        <v>2</v>
      </c>
      <c r="C4436">
        <v>1</v>
      </c>
      <c r="D4436" s="5" t="s">
        <v>30</v>
      </c>
      <c r="E4436" s="6">
        <v>654.70000000000005</v>
      </c>
      <c r="F4436" s="6">
        <v>1051.67</v>
      </c>
      <c r="G4436" s="6">
        <v>1706.37</v>
      </c>
      <c r="H4436" s="6" t="str">
        <f>VLOOKUP(Tabla1[[#This Row],[Caja]],Originales!$I$3:$K$6,2,FALSE)</f>
        <v>Tenerife Sur</v>
      </c>
      <c r="I4436" s="6" t="str">
        <f>VLOOKUP(Tabla1[[#This Row],[Caja]],Originales!$I$3:$K$6,3,FALSE)</f>
        <v>Tenerife</v>
      </c>
      <c r="J4436" s="9" t="str">
        <f>VLOOKUP(Tabla1[[#This Row],[CodigoEmpleado]],Originales!$M$3:$P$13,2,FALSE)</f>
        <v>Juan</v>
      </c>
      <c r="K4436" s="10">
        <f>YEAR(Tabla1[[#This Row],[Fecha]])</f>
        <v>2012</v>
      </c>
      <c r="L4436" s="11">
        <f>MONTH(Tabla1[[#This Row],[Fecha]])</f>
        <v>8</v>
      </c>
      <c r="M4436" s="11">
        <f>DAY(Tabla1[[#This Row],[Fecha]])</f>
        <v>30</v>
      </c>
      <c r="N4436" s="11">
        <f>WEEKDAY(Tabla1[[#This Row],[Fecha]],2)</f>
        <v>4</v>
      </c>
      <c r="O4436" s="11" t="str">
        <f t="shared" si="69"/>
        <v>Jueves</v>
      </c>
    </row>
    <row r="4437" spans="1:15" x14ac:dyDescent="0.25">
      <c r="A4437" s="4">
        <v>41151</v>
      </c>
      <c r="B4437">
        <v>2</v>
      </c>
      <c r="C4437">
        <v>2</v>
      </c>
      <c r="D4437" s="5" t="s">
        <v>16</v>
      </c>
      <c r="E4437" s="6">
        <v>645.53</v>
      </c>
      <c r="F4437" s="6">
        <v>981.89</v>
      </c>
      <c r="G4437" s="6">
        <v>1627.42</v>
      </c>
      <c r="H4437" s="6" t="str">
        <f>VLOOKUP(Tabla1[[#This Row],[Caja]],Originales!$I$3:$K$6,2,FALSE)</f>
        <v>Tenerife Sur</v>
      </c>
      <c r="I4437" s="6" t="str">
        <f>VLOOKUP(Tabla1[[#This Row],[Caja]],Originales!$I$3:$K$6,3,FALSE)</f>
        <v>Tenerife</v>
      </c>
      <c r="J4437" s="9" t="str">
        <f>VLOOKUP(Tabla1[[#This Row],[CodigoEmpleado]],Originales!$M$3:$P$13,2,FALSE)</f>
        <v>Jorge</v>
      </c>
      <c r="K4437" s="10">
        <f>YEAR(Tabla1[[#This Row],[Fecha]])</f>
        <v>2012</v>
      </c>
      <c r="L4437" s="11">
        <f>MONTH(Tabla1[[#This Row],[Fecha]])</f>
        <v>8</v>
      </c>
      <c r="M4437" s="11">
        <f>DAY(Tabla1[[#This Row],[Fecha]])</f>
        <v>30</v>
      </c>
      <c r="N4437" s="11">
        <f>WEEKDAY(Tabla1[[#This Row],[Fecha]],2)</f>
        <v>4</v>
      </c>
      <c r="O4437" s="11" t="str">
        <f t="shared" si="69"/>
        <v>Jueves</v>
      </c>
    </row>
    <row r="4438" spans="1:15" x14ac:dyDescent="0.25">
      <c r="A4438" s="4">
        <v>41151</v>
      </c>
      <c r="B4438">
        <v>3</v>
      </c>
      <c r="C4438">
        <v>1</v>
      </c>
      <c r="D4438" s="5" t="s">
        <v>22</v>
      </c>
      <c r="E4438" s="6">
        <v>623.59</v>
      </c>
      <c r="F4438" s="6">
        <v>1001.51</v>
      </c>
      <c r="G4438" s="6">
        <v>1625.1</v>
      </c>
      <c r="H4438" s="6" t="str">
        <f>VLOOKUP(Tabla1[[#This Row],[Caja]],Originales!$I$3:$K$6,2,FALSE)</f>
        <v>Las Canteras</v>
      </c>
      <c r="I4438" s="6" t="str">
        <f>VLOOKUP(Tabla1[[#This Row],[Caja]],Originales!$I$3:$K$6,3,FALSE)</f>
        <v>Las Palmas</v>
      </c>
      <c r="J4438" s="9" t="str">
        <f>VLOOKUP(Tabla1[[#This Row],[CodigoEmpleado]],Originales!$M$3:$P$13,2,FALSE)</f>
        <v>Paco</v>
      </c>
      <c r="K4438" s="10">
        <f>YEAR(Tabla1[[#This Row],[Fecha]])</f>
        <v>2012</v>
      </c>
      <c r="L4438" s="11">
        <f>MONTH(Tabla1[[#This Row],[Fecha]])</f>
        <v>8</v>
      </c>
      <c r="M4438" s="11">
        <f>DAY(Tabla1[[#This Row],[Fecha]])</f>
        <v>30</v>
      </c>
      <c r="N4438" s="11">
        <f>WEEKDAY(Tabla1[[#This Row],[Fecha]],2)</f>
        <v>4</v>
      </c>
      <c r="O4438" s="11" t="str">
        <f t="shared" si="69"/>
        <v>Jueves</v>
      </c>
    </row>
    <row r="4439" spans="1:15" x14ac:dyDescent="0.25">
      <c r="A4439" s="4">
        <v>41151</v>
      </c>
      <c r="B4439">
        <v>3</v>
      </c>
      <c r="C4439">
        <v>2</v>
      </c>
      <c r="D4439" s="5" t="s">
        <v>27</v>
      </c>
      <c r="E4439" s="6">
        <v>626.30999999999995</v>
      </c>
      <c r="F4439" s="6">
        <v>1228.07</v>
      </c>
      <c r="G4439" s="6">
        <v>1854.38</v>
      </c>
      <c r="H4439" s="6" t="str">
        <f>VLOOKUP(Tabla1[[#This Row],[Caja]],Originales!$I$3:$K$6,2,FALSE)</f>
        <v>Las Canteras</v>
      </c>
      <c r="I4439" s="6" t="str">
        <f>VLOOKUP(Tabla1[[#This Row],[Caja]],Originales!$I$3:$K$6,3,FALSE)</f>
        <v>Las Palmas</v>
      </c>
      <c r="J4439" s="9" t="str">
        <f>VLOOKUP(Tabla1[[#This Row],[CodigoEmpleado]],Originales!$M$3:$P$13,2,FALSE)</f>
        <v>Bea</v>
      </c>
      <c r="K4439" s="10">
        <f>YEAR(Tabla1[[#This Row],[Fecha]])</f>
        <v>2012</v>
      </c>
      <c r="L4439" s="11">
        <f>MONTH(Tabla1[[#This Row],[Fecha]])</f>
        <v>8</v>
      </c>
      <c r="M4439" s="11">
        <f>DAY(Tabla1[[#This Row],[Fecha]])</f>
        <v>30</v>
      </c>
      <c r="N4439" s="11">
        <f>WEEKDAY(Tabla1[[#This Row],[Fecha]],2)</f>
        <v>4</v>
      </c>
      <c r="O4439" s="11" t="str">
        <f t="shared" si="69"/>
        <v>Jueves</v>
      </c>
    </row>
    <row r="4440" spans="1:15" x14ac:dyDescent="0.25">
      <c r="A4440" s="4">
        <v>41151</v>
      </c>
      <c r="B4440">
        <v>4</v>
      </c>
      <c r="C4440">
        <v>1</v>
      </c>
      <c r="D4440" s="5" t="s">
        <v>32</v>
      </c>
      <c r="E4440" s="6">
        <v>494.27</v>
      </c>
      <c r="F4440" s="6">
        <v>1096.8599999999999</v>
      </c>
      <c r="G4440" s="6">
        <v>1591.13</v>
      </c>
      <c r="H4440" s="6" t="str">
        <f>VLOOKUP(Tabla1[[#This Row],[Caja]],Originales!$I$3:$K$6,2,FALSE)</f>
        <v>Telde</v>
      </c>
      <c r="I4440" s="6" t="str">
        <f>VLOOKUP(Tabla1[[#This Row],[Caja]],Originales!$I$3:$K$6,3,FALSE)</f>
        <v>Las Palmas</v>
      </c>
      <c r="J4440" s="9" t="str">
        <f>VLOOKUP(Tabla1[[#This Row],[CodigoEmpleado]],Originales!$M$3:$P$13,2,FALSE)</f>
        <v>Ana</v>
      </c>
      <c r="K4440" s="10">
        <f>YEAR(Tabla1[[#This Row],[Fecha]])</f>
        <v>2012</v>
      </c>
      <c r="L4440" s="11">
        <f>MONTH(Tabla1[[#This Row],[Fecha]])</f>
        <v>8</v>
      </c>
      <c r="M4440" s="11">
        <f>DAY(Tabla1[[#This Row],[Fecha]])</f>
        <v>30</v>
      </c>
      <c r="N4440" s="11">
        <f>WEEKDAY(Tabla1[[#This Row],[Fecha]],2)</f>
        <v>4</v>
      </c>
      <c r="O4440" s="11" t="str">
        <f t="shared" si="69"/>
        <v>Jueves</v>
      </c>
    </row>
    <row r="4441" spans="1:15" x14ac:dyDescent="0.25">
      <c r="A4441" s="4">
        <v>41151</v>
      </c>
      <c r="B4441">
        <v>4</v>
      </c>
      <c r="C4441">
        <v>2</v>
      </c>
      <c r="D4441" s="5" t="s">
        <v>37</v>
      </c>
      <c r="E4441" s="6">
        <v>743.3</v>
      </c>
      <c r="F4441" s="6">
        <v>1324.7</v>
      </c>
      <c r="G4441" s="6">
        <v>2068</v>
      </c>
      <c r="H4441" s="6" t="str">
        <f>VLOOKUP(Tabla1[[#This Row],[Caja]],Originales!$I$3:$K$6,2,FALSE)</f>
        <v>Telde</v>
      </c>
      <c r="I4441" s="6" t="str">
        <f>VLOOKUP(Tabla1[[#This Row],[Caja]],Originales!$I$3:$K$6,3,FALSE)</f>
        <v>Las Palmas</v>
      </c>
      <c r="J4441" s="9" t="str">
        <f>VLOOKUP(Tabla1[[#This Row],[CodigoEmpleado]],Originales!$M$3:$P$13,2,FALSE)</f>
        <v>Luis</v>
      </c>
      <c r="K4441" s="10">
        <f>YEAR(Tabla1[[#This Row],[Fecha]])</f>
        <v>2012</v>
      </c>
      <c r="L4441" s="11">
        <f>MONTH(Tabla1[[#This Row],[Fecha]])</f>
        <v>8</v>
      </c>
      <c r="M4441" s="11">
        <f>DAY(Tabla1[[#This Row],[Fecha]])</f>
        <v>30</v>
      </c>
      <c r="N4441" s="11">
        <f>WEEKDAY(Tabla1[[#This Row],[Fecha]],2)</f>
        <v>4</v>
      </c>
      <c r="O4441" s="11" t="str">
        <f t="shared" si="69"/>
        <v>Jueves</v>
      </c>
    </row>
    <row r="4442" spans="1:15" x14ac:dyDescent="0.25">
      <c r="A4442" s="4">
        <v>41152</v>
      </c>
      <c r="B4442">
        <v>1</v>
      </c>
      <c r="C4442">
        <v>1</v>
      </c>
      <c r="D4442" s="5" t="s">
        <v>40</v>
      </c>
      <c r="E4442" s="6">
        <v>614.87</v>
      </c>
      <c r="F4442" s="6">
        <v>1053.05</v>
      </c>
      <c r="G4442" s="6">
        <v>1667.92</v>
      </c>
      <c r="H4442" s="6" t="str">
        <f>VLOOKUP(Tabla1[[#This Row],[Caja]],Originales!$I$3:$K$6,2,FALSE)</f>
        <v>Tenerife Norte</v>
      </c>
      <c r="I4442" s="6" t="str">
        <f>VLOOKUP(Tabla1[[#This Row],[Caja]],Originales!$I$3:$K$6,3,FALSE)</f>
        <v>Tenerife</v>
      </c>
      <c r="J4442" s="9" t="str">
        <f>VLOOKUP(Tabla1[[#This Row],[CodigoEmpleado]],Originales!$M$3:$P$13,2,FALSE)</f>
        <v>Pepe</v>
      </c>
      <c r="K4442" s="10">
        <f>YEAR(Tabla1[[#This Row],[Fecha]])</f>
        <v>2012</v>
      </c>
      <c r="L4442" s="11">
        <f>MONTH(Tabla1[[#This Row],[Fecha]])</f>
        <v>8</v>
      </c>
      <c r="M4442" s="11">
        <f>DAY(Tabla1[[#This Row],[Fecha]])</f>
        <v>31</v>
      </c>
      <c r="N4442" s="11">
        <f>WEEKDAY(Tabla1[[#This Row],[Fecha]],2)</f>
        <v>5</v>
      </c>
      <c r="O4442" s="11" t="str">
        <f t="shared" si="69"/>
        <v>Viernes</v>
      </c>
    </row>
    <row r="4443" spans="1:15" x14ac:dyDescent="0.25">
      <c r="A4443" s="4">
        <v>41152</v>
      </c>
      <c r="B4443">
        <v>1</v>
      </c>
      <c r="C4443">
        <v>2</v>
      </c>
      <c r="D4443" s="5" t="s">
        <v>41</v>
      </c>
      <c r="E4443" s="6">
        <v>715.41</v>
      </c>
      <c r="F4443" s="6">
        <v>1213.3499999999999</v>
      </c>
      <c r="G4443" s="6">
        <v>1928.76</v>
      </c>
      <c r="H4443" s="6" t="str">
        <f>VLOOKUP(Tabla1[[#This Row],[Caja]],Originales!$I$3:$K$6,2,FALSE)</f>
        <v>Tenerife Norte</v>
      </c>
      <c r="I4443" s="6" t="str">
        <f>VLOOKUP(Tabla1[[#This Row],[Caja]],Originales!$I$3:$K$6,3,FALSE)</f>
        <v>Tenerife</v>
      </c>
      <c r="J4443" s="9" t="str">
        <f>VLOOKUP(Tabla1[[#This Row],[CodigoEmpleado]],Originales!$M$3:$P$13,2,FALSE)</f>
        <v>Javi</v>
      </c>
      <c r="K4443" s="10">
        <f>YEAR(Tabla1[[#This Row],[Fecha]])</f>
        <v>2012</v>
      </c>
      <c r="L4443" s="11">
        <f>MONTH(Tabla1[[#This Row],[Fecha]])</f>
        <v>8</v>
      </c>
      <c r="M4443" s="11">
        <f>DAY(Tabla1[[#This Row],[Fecha]])</f>
        <v>31</v>
      </c>
      <c r="N4443" s="11">
        <f>WEEKDAY(Tabla1[[#This Row],[Fecha]],2)</f>
        <v>5</v>
      </c>
      <c r="O4443" s="11" t="str">
        <f t="shared" si="69"/>
        <v>Viernes</v>
      </c>
    </row>
    <row r="4444" spans="1:15" x14ac:dyDescent="0.25">
      <c r="A4444" s="4">
        <v>41152</v>
      </c>
      <c r="B4444">
        <v>2</v>
      </c>
      <c r="C4444">
        <v>1</v>
      </c>
      <c r="D4444" s="5" t="s">
        <v>43</v>
      </c>
      <c r="E4444" s="6">
        <v>450.7</v>
      </c>
      <c r="F4444" s="6">
        <v>1063.95</v>
      </c>
      <c r="G4444" s="6">
        <v>1514.65</v>
      </c>
      <c r="H4444" s="6" t="str">
        <f>VLOOKUP(Tabla1[[#This Row],[Caja]],Originales!$I$3:$K$6,2,FALSE)</f>
        <v>Tenerife Sur</v>
      </c>
      <c r="I4444" s="6" t="str">
        <f>VLOOKUP(Tabla1[[#This Row],[Caja]],Originales!$I$3:$K$6,3,FALSE)</f>
        <v>Tenerife</v>
      </c>
      <c r="J4444" s="9" t="str">
        <f>VLOOKUP(Tabla1[[#This Row],[CodigoEmpleado]],Originales!$M$3:$P$13,2,FALSE)</f>
        <v>Jose</v>
      </c>
      <c r="K4444" s="10">
        <f>YEAR(Tabla1[[#This Row],[Fecha]])</f>
        <v>2012</v>
      </c>
      <c r="L4444" s="11">
        <f>MONTH(Tabla1[[#This Row],[Fecha]])</f>
        <v>8</v>
      </c>
      <c r="M4444" s="11">
        <f>DAY(Tabla1[[#This Row],[Fecha]])</f>
        <v>31</v>
      </c>
      <c r="N4444" s="11">
        <f>WEEKDAY(Tabla1[[#This Row],[Fecha]],2)</f>
        <v>5</v>
      </c>
      <c r="O4444" s="11" t="str">
        <f t="shared" si="69"/>
        <v>Viernes</v>
      </c>
    </row>
    <row r="4445" spans="1:15" x14ac:dyDescent="0.25">
      <c r="A4445" s="4">
        <v>41152</v>
      </c>
      <c r="B4445">
        <v>2</v>
      </c>
      <c r="C4445">
        <v>2</v>
      </c>
      <c r="D4445" s="5" t="s">
        <v>47</v>
      </c>
      <c r="E4445" s="6">
        <v>587.96</v>
      </c>
      <c r="F4445" s="6">
        <v>1247.3900000000001</v>
      </c>
      <c r="G4445" s="6">
        <v>1835.35</v>
      </c>
      <c r="H4445" s="6" t="str">
        <f>VLOOKUP(Tabla1[[#This Row],[Caja]],Originales!$I$3:$K$6,2,FALSE)</f>
        <v>Tenerife Sur</v>
      </c>
      <c r="I4445" s="6" t="str">
        <f>VLOOKUP(Tabla1[[#This Row],[Caja]],Originales!$I$3:$K$6,3,FALSE)</f>
        <v>Tenerife</v>
      </c>
      <c r="J4445" s="9" t="str">
        <f>VLOOKUP(Tabla1[[#This Row],[CodigoEmpleado]],Originales!$M$3:$P$13,2,FALSE)</f>
        <v>Toño</v>
      </c>
      <c r="K4445" s="10">
        <f>YEAR(Tabla1[[#This Row],[Fecha]])</f>
        <v>2012</v>
      </c>
      <c r="L4445" s="11">
        <f>MONTH(Tabla1[[#This Row],[Fecha]])</f>
        <v>8</v>
      </c>
      <c r="M4445" s="11">
        <f>DAY(Tabla1[[#This Row],[Fecha]])</f>
        <v>31</v>
      </c>
      <c r="N4445" s="11">
        <f>WEEKDAY(Tabla1[[#This Row],[Fecha]],2)</f>
        <v>5</v>
      </c>
      <c r="O4445" s="11" t="str">
        <f t="shared" si="69"/>
        <v>Viernes</v>
      </c>
    </row>
    <row r="4446" spans="1:15" x14ac:dyDescent="0.25">
      <c r="A4446" s="4">
        <v>41152</v>
      </c>
      <c r="B4446">
        <v>3</v>
      </c>
      <c r="C4446">
        <v>1</v>
      </c>
      <c r="D4446" s="5" t="s">
        <v>24</v>
      </c>
      <c r="E4446" s="6">
        <v>571.70000000000005</v>
      </c>
      <c r="F4446" s="6">
        <v>1113.48</v>
      </c>
      <c r="G4446" s="6">
        <v>1685.18</v>
      </c>
      <c r="H4446" s="6" t="str">
        <f>VLOOKUP(Tabla1[[#This Row],[Caja]],Originales!$I$3:$K$6,2,FALSE)</f>
        <v>Las Canteras</v>
      </c>
      <c r="I4446" s="6" t="str">
        <f>VLOOKUP(Tabla1[[#This Row],[Caja]],Originales!$I$3:$K$6,3,FALSE)</f>
        <v>Las Palmas</v>
      </c>
      <c r="J4446" s="9" t="str">
        <f>VLOOKUP(Tabla1[[#This Row],[CodigoEmpleado]],Originales!$M$3:$P$13,2,FALSE)</f>
        <v>Ana</v>
      </c>
      <c r="K4446" s="10">
        <f>YEAR(Tabla1[[#This Row],[Fecha]])</f>
        <v>2012</v>
      </c>
      <c r="L4446" s="11">
        <f>MONTH(Tabla1[[#This Row],[Fecha]])</f>
        <v>8</v>
      </c>
      <c r="M4446" s="11">
        <f>DAY(Tabla1[[#This Row],[Fecha]])</f>
        <v>31</v>
      </c>
      <c r="N4446" s="11">
        <f>WEEKDAY(Tabla1[[#This Row],[Fecha]],2)</f>
        <v>5</v>
      </c>
      <c r="O4446" s="11" t="str">
        <f t="shared" si="69"/>
        <v>Viernes</v>
      </c>
    </row>
    <row r="4447" spans="1:15" x14ac:dyDescent="0.25">
      <c r="A4447" s="4">
        <v>41152</v>
      </c>
      <c r="B4447">
        <v>3</v>
      </c>
      <c r="C4447">
        <v>2</v>
      </c>
      <c r="D4447" s="5" t="s">
        <v>30</v>
      </c>
      <c r="E4447" s="6">
        <v>724.25</v>
      </c>
      <c r="F4447" s="6">
        <v>1366.89</v>
      </c>
      <c r="G4447" s="6">
        <v>2091.14</v>
      </c>
      <c r="H4447" s="6" t="str">
        <f>VLOOKUP(Tabla1[[#This Row],[Caja]],Originales!$I$3:$K$6,2,FALSE)</f>
        <v>Las Canteras</v>
      </c>
      <c r="I4447" s="6" t="str">
        <f>VLOOKUP(Tabla1[[#This Row],[Caja]],Originales!$I$3:$K$6,3,FALSE)</f>
        <v>Las Palmas</v>
      </c>
      <c r="J4447" s="9" t="str">
        <f>VLOOKUP(Tabla1[[#This Row],[CodigoEmpleado]],Originales!$M$3:$P$13,2,FALSE)</f>
        <v>Juan</v>
      </c>
      <c r="K4447" s="10">
        <f>YEAR(Tabla1[[#This Row],[Fecha]])</f>
        <v>2012</v>
      </c>
      <c r="L4447" s="11">
        <f>MONTH(Tabla1[[#This Row],[Fecha]])</f>
        <v>8</v>
      </c>
      <c r="M4447" s="11">
        <f>DAY(Tabla1[[#This Row],[Fecha]])</f>
        <v>31</v>
      </c>
      <c r="N4447" s="11">
        <f>WEEKDAY(Tabla1[[#This Row],[Fecha]],2)</f>
        <v>5</v>
      </c>
      <c r="O4447" s="11" t="str">
        <f t="shared" si="69"/>
        <v>Viernes</v>
      </c>
    </row>
    <row r="4448" spans="1:15" x14ac:dyDescent="0.25">
      <c r="A4448" s="4">
        <v>41152</v>
      </c>
      <c r="B4448">
        <v>4</v>
      </c>
      <c r="C4448">
        <v>1</v>
      </c>
      <c r="D4448" s="5" t="s">
        <v>16</v>
      </c>
      <c r="E4448" s="6">
        <v>563.27</v>
      </c>
      <c r="F4448" s="6">
        <v>1235.4000000000001</v>
      </c>
      <c r="G4448" s="6">
        <v>1798.67</v>
      </c>
      <c r="H4448" s="6" t="str">
        <f>VLOOKUP(Tabla1[[#This Row],[Caja]],Originales!$I$3:$K$6,2,FALSE)</f>
        <v>Telde</v>
      </c>
      <c r="I4448" s="6" t="str">
        <f>VLOOKUP(Tabla1[[#This Row],[Caja]],Originales!$I$3:$K$6,3,FALSE)</f>
        <v>Las Palmas</v>
      </c>
      <c r="J4448" s="9" t="str">
        <f>VLOOKUP(Tabla1[[#This Row],[CodigoEmpleado]],Originales!$M$3:$P$13,2,FALSE)</f>
        <v>Jorge</v>
      </c>
      <c r="K4448" s="10">
        <f>YEAR(Tabla1[[#This Row],[Fecha]])</f>
        <v>2012</v>
      </c>
      <c r="L4448" s="11">
        <f>MONTH(Tabla1[[#This Row],[Fecha]])</f>
        <v>8</v>
      </c>
      <c r="M4448" s="11">
        <f>DAY(Tabla1[[#This Row],[Fecha]])</f>
        <v>31</v>
      </c>
      <c r="N4448" s="11">
        <f>WEEKDAY(Tabla1[[#This Row],[Fecha]],2)</f>
        <v>5</v>
      </c>
      <c r="O4448" s="11" t="str">
        <f t="shared" si="69"/>
        <v>Viernes</v>
      </c>
    </row>
    <row r="4449" spans="1:15" x14ac:dyDescent="0.25">
      <c r="A4449" s="4">
        <v>41152</v>
      </c>
      <c r="B4449">
        <v>4</v>
      </c>
      <c r="C4449">
        <v>2</v>
      </c>
      <c r="D4449" s="5" t="s">
        <v>22</v>
      </c>
      <c r="E4449" s="6">
        <v>706.06</v>
      </c>
      <c r="F4449" s="6">
        <v>1237.6500000000001</v>
      </c>
      <c r="G4449" s="6">
        <v>1943.71</v>
      </c>
      <c r="H4449" s="6" t="str">
        <f>VLOOKUP(Tabla1[[#This Row],[Caja]],Originales!$I$3:$K$6,2,FALSE)</f>
        <v>Telde</v>
      </c>
      <c r="I4449" s="6" t="str">
        <f>VLOOKUP(Tabla1[[#This Row],[Caja]],Originales!$I$3:$K$6,3,FALSE)</f>
        <v>Las Palmas</v>
      </c>
      <c r="J4449" s="9" t="str">
        <f>VLOOKUP(Tabla1[[#This Row],[CodigoEmpleado]],Originales!$M$3:$P$13,2,FALSE)</f>
        <v>Paco</v>
      </c>
      <c r="K4449" s="10">
        <f>YEAR(Tabla1[[#This Row],[Fecha]])</f>
        <v>2012</v>
      </c>
      <c r="L4449" s="11">
        <f>MONTH(Tabla1[[#This Row],[Fecha]])</f>
        <v>8</v>
      </c>
      <c r="M4449" s="11">
        <f>DAY(Tabla1[[#This Row],[Fecha]])</f>
        <v>31</v>
      </c>
      <c r="N4449" s="11">
        <f>WEEKDAY(Tabla1[[#This Row],[Fecha]],2)</f>
        <v>5</v>
      </c>
      <c r="O4449" s="11" t="str">
        <f t="shared" si="69"/>
        <v>Viernes</v>
      </c>
    </row>
    <row r="4450" spans="1:15" x14ac:dyDescent="0.25">
      <c r="A4450" s="4">
        <v>41153</v>
      </c>
      <c r="B4450">
        <v>1</v>
      </c>
      <c r="C4450">
        <v>1</v>
      </c>
      <c r="D4450" s="5" t="s">
        <v>27</v>
      </c>
      <c r="E4450" s="6">
        <v>548.23</v>
      </c>
      <c r="F4450" s="6">
        <v>1229.98</v>
      </c>
      <c r="G4450" s="6">
        <v>1778.21</v>
      </c>
      <c r="H4450" s="6" t="str">
        <f>VLOOKUP(Tabla1[[#This Row],[Caja]],Originales!$I$3:$K$6,2,FALSE)</f>
        <v>Tenerife Norte</v>
      </c>
      <c r="I4450" s="6" t="str">
        <f>VLOOKUP(Tabla1[[#This Row],[Caja]],Originales!$I$3:$K$6,3,FALSE)</f>
        <v>Tenerife</v>
      </c>
      <c r="J4450" s="9" t="str">
        <f>VLOOKUP(Tabla1[[#This Row],[CodigoEmpleado]],Originales!$M$3:$P$13,2,FALSE)</f>
        <v>Bea</v>
      </c>
      <c r="K4450" s="10">
        <f>YEAR(Tabla1[[#This Row],[Fecha]])</f>
        <v>2012</v>
      </c>
      <c r="L4450" s="11">
        <f>MONTH(Tabla1[[#This Row],[Fecha]])</f>
        <v>9</v>
      </c>
      <c r="M4450" s="11">
        <f>DAY(Tabla1[[#This Row],[Fecha]])</f>
        <v>1</v>
      </c>
      <c r="N4450" s="11">
        <f>WEEKDAY(Tabla1[[#This Row],[Fecha]],2)</f>
        <v>6</v>
      </c>
      <c r="O4450" s="11" t="str">
        <f t="shared" si="69"/>
        <v>Sábado</v>
      </c>
    </row>
    <row r="4451" spans="1:15" x14ac:dyDescent="0.25">
      <c r="A4451" s="4">
        <v>41153</v>
      </c>
      <c r="B4451">
        <v>1</v>
      </c>
      <c r="C4451">
        <v>2</v>
      </c>
      <c r="D4451" s="5" t="s">
        <v>32</v>
      </c>
      <c r="E4451" s="6">
        <v>722.71</v>
      </c>
      <c r="F4451" s="6">
        <v>1097.96</v>
      </c>
      <c r="G4451" s="6">
        <v>1820.67</v>
      </c>
      <c r="H4451" s="6" t="str">
        <f>VLOOKUP(Tabla1[[#This Row],[Caja]],Originales!$I$3:$K$6,2,FALSE)</f>
        <v>Tenerife Norte</v>
      </c>
      <c r="I4451" s="6" t="str">
        <f>VLOOKUP(Tabla1[[#This Row],[Caja]],Originales!$I$3:$K$6,3,FALSE)</f>
        <v>Tenerife</v>
      </c>
      <c r="J4451" s="9" t="str">
        <f>VLOOKUP(Tabla1[[#This Row],[CodigoEmpleado]],Originales!$M$3:$P$13,2,FALSE)</f>
        <v>Ana</v>
      </c>
      <c r="K4451" s="10">
        <f>YEAR(Tabla1[[#This Row],[Fecha]])</f>
        <v>2012</v>
      </c>
      <c r="L4451" s="11">
        <f>MONTH(Tabla1[[#This Row],[Fecha]])</f>
        <v>9</v>
      </c>
      <c r="M4451" s="11">
        <f>DAY(Tabla1[[#This Row],[Fecha]])</f>
        <v>1</v>
      </c>
      <c r="N4451" s="11">
        <f>WEEKDAY(Tabla1[[#This Row],[Fecha]],2)</f>
        <v>6</v>
      </c>
      <c r="O4451" s="11" t="str">
        <f t="shared" si="69"/>
        <v>Sábado</v>
      </c>
    </row>
    <row r="4452" spans="1:15" x14ac:dyDescent="0.25">
      <c r="A4452" s="4">
        <v>41153</v>
      </c>
      <c r="B4452">
        <v>2</v>
      </c>
      <c r="C4452">
        <v>1</v>
      </c>
      <c r="D4452" s="5" t="s">
        <v>37</v>
      </c>
      <c r="E4452" s="6">
        <v>467.55</v>
      </c>
      <c r="F4452" s="6">
        <v>1127.3800000000001</v>
      </c>
      <c r="G4452" s="6">
        <v>1594.93</v>
      </c>
      <c r="H4452" s="6" t="str">
        <f>VLOOKUP(Tabla1[[#This Row],[Caja]],Originales!$I$3:$K$6,2,FALSE)</f>
        <v>Tenerife Sur</v>
      </c>
      <c r="I4452" s="6" t="str">
        <f>VLOOKUP(Tabla1[[#This Row],[Caja]],Originales!$I$3:$K$6,3,FALSE)</f>
        <v>Tenerife</v>
      </c>
      <c r="J4452" s="9" t="str">
        <f>VLOOKUP(Tabla1[[#This Row],[CodigoEmpleado]],Originales!$M$3:$P$13,2,FALSE)</f>
        <v>Luis</v>
      </c>
      <c r="K4452" s="10">
        <f>YEAR(Tabla1[[#This Row],[Fecha]])</f>
        <v>2012</v>
      </c>
      <c r="L4452" s="11">
        <f>MONTH(Tabla1[[#This Row],[Fecha]])</f>
        <v>9</v>
      </c>
      <c r="M4452" s="11">
        <f>DAY(Tabla1[[#This Row],[Fecha]])</f>
        <v>1</v>
      </c>
      <c r="N4452" s="11">
        <f>WEEKDAY(Tabla1[[#This Row],[Fecha]],2)</f>
        <v>6</v>
      </c>
      <c r="O4452" s="11" t="str">
        <f t="shared" si="69"/>
        <v>Sábado</v>
      </c>
    </row>
    <row r="4453" spans="1:15" x14ac:dyDescent="0.25">
      <c r="A4453" s="4">
        <v>41153</v>
      </c>
      <c r="B4453">
        <v>2</v>
      </c>
      <c r="C4453">
        <v>2</v>
      </c>
      <c r="D4453" s="5" t="s">
        <v>40</v>
      </c>
      <c r="E4453" s="6">
        <v>505.64</v>
      </c>
      <c r="F4453" s="6">
        <v>1110.68</v>
      </c>
      <c r="G4453" s="6">
        <v>1616.32</v>
      </c>
      <c r="H4453" s="6" t="str">
        <f>VLOOKUP(Tabla1[[#This Row],[Caja]],Originales!$I$3:$K$6,2,FALSE)</f>
        <v>Tenerife Sur</v>
      </c>
      <c r="I4453" s="6" t="str">
        <f>VLOOKUP(Tabla1[[#This Row],[Caja]],Originales!$I$3:$K$6,3,FALSE)</f>
        <v>Tenerife</v>
      </c>
      <c r="J4453" s="9" t="str">
        <f>VLOOKUP(Tabla1[[#This Row],[CodigoEmpleado]],Originales!$M$3:$P$13,2,FALSE)</f>
        <v>Pepe</v>
      </c>
      <c r="K4453" s="10">
        <f>YEAR(Tabla1[[#This Row],[Fecha]])</f>
        <v>2012</v>
      </c>
      <c r="L4453" s="11">
        <f>MONTH(Tabla1[[#This Row],[Fecha]])</f>
        <v>9</v>
      </c>
      <c r="M4453" s="11">
        <f>DAY(Tabla1[[#This Row],[Fecha]])</f>
        <v>1</v>
      </c>
      <c r="N4453" s="11">
        <f>WEEKDAY(Tabla1[[#This Row],[Fecha]],2)</f>
        <v>6</v>
      </c>
      <c r="O4453" s="11" t="str">
        <f t="shared" si="69"/>
        <v>Sábado</v>
      </c>
    </row>
    <row r="4454" spans="1:15" x14ac:dyDescent="0.25">
      <c r="A4454" s="4">
        <v>41153</v>
      </c>
      <c r="B4454">
        <v>3</v>
      </c>
      <c r="C4454">
        <v>1</v>
      </c>
      <c r="D4454" s="5" t="s">
        <v>41</v>
      </c>
      <c r="E4454" s="6">
        <v>475.18</v>
      </c>
      <c r="F4454" s="6">
        <v>1077.3900000000001</v>
      </c>
      <c r="G4454" s="6">
        <v>1552.57</v>
      </c>
      <c r="H4454" s="6" t="str">
        <f>VLOOKUP(Tabla1[[#This Row],[Caja]],Originales!$I$3:$K$6,2,FALSE)</f>
        <v>Las Canteras</v>
      </c>
      <c r="I4454" s="6" t="str">
        <f>VLOOKUP(Tabla1[[#This Row],[Caja]],Originales!$I$3:$K$6,3,FALSE)</f>
        <v>Las Palmas</v>
      </c>
      <c r="J4454" s="9" t="str">
        <f>VLOOKUP(Tabla1[[#This Row],[CodigoEmpleado]],Originales!$M$3:$P$13,2,FALSE)</f>
        <v>Javi</v>
      </c>
      <c r="K4454" s="10">
        <f>YEAR(Tabla1[[#This Row],[Fecha]])</f>
        <v>2012</v>
      </c>
      <c r="L4454" s="11">
        <f>MONTH(Tabla1[[#This Row],[Fecha]])</f>
        <v>9</v>
      </c>
      <c r="M4454" s="11">
        <f>DAY(Tabla1[[#This Row],[Fecha]])</f>
        <v>1</v>
      </c>
      <c r="N4454" s="11">
        <f>WEEKDAY(Tabla1[[#This Row],[Fecha]],2)</f>
        <v>6</v>
      </c>
      <c r="O4454" s="11" t="str">
        <f t="shared" si="69"/>
        <v>Sábado</v>
      </c>
    </row>
    <row r="4455" spans="1:15" x14ac:dyDescent="0.25">
      <c r="A4455" s="4">
        <v>41153</v>
      </c>
      <c r="B4455">
        <v>3</v>
      </c>
      <c r="C4455">
        <v>2</v>
      </c>
      <c r="D4455" s="5" t="s">
        <v>43</v>
      </c>
      <c r="E4455" s="6">
        <v>771.39</v>
      </c>
      <c r="F4455" s="6">
        <v>1267.03</v>
      </c>
      <c r="G4455" s="6">
        <v>2038.42</v>
      </c>
      <c r="H4455" s="6" t="str">
        <f>VLOOKUP(Tabla1[[#This Row],[Caja]],Originales!$I$3:$K$6,2,FALSE)</f>
        <v>Las Canteras</v>
      </c>
      <c r="I4455" s="6" t="str">
        <f>VLOOKUP(Tabla1[[#This Row],[Caja]],Originales!$I$3:$K$6,3,FALSE)</f>
        <v>Las Palmas</v>
      </c>
      <c r="J4455" s="9" t="str">
        <f>VLOOKUP(Tabla1[[#This Row],[CodigoEmpleado]],Originales!$M$3:$P$13,2,FALSE)</f>
        <v>Jose</v>
      </c>
      <c r="K4455" s="10">
        <f>YEAR(Tabla1[[#This Row],[Fecha]])</f>
        <v>2012</v>
      </c>
      <c r="L4455" s="11">
        <f>MONTH(Tabla1[[#This Row],[Fecha]])</f>
        <v>9</v>
      </c>
      <c r="M4455" s="11">
        <f>DAY(Tabla1[[#This Row],[Fecha]])</f>
        <v>1</v>
      </c>
      <c r="N4455" s="11">
        <f>WEEKDAY(Tabla1[[#This Row],[Fecha]],2)</f>
        <v>6</v>
      </c>
      <c r="O4455" s="11" t="str">
        <f t="shared" si="69"/>
        <v>Sábado</v>
      </c>
    </row>
    <row r="4456" spans="1:15" x14ac:dyDescent="0.25">
      <c r="A4456" s="4">
        <v>41153</v>
      </c>
      <c r="B4456">
        <v>4</v>
      </c>
      <c r="C4456">
        <v>1</v>
      </c>
      <c r="D4456" s="5" t="s">
        <v>47</v>
      </c>
      <c r="E4456" s="6">
        <v>590.22</v>
      </c>
      <c r="F4456" s="6">
        <v>1023.63</v>
      </c>
      <c r="G4456" s="6">
        <v>1613.85</v>
      </c>
      <c r="H4456" s="6" t="str">
        <f>VLOOKUP(Tabla1[[#This Row],[Caja]],Originales!$I$3:$K$6,2,FALSE)</f>
        <v>Telde</v>
      </c>
      <c r="I4456" s="6" t="str">
        <f>VLOOKUP(Tabla1[[#This Row],[Caja]],Originales!$I$3:$K$6,3,FALSE)</f>
        <v>Las Palmas</v>
      </c>
      <c r="J4456" s="9" t="str">
        <f>VLOOKUP(Tabla1[[#This Row],[CodigoEmpleado]],Originales!$M$3:$P$13,2,FALSE)</f>
        <v>Toño</v>
      </c>
      <c r="K4456" s="10">
        <f>YEAR(Tabla1[[#This Row],[Fecha]])</f>
        <v>2012</v>
      </c>
      <c r="L4456" s="11">
        <f>MONTH(Tabla1[[#This Row],[Fecha]])</f>
        <v>9</v>
      </c>
      <c r="M4456" s="11">
        <f>DAY(Tabla1[[#This Row],[Fecha]])</f>
        <v>1</v>
      </c>
      <c r="N4456" s="11">
        <f>WEEKDAY(Tabla1[[#This Row],[Fecha]],2)</f>
        <v>6</v>
      </c>
      <c r="O4456" s="11" t="str">
        <f t="shared" si="69"/>
        <v>Sábado</v>
      </c>
    </row>
    <row r="4457" spans="1:15" x14ac:dyDescent="0.25">
      <c r="A4457" s="4">
        <v>41153</v>
      </c>
      <c r="B4457">
        <v>4</v>
      </c>
      <c r="C4457">
        <v>2</v>
      </c>
      <c r="D4457" s="5" t="s">
        <v>24</v>
      </c>
      <c r="E4457" s="6">
        <v>587.35</v>
      </c>
      <c r="F4457" s="6">
        <v>937.81</v>
      </c>
      <c r="G4457" s="6">
        <v>1525.16</v>
      </c>
      <c r="H4457" s="6" t="str">
        <f>VLOOKUP(Tabla1[[#This Row],[Caja]],Originales!$I$3:$K$6,2,FALSE)</f>
        <v>Telde</v>
      </c>
      <c r="I4457" s="6" t="str">
        <f>VLOOKUP(Tabla1[[#This Row],[Caja]],Originales!$I$3:$K$6,3,FALSE)</f>
        <v>Las Palmas</v>
      </c>
      <c r="J4457" s="9" t="str">
        <f>VLOOKUP(Tabla1[[#This Row],[CodigoEmpleado]],Originales!$M$3:$P$13,2,FALSE)</f>
        <v>Ana</v>
      </c>
      <c r="K4457" s="10">
        <f>YEAR(Tabla1[[#This Row],[Fecha]])</f>
        <v>2012</v>
      </c>
      <c r="L4457" s="11">
        <f>MONTH(Tabla1[[#This Row],[Fecha]])</f>
        <v>9</v>
      </c>
      <c r="M4457" s="11">
        <f>DAY(Tabla1[[#This Row],[Fecha]])</f>
        <v>1</v>
      </c>
      <c r="N4457" s="11">
        <f>WEEKDAY(Tabla1[[#This Row],[Fecha]],2)</f>
        <v>6</v>
      </c>
      <c r="O4457" s="11" t="str">
        <f t="shared" si="69"/>
        <v>Sábado</v>
      </c>
    </row>
    <row r="4458" spans="1:15" x14ac:dyDescent="0.25">
      <c r="A4458" s="4">
        <v>41154</v>
      </c>
      <c r="B4458">
        <v>1</v>
      </c>
      <c r="C4458">
        <v>1</v>
      </c>
      <c r="D4458" s="5" t="s">
        <v>30</v>
      </c>
      <c r="E4458" s="6">
        <v>609.73</v>
      </c>
      <c r="F4458" s="6">
        <v>1051.69</v>
      </c>
      <c r="G4458" s="6">
        <v>1661.42</v>
      </c>
      <c r="H4458" s="6" t="str">
        <f>VLOOKUP(Tabla1[[#This Row],[Caja]],Originales!$I$3:$K$6,2,FALSE)</f>
        <v>Tenerife Norte</v>
      </c>
      <c r="I4458" s="6" t="str">
        <f>VLOOKUP(Tabla1[[#This Row],[Caja]],Originales!$I$3:$K$6,3,FALSE)</f>
        <v>Tenerife</v>
      </c>
      <c r="J4458" s="9" t="str">
        <f>VLOOKUP(Tabla1[[#This Row],[CodigoEmpleado]],Originales!$M$3:$P$13,2,FALSE)</f>
        <v>Juan</v>
      </c>
      <c r="K4458" s="10">
        <f>YEAR(Tabla1[[#This Row],[Fecha]])</f>
        <v>2012</v>
      </c>
      <c r="L4458" s="11">
        <f>MONTH(Tabla1[[#This Row],[Fecha]])</f>
        <v>9</v>
      </c>
      <c r="M4458" s="11">
        <f>DAY(Tabla1[[#This Row],[Fecha]])</f>
        <v>2</v>
      </c>
      <c r="N4458" s="11">
        <f>WEEKDAY(Tabla1[[#This Row],[Fecha]],2)</f>
        <v>7</v>
      </c>
      <c r="O4458" s="11" t="str">
        <f t="shared" si="69"/>
        <v>Domingo</v>
      </c>
    </row>
    <row r="4459" spans="1:15" x14ac:dyDescent="0.25">
      <c r="A4459" s="4">
        <v>41154</v>
      </c>
      <c r="B4459">
        <v>1</v>
      </c>
      <c r="C4459">
        <v>2</v>
      </c>
      <c r="D4459" s="5" t="s">
        <v>16</v>
      </c>
      <c r="E4459" s="6">
        <v>513.78</v>
      </c>
      <c r="F4459" s="6">
        <v>1240.74</v>
      </c>
      <c r="G4459" s="6">
        <v>1754.52</v>
      </c>
      <c r="H4459" s="6" t="str">
        <f>VLOOKUP(Tabla1[[#This Row],[Caja]],Originales!$I$3:$K$6,2,FALSE)</f>
        <v>Tenerife Norte</v>
      </c>
      <c r="I4459" s="6" t="str">
        <f>VLOOKUP(Tabla1[[#This Row],[Caja]],Originales!$I$3:$K$6,3,FALSE)</f>
        <v>Tenerife</v>
      </c>
      <c r="J4459" s="9" t="str">
        <f>VLOOKUP(Tabla1[[#This Row],[CodigoEmpleado]],Originales!$M$3:$P$13,2,FALSE)</f>
        <v>Jorge</v>
      </c>
      <c r="K4459" s="10">
        <f>YEAR(Tabla1[[#This Row],[Fecha]])</f>
        <v>2012</v>
      </c>
      <c r="L4459" s="11">
        <f>MONTH(Tabla1[[#This Row],[Fecha]])</f>
        <v>9</v>
      </c>
      <c r="M4459" s="11">
        <f>DAY(Tabla1[[#This Row],[Fecha]])</f>
        <v>2</v>
      </c>
      <c r="N4459" s="11">
        <f>WEEKDAY(Tabla1[[#This Row],[Fecha]],2)</f>
        <v>7</v>
      </c>
      <c r="O4459" s="11" t="str">
        <f t="shared" si="69"/>
        <v>Domingo</v>
      </c>
    </row>
    <row r="4460" spans="1:15" x14ac:dyDescent="0.25">
      <c r="A4460" s="4">
        <v>41154</v>
      </c>
      <c r="B4460">
        <v>2</v>
      </c>
      <c r="C4460">
        <v>1</v>
      </c>
      <c r="D4460" s="5" t="s">
        <v>22</v>
      </c>
      <c r="E4460" s="6">
        <v>557.78</v>
      </c>
      <c r="F4460" s="6">
        <v>1180.4000000000001</v>
      </c>
      <c r="G4460" s="6">
        <v>1738.18</v>
      </c>
      <c r="H4460" s="6" t="str">
        <f>VLOOKUP(Tabla1[[#This Row],[Caja]],Originales!$I$3:$K$6,2,FALSE)</f>
        <v>Tenerife Sur</v>
      </c>
      <c r="I4460" s="6" t="str">
        <f>VLOOKUP(Tabla1[[#This Row],[Caja]],Originales!$I$3:$K$6,3,FALSE)</f>
        <v>Tenerife</v>
      </c>
      <c r="J4460" s="9" t="str">
        <f>VLOOKUP(Tabla1[[#This Row],[CodigoEmpleado]],Originales!$M$3:$P$13,2,FALSE)</f>
        <v>Paco</v>
      </c>
      <c r="K4460" s="10">
        <f>YEAR(Tabla1[[#This Row],[Fecha]])</f>
        <v>2012</v>
      </c>
      <c r="L4460" s="11">
        <f>MONTH(Tabla1[[#This Row],[Fecha]])</f>
        <v>9</v>
      </c>
      <c r="M4460" s="11">
        <f>DAY(Tabla1[[#This Row],[Fecha]])</f>
        <v>2</v>
      </c>
      <c r="N4460" s="11">
        <f>WEEKDAY(Tabla1[[#This Row],[Fecha]],2)</f>
        <v>7</v>
      </c>
      <c r="O4460" s="11" t="str">
        <f t="shared" si="69"/>
        <v>Domingo</v>
      </c>
    </row>
    <row r="4461" spans="1:15" x14ac:dyDescent="0.25">
      <c r="A4461" s="4">
        <v>41154</v>
      </c>
      <c r="B4461">
        <v>2</v>
      </c>
      <c r="C4461">
        <v>2</v>
      </c>
      <c r="D4461" s="5" t="s">
        <v>27</v>
      </c>
      <c r="E4461" s="6">
        <v>555.23</v>
      </c>
      <c r="F4461" s="6">
        <v>1136.79</v>
      </c>
      <c r="G4461" s="6">
        <v>1692.02</v>
      </c>
      <c r="H4461" s="6" t="str">
        <f>VLOOKUP(Tabla1[[#This Row],[Caja]],Originales!$I$3:$K$6,2,FALSE)</f>
        <v>Tenerife Sur</v>
      </c>
      <c r="I4461" s="6" t="str">
        <f>VLOOKUP(Tabla1[[#This Row],[Caja]],Originales!$I$3:$K$6,3,FALSE)</f>
        <v>Tenerife</v>
      </c>
      <c r="J4461" s="9" t="str">
        <f>VLOOKUP(Tabla1[[#This Row],[CodigoEmpleado]],Originales!$M$3:$P$13,2,FALSE)</f>
        <v>Bea</v>
      </c>
      <c r="K4461" s="10">
        <f>YEAR(Tabla1[[#This Row],[Fecha]])</f>
        <v>2012</v>
      </c>
      <c r="L4461" s="11">
        <f>MONTH(Tabla1[[#This Row],[Fecha]])</f>
        <v>9</v>
      </c>
      <c r="M4461" s="11">
        <f>DAY(Tabla1[[#This Row],[Fecha]])</f>
        <v>2</v>
      </c>
      <c r="N4461" s="11">
        <f>WEEKDAY(Tabla1[[#This Row],[Fecha]],2)</f>
        <v>7</v>
      </c>
      <c r="O4461" s="11" t="str">
        <f t="shared" si="69"/>
        <v>Domingo</v>
      </c>
    </row>
    <row r="4462" spans="1:15" x14ac:dyDescent="0.25">
      <c r="A4462" s="4">
        <v>41154</v>
      </c>
      <c r="B4462">
        <v>3</v>
      </c>
      <c r="C4462">
        <v>1</v>
      </c>
      <c r="D4462" s="5" t="s">
        <v>32</v>
      </c>
      <c r="E4462" s="6">
        <v>525.9</v>
      </c>
      <c r="F4462" s="6">
        <v>1152.45</v>
      </c>
      <c r="G4462" s="6">
        <v>1678.35</v>
      </c>
      <c r="H4462" s="6" t="str">
        <f>VLOOKUP(Tabla1[[#This Row],[Caja]],Originales!$I$3:$K$6,2,FALSE)</f>
        <v>Las Canteras</v>
      </c>
      <c r="I4462" s="6" t="str">
        <f>VLOOKUP(Tabla1[[#This Row],[Caja]],Originales!$I$3:$K$6,3,FALSE)</f>
        <v>Las Palmas</v>
      </c>
      <c r="J4462" s="9" t="str">
        <f>VLOOKUP(Tabla1[[#This Row],[CodigoEmpleado]],Originales!$M$3:$P$13,2,FALSE)</f>
        <v>Ana</v>
      </c>
      <c r="K4462" s="10">
        <f>YEAR(Tabla1[[#This Row],[Fecha]])</f>
        <v>2012</v>
      </c>
      <c r="L4462" s="11">
        <f>MONTH(Tabla1[[#This Row],[Fecha]])</f>
        <v>9</v>
      </c>
      <c r="M4462" s="11">
        <f>DAY(Tabla1[[#This Row],[Fecha]])</f>
        <v>2</v>
      </c>
      <c r="N4462" s="11">
        <f>WEEKDAY(Tabla1[[#This Row],[Fecha]],2)</f>
        <v>7</v>
      </c>
      <c r="O4462" s="11" t="str">
        <f t="shared" si="69"/>
        <v>Domingo</v>
      </c>
    </row>
    <row r="4463" spans="1:15" x14ac:dyDescent="0.25">
      <c r="A4463" s="4">
        <v>41154</v>
      </c>
      <c r="B4463">
        <v>3</v>
      </c>
      <c r="C4463">
        <v>2</v>
      </c>
      <c r="D4463" s="5" t="s">
        <v>37</v>
      </c>
      <c r="E4463" s="6">
        <v>559.07000000000005</v>
      </c>
      <c r="F4463" s="6">
        <v>986.9</v>
      </c>
      <c r="G4463" s="6">
        <v>1545.97</v>
      </c>
      <c r="H4463" s="6" t="str">
        <f>VLOOKUP(Tabla1[[#This Row],[Caja]],Originales!$I$3:$K$6,2,FALSE)</f>
        <v>Las Canteras</v>
      </c>
      <c r="I4463" s="6" t="str">
        <f>VLOOKUP(Tabla1[[#This Row],[Caja]],Originales!$I$3:$K$6,3,FALSE)</f>
        <v>Las Palmas</v>
      </c>
      <c r="J4463" s="9" t="str">
        <f>VLOOKUP(Tabla1[[#This Row],[CodigoEmpleado]],Originales!$M$3:$P$13,2,FALSE)</f>
        <v>Luis</v>
      </c>
      <c r="K4463" s="10">
        <f>YEAR(Tabla1[[#This Row],[Fecha]])</f>
        <v>2012</v>
      </c>
      <c r="L4463" s="11">
        <f>MONTH(Tabla1[[#This Row],[Fecha]])</f>
        <v>9</v>
      </c>
      <c r="M4463" s="11">
        <f>DAY(Tabla1[[#This Row],[Fecha]])</f>
        <v>2</v>
      </c>
      <c r="N4463" s="11">
        <f>WEEKDAY(Tabla1[[#This Row],[Fecha]],2)</f>
        <v>7</v>
      </c>
      <c r="O4463" s="11" t="str">
        <f t="shared" si="69"/>
        <v>Domingo</v>
      </c>
    </row>
    <row r="4464" spans="1:15" x14ac:dyDescent="0.25">
      <c r="A4464" s="4">
        <v>41154</v>
      </c>
      <c r="B4464">
        <v>4</v>
      </c>
      <c r="C4464">
        <v>1</v>
      </c>
      <c r="D4464" s="5" t="s">
        <v>40</v>
      </c>
      <c r="E4464" s="6">
        <v>550.59</v>
      </c>
      <c r="F4464" s="6">
        <v>1000.32</v>
      </c>
      <c r="G4464" s="6">
        <v>1550.91</v>
      </c>
      <c r="H4464" s="6" t="str">
        <f>VLOOKUP(Tabla1[[#This Row],[Caja]],Originales!$I$3:$K$6,2,FALSE)</f>
        <v>Telde</v>
      </c>
      <c r="I4464" s="6" t="str">
        <f>VLOOKUP(Tabla1[[#This Row],[Caja]],Originales!$I$3:$K$6,3,FALSE)</f>
        <v>Las Palmas</v>
      </c>
      <c r="J4464" s="9" t="str">
        <f>VLOOKUP(Tabla1[[#This Row],[CodigoEmpleado]],Originales!$M$3:$P$13,2,FALSE)</f>
        <v>Pepe</v>
      </c>
      <c r="K4464" s="10">
        <f>YEAR(Tabla1[[#This Row],[Fecha]])</f>
        <v>2012</v>
      </c>
      <c r="L4464" s="11">
        <f>MONTH(Tabla1[[#This Row],[Fecha]])</f>
        <v>9</v>
      </c>
      <c r="M4464" s="11">
        <f>DAY(Tabla1[[#This Row],[Fecha]])</f>
        <v>2</v>
      </c>
      <c r="N4464" s="11">
        <f>WEEKDAY(Tabla1[[#This Row],[Fecha]],2)</f>
        <v>7</v>
      </c>
      <c r="O4464" s="11" t="str">
        <f t="shared" si="69"/>
        <v>Domingo</v>
      </c>
    </row>
    <row r="4465" spans="1:15" x14ac:dyDescent="0.25">
      <c r="A4465" s="4">
        <v>41154</v>
      </c>
      <c r="B4465">
        <v>4</v>
      </c>
      <c r="C4465">
        <v>2</v>
      </c>
      <c r="D4465" s="5" t="s">
        <v>41</v>
      </c>
      <c r="E4465" s="6">
        <v>559.87</v>
      </c>
      <c r="F4465" s="6">
        <v>1069.22</v>
      </c>
      <c r="G4465" s="6">
        <v>1629.09</v>
      </c>
      <c r="H4465" s="6" t="str">
        <f>VLOOKUP(Tabla1[[#This Row],[Caja]],Originales!$I$3:$K$6,2,FALSE)</f>
        <v>Telde</v>
      </c>
      <c r="I4465" s="6" t="str">
        <f>VLOOKUP(Tabla1[[#This Row],[Caja]],Originales!$I$3:$K$6,3,FALSE)</f>
        <v>Las Palmas</v>
      </c>
      <c r="J4465" s="9" t="str">
        <f>VLOOKUP(Tabla1[[#This Row],[CodigoEmpleado]],Originales!$M$3:$P$13,2,FALSE)</f>
        <v>Javi</v>
      </c>
      <c r="K4465" s="10">
        <f>YEAR(Tabla1[[#This Row],[Fecha]])</f>
        <v>2012</v>
      </c>
      <c r="L4465" s="11">
        <f>MONTH(Tabla1[[#This Row],[Fecha]])</f>
        <v>9</v>
      </c>
      <c r="M4465" s="11">
        <f>DAY(Tabla1[[#This Row],[Fecha]])</f>
        <v>2</v>
      </c>
      <c r="N4465" s="11">
        <f>WEEKDAY(Tabla1[[#This Row],[Fecha]],2)</f>
        <v>7</v>
      </c>
      <c r="O4465" s="11" t="str">
        <f t="shared" si="69"/>
        <v>Domingo</v>
      </c>
    </row>
    <row r="4466" spans="1:15" x14ac:dyDescent="0.25">
      <c r="A4466" s="4">
        <v>41155</v>
      </c>
      <c r="B4466">
        <v>1</v>
      </c>
      <c r="C4466">
        <v>1</v>
      </c>
      <c r="D4466" s="5" t="s">
        <v>43</v>
      </c>
      <c r="E4466" s="6">
        <v>510.96</v>
      </c>
      <c r="F4466" s="6">
        <v>1017.01</v>
      </c>
      <c r="G4466" s="6">
        <v>1527.97</v>
      </c>
      <c r="H4466" s="6" t="str">
        <f>VLOOKUP(Tabla1[[#This Row],[Caja]],Originales!$I$3:$K$6,2,FALSE)</f>
        <v>Tenerife Norte</v>
      </c>
      <c r="I4466" s="6" t="str">
        <f>VLOOKUP(Tabla1[[#This Row],[Caja]],Originales!$I$3:$K$6,3,FALSE)</f>
        <v>Tenerife</v>
      </c>
      <c r="J4466" s="9" t="str">
        <f>VLOOKUP(Tabla1[[#This Row],[CodigoEmpleado]],Originales!$M$3:$P$13,2,FALSE)</f>
        <v>Jose</v>
      </c>
      <c r="K4466" s="10">
        <f>YEAR(Tabla1[[#This Row],[Fecha]])</f>
        <v>2012</v>
      </c>
      <c r="L4466" s="11">
        <f>MONTH(Tabla1[[#This Row],[Fecha]])</f>
        <v>9</v>
      </c>
      <c r="M4466" s="11">
        <f>DAY(Tabla1[[#This Row],[Fecha]])</f>
        <v>3</v>
      </c>
      <c r="N4466" s="11">
        <f>WEEKDAY(Tabla1[[#This Row],[Fecha]],2)</f>
        <v>1</v>
      </c>
      <c r="O4466" s="11" t="str">
        <f t="shared" si="69"/>
        <v>Lunes</v>
      </c>
    </row>
    <row r="4467" spans="1:15" x14ac:dyDescent="0.25">
      <c r="A4467" s="4">
        <v>41155</v>
      </c>
      <c r="B4467">
        <v>1</v>
      </c>
      <c r="C4467">
        <v>2</v>
      </c>
      <c r="D4467" s="5" t="s">
        <v>47</v>
      </c>
      <c r="E4467" s="6">
        <v>705.14</v>
      </c>
      <c r="F4467" s="6">
        <v>1220.51</v>
      </c>
      <c r="G4467" s="6">
        <v>1925.65</v>
      </c>
      <c r="H4467" s="6" t="str">
        <f>VLOOKUP(Tabla1[[#This Row],[Caja]],Originales!$I$3:$K$6,2,FALSE)</f>
        <v>Tenerife Norte</v>
      </c>
      <c r="I4467" s="6" t="str">
        <f>VLOOKUP(Tabla1[[#This Row],[Caja]],Originales!$I$3:$K$6,3,FALSE)</f>
        <v>Tenerife</v>
      </c>
      <c r="J4467" s="9" t="str">
        <f>VLOOKUP(Tabla1[[#This Row],[CodigoEmpleado]],Originales!$M$3:$P$13,2,FALSE)</f>
        <v>Toño</v>
      </c>
      <c r="K4467" s="10">
        <f>YEAR(Tabla1[[#This Row],[Fecha]])</f>
        <v>2012</v>
      </c>
      <c r="L4467" s="11">
        <f>MONTH(Tabla1[[#This Row],[Fecha]])</f>
        <v>9</v>
      </c>
      <c r="M4467" s="11">
        <f>DAY(Tabla1[[#This Row],[Fecha]])</f>
        <v>3</v>
      </c>
      <c r="N4467" s="11">
        <f>WEEKDAY(Tabla1[[#This Row],[Fecha]],2)</f>
        <v>1</v>
      </c>
      <c r="O4467" s="11" t="str">
        <f t="shared" si="69"/>
        <v>Lunes</v>
      </c>
    </row>
    <row r="4468" spans="1:15" x14ac:dyDescent="0.25">
      <c r="A4468" s="4">
        <v>41155</v>
      </c>
      <c r="B4468">
        <v>2</v>
      </c>
      <c r="C4468">
        <v>1</v>
      </c>
      <c r="D4468" s="5" t="s">
        <v>24</v>
      </c>
      <c r="E4468" s="6">
        <v>473.75</v>
      </c>
      <c r="F4468" s="6">
        <v>1140.27</v>
      </c>
      <c r="G4468" s="6">
        <v>1614.02</v>
      </c>
      <c r="H4468" s="6" t="str">
        <f>VLOOKUP(Tabla1[[#This Row],[Caja]],Originales!$I$3:$K$6,2,FALSE)</f>
        <v>Tenerife Sur</v>
      </c>
      <c r="I4468" s="6" t="str">
        <f>VLOOKUP(Tabla1[[#This Row],[Caja]],Originales!$I$3:$K$6,3,FALSE)</f>
        <v>Tenerife</v>
      </c>
      <c r="J4468" s="9" t="str">
        <f>VLOOKUP(Tabla1[[#This Row],[CodigoEmpleado]],Originales!$M$3:$P$13,2,FALSE)</f>
        <v>Ana</v>
      </c>
      <c r="K4468" s="10">
        <f>YEAR(Tabla1[[#This Row],[Fecha]])</f>
        <v>2012</v>
      </c>
      <c r="L4468" s="11">
        <f>MONTH(Tabla1[[#This Row],[Fecha]])</f>
        <v>9</v>
      </c>
      <c r="M4468" s="11">
        <f>DAY(Tabla1[[#This Row],[Fecha]])</f>
        <v>3</v>
      </c>
      <c r="N4468" s="11">
        <f>WEEKDAY(Tabla1[[#This Row],[Fecha]],2)</f>
        <v>1</v>
      </c>
      <c r="O4468" s="11" t="str">
        <f t="shared" si="69"/>
        <v>Lunes</v>
      </c>
    </row>
    <row r="4469" spans="1:15" x14ac:dyDescent="0.25">
      <c r="A4469" s="4">
        <v>41155</v>
      </c>
      <c r="B4469">
        <v>2</v>
      </c>
      <c r="C4469">
        <v>2</v>
      </c>
      <c r="D4469" s="5" t="s">
        <v>30</v>
      </c>
      <c r="E4469" s="6">
        <v>586.54999999999995</v>
      </c>
      <c r="F4469" s="6">
        <v>999.75</v>
      </c>
      <c r="G4469" s="6">
        <v>1586.3</v>
      </c>
      <c r="H4469" s="6" t="str">
        <f>VLOOKUP(Tabla1[[#This Row],[Caja]],Originales!$I$3:$K$6,2,FALSE)</f>
        <v>Tenerife Sur</v>
      </c>
      <c r="I4469" s="6" t="str">
        <f>VLOOKUP(Tabla1[[#This Row],[Caja]],Originales!$I$3:$K$6,3,FALSE)</f>
        <v>Tenerife</v>
      </c>
      <c r="J4469" s="9" t="str">
        <f>VLOOKUP(Tabla1[[#This Row],[CodigoEmpleado]],Originales!$M$3:$P$13,2,FALSE)</f>
        <v>Juan</v>
      </c>
      <c r="K4469" s="10">
        <f>YEAR(Tabla1[[#This Row],[Fecha]])</f>
        <v>2012</v>
      </c>
      <c r="L4469" s="11">
        <f>MONTH(Tabla1[[#This Row],[Fecha]])</f>
        <v>9</v>
      </c>
      <c r="M4469" s="11">
        <f>DAY(Tabla1[[#This Row],[Fecha]])</f>
        <v>3</v>
      </c>
      <c r="N4469" s="11">
        <f>WEEKDAY(Tabla1[[#This Row],[Fecha]],2)</f>
        <v>1</v>
      </c>
      <c r="O4469" s="11" t="str">
        <f t="shared" si="69"/>
        <v>Lunes</v>
      </c>
    </row>
    <row r="4470" spans="1:15" x14ac:dyDescent="0.25">
      <c r="A4470" s="4">
        <v>41155</v>
      </c>
      <c r="B4470">
        <v>3</v>
      </c>
      <c r="C4470">
        <v>1</v>
      </c>
      <c r="D4470" s="5" t="s">
        <v>16</v>
      </c>
      <c r="E4470" s="6">
        <v>536.1</v>
      </c>
      <c r="F4470" s="6">
        <v>1180.08</v>
      </c>
      <c r="G4470" s="6">
        <v>1716.18</v>
      </c>
      <c r="H4470" s="6" t="str">
        <f>VLOOKUP(Tabla1[[#This Row],[Caja]],Originales!$I$3:$K$6,2,FALSE)</f>
        <v>Las Canteras</v>
      </c>
      <c r="I4470" s="6" t="str">
        <f>VLOOKUP(Tabla1[[#This Row],[Caja]],Originales!$I$3:$K$6,3,FALSE)</f>
        <v>Las Palmas</v>
      </c>
      <c r="J4470" s="9" t="str">
        <f>VLOOKUP(Tabla1[[#This Row],[CodigoEmpleado]],Originales!$M$3:$P$13,2,FALSE)</f>
        <v>Jorge</v>
      </c>
      <c r="K4470" s="10">
        <f>YEAR(Tabla1[[#This Row],[Fecha]])</f>
        <v>2012</v>
      </c>
      <c r="L4470" s="11">
        <f>MONTH(Tabla1[[#This Row],[Fecha]])</f>
        <v>9</v>
      </c>
      <c r="M4470" s="11">
        <f>DAY(Tabla1[[#This Row],[Fecha]])</f>
        <v>3</v>
      </c>
      <c r="N4470" s="11">
        <f>WEEKDAY(Tabla1[[#This Row],[Fecha]],2)</f>
        <v>1</v>
      </c>
      <c r="O4470" s="11" t="str">
        <f t="shared" si="69"/>
        <v>Lunes</v>
      </c>
    </row>
    <row r="4471" spans="1:15" x14ac:dyDescent="0.25">
      <c r="A4471" s="4">
        <v>41155</v>
      </c>
      <c r="B4471">
        <v>3</v>
      </c>
      <c r="C4471">
        <v>2</v>
      </c>
      <c r="D4471" s="5" t="s">
        <v>22</v>
      </c>
      <c r="E4471" s="6">
        <v>737.42</v>
      </c>
      <c r="F4471" s="6">
        <v>1113</v>
      </c>
      <c r="G4471" s="6">
        <v>1850.42</v>
      </c>
      <c r="H4471" s="6" t="str">
        <f>VLOOKUP(Tabla1[[#This Row],[Caja]],Originales!$I$3:$K$6,2,FALSE)</f>
        <v>Las Canteras</v>
      </c>
      <c r="I4471" s="6" t="str">
        <f>VLOOKUP(Tabla1[[#This Row],[Caja]],Originales!$I$3:$K$6,3,FALSE)</f>
        <v>Las Palmas</v>
      </c>
      <c r="J4471" s="9" t="str">
        <f>VLOOKUP(Tabla1[[#This Row],[CodigoEmpleado]],Originales!$M$3:$P$13,2,FALSE)</f>
        <v>Paco</v>
      </c>
      <c r="K4471" s="10">
        <f>YEAR(Tabla1[[#This Row],[Fecha]])</f>
        <v>2012</v>
      </c>
      <c r="L4471" s="11">
        <f>MONTH(Tabla1[[#This Row],[Fecha]])</f>
        <v>9</v>
      </c>
      <c r="M4471" s="11">
        <f>DAY(Tabla1[[#This Row],[Fecha]])</f>
        <v>3</v>
      </c>
      <c r="N4471" s="11">
        <f>WEEKDAY(Tabla1[[#This Row],[Fecha]],2)</f>
        <v>1</v>
      </c>
      <c r="O4471" s="11" t="str">
        <f t="shared" si="69"/>
        <v>Lunes</v>
      </c>
    </row>
    <row r="4472" spans="1:15" x14ac:dyDescent="0.25">
      <c r="A4472" s="4">
        <v>41155</v>
      </c>
      <c r="B4472">
        <v>4</v>
      </c>
      <c r="C4472">
        <v>1</v>
      </c>
      <c r="D4472" s="5" t="s">
        <v>27</v>
      </c>
      <c r="E4472" s="6">
        <v>578.70000000000005</v>
      </c>
      <c r="F4472" s="6">
        <v>1194.69</v>
      </c>
      <c r="G4472" s="6">
        <v>1773.39</v>
      </c>
      <c r="H4472" s="6" t="str">
        <f>VLOOKUP(Tabla1[[#This Row],[Caja]],Originales!$I$3:$K$6,2,FALSE)</f>
        <v>Telde</v>
      </c>
      <c r="I4472" s="6" t="str">
        <f>VLOOKUP(Tabla1[[#This Row],[Caja]],Originales!$I$3:$K$6,3,FALSE)</f>
        <v>Las Palmas</v>
      </c>
      <c r="J4472" s="9" t="str">
        <f>VLOOKUP(Tabla1[[#This Row],[CodigoEmpleado]],Originales!$M$3:$P$13,2,FALSE)</f>
        <v>Bea</v>
      </c>
      <c r="K4472" s="10">
        <f>YEAR(Tabla1[[#This Row],[Fecha]])</f>
        <v>2012</v>
      </c>
      <c r="L4472" s="11">
        <f>MONTH(Tabla1[[#This Row],[Fecha]])</f>
        <v>9</v>
      </c>
      <c r="M4472" s="11">
        <f>DAY(Tabla1[[#This Row],[Fecha]])</f>
        <v>3</v>
      </c>
      <c r="N4472" s="11">
        <f>WEEKDAY(Tabla1[[#This Row],[Fecha]],2)</f>
        <v>1</v>
      </c>
      <c r="O4472" s="11" t="str">
        <f t="shared" si="69"/>
        <v>Lunes</v>
      </c>
    </row>
    <row r="4473" spans="1:15" x14ac:dyDescent="0.25">
      <c r="A4473" s="4">
        <v>41155</v>
      </c>
      <c r="B4473">
        <v>4</v>
      </c>
      <c r="C4473">
        <v>2</v>
      </c>
      <c r="D4473" s="5" t="s">
        <v>32</v>
      </c>
      <c r="E4473" s="6">
        <v>593.12</v>
      </c>
      <c r="F4473" s="6">
        <v>1061.24</v>
      </c>
      <c r="G4473" s="6">
        <v>1654.36</v>
      </c>
      <c r="H4473" s="6" t="str">
        <f>VLOOKUP(Tabla1[[#This Row],[Caja]],Originales!$I$3:$K$6,2,FALSE)</f>
        <v>Telde</v>
      </c>
      <c r="I4473" s="6" t="str">
        <f>VLOOKUP(Tabla1[[#This Row],[Caja]],Originales!$I$3:$K$6,3,FALSE)</f>
        <v>Las Palmas</v>
      </c>
      <c r="J4473" s="9" t="str">
        <f>VLOOKUP(Tabla1[[#This Row],[CodigoEmpleado]],Originales!$M$3:$P$13,2,FALSE)</f>
        <v>Ana</v>
      </c>
      <c r="K4473" s="10">
        <f>YEAR(Tabla1[[#This Row],[Fecha]])</f>
        <v>2012</v>
      </c>
      <c r="L4473" s="11">
        <f>MONTH(Tabla1[[#This Row],[Fecha]])</f>
        <v>9</v>
      </c>
      <c r="M4473" s="11">
        <f>DAY(Tabla1[[#This Row],[Fecha]])</f>
        <v>3</v>
      </c>
      <c r="N4473" s="11">
        <f>WEEKDAY(Tabla1[[#This Row],[Fecha]],2)</f>
        <v>1</v>
      </c>
      <c r="O4473" s="11" t="str">
        <f t="shared" si="69"/>
        <v>Lunes</v>
      </c>
    </row>
    <row r="4474" spans="1:15" x14ac:dyDescent="0.25">
      <c r="A4474" s="4">
        <v>41156</v>
      </c>
      <c r="B4474">
        <v>1</v>
      </c>
      <c r="C4474">
        <v>1</v>
      </c>
      <c r="D4474" s="5" t="s">
        <v>37</v>
      </c>
      <c r="E4474" s="6">
        <v>479.19</v>
      </c>
      <c r="F4474" s="6">
        <v>1111.1099999999999</v>
      </c>
      <c r="G4474" s="6">
        <v>1590.3</v>
      </c>
      <c r="H4474" s="6" t="str">
        <f>VLOOKUP(Tabla1[[#This Row],[Caja]],Originales!$I$3:$K$6,2,FALSE)</f>
        <v>Tenerife Norte</v>
      </c>
      <c r="I4474" s="6" t="str">
        <f>VLOOKUP(Tabla1[[#This Row],[Caja]],Originales!$I$3:$K$6,3,FALSE)</f>
        <v>Tenerife</v>
      </c>
      <c r="J4474" s="9" t="str">
        <f>VLOOKUP(Tabla1[[#This Row],[CodigoEmpleado]],Originales!$M$3:$P$13,2,FALSE)</f>
        <v>Luis</v>
      </c>
      <c r="K4474" s="10">
        <f>YEAR(Tabla1[[#This Row],[Fecha]])</f>
        <v>2012</v>
      </c>
      <c r="L4474" s="11">
        <f>MONTH(Tabla1[[#This Row],[Fecha]])</f>
        <v>9</v>
      </c>
      <c r="M4474" s="11">
        <f>DAY(Tabla1[[#This Row],[Fecha]])</f>
        <v>4</v>
      </c>
      <c r="N4474" s="11">
        <f>WEEKDAY(Tabla1[[#This Row],[Fecha]],2)</f>
        <v>2</v>
      </c>
      <c r="O4474" s="11" t="str">
        <f t="shared" si="69"/>
        <v>Martes</v>
      </c>
    </row>
    <row r="4475" spans="1:15" x14ac:dyDescent="0.25">
      <c r="A4475" s="4">
        <v>41156</v>
      </c>
      <c r="B4475">
        <v>1</v>
      </c>
      <c r="C4475">
        <v>2</v>
      </c>
      <c r="D4475" s="5" t="s">
        <v>40</v>
      </c>
      <c r="E4475" s="6">
        <v>495.02</v>
      </c>
      <c r="F4475" s="6">
        <v>1187.0999999999999</v>
      </c>
      <c r="G4475" s="6">
        <v>1682.12</v>
      </c>
      <c r="H4475" s="6" t="str">
        <f>VLOOKUP(Tabla1[[#This Row],[Caja]],Originales!$I$3:$K$6,2,FALSE)</f>
        <v>Tenerife Norte</v>
      </c>
      <c r="I4475" s="6" t="str">
        <f>VLOOKUP(Tabla1[[#This Row],[Caja]],Originales!$I$3:$K$6,3,FALSE)</f>
        <v>Tenerife</v>
      </c>
      <c r="J4475" s="9" t="str">
        <f>VLOOKUP(Tabla1[[#This Row],[CodigoEmpleado]],Originales!$M$3:$P$13,2,FALSE)</f>
        <v>Pepe</v>
      </c>
      <c r="K4475" s="10">
        <f>YEAR(Tabla1[[#This Row],[Fecha]])</f>
        <v>2012</v>
      </c>
      <c r="L4475" s="11">
        <f>MONTH(Tabla1[[#This Row],[Fecha]])</f>
        <v>9</v>
      </c>
      <c r="M4475" s="11">
        <f>DAY(Tabla1[[#This Row],[Fecha]])</f>
        <v>4</v>
      </c>
      <c r="N4475" s="11">
        <f>WEEKDAY(Tabla1[[#This Row],[Fecha]],2)</f>
        <v>2</v>
      </c>
      <c r="O4475" s="11" t="str">
        <f t="shared" si="69"/>
        <v>Martes</v>
      </c>
    </row>
    <row r="4476" spans="1:15" x14ac:dyDescent="0.25">
      <c r="A4476" s="4">
        <v>41156</v>
      </c>
      <c r="B4476">
        <v>2</v>
      </c>
      <c r="C4476">
        <v>1</v>
      </c>
      <c r="D4476" s="5" t="s">
        <v>41</v>
      </c>
      <c r="E4476" s="6">
        <v>511.53</v>
      </c>
      <c r="F4476" s="6">
        <v>1160.8900000000001</v>
      </c>
      <c r="G4476" s="6">
        <v>1672.42</v>
      </c>
      <c r="H4476" s="6" t="str">
        <f>VLOOKUP(Tabla1[[#This Row],[Caja]],Originales!$I$3:$K$6,2,FALSE)</f>
        <v>Tenerife Sur</v>
      </c>
      <c r="I4476" s="6" t="str">
        <f>VLOOKUP(Tabla1[[#This Row],[Caja]],Originales!$I$3:$K$6,3,FALSE)</f>
        <v>Tenerife</v>
      </c>
      <c r="J4476" s="9" t="str">
        <f>VLOOKUP(Tabla1[[#This Row],[CodigoEmpleado]],Originales!$M$3:$P$13,2,FALSE)</f>
        <v>Javi</v>
      </c>
      <c r="K4476" s="10">
        <f>YEAR(Tabla1[[#This Row],[Fecha]])</f>
        <v>2012</v>
      </c>
      <c r="L4476" s="11">
        <f>MONTH(Tabla1[[#This Row],[Fecha]])</f>
        <v>9</v>
      </c>
      <c r="M4476" s="11">
        <f>DAY(Tabla1[[#This Row],[Fecha]])</f>
        <v>4</v>
      </c>
      <c r="N4476" s="11">
        <f>WEEKDAY(Tabla1[[#This Row],[Fecha]],2)</f>
        <v>2</v>
      </c>
      <c r="O4476" s="11" t="str">
        <f t="shared" si="69"/>
        <v>Martes</v>
      </c>
    </row>
    <row r="4477" spans="1:15" x14ac:dyDescent="0.25">
      <c r="A4477" s="4">
        <v>41156</v>
      </c>
      <c r="B4477">
        <v>2</v>
      </c>
      <c r="C4477">
        <v>2</v>
      </c>
      <c r="D4477" s="5" t="s">
        <v>43</v>
      </c>
      <c r="E4477" s="6">
        <v>652.62</v>
      </c>
      <c r="F4477" s="6">
        <v>1080.55</v>
      </c>
      <c r="G4477" s="6">
        <v>1733.17</v>
      </c>
      <c r="H4477" s="6" t="str">
        <f>VLOOKUP(Tabla1[[#This Row],[Caja]],Originales!$I$3:$K$6,2,FALSE)</f>
        <v>Tenerife Sur</v>
      </c>
      <c r="I4477" s="6" t="str">
        <f>VLOOKUP(Tabla1[[#This Row],[Caja]],Originales!$I$3:$K$6,3,FALSE)</f>
        <v>Tenerife</v>
      </c>
      <c r="J4477" s="9" t="str">
        <f>VLOOKUP(Tabla1[[#This Row],[CodigoEmpleado]],Originales!$M$3:$P$13,2,FALSE)</f>
        <v>Jose</v>
      </c>
      <c r="K4477" s="10">
        <f>YEAR(Tabla1[[#This Row],[Fecha]])</f>
        <v>2012</v>
      </c>
      <c r="L4477" s="11">
        <f>MONTH(Tabla1[[#This Row],[Fecha]])</f>
        <v>9</v>
      </c>
      <c r="M4477" s="11">
        <f>DAY(Tabla1[[#This Row],[Fecha]])</f>
        <v>4</v>
      </c>
      <c r="N4477" s="11">
        <f>WEEKDAY(Tabla1[[#This Row],[Fecha]],2)</f>
        <v>2</v>
      </c>
      <c r="O4477" s="11" t="str">
        <f t="shared" si="69"/>
        <v>Martes</v>
      </c>
    </row>
    <row r="4478" spans="1:15" x14ac:dyDescent="0.25">
      <c r="A4478" s="4">
        <v>41156</v>
      </c>
      <c r="B4478">
        <v>3</v>
      </c>
      <c r="C4478">
        <v>1</v>
      </c>
      <c r="D4478" s="5" t="s">
        <v>47</v>
      </c>
      <c r="E4478" s="6">
        <v>508.86</v>
      </c>
      <c r="F4478" s="6">
        <v>1028.58</v>
      </c>
      <c r="G4478" s="6">
        <v>1537.44</v>
      </c>
      <c r="H4478" s="6" t="str">
        <f>VLOOKUP(Tabla1[[#This Row],[Caja]],Originales!$I$3:$K$6,2,FALSE)</f>
        <v>Las Canteras</v>
      </c>
      <c r="I4478" s="6" t="str">
        <f>VLOOKUP(Tabla1[[#This Row],[Caja]],Originales!$I$3:$K$6,3,FALSE)</f>
        <v>Las Palmas</v>
      </c>
      <c r="J4478" s="9" t="str">
        <f>VLOOKUP(Tabla1[[#This Row],[CodigoEmpleado]],Originales!$M$3:$P$13,2,FALSE)</f>
        <v>Toño</v>
      </c>
      <c r="K4478" s="10">
        <f>YEAR(Tabla1[[#This Row],[Fecha]])</f>
        <v>2012</v>
      </c>
      <c r="L4478" s="11">
        <f>MONTH(Tabla1[[#This Row],[Fecha]])</f>
        <v>9</v>
      </c>
      <c r="M4478" s="11">
        <f>DAY(Tabla1[[#This Row],[Fecha]])</f>
        <v>4</v>
      </c>
      <c r="N4478" s="11">
        <f>WEEKDAY(Tabla1[[#This Row],[Fecha]],2)</f>
        <v>2</v>
      </c>
      <c r="O4478" s="11" t="str">
        <f t="shared" si="69"/>
        <v>Martes</v>
      </c>
    </row>
    <row r="4479" spans="1:15" x14ac:dyDescent="0.25">
      <c r="A4479" s="4">
        <v>41156</v>
      </c>
      <c r="B4479">
        <v>3</v>
      </c>
      <c r="C4479">
        <v>2</v>
      </c>
      <c r="D4479" s="5" t="s">
        <v>24</v>
      </c>
      <c r="E4479" s="6">
        <v>562.04</v>
      </c>
      <c r="F4479" s="6">
        <v>1112.4100000000001</v>
      </c>
      <c r="G4479" s="6">
        <v>1674.45</v>
      </c>
      <c r="H4479" s="6" t="str">
        <f>VLOOKUP(Tabla1[[#This Row],[Caja]],Originales!$I$3:$K$6,2,FALSE)</f>
        <v>Las Canteras</v>
      </c>
      <c r="I4479" s="6" t="str">
        <f>VLOOKUP(Tabla1[[#This Row],[Caja]],Originales!$I$3:$K$6,3,FALSE)</f>
        <v>Las Palmas</v>
      </c>
      <c r="J4479" s="9" t="str">
        <f>VLOOKUP(Tabla1[[#This Row],[CodigoEmpleado]],Originales!$M$3:$P$13,2,FALSE)</f>
        <v>Ana</v>
      </c>
      <c r="K4479" s="10">
        <f>YEAR(Tabla1[[#This Row],[Fecha]])</f>
        <v>2012</v>
      </c>
      <c r="L4479" s="11">
        <f>MONTH(Tabla1[[#This Row],[Fecha]])</f>
        <v>9</v>
      </c>
      <c r="M4479" s="11">
        <f>DAY(Tabla1[[#This Row],[Fecha]])</f>
        <v>4</v>
      </c>
      <c r="N4479" s="11">
        <f>WEEKDAY(Tabla1[[#This Row],[Fecha]],2)</f>
        <v>2</v>
      </c>
      <c r="O4479" s="11" t="str">
        <f t="shared" si="69"/>
        <v>Martes</v>
      </c>
    </row>
    <row r="4480" spans="1:15" x14ac:dyDescent="0.25">
      <c r="A4480" s="4">
        <v>41156</v>
      </c>
      <c r="B4480">
        <v>4</v>
      </c>
      <c r="C4480">
        <v>1</v>
      </c>
      <c r="D4480" s="5" t="s">
        <v>30</v>
      </c>
      <c r="E4480" s="6">
        <v>484.91</v>
      </c>
      <c r="F4480" s="6">
        <v>1236.53</v>
      </c>
      <c r="G4480" s="6">
        <v>1721.44</v>
      </c>
      <c r="H4480" s="6" t="str">
        <f>VLOOKUP(Tabla1[[#This Row],[Caja]],Originales!$I$3:$K$6,2,FALSE)</f>
        <v>Telde</v>
      </c>
      <c r="I4480" s="6" t="str">
        <f>VLOOKUP(Tabla1[[#This Row],[Caja]],Originales!$I$3:$K$6,3,FALSE)</f>
        <v>Las Palmas</v>
      </c>
      <c r="J4480" s="9" t="str">
        <f>VLOOKUP(Tabla1[[#This Row],[CodigoEmpleado]],Originales!$M$3:$P$13,2,FALSE)</f>
        <v>Juan</v>
      </c>
      <c r="K4480" s="10">
        <f>YEAR(Tabla1[[#This Row],[Fecha]])</f>
        <v>2012</v>
      </c>
      <c r="L4480" s="11">
        <f>MONTH(Tabla1[[#This Row],[Fecha]])</f>
        <v>9</v>
      </c>
      <c r="M4480" s="11">
        <f>DAY(Tabla1[[#This Row],[Fecha]])</f>
        <v>4</v>
      </c>
      <c r="N4480" s="11">
        <f>WEEKDAY(Tabla1[[#This Row],[Fecha]],2)</f>
        <v>2</v>
      </c>
      <c r="O4480" s="11" t="str">
        <f t="shared" si="69"/>
        <v>Martes</v>
      </c>
    </row>
    <row r="4481" spans="1:15" x14ac:dyDescent="0.25">
      <c r="A4481" s="4">
        <v>41156</v>
      </c>
      <c r="B4481">
        <v>4</v>
      </c>
      <c r="C4481">
        <v>2</v>
      </c>
      <c r="D4481" s="5" t="s">
        <v>16</v>
      </c>
      <c r="E4481" s="6">
        <v>659.32</v>
      </c>
      <c r="F4481" s="6">
        <v>1121.6500000000001</v>
      </c>
      <c r="G4481" s="6">
        <v>1780.97</v>
      </c>
      <c r="H4481" s="6" t="str">
        <f>VLOOKUP(Tabla1[[#This Row],[Caja]],Originales!$I$3:$K$6,2,FALSE)</f>
        <v>Telde</v>
      </c>
      <c r="I4481" s="6" t="str">
        <f>VLOOKUP(Tabla1[[#This Row],[Caja]],Originales!$I$3:$K$6,3,FALSE)</f>
        <v>Las Palmas</v>
      </c>
      <c r="J4481" s="9" t="str">
        <f>VLOOKUP(Tabla1[[#This Row],[CodigoEmpleado]],Originales!$M$3:$P$13,2,FALSE)</f>
        <v>Jorge</v>
      </c>
      <c r="K4481" s="10">
        <f>YEAR(Tabla1[[#This Row],[Fecha]])</f>
        <v>2012</v>
      </c>
      <c r="L4481" s="11">
        <f>MONTH(Tabla1[[#This Row],[Fecha]])</f>
        <v>9</v>
      </c>
      <c r="M4481" s="11">
        <f>DAY(Tabla1[[#This Row],[Fecha]])</f>
        <v>4</v>
      </c>
      <c r="N4481" s="11">
        <f>WEEKDAY(Tabla1[[#This Row],[Fecha]],2)</f>
        <v>2</v>
      </c>
      <c r="O4481" s="11" t="str">
        <f t="shared" si="69"/>
        <v>Martes</v>
      </c>
    </row>
    <row r="4482" spans="1:15" x14ac:dyDescent="0.25">
      <c r="A4482" s="4">
        <v>41157</v>
      </c>
      <c r="B4482">
        <v>1</v>
      </c>
      <c r="C4482">
        <v>1</v>
      </c>
      <c r="D4482" s="5" t="s">
        <v>22</v>
      </c>
      <c r="E4482" s="6">
        <v>482.22</v>
      </c>
      <c r="F4482" s="6">
        <v>1191.22</v>
      </c>
      <c r="G4482" s="6">
        <v>1673.44</v>
      </c>
      <c r="H4482" s="6" t="str">
        <f>VLOOKUP(Tabla1[[#This Row],[Caja]],Originales!$I$3:$K$6,2,FALSE)</f>
        <v>Tenerife Norte</v>
      </c>
      <c r="I4482" s="6" t="str">
        <f>VLOOKUP(Tabla1[[#This Row],[Caja]],Originales!$I$3:$K$6,3,FALSE)</f>
        <v>Tenerife</v>
      </c>
      <c r="J4482" s="9" t="str">
        <f>VLOOKUP(Tabla1[[#This Row],[CodigoEmpleado]],Originales!$M$3:$P$13,2,FALSE)</f>
        <v>Paco</v>
      </c>
      <c r="K4482" s="10">
        <f>YEAR(Tabla1[[#This Row],[Fecha]])</f>
        <v>2012</v>
      </c>
      <c r="L4482" s="11">
        <f>MONTH(Tabla1[[#This Row],[Fecha]])</f>
        <v>9</v>
      </c>
      <c r="M4482" s="11">
        <f>DAY(Tabla1[[#This Row],[Fecha]])</f>
        <v>5</v>
      </c>
      <c r="N4482" s="11">
        <f>WEEKDAY(Tabla1[[#This Row],[Fecha]],2)</f>
        <v>3</v>
      </c>
      <c r="O4482" s="11" t="str">
        <f t="shared" ref="O4482:O4545" si="70">IF(N4482=1,"Lunes",IF(N4482=2,"Martes",IF(N4482=3,"Miércoles",IF(N4482=4,"Jueves",IF(N4482=5,"Viernes",IF(N4482=6,"Sábado","Domingo"))))))</f>
        <v>Miércoles</v>
      </c>
    </row>
    <row r="4483" spans="1:15" x14ac:dyDescent="0.25">
      <c r="A4483" s="4">
        <v>41157</v>
      </c>
      <c r="B4483">
        <v>1</v>
      </c>
      <c r="C4483">
        <v>2</v>
      </c>
      <c r="D4483" s="5" t="s">
        <v>27</v>
      </c>
      <c r="E4483" s="6">
        <v>662.65</v>
      </c>
      <c r="F4483" s="6">
        <v>1078.4100000000001</v>
      </c>
      <c r="G4483" s="6">
        <v>1741.06</v>
      </c>
      <c r="H4483" s="6" t="str">
        <f>VLOOKUP(Tabla1[[#This Row],[Caja]],Originales!$I$3:$K$6,2,FALSE)</f>
        <v>Tenerife Norte</v>
      </c>
      <c r="I4483" s="6" t="str">
        <f>VLOOKUP(Tabla1[[#This Row],[Caja]],Originales!$I$3:$K$6,3,FALSE)</f>
        <v>Tenerife</v>
      </c>
      <c r="J4483" s="9" t="str">
        <f>VLOOKUP(Tabla1[[#This Row],[CodigoEmpleado]],Originales!$M$3:$P$13,2,FALSE)</f>
        <v>Bea</v>
      </c>
      <c r="K4483" s="10">
        <f>YEAR(Tabla1[[#This Row],[Fecha]])</f>
        <v>2012</v>
      </c>
      <c r="L4483" s="11">
        <f>MONTH(Tabla1[[#This Row],[Fecha]])</f>
        <v>9</v>
      </c>
      <c r="M4483" s="11">
        <f>DAY(Tabla1[[#This Row],[Fecha]])</f>
        <v>5</v>
      </c>
      <c r="N4483" s="11">
        <f>WEEKDAY(Tabla1[[#This Row],[Fecha]],2)</f>
        <v>3</v>
      </c>
      <c r="O4483" s="11" t="str">
        <f t="shared" si="70"/>
        <v>Miércoles</v>
      </c>
    </row>
    <row r="4484" spans="1:15" x14ac:dyDescent="0.25">
      <c r="A4484" s="4">
        <v>41157</v>
      </c>
      <c r="B4484">
        <v>2</v>
      </c>
      <c r="C4484">
        <v>1</v>
      </c>
      <c r="D4484" s="5" t="s">
        <v>32</v>
      </c>
      <c r="E4484" s="6">
        <v>612.26</v>
      </c>
      <c r="F4484" s="6">
        <v>925.32</v>
      </c>
      <c r="G4484" s="6">
        <v>1537.58</v>
      </c>
      <c r="H4484" s="6" t="str">
        <f>VLOOKUP(Tabla1[[#This Row],[Caja]],Originales!$I$3:$K$6,2,FALSE)</f>
        <v>Tenerife Sur</v>
      </c>
      <c r="I4484" s="6" t="str">
        <f>VLOOKUP(Tabla1[[#This Row],[Caja]],Originales!$I$3:$K$6,3,FALSE)</f>
        <v>Tenerife</v>
      </c>
      <c r="J4484" s="9" t="str">
        <f>VLOOKUP(Tabla1[[#This Row],[CodigoEmpleado]],Originales!$M$3:$P$13,2,FALSE)</f>
        <v>Ana</v>
      </c>
      <c r="K4484" s="10">
        <f>YEAR(Tabla1[[#This Row],[Fecha]])</f>
        <v>2012</v>
      </c>
      <c r="L4484" s="11">
        <f>MONTH(Tabla1[[#This Row],[Fecha]])</f>
        <v>9</v>
      </c>
      <c r="M4484" s="11">
        <f>DAY(Tabla1[[#This Row],[Fecha]])</f>
        <v>5</v>
      </c>
      <c r="N4484" s="11">
        <f>WEEKDAY(Tabla1[[#This Row],[Fecha]],2)</f>
        <v>3</v>
      </c>
      <c r="O4484" s="11" t="str">
        <f t="shared" si="70"/>
        <v>Miércoles</v>
      </c>
    </row>
    <row r="4485" spans="1:15" x14ac:dyDescent="0.25">
      <c r="A4485" s="4">
        <v>41157</v>
      </c>
      <c r="B4485">
        <v>2</v>
      </c>
      <c r="C4485">
        <v>2</v>
      </c>
      <c r="D4485" s="5" t="s">
        <v>37</v>
      </c>
      <c r="E4485" s="6">
        <v>580.34</v>
      </c>
      <c r="F4485" s="6">
        <v>935.58</v>
      </c>
      <c r="G4485" s="6">
        <v>1515.92</v>
      </c>
      <c r="H4485" s="6" t="str">
        <f>VLOOKUP(Tabla1[[#This Row],[Caja]],Originales!$I$3:$K$6,2,FALSE)</f>
        <v>Tenerife Sur</v>
      </c>
      <c r="I4485" s="6" t="str">
        <f>VLOOKUP(Tabla1[[#This Row],[Caja]],Originales!$I$3:$K$6,3,FALSE)</f>
        <v>Tenerife</v>
      </c>
      <c r="J4485" s="9" t="str">
        <f>VLOOKUP(Tabla1[[#This Row],[CodigoEmpleado]],Originales!$M$3:$P$13,2,FALSE)</f>
        <v>Luis</v>
      </c>
      <c r="K4485" s="10">
        <f>YEAR(Tabla1[[#This Row],[Fecha]])</f>
        <v>2012</v>
      </c>
      <c r="L4485" s="11">
        <f>MONTH(Tabla1[[#This Row],[Fecha]])</f>
        <v>9</v>
      </c>
      <c r="M4485" s="11">
        <f>DAY(Tabla1[[#This Row],[Fecha]])</f>
        <v>5</v>
      </c>
      <c r="N4485" s="11">
        <f>WEEKDAY(Tabla1[[#This Row],[Fecha]],2)</f>
        <v>3</v>
      </c>
      <c r="O4485" s="11" t="str">
        <f t="shared" si="70"/>
        <v>Miércoles</v>
      </c>
    </row>
    <row r="4486" spans="1:15" x14ac:dyDescent="0.25">
      <c r="A4486" s="4">
        <v>41157</v>
      </c>
      <c r="B4486">
        <v>3</v>
      </c>
      <c r="C4486">
        <v>1</v>
      </c>
      <c r="D4486" s="5" t="s">
        <v>40</v>
      </c>
      <c r="E4486" s="6">
        <v>690.06</v>
      </c>
      <c r="F4486" s="6">
        <v>1065.82</v>
      </c>
      <c r="G4486" s="6">
        <v>1755.88</v>
      </c>
      <c r="H4486" s="6" t="str">
        <f>VLOOKUP(Tabla1[[#This Row],[Caja]],Originales!$I$3:$K$6,2,FALSE)</f>
        <v>Las Canteras</v>
      </c>
      <c r="I4486" s="6" t="str">
        <f>VLOOKUP(Tabla1[[#This Row],[Caja]],Originales!$I$3:$K$6,3,FALSE)</f>
        <v>Las Palmas</v>
      </c>
      <c r="J4486" s="9" t="str">
        <f>VLOOKUP(Tabla1[[#This Row],[CodigoEmpleado]],Originales!$M$3:$P$13,2,FALSE)</f>
        <v>Pepe</v>
      </c>
      <c r="K4486" s="10">
        <f>YEAR(Tabla1[[#This Row],[Fecha]])</f>
        <v>2012</v>
      </c>
      <c r="L4486" s="11">
        <f>MONTH(Tabla1[[#This Row],[Fecha]])</f>
        <v>9</v>
      </c>
      <c r="M4486" s="11">
        <f>DAY(Tabla1[[#This Row],[Fecha]])</f>
        <v>5</v>
      </c>
      <c r="N4486" s="11">
        <f>WEEKDAY(Tabla1[[#This Row],[Fecha]],2)</f>
        <v>3</v>
      </c>
      <c r="O4486" s="11" t="str">
        <f t="shared" si="70"/>
        <v>Miércoles</v>
      </c>
    </row>
    <row r="4487" spans="1:15" x14ac:dyDescent="0.25">
      <c r="A4487" s="4">
        <v>41157</v>
      </c>
      <c r="B4487">
        <v>3</v>
      </c>
      <c r="C4487">
        <v>2</v>
      </c>
      <c r="D4487" s="5" t="s">
        <v>41</v>
      </c>
      <c r="E4487" s="6">
        <v>496.92</v>
      </c>
      <c r="F4487" s="6">
        <v>1131.1500000000001</v>
      </c>
      <c r="G4487" s="6">
        <v>1628.07</v>
      </c>
      <c r="H4487" s="6" t="str">
        <f>VLOOKUP(Tabla1[[#This Row],[Caja]],Originales!$I$3:$K$6,2,FALSE)</f>
        <v>Las Canteras</v>
      </c>
      <c r="I4487" s="6" t="str">
        <f>VLOOKUP(Tabla1[[#This Row],[Caja]],Originales!$I$3:$K$6,3,FALSE)</f>
        <v>Las Palmas</v>
      </c>
      <c r="J4487" s="9" t="str">
        <f>VLOOKUP(Tabla1[[#This Row],[CodigoEmpleado]],Originales!$M$3:$P$13,2,FALSE)</f>
        <v>Javi</v>
      </c>
      <c r="K4487" s="10">
        <f>YEAR(Tabla1[[#This Row],[Fecha]])</f>
        <v>2012</v>
      </c>
      <c r="L4487" s="11">
        <f>MONTH(Tabla1[[#This Row],[Fecha]])</f>
        <v>9</v>
      </c>
      <c r="M4487" s="11">
        <f>DAY(Tabla1[[#This Row],[Fecha]])</f>
        <v>5</v>
      </c>
      <c r="N4487" s="11">
        <f>WEEKDAY(Tabla1[[#This Row],[Fecha]],2)</f>
        <v>3</v>
      </c>
      <c r="O4487" s="11" t="str">
        <f t="shared" si="70"/>
        <v>Miércoles</v>
      </c>
    </row>
    <row r="4488" spans="1:15" x14ac:dyDescent="0.25">
      <c r="A4488" s="4">
        <v>41157</v>
      </c>
      <c r="B4488">
        <v>4</v>
      </c>
      <c r="C4488">
        <v>1</v>
      </c>
      <c r="D4488" s="5" t="s">
        <v>43</v>
      </c>
      <c r="E4488" s="6">
        <v>451.6</v>
      </c>
      <c r="F4488" s="6">
        <v>1204.3399999999999</v>
      </c>
      <c r="G4488" s="6">
        <v>1655.94</v>
      </c>
      <c r="H4488" s="6" t="str">
        <f>VLOOKUP(Tabla1[[#This Row],[Caja]],Originales!$I$3:$K$6,2,FALSE)</f>
        <v>Telde</v>
      </c>
      <c r="I4488" s="6" t="str">
        <f>VLOOKUP(Tabla1[[#This Row],[Caja]],Originales!$I$3:$K$6,3,FALSE)</f>
        <v>Las Palmas</v>
      </c>
      <c r="J4488" s="9" t="str">
        <f>VLOOKUP(Tabla1[[#This Row],[CodigoEmpleado]],Originales!$M$3:$P$13,2,FALSE)</f>
        <v>Jose</v>
      </c>
      <c r="K4488" s="10">
        <f>YEAR(Tabla1[[#This Row],[Fecha]])</f>
        <v>2012</v>
      </c>
      <c r="L4488" s="11">
        <f>MONTH(Tabla1[[#This Row],[Fecha]])</f>
        <v>9</v>
      </c>
      <c r="M4488" s="11">
        <f>DAY(Tabla1[[#This Row],[Fecha]])</f>
        <v>5</v>
      </c>
      <c r="N4488" s="11">
        <f>WEEKDAY(Tabla1[[#This Row],[Fecha]],2)</f>
        <v>3</v>
      </c>
      <c r="O4488" s="11" t="str">
        <f t="shared" si="70"/>
        <v>Miércoles</v>
      </c>
    </row>
    <row r="4489" spans="1:15" x14ac:dyDescent="0.25">
      <c r="A4489" s="4">
        <v>41157</v>
      </c>
      <c r="B4489">
        <v>4</v>
      </c>
      <c r="C4489">
        <v>2</v>
      </c>
      <c r="D4489" s="5" t="s">
        <v>47</v>
      </c>
      <c r="E4489" s="6">
        <v>540.73</v>
      </c>
      <c r="F4489" s="6">
        <v>1246.76</v>
      </c>
      <c r="G4489" s="6">
        <v>1787.49</v>
      </c>
      <c r="H4489" s="6" t="str">
        <f>VLOOKUP(Tabla1[[#This Row],[Caja]],Originales!$I$3:$K$6,2,FALSE)</f>
        <v>Telde</v>
      </c>
      <c r="I4489" s="6" t="str">
        <f>VLOOKUP(Tabla1[[#This Row],[Caja]],Originales!$I$3:$K$6,3,FALSE)</f>
        <v>Las Palmas</v>
      </c>
      <c r="J4489" s="9" t="str">
        <f>VLOOKUP(Tabla1[[#This Row],[CodigoEmpleado]],Originales!$M$3:$P$13,2,FALSE)</f>
        <v>Toño</v>
      </c>
      <c r="K4489" s="10">
        <f>YEAR(Tabla1[[#This Row],[Fecha]])</f>
        <v>2012</v>
      </c>
      <c r="L4489" s="11">
        <f>MONTH(Tabla1[[#This Row],[Fecha]])</f>
        <v>9</v>
      </c>
      <c r="M4489" s="11">
        <f>DAY(Tabla1[[#This Row],[Fecha]])</f>
        <v>5</v>
      </c>
      <c r="N4489" s="11">
        <f>WEEKDAY(Tabla1[[#This Row],[Fecha]],2)</f>
        <v>3</v>
      </c>
      <c r="O4489" s="11" t="str">
        <f t="shared" si="70"/>
        <v>Miércoles</v>
      </c>
    </row>
    <row r="4490" spans="1:15" x14ac:dyDescent="0.25">
      <c r="A4490" s="4">
        <v>41158</v>
      </c>
      <c r="B4490">
        <v>1</v>
      </c>
      <c r="C4490">
        <v>1</v>
      </c>
      <c r="D4490" s="5" t="s">
        <v>24</v>
      </c>
      <c r="E4490" s="6">
        <v>589.97</v>
      </c>
      <c r="F4490" s="6">
        <v>1012.21</v>
      </c>
      <c r="G4490" s="6">
        <v>1602.18</v>
      </c>
      <c r="H4490" s="6" t="str">
        <f>VLOOKUP(Tabla1[[#This Row],[Caja]],Originales!$I$3:$K$6,2,FALSE)</f>
        <v>Tenerife Norte</v>
      </c>
      <c r="I4490" s="6" t="str">
        <f>VLOOKUP(Tabla1[[#This Row],[Caja]],Originales!$I$3:$K$6,3,FALSE)</f>
        <v>Tenerife</v>
      </c>
      <c r="J4490" s="9" t="str">
        <f>VLOOKUP(Tabla1[[#This Row],[CodigoEmpleado]],Originales!$M$3:$P$13,2,FALSE)</f>
        <v>Ana</v>
      </c>
      <c r="K4490" s="10">
        <f>YEAR(Tabla1[[#This Row],[Fecha]])</f>
        <v>2012</v>
      </c>
      <c r="L4490" s="11">
        <f>MONTH(Tabla1[[#This Row],[Fecha]])</f>
        <v>9</v>
      </c>
      <c r="M4490" s="11">
        <f>DAY(Tabla1[[#This Row],[Fecha]])</f>
        <v>6</v>
      </c>
      <c r="N4490" s="11">
        <f>WEEKDAY(Tabla1[[#This Row],[Fecha]],2)</f>
        <v>4</v>
      </c>
      <c r="O4490" s="11" t="str">
        <f t="shared" si="70"/>
        <v>Jueves</v>
      </c>
    </row>
    <row r="4491" spans="1:15" x14ac:dyDescent="0.25">
      <c r="A4491" s="4">
        <v>41158</v>
      </c>
      <c r="B4491">
        <v>1</v>
      </c>
      <c r="C4491">
        <v>2</v>
      </c>
      <c r="D4491" s="5" t="s">
        <v>30</v>
      </c>
      <c r="E4491" s="6">
        <v>497.93</v>
      </c>
      <c r="F4491" s="6">
        <v>1025.3</v>
      </c>
      <c r="G4491" s="6">
        <v>1523.23</v>
      </c>
      <c r="H4491" s="6" t="str">
        <f>VLOOKUP(Tabla1[[#This Row],[Caja]],Originales!$I$3:$K$6,2,FALSE)</f>
        <v>Tenerife Norte</v>
      </c>
      <c r="I4491" s="6" t="str">
        <f>VLOOKUP(Tabla1[[#This Row],[Caja]],Originales!$I$3:$K$6,3,FALSE)</f>
        <v>Tenerife</v>
      </c>
      <c r="J4491" s="9" t="str">
        <f>VLOOKUP(Tabla1[[#This Row],[CodigoEmpleado]],Originales!$M$3:$P$13,2,FALSE)</f>
        <v>Juan</v>
      </c>
      <c r="K4491" s="10">
        <f>YEAR(Tabla1[[#This Row],[Fecha]])</f>
        <v>2012</v>
      </c>
      <c r="L4491" s="11">
        <f>MONTH(Tabla1[[#This Row],[Fecha]])</f>
        <v>9</v>
      </c>
      <c r="M4491" s="11">
        <f>DAY(Tabla1[[#This Row],[Fecha]])</f>
        <v>6</v>
      </c>
      <c r="N4491" s="11">
        <f>WEEKDAY(Tabla1[[#This Row],[Fecha]],2)</f>
        <v>4</v>
      </c>
      <c r="O4491" s="11" t="str">
        <f t="shared" si="70"/>
        <v>Jueves</v>
      </c>
    </row>
    <row r="4492" spans="1:15" x14ac:dyDescent="0.25">
      <c r="A4492" s="4">
        <v>41158</v>
      </c>
      <c r="B4492">
        <v>2</v>
      </c>
      <c r="C4492">
        <v>1</v>
      </c>
      <c r="D4492" s="5" t="s">
        <v>16</v>
      </c>
      <c r="E4492" s="6">
        <v>593.57000000000005</v>
      </c>
      <c r="F4492" s="6">
        <v>1036.3699999999999</v>
      </c>
      <c r="G4492" s="6">
        <v>1629.94</v>
      </c>
      <c r="H4492" s="6" t="str">
        <f>VLOOKUP(Tabla1[[#This Row],[Caja]],Originales!$I$3:$K$6,2,FALSE)</f>
        <v>Tenerife Sur</v>
      </c>
      <c r="I4492" s="6" t="str">
        <f>VLOOKUP(Tabla1[[#This Row],[Caja]],Originales!$I$3:$K$6,3,FALSE)</f>
        <v>Tenerife</v>
      </c>
      <c r="J4492" s="9" t="str">
        <f>VLOOKUP(Tabla1[[#This Row],[CodigoEmpleado]],Originales!$M$3:$P$13,2,FALSE)</f>
        <v>Jorge</v>
      </c>
      <c r="K4492" s="10">
        <f>YEAR(Tabla1[[#This Row],[Fecha]])</f>
        <v>2012</v>
      </c>
      <c r="L4492" s="11">
        <f>MONTH(Tabla1[[#This Row],[Fecha]])</f>
        <v>9</v>
      </c>
      <c r="M4492" s="11">
        <f>DAY(Tabla1[[#This Row],[Fecha]])</f>
        <v>6</v>
      </c>
      <c r="N4492" s="11">
        <f>WEEKDAY(Tabla1[[#This Row],[Fecha]],2)</f>
        <v>4</v>
      </c>
      <c r="O4492" s="11" t="str">
        <f t="shared" si="70"/>
        <v>Jueves</v>
      </c>
    </row>
    <row r="4493" spans="1:15" x14ac:dyDescent="0.25">
      <c r="A4493" s="4">
        <v>41158</v>
      </c>
      <c r="B4493">
        <v>2</v>
      </c>
      <c r="C4493">
        <v>2</v>
      </c>
      <c r="D4493" s="5" t="s">
        <v>22</v>
      </c>
      <c r="E4493" s="6">
        <v>731.75</v>
      </c>
      <c r="F4493" s="6">
        <v>1104.83</v>
      </c>
      <c r="G4493" s="6">
        <v>1836.58</v>
      </c>
      <c r="H4493" s="6" t="str">
        <f>VLOOKUP(Tabla1[[#This Row],[Caja]],Originales!$I$3:$K$6,2,FALSE)</f>
        <v>Tenerife Sur</v>
      </c>
      <c r="I4493" s="6" t="str">
        <f>VLOOKUP(Tabla1[[#This Row],[Caja]],Originales!$I$3:$K$6,3,FALSE)</f>
        <v>Tenerife</v>
      </c>
      <c r="J4493" s="9" t="str">
        <f>VLOOKUP(Tabla1[[#This Row],[CodigoEmpleado]],Originales!$M$3:$P$13,2,FALSE)</f>
        <v>Paco</v>
      </c>
      <c r="K4493" s="10">
        <f>YEAR(Tabla1[[#This Row],[Fecha]])</f>
        <v>2012</v>
      </c>
      <c r="L4493" s="11">
        <f>MONTH(Tabla1[[#This Row],[Fecha]])</f>
        <v>9</v>
      </c>
      <c r="M4493" s="11">
        <f>DAY(Tabla1[[#This Row],[Fecha]])</f>
        <v>6</v>
      </c>
      <c r="N4493" s="11">
        <f>WEEKDAY(Tabla1[[#This Row],[Fecha]],2)</f>
        <v>4</v>
      </c>
      <c r="O4493" s="11" t="str">
        <f t="shared" si="70"/>
        <v>Jueves</v>
      </c>
    </row>
    <row r="4494" spans="1:15" x14ac:dyDescent="0.25">
      <c r="A4494" s="4">
        <v>41158</v>
      </c>
      <c r="B4494">
        <v>3</v>
      </c>
      <c r="C4494">
        <v>1</v>
      </c>
      <c r="D4494" s="5" t="s">
        <v>27</v>
      </c>
      <c r="E4494" s="6">
        <v>513.13</v>
      </c>
      <c r="F4494" s="6">
        <v>1074.8699999999999</v>
      </c>
      <c r="G4494" s="6">
        <v>1588</v>
      </c>
      <c r="H4494" s="6" t="str">
        <f>VLOOKUP(Tabla1[[#This Row],[Caja]],Originales!$I$3:$K$6,2,FALSE)</f>
        <v>Las Canteras</v>
      </c>
      <c r="I4494" s="6" t="str">
        <f>VLOOKUP(Tabla1[[#This Row],[Caja]],Originales!$I$3:$K$6,3,FALSE)</f>
        <v>Las Palmas</v>
      </c>
      <c r="J4494" s="9" t="str">
        <f>VLOOKUP(Tabla1[[#This Row],[CodigoEmpleado]],Originales!$M$3:$P$13,2,FALSE)</f>
        <v>Bea</v>
      </c>
      <c r="K4494" s="10">
        <f>YEAR(Tabla1[[#This Row],[Fecha]])</f>
        <v>2012</v>
      </c>
      <c r="L4494" s="11">
        <f>MONTH(Tabla1[[#This Row],[Fecha]])</f>
        <v>9</v>
      </c>
      <c r="M4494" s="11">
        <f>DAY(Tabla1[[#This Row],[Fecha]])</f>
        <v>6</v>
      </c>
      <c r="N4494" s="11">
        <f>WEEKDAY(Tabla1[[#This Row],[Fecha]],2)</f>
        <v>4</v>
      </c>
      <c r="O4494" s="11" t="str">
        <f t="shared" si="70"/>
        <v>Jueves</v>
      </c>
    </row>
    <row r="4495" spans="1:15" x14ac:dyDescent="0.25">
      <c r="A4495" s="4">
        <v>41158</v>
      </c>
      <c r="B4495">
        <v>3</v>
      </c>
      <c r="C4495">
        <v>2</v>
      </c>
      <c r="D4495" s="5" t="s">
        <v>32</v>
      </c>
      <c r="E4495" s="6">
        <v>539.86</v>
      </c>
      <c r="F4495" s="6">
        <v>1038.81</v>
      </c>
      <c r="G4495" s="6">
        <v>1578.67</v>
      </c>
      <c r="H4495" s="6" t="str">
        <f>VLOOKUP(Tabla1[[#This Row],[Caja]],Originales!$I$3:$K$6,2,FALSE)</f>
        <v>Las Canteras</v>
      </c>
      <c r="I4495" s="6" t="str">
        <f>VLOOKUP(Tabla1[[#This Row],[Caja]],Originales!$I$3:$K$6,3,FALSE)</f>
        <v>Las Palmas</v>
      </c>
      <c r="J4495" s="9" t="str">
        <f>VLOOKUP(Tabla1[[#This Row],[CodigoEmpleado]],Originales!$M$3:$P$13,2,FALSE)</f>
        <v>Ana</v>
      </c>
      <c r="K4495" s="10">
        <f>YEAR(Tabla1[[#This Row],[Fecha]])</f>
        <v>2012</v>
      </c>
      <c r="L4495" s="11">
        <f>MONTH(Tabla1[[#This Row],[Fecha]])</f>
        <v>9</v>
      </c>
      <c r="M4495" s="11">
        <f>DAY(Tabla1[[#This Row],[Fecha]])</f>
        <v>6</v>
      </c>
      <c r="N4495" s="11">
        <f>WEEKDAY(Tabla1[[#This Row],[Fecha]],2)</f>
        <v>4</v>
      </c>
      <c r="O4495" s="11" t="str">
        <f t="shared" si="70"/>
        <v>Jueves</v>
      </c>
    </row>
    <row r="4496" spans="1:15" x14ac:dyDescent="0.25">
      <c r="A4496" s="4">
        <v>41158</v>
      </c>
      <c r="B4496">
        <v>4</v>
      </c>
      <c r="C4496">
        <v>1</v>
      </c>
      <c r="D4496" s="5" t="s">
        <v>37</v>
      </c>
      <c r="E4496" s="6">
        <v>694.57</v>
      </c>
      <c r="F4496" s="6">
        <v>1086.6400000000001</v>
      </c>
      <c r="G4496" s="6">
        <v>1781.21</v>
      </c>
      <c r="H4496" s="6" t="str">
        <f>VLOOKUP(Tabla1[[#This Row],[Caja]],Originales!$I$3:$K$6,2,FALSE)</f>
        <v>Telde</v>
      </c>
      <c r="I4496" s="6" t="str">
        <f>VLOOKUP(Tabla1[[#This Row],[Caja]],Originales!$I$3:$K$6,3,FALSE)</f>
        <v>Las Palmas</v>
      </c>
      <c r="J4496" s="9" t="str">
        <f>VLOOKUP(Tabla1[[#This Row],[CodigoEmpleado]],Originales!$M$3:$P$13,2,FALSE)</f>
        <v>Luis</v>
      </c>
      <c r="K4496" s="10">
        <f>YEAR(Tabla1[[#This Row],[Fecha]])</f>
        <v>2012</v>
      </c>
      <c r="L4496" s="11">
        <f>MONTH(Tabla1[[#This Row],[Fecha]])</f>
        <v>9</v>
      </c>
      <c r="M4496" s="11">
        <f>DAY(Tabla1[[#This Row],[Fecha]])</f>
        <v>6</v>
      </c>
      <c r="N4496" s="11">
        <f>WEEKDAY(Tabla1[[#This Row],[Fecha]],2)</f>
        <v>4</v>
      </c>
      <c r="O4496" s="11" t="str">
        <f t="shared" si="70"/>
        <v>Jueves</v>
      </c>
    </row>
    <row r="4497" spans="1:15" x14ac:dyDescent="0.25">
      <c r="A4497" s="4">
        <v>41158</v>
      </c>
      <c r="B4497">
        <v>4</v>
      </c>
      <c r="C4497">
        <v>2</v>
      </c>
      <c r="D4497" s="5" t="s">
        <v>40</v>
      </c>
      <c r="E4497" s="6">
        <v>466.25</v>
      </c>
      <c r="F4497" s="6">
        <v>1084.71</v>
      </c>
      <c r="G4497" s="6">
        <v>1550.96</v>
      </c>
      <c r="H4497" s="6" t="str">
        <f>VLOOKUP(Tabla1[[#This Row],[Caja]],Originales!$I$3:$K$6,2,FALSE)</f>
        <v>Telde</v>
      </c>
      <c r="I4497" s="6" t="str">
        <f>VLOOKUP(Tabla1[[#This Row],[Caja]],Originales!$I$3:$K$6,3,FALSE)</f>
        <v>Las Palmas</v>
      </c>
      <c r="J4497" s="9" t="str">
        <f>VLOOKUP(Tabla1[[#This Row],[CodigoEmpleado]],Originales!$M$3:$P$13,2,FALSE)</f>
        <v>Pepe</v>
      </c>
      <c r="K4497" s="10">
        <f>YEAR(Tabla1[[#This Row],[Fecha]])</f>
        <v>2012</v>
      </c>
      <c r="L4497" s="11">
        <f>MONTH(Tabla1[[#This Row],[Fecha]])</f>
        <v>9</v>
      </c>
      <c r="M4497" s="11">
        <f>DAY(Tabla1[[#This Row],[Fecha]])</f>
        <v>6</v>
      </c>
      <c r="N4497" s="11">
        <f>WEEKDAY(Tabla1[[#This Row],[Fecha]],2)</f>
        <v>4</v>
      </c>
      <c r="O4497" s="11" t="str">
        <f t="shared" si="70"/>
        <v>Jueves</v>
      </c>
    </row>
    <row r="4498" spans="1:15" x14ac:dyDescent="0.25">
      <c r="A4498" s="4">
        <v>41159</v>
      </c>
      <c r="B4498">
        <v>1</v>
      </c>
      <c r="C4498">
        <v>1</v>
      </c>
      <c r="D4498" s="5" t="s">
        <v>41</v>
      </c>
      <c r="E4498" s="6">
        <v>543.75</v>
      </c>
      <c r="F4498" s="6">
        <v>1186.77</v>
      </c>
      <c r="G4498" s="6">
        <v>1730.52</v>
      </c>
      <c r="H4498" s="6" t="str">
        <f>VLOOKUP(Tabla1[[#This Row],[Caja]],Originales!$I$3:$K$6,2,FALSE)</f>
        <v>Tenerife Norte</v>
      </c>
      <c r="I4498" s="6" t="str">
        <f>VLOOKUP(Tabla1[[#This Row],[Caja]],Originales!$I$3:$K$6,3,FALSE)</f>
        <v>Tenerife</v>
      </c>
      <c r="J4498" s="9" t="str">
        <f>VLOOKUP(Tabla1[[#This Row],[CodigoEmpleado]],Originales!$M$3:$P$13,2,FALSE)</f>
        <v>Javi</v>
      </c>
      <c r="K4498" s="10">
        <f>YEAR(Tabla1[[#This Row],[Fecha]])</f>
        <v>2012</v>
      </c>
      <c r="L4498" s="11">
        <f>MONTH(Tabla1[[#This Row],[Fecha]])</f>
        <v>9</v>
      </c>
      <c r="M4498" s="11">
        <f>DAY(Tabla1[[#This Row],[Fecha]])</f>
        <v>7</v>
      </c>
      <c r="N4498" s="11">
        <f>WEEKDAY(Tabla1[[#This Row],[Fecha]],2)</f>
        <v>5</v>
      </c>
      <c r="O4498" s="11" t="str">
        <f t="shared" si="70"/>
        <v>Viernes</v>
      </c>
    </row>
    <row r="4499" spans="1:15" x14ac:dyDescent="0.25">
      <c r="A4499" s="4">
        <v>41159</v>
      </c>
      <c r="B4499">
        <v>1</v>
      </c>
      <c r="C4499">
        <v>2</v>
      </c>
      <c r="D4499" s="5" t="s">
        <v>43</v>
      </c>
      <c r="E4499" s="6">
        <v>441.8</v>
      </c>
      <c r="F4499" s="6">
        <v>1131.1300000000001</v>
      </c>
      <c r="G4499" s="6">
        <v>1572.93</v>
      </c>
      <c r="H4499" s="6" t="str">
        <f>VLOOKUP(Tabla1[[#This Row],[Caja]],Originales!$I$3:$K$6,2,FALSE)</f>
        <v>Tenerife Norte</v>
      </c>
      <c r="I4499" s="6" t="str">
        <f>VLOOKUP(Tabla1[[#This Row],[Caja]],Originales!$I$3:$K$6,3,FALSE)</f>
        <v>Tenerife</v>
      </c>
      <c r="J4499" s="9" t="str">
        <f>VLOOKUP(Tabla1[[#This Row],[CodigoEmpleado]],Originales!$M$3:$P$13,2,FALSE)</f>
        <v>Jose</v>
      </c>
      <c r="K4499" s="10">
        <f>YEAR(Tabla1[[#This Row],[Fecha]])</f>
        <v>2012</v>
      </c>
      <c r="L4499" s="11">
        <f>MONTH(Tabla1[[#This Row],[Fecha]])</f>
        <v>9</v>
      </c>
      <c r="M4499" s="11">
        <f>DAY(Tabla1[[#This Row],[Fecha]])</f>
        <v>7</v>
      </c>
      <c r="N4499" s="11">
        <f>WEEKDAY(Tabla1[[#This Row],[Fecha]],2)</f>
        <v>5</v>
      </c>
      <c r="O4499" s="11" t="str">
        <f t="shared" si="70"/>
        <v>Viernes</v>
      </c>
    </row>
    <row r="4500" spans="1:15" x14ac:dyDescent="0.25">
      <c r="A4500" s="4">
        <v>41159</v>
      </c>
      <c r="B4500">
        <v>2</v>
      </c>
      <c r="C4500">
        <v>1</v>
      </c>
      <c r="D4500" s="5" t="s">
        <v>47</v>
      </c>
      <c r="E4500" s="6">
        <v>596.59</v>
      </c>
      <c r="F4500" s="6">
        <v>1098.6099999999999</v>
      </c>
      <c r="G4500" s="6">
        <v>1695.2</v>
      </c>
      <c r="H4500" s="6" t="str">
        <f>VLOOKUP(Tabla1[[#This Row],[Caja]],Originales!$I$3:$K$6,2,FALSE)</f>
        <v>Tenerife Sur</v>
      </c>
      <c r="I4500" s="6" t="str">
        <f>VLOOKUP(Tabla1[[#This Row],[Caja]],Originales!$I$3:$K$6,3,FALSE)</f>
        <v>Tenerife</v>
      </c>
      <c r="J4500" s="9" t="str">
        <f>VLOOKUP(Tabla1[[#This Row],[CodigoEmpleado]],Originales!$M$3:$P$13,2,FALSE)</f>
        <v>Toño</v>
      </c>
      <c r="K4500" s="10">
        <f>YEAR(Tabla1[[#This Row],[Fecha]])</f>
        <v>2012</v>
      </c>
      <c r="L4500" s="11">
        <f>MONTH(Tabla1[[#This Row],[Fecha]])</f>
        <v>9</v>
      </c>
      <c r="M4500" s="11">
        <f>DAY(Tabla1[[#This Row],[Fecha]])</f>
        <v>7</v>
      </c>
      <c r="N4500" s="11">
        <f>WEEKDAY(Tabla1[[#This Row],[Fecha]],2)</f>
        <v>5</v>
      </c>
      <c r="O4500" s="11" t="str">
        <f t="shared" si="70"/>
        <v>Viernes</v>
      </c>
    </row>
    <row r="4501" spans="1:15" x14ac:dyDescent="0.25">
      <c r="A4501" s="4">
        <v>41159</v>
      </c>
      <c r="B4501">
        <v>2</v>
      </c>
      <c r="C4501">
        <v>2</v>
      </c>
      <c r="D4501" s="5" t="s">
        <v>24</v>
      </c>
      <c r="E4501" s="6">
        <v>682.83</v>
      </c>
      <c r="F4501" s="6">
        <v>1371.03</v>
      </c>
      <c r="G4501" s="6">
        <v>2053.86</v>
      </c>
      <c r="H4501" s="6" t="str">
        <f>VLOOKUP(Tabla1[[#This Row],[Caja]],Originales!$I$3:$K$6,2,FALSE)</f>
        <v>Tenerife Sur</v>
      </c>
      <c r="I4501" s="6" t="str">
        <f>VLOOKUP(Tabla1[[#This Row],[Caja]],Originales!$I$3:$K$6,3,FALSE)</f>
        <v>Tenerife</v>
      </c>
      <c r="J4501" s="9" t="str">
        <f>VLOOKUP(Tabla1[[#This Row],[CodigoEmpleado]],Originales!$M$3:$P$13,2,FALSE)</f>
        <v>Ana</v>
      </c>
      <c r="K4501" s="10">
        <f>YEAR(Tabla1[[#This Row],[Fecha]])</f>
        <v>2012</v>
      </c>
      <c r="L4501" s="11">
        <f>MONTH(Tabla1[[#This Row],[Fecha]])</f>
        <v>9</v>
      </c>
      <c r="M4501" s="11">
        <f>DAY(Tabla1[[#This Row],[Fecha]])</f>
        <v>7</v>
      </c>
      <c r="N4501" s="11">
        <f>WEEKDAY(Tabla1[[#This Row],[Fecha]],2)</f>
        <v>5</v>
      </c>
      <c r="O4501" s="11" t="str">
        <f t="shared" si="70"/>
        <v>Viernes</v>
      </c>
    </row>
    <row r="4502" spans="1:15" x14ac:dyDescent="0.25">
      <c r="A4502" s="4">
        <v>41159</v>
      </c>
      <c r="B4502">
        <v>3</v>
      </c>
      <c r="C4502">
        <v>1</v>
      </c>
      <c r="D4502" s="5" t="s">
        <v>30</v>
      </c>
      <c r="E4502" s="6">
        <v>507.12</v>
      </c>
      <c r="F4502" s="6">
        <v>1117.78</v>
      </c>
      <c r="G4502" s="6">
        <v>1624.9</v>
      </c>
      <c r="H4502" s="6" t="str">
        <f>VLOOKUP(Tabla1[[#This Row],[Caja]],Originales!$I$3:$K$6,2,FALSE)</f>
        <v>Las Canteras</v>
      </c>
      <c r="I4502" s="6" t="str">
        <f>VLOOKUP(Tabla1[[#This Row],[Caja]],Originales!$I$3:$K$6,3,FALSE)</f>
        <v>Las Palmas</v>
      </c>
      <c r="J4502" s="9" t="str">
        <f>VLOOKUP(Tabla1[[#This Row],[CodigoEmpleado]],Originales!$M$3:$P$13,2,FALSE)</f>
        <v>Juan</v>
      </c>
      <c r="K4502" s="10">
        <f>YEAR(Tabla1[[#This Row],[Fecha]])</f>
        <v>2012</v>
      </c>
      <c r="L4502" s="11">
        <f>MONTH(Tabla1[[#This Row],[Fecha]])</f>
        <v>9</v>
      </c>
      <c r="M4502" s="11">
        <f>DAY(Tabla1[[#This Row],[Fecha]])</f>
        <v>7</v>
      </c>
      <c r="N4502" s="11">
        <f>WEEKDAY(Tabla1[[#This Row],[Fecha]],2)</f>
        <v>5</v>
      </c>
      <c r="O4502" s="11" t="str">
        <f t="shared" si="70"/>
        <v>Viernes</v>
      </c>
    </row>
    <row r="4503" spans="1:15" x14ac:dyDescent="0.25">
      <c r="A4503" s="4">
        <v>41159</v>
      </c>
      <c r="B4503">
        <v>3</v>
      </c>
      <c r="C4503">
        <v>2</v>
      </c>
      <c r="D4503" s="5" t="s">
        <v>16</v>
      </c>
      <c r="E4503" s="6">
        <v>632.64</v>
      </c>
      <c r="F4503" s="6">
        <v>1305.5</v>
      </c>
      <c r="G4503" s="6">
        <v>1938.14</v>
      </c>
      <c r="H4503" s="6" t="str">
        <f>VLOOKUP(Tabla1[[#This Row],[Caja]],Originales!$I$3:$K$6,2,FALSE)</f>
        <v>Las Canteras</v>
      </c>
      <c r="I4503" s="6" t="str">
        <f>VLOOKUP(Tabla1[[#This Row],[Caja]],Originales!$I$3:$K$6,3,FALSE)</f>
        <v>Las Palmas</v>
      </c>
      <c r="J4503" s="9" t="str">
        <f>VLOOKUP(Tabla1[[#This Row],[CodigoEmpleado]],Originales!$M$3:$P$13,2,FALSE)</f>
        <v>Jorge</v>
      </c>
      <c r="K4503" s="10">
        <f>YEAR(Tabla1[[#This Row],[Fecha]])</f>
        <v>2012</v>
      </c>
      <c r="L4503" s="11">
        <f>MONTH(Tabla1[[#This Row],[Fecha]])</f>
        <v>9</v>
      </c>
      <c r="M4503" s="11">
        <f>DAY(Tabla1[[#This Row],[Fecha]])</f>
        <v>7</v>
      </c>
      <c r="N4503" s="11">
        <f>WEEKDAY(Tabla1[[#This Row],[Fecha]],2)</f>
        <v>5</v>
      </c>
      <c r="O4503" s="11" t="str">
        <f t="shared" si="70"/>
        <v>Viernes</v>
      </c>
    </row>
    <row r="4504" spans="1:15" x14ac:dyDescent="0.25">
      <c r="A4504" s="4">
        <v>41159</v>
      </c>
      <c r="B4504">
        <v>4</v>
      </c>
      <c r="C4504">
        <v>1</v>
      </c>
      <c r="D4504" s="5" t="s">
        <v>22</v>
      </c>
      <c r="E4504" s="6">
        <v>426.06</v>
      </c>
      <c r="F4504" s="6">
        <v>1126.3900000000001</v>
      </c>
      <c r="G4504" s="6">
        <v>1552.45</v>
      </c>
      <c r="H4504" s="6" t="str">
        <f>VLOOKUP(Tabla1[[#This Row],[Caja]],Originales!$I$3:$K$6,2,FALSE)</f>
        <v>Telde</v>
      </c>
      <c r="I4504" s="6" t="str">
        <f>VLOOKUP(Tabla1[[#This Row],[Caja]],Originales!$I$3:$K$6,3,FALSE)</f>
        <v>Las Palmas</v>
      </c>
      <c r="J4504" s="9" t="str">
        <f>VLOOKUP(Tabla1[[#This Row],[CodigoEmpleado]],Originales!$M$3:$P$13,2,FALSE)</f>
        <v>Paco</v>
      </c>
      <c r="K4504" s="10">
        <f>YEAR(Tabla1[[#This Row],[Fecha]])</f>
        <v>2012</v>
      </c>
      <c r="L4504" s="11">
        <f>MONTH(Tabla1[[#This Row],[Fecha]])</f>
        <v>9</v>
      </c>
      <c r="M4504" s="11">
        <f>DAY(Tabla1[[#This Row],[Fecha]])</f>
        <v>7</v>
      </c>
      <c r="N4504" s="11">
        <f>WEEKDAY(Tabla1[[#This Row],[Fecha]],2)</f>
        <v>5</v>
      </c>
      <c r="O4504" s="11" t="str">
        <f t="shared" si="70"/>
        <v>Viernes</v>
      </c>
    </row>
    <row r="4505" spans="1:15" x14ac:dyDescent="0.25">
      <c r="A4505" s="4">
        <v>41159</v>
      </c>
      <c r="B4505">
        <v>4</v>
      </c>
      <c r="C4505">
        <v>2</v>
      </c>
      <c r="D4505" s="5" t="s">
        <v>27</v>
      </c>
      <c r="E4505" s="6">
        <v>544.27</v>
      </c>
      <c r="F4505" s="6">
        <v>1270.52</v>
      </c>
      <c r="G4505" s="6">
        <v>1814.79</v>
      </c>
      <c r="H4505" s="6" t="str">
        <f>VLOOKUP(Tabla1[[#This Row],[Caja]],Originales!$I$3:$K$6,2,FALSE)</f>
        <v>Telde</v>
      </c>
      <c r="I4505" s="6" t="str">
        <f>VLOOKUP(Tabla1[[#This Row],[Caja]],Originales!$I$3:$K$6,3,FALSE)</f>
        <v>Las Palmas</v>
      </c>
      <c r="J4505" s="9" t="str">
        <f>VLOOKUP(Tabla1[[#This Row],[CodigoEmpleado]],Originales!$M$3:$P$13,2,FALSE)</f>
        <v>Bea</v>
      </c>
      <c r="K4505" s="10">
        <f>YEAR(Tabla1[[#This Row],[Fecha]])</f>
        <v>2012</v>
      </c>
      <c r="L4505" s="11">
        <f>MONTH(Tabla1[[#This Row],[Fecha]])</f>
        <v>9</v>
      </c>
      <c r="M4505" s="11">
        <f>DAY(Tabla1[[#This Row],[Fecha]])</f>
        <v>7</v>
      </c>
      <c r="N4505" s="11">
        <f>WEEKDAY(Tabla1[[#This Row],[Fecha]],2)</f>
        <v>5</v>
      </c>
      <c r="O4505" s="11" t="str">
        <f t="shared" si="70"/>
        <v>Viernes</v>
      </c>
    </row>
    <row r="4506" spans="1:15" x14ac:dyDescent="0.25">
      <c r="A4506" s="4">
        <v>41160</v>
      </c>
      <c r="B4506">
        <v>1</v>
      </c>
      <c r="C4506">
        <v>1</v>
      </c>
      <c r="D4506" s="5" t="s">
        <v>32</v>
      </c>
      <c r="E4506" s="6">
        <v>624.96</v>
      </c>
      <c r="F4506" s="6">
        <v>1044.6300000000001</v>
      </c>
      <c r="G4506" s="6">
        <v>1669.59</v>
      </c>
      <c r="H4506" s="6" t="str">
        <f>VLOOKUP(Tabla1[[#This Row],[Caja]],Originales!$I$3:$K$6,2,FALSE)</f>
        <v>Tenerife Norte</v>
      </c>
      <c r="I4506" s="6" t="str">
        <f>VLOOKUP(Tabla1[[#This Row],[Caja]],Originales!$I$3:$K$6,3,FALSE)</f>
        <v>Tenerife</v>
      </c>
      <c r="J4506" s="9" t="str">
        <f>VLOOKUP(Tabla1[[#This Row],[CodigoEmpleado]],Originales!$M$3:$P$13,2,FALSE)</f>
        <v>Ana</v>
      </c>
      <c r="K4506" s="10">
        <f>YEAR(Tabla1[[#This Row],[Fecha]])</f>
        <v>2012</v>
      </c>
      <c r="L4506" s="11">
        <f>MONTH(Tabla1[[#This Row],[Fecha]])</f>
        <v>9</v>
      </c>
      <c r="M4506" s="11">
        <f>DAY(Tabla1[[#This Row],[Fecha]])</f>
        <v>8</v>
      </c>
      <c r="N4506" s="11">
        <f>WEEKDAY(Tabla1[[#This Row],[Fecha]],2)</f>
        <v>6</v>
      </c>
      <c r="O4506" s="11" t="str">
        <f t="shared" si="70"/>
        <v>Sábado</v>
      </c>
    </row>
    <row r="4507" spans="1:15" x14ac:dyDescent="0.25">
      <c r="A4507" s="4">
        <v>41160</v>
      </c>
      <c r="B4507">
        <v>1</v>
      </c>
      <c r="C4507">
        <v>2</v>
      </c>
      <c r="D4507" s="5" t="s">
        <v>37</v>
      </c>
      <c r="E4507" s="6">
        <v>802.36</v>
      </c>
      <c r="F4507" s="6">
        <v>1254.3499999999999</v>
      </c>
      <c r="G4507" s="6">
        <v>2056.71</v>
      </c>
      <c r="H4507" s="6" t="str">
        <f>VLOOKUP(Tabla1[[#This Row],[Caja]],Originales!$I$3:$K$6,2,FALSE)</f>
        <v>Tenerife Norte</v>
      </c>
      <c r="I4507" s="6" t="str">
        <f>VLOOKUP(Tabla1[[#This Row],[Caja]],Originales!$I$3:$K$6,3,FALSE)</f>
        <v>Tenerife</v>
      </c>
      <c r="J4507" s="9" t="str">
        <f>VLOOKUP(Tabla1[[#This Row],[CodigoEmpleado]],Originales!$M$3:$P$13,2,FALSE)</f>
        <v>Luis</v>
      </c>
      <c r="K4507" s="10">
        <f>YEAR(Tabla1[[#This Row],[Fecha]])</f>
        <v>2012</v>
      </c>
      <c r="L4507" s="11">
        <f>MONTH(Tabla1[[#This Row],[Fecha]])</f>
        <v>9</v>
      </c>
      <c r="M4507" s="11">
        <f>DAY(Tabla1[[#This Row],[Fecha]])</f>
        <v>8</v>
      </c>
      <c r="N4507" s="11">
        <f>WEEKDAY(Tabla1[[#This Row],[Fecha]],2)</f>
        <v>6</v>
      </c>
      <c r="O4507" s="11" t="str">
        <f t="shared" si="70"/>
        <v>Sábado</v>
      </c>
    </row>
    <row r="4508" spans="1:15" x14ac:dyDescent="0.25">
      <c r="A4508" s="4">
        <v>41160</v>
      </c>
      <c r="B4508">
        <v>2</v>
      </c>
      <c r="C4508">
        <v>1</v>
      </c>
      <c r="D4508" s="5" t="s">
        <v>40</v>
      </c>
      <c r="E4508" s="6">
        <v>599.33000000000004</v>
      </c>
      <c r="F4508" s="6">
        <v>1105.51</v>
      </c>
      <c r="G4508" s="6">
        <v>1704.84</v>
      </c>
      <c r="H4508" s="6" t="str">
        <f>VLOOKUP(Tabla1[[#This Row],[Caja]],Originales!$I$3:$K$6,2,FALSE)</f>
        <v>Tenerife Sur</v>
      </c>
      <c r="I4508" s="6" t="str">
        <f>VLOOKUP(Tabla1[[#This Row],[Caja]],Originales!$I$3:$K$6,3,FALSE)</f>
        <v>Tenerife</v>
      </c>
      <c r="J4508" s="9" t="str">
        <f>VLOOKUP(Tabla1[[#This Row],[CodigoEmpleado]],Originales!$M$3:$P$13,2,FALSE)</f>
        <v>Pepe</v>
      </c>
      <c r="K4508" s="10">
        <f>YEAR(Tabla1[[#This Row],[Fecha]])</f>
        <v>2012</v>
      </c>
      <c r="L4508" s="11">
        <f>MONTH(Tabla1[[#This Row],[Fecha]])</f>
        <v>9</v>
      </c>
      <c r="M4508" s="11">
        <f>DAY(Tabla1[[#This Row],[Fecha]])</f>
        <v>8</v>
      </c>
      <c r="N4508" s="11">
        <f>WEEKDAY(Tabla1[[#This Row],[Fecha]],2)</f>
        <v>6</v>
      </c>
      <c r="O4508" s="11" t="str">
        <f t="shared" si="70"/>
        <v>Sábado</v>
      </c>
    </row>
    <row r="4509" spans="1:15" x14ac:dyDescent="0.25">
      <c r="A4509" s="4">
        <v>41160</v>
      </c>
      <c r="B4509">
        <v>2</v>
      </c>
      <c r="C4509">
        <v>2</v>
      </c>
      <c r="D4509" s="5" t="s">
        <v>41</v>
      </c>
      <c r="E4509" s="6">
        <v>716.03</v>
      </c>
      <c r="F4509" s="6">
        <v>1302.27</v>
      </c>
      <c r="G4509" s="6">
        <v>2018.3</v>
      </c>
      <c r="H4509" s="6" t="str">
        <f>VLOOKUP(Tabla1[[#This Row],[Caja]],Originales!$I$3:$K$6,2,FALSE)</f>
        <v>Tenerife Sur</v>
      </c>
      <c r="I4509" s="6" t="str">
        <f>VLOOKUP(Tabla1[[#This Row],[Caja]],Originales!$I$3:$K$6,3,FALSE)</f>
        <v>Tenerife</v>
      </c>
      <c r="J4509" s="9" t="str">
        <f>VLOOKUP(Tabla1[[#This Row],[CodigoEmpleado]],Originales!$M$3:$P$13,2,FALSE)</f>
        <v>Javi</v>
      </c>
      <c r="K4509" s="10">
        <f>YEAR(Tabla1[[#This Row],[Fecha]])</f>
        <v>2012</v>
      </c>
      <c r="L4509" s="11">
        <f>MONTH(Tabla1[[#This Row],[Fecha]])</f>
        <v>9</v>
      </c>
      <c r="M4509" s="11">
        <f>DAY(Tabla1[[#This Row],[Fecha]])</f>
        <v>8</v>
      </c>
      <c r="N4509" s="11">
        <f>WEEKDAY(Tabla1[[#This Row],[Fecha]],2)</f>
        <v>6</v>
      </c>
      <c r="O4509" s="11" t="str">
        <f t="shared" si="70"/>
        <v>Sábado</v>
      </c>
    </row>
    <row r="4510" spans="1:15" x14ac:dyDescent="0.25">
      <c r="A4510" s="4">
        <v>41160</v>
      </c>
      <c r="B4510">
        <v>3</v>
      </c>
      <c r="C4510">
        <v>1</v>
      </c>
      <c r="D4510" s="5" t="s">
        <v>43</v>
      </c>
      <c r="E4510" s="6">
        <v>436.86</v>
      </c>
      <c r="F4510" s="6">
        <v>1198.8900000000001</v>
      </c>
      <c r="G4510" s="6">
        <v>1635.75</v>
      </c>
      <c r="H4510" s="6" t="str">
        <f>VLOOKUP(Tabla1[[#This Row],[Caja]],Originales!$I$3:$K$6,2,FALSE)</f>
        <v>Las Canteras</v>
      </c>
      <c r="I4510" s="6" t="str">
        <f>VLOOKUP(Tabla1[[#This Row],[Caja]],Originales!$I$3:$K$6,3,FALSE)</f>
        <v>Las Palmas</v>
      </c>
      <c r="J4510" s="9" t="str">
        <f>VLOOKUP(Tabla1[[#This Row],[CodigoEmpleado]],Originales!$M$3:$P$13,2,FALSE)</f>
        <v>Jose</v>
      </c>
      <c r="K4510" s="10">
        <f>YEAR(Tabla1[[#This Row],[Fecha]])</f>
        <v>2012</v>
      </c>
      <c r="L4510" s="11">
        <f>MONTH(Tabla1[[#This Row],[Fecha]])</f>
        <v>9</v>
      </c>
      <c r="M4510" s="11">
        <f>DAY(Tabla1[[#This Row],[Fecha]])</f>
        <v>8</v>
      </c>
      <c r="N4510" s="11">
        <f>WEEKDAY(Tabla1[[#This Row],[Fecha]],2)</f>
        <v>6</v>
      </c>
      <c r="O4510" s="11" t="str">
        <f t="shared" si="70"/>
        <v>Sábado</v>
      </c>
    </row>
    <row r="4511" spans="1:15" x14ac:dyDescent="0.25">
      <c r="A4511" s="4">
        <v>41160</v>
      </c>
      <c r="B4511">
        <v>3</v>
      </c>
      <c r="C4511">
        <v>2</v>
      </c>
      <c r="D4511" s="5" t="s">
        <v>47</v>
      </c>
      <c r="E4511" s="6">
        <v>554.76</v>
      </c>
      <c r="F4511" s="6">
        <v>982.78</v>
      </c>
      <c r="G4511" s="6">
        <v>1537.54</v>
      </c>
      <c r="H4511" s="6" t="str">
        <f>VLOOKUP(Tabla1[[#This Row],[Caja]],Originales!$I$3:$K$6,2,FALSE)</f>
        <v>Las Canteras</v>
      </c>
      <c r="I4511" s="6" t="str">
        <f>VLOOKUP(Tabla1[[#This Row],[Caja]],Originales!$I$3:$K$6,3,FALSE)</f>
        <v>Las Palmas</v>
      </c>
      <c r="J4511" s="9" t="str">
        <f>VLOOKUP(Tabla1[[#This Row],[CodigoEmpleado]],Originales!$M$3:$P$13,2,FALSE)</f>
        <v>Toño</v>
      </c>
      <c r="K4511" s="10">
        <f>YEAR(Tabla1[[#This Row],[Fecha]])</f>
        <v>2012</v>
      </c>
      <c r="L4511" s="11">
        <f>MONTH(Tabla1[[#This Row],[Fecha]])</f>
        <v>9</v>
      </c>
      <c r="M4511" s="11">
        <f>DAY(Tabla1[[#This Row],[Fecha]])</f>
        <v>8</v>
      </c>
      <c r="N4511" s="11">
        <f>WEEKDAY(Tabla1[[#This Row],[Fecha]],2)</f>
        <v>6</v>
      </c>
      <c r="O4511" s="11" t="str">
        <f t="shared" si="70"/>
        <v>Sábado</v>
      </c>
    </row>
    <row r="4512" spans="1:15" x14ac:dyDescent="0.25">
      <c r="A4512" s="4">
        <v>41160</v>
      </c>
      <c r="B4512">
        <v>4</v>
      </c>
      <c r="C4512">
        <v>1</v>
      </c>
      <c r="D4512" s="5" t="s">
        <v>24</v>
      </c>
      <c r="E4512" s="6">
        <v>536.99</v>
      </c>
      <c r="F4512" s="6">
        <v>1184.8699999999999</v>
      </c>
      <c r="G4512" s="6">
        <v>1721.86</v>
      </c>
      <c r="H4512" s="6" t="str">
        <f>VLOOKUP(Tabla1[[#This Row],[Caja]],Originales!$I$3:$K$6,2,FALSE)</f>
        <v>Telde</v>
      </c>
      <c r="I4512" s="6" t="str">
        <f>VLOOKUP(Tabla1[[#This Row],[Caja]],Originales!$I$3:$K$6,3,FALSE)</f>
        <v>Las Palmas</v>
      </c>
      <c r="J4512" s="9" t="str">
        <f>VLOOKUP(Tabla1[[#This Row],[CodigoEmpleado]],Originales!$M$3:$P$13,2,FALSE)</f>
        <v>Ana</v>
      </c>
      <c r="K4512" s="10">
        <f>YEAR(Tabla1[[#This Row],[Fecha]])</f>
        <v>2012</v>
      </c>
      <c r="L4512" s="11">
        <f>MONTH(Tabla1[[#This Row],[Fecha]])</f>
        <v>9</v>
      </c>
      <c r="M4512" s="11">
        <f>DAY(Tabla1[[#This Row],[Fecha]])</f>
        <v>8</v>
      </c>
      <c r="N4512" s="11">
        <f>WEEKDAY(Tabla1[[#This Row],[Fecha]],2)</f>
        <v>6</v>
      </c>
      <c r="O4512" s="11" t="str">
        <f t="shared" si="70"/>
        <v>Sábado</v>
      </c>
    </row>
    <row r="4513" spans="1:15" x14ac:dyDescent="0.25">
      <c r="A4513" s="4">
        <v>41160</v>
      </c>
      <c r="B4513">
        <v>4</v>
      </c>
      <c r="C4513">
        <v>2</v>
      </c>
      <c r="D4513" s="5" t="s">
        <v>30</v>
      </c>
      <c r="E4513" s="6">
        <v>626.95000000000005</v>
      </c>
      <c r="F4513" s="6">
        <v>1254.0999999999999</v>
      </c>
      <c r="G4513" s="6">
        <v>1881.05</v>
      </c>
      <c r="H4513" s="6" t="str">
        <f>VLOOKUP(Tabla1[[#This Row],[Caja]],Originales!$I$3:$K$6,2,FALSE)</f>
        <v>Telde</v>
      </c>
      <c r="I4513" s="6" t="str">
        <f>VLOOKUP(Tabla1[[#This Row],[Caja]],Originales!$I$3:$K$6,3,FALSE)</f>
        <v>Las Palmas</v>
      </c>
      <c r="J4513" s="9" t="str">
        <f>VLOOKUP(Tabla1[[#This Row],[CodigoEmpleado]],Originales!$M$3:$P$13,2,FALSE)</f>
        <v>Juan</v>
      </c>
      <c r="K4513" s="10">
        <f>YEAR(Tabla1[[#This Row],[Fecha]])</f>
        <v>2012</v>
      </c>
      <c r="L4513" s="11">
        <f>MONTH(Tabla1[[#This Row],[Fecha]])</f>
        <v>9</v>
      </c>
      <c r="M4513" s="11">
        <f>DAY(Tabla1[[#This Row],[Fecha]])</f>
        <v>8</v>
      </c>
      <c r="N4513" s="11">
        <f>WEEKDAY(Tabla1[[#This Row],[Fecha]],2)</f>
        <v>6</v>
      </c>
      <c r="O4513" s="11" t="str">
        <f t="shared" si="70"/>
        <v>Sábado</v>
      </c>
    </row>
    <row r="4514" spans="1:15" x14ac:dyDescent="0.25">
      <c r="A4514" s="4">
        <v>41161</v>
      </c>
      <c r="B4514">
        <v>1</v>
      </c>
      <c r="C4514">
        <v>1</v>
      </c>
      <c r="D4514" s="5" t="s">
        <v>16</v>
      </c>
      <c r="E4514" s="6">
        <v>599.4</v>
      </c>
      <c r="F4514" s="6">
        <v>1182.99</v>
      </c>
      <c r="G4514" s="6">
        <v>1782.39</v>
      </c>
      <c r="H4514" s="6" t="str">
        <f>VLOOKUP(Tabla1[[#This Row],[Caja]],Originales!$I$3:$K$6,2,FALSE)</f>
        <v>Tenerife Norte</v>
      </c>
      <c r="I4514" s="6" t="str">
        <f>VLOOKUP(Tabla1[[#This Row],[Caja]],Originales!$I$3:$K$6,3,FALSE)</f>
        <v>Tenerife</v>
      </c>
      <c r="J4514" s="9" t="str">
        <f>VLOOKUP(Tabla1[[#This Row],[CodigoEmpleado]],Originales!$M$3:$P$13,2,FALSE)</f>
        <v>Jorge</v>
      </c>
      <c r="K4514" s="10">
        <f>YEAR(Tabla1[[#This Row],[Fecha]])</f>
        <v>2012</v>
      </c>
      <c r="L4514" s="11">
        <f>MONTH(Tabla1[[#This Row],[Fecha]])</f>
        <v>9</v>
      </c>
      <c r="M4514" s="11">
        <f>DAY(Tabla1[[#This Row],[Fecha]])</f>
        <v>9</v>
      </c>
      <c r="N4514" s="11">
        <f>WEEKDAY(Tabla1[[#This Row],[Fecha]],2)</f>
        <v>7</v>
      </c>
      <c r="O4514" s="11" t="str">
        <f t="shared" si="70"/>
        <v>Domingo</v>
      </c>
    </row>
    <row r="4515" spans="1:15" x14ac:dyDescent="0.25">
      <c r="A4515" s="4">
        <v>41161</v>
      </c>
      <c r="B4515">
        <v>1</v>
      </c>
      <c r="C4515">
        <v>2</v>
      </c>
      <c r="D4515" s="5" t="s">
        <v>22</v>
      </c>
      <c r="E4515" s="6">
        <v>689.81</v>
      </c>
      <c r="F4515" s="6">
        <v>1149.48</v>
      </c>
      <c r="G4515" s="6">
        <v>1839.29</v>
      </c>
      <c r="H4515" s="6" t="str">
        <f>VLOOKUP(Tabla1[[#This Row],[Caja]],Originales!$I$3:$K$6,2,FALSE)</f>
        <v>Tenerife Norte</v>
      </c>
      <c r="I4515" s="6" t="str">
        <f>VLOOKUP(Tabla1[[#This Row],[Caja]],Originales!$I$3:$K$6,3,FALSE)</f>
        <v>Tenerife</v>
      </c>
      <c r="J4515" s="9" t="str">
        <f>VLOOKUP(Tabla1[[#This Row],[CodigoEmpleado]],Originales!$M$3:$P$13,2,FALSE)</f>
        <v>Paco</v>
      </c>
      <c r="K4515" s="10">
        <f>YEAR(Tabla1[[#This Row],[Fecha]])</f>
        <v>2012</v>
      </c>
      <c r="L4515" s="11">
        <f>MONTH(Tabla1[[#This Row],[Fecha]])</f>
        <v>9</v>
      </c>
      <c r="M4515" s="11">
        <f>DAY(Tabla1[[#This Row],[Fecha]])</f>
        <v>9</v>
      </c>
      <c r="N4515" s="11">
        <f>WEEKDAY(Tabla1[[#This Row],[Fecha]],2)</f>
        <v>7</v>
      </c>
      <c r="O4515" s="11" t="str">
        <f t="shared" si="70"/>
        <v>Domingo</v>
      </c>
    </row>
    <row r="4516" spans="1:15" x14ac:dyDescent="0.25">
      <c r="A4516" s="4">
        <v>41161</v>
      </c>
      <c r="B4516">
        <v>2</v>
      </c>
      <c r="C4516">
        <v>1</v>
      </c>
      <c r="D4516" s="5" t="s">
        <v>27</v>
      </c>
      <c r="E4516" s="6">
        <v>479.97</v>
      </c>
      <c r="F4516" s="6">
        <v>1022.75</v>
      </c>
      <c r="G4516" s="6">
        <v>1502.72</v>
      </c>
      <c r="H4516" s="6" t="str">
        <f>VLOOKUP(Tabla1[[#This Row],[Caja]],Originales!$I$3:$K$6,2,FALSE)</f>
        <v>Tenerife Sur</v>
      </c>
      <c r="I4516" s="6" t="str">
        <f>VLOOKUP(Tabla1[[#This Row],[Caja]],Originales!$I$3:$K$6,3,FALSE)</f>
        <v>Tenerife</v>
      </c>
      <c r="J4516" s="9" t="str">
        <f>VLOOKUP(Tabla1[[#This Row],[CodigoEmpleado]],Originales!$M$3:$P$13,2,FALSE)</f>
        <v>Bea</v>
      </c>
      <c r="K4516" s="10">
        <f>YEAR(Tabla1[[#This Row],[Fecha]])</f>
        <v>2012</v>
      </c>
      <c r="L4516" s="11">
        <f>MONTH(Tabla1[[#This Row],[Fecha]])</f>
        <v>9</v>
      </c>
      <c r="M4516" s="11">
        <f>DAY(Tabla1[[#This Row],[Fecha]])</f>
        <v>9</v>
      </c>
      <c r="N4516" s="11">
        <f>WEEKDAY(Tabla1[[#This Row],[Fecha]],2)</f>
        <v>7</v>
      </c>
      <c r="O4516" s="11" t="str">
        <f t="shared" si="70"/>
        <v>Domingo</v>
      </c>
    </row>
    <row r="4517" spans="1:15" x14ac:dyDescent="0.25">
      <c r="A4517" s="4">
        <v>41161</v>
      </c>
      <c r="B4517">
        <v>2</v>
      </c>
      <c r="C4517">
        <v>2</v>
      </c>
      <c r="D4517" s="5" t="s">
        <v>32</v>
      </c>
      <c r="E4517" s="6">
        <v>575.63</v>
      </c>
      <c r="F4517" s="6">
        <v>1261.48</v>
      </c>
      <c r="G4517" s="6">
        <v>1837.11</v>
      </c>
      <c r="H4517" s="6" t="str">
        <f>VLOOKUP(Tabla1[[#This Row],[Caja]],Originales!$I$3:$K$6,2,FALSE)</f>
        <v>Tenerife Sur</v>
      </c>
      <c r="I4517" s="6" t="str">
        <f>VLOOKUP(Tabla1[[#This Row],[Caja]],Originales!$I$3:$K$6,3,FALSE)</f>
        <v>Tenerife</v>
      </c>
      <c r="J4517" s="9" t="str">
        <f>VLOOKUP(Tabla1[[#This Row],[CodigoEmpleado]],Originales!$M$3:$P$13,2,FALSE)</f>
        <v>Ana</v>
      </c>
      <c r="K4517" s="10">
        <f>YEAR(Tabla1[[#This Row],[Fecha]])</f>
        <v>2012</v>
      </c>
      <c r="L4517" s="11">
        <f>MONTH(Tabla1[[#This Row],[Fecha]])</f>
        <v>9</v>
      </c>
      <c r="M4517" s="11">
        <f>DAY(Tabla1[[#This Row],[Fecha]])</f>
        <v>9</v>
      </c>
      <c r="N4517" s="11">
        <f>WEEKDAY(Tabla1[[#This Row],[Fecha]],2)</f>
        <v>7</v>
      </c>
      <c r="O4517" s="11" t="str">
        <f t="shared" si="70"/>
        <v>Domingo</v>
      </c>
    </row>
    <row r="4518" spans="1:15" x14ac:dyDescent="0.25">
      <c r="A4518" s="4">
        <v>41161</v>
      </c>
      <c r="B4518">
        <v>3</v>
      </c>
      <c r="C4518">
        <v>1</v>
      </c>
      <c r="D4518" s="5" t="s">
        <v>37</v>
      </c>
      <c r="E4518" s="6">
        <v>574.86</v>
      </c>
      <c r="F4518" s="6">
        <v>1096.33</v>
      </c>
      <c r="G4518" s="6">
        <v>1671.19</v>
      </c>
      <c r="H4518" s="6" t="str">
        <f>VLOOKUP(Tabla1[[#This Row],[Caja]],Originales!$I$3:$K$6,2,FALSE)</f>
        <v>Las Canteras</v>
      </c>
      <c r="I4518" s="6" t="str">
        <f>VLOOKUP(Tabla1[[#This Row],[Caja]],Originales!$I$3:$K$6,3,FALSE)</f>
        <v>Las Palmas</v>
      </c>
      <c r="J4518" s="9" t="str">
        <f>VLOOKUP(Tabla1[[#This Row],[CodigoEmpleado]],Originales!$M$3:$P$13,2,FALSE)</f>
        <v>Luis</v>
      </c>
      <c r="K4518" s="10">
        <f>YEAR(Tabla1[[#This Row],[Fecha]])</f>
        <v>2012</v>
      </c>
      <c r="L4518" s="11">
        <f>MONTH(Tabla1[[#This Row],[Fecha]])</f>
        <v>9</v>
      </c>
      <c r="M4518" s="11">
        <f>DAY(Tabla1[[#This Row],[Fecha]])</f>
        <v>9</v>
      </c>
      <c r="N4518" s="11">
        <f>WEEKDAY(Tabla1[[#This Row],[Fecha]],2)</f>
        <v>7</v>
      </c>
      <c r="O4518" s="11" t="str">
        <f t="shared" si="70"/>
        <v>Domingo</v>
      </c>
    </row>
    <row r="4519" spans="1:15" x14ac:dyDescent="0.25">
      <c r="A4519" s="4">
        <v>41161</v>
      </c>
      <c r="B4519">
        <v>3</v>
      </c>
      <c r="C4519">
        <v>2</v>
      </c>
      <c r="D4519" s="5" t="s">
        <v>40</v>
      </c>
      <c r="E4519" s="6">
        <v>550.38</v>
      </c>
      <c r="F4519" s="6">
        <v>1174.07</v>
      </c>
      <c r="G4519" s="6">
        <v>1724.45</v>
      </c>
      <c r="H4519" s="6" t="str">
        <f>VLOOKUP(Tabla1[[#This Row],[Caja]],Originales!$I$3:$K$6,2,FALSE)</f>
        <v>Las Canteras</v>
      </c>
      <c r="I4519" s="6" t="str">
        <f>VLOOKUP(Tabla1[[#This Row],[Caja]],Originales!$I$3:$K$6,3,FALSE)</f>
        <v>Las Palmas</v>
      </c>
      <c r="J4519" s="9" t="str">
        <f>VLOOKUP(Tabla1[[#This Row],[CodigoEmpleado]],Originales!$M$3:$P$13,2,FALSE)</f>
        <v>Pepe</v>
      </c>
      <c r="K4519" s="10">
        <f>YEAR(Tabla1[[#This Row],[Fecha]])</f>
        <v>2012</v>
      </c>
      <c r="L4519" s="11">
        <f>MONTH(Tabla1[[#This Row],[Fecha]])</f>
        <v>9</v>
      </c>
      <c r="M4519" s="11">
        <f>DAY(Tabla1[[#This Row],[Fecha]])</f>
        <v>9</v>
      </c>
      <c r="N4519" s="11">
        <f>WEEKDAY(Tabla1[[#This Row],[Fecha]],2)</f>
        <v>7</v>
      </c>
      <c r="O4519" s="11" t="str">
        <f t="shared" si="70"/>
        <v>Domingo</v>
      </c>
    </row>
    <row r="4520" spans="1:15" x14ac:dyDescent="0.25">
      <c r="A4520" s="4">
        <v>41161</v>
      </c>
      <c r="B4520">
        <v>4</v>
      </c>
      <c r="C4520">
        <v>1</v>
      </c>
      <c r="D4520" s="5" t="s">
        <v>41</v>
      </c>
      <c r="E4520" s="6">
        <v>455.7</v>
      </c>
      <c r="F4520" s="6">
        <v>1109.3800000000001</v>
      </c>
      <c r="G4520" s="6">
        <v>1565.08</v>
      </c>
      <c r="H4520" s="6" t="str">
        <f>VLOOKUP(Tabla1[[#This Row],[Caja]],Originales!$I$3:$K$6,2,FALSE)</f>
        <v>Telde</v>
      </c>
      <c r="I4520" s="6" t="str">
        <f>VLOOKUP(Tabla1[[#This Row],[Caja]],Originales!$I$3:$K$6,3,FALSE)</f>
        <v>Las Palmas</v>
      </c>
      <c r="J4520" s="9" t="str">
        <f>VLOOKUP(Tabla1[[#This Row],[CodigoEmpleado]],Originales!$M$3:$P$13,2,FALSE)</f>
        <v>Javi</v>
      </c>
      <c r="K4520" s="10">
        <f>YEAR(Tabla1[[#This Row],[Fecha]])</f>
        <v>2012</v>
      </c>
      <c r="L4520" s="11">
        <f>MONTH(Tabla1[[#This Row],[Fecha]])</f>
        <v>9</v>
      </c>
      <c r="M4520" s="11">
        <f>DAY(Tabla1[[#This Row],[Fecha]])</f>
        <v>9</v>
      </c>
      <c r="N4520" s="11">
        <f>WEEKDAY(Tabla1[[#This Row],[Fecha]],2)</f>
        <v>7</v>
      </c>
      <c r="O4520" s="11" t="str">
        <f t="shared" si="70"/>
        <v>Domingo</v>
      </c>
    </row>
    <row r="4521" spans="1:15" x14ac:dyDescent="0.25">
      <c r="A4521" s="4">
        <v>41161</v>
      </c>
      <c r="B4521">
        <v>4</v>
      </c>
      <c r="C4521">
        <v>2</v>
      </c>
      <c r="D4521" s="5" t="s">
        <v>43</v>
      </c>
      <c r="E4521" s="6">
        <v>491.38</v>
      </c>
      <c r="F4521" s="6">
        <v>1050.2</v>
      </c>
      <c r="G4521" s="6">
        <v>1541.58</v>
      </c>
      <c r="H4521" s="6" t="str">
        <f>VLOOKUP(Tabla1[[#This Row],[Caja]],Originales!$I$3:$K$6,2,FALSE)</f>
        <v>Telde</v>
      </c>
      <c r="I4521" s="6" t="str">
        <f>VLOOKUP(Tabla1[[#This Row],[Caja]],Originales!$I$3:$K$6,3,FALSE)</f>
        <v>Las Palmas</v>
      </c>
      <c r="J4521" s="9" t="str">
        <f>VLOOKUP(Tabla1[[#This Row],[CodigoEmpleado]],Originales!$M$3:$P$13,2,FALSE)</f>
        <v>Jose</v>
      </c>
      <c r="K4521" s="10">
        <f>YEAR(Tabla1[[#This Row],[Fecha]])</f>
        <v>2012</v>
      </c>
      <c r="L4521" s="11">
        <f>MONTH(Tabla1[[#This Row],[Fecha]])</f>
        <v>9</v>
      </c>
      <c r="M4521" s="11">
        <f>DAY(Tabla1[[#This Row],[Fecha]])</f>
        <v>9</v>
      </c>
      <c r="N4521" s="11">
        <f>WEEKDAY(Tabla1[[#This Row],[Fecha]],2)</f>
        <v>7</v>
      </c>
      <c r="O4521" s="11" t="str">
        <f t="shared" si="70"/>
        <v>Domingo</v>
      </c>
    </row>
    <row r="4522" spans="1:15" x14ac:dyDescent="0.25">
      <c r="A4522" s="4">
        <v>41162</v>
      </c>
      <c r="B4522">
        <v>1</v>
      </c>
      <c r="C4522">
        <v>1</v>
      </c>
      <c r="D4522" s="5" t="s">
        <v>47</v>
      </c>
      <c r="E4522" s="6">
        <v>697.01</v>
      </c>
      <c r="F4522" s="6">
        <v>1062.54</v>
      </c>
      <c r="G4522" s="6">
        <v>1759.55</v>
      </c>
      <c r="H4522" s="6" t="str">
        <f>VLOOKUP(Tabla1[[#This Row],[Caja]],Originales!$I$3:$K$6,2,FALSE)</f>
        <v>Tenerife Norte</v>
      </c>
      <c r="I4522" s="6" t="str">
        <f>VLOOKUP(Tabla1[[#This Row],[Caja]],Originales!$I$3:$K$6,3,FALSE)</f>
        <v>Tenerife</v>
      </c>
      <c r="J4522" s="9" t="str">
        <f>VLOOKUP(Tabla1[[#This Row],[CodigoEmpleado]],Originales!$M$3:$P$13,2,FALSE)</f>
        <v>Toño</v>
      </c>
      <c r="K4522" s="10">
        <f>YEAR(Tabla1[[#This Row],[Fecha]])</f>
        <v>2012</v>
      </c>
      <c r="L4522" s="11">
        <f>MONTH(Tabla1[[#This Row],[Fecha]])</f>
        <v>9</v>
      </c>
      <c r="M4522" s="11">
        <f>DAY(Tabla1[[#This Row],[Fecha]])</f>
        <v>10</v>
      </c>
      <c r="N4522" s="11">
        <f>WEEKDAY(Tabla1[[#This Row],[Fecha]],2)</f>
        <v>1</v>
      </c>
      <c r="O4522" s="11" t="str">
        <f t="shared" si="70"/>
        <v>Lunes</v>
      </c>
    </row>
    <row r="4523" spans="1:15" x14ac:dyDescent="0.25">
      <c r="A4523" s="4">
        <v>41162</v>
      </c>
      <c r="B4523">
        <v>1</v>
      </c>
      <c r="C4523">
        <v>2</v>
      </c>
      <c r="D4523" s="5" t="s">
        <v>24</v>
      </c>
      <c r="E4523" s="6">
        <v>788.38</v>
      </c>
      <c r="F4523" s="6">
        <v>1188.3</v>
      </c>
      <c r="G4523" s="6">
        <v>1976.68</v>
      </c>
      <c r="H4523" s="6" t="str">
        <f>VLOOKUP(Tabla1[[#This Row],[Caja]],Originales!$I$3:$K$6,2,FALSE)</f>
        <v>Tenerife Norte</v>
      </c>
      <c r="I4523" s="6" t="str">
        <f>VLOOKUP(Tabla1[[#This Row],[Caja]],Originales!$I$3:$K$6,3,FALSE)</f>
        <v>Tenerife</v>
      </c>
      <c r="J4523" s="9" t="str">
        <f>VLOOKUP(Tabla1[[#This Row],[CodigoEmpleado]],Originales!$M$3:$P$13,2,FALSE)</f>
        <v>Ana</v>
      </c>
      <c r="K4523" s="10">
        <f>YEAR(Tabla1[[#This Row],[Fecha]])</f>
        <v>2012</v>
      </c>
      <c r="L4523" s="11">
        <f>MONTH(Tabla1[[#This Row],[Fecha]])</f>
        <v>9</v>
      </c>
      <c r="M4523" s="11">
        <f>DAY(Tabla1[[#This Row],[Fecha]])</f>
        <v>10</v>
      </c>
      <c r="N4523" s="11">
        <f>WEEKDAY(Tabla1[[#This Row],[Fecha]],2)</f>
        <v>1</v>
      </c>
      <c r="O4523" s="11" t="str">
        <f t="shared" si="70"/>
        <v>Lunes</v>
      </c>
    </row>
    <row r="4524" spans="1:15" x14ac:dyDescent="0.25">
      <c r="A4524" s="4">
        <v>41162</v>
      </c>
      <c r="B4524">
        <v>2</v>
      </c>
      <c r="C4524">
        <v>1</v>
      </c>
      <c r="D4524" s="5" t="s">
        <v>30</v>
      </c>
      <c r="E4524" s="6">
        <v>689.16</v>
      </c>
      <c r="F4524" s="6">
        <v>1038.9000000000001</v>
      </c>
      <c r="G4524" s="6">
        <v>1728.06</v>
      </c>
      <c r="H4524" s="6" t="str">
        <f>VLOOKUP(Tabla1[[#This Row],[Caja]],Originales!$I$3:$K$6,2,FALSE)</f>
        <v>Tenerife Sur</v>
      </c>
      <c r="I4524" s="6" t="str">
        <f>VLOOKUP(Tabla1[[#This Row],[Caja]],Originales!$I$3:$K$6,3,FALSE)</f>
        <v>Tenerife</v>
      </c>
      <c r="J4524" s="9" t="str">
        <f>VLOOKUP(Tabla1[[#This Row],[CodigoEmpleado]],Originales!$M$3:$P$13,2,FALSE)</f>
        <v>Juan</v>
      </c>
      <c r="K4524" s="10">
        <f>YEAR(Tabla1[[#This Row],[Fecha]])</f>
        <v>2012</v>
      </c>
      <c r="L4524" s="11">
        <f>MONTH(Tabla1[[#This Row],[Fecha]])</f>
        <v>9</v>
      </c>
      <c r="M4524" s="11">
        <f>DAY(Tabla1[[#This Row],[Fecha]])</f>
        <v>10</v>
      </c>
      <c r="N4524" s="11">
        <f>WEEKDAY(Tabla1[[#This Row],[Fecha]],2)</f>
        <v>1</v>
      </c>
      <c r="O4524" s="11" t="str">
        <f t="shared" si="70"/>
        <v>Lunes</v>
      </c>
    </row>
    <row r="4525" spans="1:15" x14ac:dyDescent="0.25">
      <c r="A4525" s="4">
        <v>41162</v>
      </c>
      <c r="B4525">
        <v>2</v>
      </c>
      <c r="C4525">
        <v>2</v>
      </c>
      <c r="D4525" s="5" t="s">
        <v>16</v>
      </c>
      <c r="E4525" s="6">
        <v>710.91</v>
      </c>
      <c r="F4525" s="6">
        <v>1080.43</v>
      </c>
      <c r="G4525" s="6">
        <v>1791.34</v>
      </c>
      <c r="H4525" s="6" t="str">
        <f>VLOOKUP(Tabla1[[#This Row],[Caja]],Originales!$I$3:$K$6,2,FALSE)</f>
        <v>Tenerife Sur</v>
      </c>
      <c r="I4525" s="6" t="str">
        <f>VLOOKUP(Tabla1[[#This Row],[Caja]],Originales!$I$3:$K$6,3,FALSE)</f>
        <v>Tenerife</v>
      </c>
      <c r="J4525" s="9" t="str">
        <f>VLOOKUP(Tabla1[[#This Row],[CodigoEmpleado]],Originales!$M$3:$P$13,2,FALSE)</f>
        <v>Jorge</v>
      </c>
      <c r="K4525" s="10">
        <f>YEAR(Tabla1[[#This Row],[Fecha]])</f>
        <v>2012</v>
      </c>
      <c r="L4525" s="11">
        <f>MONTH(Tabla1[[#This Row],[Fecha]])</f>
        <v>9</v>
      </c>
      <c r="M4525" s="11">
        <f>DAY(Tabla1[[#This Row],[Fecha]])</f>
        <v>10</v>
      </c>
      <c r="N4525" s="11">
        <f>WEEKDAY(Tabla1[[#This Row],[Fecha]],2)</f>
        <v>1</v>
      </c>
      <c r="O4525" s="11" t="str">
        <f t="shared" si="70"/>
        <v>Lunes</v>
      </c>
    </row>
    <row r="4526" spans="1:15" x14ac:dyDescent="0.25">
      <c r="A4526" s="4">
        <v>41162</v>
      </c>
      <c r="B4526">
        <v>3</v>
      </c>
      <c r="C4526">
        <v>1</v>
      </c>
      <c r="D4526" s="5" t="s">
        <v>22</v>
      </c>
      <c r="E4526" s="6">
        <v>630.77</v>
      </c>
      <c r="F4526" s="6">
        <v>960.29</v>
      </c>
      <c r="G4526" s="6">
        <v>1591.06</v>
      </c>
      <c r="H4526" s="6" t="str">
        <f>VLOOKUP(Tabla1[[#This Row],[Caja]],Originales!$I$3:$K$6,2,FALSE)</f>
        <v>Las Canteras</v>
      </c>
      <c r="I4526" s="6" t="str">
        <f>VLOOKUP(Tabla1[[#This Row],[Caja]],Originales!$I$3:$K$6,3,FALSE)</f>
        <v>Las Palmas</v>
      </c>
      <c r="J4526" s="9" t="str">
        <f>VLOOKUP(Tabla1[[#This Row],[CodigoEmpleado]],Originales!$M$3:$P$13,2,FALSE)</f>
        <v>Paco</v>
      </c>
      <c r="K4526" s="10">
        <f>YEAR(Tabla1[[#This Row],[Fecha]])</f>
        <v>2012</v>
      </c>
      <c r="L4526" s="11">
        <f>MONTH(Tabla1[[#This Row],[Fecha]])</f>
        <v>9</v>
      </c>
      <c r="M4526" s="11">
        <f>DAY(Tabla1[[#This Row],[Fecha]])</f>
        <v>10</v>
      </c>
      <c r="N4526" s="11">
        <f>WEEKDAY(Tabla1[[#This Row],[Fecha]],2)</f>
        <v>1</v>
      </c>
      <c r="O4526" s="11" t="str">
        <f t="shared" si="70"/>
        <v>Lunes</v>
      </c>
    </row>
    <row r="4527" spans="1:15" x14ac:dyDescent="0.25">
      <c r="A4527" s="4">
        <v>41162</v>
      </c>
      <c r="B4527">
        <v>3</v>
      </c>
      <c r="C4527">
        <v>2</v>
      </c>
      <c r="D4527" s="5" t="s">
        <v>27</v>
      </c>
      <c r="E4527" s="6">
        <v>812.53</v>
      </c>
      <c r="F4527" s="6">
        <v>1224.6199999999999</v>
      </c>
      <c r="G4527" s="6">
        <v>2037.15</v>
      </c>
      <c r="H4527" s="6" t="str">
        <f>VLOOKUP(Tabla1[[#This Row],[Caja]],Originales!$I$3:$K$6,2,FALSE)</f>
        <v>Las Canteras</v>
      </c>
      <c r="I4527" s="6" t="str">
        <f>VLOOKUP(Tabla1[[#This Row],[Caja]],Originales!$I$3:$K$6,3,FALSE)</f>
        <v>Las Palmas</v>
      </c>
      <c r="J4527" s="9" t="str">
        <f>VLOOKUP(Tabla1[[#This Row],[CodigoEmpleado]],Originales!$M$3:$P$13,2,FALSE)</f>
        <v>Bea</v>
      </c>
      <c r="K4527" s="10">
        <f>YEAR(Tabla1[[#This Row],[Fecha]])</f>
        <v>2012</v>
      </c>
      <c r="L4527" s="11">
        <f>MONTH(Tabla1[[#This Row],[Fecha]])</f>
        <v>9</v>
      </c>
      <c r="M4527" s="11">
        <f>DAY(Tabla1[[#This Row],[Fecha]])</f>
        <v>10</v>
      </c>
      <c r="N4527" s="11">
        <f>WEEKDAY(Tabla1[[#This Row],[Fecha]],2)</f>
        <v>1</v>
      </c>
      <c r="O4527" s="11" t="str">
        <f t="shared" si="70"/>
        <v>Lunes</v>
      </c>
    </row>
    <row r="4528" spans="1:15" x14ac:dyDescent="0.25">
      <c r="A4528" s="4">
        <v>41162</v>
      </c>
      <c r="B4528">
        <v>4</v>
      </c>
      <c r="C4528">
        <v>1</v>
      </c>
      <c r="D4528" s="5" t="s">
        <v>32</v>
      </c>
      <c r="E4528" s="6">
        <v>702.73</v>
      </c>
      <c r="F4528" s="6">
        <v>1069.78</v>
      </c>
      <c r="G4528" s="6">
        <v>1772.51</v>
      </c>
      <c r="H4528" s="6" t="str">
        <f>VLOOKUP(Tabla1[[#This Row],[Caja]],Originales!$I$3:$K$6,2,FALSE)</f>
        <v>Telde</v>
      </c>
      <c r="I4528" s="6" t="str">
        <f>VLOOKUP(Tabla1[[#This Row],[Caja]],Originales!$I$3:$K$6,3,FALSE)</f>
        <v>Las Palmas</v>
      </c>
      <c r="J4528" s="9" t="str">
        <f>VLOOKUP(Tabla1[[#This Row],[CodigoEmpleado]],Originales!$M$3:$P$13,2,FALSE)</f>
        <v>Ana</v>
      </c>
      <c r="K4528" s="10">
        <f>YEAR(Tabla1[[#This Row],[Fecha]])</f>
        <v>2012</v>
      </c>
      <c r="L4528" s="11">
        <f>MONTH(Tabla1[[#This Row],[Fecha]])</f>
        <v>9</v>
      </c>
      <c r="M4528" s="11">
        <f>DAY(Tabla1[[#This Row],[Fecha]])</f>
        <v>10</v>
      </c>
      <c r="N4528" s="11">
        <f>WEEKDAY(Tabla1[[#This Row],[Fecha]],2)</f>
        <v>1</v>
      </c>
      <c r="O4528" s="11" t="str">
        <f t="shared" si="70"/>
        <v>Lunes</v>
      </c>
    </row>
    <row r="4529" spans="1:15" x14ac:dyDescent="0.25">
      <c r="A4529" s="4">
        <v>41162</v>
      </c>
      <c r="B4529">
        <v>4</v>
      </c>
      <c r="C4529">
        <v>2</v>
      </c>
      <c r="D4529" s="5" t="s">
        <v>37</v>
      </c>
      <c r="E4529" s="6">
        <v>784.92</v>
      </c>
      <c r="F4529" s="6">
        <v>1188.29</v>
      </c>
      <c r="G4529" s="6">
        <v>1973.21</v>
      </c>
      <c r="H4529" s="6" t="str">
        <f>VLOOKUP(Tabla1[[#This Row],[Caja]],Originales!$I$3:$K$6,2,FALSE)</f>
        <v>Telde</v>
      </c>
      <c r="I4529" s="6" t="str">
        <f>VLOOKUP(Tabla1[[#This Row],[Caja]],Originales!$I$3:$K$6,3,FALSE)</f>
        <v>Las Palmas</v>
      </c>
      <c r="J4529" s="9" t="str">
        <f>VLOOKUP(Tabla1[[#This Row],[CodigoEmpleado]],Originales!$M$3:$P$13,2,FALSE)</f>
        <v>Luis</v>
      </c>
      <c r="K4529" s="10">
        <f>YEAR(Tabla1[[#This Row],[Fecha]])</f>
        <v>2012</v>
      </c>
      <c r="L4529" s="11">
        <f>MONTH(Tabla1[[#This Row],[Fecha]])</f>
        <v>9</v>
      </c>
      <c r="M4529" s="11">
        <f>DAY(Tabla1[[#This Row],[Fecha]])</f>
        <v>10</v>
      </c>
      <c r="N4529" s="11">
        <f>WEEKDAY(Tabla1[[#This Row],[Fecha]],2)</f>
        <v>1</v>
      </c>
      <c r="O4529" s="11" t="str">
        <f t="shared" si="70"/>
        <v>Lunes</v>
      </c>
    </row>
    <row r="4530" spans="1:15" x14ac:dyDescent="0.25">
      <c r="A4530" s="4">
        <v>41163</v>
      </c>
      <c r="B4530">
        <v>1</v>
      </c>
      <c r="C4530">
        <v>1</v>
      </c>
      <c r="D4530" s="5" t="s">
        <v>40</v>
      </c>
      <c r="E4530" s="6">
        <v>624.25</v>
      </c>
      <c r="F4530" s="6">
        <v>940.72</v>
      </c>
      <c r="G4530" s="6">
        <v>1564.97</v>
      </c>
      <c r="H4530" s="6" t="str">
        <f>VLOOKUP(Tabla1[[#This Row],[Caja]],Originales!$I$3:$K$6,2,FALSE)</f>
        <v>Tenerife Norte</v>
      </c>
      <c r="I4530" s="6" t="str">
        <f>VLOOKUP(Tabla1[[#This Row],[Caja]],Originales!$I$3:$K$6,3,FALSE)</f>
        <v>Tenerife</v>
      </c>
      <c r="J4530" s="9" t="str">
        <f>VLOOKUP(Tabla1[[#This Row],[CodigoEmpleado]],Originales!$M$3:$P$13,2,FALSE)</f>
        <v>Pepe</v>
      </c>
      <c r="K4530" s="10">
        <f>YEAR(Tabla1[[#This Row],[Fecha]])</f>
        <v>2012</v>
      </c>
      <c r="L4530" s="11">
        <f>MONTH(Tabla1[[#This Row],[Fecha]])</f>
        <v>9</v>
      </c>
      <c r="M4530" s="11">
        <f>DAY(Tabla1[[#This Row],[Fecha]])</f>
        <v>11</v>
      </c>
      <c r="N4530" s="11">
        <f>WEEKDAY(Tabla1[[#This Row],[Fecha]],2)</f>
        <v>2</v>
      </c>
      <c r="O4530" s="11" t="str">
        <f t="shared" si="70"/>
        <v>Martes</v>
      </c>
    </row>
    <row r="4531" spans="1:15" x14ac:dyDescent="0.25">
      <c r="A4531" s="4">
        <v>41163</v>
      </c>
      <c r="B4531">
        <v>1</v>
      </c>
      <c r="C4531">
        <v>2</v>
      </c>
      <c r="D4531" s="5" t="s">
        <v>41</v>
      </c>
      <c r="E4531" s="6">
        <v>669.06</v>
      </c>
      <c r="F4531" s="6">
        <v>1022.7</v>
      </c>
      <c r="G4531" s="6">
        <v>1691.76</v>
      </c>
      <c r="H4531" s="6" t="str">
        <f>VLOOKUP(Tabla1[[#This Row],[Caja]],Originales!$I$3:$K$6,2,FALSE)</f>
        <v>Tenerife Norte</v>
      </c>
      <c r="I4531" s="6" t="str">
        <f>VLOOKUP(Tabla1[[#This Row],[Caja]],Originales!$I$3:$K$6,3,FALSE)</f>
        <v>Tenerife</v>
      </c>
      <c r="J4531" s="9" t="str">
        <f>VLOOKUP(Tabla1[[#This Row],[CodigoEmpleado]],Originales!$M$3:$P$13,2,FALSE)</f>
        <v>Javi</v>
      </c>
      <c r="K4531" s="10">
        <f>YEAR(Tabla1[[#This Row],[Fecha]])</f>
        <v>2012</v>
      </c>
      <c r="L4531" s="11">
        <f>MONTH(Tabla1[[#This Row],[Fecha]])</f>
        <v>9</v>
      </c>
      <c r="M4531" s="11">
        <f>DAY(Tabla1[[#This Row],[Fecha]])</f>
        <v>11</v>
      </c>
      <c r="N4531" s="11">
        <f>WEEKDAY(Tabla1[[#This Row],[Fecha]],2)</f>
        <v>2</v>
      </c>
      <c r="O4531" s="11" t="str">
        <f t="shared" si="70"/>
        <v>Martes</v>
      </c>
    </row>
    <row r="4532" spans="1:15" x14ac:dyDescent="0.25">
      <c r="A4532" s="4">
        <v>41163</v>
      </c>
      <c r="B4532">
        <v>2</v>
      </c>
      <c r="C4532">
        <v>1</v>
      </c>
      <c r="D4532" s="5" t="s">
        <v>43</v>
      </c>
      <c r="E4532" s="6">
        <v>651.26</v>
      </c>
      <c r="F4532" s="6">
        <v>997.16</v>
      </c>
      <c r="G4532" s="6">
        <v>1648.42</v>
      </c>
      <c r="H4532" s="6" t="str">
        <f>VLOOKUP(Tabla1[[#This Row],[Caja]],Originales!$I$3:$K$6,2,FALSE)</f>
        <v>Tenerife Sur</v>
      </c>
      <c r="I4532" s="6" t="str">
        <f>VLOOKUP(Tabla1[[#This Row],[Caja]],Originales!$I$3:$K$6,3,FALSE)</f>
        <v>Tenerife</v>
      </c>
      <c r="J4532" s="9" t="str">
        <f>VLOOKUP(Tabla1[[#This Row],[CodigoEmpleado]],Originales!$M$3:$P$13,2,FALSE)</f>
        <v>Jose</v>
      </c>
      <c r="K4532" s="10">
        <f>YEAR(Tabla1[[#This Row],[Fecha]])</f>
        <v>2012</v>
      </c>
      <c r="L4532" s="11">
        <f>MONTH(Tabla1[[#This Row],[Fecha]])</f>
        <v>9</v>
      </c>
      <c r="M4532" s="11">
        <f>DAY(Tabla1[[#This Row],[Fecha]])</f>
        <v>11</v>
      </c>
      <c r="N4532" s="11">
        <f>WEEKDAY(Tabla1[[#This Row],[Fecha]],2)</f>
        <v>2</v>
      </c>
      <c r="O4532" s="11" t="str">
        <f t="shared" si="70"/>
        <v>Martes</v>
      </c>
    </row>
    <row r="4533" spans="1:15" x14ac:dyDescent="0.25">
      <c r="A4533" s="4">
        <v>41163</v>
      </c>
      <c r="B4533">
        <v>2</v>
      </c>
      <c r="C4533">
        <v>2</v>
      </c>
      <c r="D4533" s="5" t="s">
        <v>47</v>
      </c>
      <c r="E4533" s="6">
        <v>737.6</v>
      </c>
      <c r="F4533" s="6">
        <v>1135.26</v>
      </c>
      <c r="G4533" s="6">
        <v>1872.86</v>
      </c>
      <c r="H4533" s="6" t="str">
        <f>VLOOKUP(Tabla1[[#This Row],[Caja]],Originales!$I$3:$K$6,2,FALSE)</f>
        <v>Tenerife Sur</v>
      </c>
      <c r="I4533" s="6" t="str">
        <f>VLOOKUP(Tabla1[[#This Row],[Caja]],Originales!$I$3:$K$6,3,FALSE)</f>
        <v>Tenerife</v>
      </c>
      <c r="J4533" s="9" t="str">
        <f>VLOOKUP(Tabla1[[#This Row],[CodigoEmpleado]],Originales!$M$3:$P$13,2,FALSE)</f>
        <v>Toño</v>
      </c>
      <c r="K4533" s="10">
        <f>YEAR(Tabla1[[#This Row],[Fecha]])</f>
        <v>2012</v>
      </c>
      <c r="L4533" s="11">
        <f>MONTH(Tabla1[[#This Row],[Fecha]])</f>
        <v>9</v>
      </c>
      <c r="M4533" s="11">
        <f>DAY(Tabla1[[#This Row],[Fecha]])</f>
        <v>11</v>
      </c>
      <c r="N4533" s="11">
        <f>WEEKDAY(Tabla1[[#This Row],[Fecha]],2)</f>
        <v>2</v>
      </c>
      <c r="O4533" s="11" t="str">
        <f t="shared" si="70"/>
        <v>Martes</v>
      </c>
    </row>
    <row r="4534" spans="1:15" x14ac:dyDescent="0.25">
      <c r="A4534" s="4">
        <v>41163</v>
      </c>
      <c r="B4534">
        <v>3</v>
      </c>
      <c r="C4534">
        <v>1</v>
      </c>
      <c r="D4534" s="5" t="s">
        <v>24</v>
      </c>
      <c r="E4534" s="6">
        <v>604.58000000000004</v>
      </c>
      <c r="F4534" s="6">
        <v>916.18</v>
      </c>
      <c r="G4534" s="6">
        <v>1520.76</v>
      </c>
      <c r="H4534" s="6" t="str">
        <f>VLOOKUP(Tabla1[[#This Row],[Caja]],Originales!$I$3:$K$6,2,FALSE)</f>
        <v>Las Canteras</v>
      </c>
      <c r="I4534" s="6" t="str">
        <f>VLOOKUP(Tabla1[[#This Row],[Caja]],Originales!$I$3:$K$6,3,FALSE)</f>
        <v>Las Palmas</v>
      </c>
      <c r="J4534" s="9" t="str">
        <f>VLOOKUP(Tabla1[[#This Row],[CodigoEmpleado]],Originales!$M$3:$P$13,2,FALSE)</f>
        <v>Ana</v>
      </c>
      <c r="K4534" s="10">
        <f>YEAR(Tabla1[[#This Row],[Fecha]])</f>
        <v>2012</v>
      </c>
      <c r="L4534" s="11">
        <f>MONTH(Tabla1[[#This Row],[Fecha]])</f>
        <v>9</v>
      </c>
      <c r="M4534" s="11">
        <f>DAY(Tabla1[[#This Row],[Fecha]])</f>
        <v>11</v>
      </c>
      <c r="N4534" s="11">
        <f>WEEKDAY(Tabla1[[#This Row],[Fecha]],2)</f>
        <v>2</v>
      </c>
      <c r="O4534" s="11" t="str">
        <f t="shared" si="70"/>
        <v>Martes</v>
      </c>
    </row>
    <row r="4535" spans="1:15" x14ac:dyDescent="0.25">
      <c r="A4535" s="4">
        <v>41163</v>
      </c>
      <c r="B4535">
        <v>3</v>
      </c>
      <c r="C4535">
        <v>2</v>
      </c>
      <c r="D4535" s="5" t="s">
        <v>30</v>
      </c>
      <c r="E4535" s="6">
        <v>800.6</v>
      </c>
      <c r="F4535" s="6">
        <v>1208.26</v>
      </c>
      <c r="G4535" s="6">
        <v>2008.86</v>
      </c>
      <c r="H4535" s="6" t="str">
        <f>VLOOKUP(Tabla1[[#This Row],[Caja]],Originales!$I$3:$K$6,2,FALSE)</f>
        <v>Las Canteras</v>
      </c>
      <c r="I4535" s="6" t="str">
        <f>VLOOKUP(Tabla1[[#This Row],[Caja]],Originales!$I$3:$K$6,3,FALSE)</f>
        <v>Las Palmas</v>
      </c>
      <c r="J4535" s="9" t="str">
        <f>VLOOKUP(Tabla1[[#This Row],[CodigoEmpleado]],Originales!$M$3:$P$13,2,FALSE)</f>
        <v>Juan</v>
      </c>
      <c r="K4535" s="10">
        <f>YEAR(Tabla1[[#This Row],[Fecha]])</f>
        <v>2012</v>
      </c>
      <c r="L4535" s="11">
        <f>MONTH(Tabla1[[#This Row],[Fecha]])</f>
        <v>9</v>
      </c>
      <c r="M4535" s="11">
        <f>DAY(Tabla1[[#This Row],[Fecha]])</f>
        <v>11</v>
      </c>
      <c r="N4535" s="11">
        <f>WEEKDAY(Tabla1[[#This Row],[Fecha]],2)</f>
        <v>2</v>
      </c>
      <c r="O4535" s="11" t="str">
        <f t="shared" si="70"/>
        <v>Martes</v>
      </c>
    </row>
    <row r="4536" spans="1:15" x14ac:dyDescent="0.25">
      <c r="A4536" s="4">
        <v>41163</v>
      </c>
      <c r="B4536">
        <v>4</v>
      </c>
      <c r="C4536">
        <v>1</v>
      </c>
      <c r="D4536" s="5" t="s">
        <v>16</v>
      </c>
      <c r="E4536" s="6">
        <v>634.51</v>
      </c>
      <c r="F4536" s="6">
        <v>968.6</v>
      </c>
      <c r="G4536" s="6">
        <v>1603.11</v>
      </c>
      <c r="H4536" s="6" t="str">
        <f>VLOOKUP(Tabla1[[#This Row],[Caja]],Originales!$I$3:$K$6,2,FALSE)</f>
        <v>Telde</v>
      </c>
      <c r="I4536" s="6" t="str">
        <f>VLOOKUP(Tabla1[[#This Row],[Caja]],Originales!$I$3:$K$6,3,FALSE)</f>
        <v>Las Palmas</v>
      </c>
      <c r="J4536" s="9" t="str">
        <f>VLOOKUP(Tabla1[[#This Row],[CodigoEmpleado]],Originales!$M$3:$P$13,2,FALSE)</f>
        <v>Jorge</v>
      </c>
      <c r="K4536" s="10">
        <f>YEAR(Tabla1[[#This Row],[Fecha]])</f>
        <v>2012</v>
      </c>
      <c r="L4536" s="11">
        <f>MONTH(Tabla1[[#This Row],[Fecha]])</f>
        <v>9</v>
      </c>
      <c r="M4536" s="11">
        <f>DAY(Tabla1[[#This Row],[Fecha]])</f>
        <v>11</v>
      </c>
      <c r="N4536" s="11">
        <f>WEEKDAY(Tabla1[[#This Row],[Fecha]],2)</f>
        <v>2</v>
      </c>
      <c r="O4536" s="11" t="str">
        <f t="shared" si="70"/>
        <v>Martes</v>
      </c>
    </row>
    <row r="4537" spans="1:15" x14ac:dyDescent="0.25">
      <c r="A4537" s="4">
        <v>41163</v>
      </c>
      <c r="B4537">
        <v>4</v>
      </c>
      <c r="C4537">
        <v>2</v>
      </c>
      <c r="D4537" s="5" t="s">
        <v>22</v>
      </c>
      <c r="E4537" s="6">
        <v>829.91</v>
      </c>
      <c r="F4537" s="6">
        <v>1268.7</v>
      </c>
      <c r="G4537" s="6">
        <v>2098.61</v>
      </c>
      <c r="H4537" s="6" t="str">
        <f>VLOOKUP(Tabla1[[#This Row],[Caja]],Originales!$I$3:$K$6,2,FALSE)</f>
        <v>Telde</v>
      </c>
      <c r="I4537" s="6" t="str">
        <f>VLOOKUP(Tabla1[[#This Row],[Caja]],Originales!$I$3:$K$6,3,FALSE)</f>
        <v>Las Palmas</v>
      </c>
      <c r="J4537" s="9" t="str">
        <f>VLOOKUP(Tabla1[[#This Row],[CodigoEmpleado]],Originales!$M$3:$P$13,2,FALSE)</f>
        <v>Paco</v>
      </c>
      <c r="K4537" s="10">
        <f>YEAR(Tabla1[[#This Row],[Fecha]])</f>
        <v>2012</v>
      </c>
      <c r="L4537" s="11">
        <f>MONTH(Tabla1[[#This Row],[Fecha]])</f>
        <v>9</v>
      </c>
      <c r="M4537" s="11">
        <f>DAY(Tabla1[[#This Row],[Fecha]])</f>
        <v>11</v>
      </c>
      <c r="N4537" s="11">
        <f>WEEKDAY(Tabla1[[#This Row],[Fecha]],2)</f>
        <v>2</v>
      </c>
      <c r="O4537" s="11" t="str">
        <f t="shared" si="70"/>
        <v>Martes</v>
      </c>
    </row>
    <row r="4538" spans="1:15" x14ac:dyDescent="0.25">
      <c r="A4538" s="4">
        <v>41164</v>
      </c>
      <c r="B4538">
        <v>1</v>
      </c>
      <c r="C4538">
        <v>1</v>
      </c>
      <c r="D4538" s="5" t="s">
        <v>27</v>
      </c>
      <c r="E4538" s="6">
        <v>620.69000000000005</v>
      </c>
      <c r="F4538" s="6">
        <v>973.34</v>
      </c>
      <c r="G4538" s="6">
        <v>1594.03</v>
      </c>
      <c r="H4538" s="6" t="str">
        <f>VLOOKUP(Tabla1[[#This Row],[Caja]],Originales!$I$3:$K$6,2,FALSE)</f>
        <v>Tenerife Norte</v>
      </c>
      <c r="I4538" s="6" t="str">
        <f>VLOOKUP(Tabla1[[#This Row],[Caja]],Originales!$I$3:$K$6,3,FALSE)</f>
        <v>Tenerife</v>
      </c>
      <c r="J4538" s="9" t="str">
        <f>VLOOKUP(Tabla1[[#This Row],[CodigoEmpleado]],Originales!$M$3:$P$13,2,FALSE)</f>
        <v>Bea</v>
      </c>
      <c r="K4538" s="10">
        <f>YEAR(Tabla1[[#This Row],[Fecha]])</f>
        <v>2012</v>
      </c>
      <c r="L4538" s="11">
        <f>MONTH(Tabla1[[#This Row],[Fecha]])</f>
        <v>9</v>
      </c>
      <c r="M4538" s="11">
        <f>DAY(Tabla1[[#This Row],[Fecha]])</f>
        <v>12</v>
      </c>
      <c r="N4538" s="11">
        <f>WEEKDAY(Tabla1[[#This Row],[Fecha]],2)</f>
        <v>3</v>
      </c>
      <c r="O4538" s="11" t="str">
        <f t="shared" si="70"/>
        <v>Miércoles</v>
      </c>
    </row>
    <row r="4539" spans="1:15" x14ac:dyDescent="0.25">
      <c r="A4539" s="4">
        <v>41164</v>
      </c>
      <c r="B4539">
        <v>1</v>
      </c>
      <c r="C4539">
        <v>2</v>
      </c>
      <c r="D4539" s="5" t="s">
        <v>32</v>
      </c>
      <c r="E4539" s="6">
        <v>805.67</v>
      </c>
      <c r="F4539" s="6">
        <v>1253.29</v>
      </c>
      <c r="G4539" s="6">
        <v>2058.96</v>
      </c>
      <c r="H4539" s="6" t="str">
        <f>VLOOKUP(Tabla1[[#This Row],[Caja]],Originales!$I$3:$K$6,2,FALSE)</f>
        <v>Tenerife Norte</v>
      </c>
      <c r="I4539" s="6" t="str">
        <f>VLOOKUP(Tabla1[[#This Row],[Caja]],Originales!$I$3:$K$6,3,FALSE)</f>
        <v>Tenerife</v>
      </c>
      <c r="J4539" s="9" t="str">
        <f>VLOOKUP(Tabla1[[#This Row],[CodigoEmpleado]],Originales!$M$3:$P$13,2,FALSE)</f>
        <v>Ana</v>
      </c>
      <c r="K4539" s="10">
        <f>YEAR(Tabla1[[#This Row],[Fecha]])</f>
        <v>2012</v>
      </c>
      <c r="L4539" s="11">
        <f>MONTH(Tabla1[[#This Row],[Fecha]])</f>
        <v>9</v>
      </c>
      <c r="M4539" s="11">
        <f>DAY(Tabla1[[#This Row],[Fecha]])</f>
        <v>12</v>
      </c>
      <c r="N4539" s="11">
        <f>WEEKDAY(Tabla1[[#This Row],[Fecha]],2)</f>
        <v>3</v>
      </c>
      <c r="O4539" s="11" t="str">
        <f t="shared" si="70"/>
        <v>Miércoles</v>
      </c>
    </row>
    <row r="4540" spans="1:15" x14ac:dyDescent="0.25">
      <c r="A4540" s="4">
        <v>41164</v>
      </c>
      <c r="B4540">
        <v>2</v>
      </c>
      <c r="C4540">
        <v>1</v>
      </c>
      <c r="D4540" s="5" t="s">
        <v>37</v>
      </c>
      <c r="E4540" s="6">
        <v>664.56</v>
      </c>
      <c r="F4540" s="6">
        <v>1053.3499999999999</v>
      </c>
      <c r="G4540" s="6">
        <v>1717.91</v>
      </c>
      <c r="H4540" s="6" t="str">
        <f>VLOOKUP(Tabla1[[#This Row],[Caja]],Originales!$I$3:$K$6,2,FALSE)</f>
        <v>Tenerife Sur</v>
      </c>
      <c r="I4540" s="6" t="str">
        <f>VLOOKUP(Tabla1[[#This Row],[Caja]],Originales!$I$3:$K$6,3,FALSE)</f>
        <v>Tenerife</v>
      </c>
      <c r="J4540" s="9" t="str">
        <f>VLOOKUP(Tabla1[[#This Row],[CodigoEmpleado]],Originales!$M$3:$P$13,2,FALSE)</f>
        <v>Luis</v>
      </c>
      <c r="K4540" s="10">
        <f>YEAR(Tabla1[[#This Row],[Fecha]])</f>
        <v>2012</v>
      </c>
      <c r="L4540" s="11">
        <f>MONTH(Tabla1[[#This Row],[Fecha]])</f>
        <v>9</v>
      </c>
      <c r="M4540" s="11">
        <f>DAY(Tabla1[[#This Row],[Fecha]])</f>
        <v>12</v>
      </c>
      <c r="N4540" s="11">
        <f>WEEKDAY(Tabla1[[#This Row],[Fecha]],2)</f>
        <v>3</v>
      </c>
      <c r="O4540" s="11" t="str">
        <f t="shared" si="70"/>
        <v>Miércoles</v>
      </c>
    </row>
    <row r="4541" spans="1:15" x14ac:dyDescent="0.25">
      <c r="A4541" s="4">
        <v>41164</v>
      </c>
      <c r="B4541">
        <v>2</v>
      </c>
      <c r="C4541">
        <v>2</v>
      </c>
      <c r="D4541" s="5" t="s">
        <v>40</v>
      </c>
      <c r="E4541" s="6">
        <v>682.62</v>
      </c>
      <c r="F4541" s="6">
        <v>1026.25</v>
      </c>
      <c r="G4541" s="6">
        <v>1708.87</v>
      </c>
      <c r="H4541" s="6" t="str">
        <f>VLOOKUP(Tabla1[[#This Row],[Caja]],Originales!$I$3:$K$6,2,FALSE)</f>
        <v>Tenerife Sur</v>
      </c>
      <c r="I4541" s="6" t="str">
        <f>VLOOKUP(Tabla1[[#This Row],[Caja]],Originales!$I$3:$K$6,3,FALSE)</f>
        <v>Tenerife</v>
      </c>
      <c r="J4541" s="9" t="str">
        <f>VLOOKUP(Tabla1[[#This Row],[CodigoEmpleado]],Originales!$M$3:$P$13,2,FALSE)</f>
        <v>Pepe</v>
      </c>
      <c r="K4541" s="10">
        <f>YEAR(Tabla1[[#This Row],[Fecha]])</f>
        <v>2012</v>
      </c>
      <c r="L4541" s="11">
        <f>MONTH(Tabla1[[#This Row],[Fecha]])</f>
        <v>9</v>
      </c>
      <c r="M4541" s="11">
        <f>DAY(Tabla1[[#This Row],[Fecha]])</f>
        <v>12</v>
      </c>
      <c r="N4541" s="11">
        <f>WEEKDAY(Tabla1[[#This Row],[Fecha]],2)</f>
        <v>3</v>
      </c>
      <c r="O4541" s="11" t="str">
        <f t="shared" si="70"/>
        <v>Miércoles</v>
      </c>
    </row>
    <row r="4542" spans="1:15" x14ac:dyDescent="0.25">
      <c r="A4542" s="4">
        <v>41164</v>
      </c>
      <c r="B4542">
        <v>3</v>
      </c>
      <c r="C4542">
        <v>1</v>
      </c>
      <c r="D4542" s="5" t="s">
        <v>41</v>
      </c>
      <c r="E4542" s="6">
        <v>644.11</v>
      </c>
      <c r="F4542" s="6">
        <v>976.73</v>
      </c>
      <c r="G4542" s="6">
        <v>1620.84</v>
      </c>
      <c r="H4542" s="6" t="str">
        <f>VLOOKUP(Tabla1[[#This Row],[Caja]],Originales!$I$3:$K$6,2,FALSE)</f>
        <v>Las Canteras</v>
      </c>
      <c r="I4542" s="6" t="str">
        <f>VLOOKUP(Tabla1[[#This Row],[Caja]],Originales!$I$3:$K$6,3,FALSE)</f>
        <v>Las Palmas</v>
      </c>
      <c r="J4542" s="9" t="str">
        <f>VLOOKUP(Tabla1[[#This Row],[CodigoEmpleado]],Originales!$M$3:$P$13,2,FALSE)</f>
        <v>Javi</v>
      </c>
      <c r="K4542" s="10">
        <f>YEAR(Tabla1[[#This Row],[Fecha]])</f>
        <v>2012</v>
      </c>
      <c r="L4542" s="11">
        <f>MONTH(Tabla1[[#This Row],[Fecha]])</f>
        <v>9</v>
      </c>
      <c r="M4542" s="11">
        <f>DAY(Tabla1[[#This Row],[Fecha]])</f>
        <v>12</v>
      </c>
      <c r="N4542" s="11">
        <f>WEEKDAY(Tabla1[[#This Row],[Fecha]],2)</f>
        <v>3</v>
      </c>
      <c r="O4542" s="11" t="str">
        <f t="shared" si="70"/>
        <v>Miércoles</v>
      </c>
    </row>
    <row r="4543" spans="1:15" x14ac:dyDescent="0.25">
      <c r="A4543" s="4">
        <v>41164</v>
      </c>
      <c r="B4543">
        <v>3</v>
      </c>
      <c r="C4543">
        <v>2</v>
      </c>
      <c r="D4543" s="5" t="s">
        <v>43</v>
      </c>
      <c r="E4543" s="6">
        <v>647.52</v>
      </c>
      <c r="F4543" s="6">
        <v>1017.75</v>
      </c>
      <c r="G4543" s="6">
        <v>1665.27</v>
      </c>
      <c r="H4543" s="6" t="str">
        <f>VLOOKUP(Tabla1[[#This Row],[Caja]],Originales!$I$3:$K$6,2,FALSE)</f>
        <v>Las Canteras</v>
      </c>
      <c r="I4543" s="6" t="str">
        <f>VLOOKUP(Tabla1[[#This Row],[Caja]],Originales!$I$3:$K$6,3,FALSE)</f>
        <v>Las Palmas</v>
      </c>
      <c r="J4543" s="9" t="str">
        <f>VLOOKUP(Tabla1[[#This Row],[CodigoEmpleado]],Originales!$M$3:$P$13,2,FALSE)</f>
        <v>Jose</v>
      </c>
      <c r="K4543" s="10">
        <f>YEAR(Tabla1[[#This Row],[Fecha]])</f>
        <v>2012</v>
      </c>
      <c r="L4543" s="11">
        <f>MONTH(Tabla1[[#This Row],[Fecha]])</f>
        <v>9</v>
      </c>
      <c r="M4543" s="11">
        <f>DAY(Tabla1[[#This Row],[Fecha]])</f>
        <v>12</v>
      </c>
      <c r="N4543" s="11">
        <f>WEEKDAY(Tabla1[[#This Row],[Fecha]],2)</f>
        <v>3</v>
      </c>
      <c r="O4543" s="11" t="str">
        <f t="shared" si="70"/>
        <v>Miércoles</v>
      </c>
    </row>
    <row r="4544" spans="1:15" x14ac:dyDescent="0.25">
      <c r="A4544" s="4">
        <v>41164</v>
      </c>
      <c r="B4544">
        <v>4</v>
      </c>
      <c r="C4544">
        <v>1</v>
      </c>
      <c r="D4544" s="5" t="s">
        <v>47</v>
      </c>
      <c r="E4544" s="6">
        <v>610.28</v>
      </c>
      <c r="F4544" s="6">
        <v>965.89</v>
      </c>
      <c r="G4544" s="6">
        <v>1576.17</v>
      </c>
      <c r="H4544" s="6" t="str">
        <f>VLOOKUP(Tabla1[[#This Row],[Caja]],Originales!$I$3:$K$6,2,FALSE)</f>
        <v>Telde</v>
      </c>
      <c r="I4544" s="6" t="str">
        <f>VLOOKUP(Tabla1[[#This Row],[Caja]],Originales!$I$3:$K$6,3,FALSE)</f>
        <v>Las Palmas</v>
      </c>
      <c r="J4544" s="9" t="str">
        <f>VLOOKUP(Tabla1[[#This Row],[CodigoEmpleado]],Originales!$M$3:$P$13,2,FALSE)</f>
        <v>Toño</v>
      </c>
      <c r="K4544" s="10">
        <f>YEAR(Tabla1[[#This Row],[Fecha]])</f>
        <v>2012</v>
      </c>
      <c r="L4544" s="11">
        <f>MONTH(Tabla1[[#This Row],[Fecha]])</f>
        <v>9</v>
      </c>
      <c r="M4544" s="11">
        <f>DAY(Tabla1[[#This Row],[Fecha]])</f>
        <v>12</v>
      </c>
      <c r="N4544" s="11">
        <f>WEEKDAY(Tabla1[[#This Row],[Fecha]],2)</f>
        <v>3</v>
      </c>
      <c r="O4544" s="11" t="str">
        <f t="shared" si="70"/>
        <v>Miércoles</v>
      </c>
    </row>
    <row r="4545" spans="1:15" x14ac:dyDescent="0.25">
      <c r="A4545" s="4">
        <v>41164</v>
      </c>
      <c r="B4545">
        <v>4</v>
      </c>
      <c r="C4545">
        <v>2</v>
      </c>
      <c r="D4545" s="5" t="s">
        <v>24</v>
      </c>
      <c r="E4545" s="6">
        <v>627.08000000000004</v>
      </c>
      <c r="F4545" s="6">
        <v>973.19</v>
      </c>
      <c r="G4545" s="6">
        <v>1600.27</v>
      </c>
      <c r="H4545" s="6" t="str">
        <f>VLOOKUP(Tabla1[[#This Row],[Caja]],Originales!$I$3:$K$6,2,FALSE)</f>
        <v>Telde</v>
      </c>
      <c r="I4545" s="6" t="str">
        <f>VLOOKUP(Tabla1[[#This Row],[Caja]],Originales!$I$3:$K$6,3,FALSE)</f>
        <v>Las Palmas</v>
      </c>
      <c r="J4545" s="9" t="str">
        <f>VLOOKUP(Tabla1[[#This Row],[CodigoEmpleado]],Originales!$M$3:$P$13,2,FALSE)</f>
        <v>Ana</v>
      </c>
      <c r="K4545" s="10">
        <f>YEAR(Tabla1[[#This Row],[Fecha]])</f>
        <v>2012</v>
      </c>
      <c r="L4545" s="11">
        <f>MONTH(Tabla1[[#This Row],[Fecha]])</f>
        <v>9</v>
      </c>
      <c r="M4545" s="11">
        <f>DAY(Tabla1[[#This Row],[Fecha]])</f>
        <v>12</v>
      </c>
      <c r="N4545" s="11">
        <f>WEEKDAY(Tabla1[[#This Row],[Fecha]],2)</f>
        <v>3</v>
      </c>
      <c r="O4545" s="11" t="str">
        <f t="shared" si="70"/>
        <v>Miércoles</v>
      </c>
    </row>
    <row r="4546" spans="1:15" x14ac:dyDescent="0.25">
      <c r="A4546" s="4">
        <v>41165</v>
      </c>
      <c r="B4546">
        <v>1</v>
      </c>
      <c r="C4546">
        <v>1</v>
      </c>
      <c r="D4546" s="5" t="s">
        <v>30</v>
      </c>
      <c r="E4546" s="6">
        <v>603.69000000000005</v>
      </c>
      <c r="F4546" s="6">
        <v>971.65</v>
      </c>
      <c r="G4546" s="6">
        <v>1575.34</v>
      </c>
      <c r="H4546" s="6" t="str">
        <f>VLOOKUP(Tabla1[[#This Row],[Caja]],Originales!$I$3:$K$6,2,FALSE)</f>
        <v>Tenerife Norte</v>
      </c>
      <c r="I4546" s="6" t="str">
        <f>VLOOKUP(Tabla1[[#This Row],[Caja]],Originales!$I$3:$K$6,3,FALSE)</f>
        <v>Tenerife</v>
      </c>
      <c r="J4546" s="9" t="str">
        <f>VLOOKUP(Tabla1[[#This Row],[CodigoEmpleado]],Originales!$M$3:$P$13,2,FALSE)</f>
        <v>Juan</v>
      </c>
      <c r="K4546" s="10">
        <f>YEAR(Tabla1[[#This Row],[Fecha]])</f>
        <v>2012</v>
      </c>
      <c r="L4546" s="11">
        <f>MONTH(Tabla1[[#This Row],[Fecha]])</f>
        <v>9</v>
      </c>
      <c r="M4546" s="11">
        <f>DAY(Tabla1[[#This Row],[Fecha]])</f>
        <v>13</v>
      </c>
      <c r="N4546" s="11">
        <f>WEEKDAY(Tabla1[[#This Row],[Fecha]],2)</f>
        <v>4</v>
      </c>
      <c r="O4546" s="11" t="str">
        <f t="shared" ref="O4546:O4609" si="71">IF(N4546=1,"Lunes",IF(N4546=2,"Martes",IF(N4546=3,"Miércoles",IF(N4546=4,"Jueves",IF(N4546=5,"Viernes",IF(N4546=6,"Sábado","Domingo"))))))</f>
        <v>Jueves</v>
      </c>
    </row>
    <row r="4547" spans="1:15" x14ac:dyDescent="0.25">
      <c r="A4547" s="4">
        <v>41165</v>
      </c>
      <c r="B4547">
        <v>1</v>
      </c>
      <c r="C4547">
        <v>2</v>
      </c>
      <c r="D4547" s="5" t="s">
        <v>16</v>
      </c>
      <c r="E4547" s="6">
        <v>611.4</v>
      </c>
      <c r="F4547" s="6">
        <v>976.28</v>
      </c>
      <c r="G4547" s="6">
        <v>1587.68</v>
      </c>
      <c r="H4547" s="6" t="str">
        <f>VLOOKUP(Tabla1[[#This Row],[Caja]],Originales!$I$3:$K$6,2,FALSE)</f>
        <v>Tenerife Norte</v>
      </c>
      <c r="I4547" s="6" t="str">
        <f>VLOOKUP(Tabla1[[#This Row],[Caja]],Originales!$I$3:$K$6,3,FALSE)</f>
        <v>Tenerife</v>
      </c>
      <c r="J4547" s="9" t="str">
        <f>VLOOKUP(Tabla1[[#This Row],[CodigoEmpleado]],Originales!$M$3:$P$13,2,FALSE)</f>
        <v>Jorge</v>
      </c>
      <c r="K4547" s="10">
        <f>YEAR(Tabla1[[#This Row],[Fecha]])</f>
        <v>2012</v>
      </c>
      <c r="L4547" s="11">
        <f>MONTH(Tabla1[[#This Row],[Fecha]])</f>
        <v>9</v>
      </c>
      <c r="M4547" s="11">
        <f>DAY(Tabla1[[#This Row],[Fecha]])</f>
        <v>13</v>
      </c>
      <c r="N4547" s="11">
        <f>WEEKDAY(Tabla1[[#This Row],[Fecha]],2)</f>
        <v>4</v>
      </c>
      <c r="O4547" s="11" t="str">
        <f t="shared" si="71"/>
        <v>Jueves</v>
      </c>
    </row>
    <row r="4548" spans="1:15" x14ac:dyDescent="0.25">
      <c r="A4548" s="4">
        <v>41165</v>
      </c>
      <c r="B4548">
        <v>2</v>
      </c>
      <c r="C4548">
        <v>1</v>
      </c>
      <c r="D4548" s="5" t="s">
        <v>22</v>
      </c>
      <c r="E4548" s="6">
        <v>586.52</v>
      </c>
      <c r="F4548" s="6">
        <v>938.69</v>
      </c>
      <c r="G4548" s="6">
        <v>1525.21</v>
      </c>
      <c r="H4548" s="6" t="str">
        <f>VLOOKUP(Tabla1[[#This Row],[Caja]],Originales!$I$3:$K$6,2,FALSE)</f>
        <v>Tenerife Sur</v>
      </c>
      <c r="I4548" s="6" t="str">
        <f>VLOOKUP(Tabla1[[#This Row],[Caja]],Originales!$I$3:$K$6,3,FALSE)</f>
        <v>Tenerife</v>
      </c>
      <c r="J4548" s="9" t="str">
        <f>VLOOKUP(Tabla1[[#This Row],[CodigoEmpleado]],Originales!$M$3:$P$13,2,FALSE)</f>
        <v>Paco</v>
      </c>
      <c r="K4548" s="10">
        <f>YEAR(Tabla1[[#This Row],[Fecha]])</f>
        <v>2012</v>
      </c>
      <c r="L4548" s="11">
        <f>MONTH(Tabla1[[#This Row],[Fecha]])</f>
        <v>9</v>
      </c>
      <c r="M4548" s="11">
        <f>DAY(Tabla1[[#This Row],[Fecha]])</f>
        <v>13</v>
      </c>
      <c r="N4548" s="11">
        <f>WEEKDAY(Tabla1[[#This Row],[Fecha]],2)</f>
        <v>4</v>
      </c>
      <c r="O4548" s="11" t="str">
        <f t="shared" si="71"/>
        <v>Jueves</v>
      </c>
    </row>
    <row r="4549" spans="1:15" x14ac:dyDescent="0.25">
      <c r="A4549" s="4">
        <v>41165</v>
      </c>
      <c r="B4549">
        <v>2</v>
      </c>
      <c r="C4549">
        <v>2</v>
      </c>
      <c r="D4549" s="5" t="s">
        <v>27</v>
      </c>
      <c r="E4549" s="6">
        <v>684.14</v>
      </c>
      <c r="F4549" s="6">
        <v>1037.8900000000001</v>
      </c>
      <c r="G4549" s="6">
        <v>1722.03</v>
      </c>
      <c r="H4549" s="6" t="str">
        <f>VLOOKUP(Tabla1[[#This Row],[Caja]],Originales!$I$3:$K$6,2,FALSE)</f>
        <v>Tenerife Sur</v>
      </c>
      <c r="I4549" s="6" t="str">
        <f>VLOOKUP(Tabla1[[#This Row],[Caja]],Originales!$I$3:$K$6,3,FALSE)</f>
        <v>Tenerife</v>
      </c>
      <c r="J4549" s="9" t="str">
        <f>VLOOKUP(Tabla1[[#This Row],[CodigoEmpleado]],Originales!$M$3:$P$13,2,FALSE)</f>
        <v>Bea</v>
      </c>
      <c r="K4549" s="10">
        <f>YEAR(Tabla1[[#This Row],[Fecha]])</f>
        <v>2012</v>
      </c>
      <c r="L4549" s="11">
        <f>MONTH(Tabla1[[#This Row],[Fecha]])</f>
        <v>9</v>
      </c>
      <c r="M4549" s="11">
        <f>DAY(Tabla1[[#This Row],[Fecha]])</f>
        <v>13</v>
      </c>
      <c r="N4549" s="11">
        <f>WEEKDAY(Tabla1[[#This Row],[Fecha]],2)</f>
        <v>4</v>
      </c>
      <c r="O4549" s="11" t="str">
        <f t="shared" si="71"/>
        <v>Jueves</v>
      </c>
    </row>
    <row r="4550" spans="1:15" x14ac:dyDescent="0.25">
      <c r="A4550" s="4">
        <v>41165</v>
      </c>
      <c r="B4550">
        <v>3</v>
      </c>
      <c r="C4550">
        <v>1</v>
      </c>
      <c r="D4550" s="5" t="s">
        <v>32</v>
      </c>
      <c r="E4550" s="6">
        <v>644.69000000000005</v>
      </c>
      <c r="F4550" s="6">
        <v>1007.07</v>
      </c>
      <c r="G4550" s="6">
        <v>1651.76</v>
      </c>
      <c r="H4550" s="6" t="str">
        <f>VLOOKUP(Tabla1[[#This Row],[Caja]],Originales!$I$3:$K$6,2,FALSE)</f>
        <v>Las Canteras</v>
      </c>
      <c r="I4550" s="6" t="str">
        <f>VLOOKUP(Tabla1[[#This Row],[Caja]],Originales!$I$3:$K$6,3,FALSE)</f>
        <v>Las Palmas</v>
      </c>
      <c r="J4550" s="9" t="str">
        <f>VLOOKUP(Tabla1[[#This Row],[CodigoEmpleado]],Originales!$M$3:$P$13,2,FALSE)</f>
        <v>Ana</v>
      </c>
      <c r="K4550" s="10">
        <f>YEAR(Tabla1[[#This Row],[Fecha]])</f>
        <v>2012</v>
      </c>
      <c r="L4550" s="11">
        <f>MONTH(Tabla1[[#This Row],[Fecha]])</f>
        <v>9</v>
      </c>
      <c r="M4550" s="11">
        <f>DAY(Tabla1[[#This Row],[Fecha]])</f>
        <v>13</v>
      </c>
      <c r="N4550" s="11">
        <f>WEEKDAY(Tabla1[[#This Row],[Fecha]],2)</f>
        <v>4</v>
      </c>
      <c r="O4550" s="11" t="str">
        <f t="shared" si="71"/>
        <v>Jueves</v>
      </c>
    </row>
    <row r="4551" spans="1:15" x14ac:dyDescent="0.25">
      <c r="A4551" s="4">
        <v>41165</v>
      </c>
      <c r="B4551">
        <v>3</v>
      </c>
      <c r="C4551">
        <v>2</v>
      </c>
      <c r="D4551" s="5" t="s">
        <v>37</v>
      </c>
      <c r="E4551" s="6">
        <v>592.32000000000005</v>
      </c>
      <c r="F4551" s="6">
        <v>951.67</v>
      </c>
      <c r="G4551" s="6">
        <v>1543.99</v>
      </c>
      <c r="H4551" s="6" t="str">
        <f>VLOOKUP(Tabla1[[#This Row],[Caja]],Originales!$I$3:$K$6,2,FALSE)</f>
        <v>Las Canteras</v>
      </c>
      <c r="I4551" s="6" t="str">
        <f>VLOOKUP(Tabla1[[#This Row],[Caja]],Originales!$I$3:$K$6,3,FALSE)</f>
        <v>Las Palmas</v>
      </c>
      <c r="J4551" s="9" t="str">
        <f>VLOOKUP(Tabla1[[#This Row],[CodigoEmpleado]],Originales!$M$3:$P$13,2,FALSE)</f>
        <v>Luis</v>
      </c>
      <c r="K4551" s="10">
        <f>YEAR(Tabla1[[#This Row],[Fecha]])</f>
        <v>2012</v>
      </c>
      <c r="L4551" s="11">
        <f>MONTH(Tabla1[[#This Row],[Fecha]])</f>
        <v>9</v>
      </c>
      <c r="M4551" s="11">
        <f>DAY(Tabla1[[#This Row],[Fecha]])</f>
        <v>13</v>
      </c>
      <c r="N4551" s="11">
        <f>WEEKDAY(Tabla1[[#This Row],[Fecha]],2)</f>
        <v>4</v>
      </c>
      <c r="O4551" s="11" t="str">
        <f t="shared" si="71"/>
        <v>Jueves</v>
      </c>
    </row>
    <row r="4552" spans="1:15" x14ac:dyDescent="0.25">
      <c r="A4552" s="4">
        <v>41165</v>
      </c>
      <c r="B4552">
        <v>4</v>
      </c>
      <c r="C4552">
        <v>1</v>
      </c>
      <c r="D4552" s="5" t="s">
        <v>40</v>
      </c>
      <c r="E4552" s="6">
        <v>644.44000000000005</v>
      </c>
      <c r="F4552" s="6">
        <v>1015.16</v>
      </c>
      <c r="G4552" s="6">
        <v>1659.6</v>
      </c>
      <c r="H4552" s="6" t="str">
        <f>VLOOKUP(Tabla1[[#This Row],[Caja]],Originales!$I$3:$K$6,2,FALSE)</f>
        <v>Telde</v>
      </c>
      <c r="I4552" s="6" t="str">
        <f>VLOOKUP(Tabla1[[#This Row],[Caja]],Originales!$I$3:$K$6,3,FALSE)</f>
        <v>Las Palmas</v>
      </c>
      <c r="J4552" s="9" t="str">
        <f>VLOOKUP(Tabla1[[#This Row],[CodigoEmpleado]],Originales!$M$3:$P$13,2,FALSE)</f>
        <v>Pepe</v>
      </c>
      <c r="K4552" s="10">
        <f>YEAR(Tabla1[[#This Row],[Fecha]])</f>
        <v>2012</v>
      </c>
      <c r="L4552" s="11">
        <f>MONTH(Tabla1[[#This Row],[Fecha]])</f>
        <v>9</v>
      </c>
      <c r="M4552" s="11">
        <f>DAY(Tabla1[[#This Row],[Fecha]])</f>
        <v>13</v>
      </c>
      <c r="N4552" s="11">
        <f>WEEKDAY(Tabla1[[#This Row],[Fecha]],2)</f>
        <v>4</v>
      </c>
      <c r="O4552" s="11" t="str">
        <f t="shared" si="71"/>
        <v>Jueves</v>
      </c>
    </row>
    <row r="4553" spans="1:15" x14ac:dyDescent="0.25">
      <c r="A4553" s="4">
        <v>41165</v>
      </c>
      <c r="B4553">
        <v>4</v>
      </c>
      <c r="C4553">
        <v>2</v>
      </c>
      <c r="D4553" s="5" t="s">
        <v>41</v>
      </c>
      <c r="E4553" s="6">
        <v>698.33</v>
      </c>
      <c r="F4553" s="6">
        <v>1101.1500000000001</v>
      </c>
      <c r="G4553" s="6">
        <v>1799.48</v>
      </c>
      <c r="H4553" s="6" t="str">
        <f>VLOOKUP(Tabla1[[#This Row],[Caja]],Originales!$I$3:$K$6,2,FALSE)</f>
        <v>Telde</v>
      </c>
      <c r="I4553" s="6" t="str">
        <f>VLOOKUP(Tabla1[[#This Row],[Caja]],Originales!$I$3:$K$6,3,FALSE)</f>
        <v>Las Palmas</v>
      </c>
      <c r="J4553" s="9" t="str">
        <f>VLOOKUP(Tabla1[[#This Row],[CodigoEmpleado]],Originales!$M$3:$P$13,2,FALSE)</f>
        <v>Javi</v>
      </c>
      <c r="K4553" s="10">
        <f>YEAR(Tabla1[[#This Row],[Fecha]])</f>
        <v>2012</v>
      </c>
      <c r="L4553" s="11">
        <f>MONTH(Tabla1[[#This Row],[Fecha]])</f>
        <v>9</v>
      </c>
      <c r="M4553" s="11">
        <f>DAY(Tabla1[[#This Row],[Fecha]])</f>
        <v>13</v>
      </c>
      <c r="N4553" s="11">
        <f>WEEKDAY(Tabla1[[#This Row],[Fecha]],2)</f>
        <v>4</v>
      </c>
      <c r="O4553" s="11" t="str">
        <f t="shared" si="71"/>
        <v>Jueves</v>
      </c>
    </row>
    <row r="4554" spans="1:15" x14ac:dyDescent="0.25">
      <c r="A4554" s="4">
        <v>41166</v>
      </c>
      <c r="B4554">
        <v>1</v>
      </c>
      <c r="C4554">
        <v>1</v>
      </c>
      <c r="D4554" s="5" t="s">
        <v>43</v>
      </c>
      <c r="E4554" s="6">
        <v>666.68</v>
      </c>
      <c r="F4554" s="6">
        <v>1061</v>
      </c>
      <c r="G4554" s="6">
        <v>1727.68</v>
      </c>
      <c r="H4554" s="6" t="str">
        <f>VLOOKUP(Tabla1[[#This Row],[Caja]],Originales!$I$3:$K$6,2,FALSE)</f>
        <v>Tenerife Norte</v>
      </c>
      <c r="I4554" s="6" t="str">
        <f>VLOOKUP(Tabla1[[#This Row],[Caja]],Originales!$I$3:$K$6,3,FALSE)</f>
        <v>Tenerife</v>
      </c>
      <c r="J4554" s="9" t="str">
        <f>VLOOKUP(Tabla1[[#This Row],[CodigoEmpleado]],Originales!$M$3:$P$13,2,FALSE)</f>
        <v>Jose</v>
      </c>
      <c r="K4554" s="10">
        <f>YEAR(Tabla1[[#This Row],[Fecha]])</f>
        <v>2012</v>
      </c>
      <c r="L4554" s="11">
        <f>MONTH(Tabla1[[#This Row],[Fecha]])</f>
        <v>9</v>
      </c>
      <c r="M4554" s="11">
        <f>DAY(Tabla1[[#This Row],[Fecha]])</f>
        <v>14</v>
      </c>
      <c r="N4554" s="11">
        <f>WEEKDAY(Tabla1[[#This Row],[Fecha]],2)</f>
        <v>5</v>
      </c>
      <c r="O4554" s="11" t="str">
        <f t="shared" si="71"/>
        <v>Viernes</v>
      </c>
    </row>
    <row r="4555" spans="1:15" x14ac:dyDescent="0.25">
      <c r="A4555" s="4">
        <v>41166</v>
      </c>
      <c r="B4555">
        <v>1</v>
      </c>
      <c r="C4555">
        <v>2</v>
      </c>
      <c r="D4555" s="5" t="s">
        <v>47</v>
      </c>
      <c r="E4555" s="6">
        <v>755.27</v>
      </c>
      <c r="F4555" s="6">
        <v>1163.52</v>
      </c>
      <c r="G4555" s="6">
        <v>1918.79</v>
      </c>
      <c r="H4555" s="6" t="str">
        <f>VLOOKUP(Tabla1[[#This Row],[Caja]],Originales!$I$3:$K$6,2,FALSE)</f>
        <v>Tenerife Norte</v>
      </c>
      <c r="I4555" s="6" t="str">
        <f>VLOOKUP(Tabla1[[#This Row],[Caja]],Originales!$I$3:$K$6,3,FALSE)</f>
        <v>Tenerife</v>
      </c>
      <c r="J4555" s="9" t="str">
        <f>VLOOKUP(Tabla1[[#This Row],[CodigoEmpleado]],Originales!$M$3:$P$13,2,FALSE)</f>
        <v>Toño</v>
      </c>
      <c r="K4555" s="10">
        <f>YEAR(Tabla1[[#This Row],[Fecha]])</f>
        <v>2012</v>
      </c>
      <c r="L4555" s="11">
        <f>MONTH(Tabla1[[#This Row],[Fecha]])</f>
        <v>9</v>
      </c>
      <c r="M4555" s="11">
        <f>DAY(Tabla1[[#This Row],[Fecha]])</f>
        <v>14</v>
      </c>
      <c r="N4555" s="11">
        <f>WEEKDAY(Tabla1[[#This Row],[Fecha]],2)</f>
        <v>5</v>
      </c>
      <c r="O4555" s="11" t="str">
        <f t="shared" si="71"/>
        <v>Viernes</v>
      </c>
    </row>
    <row r="4556" spans="1:15" x14ac:dyDescent="0.25">
      <c r="A4556" s="4">
        <v>41166</v>
      </c>
      <c r="B4556">
        <v>2</v>
      </c>
      <c r="C4556">
        <v>1</v>
      </c>
      <c r="D4556" s="5" t="s">
        <v>24</v>
      </c>
      <c r="E4556" s="6">
        <v>670.02</v>
      </c>
      <c r="F4556" s="6">
        <v>1104.24</v>
      </c>
      <c r="G4556" s="6">
        <v>1774.26</v>
      </c>
      <c r="H4556" s="6" t="str">
        <f>VLOOKUP(Tabla1[[#This Row],[Caja]],Originales!$I$3:$K$6,2,FALSE)</f>
        <v>Tenerife Sur</v>
      </c>
      <c r="I4556" s="6" t="str">
        <f>VLOOKUP(Tabla1[[#This Row],[Caja]],Originales!$I$3:$K$6,3,FALSE)</f>
        <v>Tenerife</v>
      </c>
      <c r="J4556" s="9" t="str">
        <f>VLOOKUP(Tabla1[[#This Row],[CodigoEmpleado]],Originales!$M$3:$P$13,2,FALSE)</f>
        <v>Ana</v>
      </c>
      <c r="K4556" s="10">
        <f>YEAR(Tabla1[[#This Row],[Fecha]])</f>
        <v>2012</v>
      </c>
      <c r="L4556" s="11">
        <f>MONTH(Tabla1[[#This Row],[Fecha]])</f>
        <v>9</v>
      </c>
      <c r="M4556" s="11">
        <f>DAY(Tabla1[[#This Row],[Fecha]])</f>
        <v>14</v>
      </c>
      <c r="N4556" s="11">
        <f>WEEKDAY(Tabla1[[#This Row],[Fecha]],2)</f>
        <v>5</v>
      </c>
      <c r="O4556" s="11" t="str">
        <f t="shared" si="71"/>
        <v>Viernes</v>
      </c>
    </row>
    <row r="4557" spans="1:15" x14ac:dyDescent="0.25">
      <c r="A4557" s="4">
        <v>41166</v>
      </c>
      <c r="B4557">
        <v>2</v>
      </c>
      <c r="C4557">
        <v>2</v>
      </c>
      <c r="D4557" s="5" t="s">
        <v>30</v>
      </c>
      <c r="E4557" s="6">
        <v>602.66</v>
      </c>
      <c r="F4557" s="6">
        <v>946.75</v>
      </c>
      <c r="G4557" s="6">
        <v>1549.41</v>
      </c>
      <c r="H4557" s="6" t="str">
        <f>VLOOKUP(Tabla1[[#This Row],[Caja]],Originales!$I$3:$K$6,2,FALSE)</f>
        <v>Tenerife Sur</v>
      </c>
      <c r="I4557" s="6" t="str">
        <f>VLOOKUP(Tabla1[[#This Row],[Caja]],Originales!$I$3:$K$6,3,FALSE)</f>
        <v>Tenerife</v>
      </c>
      <c r="J4557" s="9" t="str">
        <f>VLOOKUP(Tabla1[[#This Row],[CodigoEmpleado]],Originales!$M$3:$P$13,2,FALSE)</f>
        <v>Juan</v>
      </c>
      <c r="K4557" s="10">
        <f>YEAR(Tabla1[[#This Row],[Fecha]])</f>
        <v>2012</v>
      </c>
      <c r="L4557" s="11">
        <f>MONTH(Tabla1[[#This Row],[Fecha]])</f>
        <v>9</v>
      </c>
      <c r="M4557" s="11">
        <f>DAY(Tabla1[[#This Row],[Fecha]])</f>
        <v>14</v>
      </c>
      <c r="N4557" s="11">
        <f>WEEKDAY(Tabla1[[#This Row],[Fecha]],2)</f>
        <v>5</v>
      </c>
      <c r="O4557" s="11" t="str">
        <f t="shared" si="71"/>
        <v>Viernes</v>
      </c>
    </row>
    <row r="4558" spans="1:15" x14ac:dyDescent="0.25">
      <c r="A4558" s="4">
        <v>41166</v>
      </c>
      <c r="B4558">
        <v>3</v>
      </c>
      <c r="C4558">
        <v>1</v>
      </c>
      <c r="D4558" s="5" t="s">
        <v>16</v>
      </c>
      <c r="E4558" s="6">
        <v>702.49</v>
      </c>
      <c r="F4558" s="6">
        <v>1059.54</v>
      </c>
      <c r="G4558" s="6">
        <v>1762.03</v>
      </c>
      <c r="H4558" s="6" t="str">
        <f>VLOOKUP(Tabla1[[#This Row],[Caja]],Originales!$I$3:$K$6,2,FALSE)</f>
        <v>Las Canteras</v>
      </c>
      <c r="I4558" s="6" t="str">
        <f>VLOOKUP(Tabla1[[#This Row],[Caja]],Originales!$I$3:$K$6,3,FALSE)</f>
        <v>Las Palmas</v>
      </c>
      <c r="J4558" s="9" t="str">
        <f>VLOOKUP(Tabla1[[#This Row],[CodigoEmpleado]],Originales!$M$3:$P$13,2,FALSE)</f>
        <v>Jorge</v>
      </c>
      <c r="K4558" s="10">
        <f>YEAR(Tabla1[[#This Row],[Fecha]])</f>
        <v>2012</v>
      </c>
      <c r="L4558" s="11">
        <f>MONTH(Tabla1[[#This Row],[Fecha]])</f>
        <v>9</v>
      </c>
      <c r="M4558" s="11">
        <f>DAY(Tabla1[[#This Row],[Fecha]])</f>
        <v>14</v>
      </c>
      <c r="N4558" s="11">
        <f>WEEKDAY(Tabla1[[#This Row],[Fecha]],2)</f>
        <v>5</v>
      </c>
      <c r="O4558" s="11" t="str">
        <f t="shared" si="71"/>
        <v>Viernes</v>
      </c>
    </row>
    <row r="4559" spans="1:15" x14ac:dyDescent="0.25">
      <c r="A4559" s="4">
        <v>41166</v>
      </c>
      <c r="B4559">
        <v>3</v>
      </c>
      <c r="C4559">
        <v>2</v>
      </c>
      <c r="D4559" s="5" t="s">
        <v>22</v>
      </c>
      <c r="E4559" s="6">
        <v>768.72</v>
      </c>
      <c r="F4559" s="6">
        <v>1183.42</v>
      </c>
      <c r="G4559" s="6">
        <v>1952.14</v>
      </c>
      <c r="H4559" s="6" t="str">
        <f>VLOOKUP(Tabla1[[#This Row],[Caja]],Originales!$I$3:$K$6,2,FALSE)</f>
        <v>Las Canteras</v>
      </c>
      <c r="I4559" s="6" t="str">
        <f>VLOOKUP(Tabla1[[#This Row],[Caja]],Originales!$I$3:$K$6,3,FALSE)</f>
        <v>Las Palmas</v>
      </c>
      <c r="J4559" s="9" t="str">
        <f>VLOOKUP(Tabla1[[#This Row],[CodigoEmpleado]],Originales!$M$3:$P$13,2,FALSE)</f>
        <v>Paco</v>
      </c>
      <c r="K4559" s="10">
        <f>YEAR(Tabla1[[#This Row],[Fecha]])</f>
        <v>2012</v>
      </c>
      <c r="L4559" s="11">
        <f>MONTH(Tabla1[[#This Row],[Fecha]])</f>
        <v>9</v>
      </c>
      <c r="M4559" s="11">
        <f>DAY(Tabla1[[#This Row],[Fecha]])</f>
        <v>14</v>
      </c>
      <c r="N4559" s="11">
        <f>WEEKDAY(Tabla1[[#This Row],[Fecha]],2)</f>
        <v>5</v>
      </c>
      <c r="O4559" s="11" t="str">
        <f t="shared" si="71"/>
        <v>Viernes</v>
      </c>
    </row>
    <row r="4560" spans="1:15" x14ac:dyDescent="0.25">
      <c r="A4560" s="4">
        <v>41166</v>
      </c>
      <c r="B4560">
        <v>4</v>
      </c>
      <c r="C4560">
        <v>1</v>
      </c>
      <c r="D4560" s="5" t="s">
        <v>27</v>
      </c>
      <c r="E4560" s="6">
        <v>604.88</v>
      </c>
      <c r="F4560" s="6">
        <v>954.96</v>
      </c>
      <c r="G4560" s="6">
        <v>1559.84</v>
      </c>
      <c r="H4560" s="6" t="str">
        <f>VLOOKUP(Tabla1[[#This Row],[Caja]],Originales!$I$3:$K$6,2,FALSE)</f>
        <v>Telde</v>
      </c>
      <c r="I4560" s="6" t="str">
        <f>VLOOKUP(Tabla1[[#This Row],[Caja]],Originales!$I$3:$K$6,3,FALSE)</f>
        <v>Las Palmas</v>
      </c>
      <c r="J4560" s="9" t="str">
        <f>VLOOKUP(Tabla1[[#This Row],[CodigoEmpleado]],Originales!$M$3:$P$13,2,FALSE)</f>
        <v>Bea</v>
      </c>
      <c r="K4560" s="10">
        <f>YEAR(Tabla1[[#This Row],[Fecha]])</f>
        <v>2012</v>
      </c>
      <c r="L4560" s="11">
        <f>MONTH(Tabla1[[#This Row],[Fecha]])</f>
        <v>9</v>
      </c>
      <c r="M4560" s="11">
        <f>DAY(Tabla1[[#This Row],[Fecha]])</f>
        <v>14</v>
      </c>
      <c r="N4560" s="11">
        <f>WEEKDAY(Tabla1[[#This Row],[Fecha]],2)</f>
        <v>5</v>
      </c>
      <c r="O4560" s="11" t="str">
        <f t="shared" si="71"/>
        <v>Viernes</v>
      </c>
    </row>
    <row r="4561" spans="1:15" x14ac:dyDescent="0.25">
      <c r="A4561" s="4">
        <v>41166</v>
      </c>
      <c r="B4561">
        <v>4</v>
      </c>
      <c r="C4561">
        <v>2</v>
      </c>
      <c r="D4561" s="5" t="s">
        <v>32</v>
      </c>
      <c r="E4561" s="6">
        <v>678.81</v>
      </c>
      <c r="F4561" s="6">
        <v>1073.3</v>
      </c>
      <c r="G4561" s="6">
        <v>1752.11</v>
      </c>
      <c r="H4561" s="6" t="str">
        <f>VLOOKUP(Tabla1[[#This Row],[Caja]],Originales!$I$3:$K$6,2,FALSE)</f>
        <v>Telde</v>
      </c>
      <c r="I4561" s="6" t="str">
        <f>VLOOKUP(Tabla1[[#This Row],[Caja]],Originales!$I$3:$K$6,3,FALSE)</f>
        <v>Las Palmas</v>
      </c>
      <c r="J4561" s="9" t="str">
        <f>VLOOKUP(Tabla1[[#This Row],[CodigoEmpleado]],Originales!$M$3:$P$13,2,FALSE)</f>
        <v>Ana</v>
      </c>
      <c r="K4561" s="10">
        <f>YEAR(Tabla1[[#This Row],[Fecha]])</f>
        <v>2012</v>
      </c>
      <c r="L4561" s="11">
        <f>MONTH(Tabla1[[#This Row],[Fecha]])</f>
        <v>9</v>
      </c>
      <c r="M4561" s="11">
        <f>DAY(Tabla1[[#This Row],[Fecha]])</f>
        <v>14</v>
      </c>
      <c r="N4561" s="11">
        <f>WEEKDAY(Tabla1[[#This Row],[Fecha]],2)</f>
        <v>5</v>
      </c>
      <c r="O4561" s="11" t="str">
        <f t="shared" si="71"/>
        <v>Viernes</v>
      </c>
    </row>
    <row r="4562" spans="1:15" x14ac:dyDescent="0.25">
      <c r="A4562" s="4">
        <v>41167</v>
      </c>
      <c r="B4562">
        <v>1</v>
      </c>
      <c r="C4562">
        <v>1</v>
      </c>
      <c r="D4562" s="5" t="s">
        <v>37</v>
      </c>
      <c r="E4562" s="6">
        <v>683.72</v>
      </c>
      <c r="F4562" s="6">
        <v>1114.47</v>
      </c>
      <c r="G4562" s="6">
        <v>1798.19</v>
      </c>
      <c r="H4562" s="6" t="str">
        <f>VLOOKUP(Tabla1[[#This Row],[Caja]],Originales!$I$3:$K$6,2,FALSE)</f>
        <v>Tenerife Norte</v>
      </c>
      <c r="I4562" s="6" t="str">
        <f>VLOOKUP(Tabla1[[#This Row],[Caja]],Originales!$I$3:$K$6,3,FALSE)</f>
        <v>Tenerife</v>
      </c>
      <c r="J4562" s="9" t="str">
        <f>VLOOKUP(Tabla1[[#This Row],[CodigoEmpleado]],Originales!$M$3:$P$13,2,FALSE)</f>
        <v>Luis</v>
      </c>
      <c r="K4562" s="10">
        <f>YEAR(Tabla1[[#This Row],[Fecha]])</f>
        <v>2012</v>
      </c>
      <c r="L4562" s="11">
        <f>MONTH(Tabla1[[#This Row],[Fecha]])</f>
        <v>9</v>
      </c>
      <c r="M4562" s="11">
        <f>DAY(Tabla1[[#This Row],[Fecha]])</f>
        <v>15</v>
      </c>
      <c r="N4562" s="11">
        <f>WEEKDAY(Tabla1[[#This Row],[Fecha]],2)</f>
        <v>6</v>
      </c>
      <c r="O4562" s="11" t="str">
        <f t="shared" si="71"/>
        <v>Sábado</v>
      </c>
    </row>
    <row r="4563" spans="1:15" x14ac:dyDescent="0.25">
      <c r="A4563" s="4">
        <v>41167</v>
      </c>
      <c r="B4563">
        <v>1</v>
      </c>
      <c r="C4563">
        <v>2</v>
      </c>
      <c r="D4563" s="5" t="s">
        <v>40</v>
      </c>
      <c r="E4563" s="6">
        <v>806.19</v>
      </c>
      <c r="F4563" s="6">
        <v>1286.6099999999999</v>
      </c>
      <c r="G4563" s="6">
        <v>2092.8000000000002</v>
      </c>
      <c r="H4563" s="6" t="str">
        <f>VLOOKUP(Tabla1[[#This Row],[Caja]],Originales!$I$3:$K$6,2,FALSE)</f>
        <v>Tenerife Norte</v>
      </c>
      <c r="I4563" s="6" t="str">
        <f>VLOOKUP(Tabla1[[#This Row],[Caja]],Originales!$I$3:$K$6,3,FALSE)</f>
        <v>Tenerife</v>
      </c>
      <c r="J4563" s="9" t="str">
        <f>VLOOKUP(Tabla1[[#This Row],[CodigoEmpleado]],Originales!$M$3:$P$13,2,FALSE)</f>
        <v>Pepe</v>
      </c>
      <c r="K4563" s="10">
        <f>YEAR(Tabla1[[#This Row],[Fecha]])</f>
        <v>2012</v>
      </c>
      <c r="L4563" s="11">
        <f>MONTH(Tabla1[[#This Row],[Fecha]])</f>
        <v>9</v>
      </c>
      <c r="M4563" s="11">
        <f>DAY(Tabla1[[#This Row],[Fecha]])</f>
        <v>15</v>
      </c>
      <c r="N4563" s="11">
        <f>WEEKDAY(Tabla1[[#This Row],[Fecha]],2)</f>
        <v>6</v>
      </c>
      <c r="O4563" s="11" t="str">
        <f t="shared" si="71"/>
        <v>Sábado</v>
      </c>
    </row>
    <row r="4564" spans="1:15" x14ac:dyDescent="0.25">
      <c r="A4564" s="4">
        <v>41167</v>
      </c>
      <c r="B4564">
        <v>2</v>
      </c>
      <c r="C4564">
        <v>1</v>
      </c>
      <c r="D4564" s="5" t="s">
        <v>41</v>
      </c>
      <c r="E4564" s="6">
        <v>625.41</v>
      </c>
      <c r="F4564" s="6">
        <v>1032.33</v>
      </c>
      <c r="G4564" s="6">
        <v>1657.74</v>
      </c>
      <c r="H4564" s="6" t="str">
        <f>VLOOKUP(Tabla1[[#This Row],[Caja]],Originales!$I$3:$K$6,2,FALSE)</f>
        <v>Tenerife Sur</v>
      </c>
      <c r="I4564" s="6" t="str">
        <f>VLOOKUP(Tabla1[[#This Row],[Caja]],Originales!$I$3:$K$6,3,FALSE)</f>
        <v>Tenerife</v>
      </c>
      <c r="J4564" s="9" t="str">
        <f>VLOOKUP(Tabla1[[#This Row],[CodigoEmpleado]],Originales!$M$3:$P$13,2,FALSE)</f>
        <v>Javi</v>
      </c>
      <c r="K4564" s="10">
        <f>YEAR(Tabla1[[#This Row],[Fecha]])</f>
        <v>2012</v>
      </c>
      <c r="L4564" s="11">
        <f>MONTH(Tabla1[[#This Row],[Fecha]])</f>
        <v>9</v>
      </c>
      <c r="M4564" s="11">
        <f>DAY(Tabla1[[#This Row],[Fecha]])</f>
        <v>15</v>
      </c>
      <c r="N4564" s="11">
        <f>WEEKDAY(Tabla1[[#This Row],[Fecha]],2)</f>
        <v>6</v>
      </c>
      <c r="O4564" s="11" t="str">
        <f t="shared" si="71"/>
        <v>Sábado</v>
      </c>
    </row>
    <row r="4565" spans="1:15" x14ac:dyDescent="0.25">
      <c r="A4565" s="4">
        <v>41167</v>
      </c>
      <c r="B4565">
        <v>2</v>
      </c>
      <c r="C4565">
        <v>2</v>
      </c>
      <c r="D4565" s="5" t="s">
        <v>43</v>
      </c>
      <c r="E4565" s="6">
        <v>662.87</v>
      </c>
      <c r="F4565" s="6">
        <v>1081.71</v>
      </c>
      <c r="G4565" s="6">
        <v>1744.58</v>
      </c>
      <c r="H4565" s="6" t="str">
        <f>VLOOKUP(Tabla1[[#This Row],[Caja]],Originales!$I$3:$K$6,2,FALSE)</f>
        <v>Tenerife Sur</v>
      </c>
      <c r="I4565" s="6" t="str">
        <f>VLOOKUP(Tabla1[[#This Row],[Caja]],Originales!$I$3:$K$6,3,FALSE)</f>
        <v>Tenerife</v>
      </c>
      <c r="J4565" s="9" t="str">
        <f>VLOOKUP(Tabla1[[#This Row],[CodigoEmpleado]],Originales!$M$3:$P$13,2,FALSE)</f>
        <v>Jose</v>
      </c>
      <c r="K4565" s="10">
        <f>YEAR(Tabla1[[#This Row],[Fecha]])</f>
        <v>2012</v>
      </c>
      <c r="L4565" s="11">
        <f>MONTH(Tabla1[[#This Row],[Fecha]])</f>
        <v>9</v>
      </c>
      <c r="M4565" s="11">
        <f>DAY(Tabla1[[#This Row],[Fecha]])</f>
        <v>15</v>
      </c>
      <c r="N4565" s="11">
        <f>WEEKDAY(Tabla1[[#This Row],[Fecha]],2)</f>
        <v>6</v>
      </c>
      <c r="O4565" s="11" t="str">
        <f t="shared" si="71"/>
        <v>Sábado</v>
      </c>
    </row>
    <row r="4566" spans="1:15" x14ac:dyDescent="0.25">
      <c r="A4566" s="4">
        <v>41167</v>
      </c>
      <c r="B4566">
        <v>3</v>
      </c>
      <c r="C4566">
        <v>1</v>
      </c>
      <c r="D4566" s="5" t="s">
        <v>47</v>
      </c>
      <c r="E4566" s="6">
        <v>694.67</v>
      </c>
      <c r="F4566" s="6">
        <v>1074.06</v>
      </c>
      <c r="G4566" s="6">
        <v>1768.73</v>
      </c>
      <c r="H4566" s="6" t="str">
        <f>VLOOKUP(Tabla1[[#This Row],[Caja]],Originales!$I$3:$K$6,2,FALSE)</f>
        <v>Las Canteras</v>
      </c>
      <c r="I4566" s="6" t="str">
        <f>VLOOKUP(Tabla1[[#This Row],[Caja]],Originales!$I$3:$K$6,3,FALSE)</f>
        <v>Las Palmas</v>
      </c>
      <c r="J4566" s="9" t="str">
        <f>VLOOKUP(Tabla1[[#This Row],[CodigoEmpleado]],Originales!$M$3:$P$13,2,FALSE)</f>
        <v>Toño</v>
      </c>
      <c r="K4566" s="10">
        <f>YEAR(Tabla1[[#This Row],[Fecha]])</f>
        <v>2012</v>
      </c>
      <c r="L4566" s="11">
        <f>MONTH(Tabla1[[#This Row],[Fecha]])</f>
        <v>9</v>
      </c>
      <c r="M4566" s="11">
        <f>DAY(Tabla1[[#This Row],[Fecha]])</f>
        <v>15</v>
      </c>
      <c r="N4566" s="11">
        <f>WEEKDAY(Tabla1[[#This Row],[Fecha]],2)</f>
        <v>6</v>
      </c>
      <c r="O4566" s="11" t="str">
        <f t="shared" si="71"/>
        <v>Sábado</v>
      </c>
    </row>
    <row r="4567" spans="1:15" x14ac:dyDescent="0.25">
      <c r="A4567" s="4">
        <v>41167</v>
      </c>
      <c r="B4567">
        <v>3</v>
      </c>
      <c r="C4567">
        <v>2</v>
      </c>
      <c r="D4567" s="5" t="s">
        <v>24</v>
      </c>
      <c r="E4567" s="6">
        <v>631.97</v>
      </c>
      <c r="F4567" s="6">
        <v>1002.51</v>
      </c>
      <c r="G4567" s="6">
        <v>1634.48</v>
      </c>
      <c r="H4567" s="6" t="str">
        <f>VLOOKUP(Tabla1[[#This Row],[Caja]],Originales!$I$3:$K$6,2,FALSE)</f>
        <v>Las Canteras</v>
      </c>
      <c r="I4567" s="6" t="str">
        <f>VLOOKUP(Tabla1[[#This Row],[Caja]],Originales!$I$3:$K$6,3,FALSE)</f>
        <v>Las Palmas</v>
      </c>
      <c r="J4567" s="9" t="str">
        <f>VLOOKUP(Tabla1[[#This Row],[CodigoEmpleado]],Originales!$M$3:$P$13,2,FALSE)</f>
        <v>Ana</v>
      </c>
      <c r="K4567" s="10">
        <f>YEAR(Tabla1[[#This Row],[Fecha]])</f>
        <v>2012</v>
      </c>
      <c r="L4567" s="11">
        <f>MONTH(Tabla1[[#This Row],[Fecha]])</f>
        <v>9</v>
      </c>
      <c r="M4567" s="11">
        <f>DAY(Tabla1[[#This Row],[Fecha]])</f>
        <v>15</v>
      </c>
      <c r="N4567" s="11">
        <f>WEEKDAY(Tabla1[[#This Row],[Fecha]],2)</f>
        <v>6</v>
      </c>
      <c r="O4567" s="11" t="str">
        <f t="shared" si="71"/>
        <v>Sábado</v>
      </c>
    </row>
    <row r="4568" spans="1:15" x14ac:dyDescent="0.25">
      <c r="A4568" s="4">
        <v>41167</v>
      </c>
      <c r="B4568">
        <v>4</v>
      </c>
      <c r="C4568">
        <v>1</v>
      </c>
      <c r="D4568" s="5" t="s">
        <v>30</v>
      </c>
      <c r="E4568" s="6">
        <v>697.08</v>
      </c>
      <c r="F4568" s="6">
        <v>1052.3399999999999</v>
      </c>
      <c r="G4568" s="6">
        <v>1749.42</v>
      </c>
      <c r="H4568" s="6" t="str">
        <f>VLOOKUP(Tabla1[[#This Row],[Caja]],Originales!$I$3:$K$6,2,FALSE)</f>
        <v>Telde</v>
      </c>
      <c r="I4568" s="6" t="str">
        <f>VLOOKUP(Tabla1[[#This Row],[Caja]],Originales!$I$3:$K$6,3,FALSE)</f>
        <v>Las Palmas</v>
      </c>
      <c r="J4568" s="9" t="str">
        <f>VLOOKUP(Tabla1[[#This Row],[CodigoEmpleado]],Originales!$M$3:$P$13,2,FALSE)</f>
        <v>Juan</v>
      </c>
      <c r="K4568" s="10">
        <f>YEAR(Tabla1[[#This Row],[Fecha]])</f>
        <v>2012</v>
      </c>
      <c r="L4568" s="11">
        <f>MONTH(Tabla1[[#This Row],[Fecha]])</f>
        <v>9</v>
      </c>
      <c r="M4568" s="11">
        <f>DAY(Tabla1[[#This Row],[Fecha]])</f>
        <v>15</v>
      </c>
      <c r="N4568" s="11">
        <f>WEEKDAY(Tabla1[[#This Row],[Fecha]],2)</f>
        <v>6</v>
      </c>
      <c r="O4568" s="11" t="str">
        <f t="shared" si="71"/>
        <v>Sábado</v>
      </c>
    </row>
    <row r="4569" spans="1:15" x14ac:dyDescent="0.25">
      <c r="A4569" s="4">
        <v>41167</v>
      </c>
      <c r="B4569">
        <v>4</v>
      </c>
      <c r="C4569">
        <v>2</v>
      </c>
      <c r="D4569" s="5" t="s">
        <v>16</v>
      </c>
      <c r="E4569" s="6">
        <v>670.88</v>
      </c>
      <c r="F4569" s="6">
        <v>1021.84</v>
      </c>
      <c r="G4569" s="6">
        <v>1692.72</v>
      </c>
      <c r="H4569" s="6" t="str">
        <f>VLOOKUP(Tabla1[[#This Row],[Caja]],Originales!$I$3:$K$6,2,FALSE)</f>
        <v>Telde</v>
      </c>
      <c r="I4569" s="6" t="str">
        <f>VLOOKUP(Tabla1[[#This Row],[Caja]],Originales!$I$3:$K$6,3,FALSE)</f>
        <v>Las Palmas</v>
      </c>
      <c r="J4569" s="9" t="str">
        <f>VLOOKUP(Tabla1[[#This Row],[CodigoEmpleado]],Originales!$M$3:$P$13,2,FALSE)</f>
        <v>Jorge</v>
      </c>
      <c r="K4569" s="10">
        <f>YEAR(Tabla1[[#This Row],[Fecha]])</f>
        <v>2012</v>
      </c>
      <c r="L4569" s="11">
        <f>MONTH(Tabla1[[#This Row],[Fecha]])</f>
        <v>9</v>
      </c>
      <c r="M4569" s="11">
        <f>DAY(Tabla1[[#This Row],[Fecha]])</f>
        <v>15</v>
      </c>
      <c r="N4569" s="11">
        <f>WEEKDAY(Tabla1[[#This Row],[Fecha]],2)</f>
        <v>6</v>
      </c>
      <c r="O4569" s="11" t="str">
        <f t="shared" si="71"/>
        <v>Sábado</v>
      </c>
    </row>
    <row r="4570" spans="1:15" x14ac:dyDescent="0.25">
      <c r="A4570" s="4">
        <v>41168</v>
      </c>
      <c r="B4570">
        <v>1</v>
      </c>
      <c r="C4570">
        <v>1</v>
      </c>
      <c r="D4570" s="5" t="s">
        <v>22</v>
      </c>
      <c r="E4570" s="6">
        <v>567.80999999999995</v>
      </c>
      <c r="F4570" s="6">
        <v>951.56</v>
      </c>
      <c r="G4570" s="6">
        <v>1519.37</v>
      </c>
      <c r="H4570" s="6" t="str">
        <f>VLOOKUP(Tabla1[[#This Row],[Caja]],Originales!$I$3:$K$6,2,FALSE)</f>
        <v>Tenerife Norte</v>
      </c>
      <c r="I4570" s="6" t="str">
        <f>VLOOKUP(Tabla1[[#This Row],[Caja]],Originales!$I$3:$K$6,3,FALSE)</f>
        <v>Tenerife</v>
      </c>
      <c r="J4570" s="9" t="str">
        <f>VLOOKUP(Tabla1[[#This Row],[CodigoEmpleado]],Originales!$M$3:$P$13,2,FALSE)</f>
        <v>Paco</v>
      </c>
      <c r="K4570" s="10">
        <f>YEAR(Tabla1[[#This Row],[Fecha]])</f>
        <v>2012</v>
      </c>
      <c r="L4570" s="11">
        <f>MONTH(Tabla1[[#This Row],[Fecha]])</f>
        <v>9</v>
      </c>
      <c r="M4570" s="11">
        <f>DAY(Tabla1[[#This Row],[Fecha]])</f>
        <v>16</v>
      </c>
      <c r="N4570" s="11">
        <f>WEEKDAY(Tabla1[[#This Row],[Fecha]],2)</f>
        <v>7</v>
      </c>
      <c r="O4570" s="11" t="str">
        <f t="shared" si="71"/>
        <v>Domingo</v>
      </c>
    </row>
    <row r="4571" spans="1:15" x14ac:dyDescent="0.25">
      <c r="A4571" s="4">
        <v>41168</v>
      </c>
      <c r="B4571">
        <v>1</v>
      </c>
      <c r="C4571">
        <v>2</v>
      </c>
      <c r="D4571" s="5" t="s">
        <v>27</v>
      </c>
      <c r="E4571" s="6">
        <v>609.20000000000005</v>
      </c>
      <c r="F4571" s="6">
        <v>959.91</v>
      </c>
      <c r="G4571" s="6">
        <v>1569.11</v>
      </c>
      <c r="H4571" s="6" t="str">
        <f>VLOOKUP(Tabla1[[#This Row],[Caja]],Originales!$I$3:$K$6,2,FALSE)</f>
        <v>Tenerife Norte</v>
      </c>
      <c r="I4571" s="6" t="str">
        <f>VLOOKUP(Tabla1[[#This Row],[Caja]],Originales!$I$3:$K$6,3,FALSE)</f>
        <v>Tenerife</v>
      </c>
      <c r="J4571" s="9" t="str">
        <f>VLOOKUP(Tabla1[[#This Row],[CodigoEmpleado]],Originales!$M$3:$P$13,2,FALSE)</f>
        <v>Bea</v>
      </c>
      <c r="K4571" s="10">
        <f>YEAR(Tabla1[[#This Row],[Fecha]])</f>
        <v>2012</v>
      </c>
      <c r="L4571" s="11">
        <f>MONTH(Tabla1[[#This Row],[Fecha]])</f>
        <v>9</v>
      </c>
      <c r="M4571" s="11">
        <f>DAY(Tabla1[[#This Row],[Fecha]])</f>
        <v>16</v>
      </c>
      <c r="N4571" s="11">
        <f>WEEKDAY(Tabla1[[#This Row],[Fecha]],2)</f>
        <v>7</v>
      </c>
      <c r="O4571" s="11" t="str">
        <f t="shared" si="71"/>
        <v>Domingo</v>
      </c>
    </row>
    <row r="4572" spans="1:15" x14ac:dyDescent="0.25">
      <c r="A4572" s="4">
        <v>41168</v>
      </c>
      <c r="B4572">
        <v>2</v>
      </c>
      <c r="C4572">
        <v>1</v>
      </c>
      <c r="D4572" s="5" t="s">
        <v>32</v>
      </c>
      <c r="E4572" s="6">
        <v>653.29</v>
      </c>
      <c r="F4572" s="6">
        <v>1093.1400000000001</v>
      </c>
      <c r="G4572" s="6">
        <v>1746.43</v>
      </c>
      <c r="H4572" s="6" t="str">
        <f>VLOOKUP(Tabla1[[#This Row],[Caja]],Originales!$I$3:$K$6,2,FALSE)</f>
        <v>Tenerife Sur</v>
      </c>
      <c r="I4572" s="6" t="str">
        <f>VLOOKUP(Tabla1[[#This Row],[Caja]],Originales!$I$3:$K$6,3,FALSE)</f>
        <v>Tenerife</v>
      </c>
      <c r="J4572" s="9" t="str">
        <f>VLOOKUP(Tabla1[[#This Row],[CodigoEmpleado]],Originales!$M$3:$P$13,2,FALSE)</f>
        <v>Ana</v>
      </c>
      <c r="K4572" s="10">
        <f>YEAR(Tabla1[[#This Row],[Fecha]])</f>
        <v>2012</v>
      </c>
      <c r="L4572" s="11">
        <f>MONTH(Tabla1[[#This Row],[Fecha]])</f>
        <v>9</v>
      </c>
      <c r="M4572" s="11">
        <f>DAY(Tabla1[[#This Row],[Fecha]])</f>
        <v>16</v>
      </c>
      <c r="N4572" s="11">
        <f>WEEKDAY(Tabla1[[#This Row],[Fecha]],2)</f>
        <v>7</v>
      </c>
      <c r="O4572" s="11" t="str">
        <f t="shared" si="71"/>
        <v>Domingo</v>
      </c>
    </row>
    <row r="4573" spans="1:15" x14ac:dyDescent="0.25">
      <c r="A4573" s="4">
        <v>41168</v>
      </c>
      <c r="B4573">
        <v>2</v>
      </c>
      <c r="C4573">
        <v>2</v>
      </c>
      <c r="D4573" s="5" t="s">
        <v>37</v>
      </c>
      <c r="E4573" s="6">
        <v>756.56</v>
      </c>
      <c r="F4573" s="6">
        <v>1222.96</v>
      </c>
      <c r="G4573" s="6">
        <v>1979.52</v>
      </c>
      <c r="H4573" s="6" t="str">
        <f>VLOOKUP(Tabla1[[#This Row],[Caja]],Originales!$I$3:$K$6,2,FALSE)</f>
        <v>Tenerife Sur</v>
      </c>
      <c r="I4573" s="6" t="str">
        <f>VLOOKUP(Tabla1[[#This Row],[Caja]],Originales!$I$3:$K$6,3,FALSE)</f>
        <v>Tenerife</v>
      </c>
      <c r="J4573" s="9" t="str">
        <f>VLOOKUP(Tabla1[[#This Row],[CodigoEmpleado]],Originales!$M$3:$P$13,2,FALSE)</f>
        <v>Luis</v>
      </c>
      <c r="K4573" s="10">
        <f>YEAR(Tabla1[[#This Row],[Fecha]])</f>
        <v>2012</v>
      </c>
      <c r="L4573" s="11">
        <f>MONTH(Tabla1[[#This Row],[Fecha]])</f>
        <v>9</v>
      </c>
      <c r="M4573" s="11">
        <f>DAY(Tabla1[[#This Row],[Fecha]])</f>
        <v>16</v>
      </c>
      <c r="N4573" s="11">
        <f>WEEKDAY(Tabla1[[#This Row],[Fecha]],2)</f>
        <v>7</v>
      </c>
      <c r="O4573" s="11" t="str">
        <f t="shared" si="71"/>
        <v>Domingo</v>
      </c>
    </row>
    <row r="4574" spans="1:15" x14ac:dyDescent="0.25">
      <c r="A4574" s="4">
        <v>41168</v>
      </c>
      <c r="B4574">
        <v>3</v>
      </c>
      <c r="C4574">
        <v>1</v>
      </c>
      <c r="D4574" s="5" t="s">
        <v>40</v>
      </c>
      <c r="E4574" s="6">
        <v>602.20000000000005</v>
      </c>
      <c r="F4574" s="6">
        <v>1038.95</v>
      </c>
      <c r="G4574" s="6">
        <v>1641.15</v>
      </c>
      <c r="H4574" s="6" t="str">
        <f>VLOOKUP(Tabla1[[#This Row],[Caja]],Originales!$I$3:$K$6,2,FALSE)</f>
        <v>Las Canteras</v>
      </c>
      <c r="I4574" s="6" t="str">
        <f>VLOOKUP(Tabla1[[#This Row],[Caja]],Originales!$I$3:$K$6,3,FALSE)</f>
        <v>Las Palmas</v>
      </c>
      <c r="J4574" s="9" t="str">
        <f>VLOOKUP(Tabla1[[#This Row],[CodigoEmpleado]],Originales!$M$3:$P$13,2,FALSE)</f>
        <v>Pepe</v>
      </c>
      <c r="K4574" s="10">
        <f>YEAR(Tabla1[[#This Row],[Fecha]])</f>
        <v>2012</v>
      </c>
      <c r="L4574" s="11">
        <f>MONTH(Tabla1[[#This Row],[Fecha]])</f>
        <v>9</v>
      </c>
      <c r="M4574" s="11">
        <f>DAY(Tabla1[[#This Row],[Fecha]])</f>
        <v>16</v>
      </c>
      <c r="N4574" s="11">
        <f>WEEKDAY(Tabla1[[#This Row],[Fecha]],2)</f>
        <v>7</v>
      </c>
      <c r="O4574" s="11" t="str">
        <f t="shared" si="71"/>
        <v>Domingo</v>
      </c>
    </row>
    <row r="4575" spans="1:15" x14ac:dyDescent="0.25">
      <c r="A4575" s="4">
        <v>41168</v>
      </c>
      <c r="B4575">
        <v>3</v>
      </c>
      <c r="C4575">
        <v>2</v>
      </c>
      <c r="D4575" s="5" t="s">
        <v>41</v>
      </c>
      <c r="E4575" s="6">
        <v>787.12</v>
      </c>
      <c r="F4575" s="6">
        <v>1241.6500000000001</v>
      </c>
      <c r="G4575" s="6">
        <v>2028.77</v>
      </c>
      <c r="H4575" s="6" t="str">
        <f>VLOOKUP(Tabla1[[#This Row],[Caja]],Originales!$I$3:$K$6,2,FALSE)</f>
        <v>Las Canteras</v>
      </c>
      <c r="I4575" s="6" t="str">
        <f>VLOOKUP(Tabla1[[#This Row],[Caja]],Originales!$I$3:$K$6,3,FALSE)</f>
        <v>Las Palmas</v>
      </c>
      <c r="J4575" s="9" t="str">
        <f>VLOOKUP(Tabla1[[#This Row],[CodigoEmpleado]],Originales!$M$3:$P$13,2,FALSE)</f>
        <v>Javi</v>
      </c>
      <c r="K4575" s="10">
        <f>YEAR(Tabla1[[#This Row],[Fecha]])</f>
        <v>2012</v>
      </c>
      <c r="L4575" s="11">
        <f>MONTH(Tabla1[[#This Row],[Fecha]])</f>
        <v>9</v>
      </c>
      <c r="M4575" s="11">
        <f>DAY(Tabla1[[#This Row],[Fecha]])</f>
        <v>16</v>
      </c>
      <c r="N4575" s="11">
        <f>WEEKDAY(Tabla1[[#This Row],[Fecha]],2)</f>
        <v>7</v>
      </c>
      <c r="O4575" s="11" t="str">
        <f t="shared" si="71"/>
        <v>Domingo</v>
      </c>
    </row>
    <row r="4576" spans="1:15" x14ac:dyDescent="0.25">
      <c r="A4576" s="4">
        <v>41168</v>
      </c>
      <c r="B4576">
        <v>4</v>
      </c>
      <c r="C4576">
        <v>1</v>
      </c>
      <c r="D4576" s="5" t="s">
        <v>43</v>
      </c>
      <c r="E4576" s="6">
        <v>695.88</v>
      </c>
      <c r="F4576" s="6">
        <v>1048.06</v>
      </c>
      <c r="G4576" s="6">
        <v>1743.94</v>
      </c>
      <c r="H4576" s="6" t="str">
        <f>VLOOKUP(Tabla1[[#This Row],[Caja]],Originales!$I$3:$K$6,2,FALSE)</f>
        <v>Telde</v>
      </c>
      <c r="I4576" s="6" t="str">
        <f>VLOOKUP(Tabla1[[#This Row],[Caja]],Originales!$I$3:$K$6,3,FALSE)</f>
        <v>Las Palmas</v>
      </c>
      <c r="J4576" s="9" t="str">
        <f>VLOOKUP(Tabla1[[#This Row],[CodigoEmpleado]],Originales!$M$3:$P$13,2,FALSE)</f>
        <v>Jose</v>
      </c>
      <c r="K4576" s="10">
        <f>YEAR(Tabla1[[#This Row],[Fecha]])</f>
        <v>2012</v>
      </c>
      <c r="L4576" s="11">
        <f>MONTH(Tabla1[[#This Row],[Fecha]])</f>
        <v>9</v>
      </c>
      <c r="M4576" s="11">
        <f>DAY(Tabla1[[#This Row],[Fecha]])</f>
        <v>16</v>
      </c>
      <c r="N4576" s="11">
        <f>WEEKDAY(Tabla1[[#This Row],[Fecha]],2)</f>
        <v>7</v>
      </c>
      <c r="O4576" s="11" t="str">
        <f t="shared" si="71"/>
        <v>Domingo</v>
      </c>
    </row>
    <row r="4577" spans="1:15" x14ac:dyDescent="0.25">
      <c r="A4577" s="4">
        <v>41168</v>
      </c>
      <c r="B4577">
        <v>4</v>
      </c>
      <c r="C4577">
        <v>2</v>
      </c>
      <c r="D4577" s="5" t="s">
        <v>47</v>
      </c>
      <c r="E4577" s="6">
        <v>661.65</v>
      </c>
      <c r="F4577" s="6">
        <v>1080.9100000000001</v>
      </c>
      <c r="G4577" s="6">
        <v>1742.56</v>
      </c>
      <c r="H4577" s="6" t="str">
        <f>VLOOKUP(Tabla1[[#This Row],[Caja]],Originales!$I$3:$K$6,2,FALSE)</f>
        <v>Telde</v>
      </c>
      <c r="I4577" s="6" t="str">
        <f>VLOOKUP(Tabla1[[#This Row],[Caja]],Originales!$I$3:$K$6,3,FALSE)</f>
        <v>Las Palmas</v>
      </c>
      <c r="J4577" s="9" t="str">
        <f>VLOOKUP(Tabla1[[#This Row],[CodigoEmpleado]],Originales!$M$3:$P$13,2,FALSE)</f>
        <v>Toño</v>
      </c>
      <c r="K4577" s="10">
        <f>YEAR(Tabla1[[#This Row],[Fecha]])</f>
        <v>2012</v>
      </c>
      <c r="L4577" s="11">
        <f>MONTH(Tabla1[[#This Row],[Fecha]])</f>
        <v>9</v>
      </c>
      <c r="M4577" s="11">
        <f>DAY(Tabla1[[#This Row],[Fecha]])</f>
        <v>16</v>
      </c>
      <c r="N4577" s="11">
        <f>WEEKDAY(Tabla1[[#This Row],[Fecha]],2)</f>
        <v>7</v>
      </c>
      <c r="O4577" s="11" t="str">
        <f t="shared" si="71"/>
        <v>Domingo</v>
      </c>
    </row>
    <row r="4578" spans="1:15" x14ac:dyDescent="0.25">
      <c r="A4578" s="4">
        <v>41169</v>
      </c>
      <c r="B4578">
        <v>1</v>
      </c>
      <c r="C4578">
        <v>1</v>
      </c>
      <c r="D4578" s="5" t="s">
        <v>24</v>
      </c>
      <c r="E4578" s="6">
        <v>595.58000000000004</v>
      </c>
      <c r="F4578" s="6">
        <v>939.32</v>
      </c>
      <c r="G4578" s="6">
        <v>1534.9</v>
      </c>
      <c r="H4578" s="6" t="str">
        <f>VLOOKUP(Tabla1[[#This Row],[Caja]],Originales!$I$3:$K$6,2,FALSE)</f>
        <v>Tenerife Norte</v>
      </c>
      <c r="I4578" s="6" t="str">
        <f>VLOOKUP(Tabla1[[#This Row],[Caja]],Originales!$I$3:$K$6,3,FALSE)</f>
        <v>Tenerife</v>
      </c>
      <c r="J4578" s="9" t="str">
        <f>VLOOKUP(Tabla1[[#This Row],[CodigoEmpleado]],Originales!$M$3:$P$13,2,FALSE)</f>
        <v>Ana</v>
      </c>
      <c r="K4578" s="10">
        <f>YEAR(Tabla1[[#This Row],[Fecha]])</f>
        <v>2012</v>
      </c>
      <c r="L4578" s="11">
        <f>MONTH(Tabla1[[#This Row],[Fecha]])</f>
        <v>9</v>
      </c>
      <c r="M4578" s="11">
        <f>DAY(Tabla1[[#This Row],[Fecha]])</f>
        <v>17</v>
      </c>
      <c r="N4578" s="11">
        <f>WEEKDAY(Tabla1[[#This Row],[Fecha]],2)</f>
        <v>1</v>
      </c>
      <c r="O4578" s="11" t="str">
        <f t="shared" si="71"/>
        <v>Lunes</v>
      </c>
    </row>
    <row r="4579" spans="1:15" x14ac:dyDescent="0.25">
      <c r="A4579" s="4">
        <v>41169</v>
      </c>
      <c r="B4579">
        <v>1</v>
      </c>
      <c r="C4579">
        <v>2</v>
      </c>
      <c r="D4579" s="5" t="s">
        <v>30</v>
      </c>
      <c r="E4579" s="6">
        <v>753.33</v>
      </c>
      <c r="F4579" s="6">
        <v>1221.17</v>
      </c>
      <c r="G4579" s="6">
        <v>1974.5</v>
      </c>
      <c r="H4579" s="6" t="str">
        <f>VLOOKUP(Tabla1[[#This Row],[Caja]],Originales!$I$3:$K$6,2,FALSE)</f>
        <v>Tenerife Norte</v>
      </c>
      <c r="I4579" s="6" t="str">
        <f>VLOOKUP(Tabla1[[#This Row],[Caja]],Originales!$I$3:$K$6,3,FALSE)</f>
        <v>Tenerife</v>
      </c>
      <c r="J4579" s="9" t="str">
        <f>VLOOKUP(Tabla1[[#This Row],[CodigoEmpleado]],Originales!$M$3:$P$13,2,FALSE)</f>
        <v>Juan</v>
      </c>
      <c r="K4579" s="10">
        <f>YEAR(Tabla1[[#This Row],[Fecha]])</f>
        <v>2012</v>
      </c>
      <c r="L4579" s="11">
        <f>MONTH(Tabla1[[#This Row],[Fecha]])</f>
        <v>9</v>
      </c>
      <c r="M4579" s="11">
        <f>DAY(Tabla1[[#This Row],[Fecha]])</f>
        <v>17</v>
      </c>
      <c r="N4579" s="11">
        <f>WEEKDAY(Tabla1[[#This Row],[Fecha]],2)</f>
        <v>1</v>
      </c>
      <c r="O4579" s="11" t="str">
        <f t="shared" si="71"/>
        <v>Lunes</v>
      </c>
    </row>
    <row r="4580" spans="1:15" x14ac:dyDescent="0.25">
      <c r="A4580" s="4">
        <v>41169</v>
      </c>
      <c r="B4580">
        <v>2</v>
      </c>
      <c r="C4580">
        <v>1</v>
      </c>
      <c r="D4580" s="5" t="s">
        <v>16</v>
      </c>
      <c r="E4580" s="6">
        <v>635.67999999999995</v>
      </c>
      <c r="F4580" s="6">
        <v>1075.02</v>
      </c>
      <c r="G4580" s="6">
        <v>1710.7</v>
      </c>
      <c r="H4580" s="6" t="str">
        <f>VLOOKUP(Tabla1[[#This Row],[Caja]],Originales!$I$3:$K$6,2,FALSE)</f>
        <v>Tenerife Sur</v>
      </c>
      <c r="I4580" s="6" t="str">
        <f>VLOOKUP(Tabla1[[#This Row],[Caja]],Originales!$I$3:$K$6,3,FALSE)</f>
        <v>Tenerife</v>
      </c>
      <c r="J4580" s="9" t="str">
        <f>VLOOKUP(Tabla1[[#This Row],[CodigoEmpleado]],Originales!$M$3:$P$13,2,FALSE)</f>
        <v>Jorge</v>
      </c>
      <c r="K4580" s="10">
        <f>YEAR(Tabla1[[#This Row],[Fecha]])</f>
        <v>2012</v>
      </c>
      <c r="L4580" s="11">
        <f>MONTH(Tabla1[[#This Row],[Fecha]])</f>
        <v>9</v>
      </c>
      <c r="M4580" s="11">
        <f>DAY(Tabla1[[#This Row],[Fecha]])</f>
        <v>17</v>
      </c>
      <c r="N4580" s="11">
        <f>WEEKDAY(Tabla1[[#This Row],[Fecha]],2)</f>
        <v>1</v>
      </c>
      <c r="O4580" s="11" t="str">
        <f t="shared" si="71"/>
        <v>Lunes</v>
      </c>
    </row>
    <row r="4581" spans="1:15" x14ac:dyDescent="0.25">
      <c r="A4581" s="4">
        <v>41169</v>
      </c>
      <c r="B4581">
        <v>2</v>
      </c>
      <c r="C4581">
        <v>2</v>
      </c>
      <c r="D4581" s="5" t="s">
        <v>22</v>
      </c>
      <c r="E4581" s="6">
        <v>784.59</v>
      </c>
      <c r="F4581" s="6">
        <v>1207.3900000000001</v>
      </c>
      <c r="G4581" s="6">
        <v>1991.98</v>
      </c>
      <c r="H4581" s="6" t="str">
        <f>VLOOKUP(Tabla1[[#This Row],[Caja]],Originales!$I$3:$K$6,2,FALSE)</f>
        <v>Tenerife Sur</v>
      </c>
      <c r="I4581" s="6" t="str">
        <f>VLOOKUP(Tabla1[[#This Row],[Caja]],Originales!$I$3:$K$6,3,FALSE)</f>
        <v>Tenerife</v>
      </c>
      <c r="J4581" s="9" t="str">
        <f>VLOOKUP(Tabla1[[#This Row],[CodigoEmpleado]],Originales!$M$3:$P$13,2,FALSE)</f>
        <v>Paco</v>
      </c>
      <c r="K4581" s="10">
        <f>YEAR(Tabla1[[#This Row],[Fecha]])</f>
        <v>2012</v>
      </c>
      <c r="L4581" s="11">
        <f>MONTH(Tabla1[[#This Row],[Fecha]])</f>
        <v>9</v>
      </c>
      <c r="M4581" s="11">
        <f>DAY(Tabla1[[#This Row],[Fecha]])</f>
        <v>17</v>
      </c>
      <c r="N4581" s="11">
        <f>WEEKDAY(Tabla1[[#This Row],[Fecha]],2)</f>
        <v>1</v>
      </c>
      <c r="O4581" s="11" t="str">
        <f t="shared" si="71"/>
        <v>Lunes</v>
      </c>
    </row>
    <row r="4582" spans="1:15" x14ac:dyDescent="0.25">
      <c r="A4582" s="4">
        <v>41169</v>
      </c>
      <c r="B4582">
        <v>3</v>
      </c>
      <c r="C4582">
        <v>1</v>
      </c>
      <c r="D4582" s="5" t="s">
        <v>27</v>
      </c>
      <c r="E4582" s="6">
        <v>642.30999999999995</v>
      </c>
      <c r="F4582" s="6">
        <v>1045.92</v>
      </c>
      <c r="G4582" s="6">
        <v>1688.23</v>
      </c>
      <c r="H4582" s="6" t="str">
        <f>VLOOKUP(Tabla1[[#This Row],[Caja]],Originales!$I$3:$K$6,2,FALSE)</f>
        <v>Las Canteras</v>
      </c>
      <c r="I4582" s="6" t="str">
        <f>VLOOKUP(Tabla1[[#This Row],[Caja]],Originales!$I$3:$K$6,3,FALSE)</f>
        <v>Las Palmas</v>
      </c>
      <c r="J4582" s="9" t="str">
        <f>VLOOKUP(Tabla1[[#This Row],[CodigoEmpleado]],Originales!$M$3:$P$13,2,FALSE)</f>
        <v>Bea</v>
      </c>
      <c r="K4582" s="10">
        <f>YEAR(Tabla1[[#This Row],[Fecha]])</f>
        <v>2012</v>
      </c>
      <c r="L4582" s="11">
        <f>MONTH(Tabla1[[#This Row],[Fecha]])</f>
        <v>9</v>
      </c>
      <c r="M4582" s="11">
        <f>DAY(Tabla1[[#This Row],[Fecha]])</f>
        <v>17</v>
      </c>
      <c r="N4582" s="11">
        <f>WEEKDAY(Tabla1[[#This Row],[Fecha]],2)</f>
        <v>1</v>
      </c>
      <c r="O4582" s="11" t="str">
        <f t="shared" si="71"/>
        <v>Lunes</v>
      </c>
    </row>
    <row r="4583" spans="1:15" x14ac:dyDescent="0.25">
      <c r="A4583" s="4">
        <v>41169</v>
      </c>
      <c r="B4583">
        <v>3</v>
      </c>
      <c r="C4583">
        <v>2</v>
      </c>
      <c r="D4583" s="5" t="s">
        <v>32</v>
      </c>
      <c r="E4583" s="6">
        <v>619.07000000000005</v>
      </c>
      <c r="F4583" s="6">
        <v>951.56</v>
      </c>
      <c r="G4583" s="6">
        <v>1570.63</v>
      </c>
      <c r="H4583" s="6" t="str">
        <f>VLOOKUP(Tabla1[[#This Row],[Caja]],Originales!$I$3:$K$6,2,FALSE)</f>
        <v>Las Canteras</v>
      </c>
      <c r="I4583" s="6" t="str">
        <f>VLOOKUP(Tabla1[[#This Row],[Caja]],Originales!$I$3:$K$6,3,FALSE)</f>
        <v>Las Palmas</v>
      </c>
      <c r="J4583" s="9" t="str">
        <f>VLOOKUP(Tabla1[[#This Row],[CodigoEmpleado]],Originales!$M$3:$P$13,2,FALSE)</f>
        <v>Ana</v>
      </c>
      <c r="K4583" s="10">
        <f>YEAR(Tabla1[[#This Row],[Fecha]])</f>
        <v>2012</v>
      </c>
      <c r="L4583" s="11">
        <f>MONTH(Tabla1[[#This Row],[Fecha]])</f>
        <v>9</v>
      </c>
      <c r="M4583" s="11">
        <f>DAY(Tabla1[[#This Row],[Fecha]])</f>
        <v>17</v>
      </c>
      <c r="N4583" s="11">
        <f>WEEKDAY(Tabla1[[#This Row],[Fecha]],2)</f>
        <v>1</v>
      </c>
      <c r="O4583" s="11" t="str">
        <f t="shared" si="71"/>
        <v>Lunes</v>
      </c>
    </row>
    <row r="4584" spans="1:15" x14ac:dyDescent="0.25">
      <c r="A4584" s="4">
        <v>41169</v>
      </c>
      <c r="B4584">
        <v>4</v>
      </c>
      <c r="C4584">
        <v>1</v>
      </c>
      <c r="D4584" s="5" t="s">
        <v>37</v>
      </c>
      <c r="E4584" s="6">
        <v>590.92999999999995</v>
      </c>
      <c r="F4584" s="6">
        <v>955.84</v>
      </c>
      <c r="G4584" s="6">
        <v>1546.77</v>
      </c>
      <c r="H4584" s="6" t="str">
        <f>VLOOKUP(Tabla1[[#This Row],[Caja]],Originales!$I$3:$K$6,2,FALSE)</f>
        <v>Telde</v>
      </c>
      <c r="I4584" s="6" t="str">
        <f>VLOOKUP(Tabla1[[#This Row],[Caja]],Originales!$I$3:$K$6,3,FALSE)</f>
        <v>Las Palmas</v>
      </c>
      <c r="J4584" s="9" t="str">
        <f>VLOOKUP(Tabla1[[#This Row],[CodigoEmpleado]],Originales!$M$3:$P$13,2,FALSE)</f>
        <v>Luis</v>
      </c>
      <c r="K4584" s="10">
        <f>YEAR(Tabla1[[#This Row],[Fecha]])</f>
        <v>2012</v>
      </c>
      <c r="L4584" s="11">
        <f>MONTH(Tabla1[[#This Row],[Fecha]])</f>
        <v>9</v>
      </c>
      <c r="M4584" s="11">
        <f>DAY(Tabla1[[#This Row],[Fecha]])</f>
        <v>17</v>
      </c>
      <c r="N4584" s="11">
        <f>WEEKDAY(Tabla1[[#This Row],[Fecha]],2)</f>
        <v>1</v>
      </c>
      <c r="O4584" s="11" t="str">
        <f t="shared" si="71"/>
        <v>Lunes</v>
      </c>
    </row>
    <row r="4585" spans="1:15" x14ac:dyDescent="0.25">
      <c r="A4585" s="4">
        <v>41169</v>
      </c>
      <c r="B4585">
        <v>4</v>
      </c>
      <c r="C4585">
        <v>2</v>
      </c>
      <c r="D4585" s="5" t="s">
        <v>40</v>
      </c>
      <c r="E4585" s="6">
        <v>554.04</v>
      </c>
      <c r="F4585" s="6">
        <v>951.7</v>
      </c>
      <c r="G4585" s="6">
        <v>1505.74</v>
      </c>
      <c r="H4585" s="6" t="str">
        <f>VLOOKUP(Tabla1[[#This Row],[Caja]],Originales!$I$3:$K$6,2,FALSE)</f>
        <v>Telde</v>
      </c>
      <c r="I4585" s="6" t="str">
        <f>VLOOKUP(Tabla1[[#This Row],[Caja]],Originales!$I$3:$K$6,3,FALSE)</f>
        <v>Las Palmas</v>
      </c>
      <c r="J4585" s="9" t="str">
        <f>VLOOKUP(Tabla1[[#This Row],[CodigoEmpleado]],Originales!$M$3:$P$13,2,FALSE)</f>
        <v>Pepe</v>
      </c>
      <c r="K4585" s="10">
        <f>YEAR(Tabla1[[#This Row],[Fecha]])</f>
        <v>2012</v>
      </c>
      <c r="L4585" s="11">
        <f>MONTH(Tabla1[[#This Row],[Fecha]])</f>
        <v>9</v>
      </c>
      <c r="M4585" s="11">
        <f>DAY(Tabla1[[#This Row],[Fecha]])</f>
        <v>17</v>
      </c>
      <c r="N4585" s="11">
        <f>WEEKDAY(Tabla1[[#This Row],[Fecha]],2)</f>
        <v>1</v>
      </c>
      <c r="O4585" s="11" t="str">
        <f t="shared" si="71"/>
        <v>Lunes</v>
      </c>
    </row>
    <row r="4586" spans="1:15" x14ac:dyDescent="0.25">
      <c r="A4586" s="4">
        <v>41170</v>
      </c>
      <c r="B4586">
        <v>1</v>
      </c>
      <c r="C4586">
        <v>1</v>
      </c>
      <c r="D4586" s="5" t="s">
        <v>41</v>
      </c>
      <c r="E4586" s="6">
        <v>679.14</v>
      </c>
      <c r="F4586" s="6">
        <v>1097.92</v>
      </c>
      <c r="G4586" s="6">
        <v>1777.06</v>
      </c>
      <c r="H4586" s="6" t="str">
        <f>VLOOKUP(Tabla1[[#This Row],[Caja]],Originales!$I$3:$K$6,2,FALSE)</f>
        <v>Tenerife Norte</v>
      </c>
      <c r="I4586" s="6" t="str">
        <f>VLOOKUP(Tabla1[[#This Row],[Caja]],Originales!$I$3:$K$6,3,FALSE)</f>
        <v>Tenerife</v>
      </c>
      <c r="J4586" s="9" t="str">
        <f>VLOOKUP(Tabla1[[#This Row],[CodigoEmpleado]],Originales!$M$3:$P$13,2,FALSE)</f>
        <v>Javi</v>
      </c>
      <c r="K4586" s="10">
        <f>YEAR(Tabla1[[#This Row],[Fecha]])</f>
        <v>2012</v>
      </c>
      <c r="L4586" s="11">
        <f>MONTH(Tabla1[[#This Row],[Fecha]])</f>
        <v>9</v>
      </c>
      <c r="M4586" s="11">
        <f>DAY(Tabla1[[#This Row],[Fecha]])</f>
        <v>18</v>
      </c>
      <c r="N4586" s="11">
        <f>WEEKDAY(Tabla1[[#This Row],[Fecha]],2)</f>
        <v>2</v>
      </c>
      <c r="O4586" s="11" t="str">
        <f t="shared" si="71"/>
        <v>Martes</v>
      </c>
    </row>
    <row r="4587" spans="1:15" x14ac:dyDescent="0.25">
      <c r="A4587" s="4">
        <v>41170</v>
      </c>
      <c r="B4587">
        <v>1</v>
      </c>
      <c r="C4587">
        <v>2</v>
      </c>
      <c r="D4587" s="5" t="s">
        <v>43</v>
      </c>
      <c r="E4587" s="6">
        <v>618.21</v>
      </c>
      <c r="F4587" s="6">
        <v>1069.3499999999999</v>
      </c>
      <c r="G4587" s="6">
        <v>1687.56</v>
      </c>
      <c r="H4587" s="6" t="str">
        <f>VLOOKUP(Tabla1[[#This Row],[Caja]],Originales!$I$3:$K$6,2,FALSE)</f>
        <v>Tenerife Norte</v>
      </c>
      <c r="I4587" s="6" t="str">
        <f>VLOOKUP(Tabla1[[#This Row],[Caja]],Originales!$I$3:$K$6,3,FALSE)</f>
        <v>Tenerife</v>
      </c>
      <c r="J4587" s="9" t="str">
        <f>VLOOKUP(Tabla1[[#This Row],[CodigoEmpleado]],Originales!$M$3:$P$13,2,FALSE)</f>
        <v>Jose</v>
      </c>
      <c r="K4587" s="10">
        <f>YEAR(Tabla1[[#This Row],[Fecha]])</f>
        <v>2012</v>
      </c>
      <c r="L4587" s="11">
        <f>MONTH(Tabla1[[#This Row],[Fecha]])</f>
        <v>9</v>
      </c>
      <c r="M4587" s="11">
        <f>DAY(Tabla1[[#This Row],[Fecha]])</f>
        <v>18</v>
      </c>
      <c r="N4587" s="11">
        <f>WEEKDAY(Tabla1[[#This Row],[Fecha]],2)</f>
        <v>2</v>
      </c>
      <c r="O4587" s="11" t="str">
        <f t="shared" si="71"/>
        <v>Martes</v>
      </c>
    </row>
    <row r="4588" spans="1:15" x14ac:dyDescent="0.25">
      <c r="A4588" s="4">
        <v>41170</v>
      </c>
      <c r="B4588">
        <v>2</v>
      </c>
      <c r="C4588">
        <v>1</v>
      </c>
      <c r="D4588" s="5" t="s">
        <v>47</v>
      </c>
      <c r="E4588" s="6">
        <v>675.83</v>
      </c>
      <c r="F4588" s="6">
        <v>1029.4100000000001</v>
      </c>
      <c r="G4588" s="6">
        <v>1705.24</v>
      </c>
      <c r="H4588" s="6" t="str">
        <f>VLOOKUP(Tabla1[[#This Row],[Caja]],Originales!$I$3:$K$6,2,FALSE)</f>
        <v>Tenerife Sur</v>
      </c>
      <c r="I4588" s="6" t="str">
        <f>VLOOKUP(Tabla1[[#This Row],[Caja]],Originales!$I$3:$K$6,3,FALSE)</f>
        <v>Tenerife</v>
      </c>
      <c r="J4588" s="9" t="str">
        <f>VLOOKUP(Tabla1[[#This Row],[CodigoEmpleado]],Originales!$M$3:$P$13,2,FALSE)</f>
        <v>Toño</v>
      </c>
      <c r="K4588" s="10">
        <f>YEAR(Tabla1[[#This Row],[Fecha]])</f>
        <v>2012</v>
      </c>
      <c r="L4588" s="11">
        <f>MONTH(Tabla1[[#This Row],[Fecha]])</f>
        <v>9</v>
      </c>
      <c r="M4588" s="11">
        <f>DAY(Tabla1[[#This Row],[Fecha]])</f>
        <v>18</v>
      </c>
      <c r="N4588" s="11">
        <f>WEEKDAY(Tabla1[[#This Row],[Fecha]],2)</f>
        <v>2</v>
      </c>
      <c r="O4588" s="11" t="str">
        <f t="shared" si="71"/>
        <v>Martes</v>
      </c>
    </row>
    <row r="4589" spans="1:15" x14ac:dyDescent="0.25">
      <c r="A4589" s="4">
        <v>41170</v>
      </c>
      <c r="B4589">
        <v>2</v>
      </c>
      <c r="C4589">
        <v>2</v>
      </c>
      <c r="D4589" s="5" t="s">
        <v>24</v>
      </c>
      <c r="E4589" s="6">
        <v>671.9</v>
      </c>
      <c r="F4589" s="6">
        <v>1172.27</v>
      </c>
      <c r="G4589" s="6">
        <v>1844.17</v>
      </c>
      <c r="H4589" s="6" t="str">
        <f>VLOOKUP(Tabla1[[#This Row],[Caja]],Originales!$I$3:$K$6,2,FALSE)</f>
        <v>Tenerife Sur</v>
      </c>
      <c r="I4589" s="6" t="str">
        <f>VLOOKUP(Tabla1[[#This Row],[Caja]],Originales!$I$3:$K$6,3,FALSE)</f>
        <v>Tenerife</v>
      </c>
      <c r="J4589" s="9" t="str">
        <f>VLOOKUP(Tabla1[[#This Row],[CodigoEmpleado]],Originales!$M$3:$P$13,2,FALSE)</f>
        <v>Ana</v>
      </c>
      <c r="K4589" s="10">
        <f>YEAR(Tabla1[[#This Row],[Fecha]])</f>
        <v>2012</v>
      </c>
      <c r="L4589" s="11">
        <f>MONTH(Tabla1[[#This Row],[Fecha]])</f>
        <v>9</v>
      </c>
      <c r="M4589" s="11">
        <f>DAY(Tabla1[[#This Row],[Fecha]])</f>
        <v>18</v>
      </c>
      <c r="N4589" s="11">
        <f>WEEKDAY(Tabla1[[#This Row],[Fecha]],2)</f>
        <v>2</v>
      </c>
      <c r="O4589" s="11" t="str">
        <f t="shared" si="71"/>
        <v>Martes</v>
      </c>
    </row>
    <row r="4590" spans="1:15" x14ac:dyDescent="0.25">
      <c r="A4590" s="4">
        <v>41170</v>
      </c>
      <c r="B4590">
        <v>3</v>
      </c>
      <c r="C4590">
        <v>1</v>
      </c>
      <c r="D4590" s="5" t="s">
        <v>30</v>
      </c>
      <c r="E4590" s="6">
        <v>620.02</v>
      </c>
      <c r="F4590" s="6">
        <v>958.72</v>
      </c>
      <c r="G4590" s="6">
        <v>1578.74</v>
      </c>
      <c r="H4590" s="6" t="str">
        <f>VLOOKUP(Tabla1[[#This Row],[Caja]],Originales!$I$3:$K$6,2,FALSE)</f>
        <v>Las Canteras</v>
      </c>
      <c r="I4590" s="6" t="str">
        <f>VLOOKUP(Tabla1[[#This Row],[Caja]],Originales!$I$3:$K$6,3,FALSE)</f>
        <v>Las Palmas</v>
      </c>
      <c r="J4590" s="9" t="str">
        <f>VLOOKUP(Tabla1[[#This Row],[CodigoEmpleado]],Originales!$M$3:$P$13,2,FALSE)</f>
        <v>Juan</v>
      </c>
      <c r="K4590" s="10">
        <f>YEAR(Tabla1[[#This Row],[Fecha]])</f>
        <v>2012</v>
      </c>
      <c r="L4590" s="11">
        <f>MONTH(Tabla1[[#This Row],[Fecha]])</f>
        <v>9</v>
      </c>
      <c r="M4590" s="11">
        <f>DAY(Tabla1[[#This Row],[Fecha]])</f>
        <v>18</v>
      </c>
      <c r="N4590" s="11">
        <f>WEEKDAY(Tabla1[[#This Row],[Fecha]],2)</f>
        <v>2</v>
      </c>
      <c r="O4590" s="11" t="str">
        <f t="shared" si="71"/>
        <v>Martes</v>
      </c>
    </row>
    <row r="4591" spans="1:15" x14ac:dyDescent="0.25">
      <c r="A4591" s="4">
        <v>41170</v>
      </c>
      <c r="B4591">
        <v>3</v>
      </c>
      <c r="C4591">
        <v>2</v>
      </c>
      <c r="D4591" s="5" t="s">
        <v>16</v>
      </c>
      <c r="E4591" s="6">
        <v>732.28</v>
      </c>
      <c r="F4591" s="6">
        <v>1102.1099999999999</v>
      </c>
      <c r="G4591" s="6">
        <v>1834.39</v>
      </c>
      <c r="H4591" s="6" t="str">
        <f>VLOOKUP(Tabla1[[#This Row],[Caja]],Originales!$I$3:$K$6,2,FALSE)</f>
        <v>Las Canteras</v>
      </c>
      <c r="I4591" s="6" t="str">
        <f>VLOOKUP(Tabla1[[#This Row],[Caja]],Originales!$I$3:$K$6,3,FALSE)</f>
        <v>Las Palmas</v>
      </c>
      <c r="J4591" s="9" t="str">
        <f>VLOOKUP(Tabla1[[#This Row],[CodigoEmpleado]],Originales!$M$3:$P$13,2,FALSE)</f>
        <v>Jorge</v>
      </c>
      <c r="K4591" s="10">
        <f>YEAR(Tabla1[[#This Row],[Fecha]])</f>
        <v>2012</v>
      </c>
      <c r="L4591" s="11">
        <f>MONTH(Tabla1[[#This Row],[Fecha]])</f>
        <v>9</v>
      </c>
      <c r="M4591" s="11">
        <f>DAY(Tabla1[[#This Row],[Fecha]])</f>
        <v>18</v>
      </c>
      <c r="N4591" s="11">
        <f>WEEKDAY(Tabla1[[#This Row],[Fecha]],2)</f>
        <v>2</v>
      </c>
      <c r="O4591" s="11" t="str">
        <f t="shared" si="71"/>
        <v>Martes</v>
      </c>
    </row>
    <row r="4592" spans="1:15" x14ac:dyDescent="0.25">
      <c r="A4592" s="4">
        <v>41170</v>
      </c>
      <c r="B4592">
        <v>4</v>
      </c>
      <c r="C4592">
        <v>1</v>
      </c>
      <c r="D4592" s="5" t="s">
        <v>22</v>
      </c>
      <c r="E4592" s="6">
        <v>623.17999999999995</v>
      </c>
      <c r="F4592" s="6">
        <v>936.12</v>
      </c>
      <c r="G4592" s="6">
        <v>1559.3</v>
      </c>
      <c r="H4592" s="6" t="str">
        <f>VLOOKUP(Tabla1[[#This Row],[Caja]],Originales!$I$3:$K$6,2,FALSE)</f>
        <v>Telde</v>
      </c>
      <c r="I4592" s="6" t="str">
        <f>VLOOKUP(Tabla1[[#This Row],[Caja]],Originales!$I$3:$K$6,3,FALSE)</f>
        <v>Las Palmas</v>
      </c>
      <c r="J4592" s="9" t="str">
        <f>VLOOKUP(Tabla1[[#This Row],[CodigoEmpleado]],Originales!$M$3:$P$13,2,FALSE)</f>
        <v>Paco</v>
      </c>
      <c r="K4592" s="10">
        <f>YEAR(Tabla1[[#This Row],[Fecha]])</f>
        <v>2012</v>
      </c>
      <c r="L4592" s="11">
        <f>MONTH(Tabla1[[#This Row],[Fecha]])</f>
        <v>9</v>
      </c>
      <c r="M4592" s="11">
        <f>DAY(Tabla1[[#This Row],[Fecha]])</f>
        <v>18</v>
      </c>
      <c r="N4592" s="11">
        <f>WEEKDAY(Tabla1[[#This Row],[Fecha]],2)</f>
        <v>2</v>
      </c>
      <c r="O4592" s="11" t="str">
        <f t="shared" si="71"/>
        <v>Martes</v>
      </c>
    </row>
    <row r="4593" spans="1:15" x14ac:dyDescent="0.25">
      <c r="A4593" s="4">
        <v>41170</v>
      </c>
      <c r="B4593">
        <v>4</v>
      </c>
      <c r="C4593">
        <v>2</v>
      </c>
      <c r="D4593" s="5" t="s">
        <v>27</v>
      </c>
      <c r="E4593" s="6">
        <v>683.98</v>
      </c>
      <c r="F4593" s="6">
        <v>1026.8499999999999</v>
      </c>
      <c r="G4593" s="6">
        <v>1710.83</v>
      </c>
      <c r="H4593" s="6" t="str">
        <f>VLOOKUP(Tabla1[[#This Row],[Caja]],Originales!$I$3:$K$6,2,FALSE)</f>
        <v>Telde</v>
      </c>
      <c r="I4593" s="6" t="str">
        <f>VLOOKUP(Tabla1[[#This Row],[Caja]],Originales!$I$3:$K$6,3,FALSE)</f>
        <v>Las Palmas</v>
      </c>
      <c r="J4593" s="9" t="str">
        <f>VLOOKUP(Tabla1[[#This Row],[CodigoEmpleado]],Originales!$M$3:$P$13,2,FALSE)</f>
        <v>Bea</v>
      </c>
      <c r="K4593" s="10">
        <f>YEAR(Tabla1[[#This Row],[Fecha]])</f>
        <v>2012</v>
      </c>
      <c r="L4593" s="11">
        <f>MONTH(Tabla1[[#This Row],[Fecha]])</f>
        <v>9</v>
      </c>
      <c r="M4593" s="11">
        <f>DAY(Tabla1[[#This Row],[Fecha]])</f>
        <v>18</v>
      </c>
      <c r="N4593" s="11">
        <f>WEEKDAY(Tabla1[[#This Row],[Fecha]],2)</f>
        <v>2</v>
      </c>
      <c r="O4593" s="11" t="str">
        <f t="shared" si="71"/>
        <v>Martes</v>
      </c>
    </row>
    <row r="4594" spans="1:15" x14ac:dyDescent="0.25">
      <c r="A4594" s="4">
        <v>41171</v>
      </c>
      <c r="B4594">
        <v>1</v>
      </c>
      <c r="C4594">
        <v>1</v>
      </c>
      <c r="D4594" s="5" t="s">
        <v>32</v>
      </c>
      <c r="E4594" s="6">
        <v>623.75</v>
      </c>
      <c r="F4594" s="6">
        <v>992.96</v>
      </c>
      <c r="G4594" s="6">
        <v>1616.71</v>
      </c>
      <c r="H4594" s="6" t="str">
        <f>VLOOKUP(Tabla1[[#This Row],[Caja]],Originales!$I$3:$K$6,2,FALSE)</f>
        <v>Tenerife Norte</v>
      </c>
      <c r="I4594" s="6" t="str">
        <f>VLOOKUP(Tabla1[[#This Row],[Caja]],Originales!$I$3:$K$6,3,FALSE)</f>
        <v>Tenerife</v>
      </c>
      <c r="J4594" s="9" t="str">
        <f>VLOOKUP(Tabla1[[#This Row],[CodigoEmpleado]],Originales!$M$3:$P$13,2,FALSE)</f>
        <v>Ana</v>
      </c>
      <c r="K4594" s="10">
        <f>YEAR(Tabla1[[#This Row],[Fecha]])</f>
        <v>2012</v>
      </c>
      <c r="L4594" s="11">
        <f>MONTH(Tabla1[[#This Row],[Fecha]])</f>
        <v>9</v>
      </c>
      <c r="M4594" s="11">
        <f>DAY(Tabla1[[#This Row],[Fecha]])</f>
        <v>19</v>
      </c>
      <c r="N4594" s="11">
        <f>WEEKDAY(Tabla1[[#This Row],[Fecha]],2)</f>
        <v>3</v>
      </c>
      <c r="O4594" s="11" t="str">
        <f t="shared" si="71"/>
        <v>Miércoles</v>
      </c>
    </row>
    <row r="4595" spans="1:15" x14ac:dyDescent="0.25">
      <c r="A4595" s="4">
        <v>41171</v>
      </c>
      <c r="B4595">
        <v>1</v>
      </c>
      <c r="C4595">
        <v>2</v>
      </c>
      <c r="D4595" s="5" t="s">
        <v>37</v>
      </c>
      <c r="E4595" s="6">
        <v>723.01</v>
      </c>
      <c r="F4595" s="6">
        <v>1193.5899999999999</v>
      </c>
      <c r="G4595" s="6">
        <v>1916.6</v>
      </c>
      <c r="H4595" s="6" t="str">
        <f>VLOOKUP(Tabla1[[#This Row],[Caja]],Originales!$I$3:$K$6,2,FALSE)</f>
        <v>Tenerife Norte</v>
      </c>
      <c r="I4595" s="6" t="str">
        <f>VLOOKUP(Tabla1[[#This Row],[Caja]],Originales!$I$3:$K$6,3,FALSE)</f>
        <v>Tenerife</v>
      </c>
      <c r="J4595" s="9" t="str">
        <f>VLOOKUP(Tabla1[[#This Row],[CodigoEmpleado]],Originales!$M$3:$P$13,2,FALSE)</f>
        <v>Luis</v>
      </c>
      <c r="K4595" s="10">
        <f>YEAR(Tabla1[[#This Row],[Fecha]])</f>
        <v>2012</v>
      </c>
      <c r="L4595" s="11">
        <f>MONTH(Tabla1[[#This Row],[Fecha]])</f>
        <v>9</v>
      </c>
      <c r="M4595" s="11">
        <f>DAY(Tabla1[[#This Row],[Fecha]])</f>
        <v>19</v>
      </c>
      <c r="N4595" s="11">
        <f>WEEKDAY(Tabla1[[#This Row],[Fecha]],2)</f>
        <v>3</v>
      </c>
      <c r="O4595" s="11" t="str">
        <f t="shared" si="71"/>
        <v>Miércoles</v>
      </c>
    </row>
    <row r="4596" spans="1:15" x14ac:dyDescent="0.25">
      <c r="A4596" s="4">
        <v>41171</v>
      </c>
      <c r="B4596">
        <v>2</v>
      </c>
      <c r="C4596">
        <v>1</v>
      </c>
      <c r="D4596" s="5" t="s">
        <v>40</v>
      </c>
      <c r="E4596" s="6">
        <v>599.63</v>
      </c>
      <c r="F4596" s="6">
        <v>972.29</v>
      </c>
      <c r="G4596" s="6">
        <v>1571.92</v>
      </c>
      <c r="H4596" s="6" t="str">
        <f>VLOOKUP(Tabla1[[#This Row],[Caja]],Originales!$I$3:$K$6,2,FALSE)</f>
        <v>Tenerife Sur</v>
      </c>
      <c r="I4596" s="6" t="str">
        <f>VLOOKUP(Tabla1[[#This Row],[Caja]],Originales!$I$3:$K$6,3,FALSE)</f>
        <v>Tenerife</v>
      </c>
      <c r="J4596" s="9" t="str">
        <f>VLOOKUP(Tabla1[[#This Row],[CodigoEmpleado]],Originales!$M$3:$P$13,2,FALSE)</f>
        <v>Pepe</v>
      </c>
      <c r="K4596" s="10">
        <f>YEAR(Tabla1[[#This Row],[Fecha]])</f>
        <v>2012</v>
      </c>
      <c r="L4596" s="11">
        <f>MONTH(Tabla1[[#This Row],[Fecha]])</f>
        <v>9</v>
      </c>
      <c r="M4596" s="11">
        <f>DAY(Tabla1[[#This Row],[Fecha]])</f>
        <v>19</v>
      </c>
      <c r="N4596" s="11">
        <f>WEEKDAY(Tabla1[[#This Row],[Fecha]],2)</f>
        <v>3</v>
      </c>
      <c r="O4596" s="11" t="str">
        <f t="shared" si="71"/>
        <v>Miércoles</v>
      </c>
    </row>
    <row r="4597" spans="1:15" x14ac:dyDescent="0.25">
      <c r="A4597" s="4">
        <v>41171</v>
      </c>
      <c r="B4597">
        <v>2</v>
      </c>
      <c r="C4597">
        <v>2</v>
      </c>
      <c r="D4597" s="5" t="s">
        <v>41</v>
      </c>
      <c r="E4597" s="6">
        <v>708.86</v>
      </c>
      <c r="F4597" s="6">
        <v>1066.83</v>
      </c>
      <c r="G4597" s="6">
        <v>1775.69</v>
      </c>
      <c r="H4597" s="6" t="str">
        <f>VLOOKUP(Tabla1[[#This Row],[Caja]],Originales!$I$3:$K$6,2,FALSE)</f>
        <v>Tenerife Sur</v>
      </c>
      <c r="I4597" s="6" t="str">
        <f>VLOOKUP(Tabla1[[#This Row],[Caja]],Originales!$I$3:$K$6,3,FALSE)</f>
        <v>Tenerife</v>
      </c>
      <c r="J4597" s="9" t="str">
        <f>VLOOKUP(Tabla1[[#This Row],[CodigoEmpleado]],Originales!$M$3:$P$13,2,FALSE)</f>
        <v>Javi</v>
      </c>
      <c r="K4597" s="10">
        <f>YEAR(Tabla1[[#This Row],[Fecha]])</f>
        <v>2012</v>
      </c>
      <c r="L4597" s="11">
        <f>MONTH(Tabla1[[#This Row],[Fecha]])</f>
        <v>9</v>
      </c>
      <c r="M4597" s="11">
        <f>DAY(Tabla1[[#This Row],[Fecha]])</f>
        <v>19</v>
      </c>
      <c r="N4597" s="11">
        <f>WEEKDAY(Tabla1[[#This Row],[Fecha]],2)</f>
        <v>3</v>
      </c>
      <c r="O4597" s="11" t="str">
        <f t="shared" si="71"/>
        <v>Miércoles</v>
      </c>
    </row>
    <row r="4598" spans="1:15" x14ac:dyDescent="0.25">
      <c r="A4598" s="4">
        <v>41171</v>
      </c>
      <c r="B4598">
        <v>3</v>
      </c>
      <c r="C4598">
        <v>1</v>
      </c>
      <c r="D4598" s="5" t="s">
        <v>43</v>
      </c>
      <c r="E4598" s="6">
        <v>587.89</v>
      </c>
      <c r="F4598" s="6">
        <v>923.27</v>
      </c>
      <c r="G4598" s="6">
        <v>1511.16</v>
      </c>
      <c r="H4598" s="6" t="str">
        <f>VLOOKUP(Tabla1[[#This Row],[Caja]],Originales!$I$3:$K$6,2,FALSE)</f>
        <v>Las Canteras</v>
      </c>
      <c r="I4598" s="6" t="str">
        <f>VLOOKUP(Tabla1[[#This Row],[Caja]],Originales!$I$3:$K$6,3,FALSE)</f>
        <v>Las Palmas</v>
      </c>
      <c r="J4598" s="9" t="str">
        <f>VLOOKUP(Tabla1[[#This Row],[CodigoEmpleado]],Originales!$M$3:$P$13,2,FALSE)</f>
        <v>Jose</v>
      </c>
      <c r="K4598" s="10">
        <f>YEAR(Tabla1[[#This Row],[Fecha]])</f>
        <v>2012</v>
      </c>
      <c r="L4598" s="11">
        <f>MONTH(Tabla1[[#This Row],[Fecha]])</f>
        <v>9</v>
      </c>
      <c r="M4598" s="11">
        <f>DAY(Tabla1[[#This Row],[Fecha]])</f>
        <v>19</v>
      </c>
      <c r="N4598" s="11">
        <f>WEEKDAY(Tabla1[[#This Row],[Fecha]],2)</f>
        <v>3</v>
      </c>
      <c r="O4598" s="11" t="str">
        <f t="shared" si="71"/>
        <v>Miércoles</v>
      </c>
    </row>
    <row r="4599" spans="1:15" x14ac:dyDescent="0.25">
      <c r="A4599" s="4">
        <v>41171</v>
      </c>
      <c r="B4599">
        <v>3</v>
      </c>
      <c r="C4599">
        <v>2</v>
      </c>
      <c r="D4599" s="5" t="s">
        <v>47</v>
      </c>
      <c r="E4599" s="6">
        <v>759.94</v>
      </c>
      <c r="F4599" s="6">
        <v>1262.8399999999999</v>
      </c>
      <c r="G4599" s="6">
        <v>2022.78</v>
      </c>
      <c r="H4599" s="6" t="str">
        <f>VLOOKUP(Tabla1[[#This Row],[Caja]],Originales!$I$3:$K$6,2,FALSE)</f>
        <v>Las Canteras</v>
      </c>
      <c r="I4599" s="6" t="str">
        <f>VLOOKUP(Tabla1[[#This Row],[Caja]],Originales!$I$3:$K$6,3,FALSE)</f>
        <v>Las Palmas</v>
      </c>
      <c r="J4599" s="9" t="str">
        <f>VLOOKUP(Tabla1[[#This Row],[CodigoEmpleado]],Originales!$M$3:$P$13,2,FALSE)</f>
        <v>Toño</v>
      </c>
      <c r="K4599" s="10">
        <f>YEAR(Tabla1[[#This Row],[Fecha]])</f>
        <v>2012</v>
      </c>
      <c r="L4599" s="11">
        <f>MONTH(Tabla1[[#This Row],[Fecha]])</f>
        <v>9</v>
      </c>
      <c r="M4599" s="11">
        <f>DAY(Tabla1[[#This Row],[Fecha]])</f>
        <v>19</v>
      </c>
      <c r="N4599" s="11">
        <f>WEEKDAY(Tabla1[[#This Row],[Fecha]],2)</f>
        <v>3</v>
      </c>
      <c r="O4599" s="11" t="str">
        <f t="shared" si="71"/>
        <v>Miércoles</v>
      </c>
    </row>
    <row r="4600" spans="1:15" x14ac:dyDescent="0.25">
      <c r="A4600" s="4">
        <v>41171</v>
      </c>
      <c r="B4600">
        <v>4</v>
      </c>
      <c r="C4600">
        <v>1</v>
      </c>
      <c r="D4600" s="5" t="s">
        <v>24</v>
      </c>
      <c r="E4600" s="6">
        <v>628.51</v>
      </c>
      <c r="F4600" s="6">
        <v>1087.57</v>
      </c>
      <c r="G4600" s="6">
        <v>1716.08</v>
      </c>
      <c r="H4600" s="6" t="str">
        <f>VLOOKUP(Tabla1[[#This Row],[Caja]],Originales!$I$3:$K$6,2,FALSE)</f>
        <v>Telde</v>
      </c>
      <c r="I4600" s="6" t="str">
        <f>VLOOKUP(Tabla1[[#This Row],[Caja]],Originales!$I$3:$K$6,3,FALSE)</f>
        <v>Las Palmas</v>
      </c>
      <c r="J4600" s="9" t="str">
        <f>VLOOKUP(Tabla1[[#This Row],[CodigoEmpleado]],Originales!$M$3:$P$13,2,FALSE)</f>
        <v>Ana</v>
      </c>
      <c r="K4600" s="10">
        <f>YEAR(Tabla1[[#This Row],[Fecha]])</f>
        <v>2012</v>
      </c>
      <c r="L4600" s="11">
        <f>MONTH(Tabla1[[#This Row],[Fecha]])</f>
        <v>9</v>
      </c>
      <c r="M4600" s="11">
        <f>DAY(Tabla1[[#This Row],[Fecha]])</f>
        <v>19</v>
      </c>
      <c r="N4600" s="11">
        <f>WEEKDAY(Tabla1[[#This Row],[Fecha]],2)</f>
        <v>3</v>
      </c>
      <c r="O4600" s="11" t="str">
        <f t="shared" si="71"/>
        <v>Miércoles</v>
      </c>
    </row>
    <row r="4601" spans="1:15" x14ac:dyDescent="0.25">
      <c r="A4601" s="4">
        <v>41171</v>
      </c>
      <c r="B4601">
        <v>4</v>
      </c>
      <c r="C4601">
        <v>2</v>
      </c>
      <c r="D4601" s="5" t="s">
        <v>30</v>
      </c>
      <c r="E4601" s="6">
        <v>664.94</v>
      </c>
      <c r="F4601" s="6">
        <v>1129.71</v>
      </c>
      <c r="G4601" s="6">
        <v>1794.65</v>
      </c>
      <c r="H4601" s="6" t="str">
        <f>VLOOKUP(Tabla1[[#This Row],[Caja]],Originales!$I$3:$K$6,2,FALSE)</f>
        <v>Telde</v>
      </c>
      <c r="I4601" s="6" t="str">
        <f>VLOOKUP(Tabla1[[#This Row],[Caja]],Originales!$I$3:$K$6,3,FALSE)</f>
        <v>Las Palmas</v>
      </c>
      <c r="J4601" s="9" t="str">
        <f>VLOOKUP(Tabla1[[#This Row],[CodigoEmpleado]],Originales!$M$3:$P$13,2,FALSE)</f>
        <v>Juan</v>
      </c>
      <c r="K4601" s="10">
        <f>YEAR(Tabla1[[#This Row],[Fecha]])</f>
        <v>2012</v>
      </c>
      <c r="L4601" s="11">
        <f>MONTH(Tabla1[[#This Row],[Fecha]])</f>
        <v>9</v>
      </c>
      <c r="M4601" s="11">
        <f>DAY(Tabla1[[#This Row],[Fecha]])</f>
        <v>19</v>
      </c>
      <c r="N4601" s="11">
        <f>WEEKDAY(Tabla1[[#This Row],[Fecha]],2)</f>
        <v>3</v>
      </c>
      <c r="O4601" s="11" t="str">
        <f t="shared" si="71"/>
        <v>Miércoles</v>
      </c>
    </row>
    <row r="4602" spans="1:15" x14ac:dyDescent="0.25">
      <c r="A4602" s="4">
        <v>41172</v>
      </c>
      <c r="B4602">
        <v>1</v>
      </c>
      <c r="C4602">
        <v>1</v>
      </c>
      <c r="D4602" s="5" t="s">
        <v>16</v>
      </c>
      <c r="E4602" s="6">
        <v>669.74</v>
      </c>
      <c r="F4602" s="6">
        <v>1130.8499999999999</v>
      </c>
      <c r="G4602" s="6">
        <v>1800.59</v>
      </c>
      <c r="H4602" s="6" t="str">
        <f>VLOOKUP(Tabla1[[#This Row],[Caja]],Originales!$I$3:$K$6,2,FALSE)</f>
        <v>Tenerife Norte</v>
      </c>
      <c r="I4602" s="6" t="str">
        <f>VLOOKUP(Tabla1[[#This Row],[Caja]],Originales!$I$3:$K$6,3,FALSE)</f>
        <v>Tenerife</v>
      </c>
      <c r="J4602" s="9" t="str">
        <f>VLOOKUP(Tabla1[[#This Row],[CodigoEmpleado]],Originales!$M$3:$P$13,2,FALSE)</f>
        <v>Jorge</v>
      </c>
      <c r="K4602" s="10">
        <f>YEAR(Tabla1[[#This Row],[Fecha]])</f>
        <v>2012</v>
      </c>
      <c r="L4602" s="11">
        <f>MONTH(Tabla1[[#This Row],[Fecha]])</f>
        <v>9</v>
      </c>
      <c r="M4602" s="11">
        <f>DAY(Tabla1[[#This Row],[Fecha]])</f>
        <v>20</v>
      </c>
      <c r="N4602" s="11">
        <f>WEEKDAY(Tabla1[[#This Row],[Fecha]],2)</f>
        <v>4</v>
      </c>
      <c r="O4602" s="11" t="str">
        <f t="shared" si="71"/>
        <v>Jueves</v>
      </c>
    </row>
    <row r="4603" spans="1:15" x14ac:dyDescent="0.25">
      <c r="A4603" s="4">
        <v>41172</v>
      </c>
      <c r="B4603">
        <v>1</v>
      </c>
      <c r="C4603">
        <v>2</v>
      </c>
      <c r="D4603" s="5" t="s">
        <v>22</v>
      </c>
      <c r="E4603" s="6">
        <v>675.33</v>
      </c>
      <c r="F4603" s="6">
        <v>1188.8399999999999</v>
      </c>
      <c r="G4603" s="6">
        <v>1864.17</v>
      </c>
      <c r="H4603" s="6" t="str">
        <f>VLOOKUP(Tabla1[[#This Row],[Caja]],Originales!$I$3:$K$6,2,FALSE)</f>
        <v>Tenerife Norte</v>
      </c>
      <c r="I4603" s="6" t="str">
        <f>VLOOKUP(Tabla1[[#This Row],[Caja]],Originales!$I$3:$K$6,3,FALSE)</f>
        <v>Tenerife</v>
      </c>
      <c r="J4603" s="9" t="str">
        <f>VLOOKUP(Tabla1[[#This Row],[CodigoEmpleado]],Originales!$M$3:$P$13,2,FALSE)</f>
        <v>Paco</v>
      </c>
      <c r="K4603" s="10">
        <f>YEAR(Tabla1[[#This Row],[Fecha]])</f>
        <v>2012</v>
      </c>
      <c r="L4603" s="11">
        <f>MONTH(Tabla1[[#This Row],[Fecha]])</f>
        <v>9</v>
      </c>
      <c r="M4603" s="11">
        <f>DAY(Tabla1[[#This Row],[Fecha]])</f>
        <v>20</v>
      </c>
      <c r="N4603" s="11">
        <f>WEEKDAY(Tabla1[[#This Row],[Fecha]],2)</f>
        <v>4</v>
      </c>
      <c r="O4603" s="11" t="str">
        <f t="shared" si="71"/>
        <v>Jueves</v>
      </c>
    </row>
    <row r="4604" spans="1:15" x14ac:dyDescent="0.25">
      <c r="A4604" s="4">
        <v>41172</v>
      </c>
      <c r="B4604">
        <v>2</v>
      </c>
      <c r="C4604">
        <v>1</v>
      </c>
      <c r="D4604" s="5" t="s">
        <v>27</v>
      </c>
      <c r="E4604" s="6">
        <v>670.2</v>
      </c>
      <c r="F4604" s="6">
        <v>1090.1199999999999</v>
      </c>
      <c r="G4604" s="6">
        <v>1760.32</v>
      </c>
      <c r="H4604" s="6" t="str">
        <f>VLOOKUP(Tabla1[[#This Row],[Caja]],Originales!$I$3:$K$6,2,FALSE)</f>
        <v>Tenerife Sur</v>
      </c>
      <c r="I4604" s="6" t="str">
        <f>VLOOKUP(Tabla1[[#This Row],[Caja]],Originales!$I$3:$K$6,3,FALSE)</f>
        <v>Tenerife</v>
      </c>
      <c r="J4604" s="9" t="str">
        <f>VLOOKUP(Tabla1[[#This Row],[CodigoEmpleado]],Originales!$M$3:$P$13,2,FALSE)</f>
        <v>Bea</v>
      </c>
      <c r="K4604" s="10">
        <f>YEAR(Tabla1[[#This Row],[Fecha]])</f>
        <v>2012</v>
      </c>
      <c r="L4604" s="11">
        <f>MONTH(Tabla1[[#This Row],[Fecha]])</f>
        <v>9</v>
      </c>
      <c r="M4604" s="11">
        <f>DAY(Tabla1[[#This Row],[Fecha]])</f>
        <v>20</v>
      </c>
      <c r="N4604" s="11">
        <f>WEEKDAY(Tabla1[[#This Row],[Fecha]],2)</f>
        <v>4</v>
      </c>
      <c r="O4604" s="11" t="str">
        <f t="shared" si="71"/>
        <v>Jueves</v>
      </c>
    </row>
    <row r="4605" spans="1:15" x14ac:dyDescent="0.25">
      <c r="A4605" s="4">
        <v>41172</v>
      </c>
      <c r="B4605">
        <v>2</v>
      </c>
      <c r="C4605">
        <v>2</v>
      </c>
      <c r="D4605" s="5" t="s">
        <v>32</v>
      </c>
      <c r="E4605" s="6">
        <v>739.78</v>
      </c>
      <c r="F4605" s="6">
        <v>1261.4000000000001</v>
      </c>
      <c r="G4605" s="6">
        <v>2001.18</v>
      </c>
      <c r="H4605" s="6" t="str">
        <f>VLOOKUP(Tabla1[[#This Row],[Caja]],Originales!$I$3:$K$6,2,FALSE)</f>
        <v>Tenerife Sur</v>
      </c>
      <c r="I4605" s="6" t="str">
        <f>VLOOKUP(Tabla1[[#This Row],[Caja]],Originales!$I$3:$K$6,3,FALSE)</f>
        <v>Tenerife</v>
      </c>
      <c r="J4605" s="9" t="str">
        <f>VLOOKUP(Tabla1[[#This Row],[CodigoEmpleado]],Originales!$M$3:$P$13,2,FALSE)</f>
        <v>Ana</v>
      </c>
      <c r="K4605" s="10">
        <f>YEAR(Tabla1[[#This Row],[Fecha]])</f>
        <v>2012</v>
      </c>
      <c r="L4605" s="11">
        <f>MONTH(Tabla1[[#This Row],[Fecha]])</f>
        <v>9</v>
      </c>
      <c r="M4605" s="11">
        <f>DAY(Tabla1[[#This Row],[Fecha]])</f>
        <v>20</v>
      </c>
      <c r="N4605" s="11">
        <f>WEEKDAY(Tabla1[[#This Row],[Fecha]],2)</f>
        <v>4</v>
      </c>
      <c r="O4605" s="11" t="str">
        <f t="shared" si="71"/>
        <v>Jueves</v>
      </c>
    </row>
    <row r="4606" spans="1:15" x14ac:dyDescent="0.25">
      <c r="A4606" s="4">
        <v>41172</v>
      </c>
      <c r="B4606">
        <v>3</v>
      </c>
      <c r="C4606">
        <v>1</v>
      </c>
      <c r="D4606" s="5" t="s">
        <v>37</v>
      </c>
      <c r="E4606" s="6">
        <v>577.74</v>
      </c>
      <c r="F4606" s="6">
        <v>1026.2</v>
      </c>
      <c r="G4606" s="6">
        <v>1603.94</v>
      </c>
      <c r="H4606" s="6" t="str">
        <f>VLOOKUP(Tabla1[[#This Row],[Caja]],Originales!$I$3:$K$6,2,FALSE)</f>
        <v>Las Canteras</v>
      </c>
      <c r="I4606" s="6" t="str">
        <f>VLOOKUP(Tabla1[[#This Row],[Caja]],Originales!$I$3:$K$6,3,FALSE)</f>
        <v>Las Palmas</v>
      </c>
      <c r="J4606" s="9" t="str">
        <f>VLOOKUP(Tabla1[[#This Row],[CodigoEmpleado]],Originales!$M$3:$P$13,2,FALSE)</f>
        <v>Luis</v>
      </c>
      <c r="K4606" s="10">
        <f>YEAR(Tabla1[[#This Row],[Fecha]])</f>
        <v>2012</v>
      </c>
      <c r="L4606" s="11">
        <f>MONTH(Tabla1[[#This Row],[Fecha]])</f>
        <v>9</v>
      </c>
      <c r="M4606" s="11">
        <f>DAY(Tabla1[[#This Row],[Fecha]])</f>
        <v>20</v>
      </c>
      <c r="N4606" s="11">
        <f>WEEKDAY(Tabla1[[#This Row],[Fecha]],2)</f>
        <v>4</v>
      </c>
      <c r="O4606" s="11" t="str">
        <f t="shared" si="71"/>
        <v>Jueves</v>
      </c>
    </row>
    <row r="4607" spans="1:15" x14ac:dyDescent="0.25">
      <c r="A4607" s="4">
        <v>41172</v>
      </c>
      <c r="B4607">
        <v>3</v>
      </c>
      <c r="C4607">
        <v>2</v>
      </c>
      <c r="D4607" s="5" t="s">
        <v>40</v>
      </c>
      <c r="E4607" s="6">
        <v>707.91</v>
      </c>
      <c r="F4607" s="6">
        <v>1200.1199999999999</v>
      </c>
      <c r="G4607" s="6">
        <v>1908.03</v>
      </c>
      <c r="H4607" s="6" t="str">
        <f>VLOOKUP(Tabla1[[#This Row],[Caja]],Originales!$I$3:$K$6,2,FALSE)</f>
        <v>Las Canteras</v>
      </c>
      <c r="I4607" s="6" t="str">
        <f>VLOOKUP(Tabla1[[#This Row],[Caja]],Originales!$I$3:$K$6,3,FALSE)</f>
        <v>Las Palmas</v>
      </c>
      <c r="J4607" s="9" t="str">
        <f>VLOOKUP(Tabla1[[#This Row],[CodigoEmpleado]],Originales!$M$3:$P$13,2,FALSE)</f>
        <v>Pepe</v>
      </c>
      <c r="K4607" s="10">
        <f>YEAR(Tabla1[[#This Row],[Fecha]])</f>
        <v>2012</v>
      </c>
      <c r="L4607" s="11">
        <f>MONTH(Tabla1[[#This Row],[Fecha]])</f>
        <v>9</v>
      </c>
      <c r="M4607" s="11">
        <f>DAY(Tabla1[[#This Row],[Fecha]])</f>
        <v>20</v>
      </c>
      <c r="N4607" s="11">
        <f>WEEKDAY(Tabla1[[#This Row],[Fecha]],2)</f>
        <v>4</v>
      </c>
      <c r="O4607" s="11" t="str">
        <f t="shared" si="71"/>
        <v>Jueves</v>
      </c>
    </row>
    <row r="4608" spans="1:15" x14ac:dyDescent="0.25">
      <c r="A4608" s="4">
        <v>41172</v>
      </c>
      <c r="B4608">
        <v>4</v>
      </c>
      <c r="C4608">
        <v>1</v>
      </c>
      <c r="D4608" s="5" t="s">
        <v>41</v>
      </c>
      <c r="E4608" s="6">
        <v>662.94</v>
      </c>
      <c r="F4608" s="6">
        <v>1053.6500000000001</v>
      </c>
      <c r="G4608" s="6">
        <v>1716.59</v>
      </c>
      <c r="H4608" s="6" t="str">
        <f>VLOOKUP(Tabla1[[#This Row],[Caja]],Originales!$I$3:$K$6,2,FALSE)</f>
        <v>Telde</v>
      </c>
      <c r="I4608" s="6" t="str">
        <f>VLOOKUP(Tabla1[[#This Row],[Caja]],Originales!$I$3:$K$6,3,FALSE)</f>
        <v>Las Palmas</v>
      </c>
      <c r="J4608" s="9" t="str">
        <f>VLOOKUP(Tabla1[[#This Row],[CodigoEmpleado]],Originales!$M$3:$P$13,2,FALSE)</f>
        <v>Javi</v>
      </c>
      <c r="K4608" s="10">
        <f>YEAR(Tabla1[[#This Row],[Fecha]])</f>
        <v>2012</v>
      </c>
      <c r="L4608" s="11">
        <f>MONTH(Tabla1[[#This Row],[Fecha]])</f>
        <v>9</v>
      </c>
      <c r="M4608" s="11">
        <f>DAY(Tabla1[[#This Row],[Fecha]])</f>
        <v>20</v>
      </c>
      <c r="N4608" s="11">
        <f>WEEKDAY(Tabla1[[#This Row],[Fecha]],2)</f>
        <v>4</v>
      </c>
      <c r="O4608" s="11" t="str">
        <f t="shared" si="71"/>
        <v>Jueves</v>
      </c>
    </row>
    <row r="4609" spans="1:15" x14ac:dyDescent="0.25">
      <c r="A4609" s="4">
        <v>41172</v>
      </c>
      <c r="B4609">
        <v>4</v>
      </c>
      <c r="C4609">
        <v>2</v>
      </c>
      <c r="D4609" s="5" t="s">
        <v>43</v>
      </c>
      <c r="E4609" s="6">
        <v>603.82000000000005</v>
      </c>
      <c r="F4609" s="6">
        <v>1048.72</v>
      </c>
      <c r="G4609" s="6">
        <v>1652.54</v>
      </c>
      <c r="H4609" s="6" t="str">
        <f>VLOOKUP(Tabla1[[#This Row],[Caja]],Originales!$I$3:$K$6,2,FALSE)</f>
        <v>Telde</v>
      </c>
      <c r="I4609" s="6" t="str">
        <f>VLOOKUP(Tabla1[[#This Row],[Caja]],Originales!$I$3:$K$6,3,FALSE)</f>
        <v>Las Palmas</v>
      </c>
      <c r="J4609" s="9" t="str">
        <f>VLOOKUP(Tabla1[[#This Row],[CodigoEmpleado]],Originales!$M$3:$P$13,2,FALSE)</f>
        <v>Jose</v>
      </c>
      <c r="K4609" s="10">
        <f>YEAR(Tabla1[[#This Row],[Fecha]])</f>
        <v>2012</v>
      </c>
      <c r="L4609" s="11">
        <f>MONTH(Tabla1[[#This Row],[Fecha]])</f>
        <v>9</v>
      </c>
      <c r="M4609" s="11">
        <f>DAY(Tabla1[[#This Row],[Fecha]])</f>
        <v>20</v>
      </c>
      <c r="N4609" s="11">
        <f>WEEKDAY(Tabla1[[#This Row],[Fecha]],2)</f>
        <v>4</v>
      </c>
      <c r="O4609" s="11" t="str">
        <f t="shared" si="71"/>
        <v>Jueves</v>
      </c>
    </row>
    <row r="4610" spans="1:15" x14ac:dyDescent="0.25">
      <c r="A4610" s="4">
        <v>41173</v>
      </c>
      <c r="B4610">
        <v>1</v>
      </c>
      <c r="C4610">
        <v>1</v>
      </c>
      <c r="D4610" s="5" t="s">
        <v>47</v>
      </c>
      <c r="E4610" s="6">
        <v>565.30999999999995</v>
      </c>
      <c r="F4610" s="6">
        <v>988.66</v>
      </c>
      <c r="G4610" s="6">
        <v>1553.97</v>
      </c>
      <c r="H4610" s="6" t="str">
        <f>VLOOKUP(Tabla1[[#This Row],[Caja]],Originales!$I$3:$K$6,2,FALSE)</f>
        <v>Tenerife Norte</v>
      </c>
      <c r="I4610" s="6" t="str">
        <f>VLOOKUP(Tabla1[[#This Row],[Caja]],Originales!$I$3:$K$6,3,FALSE)</f>
        <v>Tenerife</v>
      </c>
      <c r="J4610" s="9" t="str">
        <f>VLOOKUP(Tabla1[[#This Row],[CodigoEmpleado]],Originales!$M$3:$P$13,2,FALSE)</f>
        <v>Toño</v>
      </c>
      <c r="K4610" s="10">
        <f>YEAR(Tabla1[[#This Row],[Fecha]])</f>
        <v>2012</v>
      </c>
      <c r="L4610" s="11">
        <f>MONTH(Tabla1[[#This Row],[Fecha]])</f>
        <v>9</v>
      </c>
      <c r="M4610" s="11">
        <f>DAY(Tabla1[[#This Row],[Fecha]])</f>
        <v>21</v>
      </c>
      <c r="N4610" s="11">
        <f>WEEKDAY(Tabla1[[#This Row],[Fecha]],2)</f>
        <v>5</v>
      </c>
      <c r="O4610" s="11" t="str">
        <f t="shared" ref="O4610:O4673" si="72">IF(N4610=1,"Lunes",IF(N4610=2,"Martes",IF(N4610=3,"Miércoles",IF(N4610=4,"Jueves",IF(N4610=5,"Viernes",IF(N4610=6,"Sábado","Domingo"))))))</f>
        <v>Viernes</v>
      </c>
    </row>
    <row r="4611" spans="1:15" x14ac:dyDescent="0.25">
      <c r="A4611" s="4">
        <v>41173</v>
      </c>
      <c r="B4611">
        <v>1</v>
      </c>
      <c r="C4611">
        <v>2</v>
      </c>
      <c r="D4611" s="5" t="s">
        <v>24</v>
      </c>
      <c r="E4611" s="6">
        <v>761.09</v>
      </c>
      <c r="F4611" s="6">
        <v>1324.25</v>
      </c>
      <c r="G4611" s="6">
        <v>2085.34</v>
      </c>
      <c r="H4611" s="6" t="str">
        <f>VLOOKUP(Tabla1[[#This Row],[Caja]],Originales!$I$3:$K$6,2,FALSE)</f>
        <v>Tenerife Norte</v>
      </c>
      <c r="I4611" s="6" t="str">
        <f>VLOOKUP(Tabla1[[#This Row],[Caja]],Originales!$I$3:$K$6,3,FALSE)</f>
        <v>Tenerife</v>
      </c>
      <c r="J4611" s="9" t="str">
        <f>VLOOKUP(Tabla1[[#This Row],[CodigoEmpleado]],Originales!$M$3:$P$13,2,FALSE)</f>
        <v>Ana</v>
      </c>
      <c r="K4611" s="10">
        <f>YEAR(Tabla1[[#This Row],[Fecha]])</f>
        <v>2012</v>
      </c>
      <c r="L4611" s="11">
        <f>MONTH(Tabla1[[#This Row],[Fecha]])</f>
        <v>9</v>
      </c>
      <c r="M4611" s="11">
        <f>DAY(Tabla1[[#This Row],[Fecha]])</f>
        <v>21</v>
      </c>
      <c r="N4611" s="11">
        <f>WEEKDAY(Tabla1[[#This Row],[Fecha]],2)</f>
        <v>5</v>
      </c>
      <c r="O4611" s="11" t="str">
        <f t="shared" si="72"/>
        <v>Viernes</v>
      </c>
    </row>
    <row r="4612" spans="1:15" x14ac:dyDescent="0.25">
      <c r="A4612" s="4">
        <v>41173</v>
      </c>
      <c r="B4612">
        <v>2</v>
      </c>
      <c r="C4612">
        <v>1</v>
      </c>
      <c r="D4612" s="5" t="s">
        <v>30</v>
      </c>
      <c r="E4612" s="6">
        <v>602.46</v>
      </c>
      <c r="F4612" s="6">
        <v>1129.72</v>
      </c>
      <c r="G4612" s="6">
        <v>1732.18</v>
      </c>
      <c r="H4612" s="6" t="str">
        <f>VLOOKUP(Tabla1[[#This Row],[Caja]],Originales!$I$3:$K$6,2,FALSE)</f>
        <v>Tenerife Sur</v>
      </c>
      <c r="I4612" s="6" t="str">
        <f>VLOOKUP(Tabla1[[#This Row],[Caja]],Originales!$I$3:$K$6,3,FALSE)</f>
        <v>Tenerife</v>
      </c>
      <c r="J4612" s="9" t="str">
        <f>VLOOKUP(Tabla1[[#This Row],[CodigoEmpleado]],Originales!$M$3:$P$13,2,FALSE)</f>
        <v>Juan</v>
      </c>
      <c r="K4612" s="10">
        <f>YEAR(Tabla1[[#This Row],[Fecha]])</f>
        <v>2012</v>
      </c>
      <c r="L4612" s="11">
        <f>MONTH(Tabla1[[#This Row],[Fecha]])</f>
        <v>9</v>
      </c>
      <c r="M4612" s="11">
        <f>DAY(Tabla1[[#This Row],[Fecha]])</f>
        <v>21</v>
      </c>
      <c r="N4612" s="11">
        <f>WEEKDAY(Tabla1[[#This Row],[Fecha]],2)</f>
        <v>5</v>
      </c>
      <c r="O4612" s="11" t="str">
        <f t="shared" si="72"/>
        <v>Viernes</v>
      </c>
    </row>
    <row r="4613" spans="1:15" x14ac:dyDescent="0.25">
      <c r="A4613" s="4">
        <v>41173</v>
      </c>
      <c r="B4613">
        <v>2</v>
      </c>
      <c r="C4613">
        <v>2</v>
      </c>
      <c r="D4613" s="5" t="s">
        <v>16</v>
      </c>
      <c r="E4613" s="6">
        <v>795.57</v>
      </c>
      <c r="F4613" s="6">
        <v>1236.55</v>
      </c>
      <c r="G4613" s="6">
        <v>2032.12</v>
      </c>
      <c r="H4613" s="6" t="str">
        <f>VLOOKUP(Tabla1[[#This Row],[Caja]],Originales!$I$3:$K$6,2,FALSE)</f>
        <v>Tenerife Sur</v>
      </c>
      <c r="I4613" s="6" t="str">
        <f>VLOOKUP(Tabla1[[#This Row],[Caja]],Originales!$I$3:$K$6,3,FALSE)</f>
        <v>Tenerife</v>
      </c>
      <c r="J4613" s="9" t="str">
        <f>VLOOKUP(Tabla1[[#This Row],[CodigoEmpleado]],Originales!$M$3:$P$13,2,FALSE)</f>
        <v>Jorge</v>
      </c>
      <c r="K4613" s="10">
        <f>YEAR(Tabla1[[#This Row],[Fecha]])</f>
        <v>2012</v>
      </c>
      <c r="L4613" s="11">
        <f>MONTH(Tabla1[[#This Row],[Fecha]])</f>
        <v>9</v>
      </c>
      <c r="M4613" s="11">
        <f>DAY(Tabla1[[#This Row],[Fecha]])</f>
        <v>21</v>
      </c>
      <c r="N4613" s="11">
        <f>WEEKDAY(Tabla1[[#This Row],[Fecha]],2)</f>
        <v>5</v>
      </c>
      <c r="O4613" s="11" t="str">
        <f t="shared" si="72"/>
        <v>Viernes</v>
      </c>
    </row>
    <row r="4614" spans="1:15" x14ac:dyDescent="0.25">
      <c r="A4614" s="4">
        <v>41173</v>
      </c>
      <c r="B4614">
        <v>3</v>
      </c>
      <c r="C4614">
        <v>1</v>
      </c>
      <c r="D4614" s="5" t="s">
        <v>22</v>
      </c>
      <c r="E4614" s="6">
        <v>613.1</v>
      </c>
      <c r="F4614" s="6">
        <v>1055.1500000000001</v>
      </c>
      <c r="G4614" s="6">
        <v>1668.25</v>
      </c>
      <c r="H4614" s="6" t="str">
        <f>VLOOKUP(Tabla1[[#This Row],[Caja]],Originales!$I$3:$K$6,2,FALSE)</f>
        <v>Las Canteras</v>
      </c>
      <c r="I4614" s="6" t="str">
        <f>VLOOKUP(Tabla1[[#This Row],[Caja]],Originales!$I$3:$K$6,3,FALSE)</f>
        <v>Las Palmas</v>
      </c>
      <c r="J4614" s="9" t="str">
        <f>VLOOKUP(Tabla1[[#This Row],[CodigoEmpleado]],Originales!$M$3:$P$13,2,FALSE)</f>
        <v>Paco</v>
      </c>
      <c r="K4614" s="10">
        <f>YEAR(Tabla1[[#This Row],[Fecha]])</f>
        <v>2012</v>
      </c>
      <c r="L4614" s="11">
        <f>MONTH(Tabla1[[#This Row],[Fecha]])</f>
        <v>9</v>
      </c>
      <c r="M4614" s="11">
        <f>DAY(Tabla1[[#This Row],[Fecha]])</f>
        <v>21</v>
      </c>
      <c r="N4614" s="11">
        <f>WEEKDAY(Tabla1[[#This Row],[Fecha]],2)</f>
        <v>5</v>
      </c>
      <c r="O4614" s="11" t="str">
        <f t="shared" si="72"/>
        <v>Viernes</v>
      </c>
    </row>
    <row r="4615" spans="1:15" x14ac:dyDescent="0.25">
      <c r="A4615" s="4">
        <v>41173</v>
      </c>
      <c r="B4615">
        <v>3</v>
      </c>
      <c r="C4615">
        <v>2</v>
      </c>
      <c r="D4615" s="5" t="s">
        <v>27</v>
      </c>
      <c r="E4615" s="6">
        <v>639.74</v>
      </c>
      <c r="F4615" s="6">
        <v>1169.1199999999999</v>
      </c>
      <c r="G4615" s="6">
        <v>1808.86</v>
      </c>
      <c r="H4615" s="6" t="str">
        <f>VLOOKUP(Tabla1[[#This Row],[Caja]],Originales!$I$3:$K$6,2,FALSE)</f>
        <v>Las Canteras</v>
      </c>
      <c r="I4615" s="6" t="str">
        <f>VLOOKUP(Tabla1[[#This Row],[Caja]],Originales!$I$3:$K$6,3,FALSE)</f>
        <v>Las Palmas</v>
      </c>
      <c r="J4615" s="9" t="str">
        <f>VLOOKUP(Tabla1[[#This Row],[CodigoEmpleado]],Originales!$M$3:$P$13,2,FALSE)</f>
        <v>Bea</v>
      </c>
      <c r="K4615" s="10">
        <f>YEAR(Tabla1[[#This Row],[Fecha]])</f>
        <v>2012</v>
      </c>
      <c r="L4615" s="11">
        <f>MONTH(Tabla1[[#This Row],[Fecha]])</f>
        <v>9</v>
      </c>
      <c r="M4615" s="11">
        <f>DAY(Tabla1[[#This Row],[Fecha]])</f>
        <v>21</v>
      </c>
      <c r="N4615" s="11">
        <f>WEEKDAY(Tabla1[[#This Row],[Fecha]],2)</f>
        <v>5</v>
      </c>
      <c r="O4615" s="11" t="str">
        <f t="shared" si="72"/>
        <v>Viernes</v>
      </c>
    </row>
    <row r="4616" spans="1:15" x14ac:dyDescent="0.25">
      <c r="A4616" s="4">
        <v>41173</v>
      </c>
      <c r="B4616">
        <v>4</v>
      </c>
      <c r="C4616">
        <v>1</v>
      </c>
      <c r="D4616" s="5" t="s">
        <v>32</v>
      </c>
      <c r="E4616" s="6">
        <v>618.01</v>
      </c>
      <c r="F4616" s="6">
        <v>984.24</v>
      </c>
      <c r="G4616" s="6">
        <v>1602.25</v>
      </c>
      <c r="H4616" s="6" t="str">
        <f>VLOOKUP(Tabla1[[#This Row],[Caja]],Originales!$I$3:$K$6,2,FALSE)</f>
        <v>Telde</v>
      </c>
      <c r="I4616" s="6" t="str">
        <f>VLOOKUP(Tabla1[[#This Row],[Caja]],Originales!$I$3:$K$6,3,FALSE)</f>
        <v>Las Palmas</v>
      </c>
      <c r="J4616" s="9" t="str">
        <f>VLOOKUP(Tabla1[[#This Row],[CodigoEmpleado]],Originales!$M$3:$P$13,2,FALSE)</f>
        <v>Ana</v>
      </c>
      <c r="K4616" s="10">
        <f>YEAR(Tabla1[[#This Row],[Fecha]])</f>
        <v>2012</v>
      </c>
      <c r="L4616" s="11">
        <f>MONTH(Tabla1[[#This Row],[Fecha]])</f>
        <v>9</v>
      </c>
      <c r="M4616" s="11">
        <f>DAY(Tabla1[[#This Row],[Fecha]])</f>
        <v>21</v>
      </c>
      <c r="N4616" s="11">
        <f>WEEKDAY(Tabla1[[#This Row],[Fecha]],2)</f>
        <v>5</v>
      </c>
      <c r="O4616" s="11" t="str">
        <f t="shared" si="72"/>
        <v>Viernes</v>
      </c>
    </row>
    <row r="4617" spans="1:15" x14ac:dyDescent="0.25">
      <c r="A4617" s="4">
        <v>41173</v>
      </c>
      <c r="B4617">
        <v>4</v>
      </c>
      <c r="C4617">
        <v>2</v>
      </c>
      <c r="D4617" s="5" t="s">
        <v>37</v>
      </c>
      <c r="E4617" s="6">
        <v>554.04</v>
      </c>
      <c r="F4617" s="6">
        <v>956.52</v>
      </c>
      <c r="G4617" s="6">
        <v>1510.56</v>
      </c>
      <c r="H4617" s="6" t="str">
        <f>VLOOKUP(Tabla1[[#This Row],[Caja]],Originales!$I$3:$K$6,2,FALSE)</f>
        <v>Telde</v>
      </c>
      <c r="I4617" s="6" t="str">
        <f>VLOOKUP(Tabla1[[#This Row],[Caja]],Originales!$I$3:$K$6,3,FALSE)</f>
        <v>Las Palmas</v>
      </c>
      <c r="J4617" s="9" t="str">
        <f>VLOOKUP(Tabla1[[#This Row],[CodigoEmpleado]],Originales!$M$3:$P$13,2,FALSE)</f>
        <v>Luis</v>
      </c>
      <c r="K4617" s="10">
        <f>YEAR(Tabla1[[#This Row],[Fecha]])</f>
        <v>2012</v>
      </c>
      <c r="L4617" s="11">
        <f>MONTH(Tabla1[[#This Row],[Fecha]])</f>
        <v>9</v>
      </c>
      <c r="M4617" s="11">
        <f>DAY(Tabla1[[#This Row],[Fecha]])</f>
        <v>21</v>
      </c>
      <c r="N4617" s="11">
        <f>WEEKDAY(Tabla1[[#This Row],[Fecha]],2)</f>
        <v>5</v>
      </c>
      <c r="O4617" s="11" t="str">
        <f t="shared" si="72"/>
        <v>Viernes</v>
      </c>
    </row>
    <row r="4618" spans="1:15" x14ac:dyDescent="0.25">
      <c r="A4618" s="4">
        <v>41174</v>
      </c>
      <c r="B4618">
        <v>1</v>
      </c>
      <c r="C4618">
        <v>1</v>
      </c>
      <c r="D4618" s="5" t="s">
        <v>40</v>
      </c>
      <c r="E4618" s="6">
        <v>590.24</v>
      </c>
      <c r="F4618" s="6">
        <v>985.23</v>
      </c>
      <c r="G4618" s="6">
        <v>1575.47</v>
      </c>
      <c r="H4618" s="6" t="str">
        <f>VLOOKUP(Tabla1[[#This Row],[Caja]],Originales!$I$3:$K$6,2,FALSE)</f>
        <v>Tenerife Norte</v>
      </c>
      <c r="I4618" s="6" t="str">
        <f>VLOOKUP(Tabla1[[#This Row],[Caja]],Originales!$I$3:$K$6,3,FALSE)</f>
        <v>Tenerife</v>
      </c>
      <c r="J4618" s="9" t="str">
        <f>VLOOKUP(Tabla1[[#This Row],[CodigoEmpleado]],Originales!$M$3:$P$13,2,FALSE)</f>
        <v>Pepe</v>
      </c>
      <c r="K4618" s="10">
        <f>YEAR(Tabla1[[#This Row],[Fecha]])</f>
        <v>2012</v>
      </c>
      <c r="L4618" s="11">
        <f>MONTH(Tabla1[[#This Row],[Fecha]])</f>
        <v>9</v>
      </c>
      <c r="M4618" s="11">
        <f>DAY(Tabla1[[#This Row],[Fecha]])</f>
        <v>22</v>
      </c>
      <c r="N4618" s="11">
        <f>WEEKDAY(Tabla1[[#This Row],[Fecha]],2)</f>
        <v>6</v>
      </c>
      <c r="O4618" s="11" t="str">
        <f t="shared" si="72"/>
        <v>Sábado</v>
      </c>
    </row>
    <row r="4619" spans="1:15" x14ac:dyDescent="0.25">
      <c r="A4619" s="4">
        <v>41174</v>
      </c>
      <c r="B4619">
        <v>1</v>
      </c>
      <c r="C4619">
        <v>2</v>
      </c>
      <c r="D4619" s="5" t="s">
        <v>41</v>
      </c>
      <c r="E4619" s="6">
        <v>627.96</v>
      </c>
      <c r="F4619" s="6">
        <v>1033.1300000000001</v>
      </c>
      <c r="G4619" s="6">
        <v>1661.09</v>
      </c>
      <c r="H4619" s="6" t="str">
        <f>VLOOKUP(Tabla1[[#This Row],[Caja]],Originales!$I$3:$K$6,2,FALSE)</f>
        <v>Tenerife Norte</v>
      </c>
      <c r="I4619" s="6" t="str">
        <f>VLOOKUP(Tabla1[[#This Row],[Caja]],Originales!$I$3:$K$6,3,FALSE)</f>
        <v>Tenerife</v>
      </c>
      <c r="J4619" s="9" t="str">
        <f>VLOOKUP(Tabla1[[#This Row],[CodigoEmpleado]],Originales!$M$3:$P$13,2,FALSE)</f>
        <v>Javi</v>
      </c>
      <c r="K4619" s="10">
        <f>YEAR(Tabla1[[#This Row],[Fecha]])</f>
        <v>2012</v>
      </c>
      <c r="L4619" s="11">
        <f>MONTH(Tabla1[[#This Row],[Fecha]])</f>
        <v>9</v>
      </c>
      <c r="M4619" s="11">
        <f>DAY(Tabla1[[#This Row],[Fecha]])</f>
        <v>22</v>
      </c>
      <c r="N4619" s="11">
        <f>WEEKDAY(Tabla1[[#This Row],[Fecha]],2)</f>
        <v>6</v>
      </c>
      <c r="O4619" s="11" t="str">
        <f t="shared" si="72"/>
        <v>Sábado</v>
      </c>
    </row>
    <row r="4620" spans="1:15" x14ac:dyDescent="0.25">
      <c r="A4620" s="4">
        <v>41174</v>
      </c>
      <c r="B4620">
        <v>2</v>
      </c>
      <c r="C4620">
        <v>1</v>
      </c>
      <c r="D4620" s="5" t="s">
        <v>43</v>
      </c>
      <c r="E4620" s="6">
        <v>585.29</v>
      </c>
      <c r="F4620" s="6">
        <v>949.67</v>
      </c>
      <c r="G4620" s="6">
        <v>1534.96</v>
      </c>
      <c r="H4620" s="6" t="str">
        <f>VLOOKUP(Tabla1[[#This Row],[Caja]],Originales!$I$3:$K$6,2,FALSE)</f>
        <v>Tenerife Sur</v>
      </c>
      <c r="I4620" s="6" t="str">
        <f>VLOOKUP(Tabla1[[#This Row],[Caja]],Originales!$I$3:$K$6,3,FALSE)</f>
        <v>Tenerife</v>
      </c>
      <c r="J4620" s="9" t="str">
        <f>VLOOKUP(Tabla1[[#This Row],[CodigoEmpleado]],Originales!$M$3:$P$13,2,FALSE)</f>
        <v>Jose</v>
      </c>
      <c r="K4620" s="10">
        <f>YEAR(Tabla1[[#This Row],[Fecha]])</f>
        <v>2012</v>
      </c>
      <c r="L4620" s="11">
        <f>MONTH(Tabla1[[#This Row],[Fecha]])</f>
        <v>9</v>
      </c>
      <c r="M4620" s="11">
        <f>DAY(Tabla1[[#This Row],[Fecha]])</f>
        <v>22</v>
      </c>
      <c r="N4620" s="11">
        <f>WEEKDAY(Tabla1[[#This Row],[Fecha]],2)</f>
        <v>6</v>
      </c>
      <c r="O4620" s="11" t="str">
        <f t="shared" si="72"/>
        <v>Sábado</v>
      </c>
    </row>
    <row r="4621" spans="1:15" x14ac:dyDescent="0.25">
      <c r="A4621" s="4">
        <v>41174</v>
      </c>
      <c r="B4621">
        <v>2</v>
      </c>
      <c r="C4621">
        <v>2</v>
      </c>
      <c r="D4621" s="5" t="s">
        <v>47</v>
      </c>
      <c r="E4621" s="6">
        <v>631.55999999999995</v>
      </c>
      <c r="F4621" s="6">
        <v>950.26</v>
      </c>
      <c r="G4621" s="6">
        <v>1581.82</v>
      </c>
      <c r="H4621" s="6" t="str">
        <f>VLOOKUP(Tabla1[[#This Row],[Caja]],Originales!$I$3:$K$6,2,FALSE)</f>
        <v>Tenerife Sur</v>
      </c>
      <c r="I4621" s="6" t="str">
        <f>VLOOKUP(Tabla1[[#This Row],[Caja]],Originales!$I$3:$K$6,3,FALSE)</f>
        <v>Tenerife</v>
      </c>
      <c r="J4621" s="9" t="str">
        <f>VLOOKUP(Tabla1[[#This Row],[CodigoEmpleado]],Originales!$M$3:$P$13,2,FALSE)</f>
        <v>Toño</v>
      </c>
      <c r="K4621" s="10">
        <f>YEAR(Tabla1[[#This Row],[Fecha]])</f>
        <v>2012</v>
      </c>
      <c r="L4621" s="11">
        <f>MONTH(Tabla1[[#This Row],[Fecha]])</f>
        <v>9</v>
      </c>
      <c r="M4621" s="11">
        <f>DAY(Tabla1[[#This Row],[Fecha]])</f>
        <v>22</v>
      </c>
      <c r="N4621" s="11">
        <f>WEEKDAY(Tabla1[[#This Row],[Fecha]],2)</f>
        <v>6</v>
      </c>
      <c r="O4621" s="11" t="str">
        <f t="shared" si="72"/>
        <v>Sábado</v>
      </c>
    </row>
    <row r="4622" spans="1:15" x14ac:dyDescent="0.25">
      <c r="A4622" s="4">
        <v>41174</v>
      </c>
      <c r="B4622">
        <v>3</v>
      </c>
      <c r="C4622">
        <v>1</v>
      </c>
      <c r="D4622" s="5" t="s">
        <v>24</v>
      </c>
      <c r="E4622" s="6">
        <v>577.09</v>
      </c>
      <c r="F4622" s="6">
        <v>976.42</v>
      </c>
      <c r="G4622" s="6">
        <v>1553.51</v>
      </c>
      <c r="H4622" s="6" t="str">
        <f>VLOOKUP(Tabla1[[#This Row],[Caja]],Originales!$I$3:$K$6,2,FALSE)</f>
        <v>Las Canteras</v>
      </c>
      <c r="I4622" s="6" t="str">
        <f>VLOOKUP(Tabla1[[#This Row],[Caja]],Originales!$I$3:$K$6,3,FALSE)</f>
        <v>Las Palmas</v>
      </c>
      <c r="J4622" s="9" t="str">
        <f>VLOOKUP(Tabla1[[#This Row],[CodigoEmpleado]],Originales!$M$3:$P$13,2,FALSE)</f>
        <v>Ana</v>
      </c>
      <c r="K4622" s="10">
        <f>YEAR(Tabla1[[#This Row],[Fecha]])</f>
        <v>2012</v>
      </c>
      <c r="L4622" s="11">
        <f>MONTH(Tabla1[[#This Row],[Fecha]])</f>
        <v>9</v>
      </c>
      <c r="M4622" s="11">
        <f>DAY(Tabla1[[#This Row],[Fecha]])</f>
        <v>22</v>
      </c>
      <c r="N4622" s="11">
        <f>WEEKDAY(Tabla1[[#This Row],[Fecha]],2)</f>
        <v>6</v>
      </c>
      <c r="O4622" s="11" t="str">
        <f t="shared" si="72"/>
        <v>Sábado</v>
      </c>
    </row>
    <row r="4623" spans="1:15" x14ac:dyDescent="0.25">
      <c r="A4623" s="4">
        <v>41174</v>
      </c>
      <c r="B4623">
        <v>3</v>
      </c>
      <c r="C4623">
        <v>2</v>
      </c>
      <c r="D4623" s="5" t="s">
        <v>30</v>
      </c>
      <c r="E4623" s="6">
        <v>596.36</v>
      </c>
      <c r="F4623" s="6">
        <v>921.82</v>
      </c>
      <c r="G4623" s="6">
        <v>1518.18</v>
      </c>
      <c r="H4623" s="6" t="str">
        <f>VLOOKUP(Tabla1[[#This Row],[Caja]],Originales!$I$3:$K$6,2,FALSE)</f>
        <v>Las Canteras</v>
      </c>
      <c r="I4623" s="6" t="str">
        <f>VLOOKUP(Tabla1[[#This Row],[Caja]],Originales!$I$3:$K$6,3,FALSE)</f>
        <v>Las Palmas</v>
      </c>
      <c r="J4623" s="9" t="str">
        <f>VLOOKUP(Tabla1[[#This Row],[CodigoEmpleado]],Originales!$M$3:$P$13,2,FALSE)</f>
        <v>Juan</v>
      </c>
      <c r="K4623" s="10">
        <f>YEAR(Tabla1[[#This Row],[Fecha]])</f>
        <v>2012</v>
      </c>
      <c r="L4623" s="11">
        <f>MONTH(Tabla1[[#This Row],[Fecha]])</f>
        <v>9</v>
      </c>
      <c r="M4623" s="11">
        <f>DAY(Tabla1[[#This Row],[Fecha]])</f>
        <v>22</v>
      </c>
      <c r="N4623" s="11">
        <f>WEEKDAY(Tabla1[[#This Row],[Fecha]],2)</f>
        <v>6</v>
      </c>
      <c r="O4623" s="11" t="str">
        <f t="shared" si="72"/>
        <v>Sábado</v>
      </c>
    </row>
    <row r="4624" spans="1:15" x14ac:dyDescent="0.25">
      <c r="A4624" s="4">
        <v>41174</v>
      </c>
      <c r="B4624">
        <v>4</v>
      </c>
      <c r="C4624">
        <v>1</v>
      </c>
      <c r="D4624" s="5" t="s">
        <v>16</v>
      </c>
      <c r="E4624" s="6">
        <v>623.9</v>
      </c>
      <c r="F4624" s="6">
        <v>1104.9100000000001</v>
      </c>
      <c r="G4624" s="6">
        <v>1728.81</v>
      </c>
      <c r="H4624" s="6" t="str">
        <f>VLOOKUP(Tabla1[[#This Row],[Caja]],Originales!$I$3:$K$6,2,FALSE)</f>
        <v>Telde</v>
      </c>
      <c r="I4624" s="6" t="str">
        <f>VLOOKUP(Tabla1[[#This Row],[Caja]],Originales!$I$3:$K$6,3,FALSE)</f>
        <v>Las Palmas</v>
      </c>
      <c r="J4624" s="9" t="str">
        <f>VLOOKUP(Tabla1[[#This Row],[CodigoEmpleado]],Originales!$M$3:$P$13,2,FALSE)</f>
        <v>Jorge</v>
      </c>
      <c r="K4624" s="10">
        <f>YEAR(Tabla1[[#This Row],[Fecha]])</f>
        <v>2012</v>
      </c>
      <c r="L4624" s="11">
        <f>MONTH(Tabla1[[#This Row],[Fecha]])</f>
        <v>9</v>
      </c>
      <c r="M4624" s="11">
        <f>DAY(Tabla1[[#This Row],[Fecha]])</f>
        <v>22</v>
      </c>
      <c r="N4624" s="11">
        <f>WEEKDAY(Tabla1[[#This Row],[Fecha]],2)</f>
        <v>6</v>
      </c>
      <c r="O4624" s="11" t="str">
        <f t="shared" si="72"/>
        <v>Sábado</v>
      </c>
    </row>
    <row r="4625" spans="1:15" x14ac:dyDescent="0.25">
      <c r="A4625" s="4">
        <v>41174</v>
      </c>
      <c r="B4625">
        <v>4</v>
      </c>
      <c r="C4625">
        <v>2</v>
      </c>
      <c r="D4625" s="5" t="s">
        <v>22</v>
      </c>
      <c r="E4625" s="6">
        <v>620.29</v>
      </c>
      <c r="F4625" s="6">
        <v>1034.26</v>
      </c>
      <c r="G4625" s="6">
        <v>1654.55</v>
      </c>
      <c r="H4625" s="6" t="str">
        <f>VLOOKUP(Tabla1[[#This Row],[Caja]],Originales!$I$3:$K$6,2,FALSE)</f>
        <v>Telde</v>
      </c>
      <c r="I4625" s="6" t="str">
        <f>VLOOKUP(Tabla1[[#This Row],[Caja]],Originales!$I$3:$K$6,3,FALSE)</f>
        <v>Las Palmas</v>
      </c>
      <c r="J4625" s="9" t="str">
        <f>VLOOKUP(Tabla1[[#This Row],[CodigoEmpleado]],Originales!$M$3:$P$13,2,FALSE)</f>
        <v>Paco</v>
      </c>
      <c r="K4625" s="10">
        <f>YEAR(Tabla1[[#This Row],[Fecha]])</f>
        <v>2012</v>
      </c>
      <c r="L4625" s="11">
        <f>MONTH(Tabla1[[#This Row],[Fecha]])</f>
        <v>9</v>
      </c>
      <c r="M4625" s="11">
        <f>DAY(Tabla1[[#This Row],[Fecha]])</f>
        <v>22</v>
      </c>
      <c r="N4625" s="11">
        <f>WEEKDAY(Tabla1[[#This Row],[Fecha]],2)</f>
        <v>6</v>
      </c>
      <c r="O4625" s="11" t="str">
        <f t="shared" si="72"/>
        <v>Sábado</v>
      </c>
    </row>
    <row r="4626" spans="1:15" x14ac:dyDescent="0.25">
      <c r="A4626" s="4">
        <v>41175</v>
      </c>
      <c r="B4626">
        <v>1</v>
      </c>
      <c r="C4626">
        <v>1</v>
      </c>
      <c r="D4626" s="5" t="s">
        <v>27</v>
      </c>
      <c r="E4626" s="6">
        <v>599.04999999999995</v>
      </c>
      <c r="F4626" s="6">
        <v>1001.48</v>
      </c>
      <c r="G4626" s="6">
        <v>1600.53</v>
      </c>
      <c r="H4626" s="6" t="str">
        <f>VLOOKUP(Tabla1[[#This Row],[Caja]],Originales!$I$3:$K$6,2,FALSE)</f>
        <v>Tenerife Norte</v>
      </c>
      <c r="I4626" s="6" t="str">
        <f>VLOOKUP(Tabla1[[#This Row],[Caja]],Originales!$I$3:$K$6,3,FALSE)</f>
        <v>Tenerife</v>
      </c>
      <c r="J4626" s="9" t="str">
        <f>VLOOKUP(Tabla1[[#This Row],[CodigoEmpleado]],Originales!$M$3:$P$13,2,FALSE)</f>
        <v>Bea</v>
      </c>
      <c r="K4626" s="10">
        <f>YEAR(Tabla1[[#This Row],[Fecha]])</f>
        <v>2012</v>
      </c>
      <c r="L4626" s="11">
        <f>MONTH(Tabla1[[#This Row],[Fecha]])</f>
        <v>9</v>
      </c>
      <c r="M4626" s="11">
        <f>DAY(Tabla1[[#This Row],[Fecha]])</f>
        <v>23</v>
      </c>
      <c r="N4626" s="11">
        <f>WEEKDAY(Tabla1[[#This Row],[Fecha]],2)</f>
        <v>7</v>
      </c>
      <c r="O4626" s="11" t="str">
        <f t="shared" si="72"/>
        <v>Domingo</v>
      </c>
    </row>
    <row r="4627" spans="1:15" x14ac:dyDescent="0.25">
      <c r="A4627" s="4">
        <v>41175</v>
      </c>
      <c r="B4627">
        <v>1</v>
      </c>
      <c r="C4627">
        <v>2</v>
      </c>
      <c r="D4627" s="5" t="s">
        <v>32</v>
      </c>
      <c r="E4627" s="6">
        <v>758.44</v>
      </c>
      <c r="F4627" s="6">
        <v>1140.1400000000001</v>
      </c>
      <c r="G4627" s="6">
        <v>1898.58</v>
      </c>
      <c r="H4627" s="6" t="str">
        <f>VLOOKUP(Tabla1[[#This Row],[Caja]],Originales!$I$3:$K$6,2,FALSE)</f>
        <v>Tenerife Norte</v>
      </c>
      <c r="I4627" s="6" t="str">
        <f>VLOOKUP(Tabla1[[#This Row],[Caja]],Originales!$I$3:$K$6,3,FALSE)</f>
        <v>Tenerife</v>
      </c>
      <c r="J4627" s="9" t="str">
        <f>VLOOKUP(Tabla1[[#This Row],[CodigoEmpleado]],Originales!$M$3:$P$13,2,FALSE)</f>
        <v>Ana</v>
      </c>
      <c r="K4627" s="10">
        <f>YEAR(Tabla1[[#This Row],[Fecha]])</f>
        <v>2012</v>
      </c>
      <c r="L4627" s="11">
        <f>MONTH(Tabla1[[#This Row],[Fecha]])</f>
        <v>9</v>
      </c>
      <c r="M4627" s="11">
        <f>DAY(Tabla1[[#This Row],[Fecha]])</f>
        <v>23</v>
      </c>
      <c r="N4627" s="11">
        <f>WEEKDAY(Tabla1[[#This Row],[Fecha]],2)</f>
        <v>7</v>
      </c>
      <c r="O4627" s="11" t="str">
        <f t="shared" si="72"/>
        <v>Domingo</v>
      </c>
    </row>
    <row r="4628" spans="1:15" x14ac:dyDescent="0.25">
      <c r="A4628" s="4">
        <v>41175</v>
      </c>
      <c r="B4628">
        <v>2</v>
      </c>
      <c r="C4628">
        <v>1</v>
      </c>
      <c r="D4628" s="5" t="s">
        <v>37</v>
      </c>
      <c r="E4628" s="6">
        <v>573.53</v>
      </c>
      <c r="F4628" s="6">
        <v>967.4</v>
      </c>
      <c r="G4628" s="6">
        <v>1540.93</v>
      </c>
      <c r="H4628" s="6" t="str">
        <f>VLOOKUP(Tabla1[[#This Row],[Caja]],Originales!$I$3:$K$6,2,FALSE)</f>
        <v>Tenerife Sur</v>
      </c>
      <c r="I4628" s="6" t="str">
        <f>VLOOKUP(Tabla1[[#This Row],[Caja]],Originales!$I$3:$K$6,3,FALSE)</f>
        <v>Tenerife</v>
      </c>
      <c r="J4628" s="9" t="str">
        <f>VLOOKUP(Tabla1[[#This Row],[CodigoEmpleado]],Originales!$M$3:$P$13,2,FALSE)</f>
        <v>Luis</v>
      </c>
      <c r="K4628" s="10">
        <f>YEAR(Tabla1[[#This Row],[Fecha]])</f>
        <v>2012</v>
      </c>
      <c r="L4628" s="11">
        <f>MONTH(Tabla1[[#This Row],[Fecha]])</f>
        <v>9</v>
      </c>
      <c r="M4628" s="11">
        <f>DAY(Tabla1[[#This Row],[Fecha]])</f>
        <v>23</v>
      </c>
      <c r="N4628" s="11">
        <f>WEEKDAY(Tabla1[[#This Row],[Fecha]],2)</f>
        <v>7</v>
      </c>
      <c r="O4628" s="11" t="str">
        <f t="shared" si="72"/>
        <v>Domingo</v>
      </c>
    </row>
    <row r="4629" spans="1:15" x14ac:dyDescent="0.25">
      <c r="A4629" s="4">
        <v>41175</v>
      </c>
      <c r="B4629">
        <v>2</v>
      </c>
      <c r="C4629">
        <v>2</v>
      </c>
      <c r="D4629" s="5" t="s">
        <v>40</v>
      </c>
      <c r="E4629" s="6">
        <v>833.41</v>
      </c>
      <c r="F4629" s="6">
        <v>1266.3900000000001</v>
      </c>
      <c r="G4629" s="6">
        <v>2099.8000000000002</v>
      </c>
      <c r="H4629" s="6" t="str">
        <f>VLOOKUP(Tabla1[[#This Row],[Caja]],Originales!$I$3:$K$6,2,FALSE)</f>
        <v>Tenerife Sur</v>
      </c>
      <c r="I4629" s="6" t="str">
        <f>VLOOKUP(Tabla1[[#This Row],[Caja]],Originales!$I$3:$K$6,3,FALSE)</f>
        <v>Tenerife</v>
      </c>
      <c r="J4629" s="9" t="str">
        <f>VLOOKUP(Tabla1[[#This Row],[CodigoEmpleado]],Originales!$M$3:$P$13,2,FALSE)</f>
        <v>Pepe</v>
      </c>
      <c r="K4629" s="10">
        <f>YEAR(Tabla1[[#This Row],[Fecha]])</f>
        <v>2012</v>
      </c>
      <c r="L4629" s="11">
        <f>MONTH(Tabla1[[#This Row],[Fecha]])</f>
        <v>9</v>
      </c>
      <c r="M4629" s="11">
        <f>DAY(Tabla1[[#This Row],[Fecha]])</f>
        <v>23</v>
      </c>
      <c r="N4629" s="11">
        <f>WEEKDAY(Tabla1[[#This Row],[Fecha]],2)</f>
        <v>7</v>
      </c>
      <c r="O4629" s="11" t="str">
        <f t="shared" si="72"/>
        <v>Domingo</v>
      </c>
    </row>
    <row r="4630" spans="1:15" x14ac:dyDescent="0.25">
      <c r="A4630" s="4">
        <v>41175</v>
      </c>
      <c r="B4630">
        <v>3</v>
      </c>
      <c r="C4630">
        <v>1</v>
      </c>
      <c r="D4630" s="5" t="s">
        <v>41</v>
      </c>
      <c r="E4630" s="6">
        <v>606.46</v>
      </c>
      <c r="F4630" s="6">
        <v>1189.01</v>
      </c>
      <c r="G4630" s="6">
        <v>1795.47</v>
      </c>
      <c r="H4630" s="6" t="str">
        <f>VLOOKUP(Tabla1[[#This Row],[Caja]],Originales!$I$3:$K$6,2,FALSE)</f>
        <v>Las Canteras</v>
      </c>
      <c r="I4630" s="6" t="str">
        <f>VLOOKUP(Tabla1[[#This Row],[Caja]],Originales!$I$3:$K$6,3,FALSE)</f>
        <v>Las Palmas</v>
      </c>
      <c r="J4630" s="9" t="str">
        <f>VLOOKUP(Tabla1[[#This Row],[CodigoEmpleado]],Originales!$M$3:$P$13,2,FALSE)</f>
        <v>Javi</v>
      </c>
      <c r="K4630" s="10">
        <f>YEAR(Tabla1[[#This Row],[Fecha]])</f>
        <v>2012</v>
      </c>
      <c r="L4630" s="11">
        <f>MONTH(Tabla1[[#This Row],[Fecha]])</f>
        <v>9</v>
      </c>
      <c r="M4630" s="11">
        <f>DAY(Tabla1[[#This Row],[Fecha]])</f>
        <v>23</v>
      </c>
      <c r="N4630" s="11">
        <f>WEEKDAY(Tabla1[[#This Row],[Fecha]],2)</f>
        <v>7</v>
      </c>
      <c r="O4630" s="11" t="str">
        <f t="shared" si="72"/>
        <v>Domingo</v>
      </c>
    </row>
    <row r="4631" spans="1:15" x14ac:dyDescent="0.25">
      <c r="A4631" s="4">
        <v>41175</v>
      </c>
      <c r="B4631">
        <v>3</v>
      </c>
      <c r="C4631">
        <v>2</v>
      </c>
      <c r="D4631" s="5" t="s">
        <v>43</v>
      </c>
      <c r="E4631" s="6">
        <v>686.51</v>
      </c>
      <c r="F4631" s="6">
        <v>1273.08</v>
      </c>
      <c r="G4631" s="6">
        <v>1959.59</v>
      </c>
      <c r="H4631" s="6" t="str">
        <f>VLOOKUP(Tabla1[[#This Row],[Caja]],Originales!$I$3:$K$6,2,FALSE)</f>
        <v>Las Canteras</v>
      </c>
      <c r="I4631" s="6" t="str">
        <f>VLOOKUP(Tabla1[[#This Row],[Caja]],Originales!$I$3:$K$6,3,FALSE)</f>
        <v>Las Palmas</v>
      </c>
      <c r="J4631" s="9" t="str">
        <f>VLOOKUP(Tabla1[[#This Row],[CodigoEmpleado]],Originales!$M$3:$P$13,2,FALSE)</f>
        <v>Jose</v>
      </c>
      <c r="K4631" s="10">
        <f>YEAR(Tabla1[[#This Row],[Fecha]])</f>
        <v>2012</v>
      </c>
      <c r="L4631" s="11">
        <f>MONTH(Tabla1[[#This Row],[Fecha]])</f>
        <v>9</v>
      </c>
      <c r="M4631" s="11">
        <f>DAY(Tabla1[[#This Row],[Fecha]])</f>
        <v>23</v>
      </c>
      <c r="N4631" s="11">
        <f>WEEKDAY(Tabla1[[#This Row],[Fecha]],2)</f>
        <v>7</v>
      </c>
      <c r="O4631" s="11" t="str">
        <f t="shared" si="72"/>
        <v>Domingo</v>
      </c>
    </row>
    <row r="4632" spans="1:15" x14ac:dyDescent="0.25">
      <c r="A4632" s="4">
        <v>41175</v>
      </c>
      <c r="B4632">
        <v>4</v>
      </c>
      <c r="C4632">
        <v>1</v>
      </c>
      <c r="D4632" s="5" t="s">
        <v>47</v>
      </c>
      <c r="E4632" s="6">
        <v>555.01</v>
      </c>
      <c r="F4632" s="6">
        <v>969.98</v>
      </c>
      <c r="G4632" s="6">
        <v>1524.99</v>
      </c>
      <c r="H4632" s="6" t="str">
        <f>VLOOKUP(Tabla1[[#This Row],[Caja]],Originales!$I$3:$K$6,2,FALSE)</f>
        <v>Telde</v>
      </c>
      <c r="I4632" s="6" t="str">
        <f>VLOOKUP(Tabla1[[#This Row],[Caja]],Originales!$I$3:$K$6,3,FALSE)</f>
        <v>Las Palmas</v>
      </c>
      <c r="J4632" s="9" t="str">
        <f>VLOOKUP(Tabla1[[#This Row],[CodigoEmpleado]],Originales!$M$3:$P$13,2,FALSE)</f>
        <v>Toño</v>
      </c>
      <c r="K4632" s="10">
        <f>YEAR(Tabla1[[#This Row],[Fecha]])</f>
        <v>2012</v>
      </c>
      <c r="L4632" s="11">
        <f>MONTH(Tabla1[[#This Row],[Fecha]])</f>
        <v>9</v>
      </c>
      <c r="M4632" s="11">
        <f>DAY(Tabla1[[#This Row],[Fecha]])</f>
        <v>23</v>
      </c>
      <c r="N4632" s="11">
        <f>WEEKDAY(Tabla1[[#This Row],[Fecha]],2)</f>
        <v>7</v>
      </c>
      <c r="O4632" s="11" t="str">
        <f t="shared" si="72"/>
        <v>Domingo</v>
      </c>
    </row>
    <row r="4633" spans="1:15" x14ac:dyDescent="0.25">
      <c r="A4633" s="4">
        <v>41175</v>
      </c>
      <c r="B4633">
        <v>4</v>
      </c>
      <c r="C4633">
        <v>2</v>
      </c>
      <c r="D4633" s="5" t="s">
        <v>24</v>
      </c>
      <c r="E4633" s="6">
        <v>706.2</v>
      </c>
      <c r="F4633" s="6">
        <v>1234.7</v>
      </c>
      <c r="G4633" s="6">
        <v>1940.9</v>
      </c>
      <c r="H4633" s="6" t="str">
        <f>VLOOKUP(Tabla1[[#This Row],[Caja]],Originales!$I$3:$K$6,2,FALSE)</f>
        <v>Telde</v>
      </c>
      <c r="I4633" s="6" t="str">
        <f>VLOOKUP(Tabla1[[#This Row],[Caja]],Originales!$I$3:$K$6,3,FALSE)</f>
        <v>Las Palmas</v>
      </c>
      <c r="J4633" s="9" t="str">
        <f>VLOOKUP(Tabla1[[#This Row],[CodigoEmpleado]],Originales!$M$3:$P$13,2,FALSE)</f>
        <v>Ana</v>
      </c>
      <c r="K4633" s="10">
        <f>YEAR(Tabla1[[#This Row],[Fecha]])</f>
        <v>2012</v>
      </c>
      <c r="L4633" s="11">
        <f>MONTH(Tabla1[[#This Row],[Fecha]])</f>
        <v>9</v>
      </c>
      <c r="M4633" s="11">
        <f>DAY(Tabla1[[#This Row],[Fecha]])</f>
        <v>23</v>
      </c>
      <c r="N4633" s="11">
        <f>WEEKDAY(Tabla1[[#This Row],[Fecha]],2)</f>
        <v>7</v>
      </c>
      <c r="O4633" s="11" t="str">
        <f t="shared" si="72"/>
        <v>Domingo</v>
      </c>
    </row>
    <row r="4634" spans="1:15" x14ac:dyDescent="0.25">
      <c r="A4634" s="4">
        <v>41176</v>
      </c>
      <c r="B4634">
        <v>1</v>
      </c>
      <c r="C4634">
        <v>1</v>
      </c>
      <c r="D4634" s="5" t="s">
        <v>30</v>
      </c>
      <c r="E4634" s="6">
        <v>679.43</v>
      </c>
      <c r="F4634" s="6">
        <v>1057.08</v>
      </c>
      <c r="G4634" s="6">
        <v>1736.51</v>
      </c>
      <c r="H4634" s="6" t="str">
        <f>VLOOKUP(Tabla1[[#This Row],[Caja]],Originales!$I$3:$K$6,2,FALSE)</f>
        <v>Tenerife Norte</v>
      </c>
      <c r="I4634" s="6" t="str">
        <f>VLOOKUP(Tabla1[[#This Row],[Caja]],Originales!$I$3:$K$6,3,FALSE)</f>
        <v>Tenerife</v>
      </c>
      <c r="J4634" s="9" t="str">
        <f>VLOOKUP(Tabla1[[#This Row],[CodigoEmpleado]],Originales!$M$3:$P$13,2,FALSE)</f>
        <v>Juan</v>
      </c>
      <c r="K4634" s="10">
        <f>YEAR(Tabla1[[#This Row],[Fecha]])</f>
        <v>2012</v>
      </c>
      <c r="L4634" s="11">
        <f>MONTH(Tabla1[[#This Row],[Fecha]])</f>
        <v>9</v>
      </c>
      <c r="M4634" s="11">
        <f>DAY(Tabla1[[#This Row],[Fecha]])</f>
        <v>24</v>
      </c>
      <c r="N4634" s="11">
        <f>WEEKDAY(Tabla1[[#This Row],[Fecha]],2)</f>
        <v>1</v>
      </c>
      <c r="O4634" s="11" t="str">
        <f t="shared" si="72"/>
        <v>Lunes</v>
      </c>
    </row>
    <row r="4635" spans="1:15" x14ac:dyDescent="0.25">
      <c r="A4635" s="4">
        <v>41176</v>
      </c>
      <c r="B4635">
        <v>1</v>
      </c>
      <c r="C4635">
        <v>2</v>
      </c>
      <c r="D4635" s="5" t="s">
        <v>16</v>
      </c>
      <c r="E4635" s="6">
        <v>596.92999999999995</v>
      </c>
      <c r="F4635" s="6">
        <v>1137.51</v>
      </c>
      <c r="G4635" s="6">
        <v>1734.44</v>
      </c>
      <c r="H4635" s="6" t="str">
        <f>VLOOKUP(Tabla1[[#This Row],[Caja]],Originales!$I$3:$K$6,2,FALSE)</f>
        <v>Tenerife Norte</v>
      </c>
      <c r="I4635" s="6" t="str">
        <f>VLOOKUP(Tabla1[[#This Row],[Caja]],Originales!$I$3:$K$6,3,FALSE)</f>
        <v>Tenerife</v>
      </c>
      <c r="J4635" s="9" t="str">
        <f>VLOOKUP(Tabla1[[#This Row],[CodigoEmpleado]],Originales!$M$3:$P$13,2,FALSE)</f>
        <v>Jorge</v>
      </c>
      <c r="K4635" s="10">
        <f>YEAR(Tabla1[[#This Row],[Fecha]])</f>
        <v>2012</v>
      </c>
      <c r="L4635" s="11">
        <f>MONTH(Tabla1[[#This Row],[Fecha]])</f>
        <v>9</v>
      </c>
      <c r="M4635" s="11">
        <f>DAY(Tabla1[[#This Row],[Fecha]])</f>
        <v>24</v>
      </c>
      <c r="N4635" s="11">
        <f>WEEKDAY(Tabla1[[#This Row],[Fecha]],2)</f>
        <v>1</v>
      </c>
      <c r="O4635" s="11" t="str">
        <f t="shared" si="72"/>
        <v>Lunes</v>
      </c>
    </row>
    <row r="4636" spans="1:15" x14ac:dyDescent="0.25">
      <c r="A4636" s="4">
        <v>41176</v>
      </c>
      <c r="B4636">
        <v>2</v>
      </c>
      <c r="C4636">
        <v>1</v>
      </c>
      <c r="D4636" s="5" t="s">
        <v>22</v>
      </c>
      <c r="E4636" s="6">
        <v>606.48</v>
      </c>
      <c r="F4636" s="6">
        <v>1106.43</v>
      </c>
      <c r="G4636" s="6">
        <v>1712.91</v>
      </c>
      <c r="H4636" s="6" t="str">
        <f>VLOOKUP(Tabla1[[#This Row],[Caja]],Originales!$I$3:$K$6,2,FALSE)</f>
        <v>Tenerife Sur</v>
      </c>
      <c r="I4636" s="6" t="str">
        <f>VLOOKUP(Tabla1[[#This Row],[Caja]],Originales!$I$3:$K$6,3,FALSE)</f>
        <v>Tenerife</v>
      </c>
      <c r="J4636" s="9" t="str">
        <f>VLOOKUP(Tabla1[[#This Row],[CodigoEmpleado]],Originales!$M$3:$P$13,2,FALSE)</f>
        <v>Paco</v>
      </c>
      <c r="K4636" s="10">
        <f>YEAR(Tabla1[[#This Row],[Fecha]])</f>
        <v>2012</v>
      </c>
      <c r="L4636" s="11">
        <f>MONTH(Tabla1[[#This Row],[Fecha]])</f>
        <v>9</v>
      </c>
      <c r="M4636" s="11">
        <f>DAY(Tabla1[[#This Row],[Fecha]])</f>
        <v>24</v>
      </c>
      <c r="N4636" s="11">
        <f>WEEKDAY(Tabla1[[#This Row],[Fecha]],2)</f>
        <v>1</v>
      </c>
      <c r="O4636" s="11" t="str">
        <f t="shared" si="72"/>
        <v>Lunes</v>
      </c>
    </row>
    <row r="4637" spans="1:15" x14ac:dyDescent="0.25">
      <c r="A4637" s="4">
        <v>41176</v>
      </c>
      <c r="B4637">
        <v>2</v>
      </c>
      <c r="C4637">
        <v>2</v>
      </c>
      <c r="D4637" s="5" t="s">
        <v>27</v>
      </c>
      <c r="E4637" s="6">
        <v>580.62</v>
      </c>
      <c r="F4637" s="6">
        <v>1080.92</v>
      </c>
      <c r="G4637" s="6">
        <v>1661.54</v>
      </c>
      <c r="H4637" s="6" t="str">
        <f>VLOOKUP(Tabla1[[#This Row],[Caja]],Originales!$I$3:$K$6,2,FALSE)</f>
        <v>Tenerife Sur</v>
      </c>
      <c r="I4637" s="6" t="str">
        <f>VLOOKUP(Tabla1[[#This Row],[Caja]],Originales!$I$3:$K$6,3,FALSE)</f>
        <v>Tenerife</v>
      </c>
      <c r="J4637" s="9" t="str">
        <f>VLOOKUP(Tabla1[[#This Row],[CodigoEmpleado]],Originales!$M$3:$P$13,2,FALSE)</f>
        <v>Bea</v>
      </c>
      <c r="K4637" s="10">
        <f>YEAR(Tabla1[[#This Row],[Fecha]])</f>
        <v>2012</v>
      </c>
      <c r="L4637" s="11">
        <f>MONTH(Tabla1[[#This Row],[Fecha]])</f>
        <v>9</v>
      </c>
      <c r="M4637" s="11">
        <f>DAY(Tabla1[[#This Row],[Fecha]])</f>
        <v>24</v>
      </c>
      <c r="N4637" s="11">
        <f>WEEKDAY(Tabla1[[#This Row],[Fecha]],2)</f>
        <v>1</v>
      </c>
      <c r="O4637" s="11" t="str">
        <f t="shared" si="72"/>
        <v>Lunes</v>
      </c>
    </row>
    <row r="4638" spans="1:15" x14ac:dyDescent="0.25">
      <c r="A4638" s="4">
        <v>41176</v>
      </c>
      <c r="B4638">
        <v>3</v>
      </c>
      <c r="C4638">
        <v>1</v>
      </c>
      <c r="D4638" s="5" t="s">
        <v>32</v>
      </c>
      <c r="E4638" s="6">
        <v>642.79999999999995</v>
      </c>
      <c r="F4638" s="6">
        <v>1144.94</v>
      </c>
      <c r="G4638" s="6">
        <v>1787.74</v>
      </c>
      <c r="H4638" s="6" t="str">
        <f>VLOOKUP(Tabla1[[#This Row],[Caja]],Originales!$I$3:$K$6,2,FALSE)</f>
        <v>Las Canteras</v>
      </c>
      <c r="I4638" s="6" t="str">
        <f>VLOOKUP(Tabla1[[#This Row],[Caja]],Originales!$I$3:$K$6,3,FALSE)</f>
        <v>Las Palmas</v>
      </c>
      <c r="J4638" s="9" t="str">
        <f>VLOOKUP(Tabla1[[#This Row],[CodigoEmpleado]],Originales!$M$3:$P$13,2,FALSE)</f>
        <v>Ana</v>
      </c>
      <c r="K4638" s="10">
        <f>YEAR(Tabla1[[#This Row],[Fecha]])</f>
        <v>2012</v>
      </c>
      <c r="L4638" s="11">
        <f>MONTH(Tabla1[[#This Row],[Fecha]])</f>
        <v>9</v>
      </c>
      <c r="M4638" s="11">
        <f>DAY(Tabla1[[#This Row],[Fecha]])</f>
        <v>24</v>
      </c>
      <c r="N4638" s="11">
        <f>WEEKDAY(Tabla1[[#This Row],[Fecha]],2)</f>
        <v>1</v>
      </c>
      <c r="O4638" s="11" t="str">
        <f t="shared" si="72"/>
        <v>Lunes</v>
      </c>
    </row>
    <row r="4639" spans="1:15" x14ac:dyDescent="0.25">
      <c r="A4639" s="4">
        <v>41176</v>
      </c>
      <c r="B4639">
        <v>3</v>
      </c>
      <c r="C4639">
        <v>2</v>
      </c>
      <c r="D4639" s="5" t="s">
        <v>37</v>
      </c>
      <c r="E4639" s="6">
        <v>566.45000000000005</v>
      </c>
      <c r="F4639" s="6">
        <v>958.66</v>
      </c>
      <c r="G4639" s="6">
        <v>1525.11</v>
      </c>
      <c r="H4639" s="6" t="str">
        <f>VLOOKUP(Tabla1[[#This Row],[Caja]],Originales!$I$3:$K$6,2,FALSE)</f>
        <v>Las Canteras</v>
      </c>
      <c r="I4639" s="6" t="str">
        <f>VLOOKUP(Tabla1[[#This Row],[Caja]],Originales!$I$3:$K$6,3,FALSE)</f>
        <v>Las Palmas</v>
      </c>
      <c r="J4639" s="9" t="str">
        <f>VLOOKUP(Tabla1[[#This Row],[CodigoEmpleado]],Originales!$M$3:$P$13,2,FALSE)</f>
        <v>Luis</v>
      </c>
      <c r="K4639" s="10">
        <f>YEAR(Tabla1[[#This Row],[Fecha]])</f>
        <v>2012</v>
      </c>
      <c r="L4639" s="11">
        <f>MONTH(Tabla1[[#This Row],[Fecha]])</f>
        <v>9</v>
      </c>
      <c r="M4639" s="11">
        <f>DAY(Tabla1[[#This Row],[Fecha]])</f>
        <v>24</v>
      </c>
      <c r="N4639" s="11">
        <f>WEEKDAY(Tabla1[[#This Row],[Fecha]],2)</f>
        <v>1</v>
      </c>
      <c r="O4639" s="11" t="str">
        <f t="shared" si="72"/>
        <v>Lunes</v>
      </c>
    </row>
    <row r="4640" spans="1:15" x14ac:dyDescent="0.25">
      <c r="A4640" s="4">
        <v>41176</v>
      </c>
      <c r="B4640">
        <v>4</v>
      </c>
      <c r="C4640">
        <v>1</v>
      </c>
      <c r="D4640" s="5" t="s">
        <v>40</v>
      </c>
      <c r="E4640" s="6">
        <v>713.02</v>
      </c>
      <c r="F4640" s="6">
        <v>1080.98</v>
      </c>
      <c r="G4640" s="6">
        <v>1794</v>
      </c>
      <c r="H4640" s="6" t="str">
        <f>VLOOKUP(Tabla1[[#This Row],[Caja]],Originales!$I$3:$K$6,2,FALSE)</f>
        <v>Telde</v>
      </c>
      <c r="I4640" s="6" t="str">
        <f>VLOOKUP(Tabla1[[#This Row],[Caja]],Originales!$I$3:$K$6,3,FALSE)</f>
        <v>Las Palmas</v>
      </c>
      <c r="J4640" s="9" t="str">
        <f>VLOOKUP(Tabla1[[#This Row],[CodigoEmpleado]],Originales!$M$3:$P$13,2,FALSE)</f>
        <v>Pepe</v>
      </c>
      <c r="K4640" s="10">
        <f>YEAR(Tabla1[[#This Row],[Fecha]])</f>
        <v>2012</v>
      </c>
      <c r="L4640" s="11">
        <f>MONTH(Tabla1[[#This Row],[Fecha]])</f>
        <v>9</v>
      </c>
      <c r="M4640" s="11">
        <f>DAY(Tabla1[[#This Row],[Fecha]])</f>
        <v>24</v>
      </c>
      <c r="N4640" s="11">
        <f>WEEKDAY(Tabla1[[#This Row],[Fecha]],2)</f>
        <v>1</v>
      </c>
      <c r="O4640" s="11" t="str">
        <f t="shared" si="72"/>
        <v>Lunes</v>
      </c>
    </row>
    <row r="4641" spans="1:15" x14ac:dyDescent="0.25">
      <c r="A4641" s="4">
        <v>41176</v>
      </c>
      <c r="B4641">
        <v>4</v>
      </c>
      <c r="C4641">
        <v>2</v>
      </c>
      <c r="D4641" s="5" t="s">
        <v>41</v>
      </c>
      <c r="E4641" s="6">
        <v>691.55</v>
      </c>
      <c r="F4641" s="6">
        <v>1121.24</v>
      </c>
      <c r="G4641" s="6">
        <v>1812.79</v>
      </c>
      <c r="H4641" s="6" t="str">
        <f>VLOOKUP(Tabla1[[#This Row],[Caja]],Originales!$I$3:$K$6,2,FALSE)</f>
        <v>Telde</v>
      </c>
      <c r="I4641" s="6" t="str">
        <f>VLOOKUP(Tabla1[[#This Row],[Caja]],Originales!$I$3:$K$6,3,FALSE)</f>
        <v>Las Palmas</v>
      </c>
      <c r="J4641" s="9" t="str">
        <f>VLOOKUP(Tabla1[[#This Row],[CodigoEmpleado]],Originales!$M$3:$P$13,2,FALSE)</f>
        <v>Javi</v>
      </c>
      <c r="K4641" s="10">
        <f>YEAR(Tabla1[[#This Row],[Fecha]])</f>
        <v>2012</v>
      </c>
      <c r="L4641" s="11">
        <f>MONTH(Tabla1[[#This Row],[Fecha]])</f>
        <v>9</v>
      </c>
      <c r="M4641" s="11">
        <f>DAY(Tabla1[[#This Row],[Fecha]])</f>
        <v>24</v>
      </c>
      <c r="N4641" s="11">
        <f>WEEKDAY(Tabla1[[#This Row],[Fecha]],2)</f>
        <v>1</v>
      </c>
      <c r="O4641" s="11" t="str">
        <f t="shared" si="72"/>
        <v>Lunes</v>
      </c>
    </row>
    <row r="4642" spans="1:15" x14ac:dyDescent="0.25">
      <c r="A4642" s="4">
        <v>41177</v>
      </c>
      <c r="B4642">
        <v>1</v>
      </c>
      <c r="C4642">
        <v>1</v>
      </c>
      <c r="D4642" s="5" t="s">
        <v>43</v>
      </c>
      <c r="E4642" s="6">
        <v>577.66</v>
      </c>
      <c r="F4642" s="6">
        <v>1040.81</v>
      </c>
      <c r="G4642" s="6">
        <v>1618.47</v>
      </c>
      <c r="H4642" s="6" t="str">
        <f>VLOOKUP(Tabla1[[#This Row],[Caja]],Originales!$I$3:$K$6,2,FALSE)</f>
        <v>Tenerife Norte</v>
      </c>
      <c r="I4642" s="6" t="str">
        <f>VLOOKUP(Tabla1[[#This Row],[Caja]],Originales!$I$3:$K$6,3,FALSE)</f>
        <v>Tenerife</v>
      </c>
      <c r="J4642" s="9" t="str">
        <f>VLOOKUP(Tabla1[[#This Row],[CodigoEmpleado]],Originales!$M$3:$P$13,2,FALSE)</f>
        <v>Jose</v>
      </c>
      <c r="K4642" s="10">
        <f>YEAR(Tabla1[[#This Row],[Fecha]])</f>
        <v>2012</v>
      </c>
      <c r="L4642" s="11">
        <f>MONTH(Tabla1[[#This Row],[Fecha]])</f>
        <v>9</v>
      </c>
      <c r="M4642" s="11">
        <f>DAY(Tabla1[[#This Row],[Fecha]])</f>
        <v>25</v>
      </c>
      <c r="N4642" s="11">
        <f>WEEKDAY(Tabla1[[#This Row],[Fecha]],2)</f>
        <v>2</v>
      </c>
      <c r="O4642" s="11" t="str">
        <f t="shared" si="72"/>
        <v>Martes</v>
      </c>
    </row>
    <row r="4643" spans="1:15" x14ac:dyDescent="0.25">
      <c r="A4643" s="4">
        <v>41177</v>
      </c>
      <c r="B4643">
        <v>1</v>
      </c>
      <c r="C4643">
        <v>2</v>
      </c>
      <c r="D4643" s="5" t="s">
        <v>47</v>
      </c>
      <c r="E4643" s="6">
        <v>553.09</v>
      </c>
      <c r="F4643" s="6">
        <v>968.9</v>
      </c>
      <c r="G4643" s="6">
        <v>1521.99</v>
      </c>
      <c r="H4643" s="6" t="str">
        <f>VLOOKUP(Tabla1[[#This Row],[Caja]],Originales!$I$3:$K$6,2,FALSE)</f>
        <v>Tenerife Norte</v>
      </c>
      <c r="I4643" s="6" t="str">
        <f>VLOOKUP(Tabla1[[#This Row],[Caja]],Originales!$I$3:$K$6,3,FALSE)</f>
        <v>Tenerife</v>
      </c>
      <c r="J4643" s="9" t="str">
        <f>VLOOKUP(Tabla1[[#This Row],[CodigoEmpleado]],Originales!$M$3:$P$13,2,FALSE)</f>
        <v>Toño</v>
      </c>
      <c r="K4643" s="10">
        <f>YEAR(Tabla1[[#This Row],[Fecha]])</f>
        <v>2012</v>
      </c>
      <c r="L4643" s="11">
        <f>MONTH(Tabla1[[#This Row],[Fecha]])</f>
        <v>9</v>
      </c>
      <c r="M4643" s="11">
        <f>DAY(Tabla1[[#This Row],[Fecha]])</f>
        <v>25</v>
      </c>
      <c r="N4643" s="11">
        <f>WEEKDAY(Tabla1[[#This Row],[Fecha]],2)</f>
        <v>2</v>
      </c>
      <c r="O4643" s="11" t="str">
        <f t="shared" si="72"/>
        <v>Martes</v>
      </c>
    </row>
    <row r="4644" spans="1:15" x14ac:dyDescent="0.25">
      <c r="A4644" s="4">
        <v>41177</v>
      </c>
      <c r="B4644">
        <v>2</v>
      </c>
      <c r="C4644">
        <v>1</v>
      </c>
      <c r="D4644" s="5" t="s">
        <v>24</v>
      </c>
      <c r="E4644" s="6">
        <v>715.08</v>
      </c>
      <c r="F4644" s="6">
        <v>1072.73</v>
      </c>
      <c r="G4644" s="6">
        <v>1787.81</v>
      </c>
      <c r="H4644" s="6" t="str">
        <f>VLOOKUP(Tabla1[[#This Row],[Caja]],Originales!$I$3:$K$6,2,FALSE)</f>
        <v>Tenerife Sur</v>
      </c>
      <c r="I4644" s="6" t="str">
        <f>VLOOKUP(Tabla1[[#This Row],[Caja]],Originales!$I$3:$K$6,3,FALSE)</f>
        <v>Tenerife</v>
      </c>
      <c r="J4644" s="9" t="str">
        <f>VLOOKUP(Tabla1[[#This Row],[CodigoEmpleado]],Originales!$M$3:$P$13,2,FALSE)</f>
        <v>Ana</v>
      </c>
      <c r="K4644" s="10">
        <f>YEAR(Tabla1[[#This Row],[Fecha]])</f>
        <v>2012</v>
      </c>
      <c r="L4644" s="11">
        <f>MONTH(Tabla1[[#This Row],[Fecha]])</f>
        <v>9</v>
      </c>
      <c r="M4644" s="11">
        <f>DAY(Tabla1[[#This Row],[Fecha]])</f>
        <v>25</v>
      </c>
      <c r="N4644" s="11">
        <f>WEEKDAY(Tabla1[[#This Row],[Fecha]],2)</f>
        <v>2</v>
      </c>
      <c r="O4644" s="11" t="str">
        <f t="shared" si="72"/>
        <v>Martes</v>
      </c>
    </row>
    <row r="4645" spans="1:15" x14ac:dyDescent="0.25">
      <c r="A4645" s="4">
        <v>41177</v>
      </c>
      <c r="B4645">
        <v>2</v>
      </c>
      <c r="C4645">
        <v>2</v>
      </c>
      <c r="D4645" s="5" t="s">
        <v>30</v>
      </c>
      <c r="E4645" s="6">
        <v>781.27</v>
      </c>
      <c r="F4645" s="6">
        <v>1174.5899999999999</v>
      </c>
      <c r="G4645" s="6">
        <v>1955.86</v>
      </c>
      <c r="H4645" s="6" t="str">
        <f>VLOOKUP(Tabla1[[#This Row],[Caja]],Originales!$I$3:$K$6,2,FALSE)</f>
        <v>Tenerife Sur</v>
      </c>
      <c r="I4645" s="6" t="str">
        <f>VLOOKUP(Tabla1[[#This Row],[Caja]],Originales!$I$3:$K$6,3,FALSE)</f>
        <v>Tenerife</v>
      </c>
      <c r="J4645" s="9" t="str">
        <f>VLOOKUP(Tabla1[[#This Row],[CodigoEmpleado]],Originales!$M$3:$P$13,2,FALSE)</f>
        <v>Juan</v>
      </c>
      <c r="K4645" s="10">
        <f>YEAR(Tabla1[[#This Row],[Fecha]])</f>
        <v>2012</v>
      </c>
      <c r="L4645" s="11">
        <f>MONTH(Tabla1[[#This Row],[Fecha]])</f>
        <v>9</v>
      </c>
      <c r="M4645" s="11">
        <f>DAY(Tabla1[[#This Row],[Fecha]])</f>
        <v>25</v>
      </c>
      <c r="N4645" s="11">
        <f>WEEKDAY(Tabla1[[#This Row],[Fecha]],2)</f>
        <v>2</v>
      </c>
      <c r="O4645" s="11" t="str">
        <f t="shared" si="72"/>
        <v>Martes</v>
      </c>
    </row>
    <row r="4646" spans="1:15" x14ac:dyDescent="0.25">
      <c r="A4646" s="4">
        <v>41177</v>
      </c>
      <c r="B4646">
        <v>3</v>
      </c>
      <c r="C4646">
        <v>1</v>
      </c>
      <c r="D4646" s="5" t="s">
        <v>16</v>
      </c>
      <c r="E4646" s="6">
        <v>526</v>
      </c>
      <c r="F4646" s="6">
        <v>1060.2</v>
      </c>
      <c r="G4646" s="6">
        <v>1586.2</v>
      </c>
      <c r="H4646" s="6" t="str">
        <f>VLOOKUP(Tabla1[[#This Row],[Caja]],Originales!$I$3:$K$6,2,FALSE)</f>
        <v>Las Canteras</v>
      </c>
      <c r="I4646" s="6" t="str">
        <f>VLOOKUP(Tabla1[[#This Row],[Caja]],Originales!$I$3:$K$6,3,FALSE)</f>
        <v>Las Palmas</v>
      </c>
      <c r="J4646" s="9" t="str">
        <f>VLOOKUP(Tabla1[[#This Row],[CodigoEmpleado]],Originales!$M$3:$P$13,2,FALSE)</f>
        <v>Jorge</v>
      </c>
      <c r="K4646" s="10">
        <f>YEAR(Tabla1[[#This Row],[Fecha]])</f>
        <v>2012</v>
      </c>
      <c r="L4646" s="11">
        <f>MONTH(Tabla1[[#This Row],[Fecha]])</f>
        <v>9</v>
      </c>
      <c r="M4646" s="11">
        <f>DAY(Tabla1[[#This Row],[Fecha]])</f>
        <v>25</v>
      </c>
      <c r="N4646" s="11">
        <f>WEEKDAY(Tabla1[[#This Row],[Fecha]],2)</f>
        <v>2</v>
      </c>
      <c r="O4646" s="11" t="str">
        <f t="shared" si="72"/>
        <v>Martes</v>
      </c>
    </row>
    <row r="4647" spans="1:15" x14ac:dyDescent="0.25">
      <c r="A4647" s="4">
        <v>41177</v>
      </c>
      <c r="B4647">
        <v>3</v>
      </c>
      <c r="C4647">
        <v>2</v>
      </c>
      <c r="D4647" s="5" t="s">
        <v>22</v>
      </c>
      <c r="E4647" s="6">
        <v>576.41999999999996</v>
      </c>
      <c r="F4647" s="6">
        <v>1078.7</v>
      </c>
      <c r="G4647" s="6">
        <v>1655.12</v>
      </c>
      <c r="H4647" s="6" t="str">
        <f>VLOOKUP(Tabla1[[#This Row],[Caja]],Originales!$I$3:$K$6,2,FALSE)</f>
        <v>Las Canteras</v>
      </c>
      <c r="I4647" s="6" t="str">
        <f>VLOOKUP(Tabla1[[#This Row],[Caja]],Originales!$I$3:$K$6,3,FALSE)</f>
        <v>Las Palmas</v>
      </c>
      <c r="J4647" s="9" t="str">
        <f>VLOOKUP(Tabla1[[#This Row],[CodigoEmpleado]],Originales!$M$3:$P$13,2,FALSE)</f>
        <v>Paco</v>
      </c>
      <c r="K4647" s="10">
        <f>YEAR(Tabla1[[#This Row],[Fecha]])</f>
        <v>2012</v>
      </c>
      <c r="L4647" s="11">
        <f>MONTH(Tabla1[[#This Row],[Fecha]])</f>
        <v>9</v>
      </c>
      <c r="M4647" s="11">
        <f>DAY(Tabla1[[#This Row],[Fecha]])</f>
        <v>25</v>
      </c>
      <c r="N4647" s="11">
        <f>WEEKDAY(Tabla1[[#This Row],[Fecha]],2)</f>
        <v>2</v>
      </c>
      <c r="O4647" s="11" t="str">
        <f t="shared" si="72"/>
        <v>Martes</v>
      </c>
    </row>
    <row r="4648" spans="1:15" x14ac:dyDescent="0.25">
      <c r="A4648" s="4">
        <v>41177</v>
      </c>
      <c r="B4648">
        <v>4</v>
      </c>
      <c r="C4648">
        <v>1</v>
      </c>
      <c r="D4648" s="5" t="s">
        <v>27</v>
      </c>
      <c r="E4648" s="6">
        <v>568.36</v>
      </c>
      <c r="F4648" s="6">
        <v>967.76</v>
      </c>
      <c r="G4648" s="6">
        <v>1536.12</v>
      </c>
      <c r="H4648" s="6" t="str">
        <f>VLOOKUP(Tabla1[[#This Row],[Caja]],Originales!$I$3:$K$6,2,FALSE)</f>
        <v>Telde</v>
      </c>
      <c r="I4648" s="6" t="str">
        <f>VLOOKUP(Tabla1[[#This Row],[Caja]],Originales!$I$3:$K$6,3,FALSE)</f>
        <v>Las Palmas</v>
      </c>
      <c r="J4648" s="9" t="str">
        <f>VLOOKUP(Tabla1[[#This Row],[CodigoEmpleado]],Originales!$M$3:$P$13,2,FALSE)</f>
        <v>Bea</v>
      </c>
      <c r="K4648" s="10">
        <f>YEAR(Tabla1[[#This Row],[Fecha]])</f>
        <v>2012</v>
      </c>
      <c r="L4648" s="11">
        <f>MONTH(Tabla1[[#This Row],[Fecha]])</f>
        <v>9</v>
      </c>
      <c r="M4648" s="11">
        <f>DAY(Tabla1[[#This Row],[Fecha]])</f>
        <v>25</v>
      </c>
      <c r="N4648" s="11">
        <f>WEEKDAY(Tabla1[[#This Row],[Fecha]],2)</f>
        <v>2</v>
      </c>
      <c r="O4648" s="11" t="str">
        <f t="shared" si="72"/>
        <v>Martes</v>
      </c>
    </row>
    <row r="4649" spans="1:15" x14ac:dyDescent="0.25">
      <c r="A4649" s="4">
        <v>41177</v>
      </c>
      <c r="B4649">
        <v>4</v>
      </c>
      <c r="C4649">
        <v>2</v>
      </c>
      <c r="D4649" s="5" t="s">
        <v>32</v>
      </c>
      <c r="E4649" s="6">
        <v>682.48</v>
      </c>
      <c r="F4649" s="6">
        <v>1070.1600000000001</v>
      </c>
      <c r="G4649" s="6">
        <v>1752.64</v>
      </c>
      <c r="H4649" s="6" t="str">
        <f>VLOOKUP(Tabla1[[#This Row],[Caja]],Originales!$I$3:$K$6,2,FALSE)</f>
        <v>Telde</v>
      </c>
      <c r="I4649" s="6" t="str">
        <f>VLOOKUP(Tabla1[[#This Row],[Caja]],Originales!$I$3:$K$6,3,FALSE)</f>
        <v>Las Palmas</v>
      </c>
      <c r="J4649" s="9" t="str">
        <f>VLOOKUP(Tabla1[[#This Row],[CodigoEmpleado]],Originales!$M$3:$P$13,2,FALSE)</f>
        <v>Ana</v>
      </c>
      <c r="K4649" s="10">
        <f>YEAR(Tabla1[[#This Row],[Fecha]])</f>
        <v>2012</v>
      </c>
      <c r="L4649" s="11">
        <f>MONTH(Tabla1[[#This Row],[Fecha]])</f>
        <v>9</v>
      </c>
      <c r="M4649" s="11">
        <f>DAY(Tabla1[[#This Row],[Fecha]])</f>
        <v>25</v>
      </c>
      <c r="N4649" s="11">
        <f>WEEKDAY(Tabla1[[#This Row],[Fecha]],2)</f>
        <v>2</v>
      </c>
      <c r="O4649" s="11" t="str">
        <f t="shared" si="72"/>
        <v>Martes</v>
      </c>
    </row>
    <row r="4650" spans="1:15" x14ac:dyDescent="0.25">
      <c r="A4650" s="4">
        <v>41178</v>
      </c>
      <c r="B4650">
        <v>1</v>
      </c>
      <c r="C4650">
        <v>1</v>
      </c>
      <c r="D4650" s="5" t="s">
        <v>37</v>
      </c>
      <c r="E4650" s="6">
        <v>625.61</v>
      </c>
      <c r="F4650" s="6">
        <v>1170.21</v>
      </c>
      <c r="G4650" s="6">
        <v>1795.82</v>
      </c>
      <c r="H4650" s="6" t="str">
        <f>VLOOKUP(Tabla1[[#This Row],[Caja]],Originales!$I$3:$K$6,2,FALSE)</f>
        <v>Tenerife Norte</v>
      </c>
      <c r="I4650" s="6" t="str">
        <f>VLOOKUP(Tabla1[[#This Row],[Caja]],Originales!$I$3:$K$6,3,FALSE)</f>
        <v>Tenerife</v>
      </c>
      <c r="J4650" s="9" t="str">
        <f>VLOOKUP(Tabla1[[#This Row],[CodigoEmpleado]],Originales!$M$3:$P$13,2,FALSE)</f>
        <v>Luis</v>
      </c>
      <c r="K4650" s="10">
        <f>YEAR(Tabla1[[#This Row],[Fecha]])</f>
        <v>2012</v>
      </c>
      <c r="L4650" s="11">
        <f>MONTH(Tabla1[[#This Row],[Fecha]])</f>
        <v>9</v>
      </c>
      <c r="M4650" s="11">
        <f>DAY(Tabla1[[#This Row],[Fecha]])</f>
        <v>26</v>
      </c>
      <c r="N4650" s="11">
        <f>WEEKDAY(Tabla1[[#This Row],[Fecha]],2)</f>
        <v>3</v>
      </c>
      <c r="O4650" s="11" t="str">
        <f t="shared" si="72"/>
        <v>Miércoles</v>
      </c>
    </row>
    <row r="4651" spans="1:15" x14ac:dyDescent="0.25">
      <c r="A4651" s="4">
        <v>41178</v>
      </c>
      <c r="B4651">
        <v>1</v>
      </c>
      <c r="C4651">
        <v>2</v>
      </c>
      <c r="D4651" s="5" t="s">
        <v>40</v>
      </c>
      <c r="E4651" s="6">
        <v>531.13</v>
      </c>
      <c r="F4651" s="6">
        <v>1074.1199999999999</v>
      </c>
      <c r="G4651" s="6">
        <v>1605.25</v>
      </c>
      <c r="H4651" s="6" t="str">
        <f>VLOOKUP(Tabla1[[#This Row],[Caja]],Originales!$I$3:$K$6,2,FALSE)</f>
        <v>Tenerife Norte</v>
      </c>
      <c r="I4651" s="6" t="str">
        <f>VLOOKUP(Tabla1[[#This Row],[Caja]],Originales!$I$3:$K$6,3,FALSE)</f>
        <v>Tenerife</v>
      </c>
      <c r="J4651" s="9" t="str">
        <f>VLOOKUP(Tabla1[[#This Row],[CodigoEmpleado]],Originales!$M$3:$P$13,2,FALSE)</f>
        <v>Pepe</v>
      </c>
      <c r="K4651" s="10">
        <f>YEAR(Tabla1[[#This Row],[Fecha]])</f>
        <v>2012</v>
      </c>
      <c r="L4651" s="11">
        <f>MONTH(Tabla1[[#This Row],[Fecha]])</f>
        <v>9</v>
      </c>
      <c r="M4651" s="11">
        <f>DAY(Tabla1[[#This Row],[Fecha]])</f>
        <v>26</v>
      </c>
      <c r="N4651" s="11">
        <f>WEEKDAY(Tabla1[[#This Row],[Fecha]],2)</f>
        <v>3</v>
      </c>
      <c r="O4651" s="11" t="str">
        <f t="shared" si="72"/>
        <v>Miércoles</v>
      </c>
    </row>
    <row r="4652" spans="1:15" x14ac:dyDescent="0.25">
      <c r="A4652" s="4">
        <v>41178</v>
      </c>
      <c r="B4652">
        <v>2</v>
      </c>
      <c r="C4652">
        <v>1</v>
      </c>
      <c r="D4652" s="5" t="s">
        <v>41</v>
      </c>
      <c r="E4652" s="6">
        <v>519.16999999999996</v>
      </c>
      <c r="F4652" s="6">
        <v>1025.31</v>
      </c>
      <c r="G4652" s="6">
        <v>1544.48</v>
      </c>
      <c r="H4652" s="6" t="str">
        <f>VLOOKUP(Tabla1[[#This Row],[Caja]],Originales!$I$3:$K$6,2,FALSE)</f>
        <v>Tenerife Sur</v>
      </c>
      <c r="I4652" s="6" t="str">
        <f>VLOOKUP(Tabla1[[#This Row],[Caja]],Originales!$I$3:$K$6,3,FALSE)</f>
        <v>Tenerife</v>
      </c>
      <c r="J4652" s="9" t="str">
        <f>VLOOKUP(Tabla1[[#This Row],[CodigoEmpleado]],Originales!$M$3:$P$13,2,FALSE)</f>
        <v>Javi</v>
      </c>
      <c r="K4652" s="10">
        <f>YEAR(Tabla1[[#This Row],[Fecha]])</f>
        <v>2012</v>
      </c>
      <c r="L4652" s="11">
        <f>MONTH(Tabla1[[#This Row],[Fecha]])</f>
        <v>9</v>
      </c>
      <c r="M4652" s="11">
        <f>DAY(Tabla1[[#This Row],[Fecha]])</f>
        <v>26</v>
      </c>
      <c r="N4652" s="11">
        <f>WEEKDAY(Tabla1[[#This Row],[Fecha]],2)</f>
        <v>3</v>
      </c>
      <c r="O4652" s="11" t="str">
        <f t="shared" si="72"/>
        <v>Miércoles</v>
      </c>
    </row>
    <row r="4653" spans="1:15" x14ac:dyDescent="0.25">
      <c r="A4653" s="4">
        <v>41178</v>
      </c>
      <c r="B4653">
        <v>2</v>
      </c>
      <c r="C4653">
        <v>2</v>
      </c>
      <c r="D4653" s="5" t="s">
        <v>43</v>
      </c>
      <c r="E4653" s="6">
        <v>747.94</v>
      </c>
      <c r="F4653" s="6">
        <v>1352.63</v>
      </c>
      <c r="G4653" s="6">
        <v>2100.5700000000002</v>
      </c>
      <c r="H4653" s="6" t="str">
        <f>VLOOKUP(Tabla1[[#This Row],[Caja]],Originales!$I$3:$K$6,2,FALSE)</f>
        <v>Tenerife Sur</v>
      </c>
      <c r="I4653" s="6" t="str">
        <f>VLOOKUP(Tabla1[[#This Row],[Caja]],Originales!$I$3:$K$6,3,FALSE)</f>
        <v>Tenerife</v>
      </c>
      <c r="J4653" s="9" t="str">
        <f>VLOOKUP(Tabla1[[#This Row],[CodigoEmpleado]],Originales!$M$3:$P$13,2,FALSE)</f>
        <v>Jose</v>
      </c>
      <c r="K4653" s="10">
        <f>YEAR(Tabla1[[#This Row],[Fecha]])</f>
        <v>2012</v>
      </c>
      <c r="L4653" s="11">
        <f>MONTH(Tabla1[[#This Row],[Fecha]])</f>
        <v>9</v>
      </c>
      <c r="M4653" s="11">
        <f>DAY(Tabla1[[#This Row],[Fecha]])</f>
        <v>26</v>
      </c>
      <c r="N4653" s="11">
        <f>WEEKDAY(Tabla1[[#This Row],[Fecha]],2)</f>
        <v>3</v>
      </c>
      <c r="O4653" s="11" t="str">
        <f t="shared" si="72"/>
        <v>Miércoles</v>
      </c>
    </row>
    <row r="4654" spans="1:15" x14ac:dyDescent="0.25">
      <c r="A4654" s="4">
        <v>41178</v>
      </c>
      <c r="B4654">
        <v>3</v>
      </c>
      <c r="C4654">
        <v>1</v>
      </c>
      <c r="D4654" s="5" t="s">
        <v>47</v>
      </c>
      <c r="E4654" s="6">
        <v>518.36</v>
      </c>
      <c r="F4654" s="6">
        <v>1006.54</v>
      </c>
      <c r="G4654" s="6">
        <v>1524.9</v>
      </c>
      <c r="H4654" s="6" t="str">
        <f>VLOOKUP(Tabla1[[#This Row],[Caja]],Originales!$I$3:$K$6,2,FALSE)</f>
        <v>Las Canteras</v>
      </c>
      <c r="I4654" s="6" t="str">
        <f>VLOOKUP(Tabla1[[#This Row],[Caja]],Originales!$I$3:$K$6,3,FALSE)</f>
        <v>Las Palmas</v>
      </c>
      <c r="J4654" s="9" t="str">
        <f>VLOOKUP(Tabla1[[#This Row],[CodigoEmpleado]],Originales!$M$3:$P$13,2,FALSE)</f>
        <v>Toño</v>
      </c>
      <c r="K4654" s="10">
        <f>YEAR(Tabla1[[#This Row],[Fecha]])</f>
        <v>2012</v>
      </c>
      <c r="L4654" s="11">
        <f>MONTH(Tabla1[[#This Row],[Fecha]])</f>
        <v>9</v>
      </c>
      <c r="M4654" s="11">
        <f>DAY(Tabla1[[#This Row],[Fecha]])</f>
        <v>26</v>
      </c>
      <c r="N4654" s="11">
        <f>WEEKDAY(Tabla1[[#This Row],[Fecha]],2)</f>
        <v>3</v>
      </c>
      <c r="O4654" s="11" t="str">
        <f t="shared" si="72"/>
        <v>Miércoles</v>
      </c>
    </row>
    <row r="4655" spans="1:15" x14ac:dyDescent="0.25">
      <c r="A4655" s="4">
        <v>41178</v>
      </c>
      <c r="B4655">
        <v>3</v>
      </c>
      <c r="C4655">
        <v>2</v>
      </c>
      <c r="D4655" s="5" t="s">
        <v>24</v>
      </c>
      <c r="E4655" s="6">
        <v>760.32</v>
      </c>
      <c r="F4655" s="6">
        <v>1298.8699999999999</v>
      </c>
      <c r="G4655" s="6">
        <v>2059.19</v>
      </c>
      <c r="H4655" s="6" t="str">
        <f>VLOOKUP(Tabla1[[#This Row],[Caja]],Originales!$I$3:$K$6,2,FALSE)</f>
        <v>Las Canteras</v>
      </c>
      <c r="I4655" s="6" t="str">
        <f>VLOOKUP(Tabla1[[#This Row],[Caja]],Originales!$I$3:$K$6,3,FALSE)</f>
        <v>Las Palmas</v>
      </c>
      <c r="J4655" s="9" t="str">
        <f>VLOOKUP(Tabla1[[#This Row],[CodigoEmpleado]],Originales!$M$3:$P$13,2,FALSE)</f>
        <v>Ana</v>
      </c>
      <c r="K4655" s="10">
        <f>YEAR(Tabla1[[#This Row],[Fecha]])</f>
        <v>2012</v>
      </c>
      <c r="L4655" s="11">
        <f>MONTH(Tabla1[[#This Row],[Fecha]])</f>
        <v>9</v>
      </c>
      <c r="M4655" s="11">
        <f>DAY(Tabla1[[#This Row],[Fecha]])</f>
        <v>26</v>
      </c>
      <c r="N4655" s="11">
        <f>WEEKDAY(Tabla1[[#This Row],[Fecha]],2)</f>
        <v>3</v>
      </c>
      <c r="O4655" s="11" t="str">
        <f t="shared" si="72"/>
        <v>Miércoles</v>
      </c>
    </row>
    <row r="4656" spans="1:15" x14ac:dyDescent="0.25">
      <c r="A4656" s="4">
        <v>41178</v>
      </c>
      <c r="B4656">
        <v>4</v>
      </c>
      <c r="C4656">
        <v>1</v>
      </c>
      <c r="D4656" s="5" t="s">
        <v>30</v>
      </c>
      <c r="E4656" s="6">
        <v>685.98</v>
      </c>
      <c r="F4656" s="6">
        <v>1067.79</v>
      </c>
      <c r="G4656" s="6">
        <v>1753.77</v>
      </c>
      <c r="H4656" s="6" t="str">
        <f>VLOOKUP(Tabla1[[#This Row],[Caja]],Originales!$I$3:$K$6,2,FALSE)</f>
        <v>Telde</v>
      </c>
      <c r="I4656" s="6" t="str">
        <f>VLOOKUP(Tabla1[[#This Row],[Caja]],Originales!$I$3:$K$6,3,FALSE)</f>
        <v>Las Palmas</v>
      </c>
      <c r="J4656" s="9" t="str">
        <f>VLOOKUP(Tabla1[[#This Row],[CodigoEmpleado]],Originales!$M$3:$P$13,2,FALSE)</f>
        <v>Juan</v>
      </c>
      <c r="K4656" s="10">
        <f>YEAR(Tabla1[[#This Row],[Fecha]])</f>
        <v>2012</v>
      </c>
      <c r="L4656" s="11">
        <f>MONTH(Tabla1[[#This Row],[Fecha]])</f>
        <v>9</v>
      </c>
      <c r="M4656" s="11">
        <f>DAY(Tabla1[[#This Row],[Fecha]])</f>
        <v>26</v>
      </c>
      <c r="N4656" s="11">
        <f>WEEKDAY(Tabla1[[#This Row],[Fecha]],2)</f>
        <v>3</v>
      </c>
      <c r="O4656" s="11" t="str">
        <f t="shared" si="72"/>
        <v>Miércoles</v>
      </c>
    </row>
    <row r="4657" spans="1:15" x14ac:dyDescent="0.25">
      <c r="A4657" s="4">
        <v>41178</v>
      </c>
      <c r="B4657">
        <v>4</v>
      </c>
      <c r="C4657">
        <v>2</v>
      </c>
      <c r="D4657" s="5" t="s">
        <v>16</v>
      </c>
      <c r="E4657" s="6">
        <v>728.52</v>
      </c>
      <c r="F4657" s="6">
        <v>1218.9100000000001</v>
      </c>
      <c r="G4657" s="6">
        <v>1947.43</v>
      </c>
      <c r="H4657" s="6" t="str">
        <f>VLOOKUP(Tabla1[[#This Row],[Caja]],Originales!$I$3:$K$6,2,FALSE)</f>
        <v>Telde</v>
      </c>
      <c r="I4657" s="6" t="str">
        <f>VLOOKUP(Tabla1[[#This Row],[Caja]],Originales!$I$3:$K$6,3,FALSE)</f>
        <v>Las Palmas</v>
      </c>
      <c r="J4657" s="9" t="str">
        <f>VLOOKUP(Tabla1[[#This Row],[CodigoEmpleado]],Originales!$M$3:$P$13,2,FALSE)</f>
        <v>Jorge</v>
      </c>
      <c r="K4657" s="10">
        <f>YEAR(Tabla1[[#This Row],[Fecha]])</f>
        <v>2012</v>
      </c>
      <c r="L4657" s="11">
        <f>MONTH(Tabla1[[#This Row],[Fecha]])</f>
        <v>9</v>
      </c>
      <c r="M4657" s="11">
        <f>DAY(Tabla1[[#This Row],[Fecha]])</f>
        <v>26</v>
      </c>
      <c r="N4657" s="11">
        <f>WEEKDAY(Tabla1[[#This Row],[Fecha]],2)</f>
        <v>3</v>
      </c>
      <c r="O4657" s="11" t="str">
        <f t="shared" si="72"/>
        <v>Miércoles</v>
      </c>
    </row>
    <row r="4658" spans="1:15" x14ac:dyDescent="0.25">
      <c r="A4658" s="4">
        <v>41179</v>
      </c>
      <c r="B4658">
        <v>1</v>
      </c>
      <c r="C4658">
        <v>1</v>
      </c>
      <c r="D4658" s="5" t="s">
        <v>22</v>
      </c>
      <c r="E4658" s="6">
        <v>536.5</v>
      </c>
      <c r="F4658" s="6">
        <v>1090.18</v>
      </c>
      <c r="G4658" s="6">
        <v>1626.68</v>
      </c>
      <c r="H4658" s="6" t="str">
        <f>VLOOKUP(Tabla1[[#This Row],[Caja]],Originales!$I$3:$K$6,2,FALSE)</f>
        <v>Tenerife Norte</v>
      </c>
      <c r="I4658" s="6" t="str">
        <f>VLOOKUP(Tabla1[[#This Row],[Caja]],Originales!$I$3:$K$6,3,FALSE)</f>
        <v>Tenerife</v>
      </c>
      <c r="J4658" s="9" t="str">
        <f>VLOOKUP(Tabla1[[#This Row],[CodigoEmpleado]],Originales!$M$3:$P$13,2,FALSE)</f>
        <v>Paco</v>
      </c>
      <c r="K4658" s="10">
        <f>YEAR(Tabla1[[#This Row],[Fecha]])</f>
        <v>2012</v>
      </c>
      <c r="L4658" s="11">
        <f>MONTH(Tabla1[[#This Row],[Fecha]])</f>
        <v>9</v>
      </c>
      <c r="M4658" s="11">
        <f>DAY(Tabla1[[#This Row],[Fecha]])</f>
        <v>27</v>
      </c>
      <c r="N4658" s="11">
        <f>WEEKDAY(Tabla1[[#This Row],[Fecha]],2)</f>
        <v>4</v>
      </c>
      <c r="O4658" s="11" t="str">
        <f t="shared" si="72"/>
        <v>Jueves</v>
      </c>
    </row>
    <row r="4659" spans="1:15" x14ac:dyDescent="0.25">
      <c r="A4659" s="4">
        <v>41179</v>
      </c>
      <c r="B4659">
        <v>1</v>
      </c>
      <c r="C4659">
        <v>2</v>
      </c>
      <c r="D4659" s="5" t="s">
        <v>27</v>
      </c>
      <c r="E4659" s="6">
        <v>654.79</v>
      </c>
      <c r="F4659" s="6">
        <v>1318.93</v>
      </c>
      <c r="G4659" s="6">
        <v>1973.72</v>
      </c>
      <c r="H4659" s="6" t="str">
        <f>VLOOKUP(Tabla1[[#This Row],[Caja]],Originales!$I$3:$K$6,2,FALSE)</f>
        <v>Tenerife Norte</v>
      </c>
      <c r="I4659" s="6" t="str">
        <f>VLOOKUP(Tabla1[[#This Row],[Caja]],Originales!$I$3:$K$6,3,FALSE)</f>
        <v>Tenerife</v>
      </c>
      <c r="J4659" s="9" t="str">
        <f>VLOOKUP(Tabla1[[#This Row],[CodigoEmpleado]],Originales!$M$3:$P$13,2,FALSE)</f>
        <v>Bea</v>
      </c>
      <c r="K4659" s="10">
        <f>YEAR(Tabla1[[#This Row],[Fecha]])</f>
        <v>2012</v>
      </c>
      <c r="L4659" s="11">
        <f>MONTH(Tabla1[[#This Row],[Fecha]])</f>
        <v>9</v>
      </c>
      <c r="M4659" s="11">
        <f>DAY(Tabla1[[#This Row],[Fecha]])</f>
        <v>27</v>
      </c>
      <c r="N4659" s="11">
        <f>WEEKDAY(Tabla1[[#This Row],[Fecha]],2)</f>
        <v>4</v>
      </c>
      <c r="O4659" s="11" t="str">
        <f t="shared" si="72"/>
        <v>Jueves</v>
      </c>
    </row>
    <row r="4660" spans="1:15" x14ac:dyDescent="0.25">
      <c r="A4660" s="4">
        <v>41179</v>
      </c>
      <c r="B4660">
        <v>2</v>
      </c>
      <c r="C4660">
        <v>1</v>
      </c>
      <c r="D4660" s="5" t="s">
        <v>32</v>
      </c>
      <c r="E4660" s="6">
        <v>618.53</v>
      </c>
      <c r="F4660" s="6">
        <v>993.54</v>
      </c>
      <c r="G4660" s="6">
        <v>1612.07</v>
      </c>
      <c r="H4660" s="6" t="str">
        <f>VLOOKUP(Tabla1[[#This Row],[Caja]],Originales!$I$3:$K$6,2,FALSE)</f>
        <v>Tenerife Sur</v>
      </c>
      <c r="I4660" s="6" t="str">
        <f>VLOOKUP(Tabla1[[#This Row],[Caja]],Originales!$I$3:$K$6,3,FALSE)</f>
        <v>Tenerife</v>
      </c>
      <c r="J4660" s="9" t="str">
        <f>VLOOKUP(Tabla1[[#This Row],[CodigoEmpleado]],Originales!$M$3:$P$13,2,FALSE)</f>
        <v>Ana</v>
      </c>
      <c r="K4660" s="10">
        <f>YEAR(Tabla1[[#This Row],[Fecha]])</f>
        <v>2012</v>
      </c>
      <c r="L4660" s="11">
        <f>MONTH(Tabla1[[#This Row],[Fecha]])</f>
        <v>9</v>
      </c>
      <c r="M4660" s="11">
        <f>DAY(Tabla1[[#This Row],[Fecha]])</f>
        <v>27</v>
      </c>
      <c r="N4660" s="11">
        <f>WEEKDAY(Tabla1[[#This Row],[Fecha]],2)</f>
        <v>4</v>
      </c>
      <c r="O4660" s="11" t="str">
        <f t="shared" si="72"/>
        <v>Jueves</v>
      </c>
    </row>
    <row r="4661" spans="1:15" x14ac:dyDescent="0.25">
      <c r="A4661" s="4">
        <v>41179</v>
      </c>
      <c r="B4661">
        <v>2</v>
      </c>
      <c r="C4661">
        <v>2</v>
      </c>
      <c r="D4661" s="5" t="s">
        <v>37</v>
      </c>
      <c r="E4661" s="6">
        <v>699.43</v>
      </c>
      <c r="F4661" s="6">
        <v>1336.58</v>
      </c>
      <c r="G4661" s="6">
        <v>2036.01</v>
      </c>
      <c r="H4661" s="6" t="str">
        <f>VLOOKUP(Tabla1[[#This Row],[Caja]],Originales!$I$3:$K$6,2,FALSE)</f>
        <v>Tenerife Sur</v>
      </c>
      <c r="I4661" s="6" t="str">
        <f>VLOOKUP(Tabla1[[#This Row],[Caja]],Originales!$I$3:$K$6,3,FALSE)</f>
        <v>Tenerife</v>
      </c>
      <c r="J4661" s="9" t="str">
        <f>VLOOKUP(Tabla1[[#This Row],[CodigoEmpleado]],Originales!$M$3:$P$13,2,FALSE)</f>
        <v>Luis</v>
      </c>
      <c r="K4661" s="10">
        <f>YEAR(Tabla1[[#This Row],[Fecha]])</f>
        <v>2012</v>
      </c>
      <c r="L4661" s="11">
        <f>MONTH(Tabla1[[#This Row],[Fecha]])</f>
        <v>9</v>
      </c>
      <c r="M4661" s="11">
        <f>DAY(Tabla1[[#This Row],[Fecha]])</f>
        <v>27</v>
      </c>
      <c r="N4661" s="11">
        <f>WEEKDAY(Tabla1[[#This Row],[Fecha]],2)</f>
        <v>4</v>
      </c>
      <c r="O4661" s="11" t="str">
        <f t="shared" si="72"/>
        <v>Jueves</v>
      </c>
    </row>
    <row r="4662" spans="1:15" x14ac:dyDescent="0.25">
      <c r="A4662" s="4">
        <v>41179</v>
      </c>
      <c r="B4662">
        <v>3</v>
      </c>
      <c r="C4662">
        <v>1</v>
      </c>
      <c r="D4662" s="5" t="s">
        <v>40</v>
      </c>
      <c r="E4662" s="6">
        <v>511.44</v>
      </c>
      <c r="F4662" s="6">
        <v>1002.05</v>
      </c>
      <c r="G4662" s="6">
        <v>1513.49</v>
      </c>
      <c r="H4662" s="6" t="str">
        <f>VLOOKUP(Tabla1[[#This Row],[Caja]],Originales!$I$3:$K$6,2,FALSE)</f>
        <v>Las Canteras</v>
      </c>
      <c r="I4662" s="6" t="str">
        <f>VLOOKUP(Tabla1[[#This Row],[Caja]],Originales!$I$3:$K$6,3,FALSE)</f>
        <v>Las Palmas</v>
      </c>
      <c r="J4662" s="9" t="str">
        <f>VLOOKUP(Tabla1[[#This Row],[CodigoEmpleado]],Originales!$M$3:$P$13,2,FALSE)</f>
        <v>Pepe</v>
      </c>
      <c r="K4662" s="10">
        <f>YEAR(Tabla1[[#This Row],[Fecha]])</f>
        <v>2012</v>
      </c>
      <c r="L4662" s="11">
        <f>MONTH(Tabla1[[#This Row],[Fecha]])</f>
        <v>9</v>
      </c>
      <c r="M4662" s="11">
        <f>DAY(Tabla1[[#This Row],[Fecha]])</f>
        <v>27</v>
      </c>
      <c r="N4662" s="11">
        <f>WEEKDAY(Tabla1[[#This Row],[Fecha]],2)</f>
        <v>4</v>
      </c>
      <c r="O4662" s="11" t="str">
        <f t="shared" si="72"/>
        <v>Jueves</v>
      </c>
    </row>
    <row r="4663" spans="1:15" x14ac:dyDescent="0.25">
      <c r="A4663" s="4">
        <v>41179</v>
      </c>
      <c r="B4663">
        <v>3</v>
      </c>
      <c r="C4663">
        <v>2</v>
      </c>
      <c r="D4663" s="5" t="s">
        <v>41</v>
      </c>
      <c r="E4663" s="6">
        <v>595.66999999999996</v>
      </c>
      <c r="F4663" s="6">
        <v>1038.1300000000001</v>
      </c>
      <c r="G4663" s="6">
        <v>1633.8</v>
      </c>
      <c r="H4663" s="6" t="str">
        <f>VLOOKUP(Tabla1[[#This Row],[Caja]],Originales!$I$3:$K$6,2,FALSE)</f>
        <v>Las Canteras</v>
      </c>
      <c r="I4663" s="6" t="str">
        <f>VLOOKUP(Tabla1[[#This Row],[Caja]],Originales!$I$3:$K$6,3,FALSE)</f>
        <v>Las Palmas</v>
      </c>
      <c r="J4663" s="9" t="str">
        <f>VLOOKUP(Tabla1[[#This Row],[CodigoEmpleado]],Originales!$M$3:$P$13,2,FALSE)</f>
        <v>Javi</v>
      </c>
      <c r="K4663" s="10">
        <f>YEAR(Tabla1[[#This Row],[Fecha]])</f>
        <v>2012</v>
      </c>
      <c r="L4663" s="11">
        <f>MONTH(Tabla1[[#This Row],[Fecha]])</f>
        <v>9</v>
      </c>
      <c r="M4663" s="11">
        <f>DAY(Tabla1[[#This Row],[Fecha]])</f>
        <v>27</v>
      </c>
      <c r="N4663" s="11">
        <f>WEEKDAY(Tabla1[[#This Row],[Fecha]],2)</f>
        <v>4</v>
      </c>
      <c r="O4663" s="11" t="str">
        <f t="shared" si="72"/>
        <v>Jueves</v>
      </c>
    </row>
    <row r="4664" spans="1:15" x14ac:dyDescent="0.25">
      <c r="A4664" s="4">
        <v>41179</v>
      </c>
      <c r="B4664">
        <v>4</v>
      </c>
      <c r="C4664">
        <v>1</v>
      </c>
      <c r="D4664" s="5" t="s">
        <v>43</v>
      </c>
      <c r="E4664" s="6">
        <v>553.47</v>
      </c>
      <c r="F4664" s="6">
        <v>1024.24</v>
      </c>
      <c r="G4664" s="6">
        <v>1577.71</v>
      </c>
      <c r="H4664" s="6" t="str">
        <f>VLOOKUP(Tabla1[[#This Row],[Caja]],Originales!$I$3:$K$6,2,FALSE)</f>
        <v>Telde</v>
      </c>
      <c r="I4664" s="6" t="str">
        <f>VLOOKUP(Tabla1[[#This Row],[Caja]],Originales!$I$3:$K$6,3,FALSE)</f>
        <v>Las Palmas</v>
      </c>
      <c r="J4664" s="9" t="str">
        <f>VLOOKUP(Tabla1[[#This Row],[CodigoEmpleado]],Originales!$M$3:$P$13,2,FALSE)</f>
        <v>Jose</v>
      </c>
      <c r="K4664" s="10">
        <f>YEAR(Tabla1[[#This Row],[Fecha]])</f>
        <v>2012</v>
      </c>
      <c r="L4664" s="11">
        <f>MONTH(Tabla1[[#This Row],[Fecha]])</f>
        <v>9</v>
      </c>
      <c r="M4664" s="11">
        <f>DAY(Tabla1[[#This Row],[Fecha]])</f>
        <v>27</v>
      </c>
      <c r="N4664" s="11">
        <f>WEEKDAY(Tabla1[[#This Row],[Fecha]],2)</f>
        <v>4</v>
      </c>
      <c r="O4664" s="11" t="str">
        <f t="shared" si="72"/>
        <v>Jueves</v>
      </c>
    </row>
    <row r="4665" spans="1:15" x14ac:dyDescent="0.25">
      <c r="A4665" s="4">
        <v>41179</v>
      </c>
      <c r="B4665">
        <v>4</v>
      </c>
      <c r="C4665">
        <v>2</v>
      </c>
      <c r="D4665" s="5" t="s">
        <v>47</v>
      </c>
      <c r="E4665" s="6">
        <v>776.09</v>
      </c>
      <c r="F4665" s="6">
        <v>1221.94</v>
      </c>
      <c r="G4665" s="6">
        <v>1998.03</v>
      </c>
      <c r="H4665" s="6" t="str">
        <f>VLOOKUP(Tabla1[[#This Row],[Caja]],Originales!$I$3:$K$6,2,FALSE)</f>
        <v>Telde</v>
      </c>
      <c r="I4665" s="6" t="str">
        <f>VLOOKUP(Tabla1[[#This Row],[Caja]],Originales!$I$3:$K$6,3,FALSE)</f>
        <v>Las Palmas</v>
      </c>
      <c r="J4665" s="9" t="str">
        <f>VLOOKUP(Tabla1[[#This Row],[CodigoEmpleado]],Originales!$M$3:$P$13,2,FALSE)</f>
        <v>Toño</v>
      </c>
      <c r="K4665" s="10">
        <f>YEAR(Tabla1[[#This Row],[Fecha]])</f>
        <v>2012</v>
      </c>
      <c r="L4665" s="11">
        <f>MONTH(Tabla1[[#This Row],[Fecha]])</f>
        <v>9</v>
      </c>
      <c r="M4665" s="11">
        <f>DAY(Tabla1[[#This Row],[Fecha]])</f>
        <v>27</v>
      </c>
      <c r="N4665" s="11">
        <f>WEEKDAY(Tabla1[[#This Row],[Fecha]],2)</f>
        <v>4</v>
      </c>
      <c r="O4665" s="11" t="str">
        <f t="shared" si="72"/>
        <v>Jueves</v>
      </c>
    </row>
    <row r="4666" spans="1:15" x14ac:dyDescent="0.25">
      <c r="A4666" s="4">
        <v>41180</v>
      </c>
      <c r="B4666">
        <v>1</v>
      </c>
      <c r="C4666">
        <v>1</v>
      </c>
      <c r="D4666" s="5" t="s">
        <v>24</v>
      </c>
      <c r="E4666" s="6">
        <v>555.95000000000005</v>
      </c>
      <c r="F4666" s="6">
        <v>1093.28</v>
      </c>
      <c r="G4666" s="6">
        <v>1649.23</v>
      </c>
      <c r="H4666" s="6" t="str">
        <f>VLOOKUP(Tabla1[[#This Row],[Caja]],Originales!$I$3:$K$6,2,FALSE)</f>
        <v>Tenerife Norte</v>
      </c>
      <c r="I4666" s="6" t="str">
        <f>VLOOKUP(Tabla1[[#This Row],[Caja]],Originales!$I$3:$K$6,3,FALSE)</f>
        <v>Tenerife</v>
      </c>
      <c r="J4666" s="9" t="str">
        <f>VLOOKUP(Tabla1[[#This Row],[CodigoEmpleado]],Originales!$M$3:$P$13,2,FALSE)</f>
        <v>Ana</v>
      </c>
      <c r="K4666" s="10">
        <f>YEAR(Tabla1[[#This Row],[Fecha]])</f>
        <v>2012</v>
      </c>
      <c r="L4666" s="11">
        <f>MONTH(Tabla1[[#This Row],[Fecha]])</f>
        <v>9</v>
      </c>
      <c r="M4666" s="11">
        <f>DAY(Tabla1[[#This Row],[Fecha]])</f>
        <v>28</v>
      </c>
      <c r="N4666" s="11">
        <f>WEEKDAY(Tabla1[[#This Row],[Fecha]],2)</f>
        <v>5</v>
      </c>
      <c r="O4666" s="11" t="str">
        <f t="shared" si="72"/>
        <v>Viernes</v>
      </c>
    </row>
    <row r="4667" spans="1:15" x14ac:dyDescent="0.25">
      <c r="A4667" s="4">
        <v>41180</v>
      </c>
      <c r="B4667">
        <v>1</v>
      </c>
      <c r="C4667">
        <v>2</v>
      </c>
      <c r="D4667" s="5" t="s">
        <v>30</v>
      </c>
      <c r="E4667" s="6">
        <v>546.78</v>
      </c>
      <c r="F4667" s="6">
        <v>980.49</v>
      </c>
      <c r="G4667" s="6">
        <v>1527.27</v>
      </c>
      <c r="H4667" s="6" t="str">
        <f>VLOOKUP(Tabla1[[#This Row],[Caja]],Originales!$I$3:$K$6,2,FALSE)</f>
        <v>Tenerife Norte</v>
      </c>
      <c r="I4667" s="6" t="str">
        <f>VLOOKUP(Tabla1[[#This Row],[Caja]],Originales!$I$3:$K$6,3,FALSE)</f>
        <v>Tenerife</v>
      </c>
      <c r="J4667" s="9" t="str">
        <f>VLOOKUP(Tabla1[[#This Row],[CodigoEmpleado]],Originales!$M$3:$P$13,2,FALSE)</f>
        <v>Juan</v>
      </c>
      <c r="K4667" s="10">
        <f>YEAR(Tabla1[[#This Row],[Fecha]])</f>
        <v>2012</v>
      </c>
      <c r="L4667" s="11">
        <f>MONTH(Tabla1[[#This Row],[Fecha]])</f>
        <v>9</v>
      </c>
      <c r="M4667" s="11">
        <f>DAY(Tabla1[[#This Row],[Fecha]])</f>
        <v>28</v>
      </c>
      <c r="N4667" s="11">
        <f>WEEKDAY(Tabla1[[#This Row],[Fecha]],2)</f>
        <v>5</v>
      </c>
      <c r="O4667" s="11" t="str">
        <f t="shared" si="72"/>
        <v>Viernes</v>
      </c>
    </row>
    <row r="4668" spans="1:15" x14ac:dyDescent="0.25">
      <c r="A4668" s="4">
        <v>41180</v>
      </c>
      <c r="B4668">
        <v>2</v>
      </c>
      <c r="C4668">
        <v>1</v>
      </c>
      <c r="D4668" s="5" t="s">
        <v>16</v>
      </c>
      <c r="E4668" s="6">
        <v>585.85</v>
      </c>
      <c r="F4668" s="6">
        <v>1063.3</v>
      </c>
      <c r="G4668" s="6">
        <v>1649.15</v>
      </c>
      <c r="H4668" s="6" t="str">
        <f>VLOOKUP(Tabla1[[#This Row],[Caja]],Originales!$I$3:$K$6,2,FALSE)</f>
        <v>Tenerife Sur</v>
      </c>
      <c r="I4668" s="6" t="str">
        <f>VLOOKUP(Tabla1[[#This Row],[Caja]],Originales!$I$3:$K$6,3,FALSE)</f>
        <v>Tenerife</v>
      </c>
      <c r="J4668" s="9" t="str">
        <f>VLOOKUP(Tabla1[[#This Row],[CodigoEmpleado]],Originales!$M$3:$P$13,2,FALSE)</f>
        <v>Jorge</v>
      </c>
      <c r="K4668" s="10">
        <f>YEAR(Tabla1[[#This Row],[Fecha]])</f>
        <v>2012</v>
      </c>
      <c r="L4668" s="11">
        <f>MONTH(Tabla1[[#This Row],[Fecha]])</f>
        <v>9</v>
      </c>
      <c r="M4668" s="11">
        <f>DAY(Tabla1[[#This Row],[Fecha]])</f>
        <v>28</v>
      </c>
      <c r="N4668" s="11">
        <f>WEEKDAY(Tabla1[[#This Row],[Fecha]],2)</f>
        <v>5</v>
      </c>
      <c r="O4668" s="11" t="str">
        <f t="shared" si="72"/>
        <v>Viernes</v>
      </c>
    </row>
    <row r="4669" spans="1:15" x14ac:dyDescent="0.25">
      <c r="A4669" s="4">
        <v>41180</v>
      </c>
      <c r="B4669">
        <v>2</v>
      </c>
      <c r="C4669">
        <v>2</v>
      </c>
      <c r="D4669" s="5" t="s">
        <v>22</v>
      </c>
      <c r="E4669" s="6">
        <v>753.2</v>
      </c>
      <c r="F4669" s="6">
        <v>1310.7</v>
      </c>
      <c r="G4669" s="6">
        <v>2063.9</v>
      </c>
      <c r="H4669" s="6" t="str">
        <f>VLOOKUP(Tabla1[[#This Row],[Caja]],Originales!$I$3:$K$6,2,FALSE)</f>
        <v>Tenerife Sur</v>
      </c>
      <c r="I4669" s="6" t="str">
        <f>VLOOKUP(Tabla1[[#This Row],[Caja]],Originales!$I$3:$K$6,3,FALSE)</f>
        <v>Tenerife</v>
      </c>
      <c r="J4669" s="9" t="str">
        <f>VLOOKUP(Tabla1[[#This Row],[CodigoEmpleado]],Originales!$M$3:$P$13,2,FALSE)</f>
        <v>Paco</v>
      </c>
      <c r="K4669" s="10">
        <f>YEAR(Tabla1[[#This Row],[Fecha]])</f>
        <v>2012</v>
      </c>
      <c r="L4669" s="11">
        <f>MONTH(Tabla1[[#This Row],[Fecha]])</f>
        <v>9</v>
      </c>
      <c r="M4669" s="11">
        <f>DAY(Tabla1[[#This Row],[Fecha]])</f>
        <v>28</v>
      </c>
      <c r="N4669" s="11">
        <f>WEEKDAY(Tabla1[[#This Row],[Fecha]],2)</f>
        <v>5</v>
      </c>
      <c r="O4669" s="11" t="str">
        <f t="shared" si="72"/>
        <v>Viernes</v>
      </c>
    </row>
    <row r="4670" spans="1:15" x14ac:dyDescent="0.25">
      <c r="A4670" s="4">
        <v>41180</v>
      </c>
      <c r="B4670">
        <v>3</v>
      </c>
      <c r="C4670">
        <v>1</v>
      </c>
      <c r="D4670" s="5" t="s">
        <v>27</v>
      </c>
      <c r="E4670" s="6">
        <v>640.55999999999995</v>
      </c>
      <c r="F4670" s="6">
        <v>1031.4100000000001</v>
      </c>
      <c r="G4670" s="6">
        <v>1671.97</v>
      </c>
      <c r="H4670" s="6" t="str">
        <f>VLOOKUP(Tabla1[[#This Row],[Caja]],Originales!$I$3:$K$6,2,FALSE)</f>
        <v>Las Canteras</v>
      </c>
      <c r="I4670" s="6" t="str">
        <f>VLOOKUP(Tabla1[[#This Row],[Caja]],Originales!$I$3:$K$6,3,FALSE)</f>
        <v>Las Palmas</v>
      </c>
      <c r="J4670" s="9" t="str">
        <f>VLOOKUP(Tabla1[[#This Row],[CodigoEmpleado]],Originales!$M$3:$P$13,2,FALSE)</f>
        <v>Bea</v>
      </c>
      <c r="K4670" s="10">
        <f>YEAR(Tabla1[[#This Row],[Fecha]])</f>
        <v>2012</v>
      </c>
      <c r="L4670" s="11">
        <f>MONTH(Tabla1[[#This Row],[Fecha]])</f>
        <v>9</v>
      </c>
      <c r="M4670" s="11">
        <f>DAY(Tabla1[[#This Row],[Fecha]])</f>
        <v>28</v>
      </c>
      <c r="N4670" s="11">
        <f>WEEKDAY(Tabla1[[#This Row],[Fecha]],2)</f>
        <v>5</v>
      </c>
      <c r="O4670" s="11" t="str">
        <f t="shared" si="72"/>
        <v>Viernes</v>
      </c>
    </row>
    <row r="4671" spans="1:15" x14ac:dyDescent="0.25">
      <c r="A4671" s="4">
        <v>41180</v>
      </c>
      <c r="B4671">
        <v>3</v>
      </c>
      <c r="C4671">
        <v>2</v>
      </c>
      <c r="D4671" s="5" t="s">
        <v>32</v>
      </c>
      <c r="E4671" s="6">
        <v>775.15</v>
      </c>
      <c r="F4671" s="6">
        <v>1298.9000000000001</v>
      </c>
      <c r="G4671" s="6">
        <v>2074.0500000000002</v>
      </c>
      <c r="H4671" s="6" t="str">
        <f>VLOOKUP(Tabla1[[#This Row],[Caja]],Originales!$I$3:$K$6,2,FALSE)</f>
        <v>Las Canteras</v>
      </c>
      <c r="I4671" s="6" t="str">
        <f>VLOOKUP(Tabla1[[#This Row],[Caja]],Originales!$I$3:$K$6,3,FALSE)</f>
        <v>Las Palmas</v>
      </c>
      <c r="J4671" s="9" t="str">
        <f>VLOOKUP(Tabla1[[#This Row],[CodigoEmpleado]],Originales!$M$3:$P$13,2,FALSE)</f>
        <v>Ana</v>
      </c>
      <c r="K4671" s="10">
        <f>YEAR(Tabla1[[#This Row],[Fecha]])</f>
        <v>2012</v>
      </c>
      <c r="L4671" s="11">
        <f>MONTH(Tabla1[[#This Row],[Fecha]])</f>
        <v>9</v>
      </c>
      <c r="M4671" s="11">
        <f>DAY(Tabla1[[#This Row],[Fecha]])</f>
        <v>28</v>
      </c>
      <c r="N4671" s="11">
        <f>WEEKDAY(Tabla1[[#This Row],[Fecha]],2)</f>
        <v>5</v>
      </c>
      <c r="O4671" s="11" t="str">
        <f t="shared" si="72"/>
        <v>Viernes</v>
      </c>
    </row>
    <row r="4672" spans="1:15" x14ac:dyDescent="0.25">
      <c r="A4672" s="4">
        <v>41180</v>
      </c>
      <c r="B4672">
        <v>4</v>
      </c>
      <c r="C4672">
        <v>1</v>
      </c>
      <c r="D4672" s="5" t="s">
        <v>37</v>
      </c>
      <c r="E4672" s="6">
        <v>632.16999999999996</v>
      </c>
      <c r="F4672" s="6">
        <v>1048.8</v>
      </c>
      <c r="G4672" s="6">
        <v>1680.97</v>
      </c>
      <c r="H4672" s="6" t="str">
        <f>VLOOKUP(Tabla1[[#This Row],[Caja]],Originales!$I$3:$K$6,2,FALSE)</f>
        <v>Telde</v>
      </c>
      <c r="I4672" s="6" t="str">
        <f>VLOOKUP(Tabla1[[#This Row],[Caja]],Originales!$I$3:$K$6,3,FALSE)</f>
        <v>Las Palmas</v>
      </c>
      <c r="J4672" s="9" t="str">
        <f>VLOOKUP(Tabla1[[#This Row],[CodigoEmpleado]],Originales!$M$3:$P$13,2,FALSE)</f>
        <v>Luis</v>
      </c>
      <c r="K4672" s="10">
        <f>YEAR(Tabla1[[#This Row],[Fecha]])</f>
        <v>2012</v>
      </c>
      <c r="L4672" s="11">
        <f>MONTH(Tabla1[[#This Row],[Fecha]])</f>
        <v>9</v>
      </c>
      <c r="M4672" s="11">
        <f>DAY(Tabla1[[#This Row],[Fecha]])</f>
        <v>28</v>
      </c>
      <c r="N4672" s="11">
        <f>WEEKDAY(Tabla1[[#This Row],[Fecha]],2)</f>
        <v>5</v>
      </c>
      <c r="O4672" s="11" t="str">
        <f t="shared" si="72"/>
        <v>Viernes</v>
      </c>
    </row>
    <row r="4673" spans="1:15" x14ac:dyDescent="0.25">
      <c r="A4673" s="4">
        <v>41180</v>
      </c>
      <c r="B4673">
        <v>4</v>
      </c>
      <c r="C4673">
        <v>2</v>
      </c>
      <c r="D4673" s="5" t="s">
        <v>40</v>
      </c>
      <c r="E4673" s="6">
        <v>501.39</v>
      </c>
      <c r="F4673" s="6">
        <v>1057.3499999999999</v>
      </c>
      <c r="G4673" s="6">
        <v>1558.74</v>
      </c>
      <c r="H4673" s="6" t="str">
        <f>VLOOKUP(Tabla1[[#This Row],[Caja]],Originales!$I$3:$K$6,2,FALSE)</f>
        <v>Telde</v>
      </c>
      <c r="I4673" s="6" t="str">
        <f>VLOOKUP(Tabla1[[#This Row],[Caja]],Originales!$I$3:$K$6,3,FALSE)</f>
        <v>Las Palmas</v>
      </c>
      <c r="J4673" s="9" t="str">
        <f>VLOOKUP(Tabla1[[#This Row],[CodigoEmpleado]],Originales!$M$3:$P$13,2,FALSE)</f>
        <v>Pepe</v>
      </c>
      <c r="K4673" s="10">
        <f>YEAR(Tabla1[[#This Row],[Fecha]])</f>
        <v>2012</v>
      </c>
      <c r="L4673" s="11">
        <f>MONTH(Tabla1[[#This Row],[Fecha]])</f>
        <v>9</v>
      </c>
      <c r="M4673" s="11">
        <f>DAY(Tabla1[[#This Row],[Fecha]])</f>
        <v>28</v>
      </c>
      <c r="N4673" s="11">
        <f>WEEKDAY(Tabla1[[#This Row],[Fecha]],2)</f>
        <v>5</v>
      </c>
      <c r="O4673" s="11" t="str">
        <f t="shared" si="72"/>
        <v>Viernes</v>
      </c>
    </row>
    <row r="4674" spans="1:15" x14ac:dyDescent="0.25">
      <c r="A4674" s="4">
        <v>41181</v>
      </c>
      <c r="B4674">
        <v>1</v>
      </c>
      <c r="C4674">
        <v>1</v>
      </c>
      <c r="D4674" s="5" t="s">
        <v>41</v>
      </c>
      <c r="E4674" s="6">
        <v>532.42999999999995</v>
      </c>
      <c r="F4674" s="6">
        <v>1100.6099999999999</v>
      </c>
      <c r="G4674" s="6">
        <v>1633.04</v>
      </c>
      <c r="H4674" s="6" t="str">
        <f>VLOOKUP(Tabla1[[#This Row],[Caja]],Originales!$I$3:$K$6,2,FALSE)</f>
        <v>Tenerife Norte</v>
      </c>
      <c r="I4674" s="6" t="str">
        <f>VLOOKUP(Tabla1[[#This Row],[Caja]],Originales!$I$3:$K$6,3,FALSE)</f>
        <v>Tenerife</v>
      </c>
      <c r="J4674" s="9" t="str">
        <f>VLOOKUP(Tabla1[[#This Row],[CodigoEmpleado]],Originales!$M$3:$P$13,2,FALSE)</f>
        <v>Javi</v>
      </c>
      <c r="K4674" s="10">
        <f>YEAR(Tabla1[[#This Row],[Fecha]])</f>
        <v>2012</v>
      </c>
      <c r="L4674" s="11">
        <f>MONTH(Tabla1[[#This Row],[Fecha]])</f>
        <v>9</v>
      </c>
      <c r="M4674" s="11">
        <f>DAY(Tabla1[[#This Row],[Fecha]])</f>
        <v>29</v>
      </c>
      <c r="N4674" s="11">
        <f>WEEKDAY(Tabla1[[#This Row],[Fecha]],2)</f>
        <v>6</v>
      </c>
      <c r="O4674" s="11" t="str">
        <f t="shared" ref="O4674:O4737" si="73">IF(N4674=1,"Lunes",IF(N4674=2,"Martes",IF(N4674=3,"Miércoles",IF(N4674=4,"Jueves",IF(N4674=5,"Viernes",IF(N4674=6,"Sábado","Domingo"))))))</f>
        <v>Sábado</v>
      </c>
    </row>
    <row r="4675" spans="1:15" x14ac:dyDescent="0.25">
      <c r="A4675" s="4">
        <v>41181</v>
      </c>
      <c r="B4675">
        <v>1</v>
      </c>
      <c r="C4675">
        <v>2</v>
      </c>
      <c r="D4675" s="5" t="s">
        <v>43</v>
      </c>
      <c r="E4675" s="6">
        <v>683.5</v>
      </c>
      <c r="F4675" s="6">
        <v>1147.17</v>
      </c>
      <c r="G4675" s="6">
        <v>1830.67</v>
      </c>
      <c r="H4675" s="6" t="str">
        <f>VLOOKUP(Tabla1[[#This Row],[Caja]],Originales!$I$3:$K$6,2,FALSE)</f>
        <v>Tenerife Norte</v>
      </c>
      <c r="I4675" s="6" t="str">
        <f>VLOOKUP(Tabla1[[#This Row],[Caja]],Originales!$I$3:$K$6,3,FALSE)</f>
        <v>Tenerife</v>
      </c>
      <c r="J4675" s="9" t="str">
        <f>VLOOKUP(Tabla1[[#This Row],[CodigoEmpleado]],Originales!$M$3:$P$13,2,FALSE)</f>
        <v>Jose</v>
      </c>
      <c r="K4675" s="10">
        <f>YEAR(Tabla1[[#This Row],[Fecha]])</f>
        <v>2012</v>
      </c>
      <c r="L4675" s="11">
        <f>MONTH(Tabla1[[#This Row],[Fecha]])</f>
        <v>9</v>
      </c>
      <c r="M4675" s="11">
        <f>DAY(Tabla1[[#This Row],[Fecha]])</f>
        <v>29</v>
      </c>
      <c r="N4675" s="11">
        <f>WEEKDAY(Tabla1[[#This Row],[Fecha]],2)</f>
        <v>6</v>
      </c>
      <c r="O4675" s="11" t="str">
        <f t="shared" si="73"/>
        <v>Sábado</v>
      </c>
    </row>
    <row r="4676" spans="1:15" x14ac:dyDescent="0.25">
      <c r="A4676" s="4">
        <v>41181</v>
      </c>
      <c r="B4676">
        <v>2</v>
      </c>
      <c r="C4676">
        <v>1</v>
      </c>
      <c r="D4676" s="5" t="s">
        <v>47</v>
      </c>
      <c r="E4676" s="6">
        <v>635.66</v>
      </c>
      <c r="F4676" s="6">
        <v>1096.1099999999999</v>
      </c>
      <c r="G4676" s="6">
        <v>1731.77</v>
      </c>
      <c r="H4676" s="6" t="str">
        <f>VLOOKUP(Tabla1[[#This Row],[Caja]],Originales!$I$3:$K$6,2,FALSE)</f>
        <v>Tenerife Sur</v>
      </c>
      <c r="I4676" s="6" t="str">
        <f>VLOOKUP(Tabla1[[#This Row],[Caja]],Originales!$I$3:$K$6,3,FALSE)</f>
        <v>Tenerife</v>
      </c>
      <c r="J4676" s="9" t="str">
        <f>VLOOKUP(Tabla1[[#This Row],[CodigoEmpleado]],Originales!$M$3:$P$13,2,FALSE)</f>
        <v>Toño</v>
      </c>
      <c r="K4676" s="10">
        <f>YEAR(Tabla1[[#This Row],[Fecha]])</f>
        <v>2012</v>
      </c>
      <c r="L4676" s="11">
        <f>MONTH(Tabla1[[#This Row],[Fecha]])</f>
        <v>9</v>
      </c>
      <c r="M4676" s="11">
        <f>DAY(Tabla1[[#This Row],[Fecha]])</f>
        <v>29</v>
      </c>
      <c r="N4676" s="11">
        <f>WEEKDAY(Tabla1[[#This Row],[Fecha]],2)</f>
        <v>6</v>
      </c>
      <c r="O4676" s="11" t="str">
        <f t="shared" si="73"/>
        <v>Sábado</v>
      </c>
    </row>
    <row r="4677" spans="1:15" x14ac:dyDescent="0.25">
      <c r="A4677" s="4">
        <v>41181</v>
      </c>
      <c r="B4677">
        <v>2</v>
      </c>
      <c r="C4677">
        <v>2</v>
      </c>
      <c r="D4677" s="5" t="s">
        <v>24</v>
      </c>
      <c r="E4677" s="6">
        <v>710.99</v>
      </c>
      <c r="F4677" s="6">
        <v>1337.5</v>
      </c>
      <c r="G4677" s="6">
        <v>2048.4899999999998</v>
      </c>
      <c r="H4677" s="6" t="str">
        <f>VLOOKUP(Tabla1[[#This Row],[Caja]],Originales!$I$3:$K$6,2,FALSE)</f>
        <v>Tenerife Sur</v>
      </c>
      <c r="I4677" s="6" t="str">
        <f>VLOOKUP(Tabla1[[#This Row],[Caja]],Originales!$I$3:$K$6,3,FALSE)</f>
        <v>Tenerife</v>
      </c>
      <c r="J4677" s="9" t="str">
        <f>VLOOKUP(Tabla1[[#This Row],[CodigoEmpleado]],Originales!$M$3:$P$13,2,FALSE)</f>
        <v>Ana</v>
      </c>
      <c r="K4677" s="10">
        <f>YEAR(Tabla1[[#This Row],[Fecha]])</f>
        <v>2012</v>
      </c>
      <c r="L4677" s="11">
        <f>MONTH(Tabla1[[#This Row],[Fecha]])</f>
        <v>9</v>
      </c>
      <c r="M4677" s="11">
        <f>DAY(Tabla1[[#This Row],[Fecha]])</f>
        <v>29</v>
      </c>
      <c r="N4677" s="11">
        <f>WEEKDAY(Tabla1[[#This Row],[Fecha]],2)</f>
        <v>6</v>
      </c>
      <c r="O4677" s="11" t="str">
        <f t="shared" si="73"/>
        <v>Sábado</v>
      </c>
    </row>
    <row r="4678" spans="1:15" x14ac:dyDescent="0.25">
      <c r="A4678" s="4">
        <v>41181</v>
      </c>
      <c r="B4678">
        <v>3</v>
      </c>
      <c r="C4678">
        <v>1</v>
      </c>
      <c r="D4678" s="5" t="s">
        <v>30</v>
      </c>
      <c r="E4678" s="6">
        <v>686.93</v>
      </c>
      <c r="F4678" s="6">
        <v>1111.33</v>
      </c>
      <c r="G4678" s="6">
        <v>1798.26</v>
      </c>
      <c r="H4678" s="6" t="str">
        <f>VLOOKUP(Tabla1[[#This Row],[Caja]],Originales!$I$3:$K$6,2,FALSE)</f>
        <v>Las Canteras</v>
      </c>
      <c r="I4678" s="6" t="str">
        <f>VLOOKUP(Tabla1[[#This Row],[Caja]],Originales!$I$3:$K$6,3,FALSE)</f>
        <v>Las Palmas</v>
      </c>
      <c r="J4678" s="9" t="str">
        <f>VLOOKUP(Tabla1[[#This Row],[CodigoEmpleado]],Originales!$M$3:$P$13,2,FALSE)</f>
        <v>Juan</v>
      </c>
      <c r="K4678" s="10">
        <f>YEAR(Tabla1[[#This Row],[Fecha]])</f>
        <v>2012</v>
      </c>
      <c r="L4678" s="11">
        <f>MONTH(Tabla1[[#This Row],[Fecha]])</f>
        <v>9</v>
      </c>
      <c r="M4678" s="11">
        <f>DAY(Tabla1[[#This Row],[Fecha]])</f>
        <v>29</v>
      </c>
      <c r="N4678" s="11">
        <f>WEEKDAY(Tabla1[[#This Row],[Fecha]],2)</f>
        <v>6</v>
      </c>
      <c r="O4678" s="11" t="str">
        <f t="shared" si="73"/>
        <v>Sábado</v>
      </c>
    </row>
    <row r="4679" spans="1:15" x14ac:dyDescent="0.25">
      <c r="A4679" s="4">
        <v>41181</v>
      </c>
      <c r="B4679">
        <v>3</v>
      </c>
      <c r="C4679">
        <v>2</v>
      </c>
      <c r="D4679" s="5" t="s">
        <v>16</v>
      </c>
      <c r="E4679" s="6">
        <v>472.1</v>
      </c>
      <c r="F4679" s="6">
        <v>1080.4100000000001</v>
      </c>
      <c r="G4679" s="6">
        <v>1552.51</v>
      </c>
      <c r="H4679" s="6" t="str">
        <f>VLOOKUP(Tabla1[[#This Row],[Caja]],Originales!$I$3:$K$6,2,FALSE)</f>
        <v>Las Canteras</v>
      </c>
      <c r="I4679" s="6" t="str">
        <f>VLOOKUP(Tabla1[[#This Row],[Caja]],Originales!$I$3:$K$6,3,FALSE)</f>
        <v>Las Palmas</v>
      </c>
      <c r="J4679" s="9" t="str">
        <f>VLOOKUP(Tabla1[[#This Row],[CodigoEmpleado]],Originales!$M$3:$P$13,2,FALSE)</f>
        <v>Jorge</v>
      </c>
      <c r="K4679" s="10">
        <f>YEAR(Tabla1[[#This Row],[Fecha]])</f>
        <v>2012</v>
      </c>
      <c r="L4679" s="11">
        <f>MONTH(Tabla1[[#This Row],[Fecha]])</f>
        <v>9</v>
      </c>
      <c r="M4679" s="11">
        <f>DAY(Tabla1[[#This Row],[Fecha]])</f>
        <v>29</v>
      </c>
      <c r="N4679" s="11">
        <f>WEEKDAY(Tabla1[[#This Row],[Fecha]],2)</f>
        <v>6</v>
      </c>
      <c r="O4679" s="11" t="str">
        <f t="shared" si="73"/>
        <v>Sábado</v>
      </c>
    </row>
    <row r="4680" spans="1:15" x14ac:dyDescent="0.25">
      <c r="A4680" s="4">
        <v>41181</v>
      </c>
      <c r="B4680">
        <v>4</v>
      </c>
      <c r="C4680">
        <v>1</v>
      </c>
      <c r="D4680" s="5" t="s">
        <v>22</v>
      </c>
      <c r="E4680" s="6">
        <v>555.4</v>
      </c>
      <c r="F4680" s="6">
        <v>1216.5</v>
      </c>
      <c r="G4680" s="6">
        <v>1771.9</v>
      </c>
      <c r="H4680" s="6" t="str">
        <f>VLOOKUP(Tabla1[[#This Row],[Caja]],Originales!$I$3:$K$6,2,FALSE)</f>
        <v>Telde</v>
      </c>
      <c r="I4680" s="6" t="str">
        <f>VLOOKUP(Tabla1[[#This Row],[Caja]],Originales!$I$3:$K$6,3,FALSE)</f>
        <v>Las Palmas</v>
      </c>
      <c r="J4680" s="9" t="str">
        <f>VLOOKUP(Tabla1[[#This Row],[CodigoEmpleado]],Originales!$M$3:$P$13,2,FALSE)</f>
        <v>Paco</v>
      </c>
      <c r="K4680" s="10">
        <f>YEAR(Tabla1[[#This Row],[Fecha]])</f>
        <v>2012</v>
      </c>
      <c r="L4680" s="11">
        <f>MONTH(Tabla1[[#This Row],[Fecha]])</f>
        <v>9</v>
      </c>
      <c r="M4680" s="11">
        <f>DAY(Tabla1[[#This Row],[Fecha]])</f>
        <v>29</v>
      </c>
      <c r="N4680" s="11">
        <f>WEEKDAY(Tabla1[[#This Row],[Fecha]],2)</f>
        <v>6</v>
      </c>
      <c r="O4680" s="11" t="str">
        <f t="shared" si="73"/>
        <v>Sábado</v>
      </c>
    </row>
    <row r="4681" spans="1:15" x14ac:dyDescent="0.25">
      <c r="A4681" s="4">
        <v>41181</v>
      </c>
      <c r="B4681">
        <v>4</v>
      </c>
      <c r="C4681">
        <v>2</v>
      </c>
      <c r="D4681" s="5" t="s">
        <v>27</v>
      </c>
      <c r="E4681" s="6">
        <v>751.29</v>
      </c>
      <c r="F4681" s="6">
        <v>1301.0999999999999</v>
      </c>
      <c r="G4681" s="6">
        <v>2052.39</v>
      </c>
      <c r="H4681" s="6" t="str">
        <f>VLOOKUP(Tabla1[[#This Row],[Caja]],Originales!$I$3:$K$6,2,FALSE)</f>
        <v>Telde</v>
      </c>
      <c r="I4681" s="6" t="str">
        <f>VLOOKUP(Tabla1[[#This Row],[Caja]],Originales!$I$3:$K$6,3,FALSE)</f>
        <v>Las Palmas</v>
      </c>
      <c r="J4681" s="9" t="str">
        <f>VLOOKUP(Tabla1[[#This Row],[CodigoEmpleado]],Originales!$M$3:$P$13,2,FALSE)</f>
        <v>Bea</v>
      </c>
      <c r="K4681" s="10">
        <f>YEAR(Tabla1[[#This Row],[Fecha]])</f>
        <v>2012</v>
      </c>
      <c r="L4681" s="11">
        <f>MONTH(Tabla1[[#This Row],[Fecha]])</f>
        <v>9</v>
      </c>
      <c r="M4681" s="11">
        <f>DAY(Tabla1[[#This Row],[Fecha]])</f>
        <v>29</v>
      </c>
      <c r="N4681" s="11">
        <f>WEEKDAY(Tabla1[[#This Row],[Fecha]],2)</f>
        <v>6</v>
      </c>
      <c r="O4681" s="11" t="str">
        <f t="shared" si="73"/>
        <v>Sábado</v>
      </c>
    </row>
    <row r="4682" spans="1:15" x14ac:dyDescent="0.25">
      <c r="A4682" s="4">
        <v>41182</v>
      </c>
      <c r="B4682">
        <v>1</v>
      </c>
      <c r="C4682">
        <v>1</v>
      </c>
      <c r="D4682" s="5" t="s">
        <v>32</v>
      </c>
      <c r="E4682" s="6">
        <v>493.23</v>
      </c>
      <c r="F4682" s="6">
        <v>1090.21</v>
      </c>
      <c r="G4682" s="6">
        <v>1583.44</v>
      </c>
      <c r="H4682" s="6" t="str">
        <f>VLOOKUP(Tabla1[[#This Row],[Caja]],Originales!$I$3:$K$6,2,FALSE)</f>
        <v>Tenerife Norte</v>
      </c>
      <c r="I4682" s="6" t="str">
        <f>VLOOKUP(Tabla1[[#This Row],[Caja]],Originales!$I$3:$K$6,3,FALSE)</f>
        <v>Tenerife</v>
      </c>
      <c r="J4682" s="9" t="str">
        <f>VLOOKUP(Tabla1[[#This Row],[CodigoEmpleado]],Originales!$M$3:$P$13,2,FALSE)</f>
        <v>Ana</v>
      </c>
      <c r="K4682" s="10">
        <f>YEAR(Tabla1[[#This Row],[Fecha]])</f>
        <v>2012</v>
      </c>
      <c r="L4682" s="11">
        <f>MONTH(Tabla1[[#This Row],[Fecha]])</f>
        <v>9</v>
      </c>
      <c r="M4682" s="11">
        <f>DAY(Tabla1[[#This Row],[Fecha]])</f>
        <v>30</v>
      </c>
      <c r="N4682" s="11">
        <f>WEEKDAY(Tabla1[[#This Row],[Fecha]],2)</f>
        <v>7</v>
      </c>
      <c r="O4682" s="11" t="str">
        <f t="shared" si="73"/>
        <v>Domingo</v>
      </c>
    </row>
    <row r="4683" spans="1:15" x14ac:dyDescent="0.25">
      <c r="A4683" s="4">
        <v>41182</v>
      </c>
      <c r="B4683">
        <v>1</v>
      </c>
      <c r="C4683">
        <v>2</v>
      </c>
      <c r="D4683" s="5" t="s">
        <v>37</v>
      </c>
      <c r="E4683" s="6">
        <v>756.64</v>
      </c>
      <c r="F4683" s="6">
        <v>1322.3</v>
      </c>
      <c r="G4683" s="6">
        <v>2078.94</v>
      </c>
      <c r="H4683" s="6" t="str">
        <f>VLOOKUP(Tabla1[[#This Row],[Caja]],Originales!$I$3:$K$6,2,FALSE)</f>
        <v>Tenerife Norte</v>
      </c>
      <c r="I4683" s="6" t="str">
        <f>VLOOKUP(Tabla1[[#This Row],[Caja]],Originales!$I$3:$K$6,3,FALSE)</f>
        <v>Tenerife</v>
      </c>
      <c r="J4683" s="9" t="str">
        <f>VLOOKUP(Tabla1[[#This Row],[CodigoEmpleado]],Originales!$M$3:$P$13,2,FALSE)</f>
        <v>Luis</v>
      </c>
      <c r="K4683" s="10">
        <f>YEAR(Tabla1[[#This Row],[Fecha]])</f>
        <v>2012</v>
      </c>
      <c r="L4683" s="11">
        <f>MONTH(Tabla1[[#This Row],[Fecha]])</f>
        <v>9</v>
      </c>
      <c r="M4683" s="11">
        <f>DAY(Tabla1[[#This Row],[Fecha]])</f>
        <v>30</v>
      </c>
      <c r="N4683" s="11">
        <f>WEEKDAY(Tabla1[[#This Row],[Fecha]],2)</f>
        <v>7</v>
      </c>
      <c r="O4683" s="11" t="str">
        <f t="shared" si="73"/>
        <v>Domingo</v>
      </c>
    </row>
    <row r="4684" spans="1:15" x14ac:dyDescent="0.25">
      <c r="A4684" s="4">
        <v>41182</v>
      </c>
      <c r="B4684">
        <v>2</v>
      </c>
      <c r="C4684">
        <v>1</v>
      </c>
      <c r="D4684" s="5" t="s">
        <v>40</v>
      </c>
      <c r="E4684" s="6">
        <v>510.42</v>
      </c>
      <c r="F4684" s="6">
        <v>1130.06</v>
      </c>
      <c r="G4684" s="6">
        <v>1640.48</v>
      </c>
      <c r="H4684" s="6" t="str">
        <f>VLOOKUP(Tabla1[[#This Row],[Caja]],Originales!$I$3:$K$6,2,FALSE)</f>
        <v>Tenerife Sur</v>
      </c>
      <c r="I4684" s="6" t="str">
        <f>VLOOKUP(Tabla1[[#This Row],[Caja]],Originales!$I$3:$K$6,3,FALSE)</f>
        <v>Tenerife</v>
      </c>
      <c r="J4684" s="9" t="str">
        <f>VLOOKUP(Tabla1[[#This Row],[CodigoEmpleado]],Originales!$M$3:$P$13,2,FALSE)</f>
        <v>Pepe</v>
      </c>
      <c r="K4684" s="10">
        <f>YEAR(Tabla1[[#This Row],[Fecha]])</f>
        <v>2012</v>
      </c>
      <c r="L4684" s="11">
        <f>MONTH(Tabla1[[#This Row],[Fecha]])</f>
        <v>9</v>
      </c>
      <c r="M4684" s="11">
        <f>DAY(Tabla1[[#This Row],[Fecha]])</f>
        <v>30</v>
      </c>
      <c r="N4684" s="11">
        <f>WEEKDAY(Tabla1[[#This Row],[Fecha]],2)</f>
        <v>7</v>
      </c>
      <c r="O4684" s="11" t="str">
        <f t="shared" si="73"/>
        <v>Domingo</v>
      </c>
    </row>
    <row r="4685" spans="1:15" x14ac:dyDescent="0.25">
      <c r="A4685" s="4">
        <v>41182</v>
      </c>
      <c r="B4685">
        <v>2</v>
      </c>
      <c r="C4685">
        <v>2</v>
      </c>
      <c r="D4685" s="5" t="s">
        <v>41</v>
      </c>
      <c r="E4685" s="6">
        <v>681.99</v>
      </c>
      <c r="F4685" s="6">
        <v>1085.6300000000001</v>
      </c>
      <c r="G4685" s="6">
        <v>1767.62</v>
      </c>
      <c r="H4685" s="6" t="str">
        <f>VLOOKUP(Tabla1[[#This Row],[Caja]],Originales!$I$3:$K$6,2,FALSE)</f>
        <v>Tenerife Sur</v>
      </c>
      <c r="I4685" s="6" t="str">
        <f>VLOOKUP(Tabla1[[#This Row],[Caja]],Originales!$I$3:$K$6,3,FALSE)</f>
        <v>Tenerife</v>
      </c>
      <c r="J4685" s="9" t="str">
        <f>VLOOKUP(Tabla1[[#This Row],[CodigoEmpleado]],Originales!$M$3:$P$13,2,FALSE)</f>
        <v>Javi</v>
      </c>
      <c r="K4685" s="10">
        <f>YEAR(Tabla1[[#This Row],[Fecha]])</f>
        <v>2012</v>
      </c>
      <c r="L4685" s="11">
        <f>MONTH(Tabla1[[#This Row],[Fecha]])</f>
        <v>9</v>
      </c>
      <c r="M4685" s="11">
        <f>DAY(Tabla1[[#This Row],[Fecha]])</f>
        <v>30</v>
      </c>
      <c r="N4685" s="11">
        <f>WEEKDAY(Tabla1[[#This Row],[Fecha]],2)</f>
        <v>7</v>
      </c>
      <c r="O4685" s="11" t="str">
        <f t="shared" si="73"/>
        <v>Domingo</v>
      </c>
    </row>
    <row r="4686" spans="1:15" x14ac:dyDescent="0.25">
      <c r="A4686" s="4">
        <v>41182</v>
      </c>
      <c r="B4686">
        <v>3</v>
      </c>
      <c r="C4686">
        <v>1</v>
      </c>
      <c r="D4686" s="5" t="s">
        <v>43</v>
      </c>
      <c r="E4686" s="6">
        <v>545.98</v>
      </c>
      <c r="F4686" s="6">
        <v>1082.01</v>
      </c>
      <c r="G4686" s="6">
        <v>1627.99</v>
      </c>
      <c r="H4686" s="6" t="str">
        <f>VLOOKUP(Tabla1[[#This Row],[Caja]],Originales!$I$3:$K$6,2,FALSE)</f>
        <v>Las Canteras</v>
      </c>
      <c r="I4686" s="6" t="str">
        <f>VLOOKUP(Tabla1[[#This Row],[Caja]],Originales!$I$3:$K$6,3,FALSE)</f>
        <v>Las Palmas</v>
      </c>
      <c r="J4686" s="9" t="str">
        <f>VLOOKUP(Tabla1[[#This Row],[CodigoEmpleado]],Originales!$M$3:$P$13,2,FALSE)</f>
        <v>Jose</v>
      </c>
      <c r="K4686" s="10">
        <f>YEAR(Tabla1[[#This Row],[Fecha]])</f>
        <v>2012</v>
      </c>
      <c r="L4686" s="11">
        <f>MONTH(Tabla1[[#This Row],[Fecha]])</f>
        <v>9</v>
      </c>
      <c r="M4686" s="11">
        <f>DAY(Tabla1[[#This Row],[Fecha]])</f>
        <v>30</v>
      </c>
      <c r="N4686" s="11">
        <f>WEEKDAY(Tabla1[[#This Row],[Fecha]],2)</f>
        <v>7</v>
      </c>
      <c r="O4686" s="11" t="str">
        <f t="shared" si="73"/>
        <v>Domingo</v>
      </c>
    </row>
    <row r="4687" spans="1:15" x14ac:dyDescent="0.25">
      <c r="A4687" s="4">
        <v>41182</v>
      </c>
      <c r="B4687">
        <v>3</v>
      </c>
      <c r="C4687">
        <v>2</v>
      </c>
      <c r="D4687" s="5" t="s">
        <v>47</v>
      </c>
      <c r="E4687" s="6">
        <v>583.49</v>
      </c>
      <c r="F4687" s="6">
        <v>1273.83</v>
      </c>
      <c r="G4687" s="6">
        <v>1857.32</v>
      </c>
      <c r="H4687" s="6" t="str">
        <f>VLOOKUP(Tabla1[[#This Row],[Caja]],Originales!$I$3:$K$6,2,FALSE)</f>
        <v>Las Canteras</v>
      </c>
      <c r="I4687" s="6" t="str">
        <f>VLOOKUP(Tabla1[[#This Row],[Caja]],Originales!$I$3:$K$6,3,FALSE)</f>
        <v>Las Palmas</v>
      </c>
      <c r="J4687" s="9" t="str">
        <f>VLOOKUP(Tabla1[[#This Row],[CodigoEmpleado]],Originales!$M$3:$P$13,2,FALSE)</f>
        <v>Toño</v>
      </c>
      <c r="K4687" s="10">
        <f>YEAR(Tabla1[[#This Row],[Fecha]])</f>
        <v>2012</v>
      </c>
      <c r="L4687" s="11">
        <f>MONTH(Tabla1[[#This Row],[Fecha]])</f>
        <v>9</v>
      </c>
      <c r="M4687" s="11">
        <f>DAY(Tabla1[[#This Row],[Fecha]])</f>
        <v>30</v>
      </c>
      <c r="N4687" s="11">
        <f>WEEKDAY(Tabla1[[#This Row],[Fecha]],2)</f>
        <v>7</v>
      </c>
      <c r="O4687" s="11" t="str">
        <f t="shared" si="73"/>
        <v>Domingo</v>
      </c>
    </row>
    <row r="4688" spans="1:15" x14ac:dyDescent="0.25">
      <c r="A4688" s="4">
        <v>41182</v>
      </c>
      <c r="B4688">
        <v>4</v>
      </c>
      <c r="C4688">
        <v>1</v>
      </c>
      <c r="D4688" s="5" t="s">
        <v>24</v>
      </c>
      <c r="E4688" s="6">
        <v>496.6</v>
      </c>
      <c r="F4688" s="6">
        <v>1014.29</v>
      </c>
      <c r="G4688" s="6">
        <v>1510.89</v>
      </c>
      <c r="H4688" s="6" t="str">
        <f>VLOOKUP(Tabla1[[#This Row],[Caja]],Originales!$I$3:$K$6,2,FALSE)</f>
        <v>Telde</v>
      </c>
      <c r="I4688" s="6" t="str">
        <f>VLOOKUP(Tabla1[[#This Row],[Caja]],Originales!$I$3:$K$6,3,FALSE)</f>
        <v>Las Palmas</v>
      </c>
      <c r="J4688" s="9" t="str">
        <f>VLOOKUP(Tabla1[[#This Row],[CodigoEmpleado]],Originales!$M$3:$P$13,2,FALSE)</f>
        <v>Ana</v>
      </c>
      <c r="K4688" s="10">
        <f>YEAR(Tabla1[[#This Row],[Fecha]])</f>
        <v>2012</v>
      </c>
      <c r="L4688" s="11">
        <f>MONTH(Tabla1[[#This Row],[Fecha]])</f>
        <v>9</v>
      </c>
      <c r="M4688" s="11">
        <f>DAY(Tabla1[[#This Row],[Fecha]])</f>
        <v>30</v>
      </c>
      <c r="N4688" s="11">
        <f>WEEKDAY(Tabla1[[#This Row],[Fecha]],2)</f>
        <v>7</v>
      </c>
      <c r="O4688" s="11" t="str">
        <f t="shared" si="73"/>
        <v>Domingo</v>
      </c>
    </row>
    <row r="4689" spans="1:15" x14ac:dyDescent="0.25">
      <c r="A4689" s="4">
        <v>41182</v>
      </c>
      <c r="B4689">
        <v>4</v>
      </c>
      <c r="C4689">
        <v>2</v>
      </c>
      <c r="D4689" s="5" t="s">
        <v>30</v>
      </c>
      <c r="E4689" s="6">
        <v>674.19</v>
      </c>
      <c r="F4689" s="6">
        <v>1225.1600000000001</v>
      </c>
      <c r="G4689" s="6">
        <v>1899.35</v>
      </c>
      <c r="H4689" s="6" t="str">
        <f>VLOOKUP(Tabla1[[#This Row],[Caja]],Originales!$I$3:$K$6,2,FALSE)</f>
        <v>Telde</v>
      </c>
      <c r="I4689" s="6" t="str">
        <f>VLOOKUP(Tabla1[[#This Row],[Caja]],Originales!$I$3:$K$6,3,FALSE)</f>
        <v>Las Palmas</v>
      </c>
      <c r="J4689" s="9" t="str">
        <f>VLOOKUP(Tabla1[[#This Row],[CodigoEmpleado]],Originales!$M$3:$P$13,2,FALSE)</f>
        <v>Juan</v>
      </c>
      <c r="K4689" s="10">
        <f>YEAR(Tabla1[[#This Row],[Fecha]])</f>
        <v>2012</v>
      </c>
      <c r="L4689" s="11">
        <f>MONTH(Tabla1[[#This Row],[Fecha]])</f>
        <v>9</v>
      </c>
      <c r="M4689" s="11">
        <f>DAY(Tabla1[[#This Row],[Fecha]])</f>
        <v>30</v>
      </c>
      <c r="N4689" s="11">
        <f>WEEKDAY(Tabla1[[#This Row],[Fecha]],2)</f>
        <v>7</v>
      </c>
      <c r="O4689" s="11" t="str">
        <f t="shared" si="73"/>
        <v>Domingo</v>
      </c>
    </row>
    <row r="4690" spans="1:15" x14ac:dyDescent="0.25">
      <c r="A4690" s="4">
        <v>41183</v>
      </c>
      <c r="B4690">
        <v>1</v>
      </c>
      <c r="C4690">
        <v>1</v>
      </c>
      <c r="D4690" s="5" t="s">
        <v>16</v>
      </c>
      <c r="E4690" s="6">
        <v>703.86</v>
      </c>
      <c r="F4690" s="6">
        <v>1073.49</v>
      </c>
      <c r="G4690" s="6">
        <v>1777.35</v>
      </c>
      <c r="H4690" s="6" t="str">
        <f>VLOOKUP(Tabla1[[#This Row],[Caja]],Originales!$I$3:$K$6,2,FALSE)</f>
        <v>Tenerife Norte</v>
      </c>
      <c r="I4690" s="6" t="str">
        <f>VLOOKUP(Tabla1[[#This Row],[Caja]],Originales!$I$3:$K$6,3,FALSE)</f>
        <v>Tenerife</v>
      </c>
      <c r="J4690" s="9" t="str">
        <f>VLOOKUP(Tabla1[[#This Row],[CodigoEmpleado]],Originales!$M$3:$P$13,2,FALSE)</f>
        <v>Jorge</v>
      </c>
      <c r="K4690" s="10">
        <f>YEAR(Tabla1[[#This Row],[Fecha]])</f>
        <v>2012</v>
      </c>
      <c r="L4690" s="11">
        <f>MONTH(Tabla1[[#This Row],[Fecha]])</f>
        <v>10</v>
      </c>
      <c r="M4690" s="11">
        <f>DAY(Tabla1[[#This Row],[Fecha]])</f>
        <v>1</v>
      </c>
      <c r="N4690" s="11">
        <f>WEEKDAY(Tabla1[[#This Row],[Fecha]],2)</f>
        <v>1</v>
      </c>
      <c r="O4690" s="11" t="str">
        <f t="shared" si="73"/>
        <v>Lunes</v>
      </c>
    </row>
    <row r="4691" spans="1:15" x14ac:dyDescent="0.25">
      <c r="A4691" s="4">
        <v>41183</v>
      </c>
      <c r="B4691">
        <v>1</v>
      </c>
      <c r="C4691">
        <v>2</v>
      </c>
      <c r="D4691" s="5" t="s">
        <v>22</v>
      </c>
      <c r="E4691" s="6">
        <v>640.94000000000005</v>
      </c>
      <c r="F4691" s="6">
        <v>1278.55</v>
      </c>
      <c r="G4691" s="6">
        <v>1919.49</v>
      </c>
      <c r="H4691" s="6" t="str">
        <f>VLOOKUP(Tabla1[[#This Row],[Caja]],Originales!$I$3:$K$6,2,FALSE)</f>
        <v>Tenerife Norte</v>
      </c>
      <c r="I4691" s="6" t="str">
        <f>VLOOKUP(Tabla1[[#This Row],[Caja]],Originales!$I$3:$K$6,3,FALSE)</f>
        <v>Tenerife</v>
      </c>
      <c r="J4691" s="9" t="str">
        <f>VLOOKUP(Tabla1[[#This Row],[CodigoEmpleado]],Originales!$M$3:$P$13,2,FALSE)</f>
        <v>Paco</v>
      </c>
      <c r="K4691" s="10">
        <f>YEAR(Tabla1[[#This Row],[Fecha]])</f>
        <v>2012</v>
      </c>
      <c r="L4691" s="11">
        <f>MONTH(Tabla1[[#This Row],[Fecha]])</f>
        <v>10</v>
      </c>
      <c r="M4691" s="11">
        <f>DAY(Tabla1[[#This Row],[Fecha]])</f>
        <v>1</v>
      </c>
      <c r="N4691" s="11">
        <f>WEEKDAY(Tabla1[[#This Row],[Fecha]],2)</f>
        <v>1</v>
      </c>
      <c r="O4691" s="11" t="str">
        <f t="shared" si="73"/>
        <v>Lunes</v>
      </c>
    </row>
    <row r="4692" spans="1:15" x14ac:dyDescent="0.25">
      <c r="A4692" s="4">
        <v>41183</v>
      </c>
      <c r="B4692">
        <v>2</v>
      </c>
      <c r="C4692">
        <v>1</v>
      </c>
      <c r="D4692" s="5" t="s">
        <v>27</v>
      </c>
      <c r="E4692" s="6">
        <v>466.71</v>
      </c>
      <c r="F4692" s="6">
        <v>1089.8699999999999</v>
      </c>
      <c r="G4692" s="6">
        <v>1556.58</v>
      </c>
      <c r="H4692" s="6" t="str">
        <f>VLOOKUP(Tabla1[[#This Row],[Caja]],Originales!$I$3:$K$6,2,FALSE)</f>
        <v>Tenerife Sur</v>
      </c>
      <c r="I4692" s="6" t="str">
        <f>VLOOKUP(Tabla1[[#This Row],[Caja]],Originales!$I$3:$K$6,3,FALSE)</f>
        <v>Tenerife</v>
      </c>
      <c r="J4692" s="9" t="str">
        <f>VLOOKUP(Tabla1[[#This Row],[CodigoEmpleado]],Originales!$M$3:$P$13,2,FALSE)</f>
        <v>Bea</v>
      </c>
      <c r="K4692" s="10">
        <f>YEAR(Tabla1[[#This Row],[Fecha]])</f>
        <v>2012</v>
      </c>
      <c r="L4692" s="11">
        <f>MONTH(Tabla1[[#This Row],[Fecha]])</f>
        <v>10</v>
      </c>
      <c r="M4692" s="11">
        <f>DAY(Tabla1[[#This Row],[Fecha]])</f>
        <v>1</v>
      </c>
      <c r="N4692" s="11">
        <f>WEEKDAY(Tabla1[[#This Row],[Fecha]],2)</f>
        <v>1</v>
      </c>
      <c r="O4692" s="11" t="str">
        <f t="shared" si="73"/>
        <v>Lunes</v>
      </c>
    </row>
    <row r="4693" spans="1:15" x14ac:dyDescent="0.25">
      <c r="A4693" s="4">
        <v>41183</v>
      </c>
      <c r="B4693">
        <v>2</v>
      </c>
      <c r="C4693">
        <v>2</v>
      </c>
      <c r="D4693" s="5" t="s">
        <v>32</v>
      </c>
      <c r="E4693" s="6">
        <v>614.14</v>
      </c>
      <c r="F4693" s="6">
        <v>935.99</v>
      </c>
      <c r="G4693" s="6">
        <v>1550.13</v>
      </c>
      <c r="H4693" s="6" t="str">
        <f>VLOOKUP(Tabla1[[#This Row],[Caja]],Originales!$I$3:$K$6,2,FALSE)</f>
        <v>Tenerife Sur</v>
      </c>
      <c r="I4693" s="6" t="str">
        <f>VLOOKUP(Tabla1[[#This Row],[Caja]],Originales!$I$3:$K$6,3,FALSE)</f>
        <v>Tenerife</v>
      </c>
      <c r="J4693" s="9" t="str">
        <f>VLOOKUP(Tabla1[[#This Row],[CodigoEmpleado]],Originales!$M$3:$P$13,2,FALSE)</f>
        <v>Ana</v>
      </c>
      <c r="K4693" s="10">
        <f>YEAR(Tabla1[[#This Row],[Fecha]])</f>
        <v>2012</v>
      </c>
      <c r="L4693" s="11">
        <f>MONTH(Tabla1[[#This Row],[Fecha]])</f>
        <v>10</v>
      </c>
      <c r="M4693" s="11">
        <f>DAY(Tabla1[[#This Row],[Fecha]])</f>
        <v>1</v>
      </c>
      <c r="N4693" s="11">
        <f>WEEKDAY(Tabla1[[#This Row],[Fecha]],2)</f>
        <v>1</v>
      </c>
      <c r="O4693" s="11" t="str">
        <f t="shared" si="73"/>
        <v>Lunes</v>
      </c>
    </row>
    <row r="4694" spans="1:15" x14ac:dyDescent="0.25">
      <c r="A4694" s="4">
        <v>41183</v>
      </c>
      <c r="B4694">
        <v>3</v>
      </c>
      <c r="C4694">
        <v>1</v>
      </c>
      <c r="D4694" s="5" t="s">
        <v>37</v>
      </c>
      <c r="E4694" s="6">
        <v>514.29999999999995</v>
      </c>
      <c r="F4694" s="6">
        <v>1171.2</v>
      </c>
      <c r="G4694" s="6">
        <v>1685.5</v>
      </c>
      <c r="H4694" s="6" t="str">
        <f>VLOOKUP(Tabla1[[#This Row],[Caja]],Originales!$I$3:$K$6,2,FALSE)</f>
        <v>Las Canteras</v>
      </c>
      <c r="I4694" s="6" t="str">
        <f>VLOOKUP(Tabla1[[#This Row],[Caja]],Originales!$I$3:$K$6,3,FALSE)</f>
        <v>Las Palmas</v>
      </c>
      <c r="J4694" s="9" t="str">
        <f>VLOOKUP(Tabla1[[#This Row],[CodigoEmpleado]],Originales!$M$3:$P$13,2,FALSE)</f>
        <v>Luis</v>
      </c>
      <c r="K4694" s="10">
        <f>YEAR(Tabla1[[#This Row],[Fecha]])</f>
        <v>2012</v>
      </c>
      <c r="L4694" s="11">
        <f>MONTH(Tabla1[[#This Row],[Fecha]])</f>
        <v>10</v>
      </c>
      <c r="M4694" s="11">
        <f>DAY(Tabla1[[#This Row],[Fecha]])</f>
        <v>1</v>
      </c>
      <c r="N4694" s="11">
        <f>WEEKDAY(Tabla1[[#This Row],[Fecha]],2)</f>
        <v>1</v>
      </c>
      <c r="O4694" s="11" t="str">
        <f t="shared" si="73"/>
        <v>Lunes</v>
      </c>
    </row>
    <row r="4695" spans="1:15" x14ac:dyDescent="0.25">
      <c r="A4695" s="4">
        <v>41183</v>
      </c>
      <c r="B4695">
        <v>3</v>
      </c>
      <c r="C4695">
        <v>2</v>
      </c>
      <c r="D4695" s="5" t="s">
        <v>40</v>
      </c>
      <c r="E4695" s="6">
        <v>703.86</v>
      </c>
      <c r="F4695" s="6">
        <v>1280.1099999999999</v>
      </c>
      <c r="G4695" s="6">
        <v>1983.97</v>
      </c>
      <c r="H4695" s="6" t="str">
        <f>VLOOKUP(Tabla1[[#This Row],[Caja]],Originales!$I$3:$K$6,2,FALSE)</f>
        <v>Las Canteras</v>
      </c>
      <c r="I4695" s="6" t="str">
        <f>VLOOKUP(Tabla1[[#This Row],[Caja]],Originales!$I$3:$K$6,3,FALSE)</f>
        <v>Las Palmas</v>
      </c>
      <c r="J4695" s="9" t="str">
        <f>VLOOKUP(Tabla1[[#This Row],[CodigoEmpleado]],Originales!$M$3:$P$13,2,FALSE)</f>
        <v>Pepe</v>
      </c>
      <c r="K4695" s="10">
        <f>YEAR(Tabla1[[#This Row],[Fecha]])</f>
        <v>2012</v>
      </c>
      <c r="L4695" s="11">
        <f>MONTH(Tabla1[[#This Row],[Fecha]])</f>
        <v>10</v>
      </c>
      <c r="M4695" s="11">
        <f>DAY(Tabla1[[#This Row],[Fecha]])</f>
        <v>1</v>
      </c>
      <c r="N4695" s="11">
        <f>WEEKDAY(Tabla1[[#This Row],[Fecha]],2)</f>
        <v>1</v>
      </c>
      <c r="O4695" s="11" t="str">
        <f t="shared" si="73"/>
        <v>Lunes</v>
      </c>
    </row>
    <row r="4696" spans="1:15" x14ac:dyDescent="0.25">
      <c r="A4696" s="4">
        <v>41183</v>
      </c>
      <c r="B4696">
        <v>4</v>
      </c>
      <c r="C4696">
        <v>1</v>
      </c>
      <c r="D4696" s="5" t="s">
        <v>41</v>
      </c>
      <c r="E4696" s="6">
        <v>538.54</v>
      </c>
      <c r="F4696" s="6">
        <v>1119.69</v>
      </c>
      <c r="G4696" s="6">
        <v>1658.23</v>
      </c>
      <c r="H4696" s="6" t="str">
        <f>VLOOKUP(Tabla1[[#This Row],[Caja]],Originales!$I$3:$K$6,2,FALSE)</f>
        <v>Telde</v>
      </c>
      <c r="I4696" s="6" t="str">
        <f>VLOOKUP(Tabla1[[#This Row],[Caja]],Originales!$I$3:$K$6,3,FALSE)</f>
        <v>Las Palmas</v>
      </c>
      <c r="J4696" s="9" t="str">
        <f>VLOOKUP(Tabla1[[#This Row],[CodigoEmpleado]],Originales!$M$3:$P$13,2,FALSE)</f>
        <v>Javi</v>
      </c>
      <c r="K4696" s="10">
        <f>YEAR(Tabla1[[#This Row],[Fecha]])</f>
        <v>2012</v>
      </c>
      <c r="L4696" s="11">
        <f>MONTH(Tabla1[[#This Row],[Fecha]])</f>
        <v>10</v>
      </c>
      <c r="M4696" s="11">
        <f>DAY(Tabla1[[#This Row],[Fecha]])</f>
        <v>1</v>
      </c>
      <c r="N4696" s="11">
        <f>WEEKDAY(Tabla1[[#This Row],[Fecha]],2)</f>
        <v>1</v>
      </c>
      <c r="O4696" s="11" t="str">
        <f t="shared" si="73"/>
        <v>Lunes</v>
      </c>
    </row>
    <row r="4697" spans="1:15" x14ac:dyDescent="0.25">
      <c r="A4697" s="4">
        <v>41183</v>
      </c>
      <c r="B4697">
        <v>4</v>
      </c>
      <c r="C4697">
        <v>2</v>
      </c>
      <c r="D4697" s="5" t="s">
        <v>43</v>
      </c>
      <c r="E4697" s="6">
        <v>736.38</v>
      </c>
      <c r="F4697" s="6">
        <v>1162.75</v>
      </c>
      <c r="G4697" s="6">
        <v>1899.13</v>
      </c>
      <c r="H4697" s="6" t="str">
        <f>VLOOKUP(Tabla1[[#This Row],[Caja]],Originales!$I$3:$K$6,2,FALSE)</f>
        <v>Telde</v>
      </c>
      <c r="I4697" s="6" t="str">
        <f>VLOOKUP(Tabla1[[#This Row],[Caja]],Originales!$I$3:$K$6,3,FALSE)</f>
        <v>Las Palmas</v>
      </c>
      <c r="J4697" s="9" t="str">
        <f>VLOOKUP(Tabla1[[#This Row],[CodigoEmpleado]],Originales!$M$3:$P$13,2,FALSE)</f>
        <v>Jose</v>
      </c>
      <c r="K4697" s="10">
        <f>YEAR(Tabla1[[#This Row],[Fecha]])</f>
        <v>2012</v>
      </c>
      <c r="L4697" s="11">
        <f>MONTH(Tabla1[[#This Row],[Fecha]])</f>
        <v>10</v>
      </c>
      <c r="M4697" s="11">
        <f>DAY(Tabla1[[#This Row],[Fecha]])</f>
        <v>1</v>
      </c>
      <c r="N4697" s="11">
        <f>WEEKDAY(Tabla1[[#This Row],[Fecha]],2)</f>
        <v>1</v>
      </c>
      <c r="O4697" s="11" t="str">
        <f t="shared" si="73"/>
        <v>Lunes</v>
      </c>
    </row>
    <row r="4698" spans="1:15" x14ac:dyDescent="0.25">
      <c r="A4698" s="4">
        <v>41184</v>
      </c>
      <c r="B4698">
        <v>1</v>
      </c>
      <c r="C4698">
        <v>1</v>
      </c>
      <c r="D4698" s="5" t="s">
        <v>47</v>
      </c>
      <c r="E4698" s="6">
        <v>563.17999999999995</v>
      </c>
      <c r="F4698" s="6">
        <v>1149.75</v>
      </c>
      <c r="G4698" s="6">
        <v>1712.93</v>
      </c>
      <c r="H4698" s="6" t="str">
        <f>VLOOKUP(Tabla1[[#This Row],[Caja]],Originales!$I$3:$K$6,2,FALSE)</f>
        <v>Tenerife Norte</v>
      </c>
      <c r="I4698" s="6" t="str">
        <f>VLOOKUP(Tabla1[[#This Row],[Caja]],Originales!$I$3:$K$6,3,FALSE)</f>
        <v>Tenerife</v>
      </c>
      <c r="J4698" s="9" t="str">
        <f>VLOOKUP(Tabla1[[#This Row],[CodigoEmpleado]],Originales!$M$3:$P$13,2,FALSE)</f>
        <v>Toño</v>
      </c>
      <c r="K4698" s="10">
        <f>YEAR(Tabla1[[#This Row],[Fecha]])</f>
        <v>2012</v>
      </c>
      <c r="L4698" s="11">
        <f>MONTH(Tabla1[[#This Row],[Fecha]])</f>
        <v>10</v>
      </c>
      <c r="M4698" s="11">
        <f>DAY(Tabla1[[#This Row],[Fecha]])</f>
        <v>2</v>
      </c>
      <c r="N4698" s="11">
        <f>WEEKDAY(Tabla1[[#This Row],[Fecha]],2)</f>
        <v>2</v>
      </c>
      <c r="O4698" s="11" t="str">
        <f t="shared" si="73"/>
        <v>Martes</v>
      </c>
    </row>
    <row r="4699" spans="1:15" x14ac:dyDescent="0.25">
      <c r="A4699" s="4">
        <v>41184</v>
      </c>
      <c r="B4699">
        <v>1</v>
      </c>
      <c r="C4699">
        <v>2</v>
      </c>
      <c r="D4699" s="5" t="s">
        <v>24</v>
      </c>
      <c r="E4699" s="6">
        <v>658.56</v>
      </c>
      <c r="F4699" s="6">
        <v>1025.27</v>
      </c>
      <c r="G4699" s="6">
        <v>1683.83</v>
      </c>
      <c r="H4699" s="6" t="str">
        <f>VLOOKUP(Tabla1[[#This Row],[Caja]],Originales!$I$3:$K$6,2,FALSE)</f>
        <v>Tenerife Norte</v>
      </c>
      <c r="I4699" s="6" t="str">
        <f>VLOOKUP(Tabla1[[#This Row],[Caja]],Originales!$I$3:$K$6,3,FALSE)</f>
        <v>Tenerife</v>
      </c>
      <c r="J4699" s="9" t="str">
        <f>VLOOKUP(Tabla1[[#This Row],[CodigoEmpleado]],Originales!$M$3:$P$13,2,FALSE)</f>
        <v>Ana</v>
      </c>
      <c r="K4699" s="10">
        <f>YEAR(Tabla1[[#This Row],[Fecha]])</f>
        <v>2012</v>
      </c>
      <c r="L4699" s="11">
        <f>MONTH(Tabla1[[#This Row],[Fecha]])</f>
        <v>10</v>
      </c>
      <c r="M4699" s="11">
        <f>DAY(Tabla1[[#This Row],[Fecha]])</f>
        <v>2</v>
      </c>
      <c r="N4699" s="11">
        <f>WEEKDAY(Tabla1[[#This Row],[Fecha]],2)</f>
        <v>2</v>
      </c>
      <c r="O4699" s="11" t="str">
        <f t="shared" si="73"/>
        <v>Martes</v>
      </c>
    </row>
    <row r="4700" spans="1:15" x14ac:dyDescent="0.25">
      <c r="A4700" s="4">
        <v>41184</v>
      </c>
      <c r="B4700">
        <v>2</v>
      </c>
      <c r="C4700">
        <v>1</v>
      </c>
      <c r="D4700" s="5" t="s">
        <v>30</v>
      </c>
      <c r="E4700" s="6">
        <v>574.35</v>
      </c>
      <c r="F4700" s="6">
        <v>1166.76</v>
      </c>
      <c r="G4700" s="6">
        <v>1741.11</v>
      </c>
      <c r="H4700" s="6" t="str">
        <f>VLOOKUP(Tabla1[[#This Row],[Caja]],Originales!$I$3:$K$6,2,FALSE)</f>
        <v>Tenerife Sur</v>
      </c>
      <c r="I4700" s="6" t="str">
        <f>VLOOKUP(Tabla1[[#This Row],[Caja]],Originales!$I$3:$K$6,3,FALSE)</f>
        <v>Tenerife</v>
      </c>
      <c r="J4700" s="9" t="str">
        <f>VLOOKUP(Tabla1[[#This Row],[CodigoEmpleado]],Originales!$M$3:$P$13,2,FALSE)</f>
        <v>Juan</v>
      </c>
      <c r="K4700" s="10">
        <f>YEAR(Tabla1[[#This Row],[Fecha]])</f>
        <v>2012</v>
      </c>
      <c r="L4700" s="11">
        <f>MONTH(Tabla1[[#This Row],[Fecha]])</f>
        <v>10</v>
      </c>
      <c r="M4700" s="11">
        <f>DAY(Tabla1[[#This Row],[Fecha]])</f>
        <v>2</v>
      </c>
      <c r="N4700" s="11">
        <f>WEEKDAY(Tabla1[[#This Row],[Fecha]],2)</f>
        <v>2</v>
      </c>
      <c r="O4700" s="11" t="str">
        <f t="shared" si="73"/>
        <v>Martes</v>
      </c>
    </row>
    <row r="4701" spans="1:15" x14ac:dyDescent="0.25">
      <c r="A4701" s="4">
        <v>41184</v>
      </c>
      <c r="B4701">
        <v>2</v>
      </c>
      <c r="C4701">
        <v>2</v>
      </c>
      <c r="D4701" s="5" t="s">
        <v>16</v>
      </c>
      <c r="E4701" s="6">
        <v>570.70000000000005</v>
      </c>
      <c r="F4701" s="6">
        <v>1007.54</v>
      </c>
      <c r="G4701" s="6">
        <v>1578.24</v>
      </c>
      <c r="H4701" s="6" t="str">
        <f>VLOOKUP(Tabla1[[#This Row],[Caja]],Originales!$I$3:$K$6,2,FALSE)</f>
        <v>Tenerife Sur</v>
      </c>
      <c r="I4701" s="6" t="str">
        <f>VLOOKUP(Tabla1[[#This Row],[Caja]],Originales!$I$3:$K$6,3,FALSE)</f>
        <v>Tenerife</v>
      </c>
      <c r="J4701" s="9" t="str">
        <f>VLOOKUP(Tabla1[[#This Row],[CodigoEmpleado]],Originales!$M$3:$P$13,2,FALSE)</f>
        <v>Jorge</v>
      </c>
      <c r="K4701" s="10">
        <f>YEAR(Tabla1[[#This Row],[Fecha]])</f>
        <v>2012</v>
      </c>
      <c r="L4701" s="11">
        <f>MONTH(Tabla1[[#This Row],[Fecha]])</f>
        <v>10</v>
      </c>
      <c r="M4701" s="11">
        <f>DAY(Tabla1[[#This Row],[Fecha]])</f>
        <v>2</v>
      </c>
      <c r="N4701" s="11">
        <f>WEEKDAY(Tabla1[[#This Row],[Fecha]],2)</f>
        <v>2</v>
      </c>
      <c r="O4701" s="11" t="str">
        <f t="shared" si="73"/>
        <v>Martes</v>
      </c>
    </row>
    <row r="4702" spans="1:15" x14ac:dyDescent="0.25">
      <c r="A4702" s="4">
        <v>41184</v>
      </c>
      <c r="B4702">
        <v>3</v>
      </c>
      <c r="C4702">
        <v>1</v>
      </c>
      <c r="D4702" s="5" t="s">
        <v>22</v>
      </c>
      <c r="E4702" s="6">
        <v>437.85</v>
      </c>
      <c r="F4702" s="6">
        <v>1075.8699999999999</v>
      </c>
      <c r="G4702" s="6">
        <v>1513.72</v>
      </c>
      <c r="H4702" s="6" t="str">
        <f>VLOOKUP(Tabla1[[#This Row],[Caja]],Originales!$I$3:$K$6,2,FALSE)</f>
        <v>Las Canteras</v>
      </c>
      <c r="I4702" s="6" t="str">
        <f>VLOOKUP(Tabla1[[#This Row],[Caja]],Originales!$I$3:$K$6,3,FALSE)</f>
        <v>Las Palmas</v>
      </c>
      <c r="J4702" s="9" t="str">
        <f>VLOOKUP(Tabla1[[#This Row],[CodigoEmpleado]],Originales!$M$3:$P$13,2,FALSE)</f>
        <v>Paco</v>
      </c>
      <c r="K4702" s="10">
        <f>YEAR(Tabla1[[#This Row],[Fecha]])</f>
        <v>2012</v>
      </c>
      <c r="L4702" s="11">
        <f>MONTH(Tabla1[[#This Row],[Fecha]])</f>
        <v>10</v>
      </c>
      <c r="M4702" s="11">
        <f>DAY(Tabla1[[#This Row],[Fecha]])</f>
        <v>2</v>
      </c>
      <c r="N4702" s="11">
        <f>WEEKDAY(Tabla1[[#This Row],[Fecha]],2)</f>
        <v>2</v>
      </c>
      <c r="O4702" s="11" t="str">
        <f t="shared" si="73"/>
        <v>Martes</v>
      </c>
    </row>
    <row r="4703" spans="1:15" x14ac:dyDescent="0.25">
      <c r="A4703" s="4">
        <v>41184</v>
      </c>
      <c r="B4703">
        <v>3</v>
      </c>
      <c r="C4703">
        <v>2</v>
      </c>
      <c r="D4703" s="5" t="s">
        <v>27</v>
      </c>
      <c r="E4703" s="6">
        <v>608.44000000000005</v>
      </c>
      <c r="F4703" s="6">
        <v>1272.31</v>
      </c>
      <c r="G4703" s="6">
        <v>1880.75</v>
      </c>
      <c r="H4703" s="6" t="str">
        <f>VLOOKUP(Tabla1[[#This Row],[Caja]],Originales!$I$3:$K$6,2,FALSE)</f>
        <v>Las Canteras</v>
      </c>
      <c r="I4703" s="6" t="str">
        <f>VLOOKUP(Tabla1[[#This Row],[Caja]],Originales!$I$3:$K$6,3,FALSE)</f>
        <v>Las Palmas</v>
      </c>
      <c r="J4703" s="9" t="str">
        <f>VLOOKUP(Tabla1[[#This Row],[CodigoEmpleado]],Originales!$M$3:$P$13,2,FALSE)</f>
        <v>Bea</v>
      </c>
      <c r="K4703" s="10">
        <f>YEAR(Tabla1[[#This Row],[Fecha]])</f>
        <v>2012</v>
      </c>
      <c r="L4703" s="11">
        <f>MONTH(Tabla1[[#This Row],[Fecha]])</f>
        <v>10</v>
      </c>
      <c r="M4703" s="11">
        <f>DAY(Tabla1[[#This Row],[Fecha]])</f>
        <v>2</v>
      </c>
      <c r="N4703" s="11">
        <f>WEEKDAY(Tabla1[[#This Row],[Fecha]],2)</f>
        <v>2</v>
      </c>
      <c r="O4703" s="11" t="str">
        <f t="shared" si="73"/>
        <v>Martes</v>
      </c>
    </row>
    <row r="4704" spans="1:15" x14ac:dyDescent="0.25">
      <c r="A4704" s="4">
        <v>41184</v>
      </c>
      <c r="B4704">
        <v>4</v>
      </c>
      <c r="C4704">
        <v>1</v>
      </c>
      <c r="D4704" s="5" t="s">
        <v>32</v>
      </c>
      <c r="E4704" s="6">
        <v>586.12</v>
      </c>
      <c r="F4704" s="6">
        <v>1136.33</v>
      </c>
      <c r="G4704" s="6">
        <v>1722.45</v>
      </c>
      <c r="H4704" s="6" t="str">
        <f>VLOOKUP(Tabla1[[#This Row],[Caja]],Originales!$I$3:$K$6,2,FALSE)</f>
        <v>Telde</v>
      </c>
      <c r="I4704" s="6" t="str">
        <f>VLOOKUP(Tabla1[[#This Row],[Caja]],Originales!$I$3:$K$6,3,FALSE)</f>
        <v>Las Palmas</v>
      </c>
      <c r="J4704" s="9" t="str">
        <f>VLOOKUP(Tabla1[[#This Row],[CodigoEmpleado]],Originales!$M$3:$P$13,2,FALSE)</f>
        <v>Ana</v>
      </c>
      <c r="K4704" s="10">
        <f>YEAR(Tabla1[[#This Row],[Fecha]])</f>
        <v>2012</v>
      </c>
      <c r="L4704" s="11">
        <f>MONTH(Tabla1[[#This Row],[Fecha]])</f>
        <v>10</v>
      </c>
      <c r="M4704" s="11">
        <f>DAY(Tabla1[[#This Row],[Fecha]])</f>
        <v>2</v>
      </c>
      <c r="N4704" s="11">
        <f>WEEKDAY(Tabla1[[#This Row],[Fecha]],2)</f>
        <v>2</v>
      </c>
      <c r="O4704" s="11" t="str">
        <f t="shared" si="73"/>
        <v>Martes</v>
      </c>
    </row>
    <row r="4705" spans="1:15" x14ac:dyDescent="0.25">
      <c r="A4705" s="4">
        <v>41184</v>
      </c>
      <c r="B4705">
        <v>4</v>
      </c>
      <c r="C4705">
        <v>2</v>
      </c>
      <c r="D4705" s="5" t="s">
        <v>37</v>
      </c>
      <c r="E4705" s="6">
        <v>518.25</v>
      </c>
      <c r="F4705" s="6">
        <v>1071.68</v>
      </c>
      <c r="G4705" s="6">
        <v>1589.93</v>
      </c>
      <c r="H4705" s="6" t="str">
        <f>VLOOKUP(Tabla1[[#This Row],[Caja]],Originales!$I$3:$K$6,2,FALSE)</f>
        <v>Telde</v>
      </c>
      <c r="I4705" s="6" t="str">
        <f>VLOOKUP(Tabla1[[#This Row],[Caja]],Originales!$I$3:$K$6,3,FALSE)</f>
        <v>Las Palmas</v>
      </c>
      <c r="J4705" s="9" t="str">
        <f>VLOOKUP(Tabla1[[#This Row],[CodigoEmpleado]],Originales!$M$3:$P$13,2,FALSE)</f>
        <v>Luis</v>
      </c>
      <c r="K4705" s="10">
        <f>YEAR(Tabla1[[#This Row],[Fecha]])</f>
        <v>2012</v>
      </c>
      <c r="L4705" s="11">
        <f>MONTH(Tabla1[[#This Row],[Fecha]])</f>
        <v>10</v>
      </c>
      <c r="M4705" s="11">
        <f>DAY(Tabla1[[#This Row],[Fecha]])</f>
        <v>2</v>
      </c>
      <c r="N4705" s="11">
        <f>WEEKDAY(Tabla1[[#This Row],[Fecha]],2)</f>
        <v>2</v>
      </c>
      <c r="O4705" s="11" t="str">
        <f t="shared" si="73"/>
        <v>Martes</v>
      </c>
    </row>
    <row r="4706" spans="1:15" x14ac:dyDescent="0.25">
      <c r="A4706" s="4">
        <v>41185</v>
      </c>
      <c r="B4706">
        <v>1</v>
      </c>
      <c r="C4706">
        <v>1</v>
      </c>
      <c r="D4706" s="5" t="s">
        <v>40</v>
      </c>
      <c r="E4706" s="6">
        <v>454.7</v>
      </c>
      <c r="F4706" s="6">
        <v>1053.99</v>
      </c>
      <c r="G4706" s="6">
        <v>1508.69</v>
      </c>
      <c r="H4706" s="6" t="str">
        <f>VLOOKUP(Tabla1[[#This Row],[Caja]],Originales!$I$3:$K$6,2,FALSE)</f>
        <v>Tenerife Norte</v>
      </c>
      <c r="I4706" s="6" t="str">
        <f>VLOOKUP(Tabla1[[#This Row],[Caja]],Originales!$I$3:$K$6,3,FALSE)</f>
        <v>Tenerife</v>
      </c>
      <c r="J4706" s="9" t="str">
        <f>VLOOKUP(Tabla1[[#This Row],[CodigoEmpleado]],Originales!$M$3:$P$13,2,FALSE)</f>
        <v>Pepe</v>
      </c>
      <c r="K4706" s="10">
        <f>YEAR(Tabla1[[#This Row],[Fecha]])</f>
        <v>2012</v>
      </c>
      <c r="L4706" s="11">
        <f>MONTH(Tabla1[[#This Row],[Fecha]])</f>
        <v>10</v>
      </c>
      <c r="M4706" s="11">
        <f>DAY(Tabla1[[#This Row],[Fecha]])</f>
        <v>3</v>
      </c>
      <c r="N4706" s="11">
        <f>WEEKDAY(Tabla1[[#This Row],[Fecha]],2)</f>
        <v>3</v>
      </c>
      <c r="O4706" s="11" t="str">
        <f t="shared" si="73"/>
        <v>Miércoles</v>
      </c>
    </row>
    <row r="4707" spans="1:15" x14ac:dyDescent="0.25">
      <c r="A4707" s="4">
        <v>41185</v>
      </c>
      <c r="B4707">
        <v>1</v>
      </c>
      <c r="C4707">
        <v>2</v>
      </c>
      <c r="D4707" s="5" t="s">
        <v>41</v>
      </c>
      <c r="E4707" s="6">
        <v>637.79999999999995</v>
      </c>
      <c r="F4707" s="6">
        <v>1227.95</v>
      </c>
      <c r="G4707" s="6">
        <v>1865.75</v>
      </c>
      <c r="H4707" s="6" t="str">
        <f>VLOOKUP(Tabla1[[#This Row],[Caja]],Originales!$I$3:$K$6,2,FALSE)</f>
        <v>Tenerife Norte</v>
      </c>
      <c r="I4707" s="6" t="str">
        <f>VLOOKUP(Tabla1[[#This Row],[Caja]],Originales!$I$3:$K$6,3,FALSE)</f>
        <v>Tenerife</v>
      </c>
      <c r="J4707" s="9" t="str">
        <f>VLOOKUP(Tabla1[[#This Row],[CodigoEmpleado]],Originales!$M$3:$P$13,2,FALSE)</f>
        <v>Javi</v>
      </c>
      <c r="K4707" s="10">
        <f>YEAR(Tabla1[[#This Row],[Fecha]])</f>
        <v>2012</v>
      </c>
      <c r="L4707" s="11">
        <f>MONTH(Tabla1[[#This Row],[Fecha]])</f>
        <v>10</v>
      </c>
      <c r="M4707" s="11">
        <f>DAY(Tabla1[[#This Row],[Fecha]])</f>
        <v>3</v>
      </c>
      <c r="N4707" s="11">
        <f>WEEKDAY(Tabla1[[#This Row],[Fecha]],2)</f>
        <v>3</v>
      </c>
      <c r="O4707" s="11" t="str">
        <f t="shared" si="73"/>
        <v>Miércoles</v>
      </c>
    </row>
    <row r="4708" spans="1:15" x14ac:dyDescent="0.25">
      <c r="A4708" s="4">
        <v>41185</v>
      </c>
      <c r="B4708">
        <v>2</v>
      </c>
      <c r="C4708">
        <v>1</v>
      </c>
      <c r="D4708" s="5" t="s">
        <v>43</v>
      </c>
      <c r="E4708" s="6">
        <v>649.29999999999995</v>
      </c>
      <c r="F4708" s="6">
        <v>1047.83</v>
      </c>
      <c r="G4708" s="6">
        <v>1697.13</v>
      </c>
      <c r="H4708" s="6" t="str">
        <f>VLOOKUP(Tabla1[[#This Row],[Caja]],Originales!$I$3:$K$6,2,FALSE)</f>
        <v>Tenerife Sur</v>
      </c>
      <c r="I4708" s="6" t="str">
        <f>VLOOKUP(Tabla1[[#This Row],[Caja]],Originales!$I$3:$K$6,3,FALSE)</f>
        <v>Tenerife</v>
      </c>
      <c r="J4708" s="9" t="str">
        <f>VLOOKUP(Tabla1[[#This Row],[CodigoEmpleado]],Originales!$M$3:$P$13,2,FALSE)</f>
        <v>Jose</v>
      </c>
      <c r="K4708" s="10">
        <f>YEAR(Tabla1[[#This Row],[Fecha]])</f>
        <v>2012</v>
      </c>
      <c r="L4708" s="11">
        <f>MONTH(Tabla1[[#This Row],[Fecha]])</f>
        <v>10</v>
      </c>
      <c r="M4708" s="11">
        <f>DAY(Tabla1[[#This Row],[Fecha]])</f>
        <v>3</v>
      </c>
      <c r="N4708" s="11">
        <f>WEEKDAY(Tabla1[[#This Row],[Fecha]],2)</f>
        <v>3</v>
      </c>
      <c r="O4708" s="11" t="str">
        <f t="shared" si="73"/>
        <v>Miércoles</v>
      </c>
    </row>
    <row r="4709" spans="1:15" x14ac:dyDescent="0.25">
      <c r="A4709" s="4">
        <v>41185</v>
      </c>
      <c r="B4709">
        <v>2</v>
      </c>
      <c r="C4709">
        <v>2</v>
      </c>
      <c r="D4709" s="5" t="s">
        <v>47</v>
      </c>
      <c r="E4709" s="6">
        <v>573.71</v>
      </c>
      <c r="F4709" s="6">
        <v>1065.67</v>
      </c>
      <c r="G4709" s="6">
        <v>1639.38</v>
      </c>
      <c r="H4709" s="6" t="str">
        <f>VLOOKUP(Tabla1[[#This Row],[Caja]],Originales!$I$3:$K$6,2,FALSE)</f>
        <v>Tenerife Sur</v>
      </c>
      <c r="I4709" s="6" t="str">
        <f>VLOOKUP(Tabla1[[#This Row],[Caja]],Originales!$I$3:$K$6,3,FALSE)</f>
        <v>Tenerife</v>
      </c>
      <c r="J4709" s="9" t="str">
        <f>VLOOKUP(Tabla1[[#This Row],[CodigoEmpleado]],Originales!$M$3:$P$13,2,FALSE)</f>
        <v>Toño</v>
      </c>
      <c r="K4709" s="10">
        <f>YEAR(Tabla1[[#This Row],[Fecha]])</f>
        <v>2012</v>
      </c>
      <c r="L4709" s="11">
        <f>MONTH(Tabla1[[#This Row],[Fecha]])</f>
        <v>10</v>
      </c>
      <c r="M4709" s="11">
        <f>DAY(Tabla1[[#This Row],[Fecha]])</f>
        <v>3</v>
      </c>
      <c r="N4709" s="11">
        <f>WEEKDAY(Tabla1[[#This Row],[Fecha]],2)</f>
        <v>3</v>
      </c>
      <c r="O4709" s="11" t="str">
        <f t="shared" si="73"/>
        <v>Miércoles</v>
      </c>
    </row>
    <row r="4710" spans="1:15" x14ac:dyDescent="0.25">
      <c r="A4710" s="4">
        <v>41185</v>
      </c>
      <c r="B4710">
        <v>3</v>
      </c>
      <c r="C4710">
        <v>1</v>
      </c>
      <c r="D4710" s="5" t="s">
        <v>24</v>
      </c>
      <c r="E4710" s="6">
        <v>571.74</v>
      </c>
      <c r="F4710" s="6">
        <v>1151.77</v>
      </c>
      <c r="G4710" s="6">
        <v>1723.51</v>
      </c>
      <c r="H4710" s="6" t="str">
        <f>VLOOKUP(Tabla1[[#This Row],[Caja]],Originales!$I$3:$K$6,2,FALSE)</f>
        <v>Las Canteras</v>
      </c>
      <c r="I4710" s="6" t="str">
        <f>VLOOKUP(Tabla1[[#This Row],[Caja]],Originales!$I$3:$K$6,3,FALSE)</f>
        <v>Las Palmas</v>
      </c>
      <c r="J4710" s="9" t="str">
        <f>VLOOKUP(Tabla1[[#This Row],[CodigoEmpleado]],Originales!$M$3:$P$13,2,FALSE)</f>
        <v>Ana</v>
      </c>
      <c r="K4710" s="10">
        <f>YEAR(Tabla1[[#This Row],[Fecha]])</f>
        <v>2012</v>
      </c>
      <c r="L4710" s="11">
        <f>MONTH(Tabla1[[#This Row],[Fecha]])</f>
        <v>10</v>
      </c>
      <c r="M4710" s="11">
        <f>DAY(Tabla1[[#This Row],[Fecha]])</f>
        <v>3</v>
      </c>
      <c r="N4710" s="11">
        <f>WEEKDAY(Tabla1[[#This Row],[Fecha]],2)</f>
        <v>3</v>
      </c>
      <c r="O4710" s="11" t="str">
        <f t="shared" si="73"/>
        <v>Miércoles</v>
      </c>
    </row>
    <row r="4711" spans="1:15" x14ac:dyDescent="0.25">
      <c r="A4711" s="4">
        <v>41185</v>
      </c>
      <c r="B4711">
        <v>3</v>
      </c>
      <c r="C4711">
        <v>2</v>
      </c>
      <c r="D4711" s="5" t="s">
        <v>30</v>
      </c>
      <c r="E4711" s="6">
        <v>709.87</v>
      </c>
      <c r="F4711" s="6">
        <v>1211.31</v>
      </c>
      <c r="G4711" s="6">
        <v>1921.18</v>
      </c>
      <c r="H4711" s="6" t="str">
        <f>VLOOKUP(Tabla1[[#This Row],[Caja]],Originales!$I$3:$K$6,2,FALSE)</f>
        <v>Las Canteras</v>
      </c>
      <c r="I4711" s="6" t="str">
        <f>VLOOKUP(Tabla1[[#This Row],[Caja]],Originales!$I$3:$K$6,3,FALSE)</f>
        <v>Las Palmas</v>
      </c>
      <c r="J4711" s="9" t="str">
        <f>VLOOKUP(Tabla1[[#This Row],[CodigoEmpleado]],Originales!$M$3:$P$13,2,FALSE)</f>
        <v>Juan</v>
      </c>
      <c r="K4711" s="10">
        <f>YEAR(Tabla1[[#This Row],[Fecha]])</f>
        <v>2012</v>
      </c>
      <c r="L4711" s="11">
        <f>MONTH(Tabla1[[#This Row],[Fecha]])</f>
        <v>10</v>
      </c>
      <c r="M4711" s="11">
        <f>DAY(Tabla1[[#This Row],[Fecha]])</f>
        <v>3</v>
      </c>
      <c r="N4711" s="11">
        <f>WEEKDAY(Tabla1[[#This Row],[Fecha]],2)</f>
        <v>3</v>
      </c>
      <c r="O4711" s="11" t="str">
        <f t="shared" si="73"/>
        <v>Miércoles</v>
      </c>
    </row>
    <row r="4712" spans="1:15" x14ac:dyDescent="0.25">
      <c r="A4712" s="4">
        <v>41185</v>
      </c>
      <c r="B4712">
        <v>4</v>
      </c>
      <c r="C4712">
        <v>1</v>
      </c>
      <c r="D4712" s="5" t="s">
        <v>16</v>
      </c>
      <c r="E4712" s="6">
        <v>588.04999999999995</v>
      </c>
      <c r="F4712" s="6">
        <v>1174.52</v>
      </c>
      <c r="G4712" s="6">
        <v>1762.57</v>
      </c>
      <c r="H4712" s="6" t="str">
        <f>VLOOKUP(Tabla1[[#This Row],[Caja]],Originales!$I$3:$K$6,2,FALSE)</f>
        <v>Telde</v>
      </c>
      <c r="I4712" s="6" t="str">
        <f>VLOOKUP(Tabla1[[#This Row],[Caja]],Originales!$I$3:$K$6,3,FALSE)</f>
        <v>Las Palmas</v>
      </c>
      <c r="J4712" s="9" t="str">
        <f>VLOOKUP(Tabla1[[#This Row],[CodigoEmpleado]],Originales!$M$3:$P$13,2,FALSE)</f>
        <v>Jorge</v>
      </c>
      <c r="K4712" s="10">
        <f>YEAR(Tabla1[[#This Row],[Fecha]])</f>
        <v>2012</v>
      </c>
      <c r="L4712" s="11">
        <f>MONTH(Tabla1[[#This Row],[Fecha]])</f>
        <v>10</v>
      </c>
      <c r="M4712" s="11">
        <f>DAY(Tabla1[[#This Row],[Fecha]])</f>
        <v>3</v>
      </c>
      <c r="N4712" s="11">
        <f>WEEKDAY(Tabla1[[#This Row],[Fecha]],2)</f>
        <v>3</v>
      </c>
      <c r="O4712" s="11" t="str">
        <f t="shared" si="73"/>
        <v>Miércoles</v>
      </c>
    </row>
    <row r="4713" spans="1:15" x14ac:dyDescent="0.25">
      <c r="A4713" s="4">
        <v>41185</v>
      </c>
      <c r="B4713">
        <v>4</v>
      </c>
      <c r="C4713">
        <v>2</v>
      </c>
      <c r="D4713" s="5" t="s">
        <v>22</v>
      </c>
      <c r="E4713" s="6">
        <v>704.85</v>
      </c>
      <c r="F4713" s="6">
        <v>1164.8</v>
      </c>
      <c r="G4713" s="6">
        <v>1869.65</v>
      </c>
      <c r="H4713" s="6" t="str">
        <f>VLOOKUP(Tabla1[[#This Row],[Caja]],Originales!$I$3:$K$6,2,FALSE)</f>
        <v>Telde</v>
      </c>
      <c r="I4713" s="6" t="str">
        <f>VLOOKUP(Tabla1[[#This Row],[Caja]],Originales!$I$3:$K$6,3,FALSE)</f>
        <v>Las Palmas</v>
      </c>
      <c r="J4713" s="9" t="str">
        <f>VLOOKUP(Tabla1[[#This Row],[CodigoEmpleado]],Originales!$M$3:$P$13,2,FALSE)</f>
        <v>Paco</v>
      </c>
      <c r="K4713" s="10">
        <f>YEAR(Tabla1[[#This Row],[Fecha]])</f>
        <v>2012</v>
      </c>
      <c r="L4713" s="11">
        <f>MONTH(Tabla1[[#This Row],[Fecha]])</f>
        <v>10</v>
      </c>
      <c r="M4713" s="11">
        <f>DAY(Tabla1[[#This Row],[Fecha]])</f>
        <v>3</v>
      </c>
      <c r="N4713" s="11">
        <f>WEEKDAY(Tabla1[[#This Row],[Fecha]],2)</f>
        <v>3</v>
      </c>
      <c r="O4713" s="11" t="str">
        <f t="shared" si="73"/>
        <v>Miércoles</v>
      </c>
    </row>
    <row r="4714" spans="1:15" x14ac:dyDescent="0.25">
      <c r="A4714" s="4">
        <v>41186</v>
      </c>
      <c r="B4714">
        <v>1</v>
      </c>
      <c r="C4714">
        <v>1</v>
      </c>
      <c r="D4714" s="5" t="s">
        <v>27</v>
      </c>
      <c r="E4714" s="6">
        <v>580.66999999999996</v>
      </c>
      <c r="F4714" s="6">
        <v>1066.4100000000001</v>
      </c>
      <c r="G4714" s="6">
        <v>1647.08</v>
      </c>
      <c r="H4714" s="6" t="str">
        <f>VLOOKUP(Tabla1[[#This Row],[Caja]],Originales!$I$3:$K$6,2,FALSE)</f>
        <v>Tenerife Norte</v>
      </c>
      <c r="I4714" s="6" t="str">
        <f>VLOOKUP(Tabla1[[#This Row],[Caja]],Originales!$I$3:$K$6,3,FALSE)</f>
        <v>Tenerife</v>
      </c>
      <c r="J4714" s="9" t="str">
        <f>VLOOKUP(Tabla1[[#This Row],[CodigoEmpleado]],Originales!$M$3:$P$13,2,FALSE)</f>
        <v>Bea</v>
      </c>
      <c r="K4714" s="10">
        <f>YEAR(Tabla1[[#This Row],[Fecha]])</f>
        <v>2012</v>
      </c>
      <c r="L4714" s="11">
        <f>MONTH(Tabla1[[#This Row],[Fecha]])</f>
        <v>10</v>
      </c>
      <c r="M4714" s="11">
        <f>DAY(Tabla1[[#This Row],[Fecha]])</f>
        <v>4</v>
      </c>
      <c r="N4714" s="11">
        <f>WEEKDAY(Tabla1[[#This Row],[Fecha]],2)</f>
        <v>4</v>
      </c>
      <c r="O4714" s="11" t="str">
        <f t="shared" si="73"/>
        <v>Jueves</v>
      </c>
    </row>
    <row r="4715" spans="1:15" x14ac:dyDescent="0.25">
      <c r="A4715" s="4">
        <v>41186</v>
      </c>
      <c r="B4715">
        <v>1</v>
      </c>
      <c r="C4715">
        <v>2</v>
      </c>
      <c r="D4715" s="5" t="s">
        <v>32</v>
      </c>
      <c r="E4715" s="6">
        <v>712.84</v>
      </c>
      <c r="F4715" s="6">
        <v>1363.31</v>
      </c>
      <c r="G4715" s="6">
        <v>2076.15</v>
      </c>
      <c r="H4715" s="6" t="str">
        <f>VLOOKUP(Tabla1[[#This Row],[Caja]],Originales!$I$3:$K$6,2,FALSE)</f>
        <v>Tenerife Norte</v>
      </c>
      <c r="I4715" s="6" t="str">
        <f>VLOOKUP(Tabla1[[#This Row],[Caja]],Originales!$I$3:$K$6,3,FALSE)</f>
        <v>Tenerife</v>
      </c>
      <c r="J4715" s="9" t="str">
        <f>VLOOKUP(Tabla1[[#This Row],[CodigoEmpleado]],Originales!$M$3:$P$13,2,FALSE)</f>
        <v>Ana</v>
      </c>
      <c r="K4715" s="10">
        <f>YEAR(Tabla1[[#This Row],[Fecha]])</f>
        <v>2012</v>
      </c>
      <c r="L4715" s="11">
        <f>MONTH(Tabla1[[#This Row],[Fecha]])</f>
        <v>10</v>
      </c>
      <c r="M4715" s="11">
        <f>DAY(Tabla1[[#This Row],[Fecha]])</f>
        <v>4</v>
      </c>
      <c r="N4715" s="11">
        <f>WEEKDAY(Tabla1[[#This Row],[Fecha]],2)</f>
        <v>4</v>
      </c>
      <c r="O4715" s="11" t="str">
        <f t="shared" si="73"/>
        <v>Jueves</v>
      </c>
    </row>
    <row r="4716" spans="1:15" x14ac:dyDescent="0.25">
      <c r="A4716" s="4">
        <v>41186</v>
      </c>
      <c r="B4716">
        <v>2</v>
      </c>
      <c r="C4716">
        <v>1</v>
      </c>
      <c r="D4716" s="5" t="s">
        <v>37</v>
      </c>
      <c r="E4716" s="6">
        <v>531.11</v>
      </c>
      <c r="F4716" s="6">
        <v>990.91</v>
      </c>
      <c r="G4716" s="6">
        <v>1522.02</v>
      </c>
      <c r="H4716" s="6" t="str">
        <f>VLOOKUP(Tabla1[[#This Row],[Caja]],Originales!$I$3:$K$6,2,FALSE)</f>
        <v>Tenerife Sur</v>
      </c>
      <c r="I4716" s="6" t="str">
        <f>VLOOKUP(Tabla1[[#This Row],[Caja]],Originales!$I$3:$K$6,3,FALSE)</f>
        <v>Tenerife</v>
      </c>
      <c r="J4716" s="9" t="str">
        <f>VLOOKUP(Tabla1[[#This Row],[CodigoEmpleado]],Originales!$M$3:$P$13,2,FALSE)</f>
        <v>Luis</v>
      </c>
      <c r="K4716" s="10">
        <f>YEAR(Tabla1[[#This Row],[Fecha]])</f>
        <v>2012</v>
      </c>
      <c r="L4716" s="11">
        <f>MONTH(Tabla1[[#This Row],[Fecha]])</f>
        <v>10</v>
      </c>
      <c r="M4716" s="11">
        <f>DAY(Tabla1[[#This Row],[Fecha]])</f>
        <v>4</v>
      </c>
      <c r="N4716" s="11">
        <f>WEEKDAY(Tabla1[[#This Row],[Fecha]],2)</f>
        <v>4</v>
      </c>
      <c r="O4716" s="11" t="str">
        <f t="shared" si="73"/>
        <v>Jueves</v>
      </c>
    </row>
    <row r="4717" spans="1:15" x14ac:dyDescent="0.25">
      <c r="A4717" s="4">
        <v>41186</v>
      </c>
      <c r="B4717">
        <v>2</v>
      </c>
      <c r="C4717">
        <v>2</v>
      </c>
      <c r="D4717" s="5" t="s">
        <v>40</v>
      </c>
      <c r="E4717" s="6">
        <v>798.14</v>
      </c>
      <c r="F4717" s="6">
        <v>1216.6500000000001</v>
      </c>
      <c r="G4717" s="6">
        <v>2014.79</v>
      </c>
      <c r="H4717" s="6" t="str">
        <f>VLOOKUP(Tabla1[[#This Row],[Caja]],Originales!$I$3:$K$6,2,FALSE)</f>
        <v>Tenerife Sur</v>
      </c>
      <c r="I4717" s="6" t="str">
        <f>VLOOKUP(Tabla1[[#This Row],[Caja]],Originales!$I$3:$K$6,3,FALSE)</f>
        <v>Tenerife</v>
      </c>
      <c r="J4717" s="9" t="str">
        <f>VLOOKUP(Tabla1[[#This Row],[CodigoEmpleado]],Originales!$M$3:$P$13,2,FALSE)</f>
        <v>Pepe</v>
      </c>
      <c r="K4717" s="10">
        <f>YEAR(Tabla1[[#This Row],[Fecha]])</f>
        <v>2012</v>
      </c>
      <c r="L4717" s="11">
        <f>MONTH(Tabla1[[#This Row],[Fecha]])</f>
        <v>10</v>
      </c>
      <c r="M4717" s="11">
        <f>DAY(Tabla1[[#This Row],[Fecha]])</f>
        <v>4</v>
      </c>
      <c r="N4717" s="11">
        <f>WEEKDAY(Tabla1[[#This Row],[Fecha]],2)</f>
        <v>4</v>
      </c>
      <c r="O4717" s="11" t="str">
        <f t="shared" si="73"/>
        <v>Jueves</v>
      </c>
    </row>
    <row r="4718" spans="1:15" x14ac:dyDescent="0.25">
      <c r="A4718" s="4">
        <v>41186</v>
      </c>
      <c r="B4718">
        <v>3</v>
      </c>
      <c r="C4718">
        <v>1</v>
      </c>
      <c r="D4718" s="5" t="s">
        <v>41</v>
      </c>
      <c r="E4718" s="6">
        <v>461.78</v>
      </c>
      <c r="F4718" s="6">
        <v>1104.25</v>
      </c>
      <c r="G4718" s="6">
        <v>1566.03</v>
      </c>
      <c r="H4718" s="6" t="str">
        <f>VLOOKUP(Tabla1[[#This Row],[Caja]],Originales!$I$3:$K$6,2,FALSE)</f>
        <v>Las Canteras</v>
      </c>
      <c r="I4718" s="6" t="str">
        <f>VLOOKUP(Tabla1[[#This Row],[Caja]],Originales!$I$3:$K$6,3,FALSE)</f>
        <v>Las Palmas</v>
      </c>
      <c r="J4718" s="9" t="str">
        <f>VLOOKUP(Tabla1[[#This Row],[CodigoEmpleado]],Originales!$M$3:$P$13,2,FALSE)</f>
        <v>Javi</v>
      </c>
      <c r="K4718" s="10">
        <f>YEAR(Tabla1[[#This Row],[Fecha]])</f>
        <v>2012</v>
      </c>
      <c r="L4718" s="11">
        <f>MONTH(Tabla1[[#This Row],[Fecha]])</f>
        <v>10</v>
      </c>
      <c r="M4718" s="11">
        <f>DAY(Tabla1[[#This Row],[Fecha]])</f>
        <v>4</v>
      </c>
      <c r="N4718" s="11">
        <f>WEEKDAY(Tabla1[[#This Row],[Fecha]],2)</f>
        <v>4</v>
      </c>
      <c r="O4718" s="11" t="str">
        <f t="shared" si="73"/>
        <v>Jueves</v>
      </c>
    </row>
    <row r="4719" spans="1:15" x14ac:dyDescent="0.25">
      <c r="A4719" s="4">
        <v>41186</v>
      </c>
      <c r="B4719">
        <v>3</v>
      </c>
      <c r="C4719">
        <v>2</v>
      </c>
      <c r="D4719" s="5" t="s">
        <v>43</v>
      </c>
      <c r="E4719" s="6">
        <v>699.52</v>
      </c>
      <c r="F4719" s="6">
        <v>1252.74</v>
      </c>
      <c r="G4719" s="6">
        <v>1952.26</v>
      </c>
      <c r="H4719" s="6" t="str">
        <f>VLOOKUP(Tabla1[[#This Row],[Caja]],Originales!$I$3:$K$6,2,FALSE)</f>
        <v>Las Canteras</v>
      </c>
      <c r="I4719" s="6" t="str">
        <f>VLOOKUP(Tabla1[[#This Row],[Caja]],Originales!$I$3:$K$6,3,FALSE)</f>
        <v>Las Palmas</v>
      </c>
      <c r="J4719" s="9" t="str">
        <f>VLOOKUP(Tabla1[[#This Row],[CodigoEmpleado]],Originales!$M$3:$P$13,2,FALSE)</f>
        <v>Jose</v>
      </c>
      <c r="K4719" s="10">
        <f>YEAR(Tabla1[[#This Row],[Fecha]])</f>
        <v>2012</v>
      </c>
      <c r="L4719" s="11">
        <f>MONTH(Tabla1[[#This Row],[Fecha]])</f>
        <v>10</v>
      </c>
      <c r="M4719" s="11">
        <f>DAY(Tabla1[[#This Row],[Fecha]])</f>
        <v>4</v>
      </c>
      <c r="N4719" s="11">
        <f>WEEKDAY(Tabla1[[#This Row],[Fecha]],2)</f>
        <v>4</v>
      </c>
      <c r="O4719" s="11" t="str">
        <f t="shared" si="73"/>
        <v>Jueves</v>
      </c>
    </row>
    <row r="4720" spans="1:15" x14ac:dyDescent="0.25">
      <c r="A4720" s="4">
        <v>41186</v>
      </c>
      <c r="B4720">
        <v>4</v>
      </c>
      <c r="C4720">
        <v>1</v>
      </c>
      <c r="D4720" s="5" t="s">
        <v>47</v>
      </c>
      <c r="E4720" s="6">
        <v>661.01</v>
      </c>
      <c r="F4720" s="6">
        <v>1063.67</v>
      </c>
      <c r="G4720" s="6">
        <v>1724.68</v>
      </c>
      <c r="H4720" s="6" t="str">
        <f>VLOOKUP(Tabla1[[#This Row],[Caja]],Originales!$I$3:$K$6,2,FALSE)</f>
        <v>Telde</v>
      </c>
      <c r="I4720" s="6" t="str">
        <f>VLOOKUP(Tabla1[[#This Row],[Caja]],Originales!$I$3:$K$6,3,FALSE)</f>
        <v>Las Palmas</v>
      </c>
      <c r="J4720" s="9" t="str">
        <f>VLOOKUP(Tabla1[[#This Row],[CodigoEmpleado]],Originales!$M$3:$P$13,2,FALSE)</f>
        <v>Toño</v>
      </c>
      <c r="K4720" s="10">
        <f>YEAR(Tabla1[[#This Row],[Fecha]])</f>
        <v>2012</v>
      </c>
      <c r="L4720" s="11">
        <f>MONTH(Tabla1[[#This Row],[Fecha]])</f>
        <v>10</v>
      </c>
      <c r="M4720" s="11">
        <f>DAY(Tabla1[[#This Row],[Fecha]])</f>
        <v>4</v>
      </c>
      <c r="N4720" s="11">
        <f>WEEKDAY(Tabla1[[#This Row],[Fecha]],2)</f>
        <v>4</v>
      </c>
      <c r="O4720" s="11" t="str">
        <f t="shared" si="73"/>
        <v>Jueves</v>
      </c>
    </row>
    <row r="4721" spans="1:15" x14ac:dyDescent="0.25">
      <c r="A4721" s="4">
        <v>41186</v>
      </c>
      <c r="B4721">
        <v>4</v>
      </c>
      <c r="C4721">
        <v>2</v>
      </c>
      <c r="D4721" s="5" t="s">
        <v>24</v>
      </c>
      <c r="E4721" s="6">
        <v>456.62</v>
      </c>
      <c r="F4721" s="6">
        <v>1108.42</v>
      </c>
      <c r="G4721" s="6">
        <v>1565.04</v>
      </c>
      <c r="H4721" s="6" t="str">
        <f>VLOOKUP(Tabla1[[#This Row],[Caja]],Originales!$I$3:$K$6,2,FALSE)</f>
        <v>Telde</v>
      </c>
      <c r="I4721" s="6" t="str">
        <f>VLOOKUP(Tabla1[[#This Row],[Caja]],Originales!$I$3:$K$6,3,FALSE)</f>
        <v>Las Palmas</v>
      </c>
      <c r="J4721" s="9" t="str">
        <f>VLOOKUP(Tabla1[[#This Row],[CodigoEmpleado]],Originales!$M$3:$P$13,2,FALSE)</f>
        <v>Ana</v>
      </c>
      <c r="K4721" s="10">
        <f>YEAR(Tabla1[[#This Row],[Fecha]])</f>
        <v>2012</v>
      </c>
      <c r="L4721" s="11">
        <f>MONTH(Tabla1[[#This Row],[Fecha]])</f>
        <v>10</v>
      </c>
      <c r="M4721" s="11">
        <f>DAY(Tabla1[[#This Row],[Fecha]])</f>
        <v>4</v>
      </c>
      <c r="N4721" s="11">
        <f>WEEKDAY(Tabla1[[#This Row],[Fecha]],2)</f>
        <v>4</v>
      </c>
      <c r="O4721" s="11" t="str">
        <f t="shared" si="73"/>
        <v>Jueves</v>
      </c>
    </row>
    <row r="4722" spans="1:15" x14ac:dyDescent="0.25">
      <c r="A4722" s="4">
        <v>41187</v>
      </c>
      <c r="B4722">
        <v>1</v>
      </c>
      <c r="C4722">
        <v>1</v>
      </c>
      <c r="D4722" s="5" t="s">
        <v>30</v>
      </c>
      <c r="E4722" s="6">
        <v>546.34</v>
      </c>
      <c r="F4722" s="6">
        <v>1058.23</v>
      </c>
      <c r="G4722" s="6">
        <v>1604.57</v>
      </c>
      <c r="H4722" s="6" t="str">
        <f>VLOOKUP(Tabla1[[#This Row],[Caja]],Originales!$I$3:$K$6,2,FALSE)</f>
        <v>Tenerife Norte</v>
      </c>
      <c r="I4722" s="6" t="str">
        <f>VLOOKUP(Tabla1[[#This Row],[Caja]],Originales!$I$3:$K$6,3,FALSE)</f>
        <v>Tenerife</v>
      </c>
      <c r="J4722" s="9" t="str">
        <f>VLOOKUP(Tabla1[[#This Row],[CodigoEmpleado]],Originales!$M$3:$P$13,2,FALSE)</f>
        <v>Juan</v>
      </c>
      <c r="K4722" s="10">
        <f>YEAR(Tabla1[[#This Row],[Fecha]])</f>
        <v>2012</v>
      </c>
      <c r="L4722" s="11">
        <f>MONTH(Tabla1[[#This Row],[Fecha]])</f>
        <v>10</v>
      </c>
      <c r="M4722" s="11">
        <f>DAY(Tabla1[[#This Row],[Fecha]])</f>
        <v>5</v>
      </c>
      <c r="N4722" s="11">
        <f>WEEKDAY(Tabla1[[#This Row],[Fecha]],2)</f>
        <v>5</v>
      </c>
      <c r="O4722" s="11" t="str">
        <f t="shared" si="73"/>
        <v>Viernes</v>
      </c>
    </row>
    <row r="4723" spans="1:15" x14ac:dyDescent="0.25">
      <c r="A4723" s="4">
        <v>41187</v>
      </c>
      <c r="B4723">
        <v>1</v>
      </c>
      <c r="C4723">
        <v>2</v>
      </c>
      <c r="D4723" s="5" t="s">
        <v>16</v>
      </c>
      <c r="E4723" s="6">
        <v>745.23</v>
      </c>
      <c r="F4723" s="6">
        <v>1353.73</v>
      </c>
      <c r="G4723" s="6">
        <v>2098.96</v>
      </c>
      <c r="H4723" s="6" t="str">
        <f>VLOOKUP(Tabla1[[#This Row],[Caja]],Originales!$I$3:$K$6,2,FALSE)</f>
        <v>Tenerife Norte</v>
      </c>
      <c r="I4723" s="6" t="str">
        <f>VLOOKUP(Tabla1[[#This Row],[Caja]],Originales!$I$3:$K$6,3,FALSE)</f>
        <v>Tenerife</v>
      </c>
      <c r="J4723" s="9" t="str">
        <f>VLOOKUP(Tabla1[[#This Row],[CodigoEmpleado]],Originales!$M$3:$P$13,2,FALSE)</f>
        <v>Jorge</v>
      </c>
      <c r="K4723" s="10">
        <f>YEAR(Tabla1[[#This Row],[Fecha]])</f>
        <v>2012</v>
      </c>
      <c r="L4723" s="11">
        <f>MONTH(Tabla1[[#This Row],[Fecha]])</f>
        <v>10</v>
      </c>
      <c r="M4723" s="11">
        <f>DAY(Tabla1[[#This Row],[Fecha]])</f>
        <v>5</v>
      </c>
      <c r="N4723" s="11">
        <f>WEEKDAY(Tabla1[[#This Row],[Fecha]],2)</f>
        <v>5</v>
      </c>
      <c r="O4723" s="11" t="str">
        <f t="shared" si="73"/>
        <v>Viernes</v>
      </c>
    </row>
    <row r="4724" spans="1:15" x14ac:dyDescent="0.25">
      <c r="A4724" s="4">
        <v>41187</v>
      </c>
      <c r="B4724">
        <v>2</v>
      </c>
      <c r="C4724">
        <v>1</v>
      </c>
      <c r="D4724" s="5" t="s">
        <v>22</v>
      </c>
      <c r="E4724" s="6">
        <v>559.38</v>
      </c>
      <c r="F4724" s="6">
        <v>1134.3900000000001</v>
      </c>
      <c r="G4724" s="6">
        <v>1693.77</v>
      </c>
      <c r="H4724" s="6" t="str">
        <f>VLOOKUP(Tabla1[[#This Row],[Caja]],Originales!$I$3:$K$6,2,FALSE)</f>
        <v>Tenerife Sur</v>
      </c>
      <c r="I4724" s="6" t="str">
        <f>VLOOKUP(Tabla1[[#This Row],[Caja]],Originales!$I$3:$K$6,3,FALSE)</f>
        <v>Tenerife</v>
      </c>
      <c r="J4724" s="9" t="str">
        <f>VLOOKUP(Tabla1[[#This Row],[CodigoEmpleado]],Originales!$M$3:$P$13,2,FALSE)</f>
        <v>Paco</v>
      </c>
      <c r="K4724" s="10">
        <f>YEAR(Tabla1[[#This Row],[Fecha]])</f>
        <v>2012</v>
      </c>
      <c r="L4724" s="11">
        <f>MONTH(Tabla1[[#This Row],[Fecha]])</f>
        <v>10</v>
      </c>
      <c r="M4724" s="11">
        <f>DAY(Tabla1[[#This Row],[Fecha]])</f>
        <v>5</v>
      </c>
      <c r="N4724" s="11">
        <f>WEEKDAY(Tabla1[[#This Row],[Fecha]],2)</f>
        <v>5</v>
      </c>
      <c r="O4724" s="11" t="str">
        <f t="shared" si="73"/>
        <v>Viernes</v>
      </c>
    </row>
    <row r="4725" spans="1:15" x14ac:dyDescent="0.25">
      <c r="A4725" s="4">
        <v>41187</v>
      </c>
      <c r="B4725">
        <v>2</v>
      </c>
      <c r="C4725">
        <v>2</v>
      </c>
      <c r="D4725" s="5" t="s">
        <v>27</v>
      </c>
      <c r="E4725" s="6">
        <v>597.92999999999995</v>
      </c>
      <c r="F4725" s="6">
        <v>1152.8900000000001</v>
      </c>
      <c r="G4725" s="6">
        <v>1750.82</v>
      </c>
      <c r="H4725" s="6" t="str">
        <f>VLOOKUP(Tabla1[[#This Row],[Caja]],Originales!$I$3:$K$6,2,FALSE)</f>
        <v>Tenerife Sur</v>
      </c>
      <c r="I4725" s="6" t="str">
        <f>VLOOKUP(Tabla1[[#This Row],[Caja]],Originales!$I$3:$K$6,3,FALSE)</f>
        <v>Tenerife</v>
      </c>
      <c r="J4725" s="9" t="str">
        <f>VLOOKUP(Tabla1[[#This Row],[CodigoEmpleado]],Originales!$M$3:$P$13,2,FALSE)</f>
        <v>Bea</v>
      </c>
      <c r="K4725" s="10">
        <f>YEAR(Tabla1[[#This Row],[Fecha]])</f>
        <v>2012</v>
      </c>
      <c r="L4725" s="11">
        <f>MONTH(Tabla1[[#This Row],[Fecha]])</f>
        <v>10</v>
      </c>
      <c r="M4725" s="11">
        <f>DAY(Tabla1[[#This Row],[Fecha]])</f>
        <v>5</v>
      </c>
      <c r="N4725" s="11">
        <f>WEEKDAY(Tabla1[[#This Row],[Fecha]],2)</f>
        <v>5</v>
      </c>
      <c r="O4725" s="11" t="str">
        <f t="shared" si="73"/>
        <v>Viernes</v>
      </c>
    </row>
    <row r="4726" spans="1:15" x14ac:dyDescent="0.25">
      <c r="A4726" s="4">
        <v>41187</v>
      </c>
      <c r="B4726">
        <v>3</v>
      </c>
      <c r="C4726">
        <v>1</v>
      </c>
      <c r="D4726" s="5" t="s">
        <v>32</v>
      </c>
      <c r="E4726" s="6">
        <v>620.29999999999995</v>
      </c>
      <c r="F4726" s="6">
        <v>1156.58</v>
      </c>
      <c r="G4726" s="6">
        <v>1776.88</v>
      </c>
      <c r="H4726" s="6" t="str">
        <f>VLOOKUP(Tabla1[[#This Row],[Caja]],Originales!$I$3:$K$6,2,FALSE)</f>
        <v>Las Canteras</v>
      </c>
      <c r="I4726" s="6" t="str">
        <f>VLOOKUP(Tabla1[[#This Row],[Caja]],Originales!$I$3:$K$6,3,FALSE)</f>
        <v>Las Palmas</v>
      </c>
      <c r="J4726" s="9" t="str">
        <f>VLOOKUP(Tabla1[[#This Row],[CodigoEmpleado]],Originales!$M$3:$P$13,2,FALSE)</f>
        <v>Ana</v>
      </c>
      <c r="K4726" s="10">
        <f>YEAR(Tabla1[[#This Row],[Fecha]])</f>
        <v>2012</v>
      </c>
      <c r="L4726" s="11">
        <f>MONTH(Tabla1[[#This Row],[Fecha]])</f>
        <v>10</v>
      </c>
      <c r="M4726" s="11">
        <f>DAY(Tabla1[[#This Row],[Fecha]])</f>
        <v>5</v>
      </c>
      <c r="N4726" s="11">
        <f>WEEKDAY(Tabla1[[#This Row],[Fecha]],2)</f>
        <v>5</v>
      </c>
      <c r="O4726" s="11" t="str">
        <f t="shared" si="73"/>
        <v>Viernes</v>
      </c>
    </row>
    <row r="4727" spans="1:15" x14ac:dyDescent="0.25">
      <c r="A4727" s="4">
        <v>41187</v>
      </c>
      <c r="B4727">
        <v>3</v>
      </c>
      <c r="C4727">
        <v>2</v>
      </c>
      <c r="D4727" s="5" t="s">
        <v>37</v>
      </c>
      <c r="E4727" s="6">
        <v>706.06</v>
      </c>
      <c r="F4727" s="6">
        <v>1260.29</v>
      </c>
      <c r="G4727" s="6">
        <v>1966.35</v>
      </c>
      <c r="H4727" s="6" t="str">
        <f>VLOOKUP(Tabla1[[#This Row],[Caja]],Originales!$I$3:$K$6,2,FALSE)</f>
        <v>Las Canteras</v>
      </c>
      <c r="I4727" s="6" t="str">
        <f>VLOOKUP(Tabla1[[#This Row],[Caja]],Originales!$I$3:$K$6,3,FALSE)</f>
        <v>Las Palmas</v>
      </c>
      <c r="J4727" s="9" t="str">
        <f>VLOOKUP(Tabla1[[#This Row],[CodigoEmpleado]],Originales!$M$3:$P$13,2,FALSE)</f>
        <v>Luis</v>
      </c>
      <c r="K4727" s="10">
        <f>YEAR(Tabla1[[#This Row],[Fecha]])</f>
        <v>2012</v>
      </c>
      <c r="L4727" s="11">
        <f>MONTH(Tabla1[[#This Row],[Fecha]])</f>
        <v>10</v>
      </c>
      <c r="M4727" s="11">
        <f>DAY(Tabla1[[#This Row],[Fecha]])</f>
        <v>5</v>
      </c>
      <c r="N4727" s="11">
        <f>WEEKDAY(Tabla1[[#This Row],[Fecha]],2)</f>
        <v>5</v>
      </c>
      <c r="O4727" s="11" t="str">
        <f t="shared" si="73"/>
        <v>Viernes</v>
      </c>
    </row>
    <row r="4728" spans="1:15" x14ac:dyDescent="0.25">
      <c r="A4728" s="4">
        <v>41187</v>
      </c>
      <c r="B4728">
        <v>4</v>
      </c>
      <c r="C4728">
        <v>1</v>
      </c>
      <c r="D4728" s="5" t="s">
        <v>40</v>
      </c>
      <c r="E4728" s="6">
        <v>647.12</v>
      </c>
      <c r="F4728" s="6">
        <v>1085.19</v>
      </c>
      <c r="G4728" s="6">
        <v>1732.31</v>
      </c>
      <c r="H4728" s="6" t="str">
        <f>VLOOKUP(Tabla1[[#This Row],[Caja]],Originales!$I$3:$K$6,2,FALSE)</f>
        <v>Telde</v>
      </c>
      <c r="I4728" s="6" t="str">
        <f>VLOOKUP(Tabla1[[#This Row],[Caja]],Originales!$I$3:$K$6,3,FALSE)</f>
        <v>Las Palmas</v>
      </c>
      <c r="J4728" s="9" t="str">
        <f>VLOOKUP(Tabla1[[#This Row],[CodigoEmpleado]],Originales!$M$3:$P$13,2,FALSE)</f>
        <v>Pepe</v>
      </c>
      <c r="K4728" s="10">
        <f>YEAR(Tabla1[[#This Row],[Fecha]])</f>
        <v>2012</v>
      </c>
      <c r="L4728" s="11">
        <f>MONTH(Tabla1[[#This Row],[Fecha]])</f>
        <v>10</v>
      </c>
      <c r="M4728" s="11">
        <f>DAY(Tabla1[[#This Row],[Fecha]])</f>
        <v>5</v>
      </c>
      <c r="N4728" s="11">
        <f>WEEKDAY(Tabla1[[#This Row],[Fecha]],2)</f>
        <v>5</v>
      </c>
      <c r="O4728" s="11" t="str">
        <f t="shared" si="73"/>
        <v>Viernes</v>
      </c>
    </row>
    <row r="4729" spans="1:15" x14ac:dyDescent="0.25">
      <c r="A4729" s="4">
        <v>41187</v>
      </c>
      <c r="B4729">
        <v>4</v>
      </c>
      <c r="C4729">
        <v>2</v>
      </c>
      <c r="D4729" s="5" t="s">
        <v>41</v>
      </c>
      <c r="E4729" s="6">
        <v>605.54</v>
      </c>
      <c r="F4729" s="6">
        <v>1033.3900000000001</v>
      </c>
      <c r="G4729" s="6">
        <v>1638.93</v>
      </c>
      <c r="H4729" s="6" t="str">
        <f>VLOOKUP(Tabla1[[#This Row],[Caja]],Originales!$I$3:$K$6,2,FALSE)</f>
        <v>Telde</v>
      </c>
      <c r="I4729" s="6" t="str">
        <f>VLOOKUP(Tabla1[[#This Row],[Caja]],Originales!$I$3:$K$6,3,FALSE)</f>
        <v>Las Palmas</v>
      </c>
      <c r="J4729" s="9" t="str">
        <f>VLOOKUP(Tabla1[[#This Row],[CodigoEmpleado]],Originales!$M$3:$P$13,2,FALSE)</f>
        <v>Javi</v>
      </c>
      <c r="K4729" s="10">
        <f>YEAR(Tabla1[[#This Row],[Fecha]])</f>
        <v>2012</v>
      </c>
      <c r="L4729" s="11">
        <f>MONTH(Tabla1[[#This Row],[Fecha]])</f>
        <v>10</v>
      </c>
      <c r="M4729" s="11">
        <f>DAY(Tabla1[[#This Row],[Fecha]])</f>
        <v>5</v>
      </c>
      <c r="N4729" s="11">
        <f>WEEKDAY(Tabla1[[#This Row],[Fecha]],2)</f>
        <v>5</v>
      </c>
      <c r="O4729" s="11" t="str">
        <f t="shared" si="73"/>
        <v>Viernes</v>
      </c>
    </row>
    <row r="4730" spans="1:15" x14ac:dyDescent="0.25">
      <c r="A4730" s="4">
        <v>41188</v>
      </c>
      <c r="B4730">
        <v>1</v>
      </c>
      <c r="C4730">
        <v>1</v>
      </c>
      <c r="D4730" s="5" t="s">
        <v>43</v>
      </c>
      <c r="E4730" s="6">
        <v>661.17</v>
      </c>
      <c r="F4730" s="6">
        <v>997.1</v>
      </c>
      <c r="G4730" s="6">
        <v>1658.27</v>
      </c>
      <c r="H4730" s="6" t="str">
        <f>VLOOKUP(Tabla1[[#This Row],[Caja]],Originales!$I$3:$K$6,2,FALSE)</f>
        <v>Tenerife Norte</v>
      </c>
      <c r="I4730" s="6" t="str">
        <f>VLOOKUP(Tabla1[[#This Row],[Caja]],Originales!$I$3:$K$6,3,FALSE)</f>
        <v>Tenerife</v>
      </c>
      <c r="J4730" s="9" t="str">
        <f>VLOOKUP(Tabla1[[#This Row],[CodigoEmpleado]],Originales!$M$3:$P$13,2,FALSE)</f>
        <v>Jose</v>
      </c>
      <c r="K4730" s="10">
        <f>YEAR(Tabla1[[#This Row],[Fecha]])</f>
        <v>2012</v>
      </c>
      <c r="L4730" s="11">
        <f>MONTH(Tabla1[[#This Row],[Fecha]])</f>
        <v>10</v>
      </c>
      <c r="M4730" s="11">
        <f>DAY(Tabla1[[#This Row],[Fecha]])</f>
        <v>6</v>
      </c>
      <c r="N4730" s="11">
        <f>WEEKDAY(Tabla1[[#This Row],[Fecha]],2)</f>
        <v>6</v>
      </c>
      <c r="O4730" s="11" t="str">
        <f t="shared" si="73"/>
        <v>Sábado</v>
      </c>
    </row>
    <row r="4731" spans="1:15" x14ac:dyDescent="0.25">
      <c r="A4731" s="4">
        <v>41188</v>
      </c>
      <c r="B4731">
        <v>1</v>
      </c>
      <c r="C4731">
        <v>2</v>
      </c>
      <c r="D4731" s="5" t="s">
        <v>47</v>
      </c>
      <c r="E4731" s="6">
        <v>578.44000000000005</v>
      </c>
      <c r="F4731" s="6">
        <v>1126.96</v>
      </c>
      <c r="G4731" s="6">
        <v>1705.4</v>
      </c>
      <c r="H4731" s="6" t="str">
        <f>VLOOKUP(Tabla1[[#This Row],[Caja]],Originales!$I$3:$K$6,2,FALSE)</f>
        <v>Tenerife Norte</v>
      </c>
      <c r="I4731" s="6" t="str">
        <f>VLOOKUP(Tabla1[[#This Row],[Caja]],Originales!$I$3:$K$6,3,FALSE)</f>
        <v>Tenerife</v>
      </c>
      <c r="J4731" s="9" t="str">
        <f>VLOOKUP(Tabla1[[#This Row],[CodigoEmpleado]],Originales!$M$3:$P$13,2,FALSE)</f>
        <v>Toño</v>
      </c>
      <c r="K4731" s="10">
        <f>YEAR(Tabla1[[#This Row],[Fecha]])</f>
        <v>2012</v>
      </c>
      <c r="L4731" s="11">
        <f>MONTH(Tabla1[[#This Row],[Fecha]])</f>
        <v>10</v>
      </c>
      <c r="M4731" s="11">
        <f>DAY(Tabla1[[#This Row],[Fecha]])</f>
        <v>6</v>
      </c>
      <c r="N4731" s="11">
        <f>WEEKDAY(Tabla1[[#This Row],[Fecha]],2)</f>
        <v>6</v>
      </c>
      <c r="O4731" s="11" t="str">
        <f t="shared" si="73"/>
        <v>Sábado</v>
      </c>
    </row>
    <row r="4732" spans="1:15" x14ac:dyDescent="0.25">
      <c r="A4732" s="4">
        <v>41188</v>
      </c>
      <c r="B4732">
        <v>2</v>
      </c>
      <c r="C4732">
        <v>1</v>
      </c>
      <c r="D4732" s="5" t="s">
        <v>24</v>
      </c>
      <c r="E4732" s="6">
        <v>584.92999999999995</v>
      </c>
      <c r="F4732" s="6">
        <v>1214.47</v>
      </c>
      <c r="G4732" s="6">
        <v>1799.4</v>
      </c>
      <c r="H4732" s="6" t="str">
        <f>VLOOKUP(Tabla1[[#This Row],[Caja]],Originales!$I$3:$K$6,2,FALSE)</f>
        <v>Tenerife Sur</v>
      </c>
      <c r="I4732" s="6" t="str">
        <f>VLOOKUP(Tabla1[[#This Row],[Caja]],Originales!$I$3:$K$6,3,FALSE)</f>
        <v>Tenerife</v>
      </c>
      <c r="J4732" s="9" t="str">
        <f>VLOOKUP(Tabla1[[#This Row],[CodigoEmpleado]],Originales!$M$3:$P$13,2,FALSE)</f>
        <v>Ana</v>
      </c>
      <c r="K4732" s="10">
        <f>YEAR(Tabla1[[#This Row],[Fecha]])</f>
        <v>2012</v>
      </c>
      <c r="L4732" s="11">
        <f>MONTH(Tabla1[[#This Row],[Fecha]])</f>
        <v>10</v>
      </c>
      <c r="M4732" s="11">
        <f>DAY(Tabla1[[#This Row],[Fecha]])</f>
        <v>6</v>
      </c>
      <c r="N4732" s="11">
        <f>WEEKDAY(Tabla1[[#This Row],[Fecha]],2)</f>
        <v>6</v>
      </c>
      <c r="O4732" s="11" t="str">
        <f t="shared" si="73"/>
        <v>Sábado</v>
      </c>
    </row>
    <row r="4733" spans="1:15" x14ac:dyDescent="0.25">
      <c r="A4733" s="4">
        <v>41188</v>
      </c>
      <c r="B4733">
        <v>2</v>
      </c>
      <c r="C4733">
        <v>2</v>
      </c>
      <c r="D4733" s="5" t="s">
        <v>30</v>
      </c>
      <c r="E4733" s="6">
        <v>469.73</v>
      </c>
      <c r="F4733" s="6">
        <v>1211.4100000000001</v>
      </c>
      <c r="G4733" s="6">
        <v>1681.14</v>
      </c>
      <c r="H4733" s="6" t="str">
        <f>VLOOKUP(Tabla1[[#This Row],[Caja]],Originales!$I$3:$K$6,2,FALSE)</f>
        <v>Tenerife Sur</v>
      </c>
      <c r="I4733" s="6" t="str">
        <f>VLOOKUP(Tabla1[[#This Row],[Caja]],Originales!$I$3:$K$6,3,FALSE)</f>
        <v>Tenerife</v>
      </c>
      <c r="J4733" s="9" t="str">
        <f>VLOOKUP(Tabla1[[#This Row],[CodigoEmpleado]],Originales!$M$3:$P$13,2,FALSE)</f>
        <v>Juan</v>
      </c>
      <c r="K4733" s="10">
        <f>YEAR(Tabla1[[#This Row],[Fecha]])</f>
        <v>2012</v>
      </c>
      <c r="L4733" s="11">
        <f>MONTH(Tabla1[[#This Row],[Fecha]])</f>
        <v>10</v>
      </c>
      <c r="M4733" s="11">
        <f>DAY(Tabla1[[#This Row],[Fecha]])</f>
        <v>6</v>
      </c>
      <c r="N4733" s="11">
        <f>WEEKDAY(Tabla1[[#This Row],[Fecha]],2)</f>
        <v>6</v>
      </c>
      <c r="O4733" s="11" t="str">
        <f t="shared" si="73"/>
        <v>Sábado</v>
      </c>
    </row>
    <row r="4734" spans="1:15" x14ac:dyDescent="0.25">
      <c r="A4734" s="4">
        <v>41188</v>
      </c>
      <c r="B4734">
        <v>3</v>
      </c>
      <c r="C4734">
        <v>1</v>
      </c>
      <c r="D4734" s="5" t="s">
        <v>16</v>
      </c>
      <c r="E4734" s="6">
        <v>437.4</v>
      </c>
      <c r="F4734" s="6">
        <v>1119.67</v>
      </c>
      <c r="G4734" s="6">
        <v>1557.07</v>
      </c>
      <c r="H4734" s="6" t="str">
        <f>VLOOKUP(Tabla1[[#This Row],[Caja]],Originales!$I$3:$K$6,2,FALSE)</f>
        <v>Las Canteras</v>
      </c>
      <c r="I4734" s="6" t="str">
        <f>VLOOKUP(Tabla1[[#This Row],[Caja]],Originales!$I$3:$K$6,3,FALSE)</f>
        <v>Las Palmas</v>
      </c>
      <c r="J4734" s="9" t="str">
        <f>VLOOKUP(Tabla1[[#This Row],[CodigoEmpleado]],Originales!$M$3:$P$13,2,FALSE)</f>
        <v>Jorge</v>
      </c>
      <c r="K4734" s="10">
        <f>YEAR(Tabla1[[#This Row],[Fecha]])</f>
        <v>2012</v>
      </c>
      <c r="L4734" s="11">
        <f>MONTH(Tabla1[[#This Row],[Fecha]])</f>
        <v>10</v>
      </c>
      <c r="M4734" s="11">
        <f>DAY(Tabla1[[#This Row],[Fecha]])</f>
        <v>6</v>
      </c>
      <c r="N4734" s="11">
        <f>WEEKDAY(Tabla1[[#This Row],[Fecha]],2)</f>
        <v>6</v>
      </c>
      <c r="O4734" s="11" t="str">
        <f t="shared" si="73"/>
        <v>Sábado</v>
      </c>
    </row>
    <row r="4735" spans="1:15" x14ac:dyDescent="0.25">
      <c r="A4735" s="4">
        <v>41188</v>
      </c>
      <c r="B4735">
        <v>3</v>
      </c>
      <c r="C4735">
        <v>2</v>
      </c>
      <c r="D4735" s="5" t="s">
        <v>22</v>
      </c>
      <c r="E4735" s="6">
        <v>484.62</v>
      </c>
      <c r="F4735" s="6">
        <v>1060.28</v>
      </c>
      <c r="G4735" s="6">
        <v>1544.9</v>
      </c>
      <c r="H4735" s="6" t="str">
        <f>VLOOKUP(Tabla1[[#This Row],[Caja]],Originales!$I$3:$K$6,2,FALSE)</f>
        <v>Las Canteras</v>
      </c>
      <c r="I4735" s="6" t="str">
        <f>VLOOKUP(Tabla1[[#This Row],[Caja]],Originales!$I$3:$K$6,3,FALSE)</f>
        <v>Las Palmas</v>
      </c>
      <c r="J4735" s="9" t="str">
        <f>VLOOKUP(Tabla1[[#This Row],[CodigoEmpleado]],Originales!$M$3:$P$13,2,FALSE)</f>
        <v>Paco</v>
      </c>
      <c r="K4735" s="10">
        <f>YEAR(Tabla1[[#This Row],[Fecha]])</f>
        <v>2012</v>
      </c>
      <c r="L4735" s="11">
        <f>MONTH(Tabla1[[#This Row],[Fecha]])</f>
        <v>10</v>
      </c>
      <c r="M4735" s="11">
        <f>DAY(Tabla1[[#This Row],[Fecha]])</f>
        <v>6</v>
      </c>
      <c r="N4735" s="11">
        <f>WEEKDAY(Tabla1[[#This Row],[Fecha]],2)</f>
        <v>6</v>
      </c>
      <c r="O4735" s="11" t="str">
        <f t="shared" si="73"/>
        <v>Sábado</v>
      </c>
    </row>
    <row r="4736" spans="1:15" x14ac:dyDescent="0.25">
      <c r="A4736" s="4">
        <v>41188</v>
      </c>
      <c r="B4736">
        <v>4</v>
      </c>
      <c r="C4736">
        <v>1</v>
      </c>
      <c r="D4736" s="5" t="s">
        <v>27</v>
      </c>
      <c r="E4736" s="6">
        <v>470.03</v>
      </c>
      <c r="F4736" s="6">
        <v>1174.3699999999999</v>
      </c>
      <c r="G4736" s="6">
        <v>1644.4</v>
      </c>
      <c r="H4736" s="6" t="str">
        <f>VLOOKUP(Tabla1[[#This Row],[Caja]],Originales!$I$3:$K$6,2,FALSE)</f>
        <v>Telde</v>
      </c>
      <c r="I4736" s="6" t="str">
        <f>VLOOKUP(Tabla1[[#This Row],[Caja]],Originales!$I$3:$K$6,3,FALSE)</f>
        <v>Las Palmas</v>
      </c>
      <c r="J4736" s="9" t="str">
        <f>VLOOKUP(Tabla1[[#This Row],[CodigoEmpleado]],Originales!$M$3:$P$13,2,FALSE)</f>
        <v>Bea</v>
      </c>
      <c r="K4736" s="10">
        <f>YEAR(Tabla1[[#This Row],[Fecha]])</f>
        <v>2012</v>
      </c>
      <c r="L4736" s="11">
        <f>MONTH(Tabla1[[#This Row],[Fecha]])</f>
        <v>10</v>
      </c>
      <c r="M4736" s="11">
        <f>DAY(Tabla1[[#This Row],[Fecha]])</f>
        <v>6</v>
      </c>
      <c r="N4736" s="11">
        <f>WEEKDAY(Tabla1[[#This Row],[Fecha]],2)</f>
        <v>6</v>
      </c>
      <c r="O4736" s="11" t="str">
        <f t="shared" si="73"/>
        <v>Sábado</v>
      </c>
    </row>
    <row r="4737" spans="1:15" x14ac:dyDescent="0.25">
      <c r="A4737" s="4">
        <v>41188</v>
      </c>
      <c r="B4737">
        <v>4</v>
      </c>
      <c r="C4737">
        <v>2</v>
      </c>
      <c r="D4737" s="5" t="s">
        <v>32</v>
      </c>
      <c r="E4737" s="6">
        <v>494.86</v>
      </c>
      <c r="F4737" s="6">
        <v>1261.6199999999999</v>
      </c>
      <c r="G4737" s="6">
        <v>1756.48</v>
      </c>
      <c r="H4737" s="6" t="str">
        <f>VLOOKUP(Tabla1[[#This Row],[Caja]],Originales!$I$3:$K$6,2,FALSE)</f>
        <v>Telde</v>
      </c>
      <c r="I4737" s="6" t="str">
        <f>VLOOKUP(Tabla1[[#This Row],[Caja]],Originales!$I$3:$K$6,3,FALSE)</f>
        <v>Las Palmas</v>
      </c>
      <c r="J4737" s="9" t="str">
        <f>VLOOKUP(Tabla1[[#This Row],[CodigoEmpleado]],Originales!$M$3:$P$13,2,FALSE)</f>
        <v>Ana</v>
      </c>
      <c r="K4737" s="10">
        <f>YEAR(Tabla1[[#This Row],[Fecha]])</f>
        <v>2012</v>
      </c>
      <c r="L4737" s="11">
        <f>MONTH(Tabla1[[#This Row],[Fecha]])</f>
        <v>10</v>
      </c>
      <c r="M4737" s="11">
        <f>DAY(Tabla1[[#This Row],[Fecha]])</f>
        <v>6</v>
      </c>
      <c r="N4737" s="11">
        <f>WEEKDAY(Tabla1[[#This Row],[Fecha]],2)</f>
        <v>6</v>
      </c>
      <c r="O4737" s="11" t="str">
        <f t="shared" si="73"/>
        <v>Sábado</v>
      </c>
    </row>
    <row r="4738" spans="1:15" x14ac:dyDescent="0.25">
      <c r="A4738" s="4">
        <v>41189</v>
      </c>
      <c r="B4738">
        <v>1</v>
      </c>
      <c r="C4738">
        <v>1</v>
      </c>
      <c r="D4738" s="5" t="s">
        <v>37</v>
      </c>
      <c r="E4738" s="6">
        <v>523.46</v>
      </c>
      <c r="F4738" s="6">
        <v>1153.4000000000001</v>
      </c>
      <c r="G4738" s="6">
        <v>1676.86</v>
      </c>
      <c r="H4738" s="6" t="str">
        <f>VLOOKUP(Tabla1[[#This Row],[Caja]],Originales!$I$3:$K$6,2,FALSE)</f>
        <v>Tenerife Norte</v>
      </c>
      <c r="I4738" s="6" t="str">
        <f>VLOOKUP(Tabla1[[#This Row],[Caja]],Originales!$I$3:$K$6,3,FALSE)</f>
        <v>Tenerife</v>
      </c>
      <c r="J4738" s="9" t="str">
        <f>VLOOKUP(Tabla1[[#This Row],[CodigoEmpleado]],Originales!$M$3:$P$13,2,FALSE)</f>
        <v>Luis</v>
      </c>
      <c r="K4738" s="10">
        <f>YEAR(Tabla1[[#This Row],[Fecha]])</f>
        <v>2012</v>
      </c>
      <c r="L4738" s="11">
        <f>MONTH(Tabla1[[#This Row],[Fecha]])</f>
        <v>10</v>
      </c>
      <c r="M4738" s="11">
        <f>DAY(Tabla1[[#This Row],[Fecha]])</f>
        <v>7</v>
      </c>
      <c r="N4738" s="11">
        <f>WEEKDAY(Tabla1[[#This Row],[Fecha]],2)</f>
        <v>7</v>
      </c>
      <c r="O4738" s="11" t="str">
        <f t="shared" ref="O4738:O4801" si="74">IF(N4738=1,"Lunes",IF(N4738=2,"Martes",IF(N4738=3,"Miércoles",IF(N4738=4,"Jueves",IF(N4738=5,"Viernes",IF(N4738=6,"Sábado","Domingo"))))))</f>
        <v>Domingo</v>
      </c>
    </row>
    <row r="4739" spans="1:15" x14ac:dyDescent="0.25">
      <c r="A4739" s="4">
        <v>41189</v>
      </c>
      <c r="B4739">
        <v>1</v>
      </c>
      <c r="C4739">
        <v>2</v>
      </c>
      <c r="D4739" s="5" t="s">
        <v>40</v>
      </c>
      <c r="E4739" s="6">
        <v>768.55</v>
      </c>
      <c r="F4739" s="6">
        <v>1226.05</v>
      </c>
      <c r="G4739" s="6">
        <v>1994.6</v>
      </c>
      <c r="H4739" s="6" t="str">
        <f>VLOOKUP(Tabla1[[#This Row],[Caja]],Originales!$I$3:$K$6,2,FALSE)</f>
        <v>Tenerife Norte</v>
      </c>
      <c r="I4739" s="6" t="str">
        <f>VLOOKUP(Tabla1[[#This Row],[Caja]],Originales!$I$3:$K$6,3,FALSE)</f>
        <v>Tenerife</v>
      </c>
      <c r="J4739" s="9" t="str">
        <f>VLOOKUP(Tabla1[[#This Row],[CodigoEmpleado]],Originales!$M$3:$P$13,2,FALSE)</f>
        <v>Pepe</v>
      </c>
      <c r="K4739" s="10">
        <f>YEAR(Tabla1[[#This Row],[Fecha]])</f>
        <v>2012</v>
      </c>
      <c r="L4739" s="11">
        <f>MONTH(Tabla1[[#This Row],[Fecha]])</f>
        <v>10</v>
      </c>
      <c r="M4739" s="11">
        <f>DAY(Tabla1[[#This Row],[Fecha]])</f>
        <v>7</v>
      </c>
      <c r="N4739" s="11">
        <f>WEEKDAY(Tabla1[[#This Row],[Fecha]],2)</f>
        <v>7</v>
      </c>
      <c r="O4739" s="11" t="str">
        <f t="shared" si="74"/>
        <v>Domingo</v>
      </c>
    </row>
    <row r="4740" spans="1:15" x14ac:dyDescent="0.25">
      <c r="A4740" s="4">
        <v>41189</v>
      </c>
      <c r="B4740">
        <v>2</v>
      </c>
      <c r="C4740">
        <v>1</v>
      </c>
      <c r="D4740" s="5" t="s">
        <v>41</v>
      </c>
      <c r="E4740" s="6">
        <v>523.80999999999995</v>
      </c>
      <c r="F4740" s="6">
        <v>1048</v>
      </c>
      <c r="G4740" s="6">
        <v>1571.81</v>
      </c>
      <c r="H4740" s="6" t="str">
        <f>VLOOKUP(Tabla1[[#This Row],[Caja]],Originales!$I$3:$K$6,2,FALSE)</f>
        <v>Tenerife Sur</v>
      </c>
      <c r="I4740" s="6" t="str">
        <f>VLOOKUP(Tabla1[[#This Row],[Caja]],Originales!$I$3:$K$6,3,FALSE)</f>
        <v>Tenerife</v>
      </c>
      <c r="J4740" s="9" t="str">
        <f>VLOOKUP(Tabla1[[#This Row],[CodigoEmpleado]],Originales!$M$3:$P$13,2,FALSE)</f>
        <v>Javi</v>
      </c>
      <c r="K4740" s="10">
        <f>YEAR(Tabla1[[#This Row],[Fecha]])</f>
        <v>2012</v>
      </c>
      <c r="L4740" s="11">
        <f>MONTH(Tabla1[[#This Row],[Fecha]])</f>
        <v>10</v>
      </c>
      <c r="M4740" s="11">
        <f>DAY(Tabla1[[#This Row],[Fecha]])</f>
        <v>7</v>
      </c>
      <c r="N4740" s="11">
        <f>WEEKDAY(Tabla1[[#This Row],[Fecha]],2)</f>
        <v>7</v>
      </c>
      <c r="O4740" s="11" t="str">
        <f t="shared" si="74"/>
        <v>Domingo</v>
      </c>
    </row>
    <row r="4741" spans="1:15" x14ac:dyDescent="0.25">
      <c r="A4741" s="4">
        <v>41189</v>
      </c>
      <c r="B4741">
        <v>2</v>
      </c>
      <c r="C4741">
        <v>2</v>
      </c>
      <c r="D4741" s="5" t="s">
        <v>43</v>
      </c>
      <c r="E4741" s="6">
        <v>590.55999999999995</v>
      </c>
      <c r="F4741" s="6">
        <v>1167.48</v>
      </c>
      <c r="G4741" s="6">
        <v>1758.04</v>
      </c>
      <c r="H4741" s="6" t="str">
        <f>VLOOKUP(Tabla1[[#This Row],[Caja]],Originales!$I$3:$K$6,2,FALSE)</f>
        <v>Tenerife Sur</v>
      </c>
      <c r="I4741" s="6" t="str">
        <f>VLOOKUP(Tabla1[[#This Row],[Caja]],Originales!$I$3:$K$6,3,FALSE)</f>
        <v>Tenerife</v>
      </c>
      <c r="J4741" s="9" t="str">
        <f>VLOOKUP(Tabla1[[#This Row],[CodigoEmpleado]],Originales!$M$3:$P$13,2,FALSE)</f>
        <v>Jose</v>
      </c>
      <c r="K4741" s="10">
        <f>YEAR(Tabla1[[#This Row],[Fecha]])</f>
        <v>2012</v>
      </c>
      <c r="L4741" s="11">
        <f>MONTH(Tabla1[[#This Row],[Fecha]])</f>
        <v>10</v>
      </c>
      <c r="M4741" s="11">
        <f>DAY(Tabla1[[#This Row],[Fecha]])</f>
        <v>7</v>
      </c>
      <c r="N4741" s="11">
        <f>WEEKDAY(Tabla1[[#This Row],[Fecha]],2)</f>
        <v>7</v>
      </c>
      <c r="O4741" s="11" t="str">
        <f t="shared" si="74"/>
        <v>Domingo</v>
      </c>
    </row>
    <row r="4742" spans="1:15" x14ac:dyDescent="0.25">
      <c r="A4742" s="4">
        <v>41189</v>
      </c>
      <c r="B4742">
        <v>3</v>
      </c>
      <c r="C4742">
        <v>1</v>
      </c>
      <c r="D4742" s="5" t="s">
        <v>47</v>
      </c>
      <c r="E4742" s="6">
        <v>510.82</v>
      </c>
      <c r="F4742" s="6">
        <v>1281.6199999999999</v>
      </c>
      <c r="G4742" s="6">
        <v>1792.44</v>
      </c>
      <c r="H4742" s="6" t="str">
        <f>VLOOKUP(Tabla1[[#This Row],[Caja]],Originales!$I$3:$K$6,2,FALSE)</f>
        <v>Las Canteras</v>
      </c>
      <c r="I4742" s="6" t="str">
        <f>VLOOKUP(Tabla1[[#This Row],[Caja]],Originales!$I$3:$K$6,3,FALSE)</f>
        <v>Las Palmas</v>
      </c>
      <c r="J4742" s="9" t="str">
        <f>VLOOKUP(Tabla1[[#This Row],[CodigoEmpleado]],Originales!$M$3:$P$13,2,FALSE)</f>
        <v>Toño</v>
      </c>
      <c r="K4742" s="10">
        <f>YEAR(Tabla1[[#This Row],[Fecha]])</f>
        <v>2012</v>
      </c>
      <c r="L4742" s="11">
        <f>MONTH(Tabla1[[#This Row],[Fecha]])</f>
        <v>10</v>
      </c>
      <c r="M4742" s="11">
        <f>DAY(Tabla1[[#This Row],[Fecha]])</f>
        <v>7</v>
      </c>
      <c r="N4742" s="11">
        <f>WEEKDAY(Tabla1[[#This Row],[Fecha]],2)</f>
        <v>7</v>
      </c>
      <c r="O4742" s="11" t="str">
        <f t="shared" si="74"/>
        <v>Domingo</v>
      </c>
    </row>
    <row r="4743" spans="1:15" x14ac:dyDescent="0.25">
      <c r="A4743" s="4">
        <v>41189</v>
      </c>
      <c r="B4743">
        <v>3</v>
      </c>
      <c r="C4743">
        <v>2</v>
      </c>
      <c r="D4743" s="5" t="s">
        <v>24</v>
      </c>
      <c r="E4743" s="6">
        <v>536.82000000000005</v>
      </c>
      <c r="F4743" s="6">
        <v>1281.58</v>
      </c>
      <c r="G4743" s="6">
        <v>1818.4</v>
      </c>
      <c r="H4743" s="6" t="str">
        <f>VLOOKUP(Tabla1[[#This Row],[Caja]],Originales!$I$3:$K$6,2,FALSE)</f>
        <v>Las Canteras</v>
      </c>
      <c r="I4743" s="6" t="str">
        <f>VLOOKUP(Tabla1[[#This Row],[Caja]],Originales!$I$3:$K$6,3,FALSE)</f>
        <v>Las Palmas</v>
      </c>
      <c r="J4743" s="9" t="str">
        <f>VLOOKUP(Tabla1[[#This Row],[CodigoEmpleado]],Originales!$M$3:$P$13,2,FALSE)</f>
        <v>Ana</v>
      </c>
      <c r="K4743" s="10">
        <f>YEAR(Tabla1[[#This Row],[Fecha]])</f>
        <v>2012</v>
      </c>
      <c r="L4743" s="11">
        <f>MONTH(Tabla1[[#This Row],[Fecha]])</f>
        <v>10</v>
      </c>
      <c r="M4743" s="11">
        <f>DAY(Tabla1[[#This Row],[Fecha]])</f>
        <v>7</v>
      </c>
      <c r="N4743" s="11">
        <f>WEEKDAY(Tabla1[[#This Row],[Fecha]],2)</f>
        <v>7</v>
      </c>
      <c r="O4743" s="11" t="str">
        <f t="shared" si="74"/>
        <v>Domingo</v>
      </c>
    </row>
    <row r="4744" spans="1:15" x14ac:dyDescent="0.25">
      <c r="A4744" s="4">
        <v>41189</v>
      </c>
      <c r="B4744">
        <v>4</v>
      </c>
      <c r="C4744">
        <v>1</v>
      </c>
      <c r="D4744" s="5" t="s">
        <v>30</v>
      </c>
      <c r="E4744" s="6">
        <v>386.95</v>
      </c>
      <c r="F4744" s="6">
        <v>1124.72</v>
      </c>
      <c r="G4744" s="6">
        <v>1511.67</v>
      </c>
      <c r="H4744" s="6" t="str">
        <f>VLOOKUP(Tabla1[[#This Row],[Caja]],Originales!$I$3:$K$6,2,FALSE)</f>
        <v>Telde</v>
      </c>
      <c r="I4744" s="6" t="str">
        <f>VLOOKUP(Tabla1[[#This Row],[Caja]],Originales!$I$3:$K$6,3,FALSE)</f>
        <v>Las Palmas</v>
      </c>
      <c r="J4744" s="9" t="str">
        <f>VLOOKUP(Tabla1[[#This Row],[CodigoEmpleado]],Originales!$M$3:$P$13,2,FALSE)</f>
        <v>Juan</v>
      </c>
      <c r="K4744" s="10">
        <f>YEAR(Tabla1[[#This Row],[Fecha]])</f>
        <v>2012</v>
      </c>
      <c r="L4744" s="11">
        <f>MONTH(Tabla1[[#This Row],[Fecha]])</f>
        <v>10</v>
      </c>
      <c r="M4744" s="11">
        <f>DAY(Tabla1[[#This Row],[Fecha]])</f>
        <v>7</v>
      </c>
      <c r="N4744" s="11">
        <f>WEEKDAY(Tabla1[[#This Row],[Fecha]],2)</f>
        <v>7</v>
      </c>
      <c r="O4744" s="11" t="str">
        <f t="shared" si="74"/>
        <v>Domingo</v>
      </c>
    </row>
    <row r="4745" spans="1:15" x14ac:dyDescent="0.25">
      <c r="A4745" s="4">
        <v>41189</v>
      </c>
      <c r="B4745">
        <v>4</v>
      </c>
      <c r="C4745">
        <v>2</v>
      </c>
      <c r="D4745" s="5" t="s">
        <v>16</v>
      </c>
      <c r="E4745" s="6">
        <v>528.99</v>
      </c>
      <c r="F4745" s="6">
        <v>1326.5</v>
      </c>
      <c r="G4745" s="6">
        <v>1855.49</v>
      </c>
      <c r="H4745" s="6" t="str">
        <f>VLOOKUP(Tabla1[[#This Row],[Caja]],Originales!$I$3:$K$6,2,FALSE)</f>
        <v>Telde</v>
      </c>
      <c r="I4745" s="6" t="str">
        <f>VLOOKUP(Tabla1[[#This Row],[Caja]],Originales!$I$3:$K$6,3,FALSE)</f>
        <v>Las Palmas</v>
      </c>
      <c r="J4745" s="9" t="str">
        <f>VLOOKUP(Tabla1[[#This Row],[CodigoEmpleado]],Originales!$M$3:$P$13,2,FALSE)</f>
        <v>Jorge</v>
      </c>
      <c r="K4745" s="10">
        <f>YEAR(Tabla1[[#This Row],[Fecha]])</f>
        <v>2012</v>
      </c>
      <c r="L4745" s="11">
        <f>MONTH(Tabla1[[#This Row],[Fecha]])</f>
        <v>10</v>
      </c>
      <c r="M4745" s="11">
        <f>DAY(Tabla1[[#This Row],[Fecha]])</f>
        <v>7</v>
      </c>
      <c r="N4745" s="11">
        <f>WEEKDAY(Tabla1[[#This Row],[Fecha]],2)</f>
        <v>7</v>
      </c>
      <c r="O4745" s="11" t="str">
        <f t="shared" si="74"/>
        <v>Domingo</v>
      </c>
    </row>
    <row r="4746" spans="1:15" x14ac:dyDescent="0.25">
      <c r="A4746" s="4">
        <v>41190</v>
      </c>
      <c r="B4746">
        <v>1</v>
      </c>
      <c r="C4746">
        <v>1</v>
      </c>
      <c r="D4746" s="5" t="s">
        <v>22</v>
      </c>
      <c r="E4746" s="6">
        <v>604.58000000000004</v>
      </c>
      <c r="F4746" s="6">
        <v>943.5</v>
      </c>
      <c r="G4746" s="6">
        <v>1548.08</v>
      </c>
      <c r="H4746" s="6" t="str">
        <f>VLOOKUP(Tabla1[[#This Row],[Caja]],Originales!$I$3:$K$6,2,FALSE)</f>
        <v>Tenerife Norte</v>
      </c>
      <c r="I4746" s="6" t="str">
        <f>VLOOKUP(Tabla1[[#This Row],[Caja]],Originales!$I$3:$K$6,3,FALSE)</f>
        <v>Tenerife</v>
      </c>
      <c r="J4746" s="9" t="str">
        <f>VLOOKUP(Tabla1[[#This Row],[CodigoEmpleado]],Originales!$M$3:$P$13,2,FALSE)</f>
        <v>Paco</v>
      </c>
      <c r="K4746" s="10">
        <f>YEAR(Tabla1[[#This Row],[Fecha]])</f>
        <v>2012</v>
      </c>
      <c r="L4746" s="11">
        <f>MONTH(Tabla1[[#This Row],[Fecha]])</f>
        <v>10</v>
      </c>
      <c r="M4746" s="11">
        <f>DAY(Tabla1[[#This Row],[Fecha]])</f>
        <v>8</v>
      </c>
      <c r="N4746" s="11">
        <f>WEEKDAY(Tabla1[[#This Row],[Fecha]],2)</f>
        <v>1</v>
      </c>
      <c r="O4746" s="11" t="str">
        <f t="shared" si="74"/>
        <v>Lunes</v>
      </c>
    </row>
    <row r="4747" spans="1:15" x14ac:dyDescent="0.25">
      <c r="A4747" s="4">
        <v>41190</v>
      </c>
      <c r="B4747">
        <v>1</v>
      </c>
      <c r="C4747">
        <v>2</v>
      </c>
      <c r="D4747" s="5" t="s">
        <v>27</v>
      </c>
      <c r="E4747" s="6">
        <v>476.2</v>
      </c>
      <c r="F4747" s="6">
        <v>1290.56</v>
      </c>
      <c r="G4747" s="6">
        <v>1766.76</v>
      </c>
      <c r="H4747" s="6" t="str">
        <f>VLOOKUP(Tabla1[[#This Row],[Caja]],Originales!$I$3:$K$6,2,FALSE)</f>
        <v>Tenerife Norte</v>
      </c>
      <c r="I4747" s="6" t="str">
        <f>VLOOKUP(Tabla1[[#This Row],[Caja]],Originales!$I$3:$K$6,3,FALSE)</f>
        <v>Tenerife</v>
      </c>
      <c r="J4747" s="9" t="str">
        <f>VLOOKUP(Tabla1[[#This Row],[CodigoEmpleado]],Originales!$M$3:$P$13,2,FALSE)</f>
        <v>Bea</v>
      </c>
      <c r="K4747" s="10">
        <f>YEAR(Tabla1[[#This Row],[Fecha]])</f>
        <v>2012</v>
      </c>
      <c r="L4747" s="11">
        <f>MONTH(Tabla1[[#This Row],[Fecha]])</f>
        <v>10</v>
      </c>
      <c r="M4747" s="11">
        <f>DAY(Tabla1[[#This Row],[Fecha]])</f>
        <v>8</v>
      </c>
      <c r="N4747" s="11">
        <f>WEEKDAY(Tabla1[[#This Row],[Fecha]],2)</f>
        <v>1</v>
      </c>
      <c r="O4747" s="11" t="str">
        <f t="shared" si="74"/>
        <v>Lunes</v>
      </c>
    </row>
    <row r="4748" spans="1:15" x14ac:dyDescent="0.25">
      <c r="A4748" s="4">
        <v>41190</v>
      </c>
      <c r="B4748">
        <v>2</v>
      </c>
      <c r="C4748">
        <v>1</v>
      </c>
      <c r="D4748" s="5" t="s">
        <v>32</v>
      </c>
      <c r="E4748" s="6">
        <v>633.5</v>
      </c>
      <c r="F4748" s="6">
        <v>1018.77</v>
      </c>
      <c r="G4748" s="6">
        <v>1652.27</v>
      </c>
      <c r="H4748" s="6" t="str">
        <f>VLOOKUP(Tabla1[[#This Row],[Caja]],Originales!$I$3:$K$6,2,FALSE)</f>
        <v>Tenerife Sur</v>
      </c>
      <c r="I4748" s="6" t="str">
        <f>VLOOKUP(Tabla1[[#This Row],[Caja]],Originales!$I$3:$K$6,3,FALSE)</f>
        <v>Tenerife</v>
      </c>
      <c r="J4748" s="9" t="str">
        <f>VLOOKUP(Tabla1[[#This Row],[CodigoEmpleado]],Originales!$M$3:$P$13,2,FALSE)</f>
        <v>Ana</v>
      </c>
      <c r="K4748" s="10">
        <f>YEAR(Tabla1[[#This Row],[Fecha]])</f>
        <v>2012</v>
      </c>
      <c r="L4748" s="11">
        <f>MONTH(Tabla1[[#This Row],[Fecha]])</f>
        <v>10</v>
      </c>
      <c r="M4748" s="11">
        <f>DAY(Tabla1[[#This Row],[Fecha]])</f>
        <v>8</v>
      </c>
      <c r="N4748" s="11">
        <f>WEEKDAY(Tabla1[[#This Row],[Fecha]],2)</f>
        <v>1</v>
      </c>
      <c r="O4748" s="11" t="str">
        <f t="shared" si="74"/>
        <v>Lunes</v>
      </c>
    </row>
    <row r="4749" spans="1:15" x14ac:dyDescent="0.25">
      <c r="A4749" s="4">
        <v>41190</v>
      </c>
      <c r="B4749">
        <v>2</v>
      </c>
      <c r="C4749">
        <v>2</v>
      </c>
      <c r="D4749" s="5" t="s">
        <v>37</v>
      </c>
      <c r="E4749" s="6">
        <v>576.44000000000005</v>
      </c>
      <c r="F4749" s="6">
        <v>1147.1400000000001</v>
      </c>
      <c r="G4749" s="6">
        <v>1723.58</v>
      </c>
      <c r="H4749" s="6" t="str">
        <f>VLOOKUP(Tabla1[[#This Row],[Caja]],Originales!$I$3:$K$6,2,FALSE)</f>
        <v>Tenerife Sur</v>
      </c>
      <c r="I4749" s="6" t="str">
        <f>VLOOKUP(Tabla1[[#This Row],[Caja]],Originales!$I$3:$K$6,3,FALSE)</f>
        <v>Tenerife</v>
      </c>
      <c r="J4749" s="9" t="str">
        <f>VLOOKUP(Tabla1[[#This Row],[CodigoEmpleado]],Originales!$M$3:$P$13,2,FALSE)</f>
        <v>Luis</v>
      </c>
      <c r="K4749" s="10">
        <f>YEAR(Tabla1[[#This Row],[Fecha]])</f>
        <v>2012</v>
      </c>
      <c r="L4749" s="11">
        <f>MONTH(Tabla1[[#This Row],[Fecha]])</f>
        <v>10</v>
      </c>
      <c r="M4749" s="11">
        <f>DAY(Tabla1[[#This Row],[Fecha]])</f>
        <v>8</v>
      </c>
      <c r="N4749" s="11">
        <f>WEEKDAY(Tabla1[[#This Row],[Fecha]],2)</f>
        <v>1</v>
      </c>
      <c r="O4749" s="11" t="str">
        <f t="shared" si="74"/>
        <v>Lunes</v>
      </c>
    </row>
    <row r="4750" spans="1:15" x14ac:dyDescent="0.25">
      <c r="A4750" s="4">
        <v>41190</v>
      </c>
      <c r="B4750">
        <v>3</v>
      </c>
      <c r="C4750">
        <v>1</v>
      </c>
      <c r="D4750" s="5" t="s">
        <v>40</v>
      </c>
      <c r="E4750" s="6">
        <v>578.02</v>
      </c>
      <c r="F4750" s="6">
        <v>959.59</v>
      </c>
      <c r="G4750" s="6">
        <v>1537.61</v>
      </c>
      <c r="H4750" s="6" t="str">
        <f>VLOOKUP(Tabla1[[#This Row],[Caja]],Originales!$I$3:$K$6,2,FALSE)</f>
        <v>Las Canteras</v>
      </c>
      <c r="I4750" s="6" t="str">
        <f>VLOOKUP(Tabla1[[#This Row],[Caja]],Originales!$I$3:$K$6,3,FALSE)</f>
        <v>Las Palmas</v>
      </c>
      <c r="J4750" s="9" t="str">
        <f>VLOOKUP(Tabla1[[#This Row],[CodigoEmpleado]],Originales!$M$3:$P$13,2,FALSE)</f>
        <v>Pepe</v>
      </c>
      <c r="K4750" s="10">
        <f>YEAR(Tabla1[[#This Row],[Fecha]])</f>
        <v>2012</v>
      </c>
      <c r="L4750" s="11">
        <f>MONTH(Tabla1[[#This Row],[Fecha]])</f>
        <v>10</v>
      </c>
      <c r="M4750" s="11">
        <f>DAY(Tabla1[[#This Row],[Fecha]])</f>
        <v>8</v>
      </c>
      <c r="N4750" s="11">
        <f>WEEKDAY(Tabla1[[#This Row],[Fecha]],2)</f>
        <v>1</v>
      </c>
      <c r="O4750" s="11" t="str">
        <f t="shared" si="74"/>
        <v>Lunes</v>
      </c>
    </row>
    <row r="4751" spans="1:15" x14ac:dyDescent="0.25">
      <c r="A4751" s="4">
        <v>41190</v>
      </c>
      <c r="B4751">
        <v>3</v>
      </c>
      <c r="C4751">
        <v>2</v>
      </c>
      <c r="D4751" s="5" t="s">
        <v>41</v>
      </c>
      <c r="E4751" s="6">
        <v>718.28</v>
      </c>
      <c r="F4751" s="6">
        <v>1286.08</v>
      </c>
      <c r="G4751" s="6">
        <v>2004.36</v>
      </c>
      <c r="H4751" s="6" t="str">
        <f>VLOOKUP(Tabla1[[#This Row],[Caja]],Originales!$I$3:$K$6,2,FALSE)</f>
        <v>Las Canteras</v>
      </c>
      <c r="I4751" s="6" t="str">
        <f>VLOOKUP(Tabla1[[#This Row],[Caja]],Originales!$I$3:$K$6,3,FALSE)</f>
        <v>Las Palmas</v>
      </c>
      <c r="J4751" s="9" t="str">
        <f>VLOOKUP(Tabla1[[#This Row],[CodigoEmpleado]],Originales!$M$3:$P$13,2,FALSE)</f>
        <v>Javi</v>
      </c>
      <c r="K4751" s="10">
        <f>YEAR(Tabla1[[#This Row],[Fecha]])</f>
        <v>2012</v>
      </c>
      <c r="L4751" s="11">
        <f>MONTH(Tabla1[[#This Row],[Fecha]])</f>
        <v>10</v>
      </c>
      <c r="M4751" s="11">
        <f>DAY(Tabla1[[#This Row],[Fecha]])</f>
        <v>8</v>
      </c>
      <c r="N4751" s="11">
        <f>WEEKDAY(Tabla1[[#This Row],[Fecha]],2)</f>
        <v>1</v>
      </c>
      <c r="O4751" s="11" t="str">
        <f t="shared" si="74"/>
        <v>Lunes</v>
      </c>
    </row>
    <row r="4752" spans="1:15" x14ac:dyDescent="0.25">
      <c r="A4752" s="4">
        <v>41190</v>
      </c>
      <c r="B4752">
        <v>4</v>
      </c>
      <c r="C4752">
        <v>1</v>
      </c>
      <c r="D4752" s="5" t="s">
        <v>43</v>
      </c>
      <c r="E4752" s="6">
        <v>549.12</v>
      </c>
      <c r="F4752" s="6">
        <v>1102</v>
      </c>
      <c r="G4752" s="6">
        <v>1651.12</v>
      </c>
      <c r="H4752" s="6" t="str">
        <f>VLOOKUP(Tabla1[[#This Row],[Caja]],Originales!$I$3:$K$6,2,FALSE)</f>
        <v>Telde</v>
      </c>
      <c r="I4752" s="6" t="str">
        <f>VLOOKUP(Tabla1[[#This Row],[Caja]],Originales!$I$3:$K$6,3,FALSE)</f>
        <v>Las Palmas</v>
      </c>
      <c r="J4752" s="9" t="str">
        <f>VLOOKUP(Tabla1[[#This Row],[CodigoEmpleado]],Originales!$M$3:$P$13,2,FALSE)</f>
        <v>Jose</v>
      </c>
      <c r="K4752" s="10">
        <f>YEAR(Tabla1[[#This Row],[Fecha]])</f>
        <v>2012</v>
      </c>
      <c r="L4752" s="11">
        <f>MONTH(Tabla1[[#This Row],[Fecha]])</f>
        <v>10</v>
      </c>
      <c r="M4752" s="11">
        <f>DAY(Tabla1[[#This Row],[Fecha]])</f>
        <v>8</v>
      </c>
      <c r="N4752" s="11">
        <f>WEEKDAY(Tabla1[[#This Row],[Fecha]],2)</f>
        <v>1</v>
      </c>
      <c r="O4752" s="11" t="str">
        <f t="shared" si="74"/>
        <v>Lunes</v>
      </c>
    </row>
    <row r="4753" spans="1:15" x14ac:dyDescent="0.25">
      <c r="A4753" s="4">
        <v>41190</v>
      </c>
      <c r="B4753">
        <v>4</v>
      </c>
      <c r="C4753">
        <v>2</v>
      </c>
      <c r="D4753" s="5" t="s">
        <v>47</v>
      </c>
      <c r="E4753" s="6">
        <v>555.83000000000004</v>
      </c>
      <c r="F4753" s="6">
        <v>957.71</v>
      </c>
      <c r="G4753" s="6">
        <v>1513.54</v>
      </c>
      <c r="H4753" s="6" t="str">
        <f>VLOOKUP(Tabla1[[#This Row],[Caja]],Originales!$I$3:$K$6,2,FALSE)</f>
        <v>Telde</v>
      </c>
      <c r="I4753" s="6" t="str">
        <f>VLOOKUP(Tabla1[[#This Row],[Caja]],Originales!$I$3:$K$6,3,FALSE)</f>
        <v>Las Palmas</v>
      </c>
      <c r="J4753" s="9" t="str">
        <f>VLOOKUP(Tabla1[[#This Row],[CodigoEmpleado]],Originales!$M$3:$P$13,2,FALSE)</f>
        <v>Toño</v>
      </c>
      <c r="K4753" s="10">
        <f>YEAR(Tabla1[[#This Row],[Fecha]])</f>
        <v>2012</v>
      </c>
      <c r="L4753" s="11">
        <f>MONTH(Tabla1[[#This Row],[Fecha]])</f>
        <v>10</v>
      </c>
      <c r="M4753" s="11">
        <f>DAY(Tabla1[[#This Row],[Fecha]])</f>
        <v>8</v>
      </c>
      <c r="N4753" s="11">
        <f>WEEKDAY(Tabla1[[#This Row],[Fecha]],2)</f>
        <v>1</v>
      </c>
      <c r="O4753" s="11" t="str">
        <f t="shared" si="74"/>
        <v>Lunes</v>
      </c>
    </row>
    <row r="4754" spans="1:15" x14ac:dyDescent="0.25">
      <c r="A4754" s="4">
        <v>41191</v>
      </c>
      <c r="B4754">
        <v>1</v>
      </c>
      <c r="C4754">
        <v>1</v>
      </c>
      <c r="D4754" s="5" t="s">
        <v>24</v>
      </c>
      <c r="E4754" s="6">
        <v>654.45000000000005</v>
      </c>
      <c r="F4754" s="6">
        <v>1012.35</v>
      </c>
      <c r="G4754" s="6">
        <v>1666.8</v>
      </c>
      <c r="H4754" s="6" t="str">
        <f>VLOOKUP(Tabla1[[#This Row],[Caja]],Originales!$I$3:$K$6,2,FALSE)</f>
        <v>Tenerife Norte</v>
      </c>
      <c r="I4754" s="6" t="str">
        <f>VLOOKUP(Tabla1[[#This Row],[Caja]],Originales!$I$3:$K$6,3,FALSE)</f>
        <v>Tenerife</v>
      </c>
      <c r="J4754" s="9" t="str">
        <f>VLOOKUP(Tabla1[[#This Row],[CodigoEmpleado]],Originales!$M$3:$P$13,2,FALSE)</f>
        <v>Ana</v>
      </c>
      <c r="K4754" s="10">
        <f>YEAR(Tabla1[[#This Row],[Fecha]])</f>
        <v>2012</v>
      </c>
      <c r="L4754" s="11">
        <f>MONTH(Tabla1[[#This Row],[Fecha]])</f>
        <v>10</v>
      </c>
      <c r="M4754" s="11">
        <f>DAY(Tabla1[[#This Row],[Fecha]])</f>
        <v>9</v>
      </c>
      <c r="N4754" s="11">
        <f>WEEKDAY(Tabla1[[#This Row],[Fecha]],2)</f>
        <v>2</v>
      </c>
      <c r="O4754" s="11" t="str">
        <f t="shared" si="74"/>
        <v>Martes</v>
      </c>
    </row>
    <row r="4755" spans="1:15" x14ac:dyDescent="0.25">
      <c r="A4755" s="4">
        <v>41191</v>
      </c>
      <c r="B4755">
        <v>1</v>
      </c>
      <c r="C4755">
        <v>2</v>
      </c>
      <c r="D4755" s="5" t="s">
        <v>30</v>
      </c>
      <c r="E4755" s="6">
        <v>602.09</v>
      </c>
      <c r="F4755" s="6">
        <v>1190.83</v>
      </c>
      <c r="G4755" s="6">
        <v>1792.92</v>
      </c>
      <c r="H4755" s="6" t="str">
        <f>VLOOKUP(Tabla1[[#This Row],[Caja]],Originales!$I$3:$K$6,2,FALSE)</f>
        <v>Tenerife Norte</v>
      </c>
      <c r="I4755" s="6" t="str">
        <f>VLOOKUP(Tabla1[[#This Row],[Caja]],Originales!$I$3:$K$6,3,FALSE)</f>
        <v>Tenerife</v>
      </c>
      <c r="J4755" s="9" t="str">
        <f>VLOOKUP(Tabla1[[#This Row],[CodigoEmpleado]],Originales!$M$3:$P$13,2,FALSE)</f>
        <v>Juan</v>
      </c>
      <c r="K4755" s="10">
        <f>YEAR(Tabla1[[#This Row],[Fecha]])</f>
        <v>2012</v>
      </c>
      <c r="L4755" s="11">
        <f>MONTH(Tabla1[[#This Row],[Fecha]])</f>
        <v>10</v>
      </c>
      <c r="M4755" s="11">
        <f>DAY(Tabla1[[#This Row],[Fecha]])</f>
        <v>9</v>
      </c>
      <c r="N4755" s="11">
        <f>WEEKDAY(Tabla1[[#This Row],[Fecha]],2)</f>
        <v>2</v>
      </c>
      <c r="O4755" s="11" t="str">
        <f t="shared" si="74"/>
        <v>Martes</v>
      </c>
    </row>
    <row r="4756" spans="1:15" x14ac:dyDescent="0.25">
      <c r="A4756" s="4">
        <v>41191</v>
      </c>
      <c r="B4756">
        <v>2</v>
      </c>
      <c r="C4756">
        <v>1</v>
      </c>
      <c r="D4756" s="5" t="s">
        <v>16</v>
      </c>
      <c r="E4756" s="6">
        <v>409.83</v>
      </c>
      <c r="F4756" s="6">
        <v>1190.82</v>
      </c>
      <c r="G4756" s="6">
        <v>1600.65</v>
      </c>
      <c r="H4756" s="6" t="str">
        <f>VLOOKUP(Tabla1[[#This Row],[Caja]],Originales!$I$3:$K$6,2,FALSE)</f>
        <v>Tenerife Sur</v>
      </c>
      <c r="I4756" s="6" t="str">
        <f>VLOOKUP(Tabla1[[#This Row],[Caja]],Originales!$I$3:$K$6,3,FALSE)</f>
        <v>Tenerife</v>
      </c>
      <c r="J4756" s="9" t="str">
        <f>VLOOKUP(Tabla1[[#This Row],[CodigoEmpleado]],Originales!$M$3:$P$13,2,FALSE)</f>
        <v>Jorge</v>
      </c>
      <c r="K4756" s="10">
        <f>YEAR(Tabla1[[#This Row],[Fecha]])</f>
        <v>2012</v>
      </c>
      <c r="L4756" s="11">
        <f>MONTH(Tabla1[[#This Row],[Fecha]])</f>
        <v>10</v>
      </c>
      <c r="M4756" s="11">
        <f>DAY(Tabla1[[#This Row],[Fecha]])</f>
        <v>9</v>
      </c>
      <c r="N4756" s="11">
        <f>WEEKDAY(Tabla1[[#This Row],[Fecha]],2)</f>
        <v>2</v>
      </c>
      <c r="O4756" s="11" t="str">
        <f t="shared" si="74"/>
        <v>Martes</v>
      </c>
    </row>
    <row r="4757" spans="1:15" x14ac:dyDescent="0.25">
      <c r="A4757" s="4">
        <v>41191</v>
      </c>
      <c r="B4757">
        <v>2</v>
      </c>
      <c r="C4757">
        <v>2</v>
      </c>
      <c r="D4757" s="5" t="s">
        <v>22</v>
      </c>
      <c r="E4757" s="6">
        <v>552.94000000000005</v>
      </c>
      <c r="F4757" s="6">
        <v>1373.66</v>
      </c>
      <c r="G4757" s="6">
        <v>1926.6</v>
      </c>
      <c r="H4757" s="6" t="str">
        <f>VLOOKUP(Tabla1[[#This Row],[Caja]],Originales!$I$3:$K$6,2,FALSE)</f>
        <v>Tenerife Sur</v>
      </c>
      <c r="I4757" s="6" t="str">
        <f>VLOOKUP(Tabla1[[#This Row],[Caja]],Originales!$I$3:$K$6,3,FALSE)</f>
        <v>Tenerife</v>
      </c>
      <c r="J4757" s="9" t="str">
        <f>VLOOKUP(Tabla1[[#This Row],[CodigoEmpleado]],Originales!$M$3:$P$13,2,FALSE)</f>
        <v>Paco</v>
      </c>
      <c r="K4757" s="10">
        <f>YEAR(Tabla1[[#This Row],[Fecha]])</f>
        <v>2012</v>
      </c>
      <c r="L4757" s="11">
        <f>MONTH(Tabla1[[#This Row],[Fecha]])</f>
        <v>10</v>
      </c>
      <c r="M4757" s="11">
        <f>DAY(Tabla1[[#This Row],[Fecha]])</f>
        <v>9</v>
      </c>
      <c r="N4757" s="11">
        <f>WEEKDAY(Tabla1[[#This Row],[Fecha]],2)</f>
        <v>2</v>
      </c>
      <c r="O4757" s="11" t="str">
        <f t="shared" si="74"/>
        <v>Martes</v>
      </c>
    </row>
    <row r="4758" spans="1:15" x14ac:dyDescent="0.25">
      <c r="A4758" s="4">
        <v>41191</v>
      </c>
      <c r="B4758">
        <v>3</v>
      </c>
      <c r="C4758">
        <v>1</v>
      </c>
      <c r="D4758" s="5" t="s">
        <v>27</v>
      </c>
      <c r="E4758" s="6">
        <v>458.73</v>
      </c>
      <c r="F4758" s="6">
        <v>1195.03</v>
      </c>
      <c r="G4758" s="6">
        <v>1653.76</v>
      </c>
      <c r="H4758" s="6" t="str">
        <f>VLOOKUP(Tabla1[[#This Row],[Caja]],Originales!$I$3:$K$6,2,FALSE)</f>
        <v>Las Canteras</v>
      </c>
      <c r="I4758" s="6" t="str">
        <f>VLOOKUP(Tabla1[[#This Row],[Caja]],Originales!$I$3:$K$6,3,FALSE)</f>
        <v>Las Palmas</v>
      </c>
      <c r="J4758" s="9" t="str">
        <f>VLOOKUP(Tabla1[[#This Row],[CodigoEmpleado]],Originales!$M$3:$P$13,2,FALSE)</f>
        <v>Bea</v>
      </c>
      <c r="K4758" s="10">
        <f>YEAR(Tabla1[[#This Row],[Fecha]])</f>
        <v>2012</v>
      </c>
      <c r="L4758" s="11">
        <f>MONTH(Tabla1[[#This Row],[Fecha]])</f>
        <v>10</v>
      </c>
      <c r="M4758" s="11">
        <f>DAY(Tabla1[[#This Row],[Fecha]])</f>
        <v>9</v>
      </c>
      <c r="N4758" s="11">
        <f>WEEKDAY(Tabla1[[#This Row],[Fecha]],2)</f>
        <v>2</v>
      </c>
      <c r="O4758" s="11" t="str">
        <f t="shared" si="74"/>
        <v>Martes</v>
      </c>
    </row>
    <row r="4759" spans="1:15" x14ac:dyDescent="0.25">
      <c r="A4759" s="4">
        <v>41191</v>
      </c>
      <c r="B4759">
        <v>3</v>
      </c>
      <c r="C4759">
        <v>2</v>
      </c>
      <c r="D4759" s="5" t="s">
        <v>32</v>
      </c>
      <c r="E4759" s="6">
        <v>757.73</v>
      </c>
      <c r="F4759" s="6">
        <v>1174.57</v>
      </c>
      <c r="G4759" s="6">
        <v>1932.3</v>
      </c>
      <c r="H4759" s="6" t="str">
        <f>VLOOKUP(Tabla1[[#This Row],[Caja]],Originales!$I$3:$K$6,2,FALSE)</f>
        <v>Las Canteras</v>
      </c>
      <c r="I4759" s="6" t="str">
        <f>VLOOKUP(Tabla1[[#This Row],[Caja]],Originales!$I$3:$K$6,3,FALSE)</f>
        <v>Las Palmas</v>
      </c>
      <c r="J4759" s="9" t="str">
        <f>VLOOKUP(Tabla1[[#This Row],[CodigoEmpleado]],Originales!$M$3:$P$13,2,FALSE)</f>
        <v>Ana</v>
      </c>
      <c r="K4759" s="10">
        <f>YEAR(Tabla1[[#This Row],[Fecha]])</f>
        <v>2012</v>
      </c>
      <c r="L4759" s="11">
        <f>MONTH(Tabla1[[#This Row],[Fecha]])</f>
        <v>10</v>
      </c>
      <c r="M4759" s="11">
        <f>DAY(Tabla1[[#This Row],[Fecha]])</f>
        <v>9</v>
      </c>
      <c r="N4759" s="11">
        <f>WEEKDAY(Tabla1[[#This Row],[Fecha]],2)</f>
        <v>2</v>
      </c>
      <c r="O4759" s="11" t="str">
        <f t="shared" si="74"/>
        <v>Martes</v>
      </c>
    </row>
    <row r="4760" spans="1:15" x14ac:dyDescent="0.25">
      <c r="A4760" s="4">
        <v>41191</v>
      </c>
      <c r="B4760">
        <v>4</v>
      </c>
      <c r="C4760">
        <v>1</v>
      </c>
      <c r="D4760" s="5" t="s">
        <v>37</v>
      </c>
      <c r="E4760" s="6">
        <v>523.82000000000005</v>
      </c>
      <c r="F4760" s="6">
        <v>1172.6400000000001</v>
      </c>
      <c r="G4760" s="6">
        <v>1696.46</v>
      </c>
      <c r="H4760" s="6" t="str">
        <f>VLOOKUP(Tabla1[[#This Row],[Caja]],Originales!$I$3:$K$6,2,FALSE)</f>
        <v>Telde</v>
      </c>
      <c r="I4760" s="6" t="str">
        <f>VLOOKUP(Tabla1[[#This Row],[Caja]],Originales!$I$3:$K$6,3,FALSE)</f>
        <v>Las Palmas</v>
      </c>
      <c r="J4760" s="9" t="str">
        <f>VLOOKUP(Tabla1[[#This Row],[CodigoEmpleado]],Originales!$M$3:$P$13,2,FALSE)</f>
        <v>Luis</v>
      </c>
      <c r="K4760" s="10">
        <f>YEAR(Tabla1[[#This Row],[Fecha]])</f>
        <v>2012</v>
      </c>
      <c r="L4760" s="11">
        <f>MONTH(Tabla1[[#This Row],[Fecha]])</f>
        <v>10</v>
      </c>
      <c r="M4760" s="11">
        <f>DAY(Tabla1[[#This Row],[Fecha]])</f>
        <v>9</v>
      </c>
      <c r="N4760" s="11">
        <f>WEEKDAY(Tabla1[[#This Row],[Fecha]],2)</f>
        <v>2</v>
      </c>
      <c r="O4760" s="11" t="str">
        <f t="shared" si="74"/>
        <v>Martes</v>
      </c>
    </row>
    <row r="4761" spans="1:15" x14ac:dyDescent="0.25">
      <c r="A4761" s="4">
        <v>41191</v>
      </c>
      <c r="B4761">
        <v>4</v>
      </c>
      <c r="C4761">
        <v>2</v>
      </c>
      <c r="D4761" s="5" t="s">
        <v>40</v>
      </c>
      <c r="E4761" s="6">
        <v>595.07000000000005</v>
      </c>
      <c r="F4761" s="6">
        <v>1205.44</v>
      </c>
      <c r="G4761" s="6">
        <v>1800.51</v>
      </c>
      <c r="H4761" s="6" t="str">
        <f>VLOOKUP(Tabla1[[#This Row],[Caja]],Originales!$I$3:$K$6,2,FALSE)</f>
        <v>Telde</v>
      </c>
      <c r="I4761" s="6" t="str">
        <f>VLOOKUP(Tabla1[[#This Row],[Caja]],Originales!$I$3:$K$6,3,FALSE)</f>
        <v>Las Palmas</v>
      </c>
      <c r="J4761" s="9" t="str">
        <f>VLOOKUP(Tabla1[[#This Row],[CodigoEmpleado]],Originales!$M$3:$P$13,2,FALSE)</f>
        <v>Pepe</v>
      </c>
      <c r="K4761" s="10">
        <f>YEAR(Tabla1[[#This Row],[Fecha]])</f>
        <v>2012</v>
      </c>
      <c r="L4761" s="11">
        <f>MONTH(Tabla1[[#This Row],[Fecha]])</f>
        <v>10</v>
      </c>
      <c r="M4761" s="11">
        <f>DAY(Tabla1[[#This Row],[Fecha]])</f>
        <v>9</v>
      </c>
      <c r="N4761" s="11">
        <f>WEEKDAY(Tabla1[[#This Row],[Fecha]],2)</f>
        <v>2</v>
      </c>
      <c r="O4761" s="11" t="str">
        <f t="shared" si="74"/>
        <v>Martes</v>
      </c>
    </row>
    <row r="4762" spans="1:15" x14ac:dyDescent="0.25">
      <c r="A4762" s="4">
        <v>41192</v>
      </c>
      <c r="B4762">
        <v>1</v>
      </c>
      <c r="C4762">
        <v>1</v>
      </c>
      <c r="D4762" s="5" t="s">
        <v>41</v>
      </c>
      <c r="E4762" s="6">
        <v>628.51</v>
      </c>
      <c r="F4762" s="6">
        <v>953.12</v>
      </c>
      <c r="G4762" s="6">
        <v>1581.63</v>
      </c>
      <c r="H4762" s="6" t="str">
        <f>VLOOKUP(Tabla1[[#This Row],[Caja]],Originales!$I$3:$K$6,2,FALSE)</f>
        <v>Tenerife Norte</v>
      </c>
      <c r="I4762" s="6" t="str">
        <f>VLOOKUP(Tabla1[[#This Row],[Caja]],Originales!$I$3:$K$6,3,FALSE)</f>
        <v>Tenerife</v>
      </c>
      <c r="J4762" s="9" t="str">
        <f>VLOOKUP(Tabla1[[#This Row],[CodigoEmpleado]],Originales!$M$3:$P$13,2,FALSE)</f>
        <v>Javi</v>
      </c>
      <c r="K4762" s="10">
        <f>YEAR(Tabla1[[#This Row],[Fecha]])</f>
        <v>2012</v>
      </c>
      <c r="L4762" s="11">
        <f>MONTH(Tabla1[[#This Row],[Fecha]])</f>
        <v>10</v>
      </c>
      <c r="M4762" s="11">
        <f>DAY(Tabla1[[#This Row],[Fecha]])</f>
        <v>10</v>
      </c>
      <c r="N4762" s="11">
        <f>WEEKDAY(Tabla1[[#This Row],[Fecha]],2)</f>
        <v>3</v>
      </c>
      <c r="O4762" s="11" t="str">
        <f t="shared" si="74"/>
        <v>Miércoles</v>
      </c>
    </row>
    <row r="4763" spans="1:15" x14ac:dyDescent="0.25">
      <c r="A4763" s="4">
        <v>41192</v>
      </c>
      <c r="B4763">
        <v>1</v>
      </c>
      <c r="C4763">
        <v>2</v>
      </c>
      <c r="D4763" s="5" t="s">
        <v>43</v>
      </c>
      <c r="E4763" s="6">
        <v>722.93</v>
      </c>
      <c r="F4763" s="6">
        <v>1097.29</v>
      </c>
      <c r="G4763" s="6">
        <v>1820.22</v>
      </c>
      <c r="H4763" s="6" t="str">
        <f>VLOOKUP(Tabla1[[#This Row],[Caja]],Originales!$I$3:$K$6,2,FALSE)</f>
        <v>Tenerife Norte</v>
      </c>
      <c r="I4763" s="6" t="str">
        <f>VLOOKUP(Tabla1[[#This Row],[Caja]],Originales!$I$3:$K$6,3,FALSE)</f>
        <v>Tenerife</v>
      </c>
      <c r="J4763" s="9" t="str">
        <f>VLOOKUP(Tabla1[[#This Row],[CodigoEmpleado]],Originales!$M$3:$P$13,2,FALSE)</f>
        <v>Jose</v>
      </c>
      <c r="K4763" s="10">
        <f>YEAR(Tabla1[[#This Row],[Fecha]])</f>
        <v>2012</v>
      </c>
      <c r="L4763" s="11">
        <f>MONTH(Tabla1[[#This Row],[Fecha]])</f>
        <v>10</v>
      </c>
      <c r="M4763" s="11">
        <f>DAY(Tabla1[[#This Row],[Fecha]])</f>
        <v>10</v>
      </c>
      <c r="N4763" s="11">
        <f>WEEKDAY(Tabla1[[#This Row],[Fecha]],2)</f>
        <v>3</v>
      </c>
      <c r="O4763" s="11" t="str">
        <f t="shared" si="74"/>
        <v>Miércoles</v>
      </c>
    </row>
    <row r="4764" spans="1:15" x14ac:dyDescent="0.25">
      <c r="A4764" s="4">
        <v>41192</v>
      </c>
      <c r="B4764">
        <v>2</v>
      </c>
      <c r="C4764">
        <v>1</v>
      </c>
      <c r="D4764" s="5" t="s">
        <v>47</v>
      </c>
      <c r="E4764" s="6">
        <v>605.39</v>
      </c>
      <c r="F4764" s="6">
        <v>915.25</v>
      </c>
      <c r="G4764" s="6">
        <v>1520.64</v>
      </c>
      <c r="H4764" s="6" t="str">
        <f>VLOOKUP(Tabla1[[#This Row],[Caja]],Originales!$I$3:$K$6,2,FALSE)</f>
        <v>Tenerife Sur</v>
      </c>
      <c r="I4764" s="6" t="str">
        <f>VLOOKUP(Tabla1[[#This Row],[Caja]],Originales!$I$3:$K$6,3,FALSE)</f>
        <v>Tenerife</v>
      </c>
      <c r="J4764" s="9" t="str">
        <f>VLOOKUP(Tabla1[[#This Row],[CodigoEmpleado]],Originales!$M$3:$P$13,2,FALSE)</f>
        <v>Toño</v>
      </c>
      <c r="K4764" s="10">
        <f>YEAR(Tabla1[[#This Row],[Fecha]])</f>
        <v>2012</v>
      </c>
      <c r="L4764" s="11">
        <f>MONTH(Tabla1[[#This Row],[Fecha]])</f>
        <v>10</v>
      </c>
      <c r="M4764" s="11">
        <f>DAY(Tabla1[[#This Row],[Fecha]])</f>
        <v>10</v>
      </c>
      <c r="N4764" s="11">
        <f>WEEKDAY(Tabla1[[#This Row],[Fecha]],2)</f>
        <v>3</v>
      </c>
      <c r="O4764" s="11" t="str">
        <f t="shared" si="74"/>
        <v>Miércoles</v>
      </c>
    </row>
    <row r="4765" spans="1:15" x14ac:dyDescent="0.25">
      <c r="A4765" s="4">
        <v>41192</v>
      </c>
      <c r="B4765">
        <v>2</v>
      </c>
      <c r="C4765">
        <v>2</v>
      </c>
      <c r="D4765" s="5" t="s">
        <v>24</v>
      </c>
      <c r="E4765" s="6">
        <v>696.03</v>
      </c>
      <c r="F4765" s="6">
        <v>1047.3699999999999</v>
      </c>
      <c r="G4765" s="6">
        <v>1743.4</v>
      </c>
      <c r="H4765" s="6" t="str">
        <f>VLOOKUP(Tabla1[[#This Row],[Caja]],Originales!$I$3:$K$6,2,FALSE)</f>
        <v>Tenerife Sur</v>
      </c>
      <c r="I4765" s="6" t="str">
        <f>VLOOKUP(Tabla1[[#This Row],[Caja]],Originales!$I$3:$K$6,3,FALSE)</f>
        <v>Tenerife</v>
      </c>
      <c r="J4765" s="9" t="str">
        <f>VLOOKUP(Tabla1[[#This Row],[CodigoEmpleado]],Originales!$M$3:$P$13,2,FALSE)</f>
        <v>Ana</v>
      </c>
      <c r="K4765" s="10">
        <f>YEAR(Tabla1[[#This Row],[Fecha]])</f>
        <v>2012</v>
      </c>
      <c r="L4765" s="11">
        <f>MONTH(Tabla1[[#This Row],[Fecha]])</f>
        <v>10</v>
      </c>
      <c r="M4765" s="11">
        <f>DAY(Tabla1[[#This Row],[Fecha]])</f>
        <v>10</v>
      </c>
      <c r="N4765" s="11">
        <f>WEEKDAY(Tabla1[[#This Row],[Fecha]],2)</f>
        <v>3</v>
      </c>
      <c r="O4765" s="11" t="str">
        <f t="shared" si="74"/>
        <v>Miércoles</v>
      </c>
    </row>
    <row r="4766" spans="1:15" x14ac:dyDescent="0.25">
      <c r="A4766" s="4">
        <v>41192</v>
      </c>
      <c r="B4766">
        <v>3</v>
      </c>
      <c r="C4766">
        <v>1</v>
      </c>
      <c r="D4766" s="5" t="s">
        <v>30</v>
      </c>
      <c r="E4766" s="6">
        <v>601.47</v>
      </c>
      <c r="F4766" s="6">
        <v>919.89</v>
      </c>
      <c r="G4766" s="6">
        <v>1521.36</v>
      </c>
      <c r="H4766" s="6" t="str">
        <f>VLOOKUP(Tabla1[[#This Row],[Caja]],Originales!$I$3:$K$6,2,FALSE)</f>
        <v>Las Canteras</v>
      </c>
      <c r="I4766" s="6" t="str">
        <f>VLOOKUP(Tabla1[[#This Row],[Caja]],Originales!$I$3:$K$6,3,FALSE)</f>
        <v>Las Palmas</v>
      </c>
      <c r="J4766" s="9" t="str">
        <f>VLOOKUP(Tabla1[[#This Row],[CodigoEmpleado]],Originales!$M$3:$P$13,2,FALSE)</f>
        <v>Juan</v>
      </c>
      <c r="K4766" s="10">
        <f>YEAR(Tabla1[[#This Row],[Fecha]])</f>
        <v>2012</v>
      </c>
      <c r="L4766" s="11">
        <f>MONTH(Tabla1[[#This Row],[Fecha]])</f>
        <v>10</v>
      </c>
      <c r="M4766" s="11">
        <f>DAY(Tabla1[[#This Row],[Fecha]])</f>
        <v>10</v>
      </c>
      <c r="N4766" s="11">
        <f>WEEKDAY(Tabla1[[#This Row],[Fecha]],2)</f>
        <v>3</v>
      </c>
      <c r="O4766" s="11" t="str">
        <f t="shared" si="74"/>
        <v>Miércoles</v>
      </c>
    </row>
    <row r="4767" spans="1:15" x14ac:dyDescent="0.25">
      <c r="A4767" s="4">
        <v>41192</v>
      </c>
      <c r="B4767">
        <v>3</v>
      </c>
      <c r="C4767">
        <v>2</v>
      </c>
      <c r="D4767" s="5" t="s">
        <v>16</v>
      </c>
      <c r="E4767" s="6">
        <v>597.11</v>
      </c>
      <c r="F4767" s="6">
        <v>914.76</v>
      </c>
      <c r="G4767" s="6">
        <v>1511.87</v>
      </c>
      <c r="H4767" s="6" t="str">
        <f>VLOOKUP(Tabla1[[#This Row],[Caja]],Originales!$I$3:$K$6,2,FALSE)</f>
        <v>Las Canteras</v>
      </c>
      <c r="I4767" s="6" t="str">
        <f>VLOOKUP(Tabla1[[#This Row],[Caja]],Originales!$I$3:$K$6,3,FALSE)</f>
        <v>Las Palmas</v>
      </c>
      <c r="J4767" s="9" t="str">
        <f>VLOOKUP(Tabla1[[#This Row],[CodigoEmpleado]],Originales!$M$3:$P$13,2,FALSE)</f>
        <v>Jorge</v>
      </c>
      <c r="K4767" s="10">
        <f>YEAR(Tabla1[[#This Row],[Fecha]])</f>
        <v>2012</v>
      </c>
      <c r="L4767" s="11">
        <f>MONTH(Tabla1[[#This Row],[Fecha]])</f>
        <v>10</v>
      </c>
      <c r="M4767" s="11">
        <f>DAY(Tabla1[[#This Row],[Fecha]])</f>
        <v>10</v>
      </c>
      <c r="N4767" s="11">
        <f>WEEKDAY(Tabla1[[#This Row],[Fecha]],2)</f>
        <v>3</v>
      </c>
      <c r="O4767" s="11" t="str">
        <f t="shared" si="74"/>
        <v>Miércoles</v>
      </c>
    </row>
    <row r="4768" spans="1:15" x14ac:dyDescent="0.25">
      <c r="A4768" s="4">
        <v>41192</v>
      </c>
      <c r="B4768">
        <v>4</v>
      </c>
      <c r="C4768">
        <v>1</v>
      </c>
      <c r="D4768" s="5" t="s">
        <v>22</v>
      </c>
      <c r="E4768" s="6">
        <v>643.11</v>
      </c>
      <c r="F4768" s="6">
        <v>984.07</v>
      </c>
      <c r="G4768" s="6">
        <v>1627.18</v>
      </c>
      <c r="H4768" s="6" t="str">
        <f>VLOOKUP(Tabla1[[#This Row],[Caja]],Originales!$I$3:$K$6,2,FALSE)</f>
        <v>Telde</v>
      </c>
      <c r="I4768" s="6" t="str">
        <f>VLOOKUP(Tabla1[[#This Row],[Caja]],Originales!$I$3:$K$6,3,FALSE)</f>
        <v>Las Palmas</v>
      </c>
      <c r="J4768" s="9" t="str">
        <f>VLOOKUP(Tabla1[[#This Row],[CodigoEmpleado]],Originales!$M$3:$P$13,2,FALSE)</f>
        <v>Paco</v>
      </c>
      <c r="K4768" s="10">
        <f>YEAR(Tabla1[[#This Row],[Fecha]])</f>
        <v>2012</v>
      </c>
      <c r="L4768" s="11">
        <f>MONTH(Tabla1[[#This Row],[Fecha]])</f>
        <v>10</v>
      </c>
      <c r="M4768" s="11">
        <f>DAY(Tabla1[[#This Row],[Fecha]])</f>
        <v>10</v>
      </c>
      <c r="N4768" s="11">
        <f>WEEKDAY(Tabla1[[#This Row],[Fecha]],2)</f>
        <v>3</v>
      </c>
      <c r="O4768" s="11" t="str">
        <f t="shared" si="74"/>
        <v>Miércoles</v>
      </c>
    </row>
    <row r="4769" spans="1:15" x14ac:dyDescent="0.25">
      <c r="A4769" s="4">
        <v>41192</v>
      </c>
      <c r="B4769">
        <v>4</v>
      </c>
      <c r="C4769">
        <v>2</v>
      </c>
      <c r="D4769" s="5" t="s">
        <v>27</v>
      </c>
      <c r="E4769" s="6">
        <v>653.28</v>
      </c>
      <c r="F4769" s="6">
        <v>980.81</v>
      </c>
      <c r="G4769" s="6">
        <v>1634.09</v>
      </c>
      <c r="H4769" s="6" t="str">
        <f>VLOOKUP(Tabla1[[#This Row],[Caja]],Originales!$I$3:$K$6,2,FALSE)</f>
        <v>Telde</v>
      </c>
      <c r="I4769" s="6" t="str">
        <f>VLOOKUP(Tabla1[[#This Row],[Caja]],Originales!$I$3:$K$6,3,FALSE)</f>
        <v>Las Palmas</v>
      </c>
      <c r="J4769" s="9" t="str">
        <f>VLOOKUP(Tabla1[[#This Row],[CodigoEmpleado]],Originales!$M$3:$P$13,2,FALSE)</f>
        <v>Bea</v>
      </c>
      <c r="K4769" s="10">
        <f>YEAR(Tabla1[[#This Row],[Fecha]])</f>
        <v>2012</v>
      </c>
      <c r="L4769" s="11">
        <f>MONTH(Tabla1[[#This Row],[Fecha]])</f>
        <v>10</v>
      </c>
      <c r="M4769" s="11">
        <f>DAY(Tabla1[[#This Row],[Fecha]])</f>
        <v>10</v>
      </c>
      <c r="N4769" s="11">
        <f>WEEKDAY(Tabla1[[#This Row],[Fecha]],2)</f>
        <v>3</v>
      </c>
      <c r="O4769" s="11" t="str">
        <f t="shared" si="74"/>
        <v>Miércoles</v>
      </c>
    </row>
    <row r="4770" spans="1:15" x14ac:dyDescent="0.25">
      <c r="A4770" s="4">
        <v>41193</v>
      </c>
      <c r="B4770">
        <v>1</v>
      </c>
      <c r="C4770">
        <v>1</v>
      </c>
      <c r="D4770" s="5" t="s">
        <v>32</v>
      </c>
      <c r="E4770" s="6">
        <v>682.38</v>
      </c>
      <c r="F4770" s="6">
        <v>1058.74</v>
      </c>
      <c r="G4770" s="6">
        <v>1741.12</v>
      </c>
      <c r="H4770" s="6" t="str">
        <f>VLOOKUP(Tabla1[[#This Row],[Caja]],Originales!$I$3:$K$6,2,FALSE)</f>
        <v>Tenerife Norte</v>
      </c>
      <c r="I4770" s="6" t="str">
        <f>VLOOKUP(Tabla1[[#This Row],[Caja]],Originales!$I$3:$K$6,3,FALSE)</f>
        <v>Tenerife</v>
      </c>
      <c r="J4770" s="9" t="str">
        <f>VLOOKUP(Tabla1[[#This Row],[CodigoEmpleado]],Originales!$M$3:$P$13,2,FALSE)</f>
        <v>Ana</v>
      </c>
      <c r="K4770" s="10">
        <f>YEAR(Tabla1[[#This Row],[Fecha]])</f>
        <v>2012</v>
      </c>
      <c r="L4770" s="11">
        <f>MONTH(Tabla1[[#This Row],[Fecha]])</f>
        <v>10</v>
      </c>
      <c r="M4770" s="11">
        <f>DAY(Tabla1[[#This Row],[Fecha]])</f>
        <v>11</v>
      </c>
      <c r="N4770" s="11">
        <f>WEEKDAY(Tabla1[[#This Row],[Fecha]],2)</f>
        <v>4</v>
      </c>
      <c r="O4770" s="11" t="str">
        <f t="shared" si="74"/>
        <v>Jueves</v>
      </c>
    </row>
    <row r="4771" spans="1:15" x14ac:dyDescent="0.25">
      <c r="A4771" s="4">
        <v>41193</v>
      </c>
      <c r="B4771">
        <v>1</v>
      </c>
      <c r="C4771">
        <v>2</v>
      </c>
      <c r="D4771" s="5" t="s">
        <v>37</v>
      </c>
      <c r="E4771" s="6">
        <v>760.5</v>
      </c>
      <c r="F4771" s="6">
        <v>1168.8399999999999</v>
      </c>
      <c r="G4771" s="6">
        <v>1929.34</v>
      </c>
      <c r="H4771" s="6" t="str">
        <f>VLOOKUP(Tabla1[[#This Row],[Caja]],Originales!$I$3:$K$6,2,FALSE)</f>
        <v>Tenerife Norte</v>
      </c>
      <c r="I4771" s="6" t="str">
        <f>VLOOKUP(Tabla1[[#This Row],[Caja]],Originales!$I$3:$K$6,3,FALSE)</f>
        <v>Tenerife</v>
      </c>
      <c r="J4771" s="9" t="str">
        <f>VLOOKUP(Tabla1[[#This Row],[CodigoEmpleado]],Originales!$M$3:$P$13,2,FALSE)</f>
        <v>Luis</v>
      </c>
      <c r="K4771" s="10">
        <f>YEAR(Tabla1[[#This Row],[Fecha]])</f>
        <v>2012</v>
      </c>
      <c r="L4771" s="11">
        <f>MONTH(Tabla1[[#This Row],[Fecha]])</f>
        <v>10</v>
      </c>
      <c r="M4771" s="11">
        <f>DAY(Tabla1[[#This Row],[Fecha]])</f>
        <v>11</v>
      </c>
      <c r="N4771" s="11">
        <f>WEEKDAY(Tabla1[[#This Row],[Fecha]],2)</f>
        <v>4</v>
      </c>
      <c r="O4771" s="11" t="str">
        <f t="shared" si="74"/>
        <v>Jueves</v>
      </c>
    </row>
    <row r="4772" spans="1:15" x14ac:dyDescent="0.25">
      <c r="A4772" s="4">
        <v>41193</v>
      </c>
      <c r="B4772">
        <v>2</v>
      </c>
      <c r="C4772">
        <v>1</v>
      </c>
      <c r="D4772" s="5" t="s">
        <v>40</v>
      </c>
      <c r="E4772" s="6">
        <v>654.83000000000004</v>
      </c>
      <c r="F4772" s="6">
        <v>1009.18</v>
      </c>
      <c r="G4772" s="6">
        <v>1664.01</v>
      </c>
      <c r="H4772" s="6" t="str">
        <f>VLOOKUP(Tabla1[[#This Row],[Caja]],Originales!$I$3:$K$6,2,FALSE)</f>
        <v>Tenerife Sur</v>
      </c>
      <c r="I4772" s="6" t="str">
        <f>VLOOKUP(Tabla1[[#This Row],[Caja]],Originales!$I$3:$K$6,3,FALSE)</f>
        <v>Tenerife</v>
      </c>
      <c r="J4772" s="9" t="str">
        <f>VLOOKUP(Tabla1[[#This Row],[CodigoEmpleado]],Originales!$M$3:$P$13,2,FALSE)</f>
        <v>Pepe</v>
      </c>
      <c r="K4772" s="10">
        <f>YEAR(Tabla1[[#This Row],[Fecha]])</f>
        <v>2012</v>
      </c>
      <c r="L4772" s="11">
        <f>MONTH(Tabla1[[#This Row],[Fecha]])</f>
        <v>10</v>
      </c>
      <c r="M4772" s="11">
        <f>DAY(Tabla1[[#This Row],[Fecha]])</f>
        <v>11</v>
      </c>
      <c r="N4772" s="11">
        <f>WEEKDAY(Tabla1[[#This Row],[Fecha]],2)</f>
        <v>4</v>
      </c>
      <c r="O4772" s="11" t="str">
        <f t="shared" si="74"/>
        <v>Jueves</v>
      </c>
    </row>
    <row r="4773" spans="1:15" x14ac:dyDescent="0.25">
      <c r="A4773" s="4">
        <v>41193</v>
      </c>
      <c r="B4773">
        <v>2</v>
      </c>
      <c r="C4773">
        <v>2</v>
      </c>
      <c r="D4773" s="5" t="s">
        <v>41</v>
      </c>
      <c r="E4773" s="6">
        <v>690.85</v>
      </c>
      <c r="F4773" s="6">
        <v>1047.4100000000001</v>
      </c>
      <c r="G4773" s="6">
        <v>1738.26</v>
      </c>
      <c r="H4773" s="6" t="str">
        <f>VLOOKUP(Tabla1[[#This Row],[Caja]],Originales!$I$3:$K$6,2,FALSE)</f>
        <v>Tenerife Sur</v>
      </c>
      <c r="I4773" s="6" t="str">
        <f>VLOOKUP(Tabla1[[#This Row],[Caja]],Originales!$I$3:$K$6,3,FALSE)</f>
        <v>Tenerife</v>
      </c>
      <c r="J4773" s="9" t="str">
        <f>VLOOKUP(Tabla1[[#This Row],[CodigoEmpleado]],Originales!$M$3:$P$13,2,FALSE)</f>
        <v>Javi</v>
      </c>
      <c r="K4773" s="10">
        <f>YEAR(Tabla1[[#This Row],[Fecha]])</f>
        <v>2012</v>
      </c>
      <c r="L4773" s="11">
        <f>MONTH(Tabla1[[#This Row],[Fecha]])</f>
        <v>10</v>
      </c>
      <c r="M4773" s="11">
        <f>DAY(Tabla1[[#This Row],[Fecha]])</f>
        <v>11</v>
      </c>
      <c r="N4773" s="11">
        <f>WEEKDAY(Tabla1[[#This Row],[Fecha]],2)</f>
        <v>4</v>
      </c>
      <c r="O4773" s="11" t="str">
        <f t="shared" si="74"/>
        <v>Jueves</v>
      </c>
    </row>
    <row r="4774" spans="1:15" x14ac:dyDescent="0.25">
      <c r="A4774" s="4">
        <v>41193</v>
      </c>
      <c r="B4774">
        <v>3</v>
      </c>
      <c r="C4774">
        <v>1</v>
      </c>
      <c r="D4774" s="5" t="s">
        <v>43</v>
      </c>
      <c r="E4774" s="6">
        <v>598.12</v>
      </c>
      <c r="F4774" s="6">
        <v>930.4</v>
      </c>
      <c r="G4774" s="6">
        <v>1528.52</v>
      </c>
      <c r="H4774" s="6" t="str">
        <f>VLOOKUP(Tabla1[[#This Row],[Caja]],Originales!$I$3:$K$6,2,FALSE)</f>
        <v>Las Canteras</v>
      </c>
      <c r="I4774" s="6" t="str">
        <f>VLOOKUP(Tabla1[[#This Row],[Caja]],Originales!$I$3:$K$6,3,FALSE)</f>
        <v>Las Palmas</v>
      </c>
      <c r="J4774" s="9" t="str">
        <f>VLOOKUP(Tabla1[[#This Row],[CodigoEmpleado]],Originales!$M$3:$P$13,2,FALSE)</f>
        <v>Jose</v>
      </c>
      <c r="K4774" s="10">
        <f>YEAR(Tabla1[[#This Row],[Fecha]])</f>
        <v>2012</v>
      </c>
      <c r="L4774" s="11">
        <f>MONTH(Tabla1[[#This Row],[Fecha]])</f>
        <v>10</v>
      </c>
      <c r="M4774" s="11">
        <f>DAY(Tabla1[[#This Row],[Fecha]])</f>
        <v>11</v>
      </c>
      <c r="N4774" s="11">
        <f>WEEKDAY(Tabla1[[#This Row],[Fecha]],2)</f>
        <v>4</v>
      </c>
      <c r="O4774" s="11" t="str">
        <f t="shared" si="74"/>
        <v>Jueves</v>
      </c>
    </row>
    <row r="4775" spans="1:15" x14ac:dyDescent="0.25">
      <c r="A4775" s="4">
        <v>41193</v>
      </c>
      <c r="B4775">
        <v>3</v>
      </c>
      <c r="C4775">
        <v>2</v>
      </c>
      <c r="D4775" s="5" t="s">
        <v>47</v>
      </c>
      <c r="E4775" s="6">
        <v>832.16</v>
      </c>
      <c r="F4775" s="6">
        <v>1267.05</v>
      </c>
      <c r="G4775" s="6">
        <v>2099.21</v>
      </c>
      <c r="H4775" s="6" t="str">
        <f>VLOOKUP(Tabla1[[#This Row],[Caja]],Originales!$I$3:$K$6,2,FALSE)</f>
        <v>Las Canteras</v>
      </c>
      <c r="I4775" s="6" t="str">
        <f>VLOOKUP(Tabla1[[#This Row],[Caja]],Originales!$I$3:$K$6,3,FALSE)</f>
        <v>Las Palmas</v>
      </c>
      <c r="J4775" s="9" t="str">
        <f>VLOOKUP(Tabla1[[#This Row],[CodigoEmpleado]],Originales!$M$3:$P$13,2,FALSE)</f>
        <v>Toño</v>
      </c>
      <c r="K4775" s="10">
        <f>YEAR(Tabla1[[#This Row],[Fecha]])</f>
        <v>2012</v>
      </c>
      <c r="L4775" s="11">
        <f>MONTH(Tabla1[[#This Row],[Fecha]])</f>
        <v>10</v>
      </c>
      <c r="M4775" s="11">
        <f>DAY(Tabla1[[#This Row],[Fecha]])</f>
        <v>11</v>
      </c>
      <c r="N4775" s="11">
        <f>WEEKDAY(Tabla1[[#This Row],[Fecha]],2)</f>
        <v>4</v>
      </c>
      <c r="O4775" s="11" t="str">
        <f t="shared" si="74"/>
        <v>Jueves</v>
      </c>
    </row>
    <row r="4776" spans="1:15" x14ac:dyDescent="0.25">
      <c r="A4776" s="4">
        <v>41193</v>
      </c>
      <c r="B4776">
        <v>4</v>
      </c>
      <c r="C4776">
        <v>1</v>
      </c>
      <c r="D4776" s="5" t="s">
        <v>24</v>
      </c>
      <c r="E4776" s="6">
        <v>688.86</v>
      </c>
      <c r="F4776" s="6">
        <v>1059.8399999999999</v>
      </c>
      <c r="G4776" s="6">
        <v>1748.7</v>
      </c>
      <c r="H4776" s="6" t="str">
        <f>VLOOKUP(Tabla1[[#This Row],[Caja]],Originales!$I$3:$K$6,2,FALSE)</f>
        <v>Telde</v>
      </c>
      <c r="I4776" s="6" t="str">
        <f>VLOOKUP(Tabla1[[#This Row],[Caja]],Originales!$I$3:$K$6,3,FALSE)</f>
        <v>Las Palmas</v>
      </c>
      <c r="J4776" s="9" t="str">
        <f>VLOOKUP(Tabla1[[#This Row],[CodigoEmpleado]],Originales!$M$3:$P$13,2,FALSE)</f>
        <v>Ana</v>
      </c>
      <c r="K4776" s="10">
        <f>YEAR(Tabla1[[#This Row],[Fecha]])</f>
        <v>2012</v>
      </c>
      <c r="L4776" s="11">
        <f>MONTH(Tabla1[[#This Row],[Fecha]])</f>
        <v>10</v>
      </c>
      <c r="M4776" s="11">
        <f>DAY(Tabla1[[#This Row],[Fecha]])</f>
        <v>11</v>
      </c>
      <c r="N4776" s="11">
        <f>WEEKDAY(Tabla1[[#This Row],[Fecha]],2)</f>
        <v>4</v>
      </c>
      <c r="O4776" s="11" t="str">
        <f t="shared" si="74"/>
        <v>Jueves</v>
      </c>
    </row>
    <row r="4777" spans="1:15" x14ac:dyDescent="0.25">
      <c r="A4777" s="4">
        <v>41193</v>
      </c>
      <c r="B4777">
        <v>4</v>
      </c>
      <c r="C4777">
        <v>2</v>
      </c>
      <c r="D4777" s="5" t="s">
        <v>30</v>
      </c>
      <c r="E4777" s="6">
        <v>643.86</v>
      </c>
      <c r="F4777" s="6">
        <v>997.85</v>
      </c>
      <c r="G4777" s="6">
        <v>1641.71</v>
      </c>
      <c r="H4777" s="6" t="str">
        <f>VLOOKUP(Tabla1[[#This Row],[Caja]],Originales!$I$3:$K$6,2,FALSE)</f>
        <v>Telde</v>
      </c>
      <c r="I4777" s="6" t="str">
        <f>VLOOKUP(Tabla1[[#This Row],[Caja]],Originales!$I$3:$K$6,3,FALSE)</f>
        <v>Las Palmas</v>
      </c>
      <c r="J4777" s="9" t="str">
        <f>VLOOKUP(Tabla1[[#This Row],[CodigoEmpleado]],Originales!$M$3:$P$13,2,FALSE)</f>
        <v>Juan</v>
      </c>
      <c r="K4777" s="10">
        <f>YEAR(Tabla1[[#This Row],[Fecha]])</f>
        <v>2012</v>
      </c>
      <c r="L4777" s="11">
        <f>MONTH(Tabla1[[#This Row],[Fecha]])</f>
        <v>10</v>
      </c>
      <c r="M4777" s="11">
        <f>DAY(Tabla1[[#This Row],[Fecha]])</f>
        <v>11</v>
      </c>
      <c r="N4777" s="11">
        <f>WEEKDAY(Tabla1[[#This Row],[Fecha]],2)</f>
        <v>4</v>
      </c>
      <c r="O4777" s="11" t="str">
        <f t="shared" si="74"/>
        <v>Jueves</v>
      </c>
    </row>
    <row r="4778" spans="1:15" x14ac:dyDescent="0.25">
      <c r="A4778" s="4">
        <v>41194</v>
      </c>
      <c r="B4778">
        <v>1</v>
      </c>
      <c r="C4778">
        <v>1</v>
      </c>
      <c r="D4778" s="5" t="s">
        <v>16</v>
      </c>
      <c r="E4778" s="6">
        <v>652.59</v>
      </c>
      <c r="F4778" s="6">
        <v>1010.92</v>
      </c>
      <c r="G4778" s="6">
        <v>1663.51</v>
      </c>
      <c r="H4778" s="6" t="str">
        <f>VLOOKUP(Tabla1[[#This Row],[Caja]],Originales!$I$3:$K$6,2,FALSE)</f>
        <v>Tenerife Norte</v>
      </c>
      <c r="I4778" s="6" t="str">
        <f>VLOOKUP(Tabla1[[#This Row],[Caja]],Originales!$I$3:$K$6,3,FALSE)</f>
        <v>Tenerife</v>
      </c>
      <c r="J4778" s="9" t="str">
        <f>VLOOKUP(Tabla1[[#This Row],[CodigoEmpleado]],Originales!$M$3:$P$13,2,FALSE)</f>
        <v>Jorge</v>
      </c>
      <c r="K4778" s="10">
        <f>YEAR(Tabla1[[#This Row],[Fecha]])</f>
        <v>2012</v>
      </c>
      <c r="L4778" s="11">
        <f>MONTH(Tabla1[[#This Row],[Fecha]])</f>
        <v>10</v>
      </c>
      <c r="M4778" s="11">
        <f>DAY(Tabla1[[#This Row],[Fecha]])</f>
        <v>12</v>
      </c>
      <c r="N4778" s="11">
        <f>WEEKDAY(Tabla1[[#This Row],[Fecha]],2)</f>
        <v>5</v>
      </c>
      <c r="O4778" s="11" t="str">
        <f t="shared" si="74"/>
        <v>Viernes</v>
      </c>
    </row>
    <row r="4779" spans="1:15" x14ac:dyDescent="0.25">
      <c r="A4779" s="4">
        <v>41194</v>
      </c>
      <c r="B4779">
        <v>1</v>
      </c>
      <c r="C4779">
        <v>2</v>
      </c>
      <c r="D4779" s="5" t="s">
        <v>22</v>
      </c>
      <c r="E4779" s="6">
        <v>605.84</v>
      </c>
      <c r="F4779" s="6">
        <v>964.91</v>
      </c>
      <c r="G4779" s="6">
        <v>1570.75</v>
      </c>
      <c r="H4779" s="6" t="str">
        <f>VLOOKUP(Tabla1[[#This Row],[Caja]],Originales!$I$3:$K$6,2,FALSE)</f>
        <v>Tenerife Norte</v>
      </c>
      <c r="I4779" s="6" t="str">
        <f>VLOOKUP(Tabla1[[#This Row],[Caja]],Originales!$I$3:$K$6,3,FALSE)</f>
        <v>Tenerife</v>
      </c>
      <c r="J4779" s="9" t="str">
        <f>VLOOKUP(Tabla1[[#This Row],[CodigoEmpleado]],Originales!$M$3:$P$13,2,FALSE)</f>
        <v>Paco</v>
      </c>
      <c r="K4779" s="10">
        <f>YEAR(Tabla1[[#This Row],[Fecha]])</f>
        <v>2012</v>
      </c>
      <c r="L4779" s="11">
        <f>MONTH(Tabla1[[#This Row],[Fecha]])</f>
        <v>10</v>
      </c>
      <c r="M4779" s="11">
        <f>DAY(Tabla1[[#This Row],[Fecha]])</f>
        <v>12</v>
      </c>
      <c r="N4779" s="11">
        <f>WEEKDAY(Tabla1[[#This Row],[Fecha]],2)</f>
        <v>5</v>
      </c>
      <c r="O4779" s="11" t="str">
        <f t="shared" si="74"/>
        <v>Viernes</v>
      </c>
    </row>
    <row r="4780" spans="1:15" x14ac:dyDescent="0.25">
      <c r="A4780" s="4">
        <v>41194</v>
      </c>
      <c r="B4780">
        <v>2</v>
      </c>
      <c r="C4780">
        <v>1</v>
      </c>
      <c r="D4780" s="5" t="s">
        <v>27</v>
      </c>
      <c r="E4780" s="6">
        <v>665.13</v>
      </c>
      <c r="F4780" s="6">
        <v>1039.82</v>
      </c>
      <c r="G4780" s="6">
        <v>1704.95</v>
      </c>
      <c r="H4780" s="6" t="str">
        <f>VLOOKUP(Tabla1[[#This Row],[Caja]],Originales!$I$3:$K$6,2,FALSE)</f>
        <v>Tenerife Sur</v>
      </c>
      <c r="I4780" s="6" t="str">
        <f>VLOOKUP(Tabla1[[#This Row],[Caja]],Originales!$I$3:$K$6,3,FALSE)</f>
        <v>Tenerife</v>
      </c>
      <c r="J4780" s="9" t="str">
        <f>VLOOKUP(Tabla1[[#This Row],[CodigoEmpleado]],Originales!$M$3:$P$13,2,FALSE)</f>
        <v>Bea</v>
      </c>
      <c r="K4780" s="10">
        <f>YEAR(Tabla1[[#This Row],[Fecha]])</f>
        <v>2012</v>
      </c>
      <c r="L4780" s="11">
        <f>MONTH(Tabla1[[#This Row],[Fecha]])</f>
        <v>10</v>
      </c>
      <c r="M4780" s="11">
        <f>DAY(Tabla1[[#This Row],[Fecha]])</f>
        <v>12</v>
      </c>
      <c r="N4780" s="11">
        <f>WEEKDAY(Tabla1[[#This Row],[Fecha]],2)</f>
        <v>5</v>
      </c>
      <c r="O4780" s="11" t="str">
        <f t="shared" si="74"/>
        <v>Viernes</v>
      </c>
    </row>
    <row r="4781" spans="1:15" x14ac:dyDescent="0.25">
      <c r="A4781" s="4">
        <v>41194</v>
      </c>
      <c r="B4781">
        <v>2</v>
      </c>
      <c r="C4781">
        <v>2</v>
      </c>
      <c r="D4781" s="5" t="s">
        <v>32</v>
      </c>
      <c r="E4781" s="6">
        <v>800.34</v>
      </c>
      <c r="F4781" s="6">
        <v>1203.49</v>
      </c>
      <c r="G4781" s="6">
        <v>2003.83</v>
      </c>
      <c r="H4781" s="6" t="str">
        <f>VLOOKUP(Tabla1[[#This Row],[Caja]],Originales!$I$3:$K$6,2,FALSE)</f>
        <v>Tenerife Sur</v>
      </c>
      <c r="I4781" s="6" t="str">
        <f>VLOOKUP(Tabla1[[#This Row],[Caja]],Originales!$I$3:$K$6,3,FALSE)</f>
        <v>Tenerife</v>
      </c>
      <c r="J4781" s="9" t="str">
        <f>VLOOKUP(Tabla1[[#This Row],[CodigoEmpleado]],Originales!$M$3:$P$13,2,FALSE)</f>
        <v>Ana</v>
      </c>
      <c r="K4781" s="10">
        <f>YEAR(Tabla1[[#This Row],[Fecha]])</f>
        <v>2012</v>
      </c>
      <c r="L4781" s="11">
        <f>MONTH(Tabla1[[#This Row],[Fecha]])</f>
        <v>10</v>
      </c>
      <c r="M4781" s="11">
        <f>DAY(Tabla1[[#This Row],[Fecha]])</f>
        <v>12</v>
      </c>
      <c r="N4781" s="11">
        <f>WEEKDAY(Tabla1[[#This Row],[Fecha]],2)</f>
        <v>5</v>
      </c>
      <c r="O4781" s="11" t="str">
        <f t="shared" si="74"/>
        <v>Viernes</v>
      </c>
    </row>
    <row r="4782" spans="1:15" x14ac:dyDescent="0.25">
      <c r="A4782" s="4">
        <v>41194</v>
      </c>
      <c r="B4782">
        <v>3</v>
      </c>
      <c r="C4782">
        <v>1</v>
      </c>
      <c r="D4782" s="5" t="s">
        <v>37</v>
      </c>
      <c r="E4782" s="6">
        <v>600.24</v>
      </c>
      <c r="F4782" s="6">
        <v>921.08</v>
      </c>
      <c r="G4782" s="6">
        <v>1521.32</v>
      </c>
      <c r="H4782" s="6" t="str">
        <f>VLOOKUP(Tabla1[[#This Row],[Caja]],Originales!$I$3:$K$6,2,FALSE)</f>
        <v>Las Canteras</v>
      </c>
      <c r="I4782" s="6" t="str">
        <f>VLOOKUP(Tabla1[[#This Row],[Caja]],Originales!$I$3:$K$6,3,FALSE)</f>
        <v>Las Palmas</v>
      </c>
      <c r="J4782" s="9" t="str">
        <f>VLOOKUP(Tabla1[[#This Row],[CodigoEmpleado]],Originales!$M$3:$P$13,2,FALSE)</f>
        <v>Luis</v>
      </c>
      <c r="K4782" s="10">
        <f>YEAR(Tabla1[[#This Row],[Fecha]])</f>
        <v>2012</v>
      </c>
      <c r="L4782" s="11">
        <f>MONTH(Tabla1[[#This Row],[Fecha]])</f>
        <v>10</v>
      </c>
      <c r="M4782" s="11">
        <f>DAY(Tabla1[[#This Row],[Fecha]])</f>
        <v>12</v>
      </c>
      <c r="N4782" s="11">
        <f>WEEKDAY(Tabla1[[#This Row],[Fecha]],2)</f>
        <v>5</v>
      </c>
      <c r="O4782" s="11" t="str">
        <f t="shared" si="74"/>
        <v>Viernes</v>
      </c>
    </row>
    <row r="4783" spans="1:15" x14ac:dyDescent="0.25">
      <c r="A4783" s="4">
        <v>41194</v>
      </c>
      <c r="B4783">
        <v>3</v>
      </c>
      <c r="C4783">
        <v>2</v>
      </c>
      <c r="D4783" s="5" t="s">
        <v>40</v>
      </c>
      <c r="E4783" s="6">
        <v>806</v>
      </c>
      <c r="F4783" s="6">
        <v>1215.04</v>
      </c>
      <c r="G4783" s="6">
        <v>2021.04</v>
      </c>
      <c r="H4783" s="6" t="str">
        <f>VLOOKUP(Tabla1[[#This Row],[Caja]],Originales!$I$3:$K$6,2,FALSE)</f>
        <v>Las Canteras</v>
      </c>
      <c r="I4783" s="6" t="str">
        <f>VLOOKUP(Tabla1[[#This Row],[Caja]],Originales!$I$3:$K$6,3,FALSE)</f>
        <v>Las Palmas</v>
      </c>
      <c r="J4783" s="9" t="str">
        <f>VLOOKUP(Tabla1[[#This Row],[CodigoEmpleado]],Originales!$M$3:$P$13,2,FALSE)</f>
        <v>Pepe</v>
      </c>
      <c r="K4783" s="10">
        <f>YEAR(Tabla1[[#This Row],[Fecha]])</f>
        <v>2012</v>
      </c>
      <c r="L4783" s="11">
        <f>MONTH(Tabla1[[#This Row],[Fecha]])</f>
        <v>10</v>
      </c>
      <c r="M4783" s="11">
        <f>DAY(Tabla1[[#This Row],[Fecha]])</f>
        <v>12</v>
      </c>
      <c r="N4783" s="11">
        <f>WEEKDAY(Tabla1[[#This Row],[Fecha]],2)</f>
        <v>5</v>
      </c>
      <c r="O4783" s="11" t="str">
        <f t="shared" si="74"/>
        <v>Viernes</v>
      </c>
    </row>
    <row r="4784" spans="1:15" x14ac:dyDescent="0.25">
      <c r="A4784" s="4">
        <v>41194</v>
      </c>
      <c r="B4784">
        <v>4</v>
      </c>
      <c r="C4784">
        <v>1</v>
      </c>
      <c r="D4784" s="5" t="s">
        <v>41</v>
      </c>
      <c r="E4784" s="6">
        <v>609.82000000000005</v>
      </c>
      <c r="F4784" s="6">
        <v>931.11</v>
      </c>
      <c r="G4784" s="6">
        <v>1540.93</v>
      </c>
      <c r="H4784" s="6" t="str">
        <f>VLOOKUP(Tabla1[[#This Row],[Caja]],Originales!$I$3:$K$6,2,FALSE)</f>
        <v>Telde</v>
      </c>
      <c r="I4784" s="6" t="str">
        <f>VLOOKUP(Tabla1[[#This Row],[Caja]],Originales!$I$3:$K$6,3,FALSE)</f>
        <v>Las Palmas</v>
      </c>
      <c r="J4784" s="9" t="str">
        <f>VLOOKUP(Tabla1[[#This Row],[CodigoEmpleado]],Originales!$M$3:$P$13,2,FALSE)</f>
        <v>Javi</v>
      </c>
      <c r="K4784" s="10">
        <f>YEAR(Tabla1[[#This Row],[Fecha]])</f>
        <v>2012</v>
      </c>
      <c r="L4784" s="11">
        <f>MONTH(Tabla1[[#This Row],[Fecha]])</f>
        <v>10</v>
      </c>
      <c r="M4784" s="11">
        <f>DAY(Tabla1[[#This Row],[Fecha]])</f>
        <v>12</v>
      </c>
      <c r="N4784" s="11">
        <f>WEEKDAY(Tabla1[[#This Row],[Fecha]],2)</f>
        <v>5</v>
      </c>
      <c r="O4784" s="11" t="str">
        <f t="shared" si="74"/>
        <v>Viernes</v>
      </c>
    </row>
    <row r="4785" spans="1:15" x14ac:dyDescent="0.25">
      <c r="A4785" s="4">
        <v>41194</v>
      </c>
      <c r="B4785">
        <v>4</v>
      </c>
      <c r="C4785">
        <v>2</v>
      </c>
      <c r="D4785" s="5" t="s">
        <v>43</v>
      </c>
      <c r="E4785" s="6">
        <v>780.71</v>
      </c>
      <c r="F4785" s="6">
        <v>1175.1500000000001</v>
      </c>
      <c r="G4785" s="6">
        <v>1955.86</v>
      </c>
      <c r="H4785" s="6" t="str">
        <f>VLOOKUP(Tabla1[[#This Row],[Caja]],Originales!$I$3:$K$6,2,FALSE)</f>
        <v>Telde</v>
      </c>
      <c r="I4785" s="6" t="str">
        <f>VLOOKUP(Tabla1[[#This Row],[Caja]],Originales!$I$3:$K$6,3,FALSE)</f>
        <v>Las Palmas</v>
      </c>
      <c r="J4785" s="9" t="str">
        <f>VLOOKUP(Tabla1[[#This Row],[CodigoEmpleado]],Originales!$M$3:$P$13,2,FALSE)</f>
        <v>Jose</v>
      </c>
      <c r="K4785" s="10">
        <f>YEAR(Tabla1[[#This Row],[Fecha]])</f>
        <v>2012</v>
      </c>
      <c r="L4785" s="11">
        <f>MONTH(Tabla1[[#This Row],[Fecha]])</f>
        <v>10</v>
      </c>
      <c r="M4785" s="11">
        <f>DAY(Tabla1[[#This Row],[Fecha]])</f>
        <v>12</v>
      </c>
      <c r="N4785" s="11">
        <f>WEEKDAY(Tabla1[[#This Row],[Fecha]],2)</f>
        <v>5</v>
      </c>
      <c r="O4785" s="11" t="str">
        <f t="shared" si="74"/>
        <v>Viernes</v>
      </c>
    </row>
    <row r="4786" spans="1:15" x14ac:dyDescent="0.25">
      <c r="A4786" s="4">
        <v>41195</v>
      </c>
      <c r="B4786">
        <v>1</v>
      </c>
      <c r="C4786">
        <v>1</v>
      </c>
      <c r="D4786" s="5" t="s">
        <v>47</v>
      </c>
      <c r="E4786" s="6">
        <v>677.61</v>
      </c>
      <c r="F4786" s="6">
        <v>1083.79</v>
      </c>
      <c r="G4786" s="6">
        <v>1761.4</v>
      </c>
      <c r="H4786" s="6" t="str">
        <f>VLOOKUP(Tabla1[[#This Row],[Caja]],Originales!$I$3:$K$6,2,FALSE)</f>
        <v>Tenerife Norte</v>
      </c>
      <c r="I4786" s="6" t="str">
        <f>VLOOKUP(Tabla1[[#This Row],[Caja]],Originales!$I$3:$K$6,3,FALSE)</f>
        <v>Tenerife</v>
      </c>
      <c r="J4786" s="9" t="str">
        <f>VLOOKUP(Tabla1[[#This Row],[CodigoEmpleado]],Originales!$M$3:$P$13,2,FALSE)</f>
        <v>Toño</v>
      </c>
      <c r="K4786" s="10">
        <f>YEAR(Tabla1[[#This Row],[Fecha]])</f>
        <v>2012</v>
      </c>
      <c r="L4786" s="11">
        <f>MONTH(Tabla1[[#This Row],[Fecha]])</f>
        <v>10</v>
      </c>
      <c r="M4786" s="11">
        <f>DAY(Tabla1[[#This Row],[Fecha]])</f>
        <v>13</v>
      </c>
      <c r="N4786" s="11">
        <f>WEEKDAY(Tabla1[[#This Row],[Fecha]],2)</f>
        <v>6</v>
      </c>
      <c r="O4786" s="11" t="str">
        <f t="shared" si="74"/>
        <v>Sábado</v>
      </c>
    </row>
    <row r="4787" spans="1:15" x14ac:dyDescent="0.25">
      <c r="A4787" s="4">
        <v>41195</v>
      </c>
      <c r="B4787">
        <v>1</v>
      </c>
      <c r="C4787">
        <v>2</v>
      </c>
      <c r="D4787" s="5" t="s">
        <v>24</v>
      </c>
      <c r="E4787" s="6">
        <v>639.21</v>
      </c>
      <c r="F4787" s="6">
        <v>1023.37</v>
      </c>
      <c r="G4787" s="6">
        <v>1662.58</v>
      </c>
      <c r="H4787" s="6" t="str">
        <f>VLOOKUP(Tabla1[[#This Row],[Caja]],Originales!$I$3:$K$6,2,FALSE)</f>
        <v>Tenerife Norte</v>
      </c>
      <c r="I4787" s="6" t="str">
        <f>VLOOKUP(Tabla1[[#This Row],[Caja]],Originales!$I$3:$K$6,3,FALSE)</f>
        <v>Tenerife</v>
      </c>
      <c r="J4787" s="9" t="str">
        <f>VLOOKUP(Tabla1[[#This Row],[CodigoEmpleado]],Originales!$M$3:$P$13,2,FALSE)</f>
        <v>Ana</v>
      </c>
      <c r="K4787" s="10">
        <f>YEAR(Tabla1[[#This Row],[Fecha]])</f>
        <v>2012</v>
      </c>
      <c r="L4787" s="11">
        <f>MONTH(Tabla1[[#This Row],[Fecha]])</f>
        <v>10</v>
      </c>
      <c r="M4787" s="11">
        <f>DAY(Tabla1[[#This Row],[Fecha]])</f>
        <v>13</v>
      </c>
      <c r="N4787" s="11">
        <f>WEEKDAY(Tabla1[[#This Row],[Fecha]],2)</f>
        <v>6</v>
      </c>
      <c r="O4787" s="11" t="str">
        <f t="shared" si="74"/>
        <v>Sábado</v>
      </c>
    </row>
    <row r="4788" spans="1:15" x14ac:dyDescent="0.25">
      <c r="A4788" s="4">
        <v>41195</v>
      </c>
      <c r="B4788">
        <v>2</v>
      </c>
      <c r="C4788">
        <v>1</v>
      </c>
      <c r="D4788" s="5" t="s">
        <v>30</v>
      </c>
      <c r="E4788" s="6">
        <v>619.79999999999995</v>
      </c>
      <c r="F4788" s="6">
        <v>955.98</v>
      </c>
      <c r="G4788" s="6">
        <v>1575.78</v>
      </c>
      <c r="H4788" s="6" t="str">
        <f>VLOOKUP(Tabla1[[#This Row],[Caja]],Originales!$I$3:$K$6,2,FALSE)</f>
        <v>Tenerife Sur</v>
      </c>
      <c r="I4788" s="6" t="str">
        <f>VLOOKUP(Tabla1[[#This Row],[Caja]],Originales!$I$3:$K$6,3,FALSE)</f>
        <v>Tenerife</v>
      </c>
      <c r="J4788" s="9" t="str">
        <f>VLOOKUP(Tabla1[[#This Row],[CodigoEmpleado]],Originales!$M$3:$P$13,2,FALSE)</f>
        <v>Juan</v>
      </c>
      <c r="K4788" s="10">
        <f>YEAR(Tabla1[[#This Row],[Fecha]])</f>
        <v>2012</v>
      </c>
      <c r="L4788" s="11">
        <f>MONTH(Tabla1[[#This Row],[Fecha]])</f>
        <v>10</v>
      </c>
      <c r="M4788" s="11">
        <f>DAY(Tabla1[[#This Row],[Fecha]])</f>
        <v>13</v>
      </c>
      <c r="N4788" s="11">
        <f>WEEKDAY(Tabla1[[#This Row],[Fecha]],2)</f>
        <v>6</v>
      </c>
      <c r="O4788" s="11" t="str">
        <f t="shared" si="74"/>
        <v>Sábado</v>
      </c>
    </row>
    <row r="4789" spans="1:15" x14ac:dyDescent="0.25">
      <c r="A4789" s="4">
        <v>41195</v>
      </c>
      <c r="B4789">
        <v>2</v>
      </c>
      <c r="C4789">
        <v>2</v>
      </c>
      <c r="D4789" s="5" t="s">
        <v>16</v>
      </c>
      <c r="E4789" s="6">
        <v>744.17</v>
      </c>
      <c r="F4789" s="6">
        <v>1144.6400000000001</v>
      </c>
      <c r="G4789" s="6">
        <v>1888.81</v>
      </c>
      <c r="H4789" s="6" t="str">
        <f>VLOOKUP(Tabla1[[#This Row],[Caja]],Originales!$I$3:$K$6,2,FALSE)</f>
        <v>Tenerife Sur</v>
      </c>
      <c r="I4789" s="6" t="str">
        <f>VLOOKUP(Tabla1[[#This Row],[Caja]],Originales!$I$3:$K$6,3,FALSE)</f>
        <v>Tenerife</v>
      </c>
      <c r="J4789" s="9" t="str">
        <f>VLOOKUP(Tabla1[[#This Row],[CodigoEmpleado]],Originales!$M$3:$P$13,2,FALSE)</f>
        <v>Jorge</v>
      </c>
      <c r="K4789" s="10">
        <f>YEAR(Tabla1[[#This Row],[Fecha]])</f>
        <v>2012</v>
      </c>
      <c r="L4789" s="11">
        <f>MONTH(Tabla1[[#This Row],[Fecha]])</f>
        <v>10</v>
      </c>
      <c r="M4789" s="11">
        <f>DAY(Tabla1[[#This Row],[Fecha]])</f>
        <v>13</v>
      </c>
      <c r="N4789" s="11">
        <f>WEEKDAY(Tabla1[[#This Row],[Fecha]],2)</f>
        <v>6</v>
      </c>
      <c r="O4789" s="11" t="str">
        <f t="shared" si="74"/>
        <v>Sábado</v>
      </c>
    </row>
    <row r="4790" spans="1:15" x14ac:dyDescent="0.25">
      <c r="A4790" s="4">
        <v>41195</v>
      </c>
      <c r="B4790">
        <v>3</v>
      </c>
      <c r="C4790">
        <v>1</v>
      </c>
      <c r="D4790" s="5" t="s">
        <v>22</v>
      </c>
      <c r="E4790" s="6">
        <v>675.18</v>
      </c>
      <c r="F4790" s="6">
        <v>1013.78</v>
      </c>
      <c r="G4790" s="6">
        <v>1688.96</v>
      </c>
      <c r="H4790" s="6" t="str">
        <f>VLOOKUP(Tabla1[[#This Row],[Caja]],Originales!$I$3:$K$6,2,FALSE)</f>
        <v>Las Canteras</v>
      </c>
      <c r="I4790" s="6" t="str">
        <f>VLOOKUP(Tabla1[[#This Row],[Caja]],Originales!$I$3:$K$6,3,FALSE)</f>
        <v>Las Palmas</v>
      </c>
      <c r="J4790" s="9" t="str">
        <f>VLOOKUP(Tabla1[[#This Row],[CodigoEmpleado]],Originales!$M$3:$P$13,2,FALSE)</f>
        <v>Paco</v>
      </c>
      <c r="K4790" s="10">
        <f>YEAR(Tabla1[[#This Row],[Fecha]])</f>
        <v>2012</v>
      </c>
      <c r="L4790" s="11">
        <f>MONTH(Tabla1[[#This Row],[Fecha]])</f>
        <v>10</v>
      </c>
      <c r="M4790" s="11">
        <f>DAY(Tabla1[[#This Row],[Fecha]])</f>
        <v>13</v>
      </c>
      <c r="N4790" s="11">
        <f>WEEKDAY(Tabla1[[#This Row],[Fecha]],2)</f>
        <v>6</v>
      </c>
      <c r="O4790" s="11" t="str">
        <f t="shared" si="74"/>
        <v>Sábado</v>
      </c>
    </row>
    <row r="4791" spans="1:15" x14ac:dyDescent="0.25">
      <c r="A4791" s="4">
        <v>41195</v>
      </c>
      <c r="B4791">
        <v>3</v>
      </c>
      <c r="C4791">
        <v>2</v>
      </c>
      <c r="D4791" s="5" t="s">
        <v>27</v>
      </c>
      <c r="E4791" s="6">
        <v>641.54999999999995</v>
      </c>
      <c r="F4791" s="6">
        <v>1018.1</v>
      </c>
      <c r="G4791" s="6">
        <v>1659.65</v>
      </c>
      <c r="H4791" s="6" t="str">
        <f>VLOOKUP(Tabla1[[#This Row],[Caja]],Originales!$I$3:$K$6,2,FALSE)</f>
        <v>Las Canteras</v>
      </c>
      <c r="I4791" s="6" t="str">
        <f>VLOOKUP(Tabla1[[#This Row],[Caja]],Originales!$I$3:$K$6,3,FALSE)</f>
        <v>Las Palmas</v>
      </c>
      <c r="J4791" s="9" t="str">
        <f>VLOOKUP(Tabla1[[#This Row],[CodigoEmpleado]],Originales!$M$3:$P$13,2,FALSE)</f>
        <v>Bea</v>
      </c>
      <c r="K4791" s="10">
        <f>YEAR(Tabla1[[#This Row],[Fecha]])</f>
        <v>2012</v>
      </c>
      <c r="L4791" s="11">
        <f>MONTH(Tabla1[[#This Row],[Fecha]])</f>
        <v>10</v>
      </c>
      <c r="M4791" s="11">
        <f>DAY(Tabla1[[#This Row],[Fecha]])</f>
        <v>13</v>
      </c>
      <c r="N4791" s="11">
        <f>WEEKDAY(Tabla1[[#This Row],[Fecha]],2)</f>
        <v>6</v>
      </c>
      <c r="O4791" s="11" t="str">
        <f t="shared" si="74"/>
        <v>Sábado</v>
      </c>
    </row>
    <row r="4792" spans="1:15" x14ac:dyDescent="0.25">
      <c r="A4792" s="4">
        <v>41195</v>
      </c>
      <c r="B4792">
        <v>4</v>
      </c>
      <c r="C4792">
        <v>1</v>
      </c>
      <c r="D4792" s="5" t="s">
        <v>32</v>
      </c>
      <c r="E4792" s="6">
        <v>705.52</v>
      </c>
      <c r="F4792" s="6">
        <v>1067.28</v>
      </c>
      <c r="G4792" s="6">
        <v>1772.8</v>
      </c>
      <c r="H4792" s="6" t="str">
        <f>VLOOKUP(Tabla1[[#This Row],[Caja]],Originales!$I$3:$K$6,2,FALSE)</f>
        <v>Telde</v>
      </c>
      <c r="I4792" s="6" t="str">
        <f>VLOOKUP(Tabla1[[#This Row],[Caja]],Originales!$I$3:$K$6,3,FALSE)</f>
        <v>Las Palmas</v>
      </c>
      <c r="J4792" s="9" t="str">
        <f>VLOOKUP(Tabla1[[#This Row],[CodigoEmpleado]],Originales!$M$3:$P$13,2,FALSE)</f>
        <v>Ana</v>
      </c>
      <c r="K4792" s="10">
        <f>YEAR(Tabla1[[#This Row],[Fecha]])</f>
        <v>2012</v>
      </c>
      <c r="L4792" s="11">
        <f>MONTH(Tabla1[[#This Row],[Fecha]])</f>
        <v>10</v>
      </c>
      <c r="M4792" s="11">
        <f>DAY(Tabla1[[#This Row],[Fecha]])</f>
        <v>13</v>
      </c>
      <c r="N4792" s="11">
        <f>WEEKDAY(Tabla1[[#This Row],[Fecha]],2)</f>
        <v>6</v>
      </c>
      <c r="O4792" s="11" t="str">
        <f t="shared" si="74"/>
        <v>Sábado</v>
      </c>
    </row>
    <row r="4793" spans="1:15" x14ac:dyDescent="0.25">
      <c r="A4793" s="4">
        <v>41195</v>
      </c>
      <c r="B4793">
        <v>4</v>
      </c>
      <c r="C4793">
        <v>2</v>
      </c>
      <c r="D4793" s="5" t="s">
        <v>37</v>
      </c>
      <c r="E4793" s="6">
        <v>757.01</v>
      </c>
      <c r="F4793" s="6">
        <v>1166.6199999999999</v>
      </c>
      <c r="G4793" s="6">
        <v>1923.63</v>
      </c>
      <c r="H4793" s="6" t="str">
        <f>VLOOKUP(Tabla1[[#This Row],[Caja]],Originales!$I$3:$K$6,2,FALSE)</f>
        <v>Telde</v>
      </c>
      <c r="I4793" s="6" t="str">
        <f>VLOOKUP(Tabla1[[#This Row],[Caja]],Originales!$I$3:$K$6,3,FALSE)</f>
        <v>Las Palmas</v>
      </c>
      <c r="J4793" s="9" t="str">
        <f>VLOOKUP(Tabla1[[#This Row],[CodigoEmpleado]],Originales!$M$3:$P$13,2,FALSE)</f>
        <v>Luis</v>
      </c>
      <c r="K4793" s="10">
        <f>YEAR(Tabla1[[#This Row],[Fecha]])</f>
        <v>2012</v>
      </c>
      <c r="L4793" s="11">
        <f>MONTH(Tabla1[[#This Row],[Fecha]])</f>
        <v>10</v>
      </c>
      <c r="M4793" s="11">
        <f>DAY(Tabla1[[#This Row],[Fecha]])</f>
        <v>13</v>
      </c>
      <c r="N4793" s="11">
        <f>WEEKDAY(Tabla1[[#This Row],[Fecha]],2)</f>
        <v>6</v>
      </c>
      <c r="O4793" s="11" t="str">
        <f t="shared" si="74"/>
        <v>Sábado</v>
      </c>
    </row>
    <row r="4794" spans="1:15" x14ac:dyDescent="0.25">
      <c r="A4794" s="4">
        <v>41196</v>
      </c>
      <c r="B4794">
        <v>1</v>
      </c>
      <c r="C4794">
        <v>1</v>
      </c>
      <c r="D4794" s="5" t="s">
        <v>40</v>
      </c>
      <c r="E4794" s="6">
        <v>698.84</v>
      </c>
      <c r="F4794" s="6">
        <v>1088.99</v>
      </c>
      <c r="G4794" s="6">
        <v>1787.83</v>
      </c>
      <c r="H4794" s="6" t="str">
        <f>VLOOKUP(Tabla1[[#This Row],[Caja]],Originales!$I$3:$K$6,2,FALSE)</f>
        <v>Tenerife Norte</v>
      </c>
      <c r="I4794" s="6" t="str">
        <f>VLOOKUP(Tabla1[[#This Row],[Caja]],Originales!$I$3:$K$6,3,FALSE)</f>
        <v>Tenerife</v>
      </c>
      <c r="J4794" s="9" t="str">
        <f>VLOOKUP(Tabla1[[#This Row],[CodigoEmpleado]],Originales!$M$3:$P$13,2,FALSE)</f>
        <v>Pepe</v>
      </c>
      <c r="K4794" s="10">
        <f>YEAR(Tabla1[[#This Row],[Fecha]])</f>
        <v>2012</v>
      </c>
      <c r="L4794" s="11">
        <f>MONTH(Tabla1[[#This Row],[Fecha]])</f>
        <v>10</v>
      </c>
      <c r="M4794" s="11">
        <f>DAY(Tabla1[[#This Row],[Fecha]])</f>
        <v>14</v>
      </c>
      <c r="N4794" s="11">
        <f>WEEKDAY(Tabla1[[#This Row],[Fecha]],2)</f>
        <v>7</v>
      </c>
      <c r="O4794" s="11" t="str">
        <f t="shared" si="74"/>
        <v>Domingo</v>
      </c>
    </row>
    <row r="4795" spans="1:15" x14ac:dyDescent="0.25">
      <c r="A4795" s="4">
        <v>41196</v>
      </c>
      <c r="B4795">
        <v>1</v>
      </c>
      <c r="C4795">
        <v>2</v>
      </c>
      <c r="D4795" s="5" t="s">
        <v>41</v>
      </c>
      <c r="E4795" s="6">
        <v>724.14</v>
      </c>
      <c r="F4795" s="6">
        <v>1112.71</v>
      </c>
      <c r="G4795" s="6">
        <v>1836.85</v>
      </c>
      <c r="H4795" s="6" t="str">
        <f>VLOOKUP(Tabla1[[#This Row],[Caja]],Originales!$I$3:$K$6,2,FALSE)</f>
        <v>Tenerife Norte</v>
      </c>
      <c r="I4795" s="6" t="str">
        <f>VLOOKUP(Tabla1[[#This Row],[Caja]],Originales!$I$3:$K$6,3,FALSE)</f>
        <v>Tenerife</v>
      </c>
      <c r="J4795" s="9" t="str">
        <f>VLOOKUP(Tabla1[[#This Row],[CodigoEmpleado]],Originales!$M$3:$P$13,2,FALSE)</f>
        <v>Javi</v>
      </c>
      <c r="K4795" s="10">
        <f>YEAR(Tabla1[[#This Row],[Fecha]])</f>
        <v>2012</v>
      </c>
      <c r="L4795" s="11">
        <f>MONTH(Tabla1[[#This Row],[Fecha]])</f>
        <v>10</v>
      </c>
      <c r="M4795" s="11">
        <f>DAY(Tabla1[[#This Row],[Fecha]])</f>
        <v>14</v>
      </c>
      <c r="N4795" s="11">
        <f>WEEKDAY(Tabla1[[#This Row],[Fecha]],2)</f>
        <v>7</v>
      </c>
      <c r="O4795" s="11" t="str">
        <f t="shared" si="74"/>
        <v>Domingo</v>
      </c>
    </row>
    <row r="4796" spans="1:15" x14ac:dyDescent="0.25">
      <c r="A4796" s="4">
        <v>41196</v>
      </c>
      <c r="B4796">
        <v>2</v>
      </c>
      <c r="C4796">
        <v>1</v>
      </c>
      <c r="D4796" s="5" t="s">
        <v>43</v>
      </c>
      <c r="E4796" s="6">
        <v>584.64</v>
      </c>
      <c r="F4796" s="6">
        <v>952.02</v>
      </c>
      <c r="G4796" s="6">
        <v>1536.66</v>
      </c>
      <c r="H4796" s="6" t="str">
        <f>VLOOKUP(Tabla1[[#This Row],[Caja]],Originales!$I$3:$K$6,2,FALSE)</f>
        <v>Tenerife Sur</v>
      </c>
      <c r="I4796" s="6" t="str">
        <f>VLOOKUP(Tabla1[[#This Row],[Caja]],Originales!$I$3:$K$6,3,FALSE)</f>
        <v>Tenerife</v>
      </c>
      <c r="J4796" s="9" t="str">
        <f>VLOOKUP(Tabla1[[#This Row],[CodigoEmpleado]],Originales!$M$3:$P$13,2,FALSE)</f>
        <v>Jose</v>
      </c>
      <c r="K4796" s="10">
        <f>YEAR(Tabla1[[#This Row],[Fecha]])</f>
        <v>2012</v>
      </c>
      <c r="L4796" s="11">
        <f>MONTH(Tabla1[[#This Row],[Fecha]])</f>
        <v>10</v>
      </c>
      <c r="M4796" s="11">
        <f>DAY(Tabla1[[#This Row],[Fecha]])</f>
        <v>14</v>
      </c>
      <c r="N4796" s="11">
        <f>WEEKDAY(Tabla1[[#This Row],[Fecha]],2)</f>
        <v>7</v>
      </c>
      <c r="O4796" s="11" t="str">
        <f t="shared" si="74"/>
        <v>Domingo</v>
      </c>
    </row>
    <row r="4797" spans="1:15" x14ac:dyDescent="0.25">
      <c r="A4797" s="4">
        <v>41196</v>
      </c>
      <c r="B4797">
        <v>2</v>
      </c>
      <c r="C4797">
        <v>2</v>
      </c>
      <c r="D4797" s="5" t="s">
        <v>47</v>
      </c>
      <c r="E4797" s="6">
        <v>674.65</v>
      </c>
      <c r="F4797" s="6">
        <v>1062.76</v>
      </c>
      <c r="G4797" s="6">
        <v>1737.41</v>
      </c>
      <c r="H4797" s="6" t="str">
        <f>VLOOKUP(Tabla1[[#This Row],[Caja]],Originales!$I$3:$K$6,2,FALSE)</f>
        <v>Tenerife Sur</v>
      </c>
      <c r="I4797" s="6" t="str">
        <f>VLOOKUP(Tabla1[[#This Row],[Caja]],Originales!$I$3:$K$6,3,FALSE)</f>
        <v>Tenerife</v>
      </c>
      <c r="J4797" s="9" t="str">
        <f>VLOOKUP(Tabla1[[#This Row],[CodigoEmpleado]],Originales!$M$3:$P$13,2,FALSE)</f>
        <v>Toño</v>
      </c>
      <c r="K4797" s="10">
        <f>YEAR(Tabla1[[#This Row],[Fecha]])</f>
        <v>2012</v>
      </c>
      <c r="L4797" s="11">
        <f>MONTH(Tabla1[[#This Row],[Fecha]])</f>
        <v>10</v>
      </c>
      <c r="M4797" s="11">
        <f>DAY(Tabla1[[#This Row],[Fecha]])</f>
        <v>14</v>
      </c>
      <c r="N4797" s="11">
        <f>WEEKDAY(Tabla1[[#This Row],[Fecha]],2)</f>
        <v>7</v>
      </c>
      <c r="O4797" s="11" t="str">
        <f t="shared" si="74"/>
        <v>Domingo</v>
      </c>
    </row>
    <row r="4798" spans="1:15" x14ac:dyDescent="0.25">
      <c r="A4798" s="4">
        <v>41196</v>
      </c>
      <c r="B4798">
        <v>3</v>
      </c>
      <c r="C4798">
        <v>1</v>
      </c>
      <c r="D4798" s="5" t="s">
        <v>24</v>
      </c>
      <c r="E4798" s="6">
        <v>626.24</v>
      </c>
      <c r="F4798" s="6">
        <v>964.91</v>
      </c>
      <c r="G4798" s="6">
        <v>1591.15</v>
      </c>
      <c r="H4798" s="6" t="str">
        <f>VLOOKUP(Tabla1[[#This Row],[Caja]],Originales!$I$3:$K$6,2,FALSE)</f>
        <v>Las Canteras</v>
      </c>
      <c r="I4798" s="6" t="str">
        <f>VLOOKUP(Tabla1[[#This Row],[Caja]],Originales!$I$3:$K$6,3,FALSE)</f>
        <v>Las Palmas</v>
      </c>
      <c r="J4798" s="9" t="str">
        <f>VLOOKUP(Tabla1[[#This Row],[CodigoEmpleado]],Originales!$M$3:$P$13,2,FALSE)</f>
        <v>Ana</v>
      </c>
      <c r="K4798" s="10">
        <f>YEAR(Tabla1[[#This Row],[Fecha]])</f>
        <v>2012</v>
      </c>
      <c r="L4798" s="11">
        <f>MONTH(Tabla1[[#This Row],[Fecha]])</f>
        <v>10</v>
      </c>
      <c r="M4798" s="11">
        <f>DAY(Tabla1[[#This Row],[Fecha]])</f>
        <v>14</v>
      </c>
      <c r="N4798" s="11">
        <f>WEEKDAY(Tabla1[[#This Row],[Fecha]],2)</f>
        <v>7</v>
      </c>
      <c r="O4798" s="11" t="str">
        <f t="shared" si="74"/>
        <v>Domingo</v>
      </c>
    </row>
    <row r="4799" spans="1:15" x14ac:dyDescent="0.25">
      <c r="A4799" s="4">
        <v>41196</v>
      </c>
      <c r="B4799">
        <v>3</v>
      </c>
      <c r="C4799">
        <v>2</v>
      </c>
      <c r="D4799" s="5" t="s">
        <v>30</v>
      </c>
      <c r="E4799" s="6">
        <v>701.45</v>
      </c>
      <c r="F4799" s="6">
        <v>1070.22</v>
      </c>
      <c r="G4799" s="6">
        <v>1771.67</v>
      </c>
      <c r="H4799" s="6" t="str">
        <f>VLOOKUP(Tabla1[[#This Row],[Caja]],Originales!$I$3:$K$6,2,FALSE)</f>
        <v>Las Canteras</v>
      </c>
      <c r="I4799" s="6" t="str">
        <f>VLOOKUP(Tabla1[[#This Row],[Caja]],Originales!$I$3:$K$6,3,FALSE)</f>
        <v>Las Palmas</v>
      </c>
      <c r="J4799" s="9" t="str">
        <f>VLOOKUP(Tabla1[[#This Row],[CodigoEmpleado]],Originales!$M$3:$P$13,2,FALSE)</f>
        <v>Juan</v>
      </c>
      <c r="K4799" s="10">
        <f>YEAR(Tabla1[[#This Row],[Fecha]])</f>
        <v>2012</v>
      </c>
      <c r="L4799" s="11">
        <f>MONTH(Tabla1[[#This Row],[Fecha]])</f>
        <v>10</v>
      </c>
      <c r="M4799" s="11">
        <f>DAY(Tabla1[[#This Row],[Fecha]])</f>
        <v>14</v>
      </c>
      <c r="N4799" s="11">
        <f>WEEKDAY(Tabla1[[#This Row],[Fecha]],2)</f>
        <v>7</v>
      </c>
      <c r="O4799" s="11" t="str">
        <f t="shared" si="74"/>
        <v>Domingo</v>
      </c>
    </row>
    <row r="4800" spans="1:15" x14ac:dyDescent="0.25">
      <c r="A4800" s="4">
        <v>41196</v>
      </c>
      <c r="B4800">
        <v>4</v>
      </c>
      <c r="C4800">
        <v>1</v>
      </c>
      <c r="D4800" s="5" t="s">
        <v>16</v>
      </c>
      <c r="E4800" s="6">
        <v>644.48</v>
      </c>
      <c r="F4800" s="6">
        <v>1050.98</v>
      </c>
      <c r="G4800" s="6">
        <v>1695.46</v>
      </c>
      <c r="H4800" s="6" t="str">
        <f>VLOOKUP(Tabla1[[#This Row],[Caja]],Originales!$I$3:$K$6,2,FALSE)</f>
        <v>Telde</v>
      </c>
      <c r="I4800" s="6" t="str">
        <f>VLOOKUP(Tabla1[[#This Row],[Caja]],Originales!$I$3:$K$6,3,FALSE)</f>
        <v>Las Palmas</v>
      </c>
      <c r="J4800" s="9" t="str">
        <f>VLOOKUP(Tabla1[[#This Row],[CodigoEmpleado]],Originales!$M$3:$P$13,2,FALSE)</f>
        <v>Jorge</v>
      </c>
      <c r="K4800" s="10">
        <f>YEAR(Tabla1[[#This Row],[Fecha]])</f>
        <v>2012</v>
      </c>
      <c r="L4800" s="11">
        <f>MONTH(Tabla1[[#This Row],[Fecha]])</f>
        <v>10</v>
      </c>
      <c r="M4800" s="11">
        <f>DAY(Tabla1[[#This Row],[Fecha]])</f>
        <v>14</v>
      </c>
      <c r="N4800" s="11">
        <f>WEEKDAY(Tabla1[[#This Row],[Fecha]],2)</f>
        <v>7</v>
      </c>
      <c r="O4800" s="11" t="str">
        <f t="shared" si="74"/>
        <v>Domingo</v>
      </c>
    </row>
    <row r="4801" spans="1:15" x14ac:dyDescent="0.25">
      <c r="A4801" s="4">
        <v>41196</v>
      </c>
      <c r="B4801">
        <v>4</v>
      </c>
      <c r="C4801">
        <v>2</v>
      </c>
      <c r="D4801" s="5" t="s">
        <v>22</v>
      </c>
      <c r="E4801" s="6">
        <v>742.57</v>
      </c>
      <c r="F4801" s="6">
        <v>1119.04</v>
      </c>
      <c r="G4801" s="6">
        <v>1861.61</v>
      </c>
      <c r="H4801" s="6" t="str">
        <f>VLOOKUP(Tabla1[[#This Row],[Caja]],Originales!$I$3:$K$6,2,FALSE)</f>
        <v>Telde</v>
      </c>
      <c r="I4801" s="6" t="str">
        <f>VLOOKUP(Tabla1[[#This Row],[Caja]],Originales!$I$3:$K$6,3,FALSE)</f>
        <v>Las Palmas</v>
      </c>
      <c r="J4801" s="9" t="str">
        <f>VLOOKUP(Tabla1[[#This Row],[CodigoEmpleado]],Originales!$M$3:$P$13,2,FALSE)</f>
        <v>Paco</v>
      </c>
      <c r="K4801" s="10">
        <f>YEAR(Tabla1[[#This Row],[Fecha]])</f>
        <v>2012</v>
      </c>
      <c r="L4801" s="11">
        <f>MONTH(Tabla1[[#This Row],[Fecha]])</f>
        <v>10</v>
      </c>
      <c r="M4801" s="11">
        <f>DAY(Tabla1[[#This Row],[Fecha]])</f>
        <v>14</v>
      </c>
      <c r="N4801" s="11">
        <f>WEEKDAY(Tabla1[[#This Row],[Fecha]],2)</f>
        <v>7</v>
      </c>
      <c r="O4801" s="11" t="str">
        <f t="shared" si="74"/>
        <v>Domingo</v>
      </c>
    </row>
    <row r="4802" spans="1:15" x14ac:dyDescent="0.25">
      <c r="A4802" s="4">
        <v>41197</v>
      </c>
      <c r="B4802">
        <v>1</v>
      </c>
      <c r="C4802">
        <v>1</v>
      </c>
      <c r="D4802" s="5" t="s">
        <v>27</v>
      </c>
      <c r="E4802" s="6">
        <v>616.34</v>
      </c>
      <c r="F4802" s="6">
        <v>948.94</v>
      </c>
      <c r="G4802" s="6">
        <v>1565.28</v>
      </c>
      <c r="H4802" s="6" t="str">
        <f>VLOOKUP(Tabla1[[#This Row],[Caja]],Originales!$I$3:$K$6,2,FALSE)</f>
        <v>Tenerife Norte</v>
      </c>
      <c r="I4802" s="6" t="str">
        <f>VLOOKUP(Tabla1[[#This Row],[Caja]],Originales!$I$3:$K$6,3,FALSE)</f>
        <v>Tenerife</v>
      </c>
      <c r="J4802" s="9" t="str">
        <f>VLOOKUP(Tabla1[[#This Row],[CodigoEmpleado]],Originales!$M$3:$P$13,2,FALSE)</f>
        <v>Bea</v>
      </c>
      <c r="K4802" s="10">
        <f>YEAR(Tabla1[[#This Row],[Fecha]])</f>
        <v>2012</v>
      </c>
      <c r="L4802" s="11">
        <f>MONTH(Tabla1[[#This Row],[Fecha]])</f>
        <v>10</v>
      </c>
      <c r="M4802" s="11">
        <f>DAY(Tabla1[[#This Row],[Fecha]])</f>
        <v>15</v>
      </c>
      <c r="N4802" s="11">
        <f>WEEKDAY(Tabla1[[#This Row],[Fecha]],2)</f>
        <v>1</v>
      </c>
      <c r="O4802" s="11" t="str">
        <f t="shared" ref="O4802:O4865" si="75">IF(N4802=1,"Lunes",IF(N4802=2,"Martes",IF(N4802=3,"Miércoles",IF(N4802=4,"Jueves",IF(N4802=5,"Viernes",IF(N4802=6,"Sábado","Domingo"))))))</f>
        <v>Lunes</v>
      </c>
    </row>
    <row r="4803" spans="1:15" x14ac:dyDescent="0.25">
      <c r="A4803" s="4">
        <v>41197</v>
      </c>
      <c r="B4803">
        <v>1</v>
      </c>
      <c r="C4803">
        <v>2</v>
      </c>
      <c r="D4803" s="5" t="s">
        <v>32</v>
      </c>
      <c r="E4803" s="6">
        <v>730.76</v>
      </c>
      <c r="F4803" s="6">
        <v>1165.71</v>
      </c>
      <c r="G4803" s="6">
        <v>1896.47</v>
      </c>
      <c r="H4803" s="6" t="str">
        <f>VLOOKUP(Tabla1[[#This Row],[Caja]],Originales!$I$3:$K$6,2,FALSE)</f>
        <v>Tenerife Norte</v>
      </c>
      <c r="I4803" s="6" t="str">
        <f>VLOOKUP(Tabla1[[#This Row],[Caja]],Originales!$I$3:$K$6,3,FALSE)</f>
        <v>Tenerife</v>
      </c>
      <c r="J4803" s="9" t="str">
        <f>VLOOKUP(Tabla1[[#This Row],[CodigoEmpleado]],Originales!$M$3:$P$13,2,FALSE)</f>
        <v>Ana</v>
      </c>
      <c r="K4803" s="10">
        <f>YEAR(Tabla1[[#This Row],[Fecha]])</f>
        <v>2012</v>
      </c>
      <c r="L4803" s="11">
        <f>MONTH(Tabla1[[#This Row],[Fecha]])</f>
        <v>10</v>
      </c>
      <c r="M4803" s="11">
        <f>DAY(Tabla1[[#This Row],[Fecha]])</f>
        <v>15</v>
      </c>
      <c r="N4803" s="11">
        <f>WEEKDAY(Tabla1[[#This Row],[Fecha]],2)</f>
        <v>1</v>
      </c>
      <c r="O4803" s="11" t="str">
        <f t="shared" si="75"/>
        <v>Lunes</v>
      </c>
    </row>
    <row r="4804" spans="1:15" x14ac:dyDescent="0.25">
      <c r="A4804" s="4">
        <v>41197</v>
      </c>
      <c r="B4804">
        <v>2</v>
      </c>
      <c r="C4804">
        <v>1</v>
      </c>
      <c r="D4804" s="5" t="s">
        <v>37</v>
      </c>
      <c r="E4804" s="6">
        <v>662.51</v>
      </c>
      <c r="F4804" s="6">
        <v>1044.3599999999999</v>
      </c>
      <c r="G4804" s="6">
        <v>1706.87</v>
      </c>
      <c r="H4804" s="6" t="str">
        <f>VLOOKUP(Tabla1[[#This Row],[Caja]],Originales!$I$3:$K$6,2,FALSE)</f>
        <v>Tenerife Sur</v>
      </c>
      <c r="I4804" s="6" t="str">
        <f>VLOOKUP(Tabla1[[#This Row],[Caja]],Originales!$I$3:$K$6,3,FALSE)</f>
        <v>Tenerife</v>
      </c>
      <c r="J4804" s="9" t="str">
        <f>VLOOKUP(Tabla1[[#This Row],[CodigoEmpleado]],Originales!$M$3:$P$13,2,FALSE)</f>
        <v>Luis</v>
      </c>
      <c r="K4804" s="10">
        <f>YEAR(Tabla1[[#This Row],[Fecha]])</f>
        <v>2012</v>
      </c>
      <c r="L4804" s="11">
        <f>MONTH(Tabla1[[#This Row],[Fecha]])</f>
        <v>10</v>
      </c>
      <c r="M4804" s="11">
        <f>DAY(Tabla1[[#This Row],[Fecha]])</f>
        <v>15</v>
      </c>
      <c r="N4804" s="11">
        <f>WEEKDAY(Tabla1[[#This Row],[Fecha]],2)</f>
        <v>1</v>
      </c>
      <c r="O4804" s="11" t="str">
        <f t="shared" si="75"/>
        <v>Lunes</v>
      </c>
    </row>
    <row r="4805" spans="1:15" x14ac:dyDescent="0.25">
      <c r="A4805" s="4">
        <v>41197</v>
      </c>
      <c r="B4805">
        <v>2</v>
      </c>
      <c r="C4805">
        <v>2</v>
      </c>
      <c r="D4805" s="5" t="s">
        <v>40</v>
      </c>
      <c r="E4805" s="6">
        <v>654.1</v>
      </c>
      <c r="F4805" s="6">
        <v>1099.26</v>
      </c>
      <c r="G4805" s="6">
        <v>1753.36</v>
      </c>
      <c r="H4805" s="6" t="str">
        <f>VLOOKUP(Tabla1[[#This Row],[Caja]],Originales!$I$3:$K$6,2,FALSE)</f>
        <v>Tenerife Sur</v>
      </c>
      <c r="I4805" s="6" t="str">
        <f>VLOOKUP(Tabla1[[#This Row],[Caja]],Originales!$I$3:$K$6,3,FALSE)</f>
        <v>Tenerife</v>
      </c>
      <c r="J4805" s="9" t="str">
        <f>VLOOKUP(Tabla1[[#This Row],[CodigoEmpleado]],Originales!$M$3:$P$13,2,FALSE)</f>
        <v>Pepe</v>
      </c>
      <c r="K4805" s="10">
        <f>YEAR(Tabla1[[#This Row],[Fecha]])</f>
        <v>2012</v>
      </c>
      <c r="L4805" s="11">
        <f>MONTH(Tabla1[[#This Row],[Fecha]])</f>
        <v>10</v>
      </c>
      <c r="M4805" s="11">
        <f>DAY(Tabla1[[#This Row],[Fecha]])</f>
        <v>15</v>
      </c>
      <c r="N4805" s="11">
        <f>WEEKDAY(Tabla1[[#This Row],[Fecha]],2)</f>
        <v>1</v>
      </c>
      <c r="O4805" s="11" t="str">
        <f t="shared" si="75"/>
        <v>Lunes</v>
      </c>
    </row>
    <row r="4806" spans="1:15" x14ac:dyDescent="0.25">
      <c r="A4806" s="4">
        <v>41197</v>
      </c>
      <c r="B4806">
        <v>3</v>
      </c>
      <c r="C4806">
        <v>1</v>
      </c>
      <c r="D4806" s="5" t="s">
        <v>41</v>
      </c>
      <c r="E4806" s="6">
        <v>683.44</v>
      </c>
      <c r="F4806" s="6">
        <v>1026.26</v>
      </c>
      <c r="G4806" s="6">
        <v>1709.7</v>
      </c>
      <c r="H4806" s="6" t="str">
        <f>VLOOKUP(Tabla1[[#This Row],[Caja]],Originales!$I$3:$K$6,2,FALSE)</f>
        <v>Las Canteras</v>
      </c>
      <c r="I4806" s="6" t="str">
        <f>VLOOKUP(Tabla1[[#This Row],[Caja]],Originales!$I$3:$K$6,3,FALSE)</f>
        <v>Las Palmas</v>
      </c>
      <c r="J4806" s="9" t="str">
        <f>VLOOKUP(Tabla1[[#This Row],[CodigoEmpleado]],Originales!$M$3:$P$13,2,FALSE)</f>
        <v>Javi</v>
      </c>
      <c r="K4806" s="10">
        <f>YEAR(Tabla1[[#This Row],[Fecha]])</f>
        <v>2012</v>
      </c>
      <c r="L4806" s="11">
        <f>MONTH(Tabla1[[#This Row],[Fecha]])</f>
        <v>10</v>
      </c>
      <c r="M4806" s="11">
        <f>DAY(Tabla1[[#This Row],[Fecha]])</f>
        <v>15</v>
      </c>
      <c r="N4806" s="11">
        <f>WEEKDAY(Tabla1[[#This Row],[Fecha]],2)</f>
        <v>1</v>
      </c>
      <c r="O4806" s="11" t="str">
        <f t="shared" si="75"/>
        <v>Lunes</v>
      </c>
    </row>
    <row r="4807" spans="1:15" x14ac:dyDescent="0.25">
      <c r="A4807" s="4">
        <v>41197</v>
      </c>
      <c r="B4807">
        <v>3</v>
      </c>
      <c r="C4807">
        <v>2</v>
      </c>
      <c r="D4807" s="5" t="s">
        <v>43</v>
      </c>
      <c r="E4807" s="6">
        <v>649.41999999999996</v>
      </c>
      <c r="F4807" s="6">
        <v>1047.31</v>
      </c>
      <c r="G4807" s="6">
        <v>1696.73</v>
      </c>
      <c r="H4807" s="6" t="str">
        <f>VLOOKUP(Tabla1[[#This Row],[Caja]],Originales!$I$3:$K$6,2,FALSE)</f>
        <v>Las Canteras</v>
      </c>
      <c r="I4807" s="6" t="str">
        <f>VLOOKUP(Tabla1[[#This Row],[Caja]],Originales!$I$3:$K$6,3,FALSE)</f>
        <v>Las Palmas</v>
      </c>
      <c r="J4807" s="9" t="str">
        <f>VLOOKUP(Tabla1[[#This Row],[CodigoEmpleado]],Originales!$M$3:$P$13,2,FALSE)</f>
        <v>Jose</v>
      </c>
      <c r="K4807" s="10">
        <f>YEAR(Tabla1[[#This Row],[Fecha]])</f>
        <v>2012</v>
      </c>
      <c r="L4807" s="11">
        <f>MONTH(Tabla1[[#This Row],[Fecha]])</f>
        <v>10</v>
      </c>
      <c r="M4807" s="11">
        <f>DAY(Tabla1[[#This Row],[Fecha]])</f>
        <v>15</v>
      </c>
      <c r="N4807" s="11">
        <f>WEEKDAY(Tabla1[[#This Row],[Fecha]],2)</f>
        <v>1</v>
      </c>
      <c r="O4807" s="11" t="str">
        <f t="shared" si="75"/>
        <v>Lunes</v>
      </c>
    </row>
    <row r="4808" spans="1:15" x14ac:dyDescent="0.25">
      <c r="A4808" s="4">
        <v>41197</v>
      </c>
      <c r="B4808">
        <v>4</v>
      </c>
      <c r="C4808">
        <v>1</v>
      </c>
      <c r="D4808" s="5" t="s">
        <v>47</v>
      </c>
      <c r="E4808" s="6">
        <v>686.68</v>
      </c>
      <c r="F4808" s="6">
        <v>1040.53</v>
      </c>
      <c r="G4808" s="6">
        <v>1727.21</v>
      </c>
      <c r="H4808" s="6" t="str">
        <f>VLOOKUP(Tabla1[[#This Row],[Caja]],Originales!$I$3:$K$6,2,FALSE)</f>
        <v>Telde</v>
      </c>
      <c r="I4808" s="6" t="str">
        <f>VLOOKUP(Tabla1[[#This Row],[Caja]],Originales!$I$3:$K$6,3,FALSE)</f>
        <v>Las Palmas</v>
      </c>
      <c r="J4808" s="9" t="str">
        <f>VLOOKUP(Tabla1[[#This Row],[CodigoEmpleado]],Originales!$M$3:$P$13,2,FALSE)</f>
        <v>Toño</v>
      </c>
      <c r="K4808" s="10">
        <f>YEAR(Tabla1[[#This Row],[Fecha]])</f>
        <v>2012</v>
      </c>
      <c r="L4808" s="11">
        <f>MONTH(Tabla1[[#This Row],[Fecha]])</f>
        <v>10</v>
      </c>
      <c r="M4808" s="11">
        <f>DAY(Tabla1[[#This Row],[Fecha]])</f>
        <v>15</v>
      </c>
      <c r="N4808" s="11">
        <f>WEEKDAY(Tabla1[[#This Row],[Fecha]],2)</f>
        <v>1</v>
      </c>
      <c r="O4808" s="11" t="str">
        <f t="shared" si="75"/>
        <v>Lunes</v>
      </c>
    </row>
    <row r="4809" spans="1:15" x14ac:dyDescent="0.25">
      <c r="A4809" s="4">
        <v>41197</v>
      </c>
      <c r="B4809">
        <v>4</v>
      </c>
      <c r="C4809">
        <v>2</v>
      </c>
      <c r="D4809" s="5" t="s">
        <v>24</v>
      </c>
      <c r="E4809" s="6">
        <v>685.13</v>
      </c>
      <c r="F4809" s="6">
        <v>1095.06</v>
      </c>
      <c r="G4809" s="6">
        <v>1780.19</v>
      </c>
      <c r="H4809" s="6" t="str">
        <f>VLOOKUP(Tabla1[[#This Row],[Caja]],Originales!$I$3:$K$6,2,FALSE)</f>
        <v>Telde</v>
      </c>
      <c r="I4809" s="6" t="str">
        <f>VLOOKUP(Tabla1[[#This Row],[Caja]],Originales!$I$3:$K$6,3,FALSE)</f>
        <v>Las Palmas</v>
      </c>
      <c r="J4809" s="9" t="str">
        <f>VLOOKUP(Tabla1[[#This Row],[CodigoEmpleado]],Originales!$M$3:$P$13,2,FALSE)</f>
        <v>Ana</v>
      </c>
      <c r="K4809" s="10">
        <f>YEAR(Tabla1[[#This Row],[Fecha]])</f>
        <v>2012</v>
      </c>
      <c r="L4809" s="11">
        <f>MONTH(Tabla1[[#This Row],[Fecha]])</f>
        <v>10</v>
      </c>
      <c r="M4809" s="11">
        <f>DAY(Tabla1[[#This Row],[Fecha]])</f>
        <v>15</v>
      </c>
      <c r="N4809" s="11">
        <f>WEEKDAY(Tabla1[[#This Row],[Fecha]],2)</f>
        <v>1</v>
      </c>
      <c r="O4809" s="11" t="str">
        <f t="shared" si="75"/>
        <v>Lunes</v>
      </c>
    </row>
    <row r="4810" spans="1:15" x14ac:dyDescent="0.25">
      <c r="A4810" s="4">
        <v>41198</v>
      </c>
      <c r="B4810">
        <v>1</v>
      </c>
      <c r="C4810">
        <v>1</v>
      </c>
      <c r="D4810" s="5" t="s">
        <v>30</v>
      </c>
      <c r="E4810" s="6">
        <v>581.32000000000005</v>
      </c>
      <c r="F4810" s="6">
        <v>972.2</v>
      </c>
      <c r="G4810" s="6">
        <v>1553.52</v>
      </c>
      <c r="H4810" s="6" t="str">
        <f>VLOOKUP(Tabla1[[#This Row],[Caja]],Originales!$I$3:$K$6,2,FALSE)</f>
        <v>Tenerife Norte</v>
      </c>
      <c r="I4810" s="6" t="str">
        <f>VLOOKUP(Tabla1[[#This Row],[Caja]],Originales!$I$3:$K$6,3,FALSE)</f>
        <v>Tenerife</v>
      </c>
      <c r="J4810" s="9" t="str">
        <f>VLOOKUP(Tabla1[[#This Row],[CodigoEmpleado]],Originales!$M$3:$P$13,2,FALSE)</f>
        <v>Juan</v>
      </c>
      <c r="K4810" s="10">
        <f>YEAR(Tabla1[[#This Row],[Fecha]])</f>
        <v>2012</v>
      </c>
      <c r="L4810" s="11">
        <f>MONTH(Tabla1[[#This Row],[Fecha]])</f>
        <v>10</v>
      </c>
      <c r="M4810" s="11">
        <f>DAY(Tabla1[[#This Row],[Fecha]])</f>
        <v>16</v>
      </c>
      <c r="N4810" s="11">
        <f>WEEKDAY(Tabla1[[#This Row],[Fecha]],2)</f>
        <v>2</v>
      </c>
      <c r="O4810" s="11" t="str">
        <f t="shared" si="75"/>
        <v>Martes</v>
      </c>
    </row>
    <row r="4811" spans="1:15" x14ac:dyDescent="0.25">
      <c r="A4811" s="4">
        <v>41198</v>
      </c>
      <c r="B4811">
        <v>1</v>
      </c>
      <c r="C4811">
        <v>2</v>
      </c>
      <c r="D4811" s="5" t="s">
        <v>16</v>
      </c>
      <c r="E4811" s="6">
        <v>672.18</v>
      </c>
      <c r="F4811" s="6">
        <v>1124.19</v>
      </c>
      <c r="G4811" s="6">
        <v>1796.37</v>
      </c>
      <c r="H4811" s="6" t="str">
        <f>VLOOKUP(Tabla1[[#This Row],[Caja]],Originales!$I$3:$K$6,2,FALSE)</f>
        <v>Tenerife Norte</v>
      </c>
      <c r="I4811" s="6" t="str">
        <f>VLOOKUP(Tabla1[[#This Row],[Caja]],Originales!$I$3:$K$6,3,FALSE)</f>
        <v>Tenerife</v>
      </c>
      <c r="J4811" s="9" t="str">
        <f>VLOOKUP(Tabla1[[#This Row],[CodigoEmpleado]],Originales!$M$3:$P$13,2,FALSE)</f>
        <v>Jorge</v>
      </c>
      <c r="K4811" s="10">
        <f>YEAR(Tabla1[[#This Row],[Fecha]])</f>
        <v>2012</v>
      </c>
      <c r="L4811" s="11">
        <f>MONTH(Tabla1[[#This Row],[Fecha]])</f>
        <v>10</v>
      </c>
      <c r="M4811" s="11">
        <f>DAY(Tabla1[[#This Row],[Fecha]])</f>
        <v>16</v>
      </c>
      <c r="N4811" s="11">
        <f>WEEKDAY(Tabla1[[#This Row],[Fecha]],2)</f>
        <v>2</v>
      </c>
      <c r="O4811" s="11" t="str">
        <f t="shared" si="75"/>
        <v>Martes</v>
      </c>
    </row>
    <row r="4812" spans="1:15" x14ac:dyDescent="0.25">
      <c r="A4812" s="4">
        <v>41198</v>
      </c>
      <c r="B4812">
        <v>2</v>
      </c>
      <c r="C4812">
        <v>1</v>
      </c>
      <c r="D4812" s="5" t="s">
        <v>22</v>
      </c>
      <c r="E4812" s="6">
        <v>597.6</v>
      </c>
      <c r="F4812" s="6">
        <v>1017.95</v>
      </c>
      <c r="G4812" s="6">
        <v>1615.55</v>
      </c>
      <c r="H4812" s="6" t="str">
        <f>VLOOKUP(Tabla1[[#This Row],[Caja]],Originales!$I$3:$K$6,2,FALSE)</f>
        <v>Tenerife Sur</v>
      </c>
      <c r="I4812" s="6" t="str">
        <f>VLOOKUP(Tabla1[[#This Row],[Caja]],Originales!$I$3:$K$6,3,FALSE)</f>
        <v>Tenerife</v>
      </c>
      <c r="J4812" s="9" t="str">
        <f>VLOOKUP(Tabla1[[#This Row],[CodigoEmpleado]],Originales!$M$3:$P$13,2,FALSE)</f>
        <v>Paco</v>
      </c>
      <c r="K4812" s="10">
        <f>YEAR(Tabla1[[#This Row],[Fecha]])</f>
        <v>2012</v>
      </c>
      <c r="L4812" s="11">
        <f>MONTH(Tabla1[[#This Row],[Fecha]])</f>
        <v>10</v>
      </c>
      <c r="M4812" s="11">
        <f>DAY(Tabla1[[#This Row],[Fecha]])</f>
        <v>16</v>
      </c>
      <c r="N4812" s="11">
        <f>WEEKDAY(Tabla1[[#This Row],[Fecha]],2)</f>
        <v>2</v>
      </c>
      <c r="O4812" s="11" t="str">
        <f t="shared" si="75"/>
        <v>Martes</v>
      </c>
    </row>
    <row r="4813" spans="1:15" x14ac:dyDescent="0.25">
      <c r="A4813" s="4">
        <v>41198</v>
      </c>
      <c r="B4813">
        <v>2</v>
      </c>
      <c r="C4813">
        <v>2</v>
      </c>
      <c r="D4813" s="5" t="s">
        <v>27</v>
      </c>
      <c r="E4813" s="6">
        <v>664.73</v>
      </c>
      <c r="F4813" s="6">
        <v>1075.19</v>
      </c>
      <c r="G4813" s="6">
        <v>1739.92</v>
      </c>
      <c r="H4813" s="6" t="str">
        <f>VLOOKUP(Tabla1[[#This Row],[Caja]],Originales!$I$3:$K$6,2,FALSE)</f>
        <v>Tenerife Sur</v>
      </c>
      <c r="I4813" s="6" t="str">
        <f>VLOOKUP(Tabla1[[#This Row],[Caja]],Originales!$I$3:$K$6,3,FALSE)</f>
        <v>Tenerife</v>
      </c>
      <c r="J4813" s="9" t="str">
        <f>VLOOKUP(Tabla1[[#This Row],[CodigoEmpleado]],Originales!$M$3:$P$13,2,FALSE)</f>
        <v>Bea</v>
      </c>
      <c r="K4813" s="10">
        <f>YEAR(Tabla1[[#This Row],[Fecha]])</f>
        <v>2012</v>
      </c>
      <c r="L4813" s="11">
        <f>MONTH(Tabla1[[#This Row],[Fecha]])</f>
        <v>10</v>
      </c>
      <c r="M4813" s="11">
        <f>DAY(Tabla1[[#This Row],[Fecha]])</f>
        <v>16</v>
      </c>
      <c r="N4813" s="11">
        <f>WEEKDAY(Tabla1[[#This Row],[Fecha]],2)</f>
        <v>2</v>
      </c>
      <c r="O4813" s="11" t="str">
        <f t="shared" si="75"/>
        <v>Martes</v>
      </c>
    </row>
    <row r="4814" spans="1:15" x14ac:dyDescent="0.25">
      <c r="A4814" s="4">
        <v>41198</v>
      </c>
      <c r="B4814">
        <v>3</v>
      </c>
      <c r="C4814">
        <v>1</v>
      </c>
      <c r="D4814" s="5" t="s">
        <v>32</v>
      </c>
      <c r="E4814" s="6">
        <v>591.16999999999996</v>
      </c>
      <c r="F4814" s="6">
        <v>958.67</v>
      </c>
      <c r="G4814" s="6">
        <v>1549.84</v>
      </c>
      <c r="H4814" s="6" t="str">
        <f>VLOOKUP(Tabla1[[#This Row],[Caja]],Originales!$I$3:$K$6,2,FALSE)</f>
        <v>Las Canteras</v>
      </c>
      <c r="I4814" s="6" t="str">
        <f>VLOOKUP(Tabla1[[#This Row],[Caja]],Originales!$I$3:$K$6,3,FALSE)</f>
        <v>Las Palmas</v>
      </c>
      <c r="J4814" s="9" t="str">
        <f>VLOOKUP(Tabla1[[#This Row],[CodigoEmpleado]],Originales!$M$3:$P$13,2,FALSE)</f>
        <v>Ana</v>
      </c>
      <c r="K4814" s="10">
        <f>YEAR(Tabla1[[#This Row],[Fecha]])</f>
        <v>2012</v>
      </c>
      <c r="L4814" s="11">
        <f>MONTH(Tabla1[[#This Row],[Fecha]])</f>
        <v>10</v>
      </c>
      <c r="M4814" s="11">
        <f>DAY(Tabla1[[#This Row],[Fecha]])</f>
        <v>16</v>
      </c>
      <c r="N4814" s="11">
        <f>WEEKDAY(Tabla1[[#This Row],[Fecha]],2)</f>
        <v>2</v>
      </c>
      <c r="O4814" s="11" t="str">
        <f t="shared" si="75"/>
        <v>Martes</v>
      </c>
    </row>
    <row r="4815" spans="1:15" x14ac:dyDescent="0.25">
      <c r="A4815" s="4">
        <v>41198</v>
      </c>
      <c r="B4815">
        <v>3</v>
      </c>
      <c r="C4815">
        <v>2</v>
      </c>
      <c r="D4815" s="5" t="s">
        <v>37</v>
      </c>
      <c r="E4815" s="6">
        <v>604.12</v>
      </c>
      <c r="F4815" s="6">
        <v>1026.28</v>
      </c>
      <c r="G4815" s="6">
        <v>1630.4</v>
      </c>
      <c r="H4815" s="6" t="str">
        <f>VLOOKUP(Tabla1[[#This Row],[Caja]],Originales!$I$3:$K$6,2,FALSE)</f>
        <v>Las Canteras</v>
      </c>
      <c r="I4815" s="6" t="str">
        <f>VLOOKUP(Tabla1[[#This Row],[Caja]],Originales!$I$3:$K$6,3,FALSE)</f>
        <v>Las Palmas</v>
      </c>
      <c r="J4815" s="9" t="str">
        <f>VLOOKUP(Tabla1[[#This Row],[CodigoEmpleado]],Originales!$M$3:$P$13,2,FALSE)</f>
        <v>Luis</v>
      </c>
      <c r="K4815" s="10">
        <f>YEAR(Tabla1[[#This Row],[Fecha]])</f>
        <v>2012</v>
      </c>
      <c r="L4815" s="11">
        <f>MONTH(Tabla1[[#This Row],[Fecha]])</f>
        <v>10</v>
      </c>
      <c r="M4815" s="11">
        <f>DAY(Tabla1[[#This Row],[Fecha]])</f>
        <v>16</v>
      </c>
      <c r="N4815" s="11">
        <f>WEEKDAY(Tabla1[[#This Row],[Fecha]],2)</f>
        <v>2</v>
      </c>
      <c r="O4815" s="11" t="str">
        <f t="shared" si="75"/>
        <v>Martes</v>
      </c>
    </row>
    <row r="4816" spans="1:15" x14ac:dyDescent="0.25">
      <c r="A4816" s="4">
        <v>41198</v>
      </c>
      <c r="B4816">
        <v>4</v>
      </c>
      <c r="C4816">
        <v>1</v>
      </c>
      <c r="D4816" s="5" t="s">
        <v>40</v>
      </c>
      <c r="E4816" s="6">
        <v>546.99</v>
      </c>
      <c r="F4816" s="6">
        <v>957.63</v>
      </c>
      <c r="G4816" s="6">
        <v>1504.62</v>
      </c>
      <c r="H4816" s="6" t="str">
        <f>VLOOKUP(Tabla1[[#This Row],[Caja]],Originales!$I$3:$K$6,2,FALSE)</f>
        <v>Telde</v>
      </c>
      <c r="I4816" s="6" t="str">
        <f>VLOOKUP(Tabla1[[#This Row],[Caja]],Originales!$I$3:$K$6,3,FALSE)</f>
        <v>Las Palmas</v>
      </c>
      <c r="J4816" s="9" t="str">
        <f>VLOOKUP(Tabla1[[#This Row],[CodigoEmpleado]],Originales!$M$3:$P$13,2,FALSE)</f>
        <v>Pepe</v>
      </c>
      <c r="K4816" s="10">
        <f>YEAR(Tabla1[[#This Row],[Fecha]])</f>
        <v>2012</v>
      </c>
      <c r="L4816" s="11">
        <f>MONTH(Tabla1[[#This Row],[Fecha]])</f>
        <v>10</v>
      </c>
      <c r="M4816" s="11">
        <f>DAY(Tabla1[[#This Row],[Fecha]])</f>
        <v>16</v>
      </c>
      <c r="N4816" s="11">
        <f>WEEKDAY(Tabla1[[#This Row],[Fecha]],2)</f>
        <v>2</v>
      </c>
      <c r="O4816" s="11" t="str">
        <f t="shared" si="75"/>
        <v>Martes</v>
      </c>
    </row>
    <row r="4817" spans="1:15" x14ac:dyDescent="0.25">
      <c r="A4817" s="4">
        <v>41198</v>
      </c>
      <c r="B4817">
        <v>4</v>
      </c>
      <c r="C4817">
        <v>2</v>
      </c>
      <c r="D4817" s="5" t="s">
        <v>41</v>
      </c>
      <c r="E4817" s="6">
        <v>645.44000000000005</v>
      </c>
      <c r="F4817" s="6">
        <v>1026.1199999999999</v>
      </c>
      <c r="G4817" s="6">
        <v>1671.56</v>
      </c>
      <c r="H4817" s="6" t="str">
        <f>VLOOKUP(Tabla1[[#This Row],[Caja]],Originales!$I$3:$K$6,2,FALSE)</f>
        <v>Telde</v>
      </c>
      <c r="I4817" s="6" t="str">
        <f>VLOOKUP(Tabla1[[#This Row],[Caja]],Originales!$I$3:$K$6,3,FALSE)</f>
        <v>Las Palmas</v>
      </c>
      <c r="J4817" s="9" t="str">
        <f>VLOOKUP(Tabla1[[#This Row],[CodigoEmpleado]],Originales!$M$3:$P$13,2,FALSE)</f>
        <v>Javi</v>
      </c>
      <c r="K4817" s="10">
        <f>YEAR(Tabla1[[#This Row],[Fecha]])</f>
        <v>2012</v>
      </c>
      <c r="L4817" s="11">
        <f>MONTH(Tabla1[[#This Row],[Fecha]])</f>
        <v>10</v>
      </c>
      <c r="M4817" s="11">
        <f>DAY(Tabla1[[#This Row],[Fecha]])</f>
        <v>16</v>
      </c>
      <c r="N4817" s="11">
        <f>WEEKDAY(Tabla1[[#This Row],[Fecha]],2)</f>
        <v>2</v>
      </c>
      <c r="O4817" s="11" t="str">
        <f t="shared" si="75"/>
        <v>Martes</v>
      </c>
    </row>
    <row r="4818" spans="1:15" x14ac:dyDescent="0.25">
      <c r="A4818" s="4">
        <v>41199</v>
      </c>
      <c r="B4818">
        <v>1</v>
      </c>
      <c r="C4818">
        <v>1</v>
      </c>
      <c r="D4818" s="5" t="s">
        <v>43</v>
      </c>
      <c r="E4818" s="6">
        <v>611.32000000000005</v>
      </c>
      <c r="F4818" s="6">
        <v>1036.99</v>
      </c>
      <c r="G4818" s="6">
        <v>1648.31</v>
      </c>
      <c r="H4818" s="6" t="str">
        <f>VLOOKUP(Tabla1[[#This Row],[Caja]],Originales!$I$3:$K$6,2,FALSE)</f>
        <v>Tenerife Norte</v>
      </c>
      <c r="I4818" s="6" t="str">
        <f>VLOOKUP(Tabla1[[#This Row],[Caja]],Originales!$I$3:$K$6,3,FALSE)</f>
        <v>Tenerife</v>
      </c>
      <c r="J4818" s="9" t="str">
        <f>VLOOKUP(Tabla1[[#This Row],[CodigoEmpleado]],Originales!$M$3:$P$13,2,FALSE)</f>
        <v>Jose</v>
      </c>
      <c r="K4818" s="10">
        <f>YEAR(Tabla1[[#This Row],[Fecha]])</f>
        <v>2012</v>
      </c>
      <c r="L4818" s="11">
        <f>MONTH(Tabla1[[#This Row],[Fecha]])</f>
        <v>10</v>
      </c>
      <c r="M4818" s="11">
        <f>DAY(Tabla1[[#This Row],[Fecha]])</f>
        <v>17</v>
      </c>
      <c r="N4818" s="11">
        <f>WEEKDAY(Tabla1[[#This Row],[Fecha]],2)</f>
        <v>3</v>
      </c>
      <c r="O4818" s="11" t="str">
        <f t="shared" si="75"/>
        <v>Miércoles</v>
      </c>
    </row>
    <row r="4819" spans="1:15" x14ac:dyDescent="0.25">
      <c r="A4819" s="4">
        <v>41199</v>
      </c>
      <c r="B4819">
        <v>1</v>
      </c>
      <c r="C4819">
        <v>2</v>
      </c>
      <c r="D4819" s="5" t="s">
        <v>47</v>
      </c>
      <c r="E4819" s="6">
        <v>681.74</v>
      </c>
      <c r="F4819" s="6">
        <v>1024.3800000000001</v>
      </c>
      <c r="G4819" s="6">
        <v>1706.12</v>
      </c>
      <c r="H4819" s="6" t="str">
        <f>VLOOKUP(Tabla1[[#This Row],[Caja]],Originales!$I$3:$K$6,2,FALSE)</f>
        <v>Tenerife Norte</v>
      </c>
      <c r="I4819" s="6" t="str">
        <f>VLOOKUP(Tabla1[[#This Row],[Caja]],Originales!$I$3:$K$6,3,FALSE)</f>
        <v>Tenerife</v>
      </c>
      <c r="J4819" s="9" t="str">
        <f>VLOOKUP(Tabla1[[#This Row],[CodigoEmpleado]],Originales!$M$3:$P$13,2,FALSE)</f>
        <v>Toño</v>
      </c>
      <c r="K4819" s="10">
        <f>YEAR(Tabla1[[#This Row],[Fecha]])</f>
        <v>2012</v>
      </c>
      <c r="L4819" s="11">
        <f>MONTH(Tabla1[[#This Row],[Fecha]])</f>
        <v>10</v>
      </c>
      <c r="M4819" s="11">
        <f>DAY(Tabla1[[#This Row],[Fecha]])</f>
        <v>17</v>
      </c>
      <c r="N4819" s="11">
        <f>WEEKDAY(Tabla1[[#This Row],[Fecha]],2)</f>
        <v>3</v>
      </c>
      <c r="O4819" s="11" t="str">
        <f t="shared" si="75"/>
        <v>Miércoles</v>
      </c>
    </row>
    <row r="4820" spans="1:15" x14ac:dyDescent="0.25">
      <c r="A4820" s="4">
        <v>41199</v>
      </c>
      <c r="B4820">
        <v>2</v>
      </c>
      <c r="C4820">
        <v>1</v>
      </c>
      <c r="D4820" s="5" t="s">
        <v>24</v>
      </c>
      <c r="E4820" s="6">
        <v>661.36</v>
      </c>
      <c r="F4820" s="6">
        <v>1020.74</v>
      </c>
      <c r="G4820" s="6">
        <v>1682.1</v>
      </c>
      <c r="H4820" s="6" t="str">
        <f>VLOOKUP(Tabla1[[#This Row],[Caja]],Originales!$I$3:$K$6,2,FALSE)</f>
        <v>Tenerife Sur</v>
      </c>
      <c r="I4820" s="6" t="str">
        <f>VLOOKUP(Tabla1[[#This Row],[Caja]],Originales!$I$3:$K$6,3,FALSE)</f>
        <v>Tenerife</v>
      </c>
      <c r="J4820" s="9" t="str">
        <f>VLOOKUP(Tabla1[[#This Row],[CodigoEmpleado]],Originales!$M$3:$P$13,2,FALSE)</f>
        <v>Ana</v>
      </c>
      <c r="K4820" s="10">
        <f>YEAR(Tabla1[[#This Row],[Fecha]])</f>
        <v>2012</v>
      </c>
      <c r="L4820" s="11">
        <f>MONTH(Tabla1[[#This Row],[Fecha]])</f>
        <v>10</v>
      </c>
      <c r="M4820" s="11">
        <f>DAY(Tabla1[[#This Row],[Fecha]])</f>
        <v>17</v>
      </c>
      <c r="N4820" s="11">
        <f>WEEKDAY(Tabla1[[#This Row],[Fecha]],2)</f>
        <v>3</v>
      </c>
      <c r="O4820" s="11" t="str">
        <f t="shared" si="75"/>
        <v>Miércoles</v>
      </c>
    </row>
    <row r="4821" spans="1:15" x14ac:dyDescent="0.25">
      <c r="A4821" s="4">
        <v>41199</v>
      </c>
      <c r="B4821">
        <v>2</v>
      </c>
      <c r="C4821">
        <v>2</v>
      </c>
      <c r="D4821" s="5" t="s">
        <v>30</v>
      </c>
      <c r="E4821" s="6">
        <v>710.31</v>
      </c>
      <c r="F4821" s="6">
        <v>1223.76</v>
      </c>
      <c r="G4821" s="6">
        <v>1934.07</v>
      </c>
      <c r="H4821" s="6" t="str">
        <f>VLOOKUP(Tabla1[[#This Row],[Caja]],Originales!$I$3:$K$6,2,FALSE)</f>
        <v>Tenerife Sur</v>
      </c>
      <c r="I4821" s="6" t="str">
        <f>VLOOKUP(Tabla1[[#This Row],[Caja]],Originales!$I$3:$K$6,3,FALSE)</f>
        <v>Tenerife</v>
      </c>
      <c r="J4821" s="9" t="str">
        <f>VLOOKUP(Tabla1[[#This Row],[CodigoEmpleado]],Originales!$M$3:$P$13,2,FALSE)</f>
        <v>Juan</v>
      </c>
      <c r="K4821" s="10">
        <f>YEAR(Tabla1[[#This Row],[Fecha]])</f>
        <v>2012</v>
      </c>
      <c r="L4821" s="11">
        <f>MONTH(Tabla1[[#This Row],[Fecha]])</f>
        <v>10</v>
      </c>
      <c r="M4821" s="11">
        <f>DAY(Tabla1[[#This Row],[Fecha]])</f>
        <v>17</v>
      </c>
      <c r="N4821" s="11">
        <f>WEEKDAY(Tabla1[[#This Row],[Fecha]],2)</f>
        <v>3</v>
      </c>
      <c r="O4821" s="11" t="str">
        <f t="shared" si="75"/>
        <v>Miércoles</v>
      </c>
    </row>
    <row r="4822" spans="1:15" x14ac:dyDescent="0.25">
      <c r="A4822" s="4">
        <v>41199</v>
      </c>
      <c r="B4822">
        <v>3</v>
      </c>
      <c r="C4822">
        <v>1</v>
      </c>
      <c r="D4822" s="5" t="s">
        <v>16</v>
      </c>
      <c r="E4822" s="6">
        <v>673.45</v>
      </c>
      <c r="F4822" s="6">
        <v>1094.77</v>
      </c>
      <c r="G4822" s="6">
        <v>1768.22</v>
      </c>
      <c r="H4822" s="6" t="str">
        <f>VLOOKUP(Tabla1[[#This Row],[Caja]],Originales!$I$3:$K$6,2,FALSE)</f>
        <v>Las Canteras</v>
      </c>
      <c r="I4822" s="6" t="str">
        <f>VLOOKUP(Tabla1[[#This Row],[Caja]],Originales!$I$3:$K$6,3,FALSE)</f>
        <v>Las Palmas</v>
      </c>
      <c r="J4822" s="9" t="str">
        <f>VLOOKUP(Tabla1[[#This Row],[CodigoEmpleado]],Originales!$M$3:$P$13,2,FALSE)</f>
        <v>Jorge</v>
      </c>
      <c r="K4822" s="10">
        <f>YEAR(Tabla1[[#This Row],[Fecha]])</f>
        <v>2012</v>
      </c>
      <c r="L4822" s="11">
        <f>MONTH(Tabla1[[#This Row],[Fecha]])</f>
        <v>10</v>
      </c>
      <c r="M4822" s="11">
        <f>DAY(Tabla1[[#This Row],[Fecha]])</f>
        <v>17</v>
      </c>
      <c r="N4822" s="11">
        <f>WEEKDAY(Tabla1[[#This Row],[Fecha]],2)</f>
        <v>3</v>
      </c>
      <c r="O4822" s="11" t="str">
        <f t="shared" si="75"/>
        <v>Miércoles</v>
      </c>
    </row>
    <row r="4823" spans="1:15" x14ac:dyDescent="0.25">
      <c r="A4823" s="4">
        <v>41199</v>
      </c>
      <c r="B4823">
        <v>3</v>
      </c>
      <c r="C4823">
        <v>2</v>
      </c>
      <c r="D4823" s="5" t="s">
        <v>22</v>
      </c>
      <c r="E4823" s="6">
        <v>580.91999999999996</v>
      </c>
      <c r="F4823" s="6">
        <v>936.61</v>
      </c>
      <c r="G4823" s="6">
        <v>1517.53</v>
      </c>
      <c r="H4823" s="6" t="str">
        <f>VLOOKUP(Tabla1[[#This Row],[Caja]],Originales!$I$3:$K$6,2,FALSE)</f>
        <v>Las Canteras</v>
      </c>
      <c r="I4823" s="6" t="str">
        <f>VLOOKUP(Tabla1[[#This Row],[Caja]],Originales!$I$3:$K$6,3,FALSE)</f>
        <v>Las Palmas</v>
      </c>
      <c r="J4823" s="9" t="str">
        <f>VLOOKUP(Tabla1[[#This Row],[CodigoEmpleado]],Originales!$M$3:$P$13,2,FALSE)</f>
        <v>Paco</v>
      </c>
      <c r="K4823" s="10">
        <f>YEAR(Tabla1[[#This Row],[Fecha]])</f>
        <v>2012</v>
      </c>
      <c r="L4823" s="11">
        <f>MONTH(Tabla1[[#This Row],[Fecha]])</f>
        <v>10</v>
      </c>
      <c r="M4823" s="11">
        <f>DAY(Tabla1[[#This Row],[Fecha]])</f>
        <v>17</v>
      </c>
      <c r="N4823" s="11">
        <f>WEEKDAY(Tabla1[[#This Row],[Fecha]],2)</f>
        <v>3</v>
      </c>
      <c r="O4823" s="11" t="str">
        <f t="shared" si="75"/>
        <v>Miércoles</v>
      </c>
    </row>
    <row r="4824" spans="1:15" x14ac:dyDescent="0.25">
      <c r="A4824" s="4">
        <v>41199</v>
      </c>
      <c r="B4824">
        <v>4</v>
      </c>
      <c r="C4824">
        <v>1</v>
      </c>
      <c r="D4824" s="5" t="s">
        <v>27</v>
      </c>
      <c r="E4824" s="6">
        <v>589.36</v>
      </c>
      <c r="F4824" s="6">
        <v>938.01</v>
      </c>
      <c r="G4824" s="6">
        <v>1527.37</v>
      </c>
      <c r="H4824" s="6" t="str">
        <f>VLOOKUP(Tabla1[[#This Row],[Caja]],Originales!$I$3:$K$6,2,FALSE)</f>
        <v>Telde</v>
      </c>
      <c r="I4824" s="6" t="str">
        <f>VLOOKUP(Tabla1[[#This Row],[Caja]],Originales!$I$3:$K$6,3,FALSE)</f>
        <v>Las Palmas</v>
      </c>
      <c r="J4824" s="9" t="str">
        <f>VLOOKUP(Tabla1[[#This Row],[CodigoEmpleado]],Originales!$M$3:$P$13,2,FALSE)</f>
        <v>Bea</v>
      </c>
      <c r="K4824" s="10">
        <f>YEAR(Tabla1[[#This Row],[Fecha]])</f>
        <v>2012</v>
      </c>
      <c r="L4824" s="11">
        <f>MONTH(Tabla1[[#This Row],[Fecha]])</f>
        <v>10</v>
      </c>
      <c r="M4824" s="11">
        <f>DAY(Tabla1[[#This Row],[Fecha]])</f>
        <v>17</v>
      </c>
      <c r="N4824" s="11">
        <f>WEEKDAY(Tabla1[[#This Row],[Fecha]],2)</f>
        <v>3</v>
      </c>
      <c r="O4824" s="11" t="str">
        <f t="shared" si="75"/>
        <v>Miércoles</v>
      </c>
    </row>
    <row r="4825" spans="1:15" x14ac:dyDescent="0.25">
      <c r="A4825" s="4">
        <v>41199</v>
      </c>
      <c r="B4825">
        <v>4</v>
      </c>
      <c r="C4825">
        <v>2</v>
      </c>
      <c r="D4825" s="5" t="s">
        <v>32</v>
      </c>
      <c r="E4825" s="6">
        <v>683.4</v>
      </c>
      <c r="F4825" s="6">
        <v>1162.42</v>
      </c>
      <c r="G4825" s="6">
        <v>1845.82</v>
      </c>
      <c r="H4825" s="6" t="str">
        <f>VLOOKUP(Tabla1[[#This Row],[Caja]],Originales!$I$3:$K$6,2,FALSE)</f>
        <v>Telde</v>
      </c>
      <c r="I4825" s="6" t="str">
        <f>VLOOKUP(Tabla1[[#This Row],[Caja]],Originales!$I$3:$K$6,3,FALSE)</f>
        <v>Las Palmas</v>
      </c>
      <c r="J4825" s="9" t="str">
        <f>VLOOKUP(Tabla1[[#This Row],[CodigoEmpleado]],Originales!$M$3:$P$13,2,FALSE)</f>
        <v>Ana</v>
      </c>
      <c r="K4825" s="10">
        <f>YEAR(Tabla1[[#This Row],[Fecha]])</f>
        <v>2012</v>
      </c>
      <c r="L4825" s="11">
        <f>MONTH(Tabla1[[#This Row],[Fecha]])</f>
        <v>10</v>
      </c>
      <c r="M4825" s="11">
        <f>DAY(Tabla1[[#This Row],[Fecha]])</f>
        <v>17</v>
      </c>
      <c r="N4825" s="11">
        <f>WEEKDAY(Tabla1[[#This Row],[Fecha]],2)</f>
        <v>3</v>
      </c>
      <c r="O4825" s="11" t="str">
        <f t="shared" si="75"/>
        <v>Miércoles</v>
      </c>
    </row>
    <row r="4826" spans="1:15" x14ac:dyDescent="0.25">
      <c r="A4826" s="4">
        <v>41200</v>
      </c>
      <c r="B4826">
        <v>1</v>
      </c>
      <c r="C4826">
        <v>1</v>
      </c>
      <c r="D4826" s="5" t="s">
        <v>37</v>
      </c>
      <c r="E4826" s="6">
        <v>642.69000000000005</v>
      </c>
      <c r="F4826" s="6">
        <v>1015.99</v>
      </c>
      <c r="G4826" s="6">
        <v>1658.68</v>
      </c>
      <c r="H4826" s="6" t="str">
        <f>VLOOKUP(Tabla1[[#This Row],[Caja]],Originales!$I$3:$K$6,2,FALSE)</f>
        <v>Tenerife Norte</v>
      </c>
      <c r="I4826" s="6" t="str">
        <f>VLOOKUP(Tabla1[[#This Row],[Caja]],Originales!$I$3:$K$6,3,FALSE)</f>
        <v>Tenerife</v>
      </c>
      <c r="J4826" s="9" t="str">
        <f>VLOOKUP(Tabla1[[#This Row],[CodigoEmpleado]],Originales!$M$3:$P$13,2,FALSE)</f>
        <v>Luis</v>
      </c>
      <c r="K4826" s="10">
        <f>YEAR(Tabla1[[#This Row],[Fecha]])</f>
        <v>2012</v>
      </c>
      <c r="L4826" s="11">
        <f>MONTH(Tabla1[[#This Row],[Fecha]])</f>
        <v>10</v>
      </c>
      <c r="M4826" s="11">
        <f>DAY(Tabla1[[#This Row],[Fecha]])</f>
        <v>18</v>
      </c>
      <c r="N4826" s="11">
        <f>WEEKDAY(Tabla1[[#This Row],[Fecha]],2)</f>
        <v>4</v>
      </c>
      <c r="O4826" s="11" t="str">
        <f t="shared" si="75"/>
        <v>Jueves</v>
      </c>
    </row>
    <row r="4827" spans="1:15" x14ac:dyDescent="0.25">
      <c r="A4827" s="4">
        <v>41200</v>
      </c>
      <c r="B4827">
        <v>1</v>
      </c>
      <c r="C4827">
        <v>2</v>
      </c>
      <c r="D4827" s="5" t="s">
        <v>40</v>
      </c>
      <c r="E4827" s="6">
        <v>612.52</v>
      </c>
      <c r="F4827" s="6">
        <v>1018.67</v>
      </c>
      <c r="G4827" s="6">
        <v>1631.19</v>
      </c>
      <c r="H4827" s="6" t="str">
        <f>VLOOKUP(Tabla1[[#This Row],[Caja]],Originales!$I$3:$K$6,2,FALSE)</f>
        <v>Tenerife Norte</v>
      </c>
      <c r="I4827" s="6" t="str">
        <f>VLOOKUP(Tabla1[[#This Row],[Caja]],Originales!$I$3:$K$6,3,FALSE)</f>
        <v>Tenerife</v>
      </c>
      <c r="J4827" s="9" t="str">
        <f>VLOOKUP(Tabla1[[#This Row],[CodigoEmpleado]],Originales!$M$3:$P$13,2,FALSE)</f>
        <v>Pepe</v>
      </c>
      <c r="K4827" s="10">
        <f>YEAR(Tabla1[[#This Row],[Fecha]])</f>
        <v>2012</v>
      </c>
      <c r="L4827" s="11">
        <f>MONTH(Tabla1[[#This Row],[Fecha]])</f>
        <v>10</v>
      </c>
      <c r="M4827" s="11">
        <f>DAY(Tabla1[[#This Row],[Fecha]])</f>
        <v>18</v>
      </c>
      <c r="N4827" s="11">
        <f>WEEKDAY(Tabla1[[#This Row],[Fecha]],2)</f>
        <v>4</v>
      </c>
      <c r="O4827" s="11" t="str">
        <f t="shared" si="75"/>
        <v>Jueves</v>
      </c>
    </row>
    <row r="4828" spans="1:15" x14ac:dyDescent="0.25">
      <c r="A4828" s="4">
        <v>41200</v>
      </c>
      <c r="B4828">
        <v>2</v>
      </c>
      <c r="C4828">
        <v>1</v>
      </c>
      <c r="D4828" s="5" t="s">
        <v>41</v>
      </c>
      <c r="E4828" s="6">
        <v>596.16999999999996</v>
      </c>
      <c r="F4828" s="6">
        <v>994.45</v>
      </c>
      <c r="G4828" s="6">
        <v>1590.62</v>
      </c>
      <c r="H4828" s="6" t="str">
        <f>VLOOKUP(Tabla1[[#This Row],[Caja]],Originales!$I$3:$K$6,2,FALSE)</f>
        <v>Tenerife Sur</v>
      </c>
      <c r="I4828" s="6" t="str">
        <f>VLOOKUP(Tabla1[[#This Row],[Caja]],Originales!$I$3:$K$6,3,FALSE)</f>
        <v>Tenerife</v>
      </c>
      <c r="J4828" s="9" t="str">
        <f>VLOOKUP(Tabla1[[#This Row],[CodigoEmpleado]],Originales!$M$3:$P$13,2,FALSE)</f>
        <v>Javi</v>
      </c>
      <c r="K4828" s="10">
        <f>YEAR(Tabla1[[#This Row],[Fecha]])</f>
        <v>2012</v>
      </c>
      <c r="L4828" s="11">
        <f>MONTH(Tabla1[[#This Row],[Fecha]])</f>
        <v>10</v>
      </c>
      <c r="M4828" s="11">
        <f>DAY(Tabla1[[#This Row],[Fecha]])</f>
        <v>18</v>
      </c>
      <c r="N4828" s="11">
        <f>WEEKDAY(Tabla1[[#This Row],[Fecha]],2)</f>
        <v>4</v>
      </c>
      <c r="O4828" s="11" t="str">
        <f t="shared" si="75"/>
        <v>Jueves</v>
      </c>
    </row>
    <row r="4829" spans="1:15" x14ac:dyDescent="0.25">
      <c r="A4829" s="4">
        <v>41200</v>
      </c>
      <c r="B4829">
        <v>2</v>
      </c>
      <c r="C4829">
        <v>2</v>
      </c>
      <c r="D4829" s="5" t="s">
        <v>43</v>
      </c>
      <c r="E4829" s="6">
        <v>650.16</v>
      </c>
      <c r="F4829" s="6">
        <v>1024.8800000000001</v>
      </c>
      <c r="G4829" s="6">
        <v>1675.04</v>
      </c>
      <c r="H4829" s="6" t="str">
        <f>VLOOKUP(Tabla1[[#This Row],[Caja]],Originales!$I$3:$K$6,2,FALSE)</f>
        <v>Tenerife Sur</v>
      </c>
      <c r="I4829" s="6" t="str">
        <f>VLOOKUP(Tabla1[[#This Row],[Caja]],Originales!$I$3:$K$6,3,FALSE)</f>
        <v>Tenerife</v>
      </c>
      <c r="J4829" s="9" t="str">
        <f>VLOOKUP(Tabla1[[#This Row],[CodigoEmpleado]],Originales!$M$3:$P$13,2,FALSE)</f>
        <v>Jose</v>
      </c>
      <c r="K4829" s="10">
        <f>YEAR(Tabla1[[#This Row],[Fecha]])</f>
        <v>2012</v>
      </c>
      <c r="L4829" s="11">
        <f>MONTH(Tabla1[[#This Row],[Fecha]])</f>
        <v>10</v>
      </c>
      <c r="M4829" s="11">
        <f>DAY(Tabla1[[#This Row],[Fecha]])</f>
        <v>18</v>
      </c>
      <c r="N4829" s="11">
        <f>WEEKDAY(Tabla1[[#This Row],[Fecha]],2)</f>
        <v>4</v>
      </c>
      <c r="O4829" s="11" t="str">
        <f t="shared" si="75"/>
        <v>Jueves</v>
      </c>
    </row>
    <row r="4830" spans="1:15" x14ac:dyDescent="0.25">
      <c r="A4830" s="4">
        <v>41200</v>
      </c>
      <c r="B4830">
        <v>3</v>
      </c>
      <c r="C4830">
        <v>1</v>
      </c>
      <c r="D4830" s="5" t="s">
        <v>47</v>
      </c>
      <c r="E4830" s="6">
        <v>608.80999999999995</v>
      </c>
      <c r="F4830" s="6">
        <v>1090.3900000000001</v>
      </c>
      <c r="G4830" s="6">
        <v>1699.2</v>
      </c>
      <c r="H4830" s="6" t="str">
        <f>VLOOKUP(Tabla1[[#This Row],[Caja]],Originales!$I$3:$K$6,2,FALSE)</f>
        <v>Las Canteras</v>
      </c>
      <c r="I4830" s="6" t="str">
        <f>VLOOKUP(Tabla1[[#This Row],[Caja]],Originales!$I$3:$K$6,3,FALSE)</f>
        <v>Las Palmas</v>
      </c>
      <c r="J4830" s="9" t="str">
        <f>VLOOKUP(Tabla1[[#This Row],[CodigoEmpleado]],Originales!$M$3:$P$13,2,FALSE)</f>
        <v>Toño</v>
      </c>
      <c r="K4830" s="10">
        <f>YEAR(Tabla1[[#This Row],[Fecha]])</f>
        <v>2012</v>
      </c>
      <c r="L4830" s="11">
        <f>MONTH(Tabla1[[#This Row],[Fecha]])</f>
        <v>10</v>
      </c>
      <c r="M4830" s="11">
        <f>DAY(Tabla1[[#This Row],[Fecha]])</f>
        <v>18</v>
      </c>
      <c r="N4830" s="11">
        <f>WEEKDAY(Tabla1[[#This Row],[Fecha]],2)</f>
        <v>4</v>
      </c>
      <c r="O4830" s="11" t="str">
        <f t="shared" si="75"/>
        <v>Jueves</v>
      </c>
    </row>
    <row r="4831" spans="1:15" x14ac:dyDescent="0.25">
      <c r="A4831" s="4">
        <v>41200</v>
      </c>
      <c r="B4831">
        <v>3</v>
      </c>
      <c r="C4831">
        <v>2</v>
      </c>
      <c r="D4831" s="5" t="s">
        <v>24</v>
      </c>
      <c r="E4831" s="6">
        <v>691.38</v>
      </c>
      <c r="F4831" s="6">
        <v>1065.9000000000001</v>
      </c>
      <c r="G4831" s="6">
        <v>1757.28</v>
      </c>
      <c r="H4831" s="6" t="str">
        <f>VLOOKUP(Tabla1[[#This Row],[Caja]],Originales!$I$3:$K$6,2,FALSE)</f>
        <v>Las Canteras</v>
      </c>
      <c r="I4831" s="6" t="str">
        <f>VLOOKUP(Tabla1[[#This Row],[Caja]],Originales!$I$3:$K$6,3,FALSE)</f>
        <v>Las Palmas</v>
      </c>
      <c r="J4831" s="9" t="str">
        <f>VLOOKUP(Tabla1[[#This Row],[CodigoEmpleado]],Originales!$M$3:$P$13,2,FALSE)</f>
        <v>Ana</v>
      </c>
      <c r="K4831" s="10">
        <f>YEAR(Tabla1[[#This Row],[Fecha]])</f>
        <v>2012</v>
      </c>
      <c r="L4831" s="11">
        <f>MONTH(Tabla1[[#This Row],[Fecha]])</f>
        <v>10</v>
      </c>
      <c r="M4831" s="11">
        <f>DAY(Tabla1[[#This Row],[Fecha]])</f>
        <v>18</v>
      </c>
      <c r="N4831" s="11">
        <f>WEEKDAY(Tabla1[[#This Row],[Fecha]],2)</f>
        <v>4</v>
      </c>
      <c r="O4831" s="11" t="str">
        <f t="shared" si="75"/>
        <v>Jueves</v>
      </c>
    </row>
    <row r="4832" spans="1:15" x14ac:dyDescent="0.25">
      <c r="A4832" s="4">
        <v>41200</v>
      </c>
      <c r="B4832">
        <v>4</v>
      </c>
      <c r="C4832">
        <v>1</v>
      </c>
      <c r="D4832" s="5" t="s">
        <v>30</v>
      </c>
      <c r="E4832" s="6">
        <v>605.16999999999996</v>
      </c>
      <c r="F4832" s="6">
        <v>996.32</v>
      </c>
      <c r="G4832" s="6">
        <v>1601.49</v>
      </c>
      <c r="H4832" s="6" t="str">
        <f>VLOOKUP(Tabla1[[#This Row],[Caja]],Originales!$I$3:$K$6,2,FALSE)</f>
        <v>Telde</v>
      </c>
      <c r="I4832" s="6" t="str">
        <f>VLOOKUP(Tabla1[[#This Row],[Caja]],Originales!$I$3:$K$6,3,FALSE)</f>
        <v>Las Palmas</v>
      </c>
      <c r="J4832" s="9" t="str">
        <f>VLOOKUP(Tabla1[[#This Row],[CodigoEmpleado]],Originales!$M$3:$P$13,2,FALSE)</f>
        <v>Juan</v>
      </c>
      <c r="K4832" s="10">
        <f>YEAR(Tabla1[[#This Row],[Fecha]])</f>
        <v>2012</v>
      </c>
      <c r="L4832" s="11">
        <f>MONTH(Tabla1[[#This Row],[Fecha]])</f>
        <v>10</v>
      </c>
      <c r="M4832" s="11">
        <f>DAY(Tabla1[[#This Row],[Fecha]])</f>
        <v>18</v>
      </c>
      <c r="N4832" s="11">
        <f>WEEKDAY(Tabla1[[#This Row],[Fecha]],2)</f>
        <v>4</v>
      </c>
      <c r="O4832" s="11" t="str">
        <f t="shared" si="75"/>
        <v>Jueves</v>
      </c>
    </row>
    <row r="4833" spans="1:15" x14ac:dyDescent="0.25">
      <c r="A4833" s="4">
        <v>41200</v>
      </c>
      <c r="B4833">
        <v>4</v>
      </c>
      <c r="C4833">
        <v>2</v>
      </c>
      <c r="D4833" s="5" t="s">
        <v>16</v>
      </c>
      <c r="E4833" s="6">
        <v>636.11</v>
      </c>
      <c r="F4833" s="6">
        <v>1072.49</v>
      </c>
      <c r="G4833" s="6">
        <v>1708.6</v>
      </c>
      <c r="H4833" s="6" t="str">
        <f>VLOOKUP(Tabla1[[#This Row],[Caja]],Originales!$I$3:$K$6,2,FALSE)</f>
        <v>Telde</v>
      </c>
      <c r="I4833" s="6" t="str">
        <f>VLOOKUP(Tabla1[[#This Row],[Caja]],Originales!$I$3:$K$6,3,FALSE)</f>
        <v>Las Palmas</v>
      </c>
      <c r="J4833" s="9" t="str">
        <f>VLOOKUP(Tabla1[[#This Row],[CodigoEmpleado]],Originales!$M$3:$P$13,2,FALSE)</f>
        <v>Jorge</v>
      </c>
      <c r="K4833" s="10">
        <f>YEAR(Tabla1[[#This Row],[Fecha]])</f>
        <v>2012</v>
      </c>
      <c r="L4833" s="11">
        <f>MONTH(Tabla1[[#This Row],[Fecha]])</f>
        <v>10</v>
      </c>
      <c r="M4833" s="11">
        <f>DAY(Tabla1[[#This Row],[Fecha]])</f>
        <v>18</v>
      </c>
      <c r="N4833" s="11">
        <f>WEEKDAY(Tabla1[[#This Row],[Fecha]],2)</f>
        <v>4</v>
      </c>
      <c r="O4833" s="11" t="str">
        <f t="shared" si="75"/>
        <v>Jueves</v>
      </c>
    </row>
    <row r="4834" spans="1:15" x14ac:dyDescent="0.25">
      <c r="A4834" s="4">
        <v>41201</v>
      </c>
      <c r="B4834">
        <v>1</v>
      </c>
      <c r="C4834">
        <v>1</v>
      </c>
      <c r="D4834" s="5" t="s">
        <v>22</v>
      </c>
      <c r="E4834" s="6">
        <v>638.55999999999995</v>
      </c>
      <c r="F4834" s="6">
        <v>1044.3800000000001</v>
      </c>
      <c r="G4834" s="6">
        <v>1682.94</v>
      </c>
      <c r="H4834" s="6" t="str">
        <f>VLOOKUP(Tabla1[[#This Row],[Caja]],Originales!$I$3:$K$6,2,FALSE)</f>
        <v>Tenerife Norte</v>
      </c>
      <c r="I4834" s="6" t="str">
        <f>VLOOKUP(Tabla1[[#This Row],[Caja]],Originales!$I$3:$K$6,3,FALSE)</f>
        <v>Tenerife</v>
      </c>
      <c r="J4834" s="9" t="str">
        <f>VLOOKUP(Tabla1[[#This Row],[CodigoEmpleado]],Originales!$M$3:$P$13,2,FALSE)</f>
        <v>Paco</v>
      </c>
      <c r="K4834" s="10">
        <f>YEAR(Tabla1[[#This Row],[Fecha]])</f>
        <v>2012</v>
      </c>
      <c r="L4834" s="11">
        <f>MONTH(Tabla1[[#This Row],[Fecha]])</f>
        <v>10</v>
      </c>
      <c r="M4834" s="11">
        <f>DAY(Tabla1[[#This Row],[Fecha]])</f>
        <v>19</v>
      </c>
      <c r="N4834" s="11">
        <f>WEEKDAY(Tabla1[[#This Row],[Fecha]],2)</f>
        <v>5</v>
      </c>
      <c r="O4834" s="11" t="str">
        <f t="shared" si="75"/>
        <v>Viernes</v>
      </c>
    </row>
    <row r="4835" spans="1:15" x14ac:dyDescent="0.25">
      <c r="A4835" s="4">
        <v>41201</v>
      </c>
      <c r="B4835">
        <v>1</v>
      </c>
      <c r="C4835">
        <v>2</v>
      </c>
      <c r="D4835" s="5" t="s">
        <v>27</v>
      </c>
      <c r="E4835" s="6">
        <v>769.28</v>
      </c>
      <c r="F4835" s="6">
        <v>1248.42</v>
      </c>
      <c r="G4835" s="6">
        <v>2017.7</v>
      </c>
      <c r="H4835" s="6" t="str">
        <f>VLOOKUP(Tabla1[[#This Row],[Caja]],Originales!$I$3:$K$6,2,FALSE)</f>
        <v>Tenerife Norte</v>
      </c>
      <c r="I4835" s="6" t="str">
        <f>VLOOKUP(Tabla1[[#This Row],[Caja]],Originales!$I$3:$K$6,3,FALSE)</f>
        <v>Tenerife</v>
      </c>
      <c r="J4835" s="9" t="str">
        <f>VLOOKUP(Tabla1[[#This Row],[CodigoEmpleado]],Originales!$M$3:$P$13,2,FALSE)</f>
        <v>Bea</v>
      </c>
      <c r="K4835" s="10">
        <f>YEAR(Tabla1[[#This Row],[Fecha]])</f>
        <v>2012</v>
      </c>
      <c r="L4835" s="11">
        <f>MONTH(Tabla1[[#This Row],[Fecha]])</f>
        <v>10</v>
      </c>
      <c r="M4835" s="11">
        <f>DAY(Tabla1[[#This Row],[Fecha]])</f>
        <v>19</v>
      </c>
      <c r="N4835" s="11">
        <f>WEEKDAY(Tabla1[[#This Row],[Fecha]],2)</f>
        <v>5</v>
      </c>
      <c r="O4835" s="11" t="str">
        <f t="shared" si="75"/>
        <v>Viernes</v>
      </c>
    </row>
    <row r="4836" spans="1:15" x14ac:dyDescent="0.25">
      <c r="A4836" s="4">
        <v>41201</v>
      </c>
      <c r="B4836">
        <v>2</v>
      </c>
      <c r="C4836">
        <v>1</v>
      </c>
      <c r="D4836" s="5" t="s">
        <v>32</v>
      </c>
      <c r="E4836" s="6">
        <v>662.56</v>
      </c>
      <c r="F4836" s="6">
        <v>1005.93</v>
      </c>
      <c r="G4836" s="6">
        <v>1668.49</v>
      </c>
      <c r="H4836" s="6" t="str">
        <f>VLOOKUP(Tabla1[[#This Row],[Caja]],Originales!$I$3:$K$6,2,FALSE)</f>
        <v>Tenerife Sur</v>
      </c>
      <c r="I4836" s="6" t="str">
        <f>VLOOKUP(Tabla1[[#This Row],[Caja]],Originales!$I$3:$K$6,3,FALSE)</f>
        <v>Tenerife</v>
      </c>
      <c r="J4836" s="9" t="str">
        <f>VLOOKUP(Tabla1[[#This Row],[CodigoEmpleado]],Originales!$M$3:$P$13,2,FALSE)</f>
        <v>Ana</v>
      </c>
      <c r="K4836" s="10">
        <f>YEAR(Tabla1[[#This Row],[Fecha]])</f>
        <v>2012</v>
      </c>
      <c r="L4836" s="11">
        <f>MONTH(Tabla1[[#This Row],[Fecha]])</f>
        <v>10</v>
      </c>
      <c r="M4836" s="11">
        <f>DAY(Tabla1[[#This Row],[Fecha]])</f>
        <v>19</v>
      </c>
      <c r="N4836" s="11">
        <f>WEEKDAY(Tabla1[[#This Row],[Fecha]],2)</f>
        <v>5</v>
      </c>
      <c r="O4836" s="11" t="str">
        <f t="shared" si="75"/>
        <v>Viernes</v>
      </c>
    </row>
    <row r="4837" spans="1:15" x14ac:dyDescent="0.25">
      <c r="A4837" s="4">
        <v>41201</v>
      </c>
      <c r="B4837">
        <v>2</v>
      </c>
      <c r="C4837">
        <v>2</v>
      </c>
      <c r="D4837" s="5" t="s">
        <v>37</v>
      </c>
      <c r="E4837" s="6">
        <v>654.63</v>
      </c>
      <c r="F4837" s="6">
        <v>1044.6400000000001</v>
      </c>
      <c r="G4837" s="6">
        <v>1699.27</v>
      </c>
      <c r="H4837" s="6" t="str">
        <f>VLOOKUP(Tabla1[[#This Row],[Caja]],Originales!$I$3:$K$6,2,FALSE)</f>
        <v>Tenerife Sur</v>
      </c>
      <c r="I4837" s="6" t="str">
        <f>VLOOKUP(Tabla1[[#This Row],[Caja]],Originales!$I$3:$K$6,3,FALSE)</f>
        <v>Tenerife</v>
      </c>
      <c r="J4837" s="9" t="str">
        <f>VLOOKUP(Tabla1[[#This Row],[CodigoEmpleado]],Originales!$M$3:$P$13,2,FALSE)</f>
        <v>Luis</v>
      </c>
      <c r="K4837" s="10">
        <f>YEAR(Tabla1[[#This Row],[Fecha]])</f>
        <v>2012</v>
      </c>
      <c r="L4837" s="11">
        <f>MONTH(Tabla1[[#This Row],[Fecha]])</f>
        <v>10</v>
      </c>
      <c r="M4837" s="11">
        <f>DAY(Tabla1[[#This Row],[Fecha]])</f>
        <v>19</v>
      </c>
      <c r="N4837" s="11">
        <f>WEEKDAY(Tabla1[[#This Row],[Fecha]],2)</f>
        <v>5</v>
      </c>
      <c r="O4837" s="11" t="str">
        <f t="shared" si="75"/>
        <v>Viernes</v>
      </c>
    </row>
    <row r="4838" spans="1:15" x14ac:dyDescent="0.25">
      <c r="A4838" s="4">
        <v>41201</v>
      </c>
      <c r="B4838">
        <v>3</v>
      </c>
      <c r="C4838">
        <v>1</v>
      </c>
      <c r="D4838" s="5" t="s">
        <v>40</v>
      </c>
      <c r="E4838" s="6">
        <v>557.37</v>
      </c>
      <c r="F4838" s="6">
        <v>985.72</v>
      </c>
      <c r="G4838" s="6">
        <v>1543.09</v>
      </c>
      <c r="H4838" s="6" t="str">
        <f>VLOOKUP(Tabla1[[#This Row],[Caja]],Originales!$I$3:$K$6,2,FALSE)</f>
        <v>Las Canteras</v>
      </c>
      <c r="I4838" s="6" t="str">
        <f>VLOOKUP(Tabla1[[#This Row],[Caja]],Originales!$I$3:$K$6,3,FALSE)</f>
        <v>Las Palmas</v>
      </c>
      <c r="J4838" s="9" t="str">
        <f>VLOOKUP(Tabla1[[#This Row],[CodigoEmpleado]],Originales!$M$3:$P$13,2,FALSE)</f>
        <v>Pepe</v>
      </c>
      <c r="K4838" s="10">
        <f>YEAR(Tabla1[[#This Row],[Fecha]])</f>
        <v>2012</v>
      </c>
      <c r="L4838" s="11">
        <f>MONTH(Tabla1[[#This Row],[Fecha]])</f>
        <v>10</v>
      </c>
      <c r="M4838" s="11">
        <f>DAY(Tabla1[[#This Row],[Fecha]])</f>
        <v>19</v>
      </c>
      <c r="N4838" s="11">
        <f>WEEKDAY(Tabla1[[#This Row],[Fecha]],2)</f>
        <v>5</v>
      </c>
      <c r="O4838" s="11" t="str">
        <f t="shared" si="75"/>
        <v>Viernes</v>
      </c>
    </row>
    <row r="4839" spans="1:15" x14ac:dyDescent="0.25">
      <c r="A4839" s="4">
        <v>41201</v>
      </c>
      <c r="B4839">
        <v>3</v>
      </c>
      <c r="C4839">
        <v>2</v>
      </c>
      <c r="D4839" s="5" t="s">
        <v>41</v>
      </c>
      <c r="E4839" s="6">
        <v>596.54</v>
      </c>
      <c r="F4839" s="6">
        <v>1061.22</v>
      </c>
      <c r="G4839" s="6">
        <v>1657.76</v>
      </c>
      <c r="H4839" s="6" t="str">
        <f>VLOOKUP(Tabla1[[#This Row],[Caja]],Originales!$I$3:$K$6,2,FALSE)</f>
        <v>Las Canteras</v>
      </c>
      <c r="I4839" s="6" t="str">
        <f>VLOOKUP(Tabla1[[#This Row],[Caja]],Originales!$I$3:$K$6,3,FALSE)</f>
        <v>Las Palmas</v>
      </c>
      <c r="J4839" s="9" t="str">
        <f>VLOOKUP(Tabla1[[#This Row],[CodigoEmpleado]],Originales!$M$3:$P$13,2,FALSE)</f>
        <v>Javi</v>
      </c>
      <c r="K4839" s="10">
        <f>YEAR(Tabla1[[#This Row],[Fecha]])</f>
        <v>2012</v>
      </c>
      <c r="L4839" s="11">
        <f>MONTH(Tabla1[[#This Row],[Fecha]])</f>
        <v>10</v>
      </c>
      <c r="M4839" s="11">
        <f>DAY(Tabla1[[#This Row],[Fecha]])</f>
        <v>19</v>
      </c>
      <c r="N4839" s="11">
        <f>WEEKDAY(Tabla1[[#This Row],[Fecha]],2)</f>
        <v>5</v>
      </c>
      <c r="O4839" s="11" t="str">
        <f t="shared" si="75"/>
        <v>Viernes</v>
      </c>
    </row>
    <row r="4840" spans="1:15" x14ac:dyDescent="0.25">
      <c r="A4840" s="4">
        <v>41201</v>
      </c>
      <c r="B4840">
        <v>4</v>
      </c>
      <c r="C4840">
        <v>1</v>
      </c>
      <c r="D4840" s="5" t="s">
        <v>43</v>
      </c>
      <c r="E4840" s="6">
        <v>581.76</v>
      </c>
      <c r="F4840" s="6">
        <v>925.54</v>
      </c>
      <c r="G4840" s="6">
        <v>1507.3</v>
      </c>
      <c r="H4840" s="6" t="str">
        <f>VLOOKUP(Tabla1[[#This Row],[Caja]],Originales!$I$3:$K$6,2,FALSE)</f>
        <v>Telde</v>
      </c>
      <c r="I4840" s="6" t="str">
        <f>VLOOKUP(Tabla1[[#This Row],[Caja]],Originales!$I$3:$K$6,3,FALSE)</f>
        <v>Las Palmas</v>
      </c>
      <c r="J4840" s="9" t="str">
        <f>VLOOKUP(Tabla1[[#This Row],[CodigoEmpleado]],Originales!$M$3:$P$13,2,FALSE)</f>
        <v>Jose</v>
      </c>
      <c r="K4840" s="10">
        <f>YEAR(Tabla1[[#This Row],[Fecha]])</f>
        <v>2012</v>
      </c>
      <c r="L4840" s="11">
        <f>MONTH(Tabla1[[#This Row],[Fecha]])</f>
        <v>10</v>
      </c>
      <c r="M4840" s="11">
        <f>DAY(Tabla1[[#This Row],[Fecha]])</f>
        <v>19</v>
      </c>
      <c r="N4840" s="11">
        <f>WEEKDAY(Tabla1[[#This Row],[Fecha]],2)</f>
        <v>5</v>
      </c>
      <c r="O4840" s="11" t="str">
        <f t="shared" si="75"/>
        <v>Viernes</v>
      </c>
    </row>
    <row r="4841" spans="1:15" x14ac:dyDescent="0.25">
      <c r="A4841" s="4">
        <v>41201</v>
      </c>
      <c r="B4841">
        <v>4</v>
      </c>
      <c r="C4841">
        <v>2</v>
      </c>
      <c r="D4841" s="5" t="s">
        <v>47</v>
      </c>
      <c r="E4841" s="6">
        <v>671.77</v>
      </c>
      <c r="F4841" s="6">
        <v>1147.1099999999999</v>
      </c>
      <c r="G4841" s="6">
        <v>1818.88</v>
      </c>
      <c r="H4841" s="6" t="str">
        <f>VLOOKUP(Tabla1[[#This Row],[Caja]],Originales!$I$3:$K$6,2,FALSE)</f>
        <v>Telde</v>
      </c>
      <c r="I4841" s="6" t="str">
        <f>VLOOKUP(Tabla1[[#This Row],[Caja]],Originales!$I$3:$K$6,3,FALSE)</f>
        <v>Las Palmas</v>
      </c>
      <c r="J4841" s="9" t="str">
        <f>VLOOKUP(Tabla1[[#This Row],[CodigoEmpleado]],Originales!$M$3:$P$13,2,FALSE)</f>
        <v>Toño</v>
      </c>
      <c r="K4841" s="10">
        <f>YEAR(Tabla1[[#This Row],[Fecha]])</f>
        <v>2012</v>
      </c>
      <c r="L4841" s="11">
        <f>MONTH(Tabla1[[#This Row],[Fecha]])</f>
        <v>10</v>
      </c>
      <c r="M4841" s="11">
        <f>DAY(Tabla1[[#This Row],[Fecha]])</f>
        <v>19</v>
      </c>
      <c r="N4841" s="11">
        <f>WEEKDAY(Tabla1[[#This Row],[Fecha]],2)</f>
        <v>5</v>
      </c>
      <c r="O4841" s="11" t="str">
        <f t="shared" si="75"/>
        <v>Viernes</v>
      </c>
    </row>
    <row r="4842" spans="1:15" x14ac:dyDescent="0.25">
      <c r="A4842" s="4">
        <v>41202</v>
      </c>
      <c r="B4842">
        <v>1</v>
      </c>
      <c r="C4842">
        <v>1</v>
      </c>
      <c r="D4842" s="5" t="s">
        <v>24</v>
      </c>
      <c r="E4842" s="6">
        <v>696.81</v>
      </c>
      <c r="F4842" s="6">
        <v>1057.1400000000001</v>
      </c>
      <c r="G4842" s="6">
        <v>1753.95</v>
      </c>
      <c r="H4842" s="6" t="str">
        <f>VLOOKUP(Tabla1[[#This Row],[Caja]],Originales!$I$3:$K$6,2,FALSE)</f>
        <v>Tenerife Norte</v>
      </c>
      <c r="I4842" s="6" t="str">
        <f>VLOOKUP(Tabla1[[#This Row],[Caja]],Originales!$I$3:$K$6,3,FALSE)</f>
        <v>Tenerife</v>
      </c>
      <c r="J4842" s="9" t="str">
        <f>VLOOKUP(Tabla1[[#This Row],[CodigoEmpleado]],Originales!$M$3:$P$13,2,FALSE)</f>
        <v>Ana</v>
      </c>
      <c r="K4842" s="10">
        <f>YEAR(Tabla1[[#This Row],[Fecha]])</f>
        <v>2012</v>
      </c>
      <c r="L4842" s="11">
        <f>MONTH(Tabla1[[#This Row],[Fecha]])</f>
        <v>10</v>
      </c>
      <c r="M4842" s="11">
        <f>DAY(Tabla1[[#This Row],[Fecha]])</f>
        <v>20</v>
      </c>
      <c r="N4842" s="11">
        <f>WEEKDAY(Tabla1[[#This Row],[Fecha]],2)</f>
        <v>6</v>
      </c>
      <c r="O4842" s="11" t="str">
        <f t="shared" si="75"/>
        <v>Sábado</v>
      </c>
    </row>
    <row r="4843" spans="1:15" x14ac:dyDescent="0.25">
      <c r="A4843" s="4">
        <v>41202</v>
      </c>
      <c r="B4843">
        <v>1</v>
      </c>
      <c r="C4843">
        <v>2</v>
      </c>
      <c r="D4843" s="5" t="s">
        <v>30</v>
      </c>
      <c r="E4843" s="6">
        <v>761.71</v>
      </c>
      <c r="F4843" s="6">
        <v>1209.22</v>
      </c>
      <c r="G4843" s="6">
        <v>1970.93</v>
      </c>
      <c r="H4843" s="6" t="str">
        <f>VLOOKUP(Tabla1[[#This Row],[Caja]],Originales!$I$3:$K$6,2,FALSE)</f>
        <v>Tenerife Norte</v>
      </c>
      <c r="I4843" s="6" t="str">
        <f>VLOOKUP(Tabla1[[#This Row],[Caja]],Originales!$I$3:$K$6,3,FALSE)</f>
        <v>Tenerife</v>
      </c>
      <c r="J4843" s="9" t="str">
        <f>VLOOKUP(Tabla1[[#This Row],[CodigoEmpleado]],Originales!$M$3:$P$13,2,FALSE)</f>
        <v>Juan</v>
      </c>
      <c r="K4843" s="10">
        <f>YEAR(Tabla1[[#This Row],[Fecha]])</f>
        <v>2012</v>
      </c>
      <c r="L4843" s="11">
        <f>MONTH(Tabla1[[#This Row],[Fecha]])</f>
        <v>10</v>
      </c>
      <c r="M4843" s="11">
        <f>DAY(Tabla1[[#This Row],[Fecha]])</f>
        <v>20</v>
      </c>
      <c r="N4843" s="11">
        <f>WEEKDAY(Tabla1[[#This Row],[Fecha]],2)</f>
        <v>6</v>
      </c>
      <c r="O4843" s="11" t="str">
        <f t="shared" si="75"/>
        <v>Sábado</v>
      </c>
    </row>
    <row r="4844" spans="1:15" x14ac:dyDescent="0.25">
      <c r="A4844" s="4">
        <v>41202</v>
      </c>
      <c r="B4844">
        <v>2</v>
      </c>
      <c r="C4844">
        <v>1</v>
      </c>
      <c r="D4844" s="5" t="s">
        <v>16</v>
      </c>
      <c r="E4844" s="6">
        <v>564.1</v>
      </c>
      <c r="F4844" s="6">
        <v>1017.11</v>
      </c>
      <c r="G4844" s="6">
        <v>1581.21</v>
      </c>
      <c r="H4844" s="6" t="str">
        <f>VLOOKUP(Tabla1[[#This Row],[Caja]],Originales!$I$3:$K$6,2,FALSE)</f>
        <v>Tenerife Sur</v>
      </c>
      <c r="I4844" s="6" t="str">
        <f>VLOOKUP(Tabla1[[#This Row],[Caja]],Originales!$I$3:$K$6,3,FALSE)</f>
        <v>Tenerife</v>
      </c>
      <c r="J4844" s="9" t="str">
        <f>VLOOKUP(Tabla1[[#This Row],[CodigoEmpleado]],Originales!$M$3:$P$13,2,FALSE)</f>
        <v>Jorge</v>
      </c>
      <c r="K4844" s="10">
        <f>YEAR(Tabla1[[#This Row],[Fecha]])</f>
        <v>2012</v>
      </c>
      <c r="L4844" s="11">
        <f>MONTH(Tabla1[[#This Row],[Fecha]])</f>
        <v>10</v>
      </c>
      <c r="M4844" s="11">
        <f>DAY(Tabla1[[#This Row],[Fecha]])</f>
        <v>20</v>
      </c>
      <c r="N4844" s="11">
        <f>WEEKDAY(Tabla1[[#This Row],[Fecha]],2)</f>
        <v>6</v>
      </c>
      <c r="O4844" s="11" t="str">
        <f t="shared" si="75"/>
        <v>Sábado</v>
      </c>
    </row>
    <row r="4845" spans="1:15" x14ac:dyDescent="0.25">
      <c r="A4845" s="4">
        <v>41202</v>
      </c>
      <c r="B4845">
        <v>2</v>
      </c>
      <c r="C4845">
        <v>2</v>
      </c>
      <c r="D4845" s="5" t="s">
        <v>22</v>
      </c>
      <c r="E4845" s="6">
        <v>569.58000000000004</v>
      </c>
      <c r="F4845" s="6">
        <v>975.99</v>
      </c>
      <c r="G4845" s="6">
        <v>1545.57</v>
      </c>
      <c r="H4845" s="6" t="str">
        <f>VLOOKUP(Tabla1[[#This Row],[Caja]],Originales!$I$3:$K$6,2,FALSE)</f>
        <v>Tenerife Sur</v>
      </c>
      <c r="I4845" s="6" t="str">
        <f>VLOOKUP(Tabla1[[#This Row],[Caja]],Originales!$I$3:$K$6,3,FALSE)</f>
        <v>Tenerife</v>
      </c>
      <c r="J4845" s="9" t="str">
        <f>VLOOKUP(Tabla1[[#This Row],[CodigoEmpleado]],Originales!$M$3:$P$13,2,FALSE)</f>
        <v>Paco</v>
      </c>
      <c r="K4845" s="10">
        <f>YEAR(Tabla1[[#This Row],[Fecha]])</f>
        <v>2012</v>
      </c>
      <c r="L4845" s="11">
        <f>MONTH(Tabla1[[#This Row],[Fecha]])</f>
        <v>10</v>
      </c>
      <c r="M4845" s="11">
        <f>DAY(Tabla1[[#This Row],[Fecha]])</f>
        <v>20</v>
      </c>
      <c r="N4845" s="11">
        <f>WEEKDAY(Tabla1[[#This Row],[Fecha]],2)</f>
        <v>6</v>
      </c>
      <c r="O4845" s="11" t="str">
        <f t="shared" si="75"/>
        <v>Sábado</v>
      </c>
    </row>
    <row r="4846" spans="1:15" x14ac:dyDescent="0.25">
      <c r="A4846" s="4">
        <v>41202</v>
      </c>
      <c r="B4846">
        <v>3</v>
      </c>
      <c r="C4846">
        <v>1</v>
      </c>
      <c r="D4846" s="5" t="s">
        <v>27</v>
      </c>
      <c r="E4846" s="6">
        <v>631.51</v>
      </c>
      <c r="F4846" s="6">
        <v>1005.7</v>
      </c>
      <c r="G4846" s="6">
        <v>1637.21</v>
      </c>
      <c r="H4846" s="6" t="str">
        <f>VLOOKUP(Tabla1[[#This Row],[Caja]],Originales!$I$3:$K$6,2,FALSE)</f>
        <v>Las Canteras</v>
      </c>
      <c r="I4846" s="6" t="str">
        <f>VLOOKUP(Tabla1[[#This Row],[Caja]],Originales!$I$3:$K$6,3,FALSE)</f>
        <v>Las Palmas</v>
      </c>
      <c r="J4846" s="9" t="str">
        <f>VLOOKUP(Tabla1[[#This Row],[CodigoEmpleado]],Originales!$M$3:$P$13,2,FALSE)</f>
        <v>Bea</v>
      </c>
      <c r="K4846" s="10">
        <f>YEAR(Tabla1[[#This Row],[Fecha]])</f>
        <v>2012</v>
      </c>
      <c r="L4846" s="11">
        <f>MONTH(Tabla1[[#This Row],[Fecha]])</f>
        <v>10</v>
      </c>
      <c r="M4846" s="11">
        <f>DAY(Tabla1[[#This Row],[Fecha]])</f>
        <v>20</v>
      </c>
      <c r="N4846" s="11">
        <f>WEEKDAY(Tabla1[[#This Row],[Fecha]],2)</f>
        <v>6</v>
      </c>
      <c r="O4846" s="11" t="str">
        <f t="shared" si="75"/>
        <v>Sábado</v>
      </c>
    </row>
    <row r="4847" spans="1:15" x14ac:dyDescent="0.25">
      <c r="A4847" s="4">
        <v>41202</v>
      </c>
      <c r="B4847">
        <v>3</v>
      </c>
      <c r="C4847">
        <v>2</v>
      </c>
      <c r="D4847" s="5" t="s">
        <v>32</v>
      </c>
      <c r="E4847" s="6">
        <v>630.33000000000004</v>
      </c>
      <c r="F4847" s="6">
        <v>1052.68</v>
      </c>
      <c r="G4847" s="6">
        <v>1683.01</v>
      </c>
      <c r="H4847" s="6" t="str">
        <f>VLOOKUP(Tabla1[[#This Row],[Caja]],Originales!$I$3:$K$6,2,FALSE)</f>
        <v>Las Canteras</v>
      </c>
      <c r="I4847" s="6" t="str">
        <f>VLOOKUP(Tabla1[[#This Row],[Caja]],Originales!$I$3:$K$6,3,FALSE)</f>
        <v>Las Palmas</v>
      </c>
      <c r="J4847" s="9" t="str">
        <f>VLOOKUP(Tabla1[[#This Row],[CodigoEmpleado]],Originales!$M$3:$P$13,2,FALSE)</f>
        <v>Ana</v>
      </c>
      <c r="K4847" s="10">
        <f>YEAR(Tabla1[[#This Row],[Fecha]])</f>
        <v>2012</v>
      </c>
      <c r="L4847" s="11">
        <f>MONTH(Tabla1[[#This Row],[Fecha]])</f>
        <v>10</v>
      </c>
      <c r="M4847" s="11">
        <f>DAY(Tabla1[[#This Row],[Fecha]])</f>
        <v>20</v>
      </c>
      <c r="N4847" s="11">
        <f>WEEKDAY(Tabla1[[#This Row],[Fecha]],2)</f>
        <v>6</v>
      </c>
      <c r="O4847" s="11" t="str">
        <f t="shared" si="75"/>
        <v>Sábado</v>
      </c>
    </row>
    <row r="4848" spans="1:15" x14ac:dyDescent="0.25">
      <c r="A4848" s="4">
        <v>41202</v>
      </c>
      <c r="B4848">
        <v>4</v>
      </c>
      <c r="C4848">
        <v>1</v>
      </c>
      <c r="D4848" s="5" t="s">
        <v>37</v>
      </c>
      <c r="E4848" s="6">
        <v>680.88</v>
      </c>
      <c r="F4848" s="6">
        <v>1084.27</v>
      </c>
      <c r="G4848" s="6">
        <v>1765.15</v>
      </c>
      <c r="H4848" s="6" t="str">
        <f>VLOOKUP(Tabla1[[#This Row],[Caja]],Originales!$I$3:$K$6,2,FALSE)</f>
        <v>Telde</v>
      </c>
      <c r="I4848" s="6" t="str">
        <f>VLOOKUP(Tabla1[[#This Row],[Caja]],Originales!$I$3:$K$6,3,FALSE)</f>
        <v>Las Palmas</v>
      </c>
      <c r="J4848" s="9" t="str">
        <f>VLOOKUP(Tabla1[[#This Row],[CodigoEmpleado]],Originales!$M$3:$P$13,2,FALSE)</f>
        <v>Luis</v>
      </c>
      <c r="K4848" s="10">
        <f>YEAR(Tabla1[[#This Row],[Fecha]])</f>
        <v>2012</v>
      </c>
      <c r="L4848" s="11">
        <f>MONTH(Tabla1[[#This Row],[Fecha]])</f>
        <v>10</v>
      </c>
      <c r="M4848" s="11">
        <f>DAY(Tabla1[[#This Row],[Fecha]])</f>
        <v>20</v>
      </c>
      <c r="N4848" s="11">
        <f>WEEKDAY(Tabla1[[#This Row],[Fecha]],2)</f>
        <v>6</v>
      </c>
      <c r="O4848" s="11" t="str">
        <f t="shared" si="75"/>
        <v>Sábado</v>
      </c>
    </row>
    <row r="4849" spans="1:15" x14ac:dyDescent="0.25">
      <c r="A4849" s="4">
        <v>41202</v>
      </c>
      <c r="B4849">
        <v>4</v>
      </c>
      <c r="C4849">
        <v>2</v>
      </c>
      <c r="D4849" s="5" t="s">
        <v>40</v>
      </c>
      <c r="E4849" s="6">
        <v>724.43</v>
      </c>
      <c r="F4849" s="6">
        <v>1176.8699999999999</v>
      </c>
      <c r="G4849" s="6">
        <v>1901.3</v>
      </c>
      <c r="H4849" s="6" t="str">
        <f>VLOOKUP(Tabla1[[#This Row],[Caja]],Originales!$I$3:$K$6,2,FALSE)</f>
        <v>Telde</v>
      </c>
      <c r="I4849" s="6" t="str">
        <f>VLOOKUP(Tabla1[[#This Row],[Caja]],Originales!$I$3:$K$6,3,FALSE)</f>
        <v>Las Palmas</v>
      </c>
      <c r="J4849" s="9" t="str">
        <f>VLOOKUP(Tabla1[[#This Row],[CodigoEmpleado]],Originales!$M$3:$P$13,2,FALSE)</f>
        <v>Pepe</v>
      </c>
      <c r="K4849" s="10">
        <f>YEAR(Tabla1[[#This Row],[Fecha]])</f>
        <v>2012</v>
      </c>
      <c r="L4849" s="11">
        <f>MONTH(Tabla1[[#This Row],[Fecha]])</f>
        <v>10</v>
      </c>
      <c r="M4849" s="11">
        <f>DAY(Tabla1[[#This Row],[Fecha]])</f>
        <v>20</v>
      </c>
      <c r="N4849" s="11">
        <f>WEEKDAY(Tabla1[[#This Row],[Fecha]],2)</f>
        <v>6</v>
      </c>
      <c r="O4849" s="11" t="str">
        <f t="shared" si="75"/>
        <v>Sábado</v>
      </c>
    </row>
    <row r="4850" spans="1:15" x14ac:dyDescent="0.25">
      <c r="A4850" s="4">
        <v>41203</v>
      </c>
      <c r="B4850">
        <v>1</v>
      </c>
      <c r="C4850">
        <v>1</v>
      </c>
      <c r="D4850" s="5" t="s">
        <v>41</v>
      </c>
      <c r="E4850" s="6">
        <v>704.86</v>
      </c>
      <c r="F4850" s="6">
        <v>1083.2</v>
      </c>
      <c r="G4850" s="6">
        <v>1788.06</v>
      </c>
      <c r="H4850" s="6" t="str">
        <f>VLOOKUP(Tabla1[[#This Row],[Caja]],Originales!$I$3:$K$6,2,FALSE)</f>
        <v>Tenerife Norte</v>
      </c>
      <c r="I4850" s="6" t="str">
        <f>VLOOKUP(Tabla1[[#This Row],[Caja]],Originales!$I$3:$K$6,3,FALSE)</f>
        <v>Tenerife</v>
      </c>
      <c r="J4850" s="9" t="str">
        <f>VLOOKUP(Tabla1[[#This Row],[CodigoEmpleado]],Originales!$M$3:$P$13,2,FALSE)</f>
        <v>Javi</v>
      </c>
      <c r="K4850" s="10">
        <f>YEAR(Tabla1[[#This Row],[Fecha]])</f>
        <v>2012</v>
      </c>
      <c r="L4850" s="11">
        <f>MONTH(Tabla1[[#This Row],[Fecha]])</f>
        <v>10</v>
      </c>
      <c r="M4850" s="11">
        <f>DAY(Tabla1[[#This Row],[Fecha]])</f>
        <v>21</v>
      </c>
      <c r="N4850" s="11">
        <f>WEEKDAY(Tabla1[[#This Row],[Fecha]],2)</f>
        <v>7</v>
      </c>
      <c r="O4850" s="11" t="str">
        <f t="shared" si="75"/>
        <v>Domingo</v>
      </c>
    </row>
    <row r="4851" spans="1:15" x14ac:dyDescent="0.25">
      <c r="A4851" s="4">
        <v>41203</v>
      </c>
      <c r="B4851">
        <v>1</v>
      </c>
      <c r="C4851">
        <v>2</v>
      </c>
      <c r="D4851" s="5" t="s">
        <v>43</v>
      </c>
      <c r="E4851" s="6">
        <v>810.87</v>
      </c>
      <c r="F4851" s="6">
        <v>1272.17</v>
      </c>
      <c r="G4851" s="6">
        <v>2083.04</v>
      </c>
      <c r="H4851" s="6" t="str">
        <f>VLOOKUP(Tabla1[[#This Row],[Caja]],Originales!$I$3:$K$6,2,FALSE)</f>
        <v>Tenerife Norte</v>
      </c>
      <c r="I4851" s="6" t="str">
        <f>VLOOKUP(Tabla1[[#This Row],[Caja]],Originales!$I$3:$K$6,3,FALSE)</f>
        <v>Tenerife</v>
      </c>
      <c r="J4851" s="9" t="str">
        <f>VLOOKUP(Tabla1[[#This Row],[CodigoEmpleado]],Originales!$M$3:$P$13,2,FALSE)</f>
        <v>Jose</v>
      </c>
      <c r="K4851" s="10">
        <f>YEAR(Tabla1[[#This Row],[Fecha]])</f>
        <v>2012</v>
      </c>
      <c r="L4851" s="11">
        <f>MONTH(Tabla1[[#This Row],[Fecha]])</f>
        <v>10</v>
      </c>
      <c r="M4851" s="11">
        <f>DAY(Tabla1[[#This Row],[Fecha]])</f>
        <v>21</v>
      </c>
      <c r="N4851" s="11">
        <f>WEEKDAY(Tabla1[[#This Row],[Fecha]],2)</f>
        <v>7</v>
      </c>
      <c r="O4851" s="11" t="str">
        <f t="shared" si="75"/>
        <v>Domingo</v>
      </c>
    </row>
    <row r="4852" spans="1:15" x14ac:dyDescent="0.25">
      <c r="A4852" s="4">
        <v>41203</v>
      </c>
      <c r="B4852">
        <v>2</v>
      </c>
      <c r="C4852">
        <v>1</v>
      </c>
      <c r="D4852" s="5" t="s">
        <v>47</v>
      </c>
      <c r="E4852" s="6">
        <v>628.16</v>
      </c>
      <c r="F4852" s="6">
        <v>994.1</v>
      </c>
      <c r="G4852" s="6">
        <v>1622.26</v>
      </c>
      <c r="H4852" s="6" t="str">
        <f>VLOOKUP(Tabla1[[#This Row],[Caja]],Originales!$I$3:$K$6,2,FALSE)</f>
        <v>Tenerife Sur</v>
      </c>
      <c r="I4852" s="6" t="str">
        <f>VLOOKUP(Tabla1[[#This Row],[Caja]],Originales!$I$3:$K$6,3,FALSE)</f>
        <v>Tenerife</v>
      </c>
      <c r="J4852" s="9" t="str">
        <f>VLOOKUP(Tabla1[[#This Row],[CodigoEmpleado]],Originales!$M$3:$P$13,2,FALSE)</f>
        <v>Toño</v>
      </c>
      <c r="K4852" s="10">
        <f>YEAR(Tabla1[[#This Row],[Fecha]])</f>
        <v>2012</v>
      </c>
      <c r="L4852" s="11">
        <f>MONTH(Tabla1[[#This Row],[Fecha]])</f>
        <v>10</v>
      </c>
      <c r="M4852" s="11">
        <f>DAY(Tabla1[[#This Row],[Fecha]])</f>
        <v>21</v>
      </c>
      <c r="N4852" s="11">
        <f>WEEKDAY(Tabla1[[#This Row],[Fecha]],2)</f>
        <v>7</v>
      </c>
      <c r="O4852" s="11" t="str">
        <f t="shared" si="75"/>
        <v>Domingo</v>
      </c>
    </row>
    <row r="4853" spans="1:15" x14ac:dyDescent="0.25">
      <c r="A4853" s="4">
        <v>41203</v>
      </c>
      <c r="B4853">
        <v>2</v>
      </c>
      <c r="C4853">
        <v>2</v>
      </c>
      <c r="D4853" s="5" t="s">
        <v>24</v>
      </c>
      <c r="E4853" s="6">
        <v>653.12</v>
      </c>
      <c r="F4853" s="6">
        <v>1178.25</v>
      </c>
      <c r="G4853" s="6">
        <v>1831.37</v>
      </c>
      <c r="H4853" s="6" t="str">
        <f>VLOOKUP(Tabla1[[#This Row],[Caja]],Originales!$I$3:$K$6,2,FALSE)</f>
        <v>Tenerife Sur</v>
      </c>
      <c r="I4853" s="6" t="str">
        <f>VLOOKUP(Tabla1[[#This Row],[Caja]],Originales!$I$3:$K$6,3,FALSE)</f>
        <v>Tenerife</v>
      </c>
      <c r="J4853" s="9" t="str">
        <f>VLOOKUP(Tabla1[[#This Row],[CodigoEmpleado]],Originales!$M$3:$P$13,2,FALSE)</f>
        <v>Ana</v>
      </c>
      <c r="K4853" s="10">
        <f>YEAR(Tabla1[[#This Row],[Fecha]])</f>
        <v>2012</v>
      </c>
      <c r="L4853" s="11">
        <f>MONTH(Tabla1[[#This Row],[Fecha]])</f>
        <v>10</v>
      </c>
      <c r="M4853" s="11">
        <f>DAY(Tabla1[[#This Row],[Fecha]])</f>
        <v>21</v>
      </c>
      <c r="N4853" s="11">
        <f>WEEKDAY(Tabla1[[#This Row],[Fecha]],2)</f>
        <v>7</v>
      </c>
      <c r="O4853" s="11" t="str">
        <f t="shared" si="75"/>
        <v>Domingo</v>
      </c>
    </row>
    <row r="4854" spans="1:15" x14ac:dyDescent="0.25">
      <c r="A4854" s="4">
        <v>41203</v>
      </c>
      <c r="B4854">
        <v>3</v>
      </c>
      <c r="C4854">
        <v>1</v>
      </c>
      <c r="D4854" s="5" t="s">
        <v>30</v>
      </c>
      <c r="E4854" s="6">
        <v>532.9</v>
      </c>
      <c r="F4854" s="6">
        <v>1002.9</v>
      </c>
      <c r="G4854" s="6">
        <v>1535.8</v>
      </c>
      <c r="H4854" s="6" t="str">
        <f>VLOOKUP(Tabla1[[#This Row],[Caja]],Originales!$I$3:$K$6,2,FALSE)</f>
        <v>Las Canteras</v>
      </c>
      <c r="I4854" s="6" t="str">
        <f>VLOOKUP(Tabla1[[#This Row],[Caja]],Originales!$I$3:$K$6,3,FALSE)</f>
        <v>Las Palmas</v>
      </c>
      <c r="J4854" s="9" t="str">
        <f>VLOOKUP(Tabla1[[#This Row],[CodigoEmpleado]],Originales!$M$3:$P$13,2,FALSE)</f>
        <v>Juan</v>
      </c>
      <c r="K4854" s="10">
        <f>YEAR(Tabla1[[#This Row],[Fecha]])</f>
        <v>2012</v>
      </c>
      <c r="L4854" s="11">
        <f>MONTH(Tabla1[[#This Row],[Fecha]])</f>
        <v>10</v>
      </c>
      <c r="M4854" s="11">
        <f>DAY(Tabla1[[#This Row],[Fecha]])</f>
        <v>21</v>
      </c>
      <c r="N4854" s="11">
        <f>WEEKDAY(Tabla1[[#This Row],[Fecha]],2)</f>
        <v>7</v>
      </c>
      <c r="O4854" s="11" t="str">
        <f t="shared" si="75"/>
        <v>Domingo</v>
      </c>
    </row>
    <row r="4855" spans="1:15" x14ac:dyDescent="0.25">
      <c r="A4855" s="4">
        <v>41203</v>
      </c>
      <c r="B4855">
        <v>3</v>
      </c>
      <c r="C4855">
        <v>2</v>
      </c>
      <c r="D4855" s="5" t="s">
        <v>16</v>
      </c>
      <c r="E4855" s="6">
        <v>802.9</v>
      </c>
      <c r="F4855" s="6">
        <v>1209.8699999999999</v>
      </c>
      <c r="G4855" s="6">
        <v>2012.77</v>
      </c>
      <c r="H4855" s="6" t="str">
        <f>VLOOKUP(Tabla1[[#This Row],[Caja]],Originales!$I$3:$K$6,2,FALSE)</f>
        <v>Las Canteras</v>
      </c>
      <c r="I4855" s="6" t="str">
        <f>VLOOKUP(Tabla1[[#This Row],[Caja]],Originales!$I$3:$K$6,3,FALSE)</f>
        <v>Las Palmas</v>
      </c>
      <c r="J4855" s="9" t="str">
        <f>VLOOKUP(Tabla1[[#This Row],[CodigoEmpleado]],Originales!$M$3:$P$13,2,FALSE)</f>
        <v>Jorge</v>
      </c>
      <c r="K4855" s="10">
        <f>YEAR(Tabla1[[#This Row],[Fecha]])</f>
        <v>2012</v>
      </c>
      <c r="L4855" s="11">
        <f>MONTH(Tabla1[[#This Row],[Fecha]])</f>
        <v>10</v>
      </c>
      <c r="M4855" s="11">
        <f>DAY(Tabla1[[#This Row],[Fecha]])</f>
        <v>21</v>
      </c>
      <c r="N4855" s="11">
        <f>WEEKDAY(Tabla1[[#This Row],[Fecha]],2)</f>
        <v>7</v>
      </c>
      <c r="O4855" s="11" t="str">
        <f t="shared" si="75"/>
        <v>Domingo</v>
      </c>
    </row>
    <row r="4856" spans="1:15" x14ac:dyDescent="0.25">
      <c r="A4856" s="4">
        <v>41203</v>
      </c>
      <c r="B4856">
        <v>4</v>
      </c>
      <c r="C4856">
        <v>1</v>
      </c>
      <c r="D4856" s="5" t="s">
        <v>22</v>
      </c>
      <c r="E4856" s="6">
        <v>639.37</v>
      </c>
      <c r="F4856" s="6">
        <v>1037.94</v>
      </c>
      <c r="G4856" s="6">
        <v>1677.31</v>
      </c>
      <c r="H4856" s="6" t="str">
        <f>VLOOKUP(Tabla1[[#This Row],[Caja]],Originales!$I$3:$K$6,2,FALSE)</f>
        <v>Telde</v>
      </c>
      <c r="I4856" s="6" t="str">
        <f>VLOOKUP(Tabla1[[#This Row],[Caja]],Originales!$I$3:$K$6,3,FALSE)</f>
        <v>Las Palmas</v>
      </c>
      <c r="J4856" s="9" t="str">
        <f>VLOOKUP(Tabla1[[#This Row],[CodigoEmpleado]],Originales!$M$3:$P$13,2,FALSE)</f>
        <v>Paco</v>
      </c>
      <c r="K4856" s="10">
        <f>YEAR(Tabla1[[#This Row],[Fecha]])</f>
        <v>2012</v>
      </c>
      <c r="L4856" s="11">
        <f>MONTH(Tabla1[[#This Row],[Fecha]])</f>
        <v>10</v>
      </c>
      <c r="M4856" s="11">
        <f>DAY(Tabla1[[#This Row],[Fecha]])</f>
        <v>21</v>
      </c>
      <c r="N4856" s="11">
        <f>WEEKDAY(Tabla1[[#This Row],[Fecha]],2)</f>
        <v>7</v>
      </c>
      <c r="O4856" s="11" t="str">
        <f t="shared" si="75"/>
        <v>Domingo</v>
      </c>
    </row>
    <row r="4857" spans="1:15" x14ac:dyDescent="0.25">
      <c r="A4857" s="4">
        <v>41203</v>
      </c>
      <c r="B4857">
        <v>4</v>
      </c>
      <c r="C4857">
        <v>2</v>
      </c>
      <c r="D4857" s="5" t="s">
        <v>27</v>
      </c>
      <c r="E4857" s="6">
        <v>629.94000000000005</v>
      </c>
      <c r="F4857" s="6">
        <v>1103.6300000000001</v>
      </c>
      <c r="G4857" s="6">
        <v>1733.57</v>
      </c>
      <c r="H4857" s="6" t="str">
        <f>VLOOKUP(Tabla1[[#This Row],[Caja]],Originales!$I$3:$K$6,2,FALSE)</f>
        <v>Telde</v>
      </c>
      <c r="I4857" s="6" t="str">
        <f>VLOOKUP(Tabla1[[#This Row],[Caja]],Originales!$I$3:$K$6,3,FALSE)</f>
        <v>Las Palmas</v>
      </c>
      <c r="J4857" s="9" t="str">
        <f>VLOOKUP(Tabla1[[#This Row],[CodigoEmpleado]],Originales!$M$3:$P$13,2,FALSE)</f>
        <v>Bea</v>
      </c>
      <c r="K4857" s="10">
        <f>YEAR(Tabla1[[#This Row],[Fecha]])</f>
        <v>2012</v>
      </c>
      <c r="L4857" s="11">
        <f>MONTH(Tabla1[[#This Row],[Fecha]])</f>
        <v>10</v>
      </c>
      <c r="M4857" s="11">
        <f>DAY(Tabla1[[#This Row],[Fecha]])</f>
        <v>21</v>
      </c>
      <c r="N4857" s="11">
        <f>WEEKDAY(Tabla1[[#This Row],[Fecha]],2)</f>
        <v>7</v>
      </c>
      <c r="O4857" s="11" t="str">
        <f t="shared" si="75"/>
        <v>Domingo</v>
      </c>
    </row>
    <row r="4858" spans="1:15" x14ac:dyDescent="0.25">
      <c r="A4858" s="4">
        <v>41204</v>
      </c>
      <c r="B4858">
        <v>1</v>
      </c>
      <c r="C4858">
        <v>1</v>
      </c>
      <c r="D4858" s="5" t="s">
        <v>32</v>
      </c>
      <c r="E4858" s="6">
        <v>550.21</v>
      </c>
      <c r="F4858" s="6">
        <v>988.1</v>
      </c>
      <c r="G4858" s="6">
        <v>1538.31</v>
      </c>
      <c r="H4858" s="6" t="str">
        <f>VLOOKUP(Tabla1[[#This Row],[Caja]],Originales!$I$3:$K$6,2,FALSE)</f>
        <v>Tenerife Norte</v>
      </c>
      <c r="I4858" s="6" t="str">
        <f>VLOOKUP(Tabla1[[#This Row],[Caja]],Originales!$I$3:$K$6,3,FALSE)</f>
        <v>Tenerife</v>
      </c>
      <c r="J4858" s="9" t="str">
        <f>VLOOKUP(Tabla1[[#This Row],[CodigoEmpleado]],Originales!$M$3:$P$13,2,FALSE)</f>
        <v>Ana</v>
      </c>
      <c r="K4858" s="10">
        <f>YEAR(Tabla1[[#This Row],[Fecha]])</f>
        <v>2012</v>
      </c>
      <c r="L4858" s="11">
        <f>MONTH(Tabla1[[#This Row],[Fecha]])</f>
        <v>10</v>
      </c>
      <c r="M4858" s="11">
        <f>DAY(Tabla1[[#This Row],[Fecha]])</f>
        <v>22</v>
      </c>
      <c r="N4858" s="11">
        <f>WEEKDAY(Tabla1[[#This Row],[Fecha]],2)</f>
        <v>1</v>
      </c>
      <c r="O4858" s="11" t="str">
        <f t="shared" si="75"/>
        <v>Lunes</v>
      </c>
    </row>
    <row r="4859" spans="1:15" x14ac:dyDescent="0.25">
      <c r="A4859" s="4">
        <v>41204</v>
      </c>
      <c r="B4859">
        <v>1</v>
      </c>
      <c r="C4859">
        <v>2</v>
      </c>
      <c r="D4859" s="5" t="s">
        <v>37</v>
      </c>
      <c r="E4859" s="6">
        <v>731.79</v>
      </c>
      <c r="F4859" s="6">
        <v>1252.32</v>
      </c>
      <c r="G4859" s="6">
        <v>1984.11</v>
      </c>
      <c r="H4859" s="6" t="str">
        <f>VLOOKUP(Tabla1[[#This Row],[Caja]],Originales!$I$3:$K$6,2,FALSE)</f>
        <v>Tenerife Norte</v>
      </c>
      <c r="I4859" s="6" t="str">
        <f>VLOOKUP(Tabla1[[#This Row],[Caja]],Originales!$I$3:$K$6,3,FALSE)</f>
        <v>Tenerife</v>
      </c>
      <c r="J4859" s="9" t="str">
        <f>VLOOKUP(Tabla1[[#This Row],[CodigoEmpleado]],Originales!$M$3:$P$13,2,FALSE)</f>
        <v>Luis</v>
      </c>
      <c r="K4859" s="10">
        <f>YEAR(Tabla1[[#This Row],[Fecha]])</f>
        <v>2012</v>
      </c>
      <c r="L4859" s="11">
        <f>MONTH(Tabla1[[#This Row],[Fecha]])</f>
        <v>10</v>
      </c>
      <c r="M4859" s="11">
        <f>DAY(Tabla1[[#This Row],[Fecha]])</f>
        <v>22</v>
      </c>
      <c r="N4859" s="11">
        <f>WEEKDAY(Tabla1[[#This Row],[Fecha]],2)</f>
        <v>1</v>
      </c>
      <c r="O4859" s="11" t="str">
        <f t="shared" si="75"/>
        <v>Lunes</v>
      </c>
    </row>
    <row r="4860" spans="1:15" x14ac:dyDescent="0.25">
      <c r="A4860" s="4">
        <v>41204</v>
      </c>
      <c r="B4860">
        <v>2</v>
      </c>
      <c r="C4860">
        <v>1</v>
      </c>
      <c r="D4860" s="5" t="s">
        <v>40</v>
      </c>
      <c r="E4860" s="6">
        <v>607.05999999999995</v>
      </c>
      <c r="F4860" s="6">
        <v>1093.27</v>
      </c>
      <c r="G4860" s="6">
        <v>1700.33</v>
      </c>
      <c r="H4860" s="6" t="str">
        <f>VLOOKUP(Tabla1[[#This Row],[Caja]],Originales!$I$3:$K$6,2,FALSE)</f>
        <v>Tenerife Sur</v>
      </c>
      <c r="I4860" s="6" t="str">
        <f>VLOOKUP(Tabla1[[#This Row],[Caja]],Originales!$I$3:$K$6,3,FALSE)</f>
        <v>Tenerife</v>
      </c>
      <c r="J4860" s="9" t="str">
        <f>VLOOKUP(Tabla1[[#This Row],[CodigoEmpleado]],Originales!$M$3:$P$13,2,FALSE)</f>
        <v>Pepe</v>
      </c>
      <c r="K4860" s="10">
        <f>YEAR(Tabla1[[#This Row],[Fecha]])</f>
        <v>2012</v>
      </c>
      <c r="L4860" s="11">
        <f>MONTH(Tabla1[[#This Row],[Fecha]])</f>
        <v>10</v>
      </c>
      <c r="M4860" s="11">
        <f>DAY(Tabla1[[#This Row],[Fecha]])</f>
        <v>22</v>
      </c>
      <c r="N4860" s="11">
        <f>WEEKDAY(Tabla1[[#This Row],[Fecha]],2)</f>
        <v>1</v>
      </c>
      <c r="O4860" s="11" t="str">
        <f t="shared" si="75"/>
        <v>Lunes</v>
      </c>
    </row>
    <row r="4861" spans="1:15" x14ac:dyDescent="0.25">
      <c r="A4861" s="4">
        <v>41204</v>
      </c>
      <c r="B4861">
        <v>2</v>
      </c>
      <c r="C4861">
        <v>2</v>
      </c>
      <c r="D4861" s="5" t="s">
        <v>41</v>
      </c>
      <c r="E4861" s="6">
        <v>781.14</v>
      </c>
      <c r="F4861" s="6">
        <v>1273.3900000000001</v>
      </c>
      <c r="G4861" s="6">
        <v>2054.5300000000002</v>
      </c>
      <c r="H4861" s="6" t="str">
        <f>VLOOKUP(Tabla1[[#This Row],[Caja]],Originales!$I$3:$K$6,2,FALSE)</f>
        <v>Tenerife Sur</v>
      </c>
      <c r="I4861" s="6" t="str">
        <f>VLOOKUP(Tabla1[[#This Row],[Caja]],Originales!$I$3:$K$6,3,FALSE)</f>
        <v>Tenerife</v>
      </c>
      <c r="J4861" s="9" t="str">
        <f>VLOOKUP(Tabla1[[#This Row],[CodigoEmpleado]],Originales!$M$3:$P$13,2,FALSE)</f>
        <v>Javi</v>
      </c>
      <c r="K4861" s="10">
        <f>YEAR(Tabla1[[#This Row],[Fecha]])</f>
        <v>2012</v>
      </c>
      <c r="L4861" s="11">
        <f>MONTH(Tabla1[[#This Row],[Fecha]])</f>
        <v>10</v>
      </c>
      <c r="M4861" s="11">
        <f>DAY(Tabla1[[#This Row],[Fecha]])</f>
        <v>22</v>
      </c>
      <c r="N4861" s="11">
        <f>WEEKDAY(Tabla1[[#This Row],[Fecha]],2)</f>
        <v>1</v>
      </c>
      <c r="O4861" s="11" t="str">
        <f t="shared" si="75"/>
        <v>Lunes</v>
      </c>
    </row>
    <row r="4862" spans="1:15" x14ac:dyDescent="0.25">
      <c r="A4862" s="4">
        <v>41204</v>
      </c>
      <c r="B4862">
        <v>3</v>
      </c>
      <c r="C4862">
        <v>1</v>
      </c>
      <c r="D4862" s="5" t="s">
        <v>43</v>
      </c>
      <c r="E4862" s="6">
        <v>611.77</v>
      </c>
      <c r="F4862" s="6">
        <v>1137.95</v>
      </c>
      <c r="G4862" s="6">
        <v>1749.72</v>
      </c>
      <c r="H4862" s="6" t="str">
        <f>VLOOKUP(Tabla1[[#This Row],[Caja]],Originales!$I$3:$K$6,2,FALSE)</f>
        <v>Las Canteras</v>
      </c>
      <c r="I4862" s="6" t="str">
        <f>VLOOKUP(Tabla1[[#This Row],[Caja]],Originales!$I$3:$K$6,3,FALSE)</f>
        <v>Las Palmas</v>
      </c>
      <c r="J4862" s="9" t="str">
        <f>VLOOKUP(Tabla1[[#This Row],[CodigoEmpleado]],Originales!$M$3:$P$13,2,FALSE)</f>
        <v>Jose</v>
      </c>
      <c r="K4862" s="10">
        <f>YEAR(Tabla1[[#This Row],[Fecha]])</f>
        <v>2012</v>
      </c>
      <c r="L4862" s="11">
        <f>MONTH(Tabla1[[#This Row],[Fecha]])</f>
        <v>10</v>
      </c>
      <c r="M4862" s="11">
        <f>DAY(Tabla1[[#This Row],[Fecha]])</f>
        <v>22</v>
      </c>
      <c r="N4862" s="11">
        <f>WEEKDAY(Tabla1[[#This Row],[Fecha]],2)</f>
        <v>1</v>
      </c>
      <c r="O4862" s="11" t="str">
        <f t="shared" si="75"/>
        <v>Lunes</v>
      </c>
    </row>
    <row r="4863" spans="1:15" x14ac:dyDescent="0.25">
      <c r="A4863" s="4">
        <v>41204</v>
      </c>
      <c r="B4863">
        <v>3</v>
      </c>
      <c r="C4863">
        <v>2</v>
      </c>
      <c r="D4863" s="5" t="s">
        <v>47</v>
      </c>
      <c r="E4863" s="6">
        <v>645.53</v>
      </c>
      <c r="F4863" s="6">
        <v>1139.99</v>
      </c>
      <c r="G4863" s="6">
        <v>1785.52</v>
      </c>
      <c r="H4863" s="6" t="str">
        <f>VLOOKUP(Tabla1[[#This Row],[Caja]],Originales!$I$3:$K$6,2,FALSE)</f>
        <v>Las Canteras</v>
      </c>
      <c r="I4863" s="6" t="str">
        <f>VLOOKUP(Tabla1[[#This Row],[Caja]],Originales!$I$3:$K$6,3,FALSE)</f>
        <v>Las Palmas</v>
      </c>
      <c r="J4863" s="9" t="str">
        <f>VLOOKUP(Tabla1[[#This Row],[CodigoEmpleado]],Originales!$M$3:$P$13,2,FALSE)</f>
        <v>Toño</v>
      </c>
      <c r="K4863" s="10">
        <f>YEAR(Tabla1[[#This Row],[Fecha]])</f>
        <v>2012</v>
      </c>
      <c r="L4863" s="11">
        <f>MONTH(Tabla1[[#This Row],[Fecha]])</f>
        <v>10</v>
      </c>
      <c r="M4863" s="11">
        <f>DAY(Tabla1[[#This Row],[Fecha]])</f>
        <v>22</v>
      </c>
      <c r="N4863" s="11">
        <f>WEEKDAY(Tabla1[[#This Row],[Fecha]],2)</f>
        <v>1</v>
      </c>
      <c r="O4863" s="11" t="str">
        <f t="shared" si="75"/>
        <v>Lunes</v>
      </c>
    </row>
    <row r="4864" spans="1:15" x14ac:dyDescent="0.25">
      <c r="A4864" s="4">
        <v>41204</v>
      </c>
      <c r="B4864">
        <v>4</v>
      </c>
      <c r="C4864">
        <v>1</v>
      </c>
      <c r="D4864" s="5" t="s">
        <v>24</v>
      </c>
      <c r="E4864" s="6">
        <v>601.98</v>
      </c>
      <c r="F4864" s="6">
        <v>1156.71</v>
      </c>
      <c r="G4864" s="6">
        <v>1758.69</v>
      </c>
      <c r="H4864" s="6" t="str">
        <f>VLOOKUP(Tabla1[[#This Row],[Caja]],Originales!$I$3:$K$6,2,FALSE)</f>
        <v>Telde</v>
      </c>
      <c r="I4864" s="6" t="str">
        <f>VLOOKUP(Tabla1[[#This Row],[Caja]],Originales!$I$3:$K$6,3,FALSE)</f>
        <v>Las Palmas</v>
      </c>
      <c r="J4864" s="9" t="str">
        <f>VLOOKUP(Tabla1[[#This Row],[CodigoEmpleado]],Originales!$M$3:$P$13,2,FALSE)</f>
        <v>Ana</v>
      </c>
      <c r="K4864" s="10">
        <f>YEAR(Tabla1[[#This Row],[Fecha]])</f>
        <v>2012</v>
      </c>
      <c r="L4864" s="11">
        <f>MONTH(Tabla1[[#This Row],[Fecha]])</f>
        <v>10</v>
      </c>
      <c r="M4864" s="11">
        <f>DAY(Tabla1[[#This Row],[Fecha]])</f>
        <v>22</v>
      </c>
      <c r="N4864" s="11">
        <f>WEEKDAY(Tabla1[[#This Row],[Fecha]],2)</f>
        <v>1</v>
      </c>
      <c r="O4864" s="11" t="str">
        <f t="shared" si="75"/>
        <v>Lunes</v>
      </c>
    </row>
    <row r="4865" spans="1:15" x14ac:dyDescent="0.25">
      <c r="A4865" s="4">
        <v>41204</v>
      </c>
      <c r="B4865">
        <v>4</v>
      </c>
      <c r="C4865">
        <v>2</v>
      </c>
      <c r="D4865" s="5" t="s">
        <v>30</v>
      </c>
      <c r="E4865" s="6">
        <v>701.9</v>
      </c>
      <c r="F4865" s="6">
        <v>1067.49</v>
      </c>
      <c r="G4865" s="6">
        <v>1769.39</v>
      </c>
      <c r="H4865" s="6" t="str">
        <f>VLOOKUP(Tabla1[[#This Row],[Caja]],Originales!$I$3:$K$6,2,FALSE)</f>
        <v>Telde</v>
      </c>
      <c r="I4865" s="6" t="str">
        <f>VLOOKUP(Tabla1[[#This Row],[Caja]],Originales!$I$3:$K$6,3,FALSE)</f>
        <v>Las Palmas</v>
      </c>
      <c r="J4865" s="9" t="str">
        <f>VLOOKUP(Tabla1[[#This Row],[CodigoEmpleado]],Originales!$M$3:$P$13,2,FALSE)</f>
        <v>Juan</v>
      </c>
      <c r="K4865" s="10">
        <f>YEAR(Tabla1[[#This Row],[Fecha]])</f>
        <v>2012</v>
      </c>
      <c r="L4865" s="11">
        <f>MONTH(Tabla1[[#This Row],[Fecha]])</f>
        <v>10</v>
      </c>
      <c r="M4865" s="11">
        <f>DAY(Tabla1[[#This Row],[Fecha]])</f>
        <v>22</v>
      </c>
      <c r="N4865" s="11">
        <f>WEEKDAY(Tabla1[[#This Row],[Fecha]],2)</f>
        <v>1</v>
      </c>
      <c r="O4865" s="11" t="str">
        <f t="shared" si="75"/>
        <v>Lunes</v>
      </c>
    </row>
    <row r="4866" spans="1:15" x14ac:dyDescent="0.25">
      <c r="A4866" s="4">
        <v>41205</v>
      </c>
      <c r="B4866">
        <v>1</v>
      </c>
      <c r="C4866">
        <v>1</v>
      </c>
      <c r="D4866" s="5" t="s">
        <v>16</v>
      </c>
      <c r="E4866" s="6">
        <v>574.53</v>
      </c>
      <c r="F4866" s="6">
        <v>1087.6400000000001</v>
      </c>
      <c r="G4866" s="6">
        <v>1662.17</v>
      </c>
      <c r="H4866" s="6" t="str">
        <f>VLOOKUP(Tabla1[[#This Row],[Caja]],Originales!$I$3:$K$6,2,FALSE)</f>
        <v>Tenerife Norte</v>
      </c>
      <c r="I4866" s="6" t="str">
        <f>VLOOKUP(Tabla1[[#This Row],[Caja]],Originales!$I$3:$K$6,3,FALSE)</f>
        <v>Tenerife</v>
      </c>
      <c r="J4866" s="9" t="str">
        <f>VLOOKUP(Tabla1[[#This Row],[CodigoEmpleado]],Originales!$M$3:$P$13,2,FALSE)</f>
        <v>Jorge</v>
      </c>
      <c r="K4866" s="10">
        <f>YEAR(Tabla1[[#This Row],[Fecha]])</f>
        <v>2012</v>
      </c>
      <c r="L4866" s="11">
        <f>MONTH(Tabla1[[#This Row],[Fecha]])</f>
        <v>10</v>
      </c>
      <c r="M4866" s="11">
        <f>DAY(Tabla1[[#This Row],[Fecha]])</f>
        <v>23</v>
      </c>
      <c r="N4866" s="11">
        <f>WEEKDAY(Tabla1[[#This Row],[Fecha]],2)</f>
        <v>2</v>
      </c>
      <c r="O4866" s="11" t="str">
        <f t="shared" ref="O4866:O4929" si="76">IF(N4866=1,"Lunes",IF(N4866=2,"Martes",IF(N4866=3,"Miércoles",IF(N4866=4,"Jueves",IF(N4866=5,"Viernes",IF(N4866=6,"Sábado","Domingo"))))))</f>
        <v>Martes</v>
      </c>
    </row>
    <row r="4867" spans="1:15" x14ac:dyDescent="0.25">
      <c r="A4867" s="4">
        <v>41205</v>
      </c>
      <c r="B4867">
        <v>1</v>
      </c>
      <c r="C4867">
        <v>2</v>
      </c>
      <c r="D4867" s="5" t="s">
        <v>22</v>
      </c>
      <c r="E4867" s="6">
        <v>632.57000000000005</v>
      </c>
      <c r="F4867" s="6">
        <v>1034.95</v>
      </c>
      <c r="G4867" s="6">
        <v>1667.52</v>
      </c>
      <c r="H4867" s="6" t="str">
        <f>VLOOKUP(Tabla1[[#This Row],[Caja]],Originales!$I$3:$K$6,2,FALSE)</f>
        <v>Tenerife Norte</v>
      </c>
      <c r="I4867" s="6" t="str">
        <f>VLOOKUP(Tabla1[[#This Row],[Caja]],Originales!$I$3:$K$6,3,FALSE)</f>
        <v>Tenerife</v>
      </c>
      <c r="J4867" s="9" t="str">
        <f>VLOOKUP(Tabla1[[#This Row],[CodigoEmpleado]],Originales!$M$3:$P$13,2,FALSE)</f>
        <v>Paco</v>
      </c>
      <c r="K4867" s="10">
        <f>YEAR(Tabla1[[#This Row],[Fecha]])</f>
        <v>2012</v>
      </c>
      <c r="L4867" s="11">
        <f>MONTH(Tabla1[[#This Row],[Fecha]])</f>
        <v>10</v>
      </c>
      <c r="M4867" s="11">
        <f>DAY(Tabla1[[#This Row],[Fecha]])</f>
        <v>23</v>
      </c>
      <c r="N4867" s="11">
        <f>WEEKDAY(Tabla1[[#This Row],[Fecha]],2)</f>
        <v>2</v>
      </c>
      <c r="O4867" s="11" t="str">
        <f t="shared" si="76"/>
        <v>Martes</v>
      </c>
    </row>
    <row r="4868" spans="1:15" x14ac:dyDescent="0.25">
      <c r="A4868" s="4">
        <v>41205</v>
      </c>
      <c r="B4868">
        <v>2</v>
      </c>
      <c r="C4868">
        <v>1</v>
      </c>
      <c r="D4868" s="5" t="s">
        <v>27</v>
      </c>
      <c r="E4868" s="6">
        <v>630.79</v>
      </c>
      <c r="F4868" s="6">
        <v>959.7</v>
      </c>
      <c r="G4868" s="6">
        <v>1590.49</v>
      </c>
      <c r="H4868" s="6" t="str">
        <f>VLOOKUP(Tabla1[[#This Row],[Caja]],Originales!$I$3:$K$6,2,FALSE)</f>
        <v>Tenerife Sur</v>
      </c>
      <c r="I4868" s="6" t="str">
        <f>VLOOKUP(Tabla1[[#This Row],[Caja]],Originales!$I$3:$K$6,3,FALSE)</f>
        <v>Tenerife</v>
      </c>
      <c r="J4868" s="9" t="str">
        <f>VLOOKUP(Tabla1[[#This Row],[CodigoEmpleado]],Originales!$M$3:$P$13,2,FALSE)</f>
        <v>Bea</v>
      </c>
      <c r="K4868" s="10">
        <f>YEAR(Tabla1[[#This Row],[Fecha]])</f>
        <v>2012</v>
      </c>
      <c r="L4868" s="11">
        <f>MONTH(Tabla1[[#This Row],[Fecha]])</f>
        <v>10</v>
      </c>
      <c r="M4868" s="11">
        <f>DAY(Tabla1[[#This Row],[Fecha]])</f>
        <v>23</v>
      </c>
      <c r="N4868" s="11">
        <f>WEEKDAY(Tabla1[[#This Row],[Fecha]],2)</f>
        <v>2</v>
      </c>
      <c r="O4868" s="11" t="str">
        <f t="shared" si="76"/>
        <v>Martes</v>
      </c>
    </row>
    <row r="4869" spans="1:15" x14ac:dyDescent="0.25">
      <c r="A4869" s="4">
        <v>41205</v>
      </c>
      <c r="B4869">
        <v>2</v>
      </c>
      <c r="C4869">
        <v>2</v>
      </c>
      <c r="D4869" s="5" t="s">
        <v>32</v>
      </c>
      <c r="E4869" s="6">
        <v>654.32000000000005</v>
      </c>
      <c r="F4869" s="6">
        <v>1188.8</v>
      </c>
      <c r="G4869" s="6">
        <v>1843.12</v>
      </c>
      <c r="H4869" s="6" t="str">
        <f>VLOOKUP(Tabla1[[#This Row],[Caja]],Originales!$I$3:$K$6,2,FALSE)</f>
        <v>Tenerife Sur</v>
      </c>
      <c r="I4869" s="6" t="str">
        <f>VLOOKUP(Tabla1[[#This Row],[Caja]],Originales!$I$3:$K$6,3,FALSE)</f>
        <v>Tenerife</v>
      </c>
      <c r="J4869" s="9" t="str">
        <f>VLOOKUP(Tabla1[[#This Row],[CodigoEmpleado]],Originales!$M$3:$P$13,2,FALSE)</f>
        <v>Ana</v>
      </c>
      <c r="K4869" s="10">
        <f>YEAR(Tabla1[[#This Row],[Fecha]])</f>
        <v>2012</v>
      </c>
      <c r="L4869" s="11">
        <f>MONTH(Tabla1[[#This Row],[Fecha]])</f>
        <v>10</v>
      </c>
      <c r="M4869" s="11">
        <f>DAY(Tabla1[[#This Row],[Fecha]])</f>
        <v>23</v>
      </c>
      <c r="N4869" s="11">
        <f>WEEKDAY(Tabla1[[#This Row],[Fecha]],2)</f>
        <v>2</v>
      </c>
      <c r="O4869" s="11" t="str">
        <f t="shared" si="76"/>
        <v>Martes</v>
      </c>
    </row>
    <row r="4870" spans="1:15" x14ac:dyDescent="0.25">
      <c r="A4870" s="4">
        <v>41205</v>
      </c>
      <c r="B4870">
        <v>3</v>
      </c>
      <c r="C4870">
        <v>1</v>
      </c>
      <c r="D4870" s="5" t="s">
        <v>37</v>
      </c>
      <c r="E4870" s="6">
        <v>572.95000000000005</v>
      </c>
      <c r="F4870" s="6">
        <v>933.1</v>
      </c>
      <c r="G4870" s="6">
        <v>1506.05</v>
      </c>
      <c r="H4870" s="6" t="str">
        <f>VLOOKUP(Tabla1[[#This Row],[Caja]],Originales!$I$3:$K$6,2,FALSE)</f>
        <v>Las Canteras</v>
      </c>
      <c r="I4870" s="6" t="str">
        <f>VLOOKUP(Tabla1[[#This Row],[Caja]],Originales!$I$3:$K$6,3,FALSE)</f>
        <v>Las Palmas</v>
      </c>
      <c r="J4870" s="9" t="str">
        <f>VLOOKUP(Tabla1[[#This Row],[CodigoEmpleado]],Originales!$M$3:$P$13,2,FALSE)</f>
        <v>Luis</v>
      </c>
      <c r="K4870" s="10">
        <f>YEAR(Tabla1[[#This Row],[Fecha]])</f>
        <v>2012</v>
      </c>
      <c r="L4870" s="11">
        <f>MONTH(Tabla1[[#This Row],[Fecha]])</f>
        <v>10</v>
      </c>
      <c r="M4870" s="11">
        <f>DAY(Tabla1[[#This Row],[Fecha]])</f>
        <v>23</v>
      </c>
      <c r="N4870" s="11">
        <f>WEEKDAY(Tabla1[[#This Row],[Fecha]],2)</f>
        <v>2</v>
      </c>
      <c r="O4870" s="11" t="str">
        <f t="shared" si="76"/>
        <v>Martes</v>
      </c>
    </row>
    <row r="4871" spans="1:15" x14ac:dyDescent="0.25">
      <c r="A4871" s="4">
        <v>41205</v>
      </c>
      <c r="B4871">
        <v>3</v>
      </c>
      <c r="C4871">
        <v>2</v>
      </c>
      <c r="D4871" s="5" t="s">
        <v>40</v>
      </c>
      <c r="E4871" s="6">
        <v>728.07</v>
      </c>
      <c r="F4871" s="6">
        <v>1300.54</v>
      </c>
      <c r="G4871" s="6">
        <v>2028.61</v>
      </c>
      <c r="H4871" s="6" t="str">
        <f>VLOOKUP(Tabla1[[#This Row],[Caja]],Originales!$I$3:$K$6,2,FALSE)</f>
        <v>Las Canteras</v>
      </c>
      <c r="I4871" s="6" t="str">
        <f>VLOOKUP(Tabla1[[#This Row],[Caja]],Originales!$I$3:$K$6,3,FALSE)</f>
        <v>Las Palmas</v>
      </c>
      <c r="J4871" s="9" t="str">
        <f>VLOOKUP(Tabla1[[#This Row],[CodigoEmpleado]],Originales!$M$3:$P$13,2,FALSE)</f>
        <v>Pepe</v>
      </c>
      <c r="K4871" s="10">
        <f>YEAR(Tabla1[[#This Row],[Fecha]])</f>
        <v>2012</v>
      </c>
      <c r="L4871" s="11">
        <f>MONTH(Tabla1[[#This Row],[Fecha]])</f>
        <v>10</v>
      </c>
      <c r="M4871" s="11">
        <f>DAY(Tabla1[[#This Row],[Fecha]])</f>
        <v>23</v>
      </c>
      <c r="N4871" s="11">
        <f>WEEKDAY(Tabla1[[#This Row],[Fecha]],2)</f>
        <v>2</v>
      </c>
      <c r="O4871" s="11" t="str">
        <f t="shared" si="76"/>
        <v>Martes</v>
      </c>
    </row>
    <row r="4872" spans="1:15" x14ac:dyDescent="0.25">
      <c r="A4872" s="4">
        <v>41205</v>
      </c>
      <c r="B4872">
        <v>4</v>
      </c>
      <c r="C4872">
        <v>1</v>
      </c>
      <c r="D4872" s="5" t="s">
        <v>41</v>
      </c>
      <c r="E4872" s="6">
        <v>640.47</v>
      </c>
      <c r="F4872" s="6">
        <v>1069.3599999999999</v>
      </c>
      <c r="G4872" s="6">
        <v>1709.83</v>
      </c>
      <c r="H4872" s="6" t="str">
        <f>VLOOKUP(Tabla1[[#This Row],[Caja]],Originales!$I$3:$K$6,2,FALSE)</f>
        <v>Telde</v>
      </c>
      <c r="I4872" s="6" t="str">
        <f>VLOOKUP(Tabla1[[#This Row],[Caja]],Originales!$I$3:$K$6,3,FALSE)</f>
        <v>Las Palmas</v>
      </c>
      <c r="J4872" s="9" t="str">
        <f>VLOOKUP(Tabla1[[#This Row],[CodigoEmpleado]],Originales!$M$3:$P$13,2,FALSE)</f>
        <v>Javi</v>
      </c>
      <c r="K4872" s="10">
        <f>YEAR(Tabla1[[#This Row],[Fecha]])</f>
        <v>2012</v>
      </c>
      <c r="L4872" s="11">
        <f>MONTH(Tabla1[[#This Row],[Fecha]])</f>
        <v>10</v>
      </c>
      <c r="M4872" s="11">
        <f>DAY(Tabla1[[#This Row],[Fecha]])</f>
        <v>23</v>
      </c>
      <c r="N4872" s="11">
        <f>WEEKDAY(Tabla1[[#This Row],[Fecha]],2)</f>
        <v>2</v>
      </c>
      <c r="O4872" s="11" t="str">
        <f t="shared" si="76"/>
        <v>Martes</v>
      </c>
    </row>
    <row r="4873" spans="1:15" x14ac:dyDescent="0.25">
      <c r="A4873" s="4">
        <v>41205</v>
      </c>
      <c r="B4873">
        <v>4</v>
      </c>
      <c r="C4873">
        <v>2</v>
      </c>
      <c r="D4873" s="5" t="s">
        <v>43</v>
      </c>
      <c r="E4873" s="6">
        <v>709.36</v>
      </c>
      <c r="F4873" s="6">
        <v>1203.56</v>
      </c>
      <c r="G4873" s="6">
        <v>1912.92</v>
      </c>
      <c r="H4873" s="6" t="str">
        <f>VLOOKUP(Tabla1[[#This Row],[Caja]],Originales!$I$3:$K$6,2,FALSE)</f>
        <v>Telde</v>
      </c>
      <c r="I4873" s="6" t="str">
        <f>VLOOKUP(Tabla1[[#This Row],[Caja]],Originales!$I$3:$K$6,3,FALSE)</f>
        <v>Las Palmas</v>
      </c>
      <c r="J4873" s="9" t="str">
        <f>VLOOKUP(Tabla1[[#This Row],[CodigoEmpleado]],Originales!$M$3:$P$13,2,FALSE)</f>
        <v>Jose</v>
      </c>
      <c r="K4873" s="10">
        <f>YEAR(Tabla1[[#This Row],[Fecha]])</f>
        <v>2012</v>
      </c>
      <c r="L4873" s="11">
        <f>MONTH(Tabla1[[#This Row],[Fecha]])</f>
        <v>10</v>
      </c>
      <c r="M4873" s="11">
        <f>DAY(Tabla1[[#This Row],[Fecha]])</f>
        <v>23</v>
      </c>
      <c r="N4873" s="11">
        <f>WEEKDAY(Tabla1[[#This Row],[Fecha]],2)</f>
        <v>2</v>
      </c>
      <c r="O4873" s="11" t="str">
        <f t="shared" si="76"/>
        <v>Martes</v>
      </c>
    </row>
    <row r="4874" spans="1:15" x14ac:dyDescent="0.25">
      <c r="A4874" s="4">
        <v>41206</v>
      </c>
      <c r="B4874">
        <v>1</v>
      </c>
      <c r="C4874">
        <v>1</v>
      </c>
      <c r="D4874" s="5" t="s">
        <v>47</v>
      </c>
      <c r="E4874" s="6">
        <v>641.29999999999995</v>
      </c>
      <c r="F4874" s="6">
        <v>1030.43</v>
      </c>
      <c r="G4874" s="6">
        <v>1671.73</v>
      </c>
      <c r="H4874" s="6" t="str">
        <f>VLOOKUP(Tabla1[[#This Row],[Caja]],Originales!$I$3:$K$6,2,FALSE)</f>
        <v>Tenerife Norte</v>
      </c>
      <c r="I4874" s="6" t="str">
        <f>VLOOKUP(Tabla1[[#This Row],[Caja]],Originales!$I$3:$K$6,3,FALSE)</f>
        <v>Tenerife</v>
      </c>
      <c r="J4874" s="9" t="str">
        <f>VLOOKUP(Tabla1[[#This Row],[CodigoEmpleado]],Originales!$M$3:$P$13,2,FALSE)</f>
        <v>Toño</v>
      </c>
      <c r="K4874" s="10">
        <f>YEAR(Tabla1[[#This Row],[Fecha]])</f>
        <v>2012</v>
      </c>
      <c r="L4874" s="11">
        <f>MONTH(Tabla1[[#This Row],[Fecha]])</f>
        <v>10</v>
      </c>
      <c r="M4874" s="11">
        <f>DAY(Tabla1[[#This Row],[Fecha]])</f>
        <v>24</v>
      </c>
      <c r="N4874" s="11">
        <f>WEEKDAY(Tabla1[[#This Row],[Fecha]],2)</f>
        <v>3</v>
      </c>
      <c r="O4874" s="11" t="str">
        <f t="shared" si="76"/>
        <v>Miércoles</v>
      </c>
    </row>
    <row r="4875" spans="1:15" x14ac:dyDescent="0.25">
      <c r="A4875" s="4">
        <v>41206</v>
      </c>
      <c r="B4875">
        <v>1</v>
      </c>
      <c r="C4875">
        <v>2</v>
      </c>
      <c r="D4875" s="5" t="s">
        <v>24</v>
      </c>
      <c r="E4875" s="6">
        <v>495.05</v>
      </c>
      <c r="F4875" s="6">
        <v>1032.06</v>
      </c>
      <c r="G4875" s="6">
        <v>1527.11</v>
      </c>
      <c r="H4875" s="6" t="str">
        <f>VLOOKUP(Tabla1[[#This Row],[Caja]],Originales!$I$3:$K$6,2,FALSE)</f>
        <v>Tenerife Norte</v>
      </c>
      <c r="I4875" s="6" t="str">
        <f>VLOOKUP(Tabla1[[#This Row],[Caja]],Originales!$I$3:$K$6,3,FALSE)</f>
        <v>Tenerife</v>
      </c>
      <c r="J4875" s="9" t="str">
        <f>VLOOKUP(Tabla1[[#This Row],[CodigoEmpleado]],Originales!$M$3:$P$13,2,FALSE)</f>
        <v>Ana</v>
      </c>
      <c r="K4875" s="10">
        <f>YEAR(Tabla1[[#This Row],[Fecha]])</f>
        <v>2012</v>
      </c>
      <c r="L4875" s="11">
        <f>MONTH(Tabla1[[#This Row],[Fecha]])</f>
        <v>10</v>
      </c>
      <c r="M4875" s="11">
        <f>DAY(Tabla1[[#This Row],[Fecha]])</f>
        <v>24</v>
      </c>
      <c r="N4875" s="11">
        <f>WEEKDAY(Tabla1[[#This Row],[Fecha]],2)</f>
        <v>3</v>
      </c>
      <c r="O4875" s="11" t="str">
        <f t="shared" si="76"/>
        <v>Miércoles</v>
      </c>
    </row>
    <row r="4876" spans="1:15" x14ac:dyDescent="0.25">
      <c r="A4876" s="4">
        <v>41206</v>
      </c>
      <c r="B4876">
        <v>2</v>
      </c>
      <c r="C4876">
        <v>1</v>
      </c>
      <c r="D4876" s="5" t="s">
        <v>30</v>
      </c>
      <c r="E4876" s="6">
        <v>625.19000000000005</v>
      </c>
      <c r="F4876" s="6">
        <v>1142.55</v>
      </c>
      <c r="G4876" s="6">
        <v>1767.74</v>
      </c>
      <c r="H4876" s="6" t="str">
        <f>VLOOKUP(Tabla1[[#This Row],[Caja]],Originales!$I$3:$K$6,2,FALSE)</f>
        <v>Tenerife Sur</v>
      </c>
      <c r="I4876" s="6" t="str">
        <f>VLOOKUP(Tabla1[[#This Row],[Caja]],Originales!$I$3:$K$6,3,FALSE)</f>
        <v>Tenerife</v>
      </c>
      <c r="J4876" s="9" t="str">
        <f>VLOOKUP(Tabla1[[#This Row],[CodigoEmpleado]],Originales!$M$3:$P$13,2,FALSE)</f>
        <v>Juan</v>
      </c>
      <c r="K4876" s="10">
        <f>YEAR(Tabla1[[#This Row],[Fecha]])</f>
        <v>2012</v>
      </c>
      <c r="L4876" s="11">
        <f>MONTH(Tabla1[[#This Row],[Fecha]])</f>
        <v>10</v>
      </c>
      <c r="M4876" s="11">
        <f>DAY(Tabla1[[#This Row],[Fecha]])</f>
        <v>24</v>
      </c>
      <c r="N4876" s="11">
        <f>WEEKDAY(Tabla1[[#This Row],[Fecha]],2)</f>
        <v>3</v>
      </c>
      <c r="O4876" s="11" t="str">
        <f t="shared" si="76"/>
        <v>Miércoles</v>
      </c>
    </row>
    <row r="4877" spans="1:15" x14ac:dyDescent="0.25">
      <c r="A4877" s="4">
        <v>41206</v>
      </c>
      <c r="B4877">
        <v>2</v>
      </c>
      <c r="C4877">
        <v>2</v>
      </c>
      <c r="D4877" s="5" t="s">
        <v>16</v>
      </c>
      <c r="E4877" s="6">
        <v>551.78</v>
      </c>
      <c r="F4877" s="6">
        <v>1028.67</v>
      </c>
      <c r="G4877" s="6">
        <v>1580.45</v>
      </c>
      <c r="H4877" s="6" t="str">
        <f>VLOOKUP(Tabla1[[#This Row],[Caja]],Originales!$I$3:$K$6,2,FALSE)</f>
        <v>Tenerife Sur</v>
      </c>
      <c r="I4877" s="6" t="str">
        <f>VLOOKUP(Tabla1[[#This Row],[Caja]],Originales!$I$3:$K$6,3,FALSE)</f>
        <v>Tenerife</v>
      </c>
      <c r="J4877" s="9" t="str">
        <f>VLOOKUP(Tabla1[[#This Row],[CodigoEmpleado]],Originales!$M$3:$P$13,2,FALSE)</f>
        <v>Jorge</v>
      </c>
      <c r="K4877" s="10">
        <f>YEAR(Tabla1[[#This Row],[Fecha]])</f>
        <v>2012</v>
      </c>
      <c r="L4877" s="11">
        <f>MONTH(Tabla1[[#This Row],[Fecha]])</f>
        <v>10</v>
      </c>
      <c r="M4877" s="11">
        <f>DAY(Tabla1[[#This Row],[Fecha]])</f>
        <v>24</v>
      </c>
      <c r="N4877" s="11">
        <f>WEEKDAY(Tabla1[[#This Row],[Fecha]],2)</f>
        <v>3</v>
      </c>
      <c r="O4877" s="11" t="str">
        <f t="shared" si="76"/>
        <v>Miércoles</v>
      </c>
    </row>
    <row r="4878" spans="1:15" x14ac:dyDescent="0.25">
      <c r="A4878" s="4">
        <v>41206</v>
      </c>
      <c r="B4878">
        <v>3</v>
      </c>
      <c r="C4878">
        <v>1</v>
      </c>
      <c r="D4878" s="5" t="s">
        <v>22</v>
      </c>
      <c r="E4878" s="6">
        <v>687.27</v>
      </c>
      <c r="F4878" s="6">
        <v>1092.32</v>
      </c>
      <c r="G4878" s="6">
        <v>1779.59</v>
      </c>
      <c r="H4878" s="6" t="str">
        <f>VLOOKUP(Tabla1[[#This Row],[Caja]],Originales!$I$3:$K$6,2,FALSE)</f>
        <v>Las Canteras</v>
      </c>
      <c r="I4878" s="6" t="str">
        <f>VLOOKUP(Tabla1[[#This Row],[Caja]],Originales!$I$3:$K$6,3,FALSE)</f>
        <v>Las Palmas</v>
      </c>
      <c r="J4878" s="9" t="str">
        <f>VLOOKUP(Tabla1[[#This Row],[CodigoEmpleado]],Originales!$M$3:$P$13,2,FALSE)</f>
        <v>Paco</v>
      </c>
      <c r="K4878" s="10">
        <f>YEAR(Tabla1[[#This Row],[Fecha]])</f>
        <v>2012</v>
      </c>
      <c r="L4878" s="11">
        <f>MONTH(Tabla1[[#This Row],[Fecha]])</f>
        <v>10</v>
      </c>
      <c r="M4878" s="11">
        <f>DAY(Tabla1[[#This Row],[Fecha]])</f>
        <v>24</v>
      </c>
      <c r="N4878" s="11">
        <f>WEEKDAY(Tabla1[[#This Row],[Fecha]],2)</f>
        <v>3</v>
      </c>
      <c r="O4878" s="11" t="str">
        <f t="shared" si="76"/>
        <v>Miércoles</v>
      </c>
    </row>
    <row r="4879" spans="1:15" x14ac:dyDescent="0.25">
      <c r="A4879" s="4">
        <v>41206</v>
      </c>
      <c r="B4879">
        <v>3</v>
      </c>
      <c r="C4879">
        <v>2</v>
      </c>
      <c r="D4879" s="5" t="s">
        <v>27</v>
      </c>
      <c r="E4879" s="6">
        <v>603.34</v>
      </c>
      <c r="F4879" s="6">
        <v>1199.82</v>
      </c>
      <c r="G4879" s="6">
        <v>1803.16</v>
      </c>
      <c r="H4879" s="6" t="str">
        <f>VLOOKUP(Tabla1[[#This Row],[Caja]],Originales!$I$3:$K$6,2,FALSE)</f>
        <v>Las Canteras</v>
      </c>
      <c r="I4879" s="6" t="str">
        <f>VLOOKUP(Tabla1[[#This Row],[Caja]],Originales!$I$3:$K$6,3,FALSE)</f>
        <v>Las Palmas</v>
      </c>
      <c r="J4879" s="9" t="str">
        <f>VLOOKUP(Tabla1[[#This Row],[CodigoEmpleado]],Originales!$M$3:$P$13,2,FALSE)</f>
        <v>Bea</v>
      </c>
      <c r="K4879" s="10">
        <f>YEAR(Tabla1[[#This Row],[Fecha]])</f>
        <v>2012</v>
      </c>
      <c r="L4879" s="11">
        <f>MONTH(Tabla1[[#This Row],[Fecha]])</f>
        <v>10</v>
      </c>
      <c r="M4879" s="11">
        <f>DAY(Tabla1[[#This Row],[Fecha]])</f>
        <v>24</v>
      </c>
      <c r="N4879" s="11">
        <f>WEEKDAY(Tabla1[[#This Row],[Fecha]],2)</f>
        <v>3</v>
      </c>
      <c r="O4879" s="11" t="str">
        <f t="shared" si="76"/>
        <v>Miércoles</v>
      </c>
    </row>
    <row r="4880" spans="1:15" x14ac:dyDescent="0.25">
      <c r="A4880" s="4">
        <v>41206</v>
      </c>
      <c r="B4880">
        <v>4</v>
      </c>
      <c r="C4880">
        <v>1</v>
      </c>
      <c r="D4880" s="5" t="s">
        <v>32</v>
      </c>
      <c r="E4880" s="6">
        <v>666.86</v>
      </c>
      <c r="F4880" s="6">
        <v>1070.45</v>
      </c>
      <c r="G4880" s="6">
        <v>1737.31</v>
      </c>
      <c r="H4880" s="6" t="str">
        <f>VLOOKUP(Tabla1[[#This Row],[Caja]],Originales!$I$3:$K$6,2,FALSE)</f>
        <v>Telde</v>
      </c>
      <c r="I4880" s="6" t="str">
        <f>VLOOKUP(Tabla1[[#This Row],[Caja]],Originales!$I$3:$K$6,3,FALSE)</f>
        <v>Las Palmas</v>
      </c>
      <c r="J4880" s="9" t="str">
        <f>VLOOKUP(Tabla1[[#This Row],[CodigoEmpleado]],Originales!$M$3:$P$13,2,FALSE)</f>
        <v>Ana</v>
      </c>
      <c r="K4880" s="10">
        <f>YEAR(Tabla1[[#This Row],[Fecha]])</f>
        <v>2012</v>
      </c>
      <c r="L4880" s="11">
        <f>MONTH(Tabla1[[#This Row],[Fecha]])</f>
        <v>10</v>
      </c>
      <c r="M4880" s="11">
        <f>DAY(Tabla1[[#This Row],[Fecha]])</f>
        <v>24</v>
      </c>
      <c r="N4880" s="11">
        <f>WEEKDAY(Tabla1[[#This Row],[Fecha]],2)</f>
        <v>3</v>
      </c>
      <c r="O4880" s="11" t="str">
        <f t="shared" si="76"/>
        <v>Miércoles</v>
      </c>
    </row>
    <row r="4881" spans="1:15" x14ac:dyDescent="0.25">
      <c r="A4881" s="4">
        <v>41206</v>
      </c>
      <c r="B4881">
        <v>4</v>
      </c>
      <c r="C4881">
        <v>2</v>
      </c>
      <c r="D4881" s="5" t="s">
        <v>37</v>
      </c>
      <c r="E4881" s="6">
        <v>654.72</v>
      </c>
      <c r="F4881" s="6">
        <v>993.69</v>
      </c>
      <c r="G4881" s="6">
        <v>1648.41</v>
      </c>
      <c r="H4881" s="6" t="str">
        <f>VLOOKUP(Tabla1[[#This Row],[Caja]],Originales!$I$3:$K$6,2,FALSE)</f>
        <v>Telde</v>
      </c>
      <c r="I4881" s="6" t="str">
        <f>VLOOKUP(Tabla1[[#This Row],[Caja]],Originales!$I$3:$K$6,3,FALSE)</f>
        <v>Las Palmas</v>
      </c>
      <c r="J4881" s="9" t="str">
        <f>VLOOKUP(Tabla1[[#This Row],[CodigoEmpleado]],Originales!$M$3:$P$13,2,FALSE)</f>
        <v>Luis</v>
      </c>
      <c r="K4881" s="10">
        <f>YEAR(Tabla1[[#This Row],[Fecha]])</f>
        <v>2012</v>
      </c>
      <c r="L4881" s="11">
        <f>MONTH(Tabla1[[#This Row],[Fecha]])</f>
        <v>10</v>
      </c>
      <c r="M4881" s="11">
        <f>DAY(Tabla1[[#This Row],[Fecha]])</f>
        <v>24</v>
      </c>
      <c r="N4881" s="11">
        <f>WEEKDAY(Tabla1[[#This Row],[Fecha]],2)</f>
        <v>3</v>
      </c>
      <c r="O4881" s="11" t="str">
        <f t="shared" si="76"/>
        <v>Miércoles</v>
      </c>
    </row>
    <row r="4882" spans="1:15" x14ac:dyDescent="0.25">
      <c r="A4882" s="4">
        <v>41207</v>
      </c>
      <c r="B4882">
        <v>1</v>
      </c>
      <c r="C4882">
        <v>1</v>
      </c>
      <c r="D4882" s="5" t="s">
        <v>40</v>
      </c>
      <c r="E4882" s="6">
        <v>635.95000000000005</v>
      </c>
      <c r="F4882" s="6">
        <v>1066.1400000000001</v>
      </c>
      <c r="G4882" s="6">
        <v>1702.09</v>
      </c>
      <c r="H4882" s="6" t="str">
        <f>VLOOKUP(Tabla1[[#This Row],[Caja]],Originales!$I$3:$K$6,2,FALSE)</f>
        <v>Tenerife Norte</v>
      </c>
      <c r="I4882" s="6" t="str">
        <f>VLOOKUP(Tabla1[[#This Row],[Caja]],Originales!$I$3:$K$6,3,FALSE)</f>
        <v>Tenerife</v>
      </c>
      <c r="J4882" s="9" t="str">
        <f>VLOOKUP(Tabla1[[#This Row],[CodigoEmpleado]],Originales!$M$3:$P$13,2,FALSE)</f>
        <v>Pepe</v>
      </c>
      <c r="K4882" s="10">
        <f>YEAR(Tabla1[[#This Row],[Fecha]])</f>
        <v>2012</v>
      </c>
      <c r="L4882" s="11">
        <f>MONTH(Tabla1[[#This Row],[Fecha]])</f>
        <v>10</v>
      </c>
      <c r="M4882" s="11">
        <f>DAY(Tabla1[[#This Row],[Fecha]])</f>
        <v>25</v>
      </c>
      <c r="N4882" s="11">
        <f>WEEKDAY(Tabla1[[#This Row],[Fecha]],2)</f>
        <v>4</v>
      </c>
      <c r="O4882" s="11" t="str">
        <f t="shared" si="76"/>
        <v>Jueves</v>
      </c>
    </row>
    <row r="4883" spans="1:15" x14ac:dyDescent="0.25">
      <c r="A4883" s="4">
        <v>41207</v>
      </c>
      <c r="B4883">
        <v>1</v>
      </c>
      <c r="C4883">
        <v>2</v>
      </c>
      <c r="D4883" s="5" t="s">
        <v>41</v>
      </c>
      <c r="E4883" s="6">
        <v>807.29</v>
      </c>
      <c r="F4883" s="6">
        <v>1269.02</v>
      </c>
      <c r="G4883" s="6">
        <v>2076.31</v>
      </c>
      <c r="H4883" s="6" t="str">
        <f>VLOOKUP(Tabla1[[#This Row],[Caja]],Originales!$I$3:$K$6,2,FALSE)</f>
        <v>Tenerife Norte</v>
      </c>
      <c r="I4883" s="6" t="str">
        <f>VLOOKUP(Tabla1[[#This Row],[Caja]],Originales!$I$3:$K$6,3,FALSE)</f>
        <v>Tenerife</v>
      </c>
      <c r="J4883" s="9" t="str">
        <f>VLOOKUP(Tabla1[[#This Row],[CodigoEmpleado]],Originales!$M$3:$P$13,2,FALSE)</f>
        <v>Javi</v>
      </c>
      <c r="K4883" s="10">
        <f>YEAR(Tabla1[[#This Row],[Fecha]])</f>
        <v>2012</v>
      </c>
      <c r="L4883" s="11">
        <f>MONTH(Tabla1[[#This Row],[Fecha]])</f>
        <v>10</v>
      </c>
      <c r="M4883" s="11">
        <f>DAY(Tabla1[[#This Row],[Fecha]])</f>
        <v>25</v>
      </c>
      <c r="N4883" s="11">
        <f>WEEKDAY(Tabla1[[#This Row],[Fecha]],2)</f>
        <v>4</v>
      </c>
      <c r="O4883" s="11" t="str">
        <f t="shared" si="76"/>
        <v>Jueves</v>
      </c>
    </row>
    <row r="4884" spans="1:15" x14ac:dyDescent="0.25">
      <c r="A4884" s="4">
        <v>41207</v>
      </c>
      <c r="B4884">
        <v>2</v>
      </c>
      <c r="C4884">
        <v>1</v>
      </c>
      <c r="D4884" s="5" t="s">
        <v>43</v>
      </c>
      <c r="E4884" s="6">
        <v>572.63</v>
      </c>
      <c r="F4884" s="6">
        <v>939.5</v>
      </c>
      <c r="G4884" s="6">
        <v>1512.13</v>
      </c>
      <c r="H4884" s="6" t="str">
        <f>VLOOKUP(Tabla1[[#This Row],[Caja]],Originales!$I$3:$K$6,2,FALSE)</f>
        <v>Tenerife Sur</v>
      </c>
      <c r="I4884" s="6" t="str">
        <f>VLOOKUP(Tabla1[[#This Row],[Caja]],Originales!$I$3:$K$6,3,FALSE)</f>
        <v>Tenerife</v>
      </c>
      <c r="J4884" s="9" t="str">
        <f>VLOOKUP(Tabla1[[#This Row],[CodigoEmpleado]],Originales!$M$3:$P$13,2,FALSE)</f>
        <v>Jose</v>
      </c>
      <c r="K4884" s="10">
        <f>YEAR(Tabla1[[#This Row],[Fecha]])</f>
        <v>2012</v>
      </c>
      <c r="L4884" s="11">
        <f>MONTH(Tabla1[[#This Row],[Fecha]])</f>
        <v>10</v>
      </c>
      <c r="M4884" s="11">
        <f>DAY(Tabla1[[#This Row],[Fecha]])</f>
        <v>25</v>
      </c>
      <c r="N4884" s="11">
        <f>WEEKDAY(Tabla1[[#This Row],[Fecha]],2)</f>
        <v>4</v>
      </c>
      <c r="O4884" s="11" t="str">
        <f t="shared" si="76"/>
        <v>Jueves</v>
      </c>
    </row>
    <row r="4885" spans="1:15" x14ac:dyDescent="0.25">
      <c r="A4885" s="4">
        <v>41207</v>
      </c>
      <c r="B4885">
        <v>2</v>
      </c>
      <c r="C4885">
        <v>2</v>
      </c>
      <c r="D4885" s="5" t="s">
        <v>47</v>
      </c>
      <c r="E4885" s="6">
        <v>594.73</v>
      </c>
      <c r="F4885" s="6">
        <v>945.98</v>
      </c>
      <c r="G4885" s="6">
        <v>1540.71</v>
      </c>
      <c r="H4885" s="6" t="str">
        <f>VLOOKUP(Tabla1[[#This Row],[Caja]],Originales!$I$3:$K$6,2,FALSE)</f>
        <v>Tenerife Sur</v>
      </c>
      <c r="I4885" s="6" t="str">
        <f>VLOOKUP(Tabla1[[#This Row],[Caja]],Originales!$I$3:$K$6,3,FALSE)</f>
        <v>Tenerife</v>
      </c>
      <c r="J4885" s="9" t="str">
        <f>VLOOKUP(Tabla1[[#This Row],[CodigoEmpleado]],Originales!$M$3:$P$13,2,FALSE)</f>
        <v>Toño</v>
      </c>
      <c r="K4885" s="10">
        <f>YEAR(Tabla1[[#This Row],[Fecha]])</f>
        <v>2012</v>
      </c>
      <c r="L4885" s="11">
        <f>MONTH(Tabla1[[#This Row],[Fecha]])</f>
        <v>10</v>
      </c>
      <c r="M4885" s="11">
        <f>DAY(Tabla1[[#This Row],[Fecha]])</f>
        <v>25</v>
      </c>
      <c r="N4885" s="11">
        <f>WEEKDAY(Tabla1[[#This Row],[Fecha]],2)</f>
        <v>4</v>
      </c>
      <c r="O4885" s="11" t="str">
        <f t="shared" si="76"/>
        <v>Jueves</v>
      </c>
    </row>
    <row r="4886" spans="1:15" x14ac:dyDescent="0.25">
      <c r="A4886" s="4">
        <v>41207</v>
      </c>
      <c r="B4886">
        <v>3</v>
      </c>
      <c r="C4886">
        <v>1</v>
      </c>
      <c r="D4886" s="5" t="s">
        <v>24</v>
      </c>
      <c r="E4886" s="6">
        <v>589.27</v>
      </c>
      <c r="F4886" s="6">
        <v>928.97</v>
      </c>
      <c r="G4886" s="6">
        <v>1518.24</v>
      </c>
      <c r="H4886" s="6" t="str">
        <f>VLOOKUP(Tabla1[[#This Row],[Caja]],Originales!$I$3:$K$6,2,FALSE)</f>
        <v>Las Canteras</v>
      </c>
      <c r="I4886" s="6" t="str">
        <f>VLOOKUP(Tabla1[[#This Row],[Caja]],Originales!$I$3:$K$6,3,FALSE)</f>
        <v>Las Palmas</v>
      </c>
      <c r="J4886" s="9" t="str">
        <f>VLOOKUP(Tabla1[[#This Row],[CodigoEmpleado]],Originales!$M$3:$P$13,2,FALSE)</f>
        <v>Ana</v>
      </c>
      <c r="K4886" s="10">
        <f>YEAR(Tabla1[[#This Row],[Fecha]])</f>
        <v>2012</v>
      </c>
      <c r="L4886" s="11">
        <f>MONTH(Tabla1[[#This Row],[Fecha]])</f>
        <v>10</v>
      </c>
      <c r="M4886" s="11">
        <f>DAY(Tabla1[[#This Row],[Fecha]])</f>
        <v>25</v>
      </c>
      <c r="N4886" s="11">
        <f>WEEKDAY(Tabla1[[#This Row],[Fecha]],2)</f>
        <v>4</v>
      </c>
      <c r="O4886" s="11" t="str">
        <f t="shared" si="76"/>
        <v>Jueves</v>
      </c>
    </row>
    <row r="4887" spans="1:15" x14ac:dyDescent="0.25">
      <c r="A4887" s="4">
        <v>41207</v>
      </c>
      <c r="B4887">
        <v>3</v>
      </c>
      <c r="C4887">
        <v>2</v>
      </c>
      <c r="D4887" s="5" t="s">
        <v>30</v>
      </c>
      <c r="E4887" s="6">
        <v>708.06</v>
      </c>
      <c r="F4887" s="6">
        <v>1318.28</v>
      </c>
      <c r="G4887" s="6">
        <v>2026.34</v>
      </c>
      <c r="H4887" s="6" t="str">
        <f>VLOOKUP(Tabla1[[#This Row],[Caja]],Originales!$I$3:$K$6,2,FALSE)</f>
        <v>Las Canteras</v>
      </c>
      <c r="I4887" s="6" t="str">
        <f>VLOOKUP(Tabla1[[#This Row],[Caja]],Originales!$I$3:$K$6,3,FALSE)</f>
        <v>Las Palmas</v>
      </c>
      <c r="J4887" s="9" t="str">
        <f>VLOOKUP(Tabla1[[#This Row],[CodigoEmpleado]],Originales!$M$3:$P$13,2,FALSE)</f>
        <v>Juan</v>
      </c>
      <c r="K4887" s="10">
        <f>YEAR(Tabla1[[#This Row],[Fecha]])</f>
        <v>2012</v>
      </c>
      <c r="L4887" s="11">
        <f>MONTH(Tabla1[[#This Row],[Fecha]])</f>
        <v>10</v>
      </c>
      <c r="M4887" s="11">
        <f>DAY(Tabla1[[#This Row],[Fecha]])</f>
        <v>25</v>
      </c>
      <c r="N4887" s="11">
        <f>WEEKDAY(Tabla1[[#This Row],[Fecha]],2)</f>
        <v>4</v>
      </c>
      <c r="O4887" s="11" t="str">
        <f t="shared" si="76"/>
        <v>Jueves</v>
      </c>
    </row>
    <row r="4888" spans="1:15" x14ac:dyDescent="0.25">
      <c r="A4888" s="4">
        <v>41207</v>
      </c>
      <c r="B4888">
        <v>4</v>
      </c>
      <c r="C4888">
        <v>1</v>
      </c>
      <c r="D4888" s="5" t="s">
        <v>16</v>
      </c>
      <c r="E4888" s="6">
        <v>542.85</v>
      </c>
      <c r="F4888" s="6">
        <v>1062.01</v>
      </c>
      <c r="G4888" s="6">
        <v>1604.86</v>
      </c>
      <c r="H4888" s="6" t="str">
        <f>VLOOKUP(Tabla1[[#This Row],[Caja]],Originales!$I$3:$K$6,2,FALSE)</f>
        <v>Telde</v>
      </c>
      <c r="I4888" s="6" t="str">
        <f>VLOOKUP(Tabla1[[#This Row],[Caja]],Originales!$I$3:$K$6,3,FALSE)</f>
        <v>Las Palmas</v>
      </c>
      <c r="J4888" s="9" t="str">
        <f>VLOOKUP(Tabla1[[#This Row],[CodigoEmpleado]],Originales!$M$3:$P$13,2,FALSE)</f>
        <v>Jorge</v>
      </c>
      <c r="K4888" s="10">
        <f>YEAR(Tabla1[[#This Row],[Fecha]])</f>
        <v>2012</v>
      </c>
      <c r="L4888" s="11">
        <f>MONTH(Tabla1[[#This Row],[Fecha]])</f>
        <v>10</v>
      </c>
      <c r="M4888" s="11">
        <f>DAY(Tabla1[[#This Row],[Fecha]])</f>
        <v>25</v>
      </c>
      <c r="N4888" s="11">
        <f>WEEKDAY(Tabla1[[#This Row],[Fecha]],2)</f>
        <v>4</v>
      </c>
      <c r="O4888" s="11" t="str">
        <f t="shared" si="76"/>
        <v>Jueves</v>
      </c>
    </row>
    <row r="4889" spans="1:15" x14ac:dyDescent="0.25">
      <c r="A4889" s="4">
        <v>41207</v>
      </c>
      <c r="B4889">
        <v>4</v>
      </c>
      <c r="C4889">
        <v>2</v>
      </c>
      <c r="D4889" s="5" t="s">
        <v>22</v>
      </c>
      <c r="E4889" s="6">
        <v>610.32000000000005</v>
      </c>
      <c r="F4889" s="6">
        <v>1126.56</v>
      </c>
      <c r="G4889" s="6">
        <v>1736.88</v>
      </c>
      <c r="H4889" s="6" t="str">
        <f>VLOOKUP(Tabla1[[#This Row],[Caja]],Originales!$I$3:$K$6,2,FALSE)</f>
        <v>Telde</v>
      </c>
      <c r="I4889" s="6" t="str">
        <f>VLOOKUP(Tabla1[[#This Row],[Caja]],Originales!$I$3:$K$6,3,FALSE)</f>
        <v>Las Palmas</v>
      </c>
      <c r="J4889" s="9" t="str">
        <f>VLOOKUP(Tabla1[[#This Row],[CodigoEmpleado]],Originales!$M$3:$P$13,2,FALSE)</f>
        <v>Paco</v>
      </c>
      <c r="K4889" s="10">
        <f>YEAR(Tabla1[[#This Row],[Fecha]])</f>
        <v>2012</v>
      </c>
      <c r="L4889" s="11">
        <f>MONTH(Tabla1[[#This Row],[Fecha]])</f>
        <v>10</v>
      </c>
      <c r="M4889" s="11">
        <f>DAY(Tabla1[[#This Row],[Fecha]])</f>
        <v>25</v>
      </c>
      <c r="N4889" s="11">
        <f>WEEKDAY(Tabla1[[#This Row],[Fecha]],2)</f>
        <v>4</v>
      </c>
      <c r="O4889" s="11" t="str">
        <f t="shared" si="76"/>
        <v>Jueves</v>
      </c>
    </row>
    <row r="4890" spans="1:15" x14ac:dyDescent="0.25">
      <c r="A4890" s="4">
        <v>41208</v>
      </c>
      <c r="B4890">
        <v>1</v>
      </c>
      <c r="C4890">
        <v>1</v>
      </c>
      <c r="D4890" s="5" t="s">
        <v>27</v>
      </c>
      <c r="E4890" s="6">
        <v>495.84</v>
      </c>
      <c r="F4890" s="6">
        <v>1054.01</v>
      </c>
      <c r="G4890" s="6">
        <v>1549.85</v>
      </c>
      <c r="H4890" s="6" t="str">
        <f>VLOOKUP(Tabla1[[#This Row],[Caja]],Originales!$I$3:$K$6,2,FALSE)</f>
        <v>Tenerife Norte</v>
      </c>
      <c r="I4890" s="6" t="str">
        <f>VLOOKUP(Tabla1[[#This Row],[Caja]],Originales!$I$3:$K$6,3,FALSE)</f>
        <v>Tenerife</v>
      </c>
      <c r="J4890" s="9" t="str">
        <f>VLOOKUP(Tabla1[[#This Row],[CodigoEmpleado]],Originales!$M$3:$P$13,2,FALSE)</f>
        <v>Bea</v>
      </c>
      <c r="K4890" s="10">
        <f>YEAR(Tabla1[[#This Row],[Fecha]])</f>
        <v>2012</v>
      </c>
      <c r="L4890" s="11">
        <f>MONTH(Tabla1[[#This Row],[Fecha]])</f>
        <v>10</v>
      </c>
      <c r="M4890" s="11">
        <f>DAY(Tabla1[[#This Row],[Fecha]])</f>
        <v>26</v>
      </c>
      <c r="N4890" s="11">
        <f>WEEKDAY(Tabla1[[#This Row],[Fecha]],2)</f>
        <v>5</v>
      </c>
      <c r="O4890" s="11" t="str">
        <f t="shared" si="76"/>
        <v>Viernes</v>
      </c>
    </row>
    <row r="4891" spans="1:15" x14ac:dyDescent="0.25">
      <c r="A4891" s="4">
        <v>41208</v>
      </c>
      <c r="B4891">
        <v>1</v>
      </c>
      <c r="C4891">
        <v>2</v>
      </c>
      <c r="D4891" s="5" t="s">
        <v>32</v>
      </c>
      <c r="E4891" s="6">
        <v>657.5</v>
      </c>
      <c r="F4891" s="6">
        <v>1307.6600000000001</v>
      </c>
      <c r="G4891" s="6">
        <v>1965.16</v>
      </c>
      <c r="H4891" s="6" t="str">
        <f>VLOOKUP(Tabla1[[#This Row],[Caja]],Originales!$I$3:$K$6,2,FALSE)</f>
        <v>Tenerife Norte</v>
      </c>
      <c r="I4891" s="6" t="str">
        <f>VLOOKUP(Tabla1[[#This Row],[Caja]],Originales!$I$3:$K$6,3,FALSE)</f>
        <v>Tenerife</v>
      </c>
      <c r="J4891" s="9" t="str">
        <f>VLOOKUP(Tabla1[[#This Row],[CodigoEmpleado]],Originales!$M$3:$P$13,2,FALSE)</f>
        <v>Ana</v>
      </c>
      <c r="K4891" s="10">
        <f>YEAR(Tabla1[[#This Row],[Fecha]])</f>
        <v>2012</v>
      </c>
      <c r="L4891" s="11">
        <f>MONTH(Tabla1[[#This Row],[Fecha]])</f>
        <v>10</v>
      </c>
      <c r="M4891" s="11">
        <f>DAY(Tabla1[[#This Row],[Fecha]])</f>
        <v>26</v>
      </c>
      <c r="N4891" s="11">
        <f>WEEKDAY(Tabla1[[#This Row],[Fecha]],2)</f>
        <v>5</v>
      </c>
      <c r="O4891" s="11" t="str">
        <f t="shared" si="76"/>
        <v>Viernes</v>
      </c>
    </row>
    <row r="4892" spans="1:15" x14ac:dyDescent="0.25">
      <c r="A4892" s="4">
        <v>41208</v>
      </c>
      <c r="B4892">
        <v>2</v>
      </c>
      <c r="C4892">
        <v>1</v>
      </c>
      <c r="D4892" s="5" t="s">
        <v>37</v>
      </c>
      <c r="E4892" s="6">
        <v>670.87</v>
      </c>
      <c r="F4892" s="6">
        <v>1090.58</v>
      </c>
      <c r="G4892" s="6">
        <v>1761.45</v>
      </c>
      <c r="H4892" s="6" t="str">
        <f>VLOOKUP(Tabla1[[#This Row],[Caja]],Originales!$I$3:$K$6,2,FALSE)</f>
        <v>Tenerife Sur</v>
      </c>
      <c r="I4892" s="6" t="str">
        <f>VLOOKUP(Tabla1[[#This Row],[Caja]],Originales!$I$3:$K$6,3,FALSE)</f>
        <v>Tenerife</v>
      </c>
      <c r="J4892" s="9" t="str">
        <f>VLOOKUP(Tabla1[[#This Row],[CodigoEmpleado]],Originales!$M$3:$P$13,2,FALSE)</f>
        <v>Luis</v>
      </c>
      <c r="K4892" s="10">
        <f>YEAR(Tabla1[[#This Row],[Fecha]])</f>
        <v>2012</v>
      </c>
      <c r="L4892" s="11">
        <f>MONTH(Tabla1[[#This Row],[Fecha]])</f>
        <v>10</v>
      </c>
      <c r="M4892" s="11">
        <f>DAY(Tabla1[[#This Row],[Fecha]])</f>
        <v>26</v>
      </c>
      <c r="N4892" s="11">
        <f>WEEKDAY(Tabla1[[#This Row],[Fecha]],2)</f>
        <v>5</v>
      </c>
      <c r="O4892" s="11" t="str">
        <f t="shared" si="76"/>
        <v>Viernes</v>
      </c>
    </row>
    <row r="4893" spans="1:15" x14ac:dyDescent="0.25">
      <c r="A4893" s="4">
        <v>41208</v>
      </c>
      <c r="B4893">
        <v>2</v>
      </c>
      <c r="C4893">
        <v>2</v>
      </c>
      <c r="D4893" s="5" t="s">
        <v>40</v>
      </c>
      <c r="E4893" s="6">
        <v>560.95000000000005</v>
      </c>
      <c r="F4893" s="6">
        <v>1074.45</v>
      </c>
      <c r="G4893" s="6">
        <v>1635.4</v>
      </c>
      <c r="H4893" s="6" t="str">
        <f>VLOOKUP(Tabla1[[#This Row],[Caja]],Originales!$I$3:$K$6,2,FALSE)</f>
        <v>Tenerife Sur</v>
      </c>
      <c r="I4893" s="6" t="str">
        <f>VLOOKUP(Tabla1[[#This Row],[Caja]],Originales!$I$3:$K$6,3,FALSE)</f>
        <v>Tenerife</v>
      </c>
      <c r="J4893" s="9" t="str">
        <f>VLOOKUP(Tabla1[[#This Row],[CodigoEmpleado]],Originales!$M$3:$P$13,2,FALSE)</f>
        <v>Pepe</v>
      </c>
      <c r="K4893" s="10">
        <f>YEAR(Tabla1[[#This Row],[Fecha]])</f>
        <v>2012</v>
      </c>
      <c r="L4893" s="11">
        <f>MONTH(Tabla1[[#This Row],[Fecha]])</f>
        <v>10</v>
      </c>
      <c r="M4893" s="11">
        <f>DAY(Tabla1[[#This Row],[Fecha]])</f>
        <v>26</v>
      </c>
      <c r="N4893" s="11">
        <f>WEEKDAY(Tabla1[[#This Row],[Fecha]],2)</f>
        <v>5</v>
      </c>
      <c r="O4893" s="11" t="str">
        <f t="shared" si="76"/>
        <v>Viernes</v>
      </c>
    </row>
    <row r="4894" spans="1:15" x14ac:dyDescent="0.25">
      <c r="A4894" s="4">
        <v>41208</v>
      </c>
      <c r="B4894">
        <v>3</v>
      </c>
      <c r="C4894">
        <v>1</v>
      </c>
      <c r="D4894" s="5" t="s">
        <v>41</v>
      </c>
      <c r="E4894" s="6">
        <v>667.59</v>
      </c>
      <c r="F4894" s="6">
        <v>1046.3</v>
      </c>
      <c r="G4894" s="6">
        <v>1713.89</v>
      </c>
      <c r="H4894" s="6" t="str">
        <f>VLOOKUP(Tabla1[[#This Row],[Caja]],Originales!$I$3:$K$6,2,FALSE)</f>
        <v>Las Canteras</v>
      </c>
      <c r="I4894" s="6" t="str">
        <f>VLOOKUP(Tabla1[[#This Row],[Caja]],Originales!$I$3:$K$6,3,FALSE)</f>
        <v>Las Palmas</v>
      </c>
      <c r="J4894" s="9" t="str">
        <f>VLOOKUP(Tabla1[[#This Row],[CodigoEmpleado]],Originales!$M$3:$P$13,2,FALSE)</f>
        <v>Javi</v>
      </c>
      <c r="K4894" s="10">
        <f>YEAR(Tabla1[[#This Row],[Fecha]])</f>
        <v>2012</v>
      </c>
      <c r="L4894" s="11">
        <f>MONTH(Tabla1[[#This Row],[Fecha]])</f>
        <v>10</v>
      </c>
      <c r="M4894" s="11">
        <f>DAY(Tabla1[[#This Row],[Fecha]])</f>
        <v>26</v>
      </c>
      <c r="N4894" s="11">
        <f>WEEKDAY(Tabla1[[#This Row],[Fecha]],2)</f>
        <v>5</v>
      </c>
      <c r="O4894" s="11" t="str">
        <f t="shared" si="76"/>
        <v>Viernes</v>
      </c>
    </row>
    <row r="4895" spans="1:15" x14ac:dyDescent="0.25">
      <c r="A4895" s="4">
        <v>41208</v>
      </c>
      <c r="B4895">
        <v>3</v>
      </c>
      <c r="C4895">
        <v>2</v>
      </c>
      <c r="D4895" s="5" t="s">
        <v>43</v>
      </c>
      <c r="E4895" s="6">
        <v>601.32000000000005</v>
      </c>
      <c r="F4895" s="6">
        <v>1196.27</v>
      </c>
      <c r="G4895" s="6">
        <v>1797.59</v>
      </c>
      <c r="H4895" s="6" t="str">
        <f>VLOOKUP(Tabla1[[#This Row],[Caja]],Originales!$I$3:$K$6,2,FALSE)</f>
        <v>Las Canteras</v>
      </c>
      <c r="I4895" s="6" t="str">
        <f>VLOOKUP(Tabla1[[#This Row],[Caja]],Originales!$I$3:$K$6,3,FALSE)</f>
        <v>Las Palmas</v>
      </c>
      <c r="J4895" s="9" t="str">
        <f>VLOOKUP(Tabla1[[#This Row],[CodigoEmpleado]],Originales!$M$3:$P$13,2,FALSE)</f>
        <v>Jose</v>
      </c>
      <c r="K4895" s="10">
        <f>YEAR(Tabla1[[#This Row],[Fecha]])</f>
        <v>2012</v>
      </c>
      <c r="L4895" s="11">
        <f>MONTH(Tabla1[[#This Row],[Fecha]])</f>
        <v>10</v>
      </c>
      <c r="M4895" s="11">
        <f>DAY(Tabla1[[#This Row],[Fecha]])</f>
        <v>26</v>
      </c>
      <c r="N4895" s="11">
        <f>WEEKDAY(Tabla1[[#This Row],[Fecha]],2)</f>
        <v>5</v>
      </c>
      <c r="O4895" s="11" t="str">
        <f t="shared" si="76"/>
        <v>Viernes</v>
      </c>
    </row>
    <row r="4896" spans="1:15" x14ac:dyDescent="0.25">
      <c r="A4896" s="4">
        <v>41208</v>
      </c>
      <c r="B4896">
        <v>4</v>
      </c>
      <c r="C4896">
        <v>1</v>
      </c>
      <c r="D4896" s="5" t="s">
        <v>47</v>
      </c>
      <c r="E4896" s="6">
        <v>581.94000000000005</v>
      </c>
      <c r="F4896" s="6">
        <v>979.25</v>
      </c>
      <c r="G4896" s="6">
        <v>1561.19</v>
      </c>
      <c r="H4896" s="6" t="str">
        <f>VLOOKUP(Tabla1[[#This Row],[Caja]],Originales!$I$3:$K$6,2,FALSE)</f>
        <v>Telde</v>
      </c>
      <c r="I4896" s="6" t="str">
        <f>VLOOKUP(Tabla1[[#This Row],[Caja]],Originales!$I$3:$K$6,3,FALSE)</f>
        <v>Las Palmas</v>
      </c>
      <c r="J4896" s="9" t="str">
        <f>VLOOKUP(Tabla1[[#This Row],[CodigoEmpleado]],Originales!$M$3:$P$13,2,FALSE)</f>
        <v>Toño</v>
      </c>
      <c r="K4896" s="10">
        <f>YEAR(Tabla1[[#This Row],[Fecha]])</f>
        <v>2012</v>
      </c>
      <c r="L4896" s="11">
        <f>MONTH(Tabla1[[#This Row],[Fecha]])</f>
        <v>10</v>
      </c>
      <c r="M4896" s="11">
        <f>DAY(Tabla1[[#This Row],[Fecha]])</f>
        <v>26</v>
      </c>
      <c r="N4896" s="11">
        <f>WEEKDAY(Tabla1[[#This Row],[Fecha]],2)</f>
        <v>5</v>
      </c>
      <c r="O4896" s="11" t="str">
        <f t="shared" si="76"/>
        <v>Viernes</v>
      </c>
    </row>
    <row r="4897" spans="1:15" x14ac:dyDescent="0.25">
      <c r="A4897" s="4">
        <v>41208</v>
      </c>
      <c r="B4897">
        <v>4</v>
      </c>
      <c r="C4897">
        <v>2</v>
      </c>
      <c r="D4897" s="5" t="s">
        <v>24</v>
      </c>
      <c r="E4897" s="6">
        <v>786.67</v>
      </c>
      <c r="F4897" s="6">
        <v>1191.28</v>
      </c>
      <c r="G4897" s="6">
        <v>1977.95</v>
      </c>
      <c r="H4897" s="6" t="str">
        <f>VLOOKUP(Tabla1[[#This Row],[Caja]],Originales!$I$3:$K$6,2,FALSE)</f>
        <v>Telde</v>
      </c>
      <c r="I4897" s="6" t="str">
        <f>VLOOKUP(Tabla1[[#This Row],[Caja]],Originales!$I$3:$K$6,3,FALSE)</f>
        <v>Las Palmas</v>
      </c>
      <c r="J4897" s="9" t="str">
        <f>VLOOKUP(Tabla1[[#This Row],[CodigoEmpleado]],Originales!$M$3:$P$13,2,FALSE)</f>
        <v>Ana</v>
      </c>
      <c r="K4897" s="10">
        <f>YEAR(Tabla1[[#This Row],[Fecha]])</f>
        <v>2012</v>
      </c>
      <c r="L4897" s="11">
        <f>MONTH(Tabla1[[#This Row],[Fecha]])</f>
        <v>10</v>
      </c>
      <c r="M4897" s="11">
        <f>DAY(Tabla1[[#This Row],[Fecha]])</f>
        <v>26</v>
      </c>
      <c r="N4897" s="11">
        <f>WEEKDAY(Tabla1[[#This Row],[Fecha]],2)</f>
        <v>5</v>
      </c>
      <c r="O4897" s="11" t="str">
        <f t="shared" si="76"/>
        <v>Viernes</v>
      </c>
    </row>
    <row r="4898" spans="1:15" x14ac:dyDescent="0.25">
      <c r="A4898" s="4">
        <v>41209</v>
      </c>
      <c r="B4898">
        <v>1</v>
      </c>
      <c r="C4898">
        <v>1</v>
      </c>
      <c r="D4898" s="5" t="s">
        <v>30</v>
      </c>
      <c r="E4898" s="6">
        <v>525.15</v>
      </c>
      <c r="F4898" s="6">
        <v>1097.31</v>
      </c>
      <c r="G4898" s="6">
        <v>1622.46</v>
      </c>
      <c r="H4898" s="6" t="str">
        <f>VLOOKUP(Tabla1[[#This Row],[Caja]],Originales!$I$3:$K$6,2,FALSE)</f>
        <v>Tenerife Norte</v>
      </c>
      <c r="I4898" s="6" t="str">
        <f>VLOOKUP(Tabla1[[#This Row],[Caja]],Originales!$I$3:$K$6,3,FALSE)</f>
        <v>Tenerife</v>
      </c>
      <c r="J4898" s="9" t="str">
        <f>VLOOKUP(Tabla1[[#This Row],[CodigoEmpleado]],Originales!$M$3:$P$13,2,FALSE)</f>
        <v>Juan</v>
      </c>
      <c r="K4898" s="10">
        <f>YEAR(Tabla1[[#This Row],[Fecha]])</f>
        <v>2012</v>
      </c>
      <c r="L4898" s="11">
        <f>MONTH(Tabla1[[#This Row],[Fecha]])</f>
        <v>10</v>
      </c>
      <c r="M4898" s="11">
        <f>DAY(Tabla1[[#This Row],[Fecha]])</f>
        <v>27</v>
      </c>
      <c r="N4898" s="11">
        <f>WEEKDAY(Tabla1[[#This Row],[Fecha]],2)</f>
        <v>6</v>
      </c>
      <c r="O4898" s="11" t="str">
        <f t="shared" si="76"/>
        <v>Sábado</v>
      </c>
    </row>
    <row r="4899" spans="1:15" x14ac:dyDescent="0.25">
      <c r="A4899" s="4">
        <v>41209</v>
      </c>
      <c r="B4899">
        <v>1</v>
      </c>
      <c r="C4899">
        <v>2</v>
      </c>
      <c r="D4899" s="5" t="s">
        <v>16</v>
      </c>
      <c r="E4899" s="6">
        <v>675.56</v>
      </c>
      <c r="F4899" s="6">
        <v>1310.58</v>
      </c>
      <c r="G4899" s="6">
        <v>1986.14</v>
      </c>
      <c r="H4899" s="6" t="str">
        <f>VLOOKUP(Tabla1[[#This Row],[Caja]],Originales!$I$3:$K$6,2,FALSE)</f>
        <v>Tenerife Norte</v>
      </c>
      <c r="I4899" s="6" t="str">
        <f>VLOOKUP(Tabla1[[#This Row],[Caja]],Originales!$I$3:$K$6,3,FALSE)</f>
        <v>Tenerife</v>
      </c>
      <c r="J4899" s="9" t="str">
        <f>VLOOKUP(Tabla1[[#This Row],[CodigoEmpleado]],Originales!$M$3:$P$13,2,FALSE)</f>
        <v>Jorge</v>
      </c>
      <c r="K4899" s="10">
        <f>YEAR(Tabla1[[#This Row],[Fecha]])</f>
        <v>2012</v>
      </c>
      <c r="L4899" s="11">
        <f>MONTH(Tabla1[[#This Row],[Fecha]])</f>
        <v>10</v>
      </c>
      <c r="M4899" s="11">
        <f>DAY(Tabla1[[#This Row],[Fecha]])</f>
        <v>27</v>
      </c>
      <c r="N4899" s="11">
        <f>WEEKDAY(Tabla1[[#This Row],[Fecha]],2)</f>
        <v>6</v>
      </c>
      <c r="O4899" s="11" t="str">
        <f t="shared" si="76"/>
        <v>Sábado</v>
      </c>
    </row>
    <row r="4900" spans="1:15" x14ac:dyDescent="0.25">
      <c r="A4900" s="4">
        <v>41209</v>
      </c>
      <c r="B4900">
        <v>2</v>
      </c>
      <c r="C4900">
        <v>1</v>
      </c>
      <c r="D4900" s="5" t="s">
        <v>22</v>
      </c>
      <c r="E4900" s="6">
        <v>560.91999999999996</v>
      </c>
      <c r="F4900" s="6">
        <v>1015.87</v>
      </c>
      <c r="G4900" s="6">
        <v>1576.79</v>
      </c>
      <c r="H4900" s="6" t="str">
        <f>VLOOKUP(Tabla1[[#This Row],[Caja]],Originales!$I$3:$K$6,2,FALSE)</f>
        <v>Tenerife Sur</v>
      </c>
      <c r="I4900" s="6" t="str">
        <f>VLOOKUP(Tabla1[[#This Row],[Caja]],Originales!$I$3:$K$6,3,FALSE)</f>
        <v>Tenerife</v>
      </c>
      <c r="J4900" s="9" t="str">
        <f>VLOOKUP(Tabla1[[#This Row],[CodigoEmpleado]],Originales!$M$3:$P$13,2,FALSE)</f>
        <v>Paco</v>
      </c>
      <c r="K4900" s="10">
        <f>YEAR(Tabla1[[#This Row],[Fecha]])</f>
        <v>2012</v>
      </c>
      <c r="L4900" s="11">
        <f>MONTH(Tabla1[[#This Row],[Fecha]])</f>
        <v>10</v>
      </c>
      <c r="M4900" s="11">
        <f>DAY(Tabla1[[#This Row],[Fecha]])</f>
        <v>27</v>
      </c>
      <c r="N4900" s="11">
        <f>WEEKDAY(Tabla1[[#This Row],[Fecha]],2)</f>
        <v>6</v>
      </c>
      <c r="O4900" s="11" t="str">
        <f t="shared" si="76"/>
        <v>Sábado</v>
      </c>
    </row>
    <row r="4901" spans="1:15" x14ac:dyDescent="0.25">
      <c r="A4901" s="4">
        <v>41209</v>
      </c>
      <c r="B4901">
        <v>2</v>
      </c>
      <c r="C4901">
        <v>2</v>
      </c>
      <c r="D4901" s="5" t="s">
        <v>27</v>
      </c>
      <c r="E4901" s="6">
        <v>674.65</v>
      </c>
      <c r="F4901" s="6">
        <v>1055.6400000000001</v>
      </c>
      <c r="G4901" s="6">
        <v>1730.29</v>
      </c>
      <c r="H4901" s="6" t="str">
        <f>VLOOKUP(Tabla1[[#This Row],[Caja]],Originales!$I$3:$K$6,2,FALSE)</f>
        <v>Tenerife Sur</v>
      </c>
      <c r="I4901" s="6" t="str">
        <f>VLOOKUP(Tabla1[[#This Row],[Caja]],Originales!$I$3:$K$6,3,FALSE)</f>
        <v>Tenerife</v>
      </c>
      <c r="J4901" s="9" t="str">
        <f>VLOOKUP(Tabla1[[#This Row],[CodigoEmpleado]],Originales!$M$3:$P$13,2,FALSE)</f>
        <v>Bea</v>
      </c>
      <c r="K4901" s="10">
        <f>YEAR(Tabla1[[#This Row],[Fecha]])</f>
        <v>2012</v>
      </c>
      <c r="L4901" s="11">
        <f>MONTH(Tabla1[[#This Row],[Fecha]])</f>
        <v>10</v>
      </c>
      <c r="M4901" s="11">
        <f>DAY(Tabla1[[#This Row],[Fecha]])</f>
        <v>27</v>
      </c>
      <c r="N4901" s="11">
        <f>WEEKDAY(Tabla1[[#This Row],[Fecha]],2)</f>
        <v>6</v>
      </c>
      <c r="O4901" s="11" t="str">
        <f t="shared" si="76"/>
        <v>Sábado</v>
      </c>
    </row>
    <row r="4902" spans="1:15" x14ac:dyDescent="0.25">
      <c r="A4902" s="4">
        <v>41209</v>
      </c>
      <c r="B4902">
        <v>3</v>
      </c>
      <c r="C4902">
        <v>1</v>
      </c>
      <c r="D4902" s="5" t="s">
        <v>32</v>
      </c>
      <c r="E4902" s="6">
        <v>615.38</v>
      </c>
      <c r="F4902" s="6">
        <v>1179.3699999999999</v>
      </c>
      <c r="G4902" s="6">
        <v>1794.75</v>
      </c>
      <c r="H4902" s="6" t="str">
        <f>VLOOKUP(Tabla1[[#This Row],[Caja]],Originales!$I$3:$K$6,2,FALSE)</f>
        <v>Las Canteras</v>
      </c>
      <c r="I4902" s="6" t="str">
        <f>VLOOKUP(Tabla1[[#This Row],[Caja]],Originales!$I$3:$K$6,3,FALSE)</f>
        <v>Las Palmas</v>
      </c>
      <c r="J4902" s="9" t="str">
        <f>VLOOKUP(Tabla1[[#This Row],[CodigoEmpleado]],Originales!$M$3:$P$13,2,FALSE)</f>
        <v>Ana</v>
      </c>
      <c r="K4902" s="10">
        <f>YEAR(Tabla1[[#This Row],[Fecha]])</f>
        <v>2012</v>
      </c>
      <c r="L4902" s="11">
        <f>MONTH(Tabla1[[#This Row],[Fecha]])</f>
        <v>10</v>
      </c>
      <c r="M4902" s="11">
        <f>DAY(Tabla1[[#This Row],[Fecha]])</f>
        <v>27</v>
      </c>
      <c r="N4902" s="11">
        <f>WEEKDAY(Tabla1[[#This Row],[Fecha]],2)</f>
        <v>6</v>
      </c>
      <c r="O4902" s="11" t="str">
        <f t="shared" si="76"/>
        <v>Sábado</v>
      </c>
    </row>
    <row r="4903" spans="1:15" x14ac:dyDescent="0.25">
      <c r="A4903" s="4">
        <v>41209</v>
      </c>
      <c r="B4903">
        <v>3</v>
      </c>
      <c r="C4903">
        <v>2</v>
      </c>
      <c r="D4903" s="5" t="s">
        <v>37</v>
      </c>
      <c r="E4903" s="6">
        <v>652.57000000000005</v>
      </c>
      <c r="F4903" s="6">
        <v>1000.12</v>
      </c>
      <c r="G4903" s="6">
        <v>1652.69</v>
      </c>
      <c r="H4903" s="6" t="str">
        <f>VLOOKUP(Tabla1[[#This Row],[Caja]],Originales!$I$3:$K$6,2,FALSE)</f>
        <v>Las Canteras</v>
      </c>
      <c r="I4903" s="6" t="str">
        <f>VLOOKUP(Tabla1[[#This Row],[Caja]],Originales!$I$3:$K$6,3,FALSE)</f>
        <v>Las Palmas</v>
      </c>
      <c r="J4903" s="9" t="str">
        <f>VLOOKUP(Tabla1[[#This Row],[CodigoEmpleado]],Originales!$M$3:$P$13,2,FALSE)</f>
        <v>Luis</v>
      </c>
      <c r="K4903" s="10">
        <f>YEAR(Tabla1[[#This Row],[Fecha]])</f>
        <v>2012</v>
      </c>
      <c r="L4903" s="11">
        <f>MONTH(Tabla1[[#This Row],[Fecha]])</f>
        <v>10</v>
      </c>
      <c r="M4903" s="11">
        <f>DAY(Tabla1[[#This Row],[Fecha]])</f>
        <v>27</v>
      </c>
      <c r="N4903" s="11">
        <f>WEEKDAY(Tabla1[[#This Row],[Fecha]],2)</f>
        <v>6</v>
      </c>
      <c r="O4903" s="11" t="str">
        <f t="shared" si="76"/>
        <v>Sábado</v>
      </c>
    </row>
    <row r="4904" spans="1:15" x14ac:dyDescent="0.25">
      <c r="A4904" s="4">
        <v>41209</v>
      </c>
      <c r="B4904">
        <v>4</v>
      </c>
      <c r="C4904">
        <v>1</v>
      </c>
      <c r="D4904" s="5" t="s">
        <v>40</v>
      </c>
      <c r="E4904" s="6">
        <v>496.28</v>
      </c>
      <c r="F4904" s="6">
        <v>1089.43</v>
      </c>
      <c r="G4904" s="6">
        <v>1585.71</v>
      </c>
      <c r="H4904" s="6" t="str">
        <f>VLOOKUP(Tabla1[[#This Row],[Caja]],Originales!$I$3:$K$6,2,FALSE)</f>
        <v>Telde</v>
      </c>
      <c r="I4904" s="6" t="str">
        <f>VLOOKUP(Tabla1[[#This Row],[Caja]],Originales!$I$3:$K$6,3,FALSE)</f>
        <v>Las Palmas</v>
      </c>
      <c r="J4904" s="9" t="str">
        <f>VLOOKUP(Tabla1[[#This Row],[CodigoEmpleado]],Originales!$M$3:$P$13,2,FALSE)</f>
        <v>Pepe</v>
      </c>
      <c r="K4904" s="10">
        <f>YEAR(Tabla1[[#This Row],[Fecha]])</f>
        <v>2012</v>
      </c>
      <c r="L4904" s="11">
        <f>MONTH(Tabla1[[#This Row],[Fecha]])</f>
        <v>10</v>
      </c>
      <c r="M4904" s="11">
        <f>DAY(Tabla1[[#This Row],[Fecha]])</f>
        <v>27</v>
      </c>
      <c r="N4904" s="11">
        <f>WEEKDAY(Tabla1[[#This Row],[Fecha]],2)</f>
        <v>6</v>
      </c>
      <c r="O4904" s="11" t="str">
        <f t="shared" si="76"/>
        <v>Sábado</v>
      </c>
    </row>
    <row r="4905" spans="1:15" x14ac:dyDescent="0.25">
      <c r="A4905" s="4">
        <v>41209</v>
      </c>
      <c r="B4905">
        <v>4</v>
      </c>
      <c r="C4905">
        <v>2</v>
      </c>
      <c r="D4905" s="5" t="s">
        <v>41</v>
      </c>
      <c r="E4905" s="6">
        <v>679.16</v>
      </c>
      <c r="F4905" s="6">
        <v>1036.81</v>
      </c>
      <c r="G4905" s="6">
        <v>1715.97</v>
      </c>
      <c r="H4905" s="6" t="str">
        <f>VLOOKUP(Tabla1[[#This Row],[Caja]],Originales!$I$3:$K$6,2,FALSE)</f>
        <v>Telde</v>
      </c>
      <c r="I4905" s="6" t="str">
        <f>VLOOKUP(Tabla1[[#This Row],[Caja]],Originales!$I$3:$K$6,3,FALSE)</f>
        <v>Las Palmas</v>
      </c>
      <c r="J4905" s="9" t="str">
        <f>VLOOKUP(Tabla1[[#This Row],[CodigoEmpleado]],Originales!$M$3:$P$13,2,FALSE)</f>
        <v>Javi</v>
      </c>
      <c r="K4905" s="10">
        <f>YEAR(Tabla1[[#This Row],[Fecha]])</f>
        <v>2012</v>
      </c>
      <c r="L4905" s="11">
        <f>MONTH(Tabla1[[#This Row],[Fecha]])</f>
        <v>10</v>
      </c>
      <c r="M4905" s="11">
        <f>DAY(Tabla1[[#This Row],[Fecha]])</f>
        <v>27</v>
      </c>
      <c r="N4905" s="11">
        <f>WEEKDAY(Tabla1[[#This Row],[Fecha]],2)</f>
        <v>6</v>
      </c>
      <c r="O4905" s="11" t="str">
        <f t="shared" si="76"/>
        <v>Sábado</v>
      </c>
    </row>
    <row r="4906" spans="1:15" x14ac:dyDescent="0.25">
      <c r="A4906" s="4">
        <v>41210</v>
      </c>
      <c r="B4906">
        <v>1</v>
      </c>
      <c r="C4906">
        <v>1</v>
      </c>
      <c r="D4906" s="5" t="s">
        <v>43</v>
      </c>
      <c r="E4906" s="6">
        <v>646.28</v>
      </c>
      <c r="F4906" s="6">
        <v>1149.75</v>
      </c>
      <c r="G4906" s="6">
        <v>1796.03</v>
      </c>
      <c r="H4906" s="6" t="str">
        <f>VLOOKUP(Tabla1[[#This Row],[Caja]],Originales!$I$3:$K$6,2,FALSE)</f>
        <v>Tenerife Norte</v>
      </c>
      <c r="I4906" s="6" t="str">
        <f>VLOOKUP(Tabla1[[#This Row],[Caja]],Originales!$I$3:$K$6,3,FALSE)</f>
        <v>Tenerife</v>
      </c>
      <c r="J4906" s="9" t="str">
        <f>VLOOKUP(Tabla1[[#This Row],[CodigoEmpleado]],Originales!$M$3:$P$13,2,FALSE)</f>
        <v>Jose</v>
      </c>
      <c r="K4906" s="10">
        <f>YEAR(Tabla1[[#This Row],[Fecha]])</f>
        <v>2012</v>
      </c>
      <c r="L4906" s="11">
        <f>MONTH(Tabla1[[#This Row],[Fecha]])</f>
        <v>10</v>
      </c>
      <c r="M4906" s="11">
        <f>DAY(Tabla1[[#This Row],[Fecha]])</f>
        <v>28</v>
      </c>
      <c r="N4906" s="11">
        <f>WEEKDAY(Tabla1[[#This Row],[Fecha]],2)</f>
        <v>7</v>
      </c>
      <c r="O4906" s="11" t="str">
        <f t="shared" si="76"/>
        <v>Domingo</v>
      </c>
    </row>
    <row r="4907" spans="1:15" x14ac:dyDescent="0.25">
      <c r="A4907" s="4">
        <v>41210</v>
      </c>
      <c r="B4907">
        <v>1</v>
      </c>
      <c r="C4907">
        <v>2</v>
      </c>
      <c r="D4907" s="5" t="s">
        <v>47</v>
      </c>
      <c r="E4907" s="6">
        <v>549.85</v>
      </c>
      <c r="F4907" s="6">
        <v>1011.13</v>
      </c>
      <c r="G4907" s="6">
        <v>1560.98</v>
      </c>
      <c r="H4907" s="6" t="str">
        <f>VLOOKUP(Tabla1[[#This Row],[Caja]],Originales!$I$3:$K$6,2,FALSE)</f>
        <v>Tenerife Norte</v>
      </c>
      <c r="I4907" s="6" t="str">
        <f>VLOOKUP(Tabla1[[#This Row],[Caja]],Originales!$I$3:$K$6,3,FALSE)</f>
        <v>Tenerife</v>
      </c>
      <c r="J4907" s="9" t="str">
        <f>VLOOKUP(Tabla1[[#This Row],[CodigoEmpleado]],Originales!$M$3:$P$13,2,FALSE)</f>
        <v>Toño</v>
      </c>
      <c r="K4907" s="10">
        <f>YEAR(Tabla1[[#This Row],[Fecha]])</f>
        <v>2012</v>
      </c>
      <c r="L4907" s="11">
        <f>MONTH(Tabla1[[#This Row],[Fecha]])</f>
        <v>10</v>
      </c>
      <c r="M4907" s="11">
        <f>DAY(Tabla1[[#This Row],[Fecha]])</f>
        <v>28</v>
      </c>
      <c r="N4907" s="11">
        <f>WEEKDAY(Tabla1[[#This Row],[Fecha]],2)</f>
        <v>7</v>
      </c>
      <c r="O4907" s="11" t="str">
        <f t="shared" si="76"/>
        <v>Domingo</v>
      </c>
    </row>
    <row r="4908" spans="1:15" x14ac:dyDescent="0.25">
      <c r="A4908" s="4">
        <v>41210</v>
      </c>
      <c r="B4908">
        <v>2</v>
      </c>
      <c r="C4908">
        <v>1</v>
      </c>
      <c r="D4908" s="5" t="s">
        <v>24</v>
      </c>
      <c r="E4908" s="6">
        <v>511.19</v>
      </c>
      <c r="F4908" s="6">
        <v>1031.98</v>
      </c>
      <c r="G4908" s="6">
        <v>1543.17</v>
      </c>
      <c r="H4908" s="6" t="str">
        <f>VLOOKUP(Tabla1[[#This Row],[Caja]],Originales!$I$3:$K$6,2,FALSE)</f>
        <v>Tenerife Sur</v>
      </c>
      <c r="I4908" s="6" t="str">
        <f>VLOOKUP(Tabla1[[#This Row],[Caja]],Originales!$I$3:$K$6,3,FALSE)</f>
        <v>Tenerife</v>
      </c>
      <c r="J4908" s="9" t="str">
        <f>VLOOKUP(Tabla1[[#This Row],[CodigoEmpleado]],Originales!$M$3:$P$13,2,FALSE)</f>
        <v>Ana</v>
      </c>
      <c r="K4908" s="10">
        <f>YEAR(Tabla1[[#This Row],[Fecha]])</f>
        <v>2012</v>
      </c>
      <c r="L4908" s="11">
        <f>MONTH(Tabla1[[#This Row],[Fecha]])</f>
        <v>10</v>
      </c>
      <c r="M4908" s="11">
        <f>DAY(Tabla1[[#This Row],[Fecha]])</f>
        <v>28</v>
      </c>
      <c r="N4908" s="11">
        <f>WEEKDAY(Tabla1[[#This Row],[Fecha]],2)</f>
        <v>7</v>
      </c>
      <c r="O4908" s="11" t="str">
        <f t="shared" si="76"/>
        <v>Domingo</v>
      </c>
    </row>
    <row r="4909" spans="1:15" x14ac:dyDescent="0.25">
      <c r="A4909" s="4">
        <v>41210</v>
      </c>
      <c r="B4909">
        <v>2</v>
      </c>
      <c r="C4909">
        <v>2</v>
      </c>
      <c r="D4909" s="5" t="s">
        <v>30</v>
      </c>
      <c r="E4909" s="6">
        <v>605.55999999999995</v>
      </c>
      <c r="F4909" s="6">
        <v>1213.02</v>
      </c>
      <c r="G4909" s="6">
        <v>1818.58</v>
      </c>
      <c r="H4909" s="6" t="str">
        <f>VLOOKUP(Tabla1[[#This Row],[Caja]],Originales!$I$3:$K$6,2,FALSE)</f>
        <v>Tenerife Sur</v>
      </c>
      <c r="I4909" s="6" t="str">
        <f>VLOOKUP(Tabla1[[#This Row],[Caja]],Originales!$I$3:$K$6,3,FALSE)</f>
        <v>Tenerife</v>
      </c>
      <c r="J4909" s="9" t="str">
        <f>VLOOKUP(Tabla1[[#This Row],[CodigoEmpleado]],Originales!$M$3:$P$13,2,FALSE)</f>
        <v>Juan</v>
      </c>
      <c r="K4909" s="10">
        <f>YEAR(Tabla1[[#This Row],[Fecha]])</f>
        <v>2012</v>
      </c>
      <c r="L4909" s="11">
        <f>MONTH(Tabla1[[#This Row],[Fecha]])</f>
        <v>10</v>
      </c>
      <c r="M4909" s="11">
        <f>DAY(Tabla1[[#This Row],[Fecha]])</f>
        <v>28</v>
      </c>
      <c r="N4909" s="11">
        <f>WEEKDAY(Tabla1[[#This Row],[Fecha]],2)</f>
        <v>7</v>
      </c>
      <c r="O4909" s="11" t="str">
        <f t="shared" si="76"/>
        <v>Domingo</v>
      </c>
    </row>
    <row r="4910" spans="1:15" x14ac:dyDescent="0.25">
      <c r="A4910" s="4">
        <v>41210</v>
      </c>
      <c r="B4910">
        <v>3</v>
      </c>
      <c r="C4910">
        <v>1</v>
      </c>
      <c r="D4910" s="5" t="s">
        <v>16</v>
      </c>
      <c r="E4910" s="6">
        <v>567.61</v>
      </c>
      <c r="F4910" s="6">
        <v>1019.59</v>
      </c>
      <c r="G4910" s="6">
        <v>1587.2</v>
      </c>
      <c r="H4910" s="6" t="str">
        <f>VLOOKUP(Tabla1[[#This Row],[Caja]],Originales!$I$3:$K$6,2,FALSE)</f>
        <v>Las Canteras</v>
      </c>
      <c r="I4910" s="6" t="str">
        <f>VLOOKUP(Tabla1[[#This Row],[Caja]],Originales!$I$3:$K$6,3,FALSE)</f>
        <v>Las Palmas</v>
      </c>
      <c r="J4910" s="9" t="str">
        <f>VLOOKUP(Tabla1[[#This Row],[CodigoEmpleado]],Originales!$M$3:$P$13,2,FALSE)</f>
        <v>Jorge</v>
      </c>
      <c r="K4910" s="10">
        <f>YEAR(Tabla1[[#This Row],[Fecha]])</f>
        <v>2012</v>
      </c>
      <c r="L4910" s="11">
        <f>MONTH(Tabla1[[#This Row],[Fecha]])</f>
        <v>10</v>
      </c>
      <c r="M4910" s="11">
        <f>DAY(Tabla1[[#This Row],[Fecha]])</f>
        <v>28</v>
      </c>
      <c r="N4910" s="11">
        <f>WEEKDAY(Tabla1[[#This Row],[Fecha]],2)</f>
        <v>7</v>
      </c>
      <c r="O4910" s="11" t="str">
        <f t="shared" si="76"/>
        <v>Domingo</v>
      </c>
    </row>
    <row r="4911" spans="1:15" x14ac:dyDescent="0.25">
      <c r="A4911" s="4">
        <v>41210</v>
      </c>
      <c r="B4911">
        <v>3</v>
      </c>
      <c r="C4911">
        <v>2</v>
      </c>
      <c r="D4911" s="5" t="s">
        <v>22</v>
      </c>
      <c r="E4911" s="6">
        <v>549.92999999999995</v>
      </c>
      <c r="F4911" s="6">
        <v>1113.95</v>
      </c>
      <c r="G4911" s="6">
        <v>1663.88</v>
      </c>
      <c r="H4911" s="6" t="str">
        <f>VLOOKUP(Tabla1[[#This Row],[Caja]],Originales!$I$3:$K$6,2,FALSE)</f>
        <v>Las Canteras</v>
      </c>
      <c r="I4911" s="6" t="str">
        <f>VLOOKUP(Tabla1[[#This Row],[Caja]],Originales!$I$3:$K$6,3,FALSE)</f>
        <v>Las Palmas</v>
      </c>
      <c r="J4911" s="9" t="str">
        <f>VLOOKUP(Tabla1[[#This Row],[CodigoEmpleado]],Originales!$M$3:$P$13,2,FALSE)</f>
        <v>Paco</v>
      </c>
      <c r="K4911" s="10">
        <f>YEAR(Tabla1[[#This Row],[Fecha]])</f>
        <v>2012</v>
      </c>
      <c r="L4911" s="11">
        <f>MONTH(Tabla1[[#This Row],[Fecha]])</f>
        <v>10</v>
      </c>
      <c r="M4911" s="11">
        <f>DAY(Tabla1[[#This Row],[Fecha]])</f>
        <v>28</v>
      </c>
      <c r="N4911" s="11">
        <f>WEEKDAY(Tabla1[[#This Row],[Fecha]],2)</f>
        <v>7</v>
      </c>
      <c r="O4911" s="11" t="str">
        <f t="shared" si="76"/>
        <v>Domingo</v>
      </c>
    </row>
    <row r="4912" spans="1:15" x14ac:dyDescent="0.25">
      <c r="A4912" s="4">
        <v>41210</v>
      </c>
      <c r="B4912">
        <v>4</v>
      </c>
      <c r="C4912">
        <v>1</v>
      </c>
      <c r="D4912" s="5" t="s">
        <v>27</v>
      </c>
      <c r="E4912" s="6">
        <v>511.97</v>
      </c>
      <c r="F4912" s="6">
        <v>1069.5999999999999</v>
      </c>
      <c r="G4912" s="6">
        <v>1581.57</v>
      </c>
      <c r="H4912" s="6" t="str">
        <f>VLOOKUP(Tabla1[[#This Row],[Caja]],Originales!$I$3:$K$6,2,FALSE)</f>
        <v>Telde</v>
      </c>
      <c r="I4912" s="6" t="str">
        <f>VLOOKUP(Tabla1[[#This Row],[Caja]],Originales!$I$3:$K$6,3,FALSE)</f>
        <v>Las Palmas</v>
      </c>
      <c r="J4912" s="9" t="str">
        <f>VLOOKUP(Tabla1[[#This Row],[CodigoEmpleado]],Originales!$M$3:$P$13,2,FALSE)</f>
        <v>Bea</v>
      </c>
      <c r="K4912" s="10">
        <f>YEAR(Tabla1[[#This Row],[Fecha]])</f>
        <v>2012</v>
      </c>
      <c r="L4912" s="11">
        <f>MONTH(Tabla1[[#This Row],[Fecha]])</f>
        <v>10</v>
      </c>
      <c r="M4912" s="11">
        <f>DAY(Tabla1[[#This Row],[Fecha]])</f>
        <v>28</v>
      </c>
      <c r="N4912" s="11">
        <f>WEEKDAY(Tabla1[[#This Row],[Fecha]],2)</f>
        <v>7</v>
      </c>
      <c r="O4912" s="11" t="str">
        <f t="shared" si="76"/>
        <v>Domingo</v>
      </c>
    </row>
    <row r="4913" spans="1:15" x14ac:dyDescent="0.25">
      <c r="A4913" s="4">
        <v>41210</v>
      </c>
      <c r="B4913">
        <v>4</v>
      </c>
      <c r="C4913">
        <v>2</v>
      </c>
      <c r="D4913" s="5" t="s">
        <v>32</v>
      </c>
      <c r="E4913" s="6">
        <v>731.46</v>
      </c>
      <c r="F4913" s="6">
        <v>1359.26</v>
      </c>
      <c r="G4913" s="6">
        <v>2090.7199999999998</v>
      </c>
      <c r="H4913" s="6" t="str">
        <f>VLOOKUP(Tabla1[[#This Row],[Caja]],Originales!$I$3:$K$6,2,FALSE)</f>
        <v>Telde</v>
      </c>
      <c r="I4913" s="6" t="str">
        <f>VLOOKUP(Tabla1[[#This Row],[Caja]],Originales!$I$3:$K$6,3,FALSE)</f>
        <v>Las Palmas</v>
      </c>
      <c r="J4913" s="9" t="str">
        <f>VLOOKUP(Tabla1[[#This Row],[CodigoEmpleado]],Originales!$M$3:$P$13,2,FALSE)</f>
        <v>Ana</v>
      </c>
      <c r="K4913" s="10">
        <f>YEAR(Tabla1[[#This Row],[Fecha]])</f>
        <v>2012</v>
      </c>
      <c r="L4913" s="11">
        <f>MONTH(Tabla1[[#This Row],[Fecha]])</f>
        <v>10</v>
      </c>
      <c r="M4913" s="11">
        <f>DAY(Tabla1[[#This Row],[Fecha]])</f>
        <v>28</v>
      </c>
      <c r="N4913" s="11">
        <f>WEEKDAY(Tabla1[[#This Row],[Fecha]],2)</f>
        <v>7</v>
      </c>
      <c r="O4913" s="11" t="str">
        <f t="shared" si="76"/>
        <v>Domingo</v>
      </c>
    </row>
    <row r="4914" spans="1:15" x14ac:dyDescent="0.25">
      <c r="A4914" s="4">
        <v>41211</v>
      </c>
      <c r="B4914">
        <v>1</v>
      </c>
      <c r="C4914">
        <v>1</v>
      </c>
      <c r="D4914" s="5" t="s">
        <v>37</v>
      </c>
      <c r="E4914" s="6">
        <v>468.4</v>
      </c>
      <c r="F4914" s="6">
        <v>1044.8800000000001</v>
      </c>
      <c r="G4914" s="6">
        <v>1513.28</v>
      </c>
      <c r="H4914" s="6" t="str">
        <f>VLOOKUP(Tabla1[[#This Row],[Caja]],Originales!$I$3:$K$6,2,FALSE)</f>
        <v>Tenerife Norte</v>
      </c>
      <c r="I4914" s="6" t="str">
        <f>VLOOKUP(Tabla1[[#This Row],[Caja]],Originales!$I$3:$K$6,3,FALSE)</f>
        <v>Tenerife</v>
      </c>
      <c r="J4914" s="9" t="str">
        <f>VLOOKUP(Tabla1[[#This Row],[CodigoEmpleado]],Originales!$M$3:$P$13,2,FALSE)</f>
        <v>Luis</v>
      </c>
      <c r="K4914" s="10">
        <f>YEAR(Tabla1[[#This Row],[Fecha]])</f>
        <v>2012</v>
      </c>
      <c r="L4914" s="11">
        <f>MONTH(Tabla1[[#This Row],[Fecha]])</f>
        <v>10</v>
      </c>
      <c r="M4914" s="11">
        <f>DAY(Tabla1[[#This Row],[Fecha]])</f>
        <v>29</v>
      </c>
      <c r="N4914" s="11">
        <f>WEEKDAY(Tabla1[[#This Row],[Fecha]],2)</f>
        <v>1</v>
      </c>
      <c r="O4914" s="11" t="str">
        <f t="shared" si="76"/>
        <v>Lunes</v>
      </c>
    </row>
    <row r="4915" spans="1:15" x14ac:dyDescent="0.25">
      <c r="A4915" s="4">
        <v>41211</v>
      </c>
      <c r="B4915">
        <v>1</v>
      </c>
      <c r="C4915">
        <v>2</v>
      </c>
      <c r="D4915" s="5" t="s">
        <v>40</v>
      </c>
      <c r="E4915" s="6">
        <v>759.31</v>
      </c>
      <c r="F4915" s="6">
        <v>1225.69</v>
      </c>
      <c r="G4915" s="6">
        <v>1985</v>
      </c>
      <c r="H4915" s="6" t="str">
        <f>VLOOKUP(Tabla1[[#This Row],[Caja]],Originales!$I$3:$K$6,2,FALSE)</f>
        <v>Tenerife Norte</v>
      </c>
      <c r="I4915" s="6" t="str">
        <f>VLOOKUP(Tabla1[[#This Row],[Caja]],Originales!$I$3:$K$6,3,FALSE)</f>
        <v>Tenerife</v>
      </c>
      <c r="J4915" s="9" t="str">
        <f>VLOOKUP(Tabla1[[#This Row],[CodigoEmpleado]],Originales!$M$3:$P$13,2,FALSE)</f>
        <v>Pepe</v>
      </c>
      <c r="K4915" s="10">
        <f>YEAR(Tabla1[[#This Row],[Fecha]])</f>
        <v>2012</v>
      </c>
      <c r="L4915" s="11">
        <f>MONTH(Tabla1[[#This Row],[Fecha]])</f>
        <v>10</v>
      </c>
      <c r="M4915" s="11">
        <f>DAY(Tabla1[[#This Row],[Fecha]])</f>
        <v>29</v>
      </c>
      <c r="N4915" s="11">
        <f>WEEKDAY(Tabla1[[#This Row],[Fecha]],2)</f>
        <v>1</v>
      </c>
      <c r="O4915" s="11" t="str">
        <f t="shared" si="76"/>
        <v>Lunes</v>
      </c>
    </row>
    <row r="4916" spans="1:15" x14ac:dyDescent="0.25">
      <c r="A4916" s="4">
        <v>41211</v>
      </c>
      <c r="B4916">
        <v>2</v>
      </c>
      <c r="C4916">
        <v>1</v>
      </c>
      <c r="D4916" s="5" t="s">
        <v>41</v>
      </c>
      <c r="E4916" s="6">
        <v>598.22</v>
      </c>
      <c r="F4916" s="6">
        <v>1176.3599999999999</v>
      </c>
      <c r="G4916" s="6">
        <v>1774.58</v>
      </c>
      <c r="H4916" s="6" t="str">
        <f>VLOOKUP(Tabla1[[#This Row],[Caja]],Originales!$I$3:$K$6,2,FALSE)</f>
        <v>Tenerife Sur</v>
      </c>
      <c r="I4916" s="6" t="str">
        <f>VLOOKUP(Tabla1[[#This Row],[Caja]],Originales!$I$3:$K$6,3,FALSE)</f>
        <v>Tenerife</v>
      </c>
      <c r="J4916" s="9" t="str">
        <f>VLOOKUP(Tabla1[[#This Row],[CodigoEmpleado]],Originales!$M$3:$P$13,2,FALSE)</f>
        <v>Javi</v>
      </c>
      <c r="K4916" s="10">
        <f>YEAR(Tabla1[[#This Row],[Fecha]])</f>
        <v>2012</v>
      </c>
      <c r="L4916" s="11">
        <f>MONTH(Tabla1[[#This Row],[Fecha]])</f>
        <v>10</v>
      </c>
      <c r="M4916" s="11">
        <f>DAY(Tabla1[[#This Row],[Fecha]])</f>
        <v>29</v>
      </c>
      <c r="N4916" s="11">
        <f>WEEKDAY(Tabla1[[#This Row],[Fecha]],2)</f>
        <v>1</v>
      </c>
      <c r="O4916" s="11" t="str">
        <f t="shared" si="76"/>
        <v>Lunes</v>
      </c>
    </row>
    <row r="4917" spans="1:15" x14ac:dyDescent="0.25">
      <c r="A4917" s="4">
        <v>41211</v>
      </c>
      <c r="B4917">
        <v>2</v>
      </c>
      <c r="C4917">
        <v>2</v>
      </c>
      <c r="D4917" s="5" t="s">
        <v>43</v>
      </c>
      <c r="E4917" s="6">
        <v>600.16</v>
      </c>
      <c r="F4917" s="6">
        <v>1151.83</v>
      </c>
      <c r="G4917" s="6">
        <v>1751.99</v>
      </c>
      <c r="H4917" s="6" t="str">
        <f>VLOOKUP(Tabla1[[#This Row],[Caja]],Originales!$I$3:$K$6,2,FALSE)</f>
        <v>Tenerife Sur</v>
      </c>
      <c r="I4917" s="6" t="str">
        <f>VLOOKUP(Tabla1[[#This Row],[Caja]],Originales!$I$3:$K$6,3,FALSE)</f>
        <v>Tenerife</v>
      </c>
      <c r="J4917" s="9" t="str">
        <f>VLOOKUP(Tabla1[[#This Row],[CodigoEmpleado]],Originales!$M$3:$P$13,2,FALSE)</f>
        <v>Jose</v>
      </c>
      <c r="K4917" s="10">
        <f>YEAR(Tabla1[[#This Row],[Fecha]])</f>
        <v>2012</v>
      </c>
      <c r="L4917" s="11">
        <f>MONTH(Tabla1[[#This Row],[Fecha]])</f>
        <v>10</v>
      </c>
      <c r="M4917" s="11">
        <f>DAY(Tabla1[[#This Row],[Fecha]])</f>
        <v>29</v>
      </c>
      <c r="N4917" s="11">
        <f>WEEKDAY(Tabla1[[#This Row],[Fecha]],2)</f>
        <v>1</v>
      </c>
      <c r="O4917" s="11" t="str">
        <f t="shared" si="76"/>
        <v>Lunes</v>
      </c>
    </row>
    <row r="4918" spans="1:15" x14ac:dyDescent="0.25">
      <c r="A4918" s="4">
        <v>41211</v>
      </c>
      <c r="B4918">
        <v>3</v>
      </c>
      <c r="C4918">
        <v>1</v>
      </c>
      <c r="D4918" s="5" t="s">
        <v>47</v>
      </c>
      <c r="E4918" s="6">
        <v>697.16</v>
      </c>
      <c r="F4918" s="6">
        <v>1098.6199999999999</v>
      </c>
      <c r="G4918" s="6">
        <v>1795.78</v>
      </c>
      <c r="H4918" s="6" t="str">
        <f>VLOOKUP(Tabla1[[#This Row],[Caja]],Originales!$I$3:$K$6,2,FALSE)</f>
        <v>Las Canteras</v>
      </c>
      <c r="I4918" s="6" t="str">
        <f>VLOOKUP(Tabla1[[#This Row],[Caja]],Originales!$I$3:$K$6,3,FALSE)</f>
        <v>Las Palmas</v>
      </c>
      <c r="J4918" s="9" t="str">
        <f>VLOOKUP(Tabla1[[#This Row],[CodigoEmpleado]],Originales!$M$3:$P$13,2,FALSE)</f>
        <v>Toño</v>
      </c>
      <c r="K4918" s="10">
        <f>YEAR(Tabla1[[#This Row],[Fecha]])</f>
        <v>2012</v>
      </c>
      <c r="L4918" s="11">
        <f>MONTH(Tabla1[[#This Row],[Fecha]])</f>
        <v>10</v>
      </c>
      <c r="M4918" s="11">
        <f>DAY(Tabla1[[#This Row],[Fecha]])</f>
        <v>29</v>
      </c>
      <c r="N4918" s="11">
        <f>WEEKDAY(Tabla1[[#This Row],[Fecha]],2)</f>
        <v>1</v>
      </c>
      <c r="O4918" s="11" t="str">
        <f t="shared" si="76"/>
        <v>Lunes</v>
      </c>
    </row>
    <row r="4919" spans="1:15" x14ac:dyDescent="0.25">
      <c r="A4919" s="4">
        <v>41211</v>
      </c>
      <c r="B4919">
        <v>3</v>
      </c>
      <c r="C4919">
        <v>2</v>
      </c>
      <c r="D4919" s="5" t="s">
        <v>24</v>
      </c>
      <c r="E4919" s="6">
        <v>655.58</v>
      </c>
      <c r="F4919" s="6">
        <v>1085.25</v>
      </c>
      <c r="G4919" s="6">
        <v>1740.83</v>
      </c>
      <c r="H4919" s="6" t="str">
        <f>VLOOKUP(Tabla1[[#This Row],[Caja]],Originales!$I$3:$K$6,2,FALSE)</f>
        <v>Las Canteras</v>
      </c>
      <c r="I4919" s="6" t="str">
        <f>VLOOKUP(Tabla1[[#This Row],[Caja]],Originales!$I$3:$K$6,3,FALSE)</f>
        <v>Las Palmas</v>
      </c>
      <c r="J4919" s="9" t="str">
        <f>VLOOKUP(Tabla1[[#This Row],[CodigoEmpleado]],Originales!$M$3:$P$13,2,FALSE)</f>
        <v>Ana</v>
      </c>
      <c r="K4919" s="10">
        <f>YEAR(Tabla1[[#This Row],[Fecha]])</f>
        <v>2012</v>
      </c>
      <c r="L4919" s="11">
        <f>MONTH(Tabla1[[#This Row],[Fecha]])</f>
        <v>10</v>
      </c>
      <c r="M4919" s="11">
        <f>DAY(Tabla1[[#This Row],[Fecha]])</f>
        <v>29</v>
      </c>
      <c r="N4919" s="11">
        <f>WEEKDAY(Tabla1[[#This Row],[Fecha]],2)</f>
        <v>1</v>
      </c>
      <c r="O4919" s="11" t="str">
        <f t="shared" si="76"/>
        <v>Lunes</v>
      </c>
    </row>
    <row r="4920" spans="1:15" x14ac:dyDescent="0.25">
      <c r="A4920" s="4">
        <v>41211</v>
      </c>
      <c r="B4920">
        <v>4</v>
      </c>
      <c r="C4920">
        <v>1</v>
      </c>
      <c r="D4920" s="5" t="s">
        <v>30</v>
      </c>
      <c r="E4920" s="6">
        <v>528.45000000000005</v>
      </c>
      <c r="F4920" s="6">
        <v>1039.53</v>
      </c>
      <c r="G4920" s="6">
        <v>1567.98</v>
      </c>
      <c r="H4920" s="6" t="str">
        <f>VLOOKUP(Tabla1[[#This Row],[Caja]],Originales!$I$3:$K$6,2,FALSE)</f>
        <v>Telde</v>
      </c>
      <c r="I4920" s="6" t="str">
        <f>VLOOKUP(Tabla1[[#This Row],[Caja]],Originales!$I$3:$K$6,3,FALSE)</f>
        <v>Las Palmas</v>
      </c>
      <c r="J4920" s="9" t="str">
        <f>VLOOKUP(Tabla1[[#This Row],[CodigoEmpleado]],Originales!$M$3:$P$13,2,FALSE)</f>
        <v>Juan</v>
      </c>
      <c r="K4920" s="10">
        <f>YEAR(Tabla1[[#This Row],[Fecha]])</f>
        <v>2012</v>
      </c>
      <c r="L4920" s="11">
        <f>MONTH(Tabla1[[#This Row],[Fecha]])</f>
        <v>10</v>
      </c>
      <c r="M4920" s="11">
        <f>DAY(Tabla1[[#This Row],[Fecha]])</f>
        <v>29</v>
      </c>
      <c r="N4920" s="11">
        <f>WEEKDAY(Tabla1[[#This Row],[Fecha]],2)</f>
        <v>1</v>
      </c>
      <c r="O4920" s="11" t="str">
        <f t="shared" si="76"/>
        <v>Lunes</v>
      </c>
    </row>
    <row r="4921" spans="1:15" x14ac:dyDescent="0.25">
      <c r="A4921" s="4">
        <v>41211</v>
      </c>
      <c r="B4921">
        <v>4</v>
      </c>
      <c r="C4921">
        <v>2</v>
      </c>
      <c r="D4921" s="5" t="s">
        <v>16</v>
      </c>
      <c r="E4921" s="6">
        <v>810.87</v>
      </c>
      <c r="F4921" s="6">
        <v>1244.32</v>
      </c>
      <c r="G4921" s="6">
        <v>2055.19</v>
      </c>
      <c r="H4921" s="6" t="str">
        <f>VLOOKUP(Tabla1[[#This Row],[Caja]],Originales!$I$3:$K$6,2,FALSE)</f>
        <v>Telde</v>
      </c>
      <c r="I4921" s="6" t="str">
        <f>VLOOKUP(Tabla1[[#This Row],[Caja]],Originales!$I$3:$K$6,3,FALSE)</f>
        <v>Las Palmas</v>
      </c>
      <c r="J4921" s="9" t="str">
        <f>VLOOKUP(Tabla1[[#This Row],[CodigoEmpleado]],Originales!$M$3:$P$13,2,FALSE)</f>
        <v>Jorge</v>
      </c>
      <c r="K4921" s="10">
        <f>YEAR(Tabla1[[#This Row],[Fecha]])</f>
        <v>2012</v>
      </c>
      <c r="L4921" s="11">
        <f>MONTH(Tabla1[[#This Row],[Fecha]])</f>
        <v>10</v>
      </c>
      <c r="M4921" s="11">
        <f>DAY(Tabla1[[#This Row],[Fecha]])</f>
        <v>29</v>
      </c>
      <c r="N4921" s="11">
        <f>WEEKDAY(Tabla1[[#This Row],[Fecha]],2)</f>
        <v>1</v>
      </c>
      <c r="O4921" s="11" t="str">
        <f t="shared" si="76"/>
        <v>Lunes</v>
      </c>
    </row>
    <row r="4922" spans="1:15" x14ac:dyDescent="0.25">
      <c r="A4922" s="4">
        <v>41212</v>
      </c>
      <c r="B4922">
        <v>1</v>
      </c>
      <c r="C4922">
        <v>1</v>
      </c>
      <c r="D4922" s="5" t="s">
        <v>22</v>
      </c>
      <c r="E4922" s="6">
        <v>556.01</v>
      </c>
      <c r="F4922" s="6">
        <v>1199.1300000000001</v>
      </c>
      <c r="G4922" s="6">
        <v>1755.14</v>
      </c>
      <c r="H4922" s="6" t="str">
        <f>VLOOKUP(Tabla1[[#This Row],[Caja]],Originales!$I$3:$K$6,2,FALSE)</f>
        <v>Tenerife Norte</v>
      </c>
      <c r="I4922" s="6" t="str">
        <f>VLOOKUP(Tabla1[[#This Row],[Caja]],Originales!$I$3:$K$6,3,FALSE)</f>
        <v>Tenerife</v>
      </c>
      <c r="J4922" s="9" t="str">
        <f>VLOOKUP(Tabla1[[#This Row],[CodigoEmpleado]],Originales!$M$3:$P$13,2,FALSE)</f>
        <v>Paco</v>
      </c>
      <c r="K4922" s="10">
        <f>YEAR(Tabla1[[#This Row],[Fecha]])</f>
        <v>2012</v>
      </c>
      <c r="L4922" s="11">
        <f>MONTH(Tabla1[[#This Row],[Fecha]])</f>
        <v>10</v>
      </c>
      <c r="M4922" s="11">
        <f>DAY(Tabla1[[#This Row],[Fecha]])</f>
        <v>30</v>
      </c>
      <c r="N4922" s="11">
        <f>WEEKDAY(Tabla1[[#This Row],[Fecha]],2)</f>
        <v>2</v>
      </c>
      <c r="O4922" s="11" t="str">
        <f t="shared" si="76"/>
        <v>Martes</v>
      </c>
    </row>
    <row r="4923" spans="1:15" x14ac:dyDescent="0.25">
      <c r="A4923" s="4">
        <v>41212</v>
      </c>
      <c r="B4923">
        <v>1</v>
      </c>
      <c r="C4923">
        <v>2</v>
      </c>
      <c r="D4923" s="5" t="s">
        <v>27</v>
      </c>
      <c r="E4923" s="6">
        <v>636.02</v>
      </c>
      <c r="F4923" s="6">
        <v>1090.24</v>
      </c>
      <c r="G4923" s="6">
        <v>1726.26</v>
      </c>
      <c r="H4923" s="6" t="str">
        <f>VLOOKUP(Tabla1[[#This Row],[Caja]],Originales!$I$3:$K$6,2,FALSE)</f>
        <v>Tenerife Norte</v>
      </c>
      <c r="I4923" s="6" t="str">
        <f>VLOOKUP(Tabla1[[#This Row],[Caja]],Originales!$I$3:$K$6,3,FALSE)</f>
        <v>Tenerife</v>
      </c>
      <c r="J4923" s="9" t="str">
        <f>VLOOKUP(Tabla1[[#This Row],[CodigoEmpleado]],Originales!$M$3:$P$13,2,FALSE)</f>
        <v>Bea</v>
      </c>
      <c r="K4923" s="10">
        <f>YEAR(Tabla1[[#This Row],[Fecha]])</f>
        <v>2012</v>
      </c>
      <c r="L4923" s="11">
        <f>MONTH(Tabla1[[#This Row],[Fecha]])</f>
        <v>10</v>
      </c>
      <c r="M4923" s="11">
        <f>DAY(Tabla1[[#This Row],[Fecha]])</f>
        <v>30</v>
      </c>
      <c r="N4923" s="11">
        <f>WEEKDAY(Tabla1[[#This Row],[Fecha]],2)</f>
        <v>2</v>
      </c>
      <c r="O4923" s="11" t="str">
        <f t="shared" si="76"/>
        <v>Martes</v>
      </c>
    </row>
    <row r="4924" spans="1:15" x14ac:dyDescent="0.25">
      <c r="A4924" s="4">
        <v>41212</v>
      </c>
      <c r="B4924">
        <v>2</v>
      </c>
      <c r="C4924">
        <v>1</v>
      </c>
      <c r="D4924" s="5" t="s">
        <v>32</v>
      </c>
      <c r="E4924" s="6">
        <v>570.04</v>
      </c>
      <c r="F4924" s="6">
        <v>1201.74</v>
      </c>
      <c r="G4924" s="6">
        <v>1771.78</v>
      </c>
      <c r="H4924" s="6" t="str">
        <f>VLOOKUP(Tabla1[[#This Row],[Caja]],Originales!$I$3:$K$6,2,FALSE)</f>
        <v>Tenerife Sur</v>
      </c>
      <c r="I4924" s="6" t="str">
        <f>VLOOKUP(Tabla1[[#This Row],[Caja]],Originales!$I$3:$K$6,3,FALSE)</f>
        <v>Tenerife</v>
      </c>
      <c r="J4924" s="9" t="str">
        <f>VLOOKUP(Tabla1[[#This Row],[CodigoEmpleado]],Originales!$M$3:$P$13,2,FALSE)</f>
        <v>Ana</v>
      </c>
      <c r="K4924" s="10">
        <f>YEAR(Tabla1[[#This Row],[Fecha]])</f>
        <v>2012</v>
      </c>
      <c r="L4924" s="11">
        <f>MONTH(Tabla1[[#This Row],[Fecha]])</f>
        <v>10</v>
      </c>
      <c r="M4924" s="11">
        <f>DAY(Tabla1[[#This Row],[Fecha]])</f>
        <v>30</v>
      </c>
      <c r="N4924" s="11">
        <f>WEEKDAY(Tabla1[[#This Row],[Fecha]],2)</f>
        <v>2</v>
      </c>
      <c r="O4924" s="11" t="str">
        <f t="shared" si="76"/>
        <v>Martes</v>
      </c>
    </row>
    <row r="4925" spans="1:15" x14ac:dyDescent="0.25">
      <c r="A4925" s="4">
        <v>41212</v>
      </c>
      <c r="B4925">
        <v>2</v>
      </c>
      <c r="C4925">
        <v>2</v>
      </c>
      <c r="D4925" s="5" t="s">
        <v>37</v>
      </c>
      <c r="E4925" s="6">
        <v>724.2</v>
      </c>
      <c r="F4925" s="6">
        <v>1326.3</v>
      </c>
      <c r="G4925" s="6">
        <v>2050.5</v>
      </c>
      <c r="H4925" s="6" t="str">
        <f>VLOOKUP(Tabla1[[#This Row],[Caja]],Originales!$I$3:$K$6,2,FALSE)</f>
        <v>Tenerife Sur</v>
      </c>
      <c r="I4925" s="6" t="str">
        <f>VLOOKUP(Tabla1[[#This Row],[Caja]],Originales!$I$3:$K$6,3,FALSE)</f>
        <v>Tenerife</v>
      </c>
      <c r="J4925" s="9" t="str">
        <f>VLOOKUP(Tabla1[[#This Row],[CodigoEmpleado]],Originales!$M$3:$P$13,2,FALSE)</f>
        <v>Luis</v>
      </c>
      <c r="K4925" s="10">
        <f>YEAR(Tabla1[[#This Row],[Fecha]])</f>
        <v>2012</v>
      </c>
      <c r="L4925" s="11">
        <f>MONTH(Tabla1[[#This Row],[Fecha]])</f>
        <v>10</v>
      </c>
      <c r="M4925" s="11">
        <f>DAY(Tabla1[[#This Row],[Fecha]])</f>
        <v>30</v>
      </c>
      <c r="N4925" s="11">
        <f>WEEKDAY(Tabla1[[#This Row],[Fecha]],2)</f>
        <v>2</v>
      </c>
      <c r="O4925" s="11" t="str">
        <f t="shared" si="76"/>
        <v>Martes</v>
      </c>
    </row>
    <row r="4926" spans="1:15" x14ac:dyDescent="0.25">
      <c r="A4926" s="4">
        <v>41212</v>
      </c>
      <c r="B4926">
        <v>3</v>
      </c>
      <c r="C4926">
        <v>1</v>
      </c>
      <c r="D4926" s="5" t="s">
        <v>40</v>
      </c>
      <c r="E4926" s="6">
        <v>649.04</v>
      </c>
      <c r="F4926" s="6">
        <v>1003.14</v>
      </c>
      <c r="G4926" s="6">
        <v>1652.18</v>
      </c>
      <c r="H4926" s="6" t="str">
        <f>VLOOKUP(Tabla1[[#This Row],[Caja]],Originales!$I$3:$K$6,2,FALSE)</f>
        <v>Las Canteras</v>
      </c>
      <c r="I4926" s="6" t="str">
        <f>VLOOKUP(Tabla1[[#This Row],[Caja]],Originales!$I$3:$K$6,3,FALSE)</f>
        <v>Las Palmas</v>
      </c>
      <c r="J4926" s="9" t="str">
        <f>VLOOKUP(Tabla1[[#This Row],[CodigoEmpleado]],Originales!$M$3:$P$13,2,FALSE)</f>
        <v>Pepe</v>
      </c>
      <c r="K4926" s="10">
        <f>YEAR(Tabla1[[#This Row],[Fecha]])</f>
        <v>2012</v>
      </c>
      <c r="L4926" s="11">
        <f>MONTH(Tabla1[[#This Row],[Fecha]])</f>
        <v>10</v>
      </c>
      <c r="M4926" s="11">
        <f>DAY(Tabla1[[#This Row],[Fecha]])</f>
        <v>30</v>
      </c>
      <c r="N4926" s="11">
        <f>WEEKDAY(Tabla1[[#This Row],[Fecha]],2)</f>
        <v>2</v>
      </c>
      <c r="O4926" s="11" t="str">
        <f t="shared" si="76"/>
        <v>Martes</v>
      </c>
    </row>
    <row r="4927" spans="1:15" x14ac:dyDescent="0.25">
      <c r="A4927" s="4">
        <v>41212</v>
      </c>
      <c r="B4927">
        <v>3</v>
      </c>
      <c r="C4927">
        <v>2</v>
      </c>
      <c r="D4927" s="5" t="s">
        <v>41</v>
      </c>
      <c r="E4927" s="6">
        <v>636.21</v>
      </c>
      <c r="F4927" s="6">
        <v>1255.74</v>
      </c>
      <c r="G4927" s="6">
        <v>1891.95</v>
      </c>
      <c r="H4927" s="6" t="str">
        <f>VLOOKUP(Tabla1[[#This Row],[Caja]],Originales!$I$3:$K$6,2,FALSE)</f>
        <v>Las Canteras</v>
      </c>
      <c r="I4927" s="6" t="str">
        <f>VLOOKUP(Tabla1[[#This Row],[Caja]],Originales!$I$3:$K$6,3,FALSE)</f>
        <v>Las Palmas</v>
      </c>
      <c r="J4927" s="9" t="str">
        <f>VLOOKUP(Tabla1[[#This Row],[CodigoEmpleado]],Originales!$M$3:$P$13,2,FALSE)</f>
        <v>Javi</v>
      </c>
      <c r="K4927" s="10">
        <f>YEAR(Tabla1[[#This Row],[Fecha]])</f>
        <v>2012</v>
      </c>
      <c r="L4927" s="11">
        <f>MONTH(Tabla1[[#This Row],[Fecha]])</f>
        <v>10</v>
      </c>
      <c r="M4927" s="11">
        <f>DAY(Tabla1[[#This Row],[Fecha]])</f>
        <v>30</v>
      </c>
      <c r="N4927" s="11">
        <f>WEEKDAY(Tabla1[[#This Row],[Fecha]],2)</f>
        <v>2</v>
      </c>
      <c r="O4927" s="11" t="str">
        <f t="shared" si="76"/>
        <v>Martes</v>
      </c>
    </row>
    <row r="4928" spans="1:15" x14ac:dyDescent="0.25">
      <c r="A4928" s="4">
        <v>41212</v>
      </c>
      <c r="B4928">
        <v>4</v>
      </c>
      <c r="C4928">
        <v>1</v>
      </c>
      <c r="D4928" s="5" t="s">
        <v>43</v>
      </c>
      <c r="E4928" s="6">
        <v>604.19000000000005</v>
      </c>
      <c r="F4928" s="6">
        <v>1031.04</v>
      </c>
      <c r="G4928" s="6">
        <v>1635.23</v>
      </c>
      <c r="H4928" s="6" t="str">
        <f>VLOOKUP(Tabla1[[#This Row],[Caja]],Originales!$I$3:$K$6,2,FALSE)</f>
        <v>Telde</v>
      </c>
      <c r="I4928" s="6" t="str">
        <f>VLOOKUP(Tabla1[[#This Row],[Caja]],Originales!$I$3:$K$6,3,FALSE)</f>
        <v>Las Palmas</v>
      </c>
      <c r="J4928" s="9" t="str">
        <f>VLOOKUP(Tabla1[[#This Row],[CodigoEmpleado]],Originales!$M$3:$P$13,2,FALSE)</f>
        <v>Jose</v>
      </c>
      <c r="K4928" s="10">
        <f>YEAR(Tabla1[[#This Row],[Fecha]])</f>
        <v>2012</v>
      </c>
      <c r="L4928" s="11">
        <f>MONTH(Tabla1[[#This Row],[Fecha]])</f>
        <v>10</v>
      </c>
      <c r="M4928" s="11">
        <f>DAY(Tabla1[[#This Row],[Fecha]])</f>
        <v>30</v>
      </c>
      <c r="N4928" s="11">
        <f>WEEKDAY(Tabla1[[#This Row],[Fecha]],2)</f>
        <v>2</v>
      </c>
      <c r="O4928" s="11" t="str">
        <f t="shared" si="76"/>
        <v>Martes</v>
      </c>
    </row>
    <row r="4929" spans="1:15" x14ac:dyDescent="0.25">
      <c r="A4929" s="4">
        <v>41212</v>
      </c>
      <c r="B4929">
        <v>4</v>
      </c>
      <c r="C4929">
        <v>2</v>
      </c>
      <c r="D4929" s="5" t="s">
        <v>47</v>
      </c>
      <c r="E4929" s="6">
        <v>753.65</v>
      </c>
      <c r="F4929" s="6">
        <v>1137.22</v>
      </c>
      <c r="G4929" s="6">
        <v>1890.87</v>
      </c>
      <c r="H4929" s="6" t="str">
        <f>VLOOKUP(Tabla1[[#This Row],[Caja]],Originales!$I$3:$K$6,2,FALSE)</f>
        <v>Telde</v>
      </c>
      <c r="I4929" s="6" t="str">
        <f>VLOOKUP(Tabla1[[#This Row],[Caja]],Originales!$I$3:$K$6,3,FALSE)</f>
        <v>Las Palmas</v>
      </c>
      <c r="J4929" s="9" t="str">
        <f>VLOOKUP(Tabla1[[#This Row],[CodigoEmpleado]],Originales!$M$3:$P$13,2,FALSE)</f>
        <v>Toño</v>
      </c>
      <c r="K4929" s="10">
        <f>YEAR(Tabla1[[#This Row],[Fecha]])</f>
        <v>2012</v>
      </c>
      <c r="L4929" s="11">
        <f>MONTH(Tabla1[[#This Row],[Fecha]])</f>
        <v>10</v>
      </c>
      <c r="M4929" s="11">
        <f>DAY(Tabla1[[#This Row],[Fecha]])</f>
        <v>30</v>
      </c>
      <c r="N4929" s="11">
        <f>WEEKDAY(Tabla1[[#This Row],[Fecha]],2)</f>
        <v>2</v>
      </c>
      <c r="O4929" s="11" t="str">
        <f t="shared" si="76"/>
        <v>Martes</v>
      </c>
    </row>
    <row r="4930" spans="1:15" x14ac:dyDescent="0.25">
      <c r="A4930" s="4">
        <v>41213</v>
      </c>
      <c r="B4930">
        <v>1</v>
      </c>
      <c r="C4930">
        <v>1</v>
      </c>
      <c r="D4930" s="5" t="s">
        <v>24</v>
      </c>
      <c r="E4930" s="6">
        <v>688.59</v>
      </c>
      <c r="F4930" s="6">
        <v>1063.58</v>
      </c>
      <c r="G4930" s="6">
        <v>1752.17</v>
      </c>
      <c r="H4930" s="6" t="str">
        <f>VLOOKUP(Tabla1[[#This Row],[Caja]],Originales!$I$3:$K$6,2,FALSE)</f>
        <v>Tenerife Norte</v>
      </c>
      <c r="I4930" s="6" t="str">
        <f>VLOOKUP(Tabla1[[#This Row],[Caja]],Originales!$I$3:$K$6,3,FALSE)</f>
        <v>Tenerife</v>
      </c>
      <c r="J4930" s="9" t="str">
        <f>VLOOKUP(Tabla1[[#This Row],[CodigoEmpleado]],Originales!$M$3:$P$13,2,FALSE)</f>
        <v>Ana</v>
      </c>
      <c r="K4930" s="10">
        <f>YEAR(Tabla1[[#This Row],[Fecha]])</f>
        <v>2012</v>
      </c>
      <c r="L4930" s="11">
        <f>MONTH(Tabla1[[#This Row],[Fecha]])</f>
        <v>10</v>
      </c>
      <c r="M4930" s="11">
        <f>DAY(Tabla1[[#This Row],[Fecha]])</f>
        <v>31</v>
      </c>
      <c r="N4930" s="11">
        <f>WEEKDAY(Tabla1[[#This Row],[Fecha]],2)</f>
        <v>3</v>
      </c>
      <c r="O4930" s="11" t="str">
        <f t="shared" ref="O4930:O4993" si="77">IF(N4930=1,"Lunes",IF(N4930=2,"Martes",IF(N4930=3,"Miércoles",IF(N4930=4,"Jueves",IF(N4930=5,"Viernes",IF(N4930=6,"Sábado","Domingo"))))))</f>
        <v>Miércoles</v>
      </c>
    </row>
    <row r="4931" spans="1:15" x14ac:dyDescent="0.25">
      <c r="A4931" s="4">
        <v>41213</v>
      </c>
      <c r="B4931">
        <v>1</v>
      </c>
      <c r="C4931">
        <v>2</v>
      </c>
      <c r="D4931" s="5" t="s">
        <v>30</v>
      </c>
      <c r="E4931" s="6">
        <v>616.45000000000005</v>
      </c>
      <c r="F4931" s="6">
        <v>1016</v>
      </c>
      <c r="G4931" s="6">
        <v>1632.45</v>
      </c>
      <c r="H4931" s="6" t="str">
        <f>VLOOKUP(Tabla1[[#This Row],[Caja]],Originales!$I$3:$K$6,2,FALSE)</f>
        <v>Tenerife Norte</v>
      </c>
      <c r="I4931" s="6" t="str">
        <f>VLOOKUP(Tabla1[[#This Row],[Caja]],Originales!$I$3:$K$6,3,FALSE)</f>
        <v>Tenerife</v>
      </c>
      <c r="J4931" s="9" t="str">
        <f>VLOOKUP(Tabla1[[#This Row],[CodigoEmpleado]],Originales!$M$3:$P$13,2,FALSE)</f>
        <v>Juan</v>
      </c>
      <c r="K4931" s="10">
        <f>YEAR(Tabla1[[#This Row],[Fecha]])</f>
        <v>2012</v>
      </c>
      <c r="L4931" s="11">
        <f>MONTH(Tabla1[[#This Row],[Fecha]])</f>
        <v>10</v>
      </c>
      <c r="M4931" s="11">
        <f>DAY(Tabla1[[#This Row],[Fecha]])</f>
        <v>31</v>
      </c>
      <c r="N4931" s="11">
        <f>WEEKDAY(Tabla1[[#This Row],[Fecha]],2)</f>
        <v>3</v>
      </c>
      <c r="O4931" s="11" t="str">
        <f t="shared" si="77"/>
        <v>Miércoles</v>
      </c>
    </row>
    <row r="4932" spans="1:15" x14ac:dyDescent="0.25">
      <c r="A4932" s="4">
        <v>41213</v>
      </c>
      <c r="B4932">
        <v>2</v>
      </c>
      <c r="C4932">
        <v>1</v>
      </c>
      <c r="D4932" s="5" t="s">
        <v>16</v>
      </c>
      <c r="E4932" s="6">
        <v>617.35</v>
      </c>
      <c r="F4932" s="6">
        <v>1000.2</v>
      </c>
      <c r="G4932" s="6">
        <v>1617.55</v>
      </c>
      <c r="H4932" s="6" t="str">
        <f>VLOOKUP(Tabla1[[#This Row],[Caja]],Originales!$I$3:$K$6,2,FALSE)</f>
        <v>Tenerife Sur</v>
      </c>
      <c r="I4932" s="6" t="str">
        <f>VLOOKUP(Tabla1[[#This Row],[Caja]],Originales!$I$3:$K$6,3,FALSE)</f>
        <v>Tenerife</v>
      </c>
      <c r="J4932" s="9" t="str">
        <f>VLOOKUP(Tabla1[[#This Row],[CodigoEmpleado]],Originales!$M$3:$P$13,2,FALSE)</f>
        <v>Jorge</v>
      </c>
      <c r="K4932" s="10">
        <f>YEAR(Tabla1[[#This Row],[Fecha]])</f>
        <v>2012</v>
      </c>
      <c r="L4932" s="11">
        <f>MONTH(Tabla1[[#This Row],[Fecha]])</f>
        <v>10</v>
      </c>
      <c r="M4932" s="11">
        <f>DAY(Tabla1[[#This Row],[Fecha]])</f>
        <v>31</v>
      </c>
      <c r="N4932" s="11">
        <f>WEEKDAY(Tabla1[[#This Row],[Fecha]],2)</f>
        <v>3</v>
      </c>
      <c r="O4932" s="11" t="str">
        <f t="shared" si="77"/>
        <v>Miércoles</v>
      </c>
    </row>
    <row r="4933" spans="1:15" x14ac:dyDescent="0.25">
      <c r="A4933" s="4">
        <v>41213</v>
      </c>
      <c r="B4933">
        <v>2</v>
      </c>
      <c r="C4933">
        <v>2</v>
      </c>
      <c r="D4933" s="5" t="s">
        <v>22</v>
      </c>
      <c r="E4933" s="6">
        <v>594.08000000000004</v>
      </c>
      <c r="F4933" s="6">
        <v>920.13</v>
      </c>
      <c r="G4933" s="6">
        <v>1514.21</v>
      </c>
      <c r="H4933" s="6" t="str">
        <f>VLOOKUP(Tabla1[[#This Row],[Caja]],Originales!$I$3:$K$6,2,FALSE)</f>
        <v>Tenerife Sur</v>
      </c>
      <c r="I4933" s="6" t="str">
        <f>VLOOKUP(Tabla1[[#This Row],[Caja]],Originales!$I$3:$K$6,3,FALSE)</f>
        <v>Tenerife</v>
      </c>
      <c r="J4933" s="9" t="str">
        <f>VLOOKUP(Tabla1[[#This Row],[CodigoEmpleado]],Originales!$M$3:$P$13,2,FALSE)</f>
        <v>Paco</v>
      </c>
      <c r="K4933" s="10">
        <f>YEAR(Tabla1[[#This Row],[Fecha]])</f>
        <v>2012</v>
      </c>
      <c r="L4933" s="11">
        <f>MONTH(Tabla1[[#This Row],[Fecha]])</f>
        <v>10</v>
      </c>
      <c r="M4933" s="11">
        <f>DAY(Tabla1[[#This Row],[Fecha]])</f>
        <v>31</v>
      </c>
      <c r="N4933" s="11">
        <f>WEEKDAY(Tabla1[[#This Row],[Fecha]],2)</f>
        <v>3</v>
      </c>
      <c r="O4933" s="11" t="str">
        <f t="shared" si="77"/>
        <v>Miércoles</v>
      </c>
    </row>
    <row r="4934" spans="1:15" x14ac:dyDescent="0.25">
      <c r="A4934" s="4">
        <v>41213</v>
      </c>
      <c r="B4934">
        <v>3</v>
      </c>
      <c r="C4934">
        <v>1</v>
      </c>
      <c r="D4934" s="5" t="s">
        <v>27</v>
      </c>
      <c r="E4934" s="6">
        <v>646.6</v>
      </c>
      <c r="F4934" s="6">
        <v>1049.06</v>
      </c>
      <c r="G4934" s="6">
        <v>1695.66</v>
      </c>
      <c r="H4934" s="6" t="str">
        <f>VLOOKUP(Tabla1[[#This Row],[Caja]],Originales!$I$3:$K$6,2,FALSE)</f>
        <v>Las Canteras</v>
      </c>
      <c r="I4934" s="6" t="str">
        <f>VLOOKUP(Tabla1[[#This Row],[Caja]],Originales!$I$3:$K$6,3,FALSE)</f>
        <v>Las Palmas</v>
      </c>
      <c r="J4934" s="9" t="str">
        <f>VLOOKUP(Tabla1[[#This Row],[CodigoEmpleado]],Originales!$M$3:$P$13,2,FALSE)</f>
        <v>Bea</v>
      </c>
      <c r="K4934" s="10">
        <f>YEAR(Tabla1[[#This Row],[Fecha]])</f>
        <v>2012</v>
      </c>
      <c r="L4934" s="11">
        <f>MONTH(Tabla1[[#This Row],[Fecha]])</f>
        <v>10</v>
      </c>
      <c r="M4934" s="11">
        <f>DAY(Tabla1[[#This Row],[Fecha]])</f>
        <v>31</v>
      </c>
      <c r="N4934" s="11">
        <f>WEEKDAY(Tabla1[[#This Row],[Fecha]],2)</f>
        <v>3</v>
      </c>
      <c r="O4934" s="11" t="str">
        <f t="shared" si="77"/>
        <v>Miércoles</v>
      </c>
    </row>
    <row r="4935" spans="1:15" x14ac:dyDescent="0.25">
      <c r="A4935" s="4">
        <v>41213</v>
      </c>
      <c r="B4935">
        <v>3</v>
      </c>
      <c r="C4935">
        <v>2</v>
      </c>
      <c r="D4935" s="5" t="s">
        <v>32</v>
      </c>
      <c r="E4935" s="6">
        <v>644.36</v>
      </c>
      <c r="F4935" s="6">
        <v>1010.78</v>
      </c>
      <c r="G4935" s="6">
        <v>1655.14</v>
      </c>
      <c r="H4935" s="6" t="str">
        <f>VLOOKUP(Tabla1[[#This Row],[Caja]],Originales!$I$3:$K$6,2,FALSE)</f>
        <v>Las Canteras</v>
      </c>
      <c r="I4935" s="6" t="str">
        <f>VLOOKUP(Tabla1[[#This Row],[Caja]],Originales!$I$3:$K$6,3,FALSE)</f>
        <v>Las Palmas</v>
      </c>
      <c r="J4935" s="9" t="str">
        <f>VLOOKUP(Tabla1[[#This Row],[CodigoEmpleado]],Originales!$M$3:$P$13,2,FALSE)</f>
        <v>Ana</v>
      </c>
      <c r="K4935" s="10">
        <f>YEAR(Tabla1[[#This Row],[Fecha]])</f>
        <v>2012</v>
      </c>
      <c r="L4935" s="11">
        <f>MONTH(Tabla1[[#This Row],[Fecha]])</f>
        <v>10</v>
      </c>
      <c r="M4935" s="11">
        <f>DAY(Tabla1[[#This Row],[Fecha]])</f>
        <v>31</v>
      </c>
      <c r="N4935" s="11">
        <f>WEEKDAY(Tabla1[[#This Row],[Fecha]],2)</f>
        <v>3</v>
      </c>
      <c r="O4935" s="11" t="str">
        <f t="shared" si="77"/>
        <v>Miércoles</v>
      </c>
    </row>
    <row r="4936" spans="1:15" x14ac:dyDescent="0.25">
      <c r="A4936" s="4">
        <v>41213</v>
      </c>
      <c r="B4936">
        <v>4</v>
      </c>
      <c r="C4936">
        <v>1</v>
      </c>
      <c r="D4936" s="5" t="s">
        <v>37</v>
      </c>
      <c r="E4936" s="6">
        <v>599.86</v>
      </c>
      <c r="F4936" s="6">
        <v>1130.3800000000001</v>
      </c>
      <c r="G4936" s="6">
        <v>1730.24</v>
      </c>
      <c r="H4936" s="6" t="str">
        <f>VLOOKUP(Tabla1[[#This Row],[Caja]],Originales!$I$3:$K$6,2,FALSE)</f>
        <v>Telde</v>
      </c>
      <c r="I4936" s="6" t="str">
        <f>VLOOKUP(Tabla1[[#This Row],[Caja]],Originales!$I$3:$K$6,3,FALSE)</f>
        <v>Las Palmas</v>
      </c>
      <c r="J4936" s="9" t="str">
        <f>VLOOKUP(Tabla1[[#This Row],[CodigoEmpleado]],Originales!$M$3:$P$13,2,FALSE)</f>
        <v>Luis</v>
      </c>
      <c r="K4936" s="10">
        <f>YEAR(Tabla1[[#This Row],[Fecha]])</f>
        <v>2012</v>
      </c>
      <c r="L4936" s="11">
        <f>MONTH(Tabla1[[#This Row],[Fecha]])</f>
        <v>10</v>
      </c>
      <c r="M4936" s="11">
        <f>DAY(Tabla1[[#This Row],[Fecha]])</f>
        <v>31</v>
      </c>
      <c r="N4936" s="11">
        <f>WEEKDAY(Tabla1[[#This Row],[Fecha]],2)</f>
        <v>3</v>
      </c>
      <c r="O4936" s="11" t="str">
        <f t="shared" si="77"/>
        <v>Miércoles</v>
      </c>
    </row>
    <row r="4937" spans="1:15" x14ac:dyDescent="0.25">
      <c r="A4937" s="4">
        <v>41213</v>
      </c>
      <c r="B4937">
        <v>4</v>
      </c>
      <c r="C4937">
        <v>2</v>
      </c>
      <c r="D4937" s="5" t="s">
        <v>40</v>
      </c>
      <c r="E4937" s="6">
        <v>616.67999999999995</v>
      </c>
      <c r="F4937" s="6">
        <v>1048.57</v>
      </c>
      <c r="G4937" s="6">
        <v>1665.25</v>
      </c>
      <c r="H4937" s="6" t="str">
        <f>VLOOKUP(Tabla1[[#This Row],[Caja]],Originales!$I$3:$K$6,2,FALSE)</f>
        <v>Telde</v>
      </c>
      <c r="I4937" s="6" t="str">
        <f>VLOOKUP(Tabla1[[#This Row],[Caja]],Originales!$I$3:$K$6,3,FALSE)</f>
        <v>Las Palmas</v>
      </c>
      <c r="J4937" s="9" t="str">
        <f>VLOOKUP(Tabla1[[#This Row],[CodigoEmpleado]],Originales!$M$3:$P$13,2,FALSE)</f>
        <v>Pepe</v>
      </c>
      <c r="K4937" s="10">
        <f>YEAR(Tabla1[[#This Row],[Fecha]])</f>
        <v>2012</v>
      </c>
      <c r="L4937" s="11">
        <f>MONTH(Tabla1[[#This Row],[Fecha]])</f>
        <v>10</v>
      </c>
      <c r="M4937" s="11">
        <f>DAY(Tabla1[[#This Row],[Fecha]])</f>
        <v>31</v>
      </c>
      <c r="N4937" s="11">
        <f>WEEKDAY(Tabla1[[#This Row],[Fecha]],2)</f>
        <v>3</v>
      </c>
      <c r="O4937" s="11" t="str">
        <f t="shared" si="77"/>
        <v>Miércoles</v>
      </c>
    </row>
    <row r="4938" spans="1:15" x14ac:dyDescent="0.25">
      <c r="A4938" s="4">
        <v>41214</v>
      </c>
      <c r="B4938">
        <v>1</v>
      </c>
      <c r="C4938">
        <v>1</v>
      </c>
      <c r="D4938" s="5" t="s">
        <v>41</v>
      </c>
      <c r="E4938" s="6">
        <v>481.51</v>
      </c>
      <c r="F4938" s="6">
        <v>1063.05</v>
      </c>
      <c r="G4938" s="6">
        <v>1544.56</v>
      </c>
      <c r="H4938" s="6" t="str">
        <f>VLOOKUP(Tabla1[[#This Row],[Caja]],Originales!$I$3:$K$6,2,FALSE)</f>
        <v>Tenerife Norte</v>
      </c>
      <c r="I4938" s="6" t="str">
        <f>VLOOKUP(Tabla1[[#This Row],[Caja]],Originales!$I$3:$K$6,3,FALSE)</f>
        <v>Tenerife</v>
      </c>
      <c r="J4938" s="9" t="str">
        <f>VLOOKUP(Tabla1[[#This Row],[CodigoEmpleado]],Originales!$M$3:$P$13,2,FALSE)</f>
        <v>Javi</v>
      </c>
      <c r="K4938" s="10">
        <f>YEAR(Tabla1[[#This Row],[Fecha]])</f>
        <v>2012</v>
      </c>
      <c r="L4938" s="11">
        <f>MONTH(Tabla1[[#This Row],[Fecha]])</f>
        <v>11</v>
      </c>
      <c r="M4938" s="11">
        <f>DAY(Tabla1[[#This Row],[Fecha]])</f>
        <v>1</v>
      </c>
      <c r="N4938" s="11">
        <f>WEEKDAY(Tabla1[[#This Row],[Fecha]],2)</f>
        <v>4</v>
      </c>
      <c r="O4938" s="11" t="str">
        <f t="shared" si="77"/>
        <v>Jueves</v>
      </c>
    </row>
    <row r="4939" spans="1:15" x14ac:dyDescent="0.25">
      <c r="A4939" s="4">
        <v>41214</v>
      </c>
      <c r="B4939">
        <v>1</v>
      </c>
      <c r="C4939">
        <v>2</v>
      </c>
      <c r="D4939" s="5" t="s">
        <v>43</v>
      </c>
      <c r="E4939" s="6">
        <v>764.4</v>
      </c>
      <c r="F4939" s="6">
        <v>1238.23</v>
      </c>
      <c r="G4939" s="6">
        <v>2002.63</v>
      </c>
      <c r="H4939" s="6" t="str">
        <f>VLOOKUP(Tabla1[[#This Row],[Caja]],Originales!$I$3:$K$6,2,FALSE)</f>
        <v>Tenerife Norte</v>
      </c>
      <c r="I4939" s="6" t="str">
        <f>VLOOKUP(Tabla1[[#This Row],[Caja]],Originales!$I$3:$K$6,3,FALSE)</f>
        <v>Tenerife</v>
      </c>
      <c r="J4939" s="9" t="str">
        <f>VLOOKUP(Tabla1[[#This Row],[CodigoEmpleado]],Originales!$M$3:$P$13,2,FALSE)</f>
        <v>Jose</v>
      </c>
      <c r="K4939" s="10">
        <f>YEAR(Tabla1[[#This Row],[Fecha]])</f>
        <v>2012</v>
      </c>
      <c r="L4939" s="11">
        <f>MONTH(Tabla1[[#This Row],[Fecha]])</f>
        <v>11</v>
      </c>
      <c r="M4939" s="11">
        <f>DAY(Tabla1[[#This Row],[Fecha]])</f>
        <v>1</v>
      </c>
      <c r="N4939" s="11">
        <f>WEEKDAY(Tabla1[[#This Row],[Fecha]],2)</f>
        <v>4</v>
      </c>
      <c r="O4939" s="11" t="str">
        <f t="shared" si="77"/>
        <v>Jueves</v>
      </c>
    </row>
    <row r="4940" spans="1:15" x14ac:dyDescent="0.25">
      <c r="A4940" s="4">
        <v>41214</v>
      </c>
      <c r="B4940">
        <v>2</v>
      </c>
      <c r="C4940">
        <v>1</v>
      </c>
      <c r="D4940" s="5" t="s">
        <v>47</v>
      </c>
      <c r="E4940" s="6">
        <v>490.77</v>
      </c>
      <c r="F4940" s="6">
        <v>1086.52</v>
      </c>
      <c r="G4940" s="6">
        <v>1577.29</v>
      </c>
      <c r="H4940" s="6" t="str">
        <f>VLOOKUP(Tabla1[[#This Row],[Caja]],Originales!$I$3:$K$6,2,FALSE)</f>
        <v>Tenerife Sur</v>
      </c>
      <c r="I4940" s="6" t="str">
        <f>VLOOKUP(Tabla1[[#This Row],[Caja]],Originales!$I$3:$K$6,3,FALSE)</f>
        <v>Tenerife</v>
      </c>
      <c r="J4940" s="9" t="str">
        <f>VLOOKUP(Tabla1[[#This Row],[CodigoEmpleado]],Originales!$M$3:$P$13,2,FALSE)</f>
        <v>Toño</v>
      </c>
      <c r="K4940" s="10">
        <f>YEAR(Tabla1[[#This Row],[Fecha]])</f>
        <v>2012</v>
      </c>
      <c r="L4940" s="11">
        <f>MONTH(Tabla1[[#This Row],[Fecha]])</f>
        <v>11</v>
      </c>
      <c r="M4940" s="11">
        <f>DAY(Tabla1[[#This Row],[Fecha]])</f>
        <v>1</v>
      </c>
      <c r="N4940" s="11">
        <f>WEEKDAY(Tabla1[[#This Row],[Fecha]],2)</f>
        <v>4</v>
      </c>
      <c r="O4940" s="11" t="str">
        <f t="shared" si="77"/>
        <v>Jueves</v>
      </c>
    </row>
    <row r="4941" spans="1:15" x14ac:dyDescent="0.25">
      <c r="A4941" s="4">
        <v>41214</v>
      </c>
      <c r="B4941">
        <v>2</v>
      </c>
      <c r="C4941">
        <v>2</v>
      </c>
      <c r="D4941" s="5" t="s">
        <v>24</v>
      </c>
      <c r="E4941" s="6">
        <v>755.32</v>
      </c>
      <c r="F4941" s="6">
        <v>1323.44</v>
      </c>
      <c r="G4941" s="6">
        <v>2078.7600000000002</v>
      </c>
      <c r="H4941" s="6" t="str">
        <f>VLOOKUP(Tabla1[[#This Row],[Caja]],Originales!$I$3:$K$6,2,FALSE)</f>
        <v>Tenerife Sur</v>
      </c>
      <c r="I4941" s="6" t="str">
        <f>VLOOKUP(Tabla1[[#This Row],[Caja]],Originales!$I$3:$K$6,3,FALSE)</f>
        <v>Tenerife</v>
      </c>
      <c r="J4941" s="9" t="str">
        <f>VLOOKUP(Tabla1[[#This Row],[CodigoEmpleado]],Originales!$M$3:$P$13,2,FALSE)</f>
        <v>Ana</v>
      </c>
      <c r="K4941" s="10">
        <f>YEAR(Tabla1[[#This Row],[Fecha]])</f>
        <v>2012</v>
      </c>
      <c r="L4941" s="11">
        <f>MONTH(Tabla1[[#This Row],[Fecha]])</f>
        <v>11</v>
      </c>
      <c r="M4941" s="11">
        <f>DAY(Tabla1[[#This Row],[Fecha]])</f>
        <v>1</v>
      </c>
      <c r="N4941" s="11">
        <f>WEEKDAY(Tabla1[[#This Row],[Fecha]],2)</f>
        <v>4</v>
      </c>
      <c r="O4941" s="11" t="str">
        <f t="shared" si="77"/>
        <v>Jueves</v>
      </c>
    </row>
    <row r="4942" spans="1:15" x14ac:dyDescent="0.25">
      <c r="A4942" s="4">
        <v>41214</v>
      </c>
      <c r="B4942">
        <v>3</v>
      </c>
      <c r="C4942">
        <v>1</v>
      </c>
      <c r="D4942" s="5" t="s">
        <v>30</v>
      </c>
      <c r="E4942" s="6">
        <v>617.97</v>
      </c>
      <c r="F4942" s="6">
        <v>1092.97</v>
      </c>
      <c r="G4942" s="6">
        <v>1710.94</v>
      </c>
      <c r="H4942" s="6" t="str">
        <f>VLOOKUP(Tabla1[[#This Row],[Caja]],Originales!$I$3:$K$6,2,FALSE)</f>
        <v>Las Canteras</v>
      </c>
      <c r="I4942" s="6" t="str">
        <f>VLOOKUP(Tabla1[[#This Row],[Caja]],Originales!$I$3:$K$6,3,FALSE)</f>
        <v>Las Palmas</v>
      </c>
      <c r="J4942" s="9" t="str">
        <f>VLOOKUP(Tabla1[[#This Row],[CodigoEmpleado]],Originales!$M$3:$P$13,2,FALSE)</f>
        <v>Juan</v>
      </c>
      <c r="K4942" s="10">
        <f>YEAR(Tabla1[[#This Row],[Fecha]])</f>
        <v>2012</v>
      </c>
      <c r="L4942" s="11">
        <f>MONTH(Tabla1[[#This Row],[Fecha]])</f>
        <v>11</v>
      </c>
      <c r="M4942" s="11">
        <f>DAY(Tabla1[[#This Row],[Fecha]])</f>
        <v>1</v>
      </c>
      <c r="N4942" s="11">
        <f>WEEKDAY(Tabla1[[#This Row],[Fecha]],2)</f>
        <v>4</v>
      </c>
      <c r="O4942" s="11" t="str">
        <f t="shared" si="77"/>
        <v>Jueves</v>
      </c>
    </row>
    <row r="4943" spans="1:15" x14ac:dyDescent="0.25">
      <c r="A4943" s="4">
        <v>41214</v>
      </c>
      <c r="B4943">
        <v>3</v>
      </c>
      <c r="C4943">
        <v>2</v>
      </c>
      <c r="D4943" s="5" t="s">
        <v>16</v>
      </c>
      <c r="E4943" s="6">
        <v>609.47</v>
      </c>
      <c r="F4943" s="6">
        <v>1332.19</v>
      </c>
      <c r="G4943" s="6">
        <v>1941.66</v>
      </c>
      <c r="H4943" s="6" t="str">
        <f>VLOOKUP(Tabla1[[#This Row],[Caja]],Originales!$I$3:$K$6,2,FALSE)</f>
        <v>Las Canteras</v>
      </c>
      <c r="I4943" s="6" t="str">
        <f>VLOOKUP(Tabla1[[#This Row],[Caja]],Originales!$I$3:$K$6,3,FALSE)</f>
        <v>Las Palmas</v>
      </c>
      <c r="J4943" s="9" t="str">
        <f>VLOOKUP(Tabla1[[#This Row],[CodigoEmpleado]],Originales!$M$3:$P$13,2,FALSE)</f>
        <v>Jorge</v>
      </c>
      <c r="K4943" s="10">
        <f>YEAR(Tabla1[[#This Row],[Fecha]])</f>
        <v>2012</v>
      </c>
      <c r="L4943" s="11">
        <f>MONTH(Tabla1[[#This Row],[Fecha]])</f>
        <v>11</v>
      </c>
      <c r="M4943" s="11">
        <f>DAY(Tabla1[[#This Row],[Fecha]])</f>
        <v>1</v>
      </c>
      <c r="N4943" s="11">
        <f>WEEKDAY(Tabla1[[#This Row],[Fecha]],2)</f>
        <v>4</v>
      </c>
      <c r="O4943" s="11" t="str">
        <f t="shared" si="77"/>
        <v>Jueves</v>
      </c>
    </row>
    <row r="4944" spans="1:15" x14ac:dyDescent="0.25">
      <c r="A4944" s="4">
        <v>41214</v>
      </c>
      <c r="B4944">
        <v>4</v>
      </c>
      <c r="C4944">
        <v>1</v>
      </c>
      <c r="D4944" s="5" t="s">
        <v>22</v>
      </c>
      <c r="E4944" s="6">
        <v>692.9</v>
      </c>
      <c r="F4944" s="6">
        <v>1099.05</v>
      </c>
      <c r="G4944" s="6">
        <v>1791.95</v>
      </c>
      <c r="H4944" s="6" t="str">
        <f>VLOOKUP(Tabla1[[#This Row],[Caja]],Originales!$I$3:$K$6,2,FALSE)</f>
        <v>Telde</v>
      </c>
      <c r="I4944" s="6" t="str">
        <f>VLOOKUP(Tabla1[[#This Row],[Caja]],Originales!$I$3:$K$6,3,FALSE)</f>
        <v>Las Palmas</v>
      </c>
      <c r="J4944" s="9" t="str">
        <f>VLOOKUP(Tabla1[[#This Row],[CodigoEmpleado]],Originales!$M$3:$P$13,2,FALSE)</f>
        <v>Paco</v>
      </c>
      <c r="K4944" s="10">
        <f>YEAR(Tabla1[[#This Row],[Fecha]])</f>
        <v>2012</v>
      </c>
      <c r="L4944" s="11">
        <f>MONTH(Tabla1[[#This Row],[Fecha]])</f>
        <v>11</v>
      </c>
      <c r="M4944" s="11">
        <f>DAY(Tabla1[[#This Row],[Fecha]])</f>
        <v>1</v>
      </c>
      <c r="N4944" s="11">
        <f>WEEKDAY(Tabla1[[#This Row],[Fecha]],2)</f>
        <v>4</v>
      </c>
      <c r="O4944" s="11" t="str">
        <f t="shared" si="77"/>
        <v>Jueves</v>
      </c>
    </row>
    <row r="4945" spans="1:15" x14ac:dyDescent="0.25">
      <c r="A4945" s="4">
        <v>41214</v>
      </c>
      <c r="B4945">
        <v>4</v>
      </c>
      <c r="C4945">
        <v>2</v>
      </c>
      <c r="D4945" s="5" t="s">
        <v>27</v>
      </c>
      <c r="E4945" s="6">
        <v>553.26</v>
      </c>
      <c r="F4945" s="6">
        <v>1232.3399999999999</v>
      </c>
      <c r="G4945" s="6">
        <v>1785.6</v>
      </c>
      <c r="H4945" s="6" t="str">
        <f>VLOOKUP(Tabla1[[#This Row],[Caja]],Originales!$I$3:$K$6,2,FALSE)</f>
        <v>Telde</v>
      </c>
      <c r="I4945" s="6" t="str">
        <f>VLOOKUP(Tabla1[[#This Row],[Caja]],Originales!$I$3:$K$6,3,FALSE)</f>
        <v>Las Palmas</v>
      </c>
      <c r="J4945" s="9" t="str">
        <f>VLOOKUP(Tabla1[[#This Row],[CodigoEmpleado]],Originales!$M$3:$P$13,2,FALSE)</f>
        <v>Bea</v>
      </c>
      <c r="K4945" s="10">
        <f>YEAR(Tabla1[[#This Row],[Fecha]])</f>
        <v>2012</v>
      </c>
      <c r="L4945" s="11">
        <f>MONTH(Tabla1[[#This Row],[Fecha]])</f>
        <v>11</v>
      </c>
      <c r="M4945" s="11">
        <f>DAY(Tabla1[[#This Row],[Fecha]])</f>
        <v>1</v>
      </c>
      <c r="N4945" s="11">
        <f>WEEKDAY(Tabla1[[#This Row],[Fecha]],2)</f>
        <v>4</v>
      </c>
      <c r="O4945" s="11" t="str">
        <f t="shared" si="77"/>
        <v>Jueves</v>
      </c>
    </row>
    <row r="4946" spans="1:15" x14ac:dyDescent="0.25">
      <c r="A4946" s="4">
        <v>41215</v>
      </c>
      <c r="B4946">
        <v>1</v>
      </c>
      <c r="C4946">
        <v>1</v>
      </c>
      <c r="D4946" s="5" t="s">
        <v>32</v>
      </c>
      <c r="E4946" s="6">
        <v>580.47</v>
      </c>
      <c r="F4946" s="6">
        <v>1188.24</v>
      </c>
      <c r="G4946" s="6">
        <v>1768.71</v>
      </c>
      <c r="H4946" s="6" t="str">
        <f>VLOOKUP(Tabla1[[#This Row],[Caja]],Originales!$I$3:$K$6,2,FALSE)</f>
        <v>Tenerife Norte</v>
      </c>
      <c r="I4946" s="6" t="str">
        <f>VLOOKUP(Tabla1[[#This Row],[Caja]],Originales!$I$3:$K$6,3,FALSE)</f>
        <v>Tenerife</v>
      </c>
      <c r="J4946" s="9" t="str">
        <f>VLOOKUP(Tabla1[[#This Row],[CodigoEmpleado]],Originales!$M$3:$P$13,2,FALSE)</f>
        <v>Ana</v>
      </c>
      <c r="K4946" s="10">
        <f>YEAR(Tabla1[[#This Row],[Fecha]])</f>
        <v>2012</v>
      </c>
      <c r="L4946" s="11">
        <f>MONTH(Tabla1[[#This Row],[Fecha]])</f>
        <v>11</v>
      </c>
      <c r="M4946" s="11">
        <f>DAY(Tabla1[[#This Row],[Fecha]])</f>
        <v>2</v>
      </c>
      <c r="N4946" s="11">
        <f>WEEKDAY(Tabla1[[#This Row],[Fecha]],2)</f>
        <v>5</v>
      </c>
      <c r="O4946" s="11" t="str">
        <f t="shared" si="77"/>
        <v>Viernes</v>
      </c>
    </row>
    <row r="4947" spans="1:15" x14ac:dyDescent="0.25">
      <c r="A4947" s="4">
        <v>41215</v>
      </c>
      <c r="B4947">
        <v>1</v>
      </c>
      <c r="C4947">
        <v>2</v>
      </c>
      <c r="D4947" s="5" t="s">
        <v>37</v>
      </c>
      <c r="E4947" s="6">
        <v>550.28</v>
      </c>
      <c r="F4947" s="6">
        <v>1042.77</v>
      </c>
      <c r="G4947" s="6">
        <v>1593.05</v>
      </c>
      <c r="H4947" s="6" t="str">
        <f>VLOOKUP(Tabla1[[#This Row],[Caja]],Originales!$I$3:$K$6,2,FALSE)</f>
        <v>Tenerife Norte</v>
      </c>
      <c r="I4947" s="6" t="str">
        <f>VLOOKUP(Tabla1[[#This Row],[Caja]],Originales!$I$3:$K$6,3,FALSE)</f>
        <v>Tenerife</v>
      </c>
      <c r="J4947" s="9" t="str">
        <f>VLOOKUP(Tabla1[[#This Row],[CodigoEmpleado]],Originales!$M$3:$P$13,2,FALSE)</f>
        <v>Luis</v>
      </c>
      <c r="K4947" s="10">
        <f>YEAR(Tabla1[[#This Row],[Fecha]])</f>
        <v>2012</v>
      </c>
      <c r="L4947" s="11">
        <f>MONTH(Tabla1[[#This Row],[Fecha]])</f>
        <v>11</v>
      </c>
      <c r="M4947" s="11">
        <f>DAY(Tabla1[[#This Row],[Fecha]])</f>
        <v>2</v>
      </c>
      <c r="N4947" s="11">
        <f>WEEKDAY(Tabla1[[#This Row],[Fecha]],2)</f>
        <v>5</v>
      </c>
      <c r="O4947" s="11" t="str">
        <f t="shared" si="77"/>
        <v>Viernes</v>
      </c>
    </row>
    <row r="4948" spans="1:15" x14ac:dyDescent="0.25">
      <c r="A4948" s="4">
        <v>41215</v>
      </c>
      <c r="B4948">
        <v>2</v>
      </c>
      <c r="C4948">
        <v>1</v>
      </c>
      <c r="D4948" s="5" t="s">
        <v>40</v>
      </c>
      <c r="E4948" s="6">
        <v>578.35</v>
      </c>
      <c r="F4948" s="6">
        <v>1102.3599999999999</v>
      </c>
      <c r="G4948" s="6">
        <v>1680.71</v>
      </c>
      <c r="H4948" s="6" t="str">
        <f>VLOOKUP(Tabla1[[#This Row],[Caja]],Originales!$I$3:$K$6,2,FALSE)</f>
        <v>Tenerife Sur</v>
      </c>
      <c r="I4948" s="6" t="str">
        <f>VLOOKUP(Tabla1[[#This Row],[Caja]],Originales!$I$3:$K$6,3,FALSE)</f>
        <v>Tenerife</v>
      </c>
      <c r="J4948" s="9" t="str">
        <f>VLOOKUP(Tabla1[[#This Row],[CodigoEmpleado]],Originales!$M$3:$P$13,2,FALSE)</f>
        <v>Pepe</v>
      </c>
      <c r="K4948" s="10">
        <f>YEAR(Tabla1[[#This Row],[Fecha]])</f>
        <v>2012</v>
      </c>
      <c r="L4948" s="11">
        <f>MONTH(Tabla1[[#This Row],[Fecha]])</f>
        <v>11</v>
      </c>
      <c r="M4948" s="11">
        <f>DAY(Tabla1[[#This Row],[Fecha]])</f>
        <v>2</v>
      </c>
      <c r="N4948" s="11">
        <f>WEEKDAY(Tabla1[[#This Row],[Fecha]],2)</f>
        <v>5</v>
      </c>
      <c r="O4948" s="11" t="str">
        <f t="shared" si="77"/>
        <v>Viernes</v>
      </c>
    </row>
    <row r="4949" spans="1:15" x14ac:dyDescent="0.25">
      <c r="A4949" s="4">
        <v>41215</v>
      </c>
      <c r="B4949">
        <v>2</v>
      </c>
      <c r="C4949">
        <v>2</v>
      </c>
      <c r="D4949" s="5" t="s">
        <v>41</v>
      </c>
      <c r="E4949" s="6">
        <v>793.96</v>
      </c>
      <c r="F4949" s="6">
        <v>1220.46</v>
      </c>
      <c r="G4949" s="6">
        <v>2014.42</v>
      </c>
      <c r="H4949" s="6" t="str">
        <f>VLOOKUP(Tabla1[[#This Row],[Caja]],Originales!$I$3:$K$6,2,FALSE)</f>
        <v>Tenerife Sur</v>
      </c>
      <c r="I4949" s="6" t="str">
        <f>VLOOKUP(Tabla1[[#This Row],[Caja]],Originales!$I$3:$K$6,3,FALSE)</f>
        <v>Tenerife</v>
      </c>
      <c r="J4949" s="9" t="str">
        <f>VLOOKUP(Tabla1[[#This Row],[CodigoEmpleado]],Originales!$M$3:$P$13,2,FALSE)</f>
        <v>Javi</v>
      </c>
      <c r="K4949" s="10">
        <f>YEAR(Tabla1[[#This Row],[Fecha]])</f>
        <v>2012</v>
      </c>
      <c r="L4949" s="11">
        <f>MONTH(Tabla1[[#This Row],[Fecha]])</f>
        <v>11</v>
      </c>
      <c r="M4949" s="11">
        <f>DAY(Tabla1[[#This Row],[Fecha]])</f>
        <v>2</v>
      </c>
      <c r="N4949" s="11">
        <f>WEEKDAY(Tabla1[[#This Row],[Fecha]],2)</f>
        <v>5</v>
      </c>
      <c r="O4949" s="11" t="str">
        <f t="shared" si="77"/>
        <v>Viernes</v>
      </c>
    </row>
    <row r="4950" spans="1:15" x14ac:dyDescent="0.25">
      <c r="A4950" s="4">
        <v>41215</v>
      </c>
      <c r="B4950">
        <v>3</v>
      </c>
      <c r="C4950">
        <v>1</v>
      </c>
      <c r="D4950" s="5" t="s">
        <v>43</v>
      </c>
      <c r="E4950" s="6">
        <v>513.92999999999995</v>
      </c>
      <c r="F4950" s="6">
        <v>1082.33</v>
      </c>
      <c r="G4950" s="6">
        <v>1596.26</v>
      </c>
      <c r="H4950" s="6" t="str">
        <f>VLOOKUP(Tabla1[[#This Row],[Caja]],Originales!$I$3:$K$6,2,FALSE)</f>
        <v>Las Canteras</v>
      </c>
      <c r="I4950" s="6" t="str">
        <f>VLOOKUP(Tabla1[[#This Row],[Caja]],Originales!$I$3:$K$6,3,FALSE)</f>
        <v>Las Palmas</v>
      </c>
      <c r="J4950" s="9" t="str">
        <f>VLOOKUP(Tabla1[[#This Row],[CodigoEmpleado]],Originales!$M$3:$P$13,2,FALSE)</f>
        <v>Jose</v>
      </c>
      <c r="K4950" s="10">
        <f>YEAR(Tabla1[[#This Row],[Fecha]])</f>
        <v>2012</v>
      </c>
      <c r="L4950" s="11">
        <f>MONTH(Tabla1[[#This Row],[Fecha]])</f>
        <v>11</v>
      </c>
      <c r="M4950" s="11">
        <f>DAY(Tabla1[[#This Row],[Fecha]])</f>
        <v>2</v>
      </c>
      <c r="N4950" s="11">
        <f>WEEKDAY(Tabla1[[#This Row],[Fecha]],2)</f>
        <v>5</v>
      </c>
      <c r="O4950" s="11" t="str">
        <f t="shared" si="77"/>
        <v>Viernes</v>
      </c>
    </row>
    <row r="4951" spans="1:15" x14ac:dyDescent="0.25">
      <c r="A4951" s="4">
        <v>41215</v>
      </c>
      <c r="B4951">
        <v>3</v>
      </c>
      <c r="C4951">
        <v>2</v>
      </c>
      <c r="D4951" s="5" t="s">
        <v>47</v>
      </c>
      <c r="E4951" s="6">
        <v>569.12</v>
      </c>
      <c r="F4951" s="6">
        <v>1165.8</v>
      </c>
      <c r="G4951" s="6">
        <v>1734.92</v>
      </c>
      <c r="H4951" s="6" t="str">
        <f>VLOOKUP(Tabla1[[#This Row],[Caja]],Originales!$I$3:$K$6,2,FALSE)</f>
        <v>Las Canteras</v>
      </c>
      <c r="I4951" s="6" t="str">
        <f>VLOOKUP(Tabla1[[#This Row],[Caja]],Originales!$I$3:$K$6,3,FALSE)</f>
        <v>Las Palmas</v>
      </c>
      <c r="J4951" s="9" t="str">
        <f>VLOOKUP(Tabla1[[#This Row],[CodigoEmpleado]],Originales!$M$3:$P$13,2,FALSE)</f>
        <v>Toño</v>
      </c>
      <c r="K4951" s="10">
        <f>YEAR(Tabla1[[#This Row],[Fecha]])</f>
        <v>2012</v>
      </c>
      <c r="L4951" s="11">
        <f>MONTH(Tabla1[[#This Row],[Fecha]])</f>
        <v>11</v>
      </c>
      <c r="M4951" s="11">
        <f>DAY(Tabla1[[#This Row],[Fecha]])</f>
        <v>2</v>
      </c>
      <c r="N4951" s="11">
        <f>WEEKDAY(Tabla1[[#This Row],[Fecha]],2)</f>
        <v>5</v>
      </c>
      <c r="O4951" s="11" t="str">
        <f t="shared" si="77"/>
        <v>Viernes</v>
      </c>
    </row>
    <row r="4952" spans="1:15" x14ac:dyDescent="0.25">
      <c r="A4952" s="4">
        <v>41215</v>
      </c>
      <c r="B4952">
        <v>4</v>
      </c>
      <c r="C4952">
        <v>1</v>
      </c>
      <c r="D4952" s="5" t="s">
        <v>24</v>
      </c>
      <c r="E4952" s="6">
        <v>505.07</v>
      </c>
      <c r="F4952" s="6">
        <v>1109.6500000000001</v>
      </c>
      <c r="G4952" s="6">
        <v>1614.72</v>
      </c>
      <c r="H4952" s="6" t="str">
        <f>VLOOKUP(Tabla1[[#This Row],[Caja]],Originales!$I$3:$K$6,2,FALSE)</f>
        <v>Telde</v>
      </c>
      <c r="I4952" s="6" t="str">
        <f>VLOOKUP(Tabla1[[#This Row],[Caja]],Originales!$I$3:$K$6,3,FALSE)</f>
        <v>Las Palmas</v>
      </c>
      <c r="J4952" s="9" t="str">
        <f>VLOOKUP(Tabla1[[#This Row],[CodigoEmpleado]],Originales!$M$3:$P$13,2,FALSE)</f>
        <v>Ana</v>
      </c>
      <c r="K4952" s="10">
        <f>YEAR(Tabla1[[#This Row],[Fecha]])</f>
        <v>2012</v>
      </c>
      <c r="L4952" s="11">
        <f>MONTH(Tabla1[[#This Row],[Fecha]])</f>
        <v>11</v>
      </c>
      <c r="M4952" s="11">
        <f>DAY(Tabla1[[#This Row],[Fecha]])</f>
        <v>2</v>
      </c>
      <c r="N4952" s="11">
        <f>WEEKDAY(Tabla1[[#This Row],[Fecha]],2)</f>
        <v>5</v>
      </c>
      <c r="O4952" s="11" t="str">
        <f t="shared" si="77"/>
        <v>Viernes</v>
      </c>
    </row>
    <row r="4953" spans="1:15" x14ac:dyDescent="0.25">
      <c r="A4953" s="4">
        <v>41215</v>
      </c>
      <c r="B4953">
        <v>4</v>
      </c>
      <c r="C4953">
        <v>2</v>
      </c>
      <c r="D4953" s="5" t="s">
        <v>30</v>
      </c>
      <c r="E4953" s="6">
        <v>456.25</v>
      </c>
      <c r="F4953" s="6">
        <v>1122.02</v>
      </c>
      <c r="G4953" s="6">
        <v>1578.27</v>
      </c>
      <c r="H4953" s="6" t="str">
        <f>VLOOKUP(Tabla1[[#This Row],[Caja]],Originales!$I$3:$K$6,2,FALSE)</f>
        <v>Telde</v>
      </c>
      <c r="I4953" s="6" t="str">
        <f>VLOOKUP(Tabla1[[#This Row],[Caja]],Originales!$I$3:$K$6,3,FALSE)</f>
        <v>Las Palmas</v>
      </c>
      <c r="J4953" s="9" t="str">
        <f>VLOOKUP(Tabla1[[#This Row],[CodigoEmpleado]],Originales!$M$3:$P$13,2,FALSE)</f>
        <v>Juan</v>
      </c>
      <c r="K4953" s="10">
        <f>YEAR(Tabla1[[#This Row],[Fecha]])</f>
        <v>2012</v>
      </c>
      <c r="L4953" s="11">
        <f>MONTH(Tabla1[[#This Row],[Fecha]])</f>
        <v>11</v>
      </c>
      <c r="M4953" s="11">
        <f>DAY(Tabla1[[#This Row],[Fecha]])</f>
        <v>2</v>
      </c>
      <c r="N4953" s="11">
        <f>WEEKDAY(Tabla1[[#This Row],[Fecha]],2)</f>
        <v>5</v>
      </c>
      <c r="O4953" s="11" t="str">
        <f t="shared" si="77"/>
        <v>Viernes</v>
      </c>
    </row>
    <row r="4954" spans="1:15" x14ac:dyDescent="0.25">
      <c r="A4954" s="4">
        <v>41216</v>
      </c>
      <c r="B4954">
        <v>1</v>
      </c>
      <c r="C4954">
        <v>1</v>
      </c>
      <c r="D4954" s="5" t="s">
        <v>16</v>
      </c>
      <c r="E4954" s="6">
        <v>597.91999999999996</v>
      </c>
      <c r="F4954" s="6">
        <v>1134.9000000000001</v>
      </c>
      <c r="G4954" s="6">
        <v>1732.82</v>
      </c>
      <c r="H4954" s="6" t="str">
        <f>VLOOKUP(Tabla1[[#This Row],[Caja]],Originales!$I$3:$K$6,2,FALSE)</f>
        <v>Tenerife Norte</v>
      </c>
      <c r="I4954" s="6" t="str">
        <f>VLOOKUP(Tabla1[[#This Row],[Caja]],Originales!$I$3:$K$6,3,FALSE)</f>
        <v>Tenerife</v>
      </c>
      <c r="J4954" s="9" t="str">
        <f>VLOOKUP(Tabla1[[#This Row],[CodigoEmpleado]],Originales!$M$3:$P$13,2,FALSE)</f>
        <v>Jorge</v>
      </c>
      <c r="K4954" s="10">
        <f>YEAR(Tabla1[[#This Row],[Fecha]])</f>
        <v>2012</v>
      </c>
      <c r="L4954" s="11">
        <f>MONTH(Tabla1[[#This Row],[Fecha]])</f>
        <v>11</v>
      </c>
      <c r="M4954" s="11">
        <f>DAY(Tabla1[[#This Row],[Fecha]])</f>
        <v>3</v>
      </c>
      <c r="N4954" s="11">
        <f>WEEKDAY(Tabla1[[#This Row],[Fecha]],2)</f>
        <v>6</v>
      </c>
      <c r="O4954" s="11" t="str">
        <f t="shared" si="77"/>
        <v>Sábado</v>
      </c>
    </row>
    <row r="4955" spans="1:15" x14ac:dyDescent="0.25">
      <c r="A4955" s="4">
        <v>41216</v>
      </c>
      <c r="B4955">
        <v>1</v>
      </c>
      <c r="C4955">
        <v>2</v>
      </c>
      <c r="D4955" s="5" t="s">
        <v>22</v>
      </c>
      <c r="E4955" s="6">
        <v>553.39</v>
      </c>
      <c r="F4955" s="6">
        <v>1286.92</v>
      </c>
      <c r="G4955" s="6">
        <v>1840.31</v>
      </c>
      <c r="H4955" s="6" t="str">
        <f>VLOOKUP(Tabla1[[#This Row],[Caja]],Originales!$I$3:$K$6,2,FALSE)</f>
        <v>Tenerife Norte</v>
      </c>
      <c r="I4955" s="6" t="str">
        <f>VLOOKUP(Tabla1[[#This Row],[Caja]],Originales!$I$3:$K$6,3,FALSE)</f>
        <v>Tenerife</v>
      </c>
      <c r="J4955" s="9" t="str">
        <f>VLOOKUP(Tabla1[[#This Row],[CodigoEmpleado]],Originales!$M$3:$P$13,2,FALSE)</f>
        <v>Paco</v>
      </c>
      <c r="K4955" s="10">
        <f>YEAR(Tabla1[[#This Row],[Fecha]])</f>
        <v>2012</v>
      </c>
      <c r="L4955" s="11">
        <f>MONTH(Tabla1[[#This Row],[Fecha]])</f>
        <v>11</v>
      </c>
      <c r="M4955" s="11">
        <f>DAY(Tabla1[[#This Row],[Fecha]])</f>
        <v>3</v>
      </c>
      <c r="N4955" s="11">
        <f>WEEKDAY(Tabla1[[#This Row],[Fecha]],2)</f>
        <v>6</v>
      </c>
      <c r="O4955" s="11" t="str">
        <f t="shared" si="77"/>
        <v>Sábado</v>
      </c>
    </row>
    <row r="4956" spans="1:15" x14ac:dyDescent="0.25">
      <c r="A4956" s="4">
        <v>41216</v>
      </c>
      <c r="B4956">
        <v>2</v>
      </c>
      <c r="C4956">
        <v>1</v>
      </c>
      <c r="D4956" s="5" t="s">
        <v>27</v>
      </c>
      <c r="E4956" s="6">
        <v>681.53</v>
      </c>
      <c r="F4956" s="6">
        <v>1105.8599999999999</v>
      </c>
      <c r="G4956" s="6">
        <v>1787.39</v>
      </c>
      <c r="H4956" s="6" t="str">
        <f>VLOOKUP(Tabla1[[#This Row],[Caja]],Originales!$I$3:$K$6,2,FALSE)</f>
        <v>Tenerife Sur</v>
      </c>
      <c r="I4956" s="6" t="str">
        <f>VLOOKUP(Tabla1[[#This Row],[Caja]],Originales!$I$3:$K$6,3,FALSE)</f>
        <v>Tenerife</v>
      </c>
      <c r="J4956" s="9" t="str">
        <f>VLOOKUP(Tabla1[[#This Row],[CodigoEmpleado]],Originales!$M$3:$P$13,2,FALSE)</f>
        <v>Bea</v>
      </c>
      <c r="K4956" s="10">
        <f>YEAR(Tabla1[[#This Row],[Fecha]])</f>
        <v>2012</v>
      </c>
      <c r="L4956" s="11">
        <f>MONTH(Tabla1[[#This Row],[Fecha]])</f>
        <v>11</v>
      </c>
      <c r="M4956" s="11">
        <f>DAY(Tabla1[[#This Row],[Fecha]])</f>
        <v>3</v>
      </c>
      <c r="N4956" s="11">
        <f>WEEKDAY(Tabla1[[#This Row],[Fecha]],2)</f>
        <v>6</v>
      </c>
      <c r="O4956" s="11" t="str">
        <f t="shared" si="77"/>
        <v>Sábado</v>
      </c>
    </row>
    <row r="4957" spans="1:15" x14ac:dyDescent="0.25">
      <c r="A4957" s="4">
        <v>41216</v>
      </c>
      <c r="B4957">
        <v>2</v>
      </c>
      <c r="C4957">
        <v>2</v>
      </c>
      <c r="D4957" s="5" t="s">
        <v>32</v>
      </c>
      <c r="E4957" s="6">
        <v>695.25</v>
      </c>
      <c r="F4957" s="6">
        <v>1257.2</v>
      </c>
      <c r="G4957" s="6">
        <v>1952.45</v>
      </c>
      <c r="H4957" s="6" t="str">
        <f>VLOOKUP(Tabla1[[#This Row],[Caja]],Originales!$I$3:$K$6,2,FALSE)</f>
        <v>Tenerife Sur</v>
      </c>
      <c r="I4957" s="6" t="str">
        <f>VLOOKUP(Tabla1[[#This Row],[Caja]],Originales!$I$3:$K$6,3,FALSE)</f>
        <v>Tenerife</v>
      </c>
      <c r="J4957" s="9" t="str">
        <f>VLOOKUP(Tabla1[[#This Row],[CodigoEmpleado]],Originales!$M$3:$P$13,2,FALSE)</f>
        <v>Ana</v>
      </c>
      <c r="K4957" s="10">
        <f>YEAR(Tabla1[[#This Row],[Fecha]])</f>
        <v>2012</v>
      </c>
      <c r="L4957" s="11">
        <f>MONTH(Tabla1[[#This Row],[Fecha]])</f>
        <v>11</v>
      </c>
      <c r="M4957" s="11">
        <f>DAY(Tabla1[[#This Row],[Fecha]])</f>
        <v>3</v>
      </c>
      <c r="N4957" s="11">
        <f>WEEKDAY(Tabla1[[#This Row],[Fecha]],2)</f>
        <v>6</v>
      </c>
      <c r="O4957" s="11" t="str">
        <f t="shared" si="77"/>
        <v>Sábado</v>
      </c>
    </row>
    <row r="4958" spans="1:15" x14ac:dyDescent="0.25">
      <c r="A4958" s="4">
        <v>41216</v>
      </c>
      <c r="B4958">
        <v>3</v>
      </c>
      <c r="C4958">
        <v>1</v>
      </c>
      <c r="D4958" s="5" t="s">
        <v>37</v>
      </c>
      <c r="E4958" s="6">
        <v>664.54</v>
      </c>
      <c r="F4958" s="6">
        <v>1095.6600000000001</v>
      </c>
      <c r="G4958" s="6">
        <v>1760.2</v>
      </c>
      <c r="H4958" s="6" t="str">
        <f>VLOOKUP(Tabla1[[#This Row],[Caja]],Originales!$I$3:$K$6,2,FALSE)</f>
        <v>Las Canteras</v>
      </c>
      <c r="I4958" s="6" t="str">
        <f>VLOOKUP(Tabla1[[#This Row],[Caja]],Originales!$I$3:$K$6,3,FALSE)</f>
        <v>Las Palmas</v>
      </c>
      <c r="J4958" s="9" t="str">
        <f>VLOOKUP(Tabla1[[#This Row],[CodigoEmpleado]],Originales!$M$3:$P$13,2,FALSE)</f>
        <v>Luis</v>
      </c>
      <c r="K4958" s="10">
        <f>YEAR(Tabla1[[#This Row],[Fecha]])</f>
        <v>2012</v>
      </c>
      <c r="L4958" s="11">
        <f>MONTH(Tabla1[[#This Row],[Fecha]])</f>
        <v>11</v>
      </c>
      <c r="M4958" s="11">
        <f>DAY(Tabla1[[#This Row],[Fecha]])</f>
        <v>3</v>
      </c>
      <c r="N4958" s="11">
        <f>WEEKDAY(Tabla1[[#This Row],[Fecha]],2)</f>
        <v>6</v>
      </c>
      <c r="O4958" s="11" t="str">
        <f t="shared" si="77"/>
        <v>Sábado</v>
      </c>
    </row>
    <row r="4959" spans="1:15" x14ac:dyDescent="0.25">
      <c r="A4959" s="4">
        <v>41216</v>
      </c>
      <c r="B4959">
        <v>3</v>
      </c>
      <c r="C4959">
        <v>2</v>
      </c>
      <c r="D4959" s="5" t="s">
        <v>40</v>
      </c>
      <c r="E4959" s="6">
        <v>587.24</v>
      </c>
      <c r="F4959" s="6">
        <v>1194.92</v>
      </c>
      <c r="G4959" s="6">
        <v>1782.16</v>
      </c>
      <c r="H4959" s="6" t="str">
        <f>VLOOKUP(Tabla1[[#This Row],[Caja]],Originales!$I$3:$K$6,2,FALSE)</f>
        <v>Las Canteras</v>
      </c>
      <c r="I4959" s="6" t="str">
        <f>VLOOKUP(Tabla1[[#This Row],[Caja]],Originales!$I$3:$K$6,3,FALSE)</f>
        <v>Las Palmas</v>
      </c>
      <c r="J4959" s="9" t="str">
        <f>VLOOKUP(Tabla1[[#This Row],[CodigoEmpleado]],Originales!$M$3:$P$13,2,FALSE)</f>
        <v>Pepe</v>
      </c>
      <c r="K4959" s="10">
        <f>YEAR(Tabla1[[#This Row],[Fecha]])</f>
        <v>2012</v>
      </c>
      <c r="L4959" s="11">
        <f>MONTH(Tabla1[[#This Row],[Fecha]])</f>
        <v>11</v>
      </c>
      <c r="M4959" s="11">
        <f>DAY(Tabla1[[#This Row],[Fecha]])</f>
        <v>3</v>
      </c>
      <c r="N4959" s="11">
        <f>WEEKDAY(Tabla1[[#This Row],[Fecha]],2)</f>
        <v>6</v>
      </c>
      <c r="O4959" s="11" t="str">
        <f t="shared" si="77"/>
        <v>Sábado</v>
      </c>
    </row>
    <row r="4960" spans="1:15" x14ac:dyDescent="0.25">
      <c r="A4960" s="4">
        <v>41216</v>
      </c>
      <c r="B4960">
        <v>4</v>
      </c>
      <c r="C4960">
        <v>1</v>
      </c>
      <c r="D4960" s="5" t="s">
        <v>41</v>
      </c>
      <c r="E4960" s="6">
        <v>646.26</v>
      </c>
      <c r="F4960" s="6">
        <v>1022.05</v>
      </c>
      <c r="G4960" s="6">
        <v>1668.31</v>
      </c>
      <c r="H4960" s="6" t="str">
        <f>VLOOKUP(Tabla1[[#This Row],[Caja]],Originales!$I$3:$K$6,2,FALSE)</f>
        <v>Telde</v>
      </c>
      <c r="I4960" s="6" t="str">
        <f>VLOOKUP(Tabla1[[#This Row],[Caja]],Originales!$I$3:$K$6,3,FALSE)</f>
        <v>Las Palmas</v>
      </c>
      <c r="J4960" s="9" t="str">
        <f>VLOOKUP(Tabla1[[#This Row],[CodigoEmpleado]],Originales!$M$3:$P$13,2,FALSE)</f>
        <v>Javi</v>
      </c>
      <c r="K4960" s="10">
        <f>YEAR(Tabla1[[#This Row],[Fecha]])</f>
        <v>2012</v>
      </c>
      <c r="L4960" s="11">
        <f>MONTH(Tabla1[[#This Row],[Fecha]])</f>
        <v>11</v>
      </c>
      <c r="M4960" s="11">
        <f>DAY(Tabla1[[#This Row],[Fecha]])</f>
        <v>3</v>
      </c>
      <c r="N4960" s="11">
        <f>WEEKDAY(Tabla1[[#This Row],[Fecha]],2)</f>
        <v>6</v>
      </c>
      <c r="O4960" s="11" t="str">
        <f t="shared" si="77"/>
        <v>Sábado</v>
      </c>
    </row>
    <row r="4961" spans="1:15" x14ac:dyDescent="0.25">
      <c r="A4961" s="4">
        <v>41216</v>
      </c>
      <c r="B4961">
        <v>4</v>
      </c>
      <c r="C4961">
        <v>2</v>
      </c>
      <c r="D4961" s="5" t="s">
        <v>43</v>
      </c>
      <c r="E4961" s="6">
        <v>574.82000000000005</v>
      </c>
      <c r="F4961" s="6">
        <v>1342.6</v>
      </c>
      <c r="G4961" s="6">
        <v>1917.42</v>
      </c>
      <c r="H4961" s="6" t="str">
        <f>VLOOKUP(Tabla1[[#This Row],[Caja]],Originales!$I$3:$K$6,2,FALSE)</f>
        <v>Telde</v>
      </c>
      <c r="I4961" s="6" t="str">
        <f>VLOOKUP(Tabla1[[#This Row],[Caja]],Originales!$I$3:$K$6,3,FALSE)</f>
        <v>Las Palmas</v>
      </c>
      <c r="J4961" s="9" t="str">
        <f>VLOOKUP(Tabla1[[#This Row],[CodigoEmpleado]],Originales!$M$3:$P$13,2,FALSE)</f>
        <v>Jose</v>
      </c>
      <c r="K4961" s="10">
        <f>YEAR(Tabla1[[#This Row],[Fecha]])</f>
        <v>2012</v>
      </c>
      <c r="L4961" s="11">
        <f>MONTH(Tabla1[[#This Row],[Fecha]])</f>
        <v>11</v>
      </c>
      <c r="M4961" s="11">
        <f>DAY(Tabla1[[#This Row],[Fecha]])</f>
        <v>3</v>
      </c>
      <c r="N4961" s="11">
        <f>WEEKDAY(Tabla1[[#This Row],[Fecha]],2)</f>
        <v>6</v>
      </c>
      <c r="O4961" s="11" t="str">
        <f t="shared" si="77"/>
        <v>Sábado</v>
      </c>
    </row>
    <row r="4962" spans="1:15" x14ac:dyDescent="0.25">
      <c r="A4962" s="4">
        <v>41217</v>
      </c>
      <c r="B4962">
        <v>1</v>
      </c>
      <c r="C4962">
        <v>1</v>
      </c>
      <c r="D4962" s="5" t="s">
        <v>47</v>
      </c>
      <c r="E4962" s="6">
        <v>579.36</v>
      </c>
      <c r="F4962" s="6">
        <v>1133.72</v>
      </c>
      <c r="G4962" s="6">
        <v>1713.08</v>
      </c>
      <c r="H4962" s="6" t="str">
        <f>VLOOKUP(Tabla1[[#This Row],[Caja]],Originales!$I$3:$K$6,2,FALSE)</f>
        <v>Tenerife Norte</v>
      </c>
      <c r="I4962" s="6" t="str">
        <f>VLOOKUP(Tabla1[[#This Row],[Caja]],Originales!$I$3:$K$6,3,FALSE)</f>
        <v>Tenerife</v>
      </c>
      <c r="J4962" s="9" t="str">
        <f>VLOOKUP(Tabla1[[#This Row],[CodigoEmpleado]],Originales!$M$3:$P$13,2,FALSE)</f>
        <v>Toño</v>
      </c>
      <c r="K4962" s="10">
        <f>YEAR(Tabla1[[#This Row],[Fecha]])</f>
        <v>2012</v>
      </c>
      <c r="L4962" s="11">
        <f>MONTH(Tabla1[[#This Row],[Fecha]])</f>
        <v>11</v>
      </c>
      <c r="M4962" s="11">
        <f>DAY(Tabla1[[#This Row],[Fecha]])</f>
        <v>4</v>
      </c>
      <c r="N4962" s="11">
        <f>WEEKDAY(Tabla1[[#This Row],[Fecha]],2)</f>
        <v>7</v>
      </c>
      <c r="O4962" s="11" t="str">
        <f t="shared" si="77"/>
        <v>Domingo</v>
      </c>
    </row>
    <row r="4963" spans="1:15" x14ac:dyDescent="0.25">
      <c r="A4963" s="4">
        <v>41217</v>
      </c>
      <c r="B4963">
        <v>1</v>
      </c>
      <c r="C4963">
        <v>2</v>
      </c>
      <c r="D4963" s="5" t="s">
        <v>24</v>
      </c>
      <c r="E4963" s="6">
        <v>596.41</v>
      </c>
      <c r="F4963" s="6">
        <v>1352.58</v>
      </c>
      <c r="G4963" s="6">
        <v>1948.99</v>
      </c>
      <c r="H4963" s="6" t="str">
        <f>VLOOKUP(Tabla1[[#This Row],[Caja]],Originales!$I$3:$K$6,2,FALSE)</f>
        <v>Tenerife Norte</v>
      </c>
      <c r="I4963" s="6" t="str">
        <f>VLOOKUP(Tabla1[[#This Row],[Caja]],Originales!$I$3:$K$6,3,FALSE)</f>
        <v>Tenerife</v>
      </c>
      <c r="J4963" s="9" t="str">
        <f>VLOOKUP(Tabla1[[#This Row],[CodigoEmpleado]],Originales!$M$3:$P$13,2,FALSE)</f>
        <v>Ana</v>
      </c>
      <c r="K4963" s="10">
        <f>YEAR(Tabla1[[#This Row],[Fecha]])</f>
        <v>2012</v>
      </c>
      <c r="L4963" s="11">
        <f>MONTH(Tabla1[[#This Row],[Fecha]])</f>
        <v>11</v>
      </c>
      <c r="M4963" s="11">
        <f>DAY(Tabla1[[#This Row],[Fecha]])</f>
        <v>4</v>
      </c>
      <c r="N4963" s="11">
        <f>WEEKDAY(Tabla1[[#This Row],[Fecha]],2)</f>
        <v>7</v>
      </c>
      <c r="O4963" s="11" t="str">
        <f t="shared" si="77"/>
        <v>Domingo</v>
      </c>
    </row>
    <row r="4964" spans="1:15" x14ac:dyDescent="0.25">
      <c r="A4964" s="4">
        <v>41217</v>
      </c>
      <c r="B4964">
        <v>2</v>
      </c>
      <c r="C4964">
        <v>1</v>
      </c>
      <c r="D4964" s="5" t="s">
        <v>30</v>
      </c>
      <c r="E4964" s="6">
        <v>547.12</v>
      </c>
      <c r="F4964" s="6">
        <v>993.38</v>
      </c>
      <c r="G4964" s="6">
        <v>1540.5</v>
      </c>
      <c r="H4964" s="6" t="str">
        <f>VLOOKUP(Tabla1[[#This Row],[Caja]],Originales!$I$3:$K$6,2,FALSE)</f>
        <v>Tenerife Sur</v>
      </c>
      <c r="I4964" s="6" t="str">
        <f>VLOOKUP(Tabla1[[#This Row],[Caja]],Originales!$I$3:$K$6,3,FALSE)</f>
        <v>Tenerife</v>
      </c>
      <c r="J4964" s="9" t="str">
        <f>VLOOKUP(Tabla1[[#This Row],[CodigoEmpleado]],Originales!$M$3:$P$13,2,FALSE)</f>
        <v>Juan</v>
      </c>
      <c r="K4964" s="10">
        <f>YEAR(Tabla1[[#This Row],[Fecha]])</f>
        <v>2012</v>
      </c>
      <c r="L4964" s="11">
        <f>MONTH(Tabla1[[#This Row],[Fecha]])</f>
        <v>11</v>
      </c>
      <c r="M4964" s="11">
        <f>DAY(Tabla1[[#This Row],[Fecha]])</f>
        <v>4</v>
      </c>
      <c r="N4964" s="11">
        <f>WEEKDAY(Tabla1[[#This Row],[Fecha]],2)</f>
        <v>7</v>
      </c>
      <c r="O4964" s="11" t="str">
        <f t="shared" si="77"/>
        <v>Domingo</v>
      </c>
    </row>
    <row r="4965" spans="1:15" x14ac:dyDescent="0.25">
      <c r="A4965" s="4">
        <v>41217</v>
      </c>
      <c r="B4965">
        <v>2</v>
      </c>
      <c r="C4965">
        <v>2</v>
      </c>
      <c r="D4965" s="5" t="s">
        <v>16</v>
      </c>
      <c r="E4965" s="6">
        <v>538.62</v>
      </c>
      <c r="F4965" s="6">
        <v>1305.73</v>
      </c>
      <c r="G4965" s="6">
        <v>1844.35</v>
      </c>
      <c r="H4965" s="6" t="str">
        <f>VLOOKUP(Tabla1[[#This Row],[Caja]],Originales!$I$3:$K$6,2,FALSE)</f>
        <v>Tenerife Sur</v>
      </c>
      <c r="I4965" s="6" t="str">
        <f>VLOOKUP(Tabla1[[#This Row],[Caja]],Originales!$I$3:$K$6,3,FALSE)</f>
        <v>Tenerife</v>
      </c>
      <c r="J4965" s="9" t="str">
        <f>VLOOKUP(Tabla1[[#This Row],[CodigoEmpleado]],Originales!$M$3:$P$13,2,FALSE)</f>
        <v>Jorge</v>
      </c>
      <c r="K4965" s="10">
        <f>YEAR(Tabla1[[#This Row],[Fecha]])</f>
        <v>2012</v>
      </c>
      <c r="L4965" s="11">
        <f>MONTH(Tabla1[[#This Row],[Fecha]])</f>
        <v>11</v>
      </c>
      <c r="M4965" s="11">
        <f>DAY(Tabla1[[#This Row],[Fecha]])</f>
        <v>4</v>
      </c>
      <c r="N4965" s="11">
        <f>WEEKDAY(Tabla1[[#This Row],[Fecha]],2)</f>
        <v>7</v>
      </c>
      <c r="O4965" s="11" t="str">
        <f t="shared" si="77"/>
        <v>Domingo</v>
      </c>
    </row>
    <row r="4966" spans="1:15" x14ac:dyDescent="0.25">
      <c r="A4966" s="4">
        <v>41217</v>
      </c>
      <c r="B4966">
        <v>3</v>
      </c>
      <c r="C4966">
        <v>1</v>
      </c>
      <c r="D4966" s="5" t="s">
        <v>22</v>
      </c>
      <c r="E4966" s="6">
        <v>417.02</v>
      </c>
      <c r="F4966" s="6">
        <v>1126.1600000000001</v>
      </c>
      <c r="G4966" s="6">
        <v>1543.18</v>
      </c>
      <c r="H4966" s="6" t="str">
        <f>VLOOKUP(Tabla1[[#This Row],[Caja]],Originales!$I$3:$K$6,2,FALSE)</f>
        <v>Las Canteras</v>
      </c>
      <c r="I4966" s="6" t="str">
        <f>VLOOKUP(Tabla1[[#This Row],[Caja]],Originales!$I$3:$K$6,3,FALSE)</f>
        <v>Las Palmas</v>
      </c>
      <c r="J4966" s="9" t="str">
        <f>VLOOKUP(Tabla1[[#This Row],[CodigoEmpleado]],Originales!$M$3:$P$13,2,FALSE)</f>
        <v>Paco</v>
      </c>
      <c r="K4966" s="10">
        <f>YEAR(Tabla1[[#This Row],[Fecha]])</f>
        <v>2012</v>
      </c>
      <c r="L4966" s="11">
        <f>MONTH(Tabla1[[#This Row],[Fecha]])</f>
        <v>11</v>
      </c>
      <c r="M4966" s="11">
        <f>DAY(Tabla1[[#This Row],[Fecha]])</f>
        <v>4</v>
      </c>
      <c r="N4966" s="11">
        <f>WEEKDAY(Tabla1[[#This Row],[Fecha]],2)</f>
        <v>7</v>
      </c>
      <c r="O4966" s="11" t="str">
        <f t="shared" si="77"/>
        <v>Domingo</v>
      </c>
    </row>
    <row r="4967" spans="1:15" x14ac:dyDescent="0.25">
      <c r="A4967" s="4">
        <v>41217</v>
      </c>
      <c r="B4967">
        <v>3</v>
      </c>
      <c r="C4967">
        <v>2</v>
      </c>
      <c r="D4967" s="5" t="s">
        <v>27</v>
      </c>
      <c r="E4967" s="6">
        <v>684.31</v>
      </c>
      <c r="F4967" s="6">
        <v>1130.56</v>
      </c>
      <c r="G4967" s="6">
        <v>1814.87</v>
      </c>
      <c r="H4967" s="6" t="str">
        <f>VLOOKUP(Tabla1[[#This Row],[Caja]],Originales!$I$3:$K$6,2,FALSE)</f>
        <v>Las Canteras</v>
      </c>
      <c r="I4967" s="6" t="str">
        <f>VLOOKUP(Tabla1[[#This Row],[Caja]],Originales!$I$3:$K$6,3,FALSE)</f>
        <v>Las Palmas</v>
      </c>
      <c r="J4967" s="9" t="str">
        <f>VLOOKUP(Tabla1[[#This Row],[CodigoEmpleado]],Originales!$M$3:$P$13,2,FALSE)</f>
        <v>Bea</v>
      </c>
      <c r="K4967" s="10">
        <f>YEAR(Tabla1[[#This Row],[Fecha]])</f>
        <v>2012</v>
      </c>
      <c r="L4967" s="11">
        <f>MONTH(Tabla1[[#This Row],[Fecha]])</f>
        <v>11</v>
      </c>
      <c r="M4967" s="11">
        <f>DAY(Tabla1[[#This Row],[Fecha]])</f>
        <v>4</v>
      </c>
      <c r="N4967" s="11">
        <f>WEEKDAY(Tabla1[[#This Row],[Fecha]],2)</f>
        <v>7</v>
      </c>
      <c r="O4967" s="11" t="str">
        <f t="shared" si="77"/>
        <v>Domingo</v>
      </c>
    </row>
    <row r="4968" spans="1:15" x14ac:dyDescent="0.25">
      <c r="A4968" s="4">
        <v>41217</v>
      </c>
      <c r="B4968">
        <v>4</v>
      </c>
      <c r="C4968">
        <v>1</v>
      </c>
      <c r="D4968" s="5" t="s">
        <v>32</v>
      </c>
      <c r="E4968" s="6">
        <v>649.19000000000005</v>
      </c>
      <c r="F4968" s="6">
        <v>1076.21</v>
      </c>
      <c r="G4968" s="6">
        <v>1725.4</v>
      </c>
      <c r="H4968" s="6" t="str">
        <f>VLOOKUP(Tabla1[[#This Row],[Caja]],Originales!$I$3:$K$6,2,FALSE)</f>
        <v>Telde</v>
      </c>
      <c r="I4968" s="6" t="str">
        <f>VLOOKUP(Tabla1[[#This Row],[Caja]],Originales!$I$3:$K$6,3,FALSE)</f>
        <v>Las Palmas</v>
      </c>
      <c r="J4968" s="9" t="str">
        <f>VLOOKUP(Tabla1[[#This Row],[CodigoEmpleado]],Originales!$M$3:$P$13,2,FALSE)</f>
        <v>Ana</v>
      </c>
      <c r="K4968" s="10">
        <f>YEAR(Tabla1[[#This Row],[Fecha]])</f>
        <v>2012</v>
      </c>
      <c r="L4968" s="11">
        <f>MONTH(Tabla1[[#This Row],[Fecha]])</f>
        <v>11</v>
      </c>
      <c r="M4968" s="11">
        <f>DAY(Tabla1[[#This Row],[Fecha]])</f>
        <v>4</v>
      </c>
      <c r="N4968" s="11">
        <f>WEEKDAY(Tabla1[[#This Row],[Fecha]],2)</f>
        <v>7</v>
      </c>
      <c r="O4968" s="11" t="str">
        <f t="shared" si="77"/>
        <v>Domingo</v>
      </c>
    </row>
    <row r="4969" spans="1:15" x14ac:dyDescent="0.25">
      <c r="A4969" s="4">
        <v>41217</v>
      </c>
      <c r="B4969">
        <v>4</v>
      </c>
      <c r="C4969">
        <v>2</v>
      </c>
      <c r="D4969" s="5" t="s">
        <v>37</v>
      </c>
      <c r="E4969" s="6">
        <v>707.45</v>
      </c>
      <c r="F4969" s="6">
        <v>1122.6500000000001</v>
      </c>
      <c r="G4969" s="6">
        <v>1830.1</v>
      </c>
      <c r="H4969" s="6" t="str">
        <f>VLOOKUP(Tabla1[[#This Row],[Caja]],Originales!$I$3:$K$6,2,FALSE)</f>
        <v>Telde</v>
      </c>
      <c r="I4969" s="6" t="str">
        <f>VLOOKUP(Tabla1[[#This Row],[Caja]],Originales!$I$3:$K$6,3,FALSE)</f>
        <v>Las Palmas</v>
      </c>
      <c r="J4969" s="9" t="str">
        <f>VLOOKUP(Tabla1[[#This Row],[CodigoEmpleado]],Originales!$M$3:$P$13,2,FALSE)</f>
        <v>Luis</v>
      </c>
      <c r="K4969" s="10">
        <f>YEAR(Tabla1[[#This Row],[Fecha]])</f>
        <v>2012</v>
      </c>
      <c r="L4969" s="11">
        <f>MONTH(Tabla1[[#This Row],[Fecha]])</f>
        <v>11</v>
      </c>
      <c r="M4969" s="11">
        <f>DAY(Tabla1[[#This Row],[Fecha]])</f>
        <v>4</v>
      </c>
      <c r="N4969" s="11">
        <f>WEEKDAY(Tabla1[[#This Row],[Fecha]],2)</f>
        <v>7</v>
      </c>
      <c r="O4969" s="11" t="str">
        <f t="shared" si="77"/>
        <v>Domingo</v>
      </c>
    </row>
    <row r="4970" spans="1:15" x14ac:dyDescent="0.25">
      <c r="A4970" s="4">
        <v>41218</v>
      </c>
      <c r="B4970">
        <v>1</v>
      </c>
      <c r="C4970">
        <v>1</v>
      </c>
      <c r="D4970" s="5" t="s">
        <v>40</v>
      </c>
      <c r="E4970" s="6">
        <v>508</v>
      </c>
      <c r="F4970" s="6">
        <v>1046.31</v>
      </c>
      <c r="G4970" s="6">
        <v>1554.31</v>
      </c>
      <c r="H4970" s="6" t="str">
        <f>VLOOKUP(Tabla1[[#This Row],[Caja]],Originales!$I$3:$K$6,2,FALSE)</f>
        <v>Tenerife Norte</v>
      </c>
      <c r="I4970" s="6" t="str">
        <f>VLOOKUP(Tabla1[[#This Row],[Caja]],Originales!$I$3:$K$6,3,FALSE)</f>
        <v>Tenerife</v>
      </c>
      <c r="J4970" s="9" t="str">
        <f>VLOOKUP(Tabla1[[#This Row],[CodigoEmpleado]],Originales!$M$3:$P$13,2,FALSE)</f>
        <v>Pepe</v>
      </c>
      <c r="K4970" s="10">
        <f>YEAR(Tabla1[[#This Row],[Fecha]])</f>
        <v>2012</v>
      </c>
      <c r="L4970" s="11">
        <f>MONTH(Tabla1[[#This Row],[Fecha]])</f>
        <v>11</v>
      </c>
      <c r="M4970" s="11">
        <f>DAY(Tabla1[[#This Row],[Fecha]])</f>
        <v>5</v>
      </c>
      <c r="N4970" s="11">
        <f>WEEKDAY(Tabla1[[#This Row],[Fecha]],2)</f>
        <v>1</v>
      </c>
      <c r="O4970" s="11" t="str">
        <f t="shared" si="77"/>
        <v>Lunes</v>
      </c>
    </row>
    <row r="4971" spans="1:15" x14ac:dyDescent="0.25">
      <c r="A4971" s="4">
        <v>41218</v>
      </c>
      <c r="B4971">
        <v>1</v>
      </c>
      <c r="C4971">
        <v>2</v>
      </c>
      <c r="D4971" s="5" t="s">
        <v>41</v>
      </c>
      <c r="E4971" s="6">
        <v>640.62</v>
      </c>
      <c r="F4971" s="6">
        <v>1053.26</v>
      </c>
      <c r="G4971" s="6">
        <v>1693.88</v>
      </c>
      <c r="H4971" s="6" t="str">
        <f>VLOOKUP(Tabla1[[#This Row],[Caja]],Originales!$I$3:$K$6,2,FALSE)</f>
        <v>Tenerife Norte</v>
      </c>
      <c r="I4971" s="6" t="str">
        <f>VLOOKUP(Tabla1[[#This Row],[Caja]],Originales!$I$3:$K$6,3,FALSE)</f>
        <v>Tenerife</v>
      </c>
      <c r="J4971" s="9" t="str">
        <f>VLOOKUP(Tabla1[[#This Row],[CodigoEmpleado]],Originales!$M$3:$P$13,2,FALSE)</f>
        <v>Javi</v>
      </c>
      <c r="K4971" s="10">
        <f>YEAR(Tabla1[[#This Row],[Fecha]])</f>
        <v>2012</v>
      </c>
      <c r="L4971" s="11">
        <f>MONTH(Tabla1[[#This Row],[Fecha]])</f>
        <v>11</v>
      </c>
      <c r="M4971" s="11">
        <f>DAY(Tabla1[[#This Row],[Fecha]])</f>
        <v>5</v>
      </c>
      <c r="N4971" s="11">
        <f>WEEKDAY(Tabla1[[#This Row],[Fecha]],2)</f>
        <v>1</v>
      </c>
      <c r="O4971" s="11" t="str">
        <f t="shared" si="77"/>
        <v>Lunes</v>
      </c>
    </row>
    <row r="4972" spans="1:15" x14ac:dyDescent="0.25">
      <c r="A4972" s="4">
        <v>41218</v>
      </c>
      <c r="B4972">
        <v>2</v>
      </c>
      <c r="C4972">
        <v>1</v>
      </c>
      <c r="D4972" s="5" t="s">
        <v>43</v>
      </c>
      <c r="E4972" s="6">
        <v>646.25</v>
      </c>
      <c r="F4972" s="6">
        <v>990.59</v>
      </c>
      <c r="G4972" s="6">
        <v>1636.84</v>
      </c>
      <c r="H4972" s="6" t="str">
        <f>VLOOKUP(Tabla1[[#This Row],[Caja]],Originales!$I$3:$K$6,2,FALSE)</f>
        <v>Tenerife Sur</v>
      </c>
      <c r="I4972" s="6" t="str">
        <f>VLOOKUP(Tabla1[[#This Row],[Caja]],Originales!$I$3:$K$6,3,FALSE)</f>
        <v>Tenerife</v>
      </c>
      <c r="J4972" s="9" t="str">
        <f>VLOOKUP(Tabla1[[#This Row],[CodigoEmpleado]],Originales!$M$3:$P$13,2,FALSE)</f>
        <v>Jose</v>
      </c>
      <c r="K4972" s="10">
        <f>YEAR(Tabla1[[#This Row],[Fecha]])</f>
        <v>2012</v>
      </c>
      <c r="L4972" s="11">
        <f>MONTH(Tabla1[[#This Row],[Fecha]])</f>
        <v>11</v>
      </c>
      <c r="M4972" s="11">
        <f>DAY(Tabla1[[#This Row],[Fecha]])</f>
        <v>5</v>
      </c>
      <c r="N4972" s="11">
        <f>WEEKDAY(Tabla1[[#This Row],[Fecha]],2)</f>
        <v>1</v>
      </c>
      <c r="O4972" s="11" t="str">
        <f t="shared" si="77"/>
        <v>Lunes</v>
      </c>
    </row>
    <row r="4973" spans="1:15" x14ac:dyDescent="0.25">
      <c r="A4973" s="4">
        <v>41218</v>
      </c>
      <c r="B4973">
        <v>2</v>
      </c>
      <c r="C4973">
        <v>2</v>
      </c>
      <c r="D4973" s="5" t="s">
        <v>47</v>
      </c>
      <c r="E4973" s="6">
        <v>612.14</v>
      </c>
      <c r="F4973" s="6">
        <v>1126.18</v>
      </c>
      <c r="G4973" s="6">
        <v>1738.32</v>
      </c>
      <c r="H4973" s="6" t="str">
        <f>VLOOKUP(Tabla1[[#This Row],[Caja]],Originales!$I$3:$K$6,2,FALSE)</f>
        <v>Tenerife Sur</v>
      </c>
      <c r="I4973" s="6" t="str">
        <f>VLOOKUP(Tabla1[[#This Row],[Caja]],Originales!$I$3:$K$6,3,FALSE)</f>
        <v>Tenerife</v>
      </c>
      <c r="J4973" s="9" t="str">
        <f>VLOOKUP(Tabla1[[#This Row],[CodigoEmpleado]],Originales!$M$3:$P$13,2,FALSE)</f>
        <v>Toño</v>
      </c>
      <c r="K4973" s="10">
        <f>YEAR(Tabla1[[#This Row],[Fecha]])</f>
        <v>2012</v>
      </c>
      <c r="L4973" s="11">
        <f>MONTH(Tabla1[[#This Row],[Fecha]])</f>
        <v>11</v>
      </c>
      <c r="M4973" s="11">
        <f>DAY(Tabla1[[#This Row],[Fecha]])</f>
        <v>5</v>
      </c>
      <c r="N4973" s="11">
        <f>WEEKDAY(Tabla1[[#This Row],[Fecha]],2)</f>
        <v>1</v>
      </c>
      <c r="O4973" s="11" t="str">
        <f t="shared" si="77"/>
        <v>Lunes</v>
      </c>
    </row>
    <row r="4974" spans="1:15" x14ac:dyDescent="0.25">
      <c r="A4974" s="4">
        <v>41218</v>
      </c>
      <c r="B4974">
        <v>3</v>
      </c>
      <c r="C4974">
        <v>1</v>
      </c>
      <c r="D4974" s="5" t="s">
        <v>24</v>
      </c>
      <c r="E4974" s="6">
        <v>511.54</v>
      </c>
      <c r="F4974" s="6">
        <v>1027.98</v>
      </c>
      <c r="G4974" s="6">
        <v>1539.52</v>
      </c>
      <c r="H4974" s="6" t="str">
        <f>VLOOKUP(Tabla1[[#This Row],[Caja]],Originales!$I$3:$K$6,2,FALSE)</f>
        <v>Las Canteras</v>
      </c>
      <c r="I4974" s="6" t="str">
        <f>VLOOKUP(Tabla1[[#This Row],[Caja]],Originales!$I$3:$K$6,3,FALSE)</f>
        <v>Las Palmas</v>
      </c>
      <c r="J4974" s="9" t="str">
        <f>VLOOKUP(Tabla1[[#This Row],[CodigoEmpleado]],Originales!$M$3:$P$13,2,FALSE)</f>
        <v>Ana</v>
      </c>
      <c r="K4974" s="10">
        <f>YEAR(Tabla1[[#This Row],[Fecha]])</f>
        <v>2012</v>
      </c>
      <c r="L4974" s="11">
        <f>MONTH(Tabla1[[#This Row],[Fecha]])</f>
        <v>11</v>
      </c>
      <c r="M4974" s="11">
        <f>DAY(Tabla1[[#This Row],[Fecha]])</f>
        <v>5</v>
      </c>
      <c r="N4974" s="11">
        <f>WEEKDAY(Tabla1[[#This Row],[Fecha]],2)</f>
        <v>1</v>
      </c>
      <c r="O4974" s="11" t="str">
        <f t="shared" si="77"/>
        <v>Lunes</v>
      </c>
    </row>
    <row r="4975" spans="1:15" x14ac:dyDescent="0.25">
      <c r="A4975" s="4">
        <v>41218</v>
      </c>
      <c r="B4975">
        <v>3</v>
      </c>
      <c r="C4975">
        <v>2</v>
      </c>
      <c r="D4975" s="5" t="s">
        <v>30</v>
      </c>
      <c r="E4975" s="6">
        <v>450.8</v>
      </c>
      <c r="F4975" s="6">
        <v>1122.56</v>
      </c>
      <c r="G4975" s="6">
        <v>1573.36</v>
      </c>
      <c r="H4975" s="6" t="str">
        <f>VLOOKUP(Tabla1[[#This Row],[Caja]],Originales!$I$3:$K$6,2,FALSE)</f>
        <v>Las Canteras</v>
      </c>
      <c r="I4975" s="6" t="str">
        <f>VLOOKUP(Tabla1[[#This Row],[Caja]],Originales!$I$3:$K$6,3,FALSE)</f>
        <v>Las Palmas</v>
      </c>
      <c r="J4975" s="9" t="str">
        <f>VLOOKUP(Tabla1[[#This Row],[CodigoEmpleado]],Originales!$M$3:$P$13,2,FALSE)</f>
        <v>Juan</v>
      </c>
      <c r="K4975" s="10">
        <f>YEAR(Tabla1[[#This Row],[Fecha]])</f>
        <v>2012</v>
      </c>
      <c r="L4975" s="11">
        <f>MONTH(Tabla1[[#This Row],[Fecha]])</f>
        <v>11</v>
      </c>
      <c r="M4975" s="11">
        <f>DAY(Tabla1[[#This Row],[Fecha]])</f>
        <v>5</v>
      </c>
      <c r="N4975" s="11">
        <f>WEEKDAY(Tabla1[[#This Row],[Fecha]],2)</f>
        <v>1</v>
      </c>
      <c r="O4975" s="11" t="str">
        <f t="shared" si="77"/>
        <v>Lunes</v>
      </c>
    </row>
    <row r="4976" spans="1:15" x14ac:dyDescent="0.25">
      <c r="A4976" s="4">
        <v>41218</v>
      </c>
      <c r="B4976">
        <v>4</v>
      </c>
      <c r="C4976">
        <v>1</v>
      </c>
      <c r="D4976" s="5" t="s">
        <v>16</v>
      </c>
      <c r="E4976" s="6">
        <v>577.89</v>
      </c>
      <c r="F4976" s="6">
        <v>1057.3399999999999</v>
      </c>
      <c r="G4976" s="6">
        <v>1635.23</v>
      </c>
      <c r="H4976" s="6" t="str">
        <f>VLOOKUP(Tabla1[[#This Row],[Caja]],Originales!$I$3:$K$6,2,FALSE)</f>
        <v>Telde</v>
      </c>
      <c r="I4976" s="6" t="str">
        <f>VLOOKUP(Tabla1[[#This Row],[Caja]],Originales!$I$3:$K$6,3,FALSE)</f>
        <v>Las Palmas</v>
      </c>
      <c r="J4976" s="9" t="str">
        <f>VLOOKUP(Tabla1[[#This Row],[CodigoEmpleado]],Originales!$M$3:$P$13,2,FALSE)</f>
        <v>Jorge</v>
      </c>
      <c r="K4976" s="10">
        <f>YEAR(Tabla1[[#This Row],[Fecha]])</f>
        <v>2012</v>
      </c>
      <c r="L4976" s="11">
        <f>MONTH(Tabla1[[#This Row],[Fecha]])</f>
        <v>11</v>
      </c>
      <c r="M4976" s="11">
        <f>DAY(Tabla1[[#This Row],[Fecha]])</f>
        <v>5</v>
      </c>
      <c r="N4976" s="11">
        <f>WEEKDAY(Tabla1[[#This Row],[Fecha]],2)</f>
        <v>1</v>
      </c>
      <c r="O4976" s="11" t="str">
        <f t="shared" si="77"/>
        <v>Lunes</v>
      </c>
    </row>
    <row r="4977" spans="1:15" x14ac:dyDescent="0.25">
      <c r="A4977" s="4">
        <v>41218</v>
      </c>
      <c r="B4977">
        <v>4</v>
      </c>
      <c r="C4977">
        <v>2</v>
      </c>
      <c r="D4977" s="5" t="s">
        <v>22</v>
      </c>
      <c r="E4977" s="6">
        <v>503.43</v>
      </c>
      <c r="F4977" s="6">
        <v>1094.0899999999999</v>
      </c>
      <c r="G4977" s="6">
        <v>1597.52</v>
      </c>
      <c r="H4977" s="6" t="str">
        <f>VLOOKUP(Tabla1[[#This Row],[Caja]],Originales!$I$3:$K$6,2,FALSE)</f>
        <v>Telde</v>
      </c>
      <c r="I4977" s="6" t="str">
        <f>VLOOKUP(Tabla1[[#This Row],[Caja]],Originales!$I$3:$K$6,3,FALSE)</f>
        <v>Las Palmas</v>
      </c>
      <c r="J4977" s="9" t="str">
        <f>VLOOKUP(Tabla1[[#This Row],[CodigoEmpleado]],Originales!$M$3:$P$13,2,FALSE)</f>
        <v>Paco</v>
      </c>
      <c r="K4977" s="10">
        <f>YEAR(Tabla1[[#This Row],[Fecha]])</f>
        <v>2012</v>
      </c>
      <c r="L4977" s="11">
        <f>MONTH(Tabla1[[#This Row],[Fecha]])</f>
        <v>11</v>
      </c>
      <c r="M4977" s="11">
        <f>DAY(Tabla1[[#This Row],[Fecha]])</f>
        <v>5</v>
      </c>
      <c r="N4977" s="11">
        <f>WEEKDAY(Tabla1[[#This Row],[Fecha]],2)</f>
        <v>1</v>
      </c>
      <c r="O4977" s="11" t="str">
        <f t="shared" si="77"/>
        <v>Lunes</v>
      </c>
    </row>
    <row r="4978" spans="1:15" x14ac:dyDescent="0.25">
      <c r="A4978" s="4">
        <v>41219</v>
      </c>
      <c r="B4978">
        <v>1</v>
      </c>
      <c r="C4978">
        <v>1</v>
      </c>
      <c r="D4978" s="5" t="s">
        <v>27</v>
      </c>
      <c r="E4978" s="6">
        <v>471.22</v>
      </c>
      <c r="F4978" s="6">
        <v>1112.8399999999999</v>
      </c>
      <c r="G4978" s="6">
        <v>1584.06</v>
      </c>
      <c r="H4978" s="6" t="str">
        <f>VLOOKUP(Tabla1[[#This Row],[Caja]],Originales!$I$3:$K$6,2,FALSE)</f>
        <v>Tenerife Norte</v>
      </c>
      <c r="I4978" s="6" t="str">
        <f>VLOOKUP(Tabla1[[#This Row],[Caja]],Originales!$I$3:$K$6,3,FALSE)</f>
        <v>Tenerife</v>
      </c>
      <c r="J4978" s="9" t="str">
        <f>VLOOKUP(Tabla1[[#This Row],[CodigoEmpleado]],Originales!$M$3:$P$13,2,FALSE)</f>
        <v>Bea</v>
      </c>
      <c r="K4978" s="10">
        <f>YEAR(Tabla1[[#This Row],[Fecha]])</f>
        <v>2012</v>
      </c>
      <c r="L4978" s="11">
        <f>MONTH(Tabla1[[#This Row],[Fecha]])</f>
        <v>11</v>
      </c>
      <c r="M4978" s="11">
        <f>DAY(Tabla1[[#This Row],[Fecha]])</f>
        <v>6</v>
      </c>
      <c r="N4978" s="11">
        <f>WEEKDAY(Tabla1[[#This Row],[Fecha]],2)</f>
        <v>2</v>
      </c>
      <c r="O4978" s="11" t="str">
        <f t="shared" si="77"/>
        <v>Martes</v>
      </c>
    </row>
    <row r="4979" spans="1:15" x14ac:dyDescent="0.25">
      <c r="A4979" s="4">
        <v>41219</v>
      </c>
      <c r="B4979">
        <v>1</v>
      </c>
      <c r="C4979">
        <v>2</v>
      </c>
      <c r="D4979" s="5" t="s">
        <v>32</v>
      </c>
      <c r="E4979" s="6">
        <v>648.84</v>
      </c>
      <c r="F4979" s="6">
        <v>1264.94</v>
      </c>
      <c r="G4979" s="6">
        <v>1913.78</v>
      </c>
      <c r="H4979" s="6" t="str">
        <f>VLOOKUP(Tabla1[[#This Row],[Caja]],Originales!$I$3:$K$6,2,FALSE)</f>
        <v>Tenerife Norte</v>
      </c>
      <c r="I4979" s="6" t="str">
        <f>VLOOKUP(Tabla1[[#This Row],[Caja]],Originales!$I$3:$K$6,3,FALSE)</f>
        <v>Tenerife</v>
      </c>
      <c r="J4979" s="9" t="str">
        <f>VLOOKUP(Tabla1[[#This Row],[CodigoEmpleado]],Originales!$M$3:$P$13,2,FALSE)</f>
        <v>Ana</v>
      </c>
      <c r="K4979" s="10">
        <f>YEAR(Tabla1[[#This Row],[Fecha]])</f>
        <v>2012</v>
      </c>
      <c r="L4979" s="11">
        <f>MONTH(Tabla1[[#This Row],[Fecha]])</f>
        <v>11</v>
      </c>
      <c r="M4979" s="11">
        <f>DAY(Tabla1[[#This Row],[Fecha]])</f>
        <v>6</v>
      </c>
      <c r="N4979" s="11">
        <f>WEEKDAY(Tabla1[[#This Row],[Fecha]],2)</f>
        <v>2</v>
      </c>
      <c r="O4979" s="11" t="str">
        <f t="shared" si="77"/>
        <v>Martes</v>
      </c>
    </row>
    <row r="4980" spans="1:15" x14ac:dyDescent="0.25">
      <c r="A4980" s="4">
        <v>41219</v>
      </c>
      <c r="B4980">
        <v>2</v>
      </c>
      <c r="C4980">
        <v>1</v>
      </c>
      <c r="D4980" s="5" t="s">
        <v>37</v>
      </c>
      <c r="E4980" s="6">
        <v>593.85</v>
      </c>
      <c r="F4980" s="6">
        <v>923.67</v>
      </c>
      <c r="G4980" s="6">
        <v>1517.52</v>
      </c>
      <c r="H4980" s="6" t="str">
        <f>VLOOKUP(Tabla1[[#This Row],[Caja]],Originales!$I$3:$K$6,2,FALSE)</f>
        <v>Tenerife Sur</v>
      </c>
      <c r="I4980" s="6" t="str">
        <f>VLOOKUP(Tabla1[[#This Row],[Caja]],Originales!$I$3:$K$6,3,FALSE)</f>
        <v>Tenerife</v>
      </c>
      <c r="J4980" s="9" t="str">
        <f>VLOOKUP(Tabla1[[#This Row],[CodigoEmpleado]],Originales!$M$3:$P$13,2,FALSE)</f>
        <v>Luis</v>
      </c>
      <c r="K4980" s="10">
        <f>YEAR(Tabla1[[#This Row],[Fecha]])</f>
        <v>2012</v>
      </c>
      <c r="L4980" s="11">
        <f>MONTH(Tabla1[[#This Row],[Fecha]])</f>
        <v>11</v>
      </c>
      <c r="M4980" s="11">
        <f>DAY(Tabla1[[#This Row],[Fecha]])</f>
        <v>6</v>
      </c>
      <c r="N4980" s="11">
        <f>WEEKDAY(Tabla1[[#This Row],[Fecha]],2)</f>
        <v>2</v>
      </c>
      <c r="O4980" s="11" t="str">
        <f t="shared" si="77"/>
        <v>Martes</v>
      </c>
    </row>
    <row r="4981" spans="1:15" x14ac:dyDescent="0.25">
      <c r="A4981" s="4">
        <v>41219</v>
      </c>
      <c r="B4981">
        <v>2</v>
      </c>
      <c r="C4981">
        <v>2</v>
      </c>
      <c r="D4981" s="5" t="s">
        <v>40</v>
      </c>
      <c r="E4981" s="6">
        <v>453.13</v>
      </c>
      <c r="F4981" s="6">
        <v>1074.51</v>
      </c>
      <c r="G4981" s="6">
        <v>1527.64</v>
      </c>
      <c r="H4981" s="6" t="str">
        <f>VLOOKUP(Tabla1[[#This Row],[Caja]],Originales!$I$3:$K$6,2,FALSE)</f>
        <v>Tenerife Sur</v>
      </c>
      <c r="I4981" s="6" t="str">
        <f>VLOOKUP(Tabla1[[#This Row],[Caja]],Originales!$I$3:$K$6,3,FALSE)</f>
        <v>Tenerife</v>
      </c>
      <c r="J4981" s="9" t="str">
        <f>VLOOKUP(Tabla1[[#This Row],[CodigoEmpleado]],Originales!$M$3:$P$13,2,FALSE)</f>
        <v>Pepe</v>
      </c>
      <c r="K4981" s="10">
        <f>YEAR(Tabla1[[#This Row],[Fecha]])</f>
        <v>2012</v>
      </c>
      <c r="L4981" s="11">
        <f>MONTH(Tabla1[[#This Row],[Fecha]])</f>
        <v>11</v>
      </c>
      <c r="M4981" s="11">
        <f>DAY(Tabla1[[#This Row],[Fecha]])</f>
        <v>6</v>
      </c>
      <c r="N4981" s="11">
        <f>WEEKDAY(Tabla1[[#This Row],[Fecha]],2)</f>
        <v>2</v>
      </c>
      <c r="O4981" s="11" t="str">
        <f t="shared" si="77"/>
        <v>Martes</v>
      </c>
    </row>
    <row r="4982" spans="1:15" x14ac:dyDescent="0.25">
      <c r="A4982" s="4">
        <v>41219</v>
      </c>
      <c r="B4982">
        <v>3</v>
      </c>
      <c r="C4982">
        <v>1</v>
      </c>
      <c r="D4982" s="5" t="s">
        <v>41</v>
      </c>
      <c r="E4982" s="6">
        <v>681.16</v>
      </c>
      <c r="F4982" s="6">
        <v>1044.82</v>
      </c>
      <c r="G4982" s="6">
        <v>1725.98</v>
      </c>
      <c r="H4982" s="6" t="str">
        <f>VLOOKUP(Tabla1[[#This Row],[Caja]],Originales!$I$3:$K$6,2,FALSE)</f>
        <v>Las Canteras</v>
      </c>
      <c r="I4982" s="6" t="str">
        <f>VLOOKUP(Tabla1[[#This Row],[Caja]],Originales!$I$3:$K$6,3,FALSE)</f>
        <v>Las Palmas</v>
      </c>
      <c r="J4982" s="9" t="str">
        <f>VLOOKUP(Tabla1[[#This Row],[CodigoEmpleado]],Originales!$M$3:$P$13,2,FALSE)</f>
        <v>Javi</v>
      </c>
      <c r="K4982" s="10">
        <f>YEAR(Tabla1[[#This Row],[Fecha]])</f>
        <v>2012</v>
      </c>
      <c r="L4982" s="11">
        <f>MONTH(Tabla1[[#This Row],[Fecha]])</f>
        <v>11</v>
      </c>
      <c r="M4982" s="11">
        <f>DAY(Tabla1[[#This Row],[Fecha]])</f>
        <v>6</v>
      </c>
      <c r="N4982" s="11">
        <f>WEEKDAY(Tabla1[[#This Row],[Fecha]],2)</f>
        <v>2</v>
      </c>
      <c r="O4982" s="11" t="str">
        <f t="shared" si="77"/>
        <v>Martes</v>
      </c>
    </row>
    <row r="4983" spans="1:15" x14ac:dyDescent="0.25">
      <c r="A4983" s="4">
        <v>41219</v>
      </c>
      <c r="B4983">
        <v>3</v>
      </c>
      <c r="C4983">
        <v>2</v>
      </c>
      <c r="D4983" s="5" t="s">
        <v>43</v>
      </c>
      <c r="E4983" s="6">
        <v>607.33000000000004</v>
      </c>
      <c r="F4983" s="6">
        <v>1187.97</v>
      </c>
      <c r="G4983" s="6">
        <v>1795.3</v>
      </c>
      <c r="H4983" s="6" t="str">
        <f>VLOOKUP(Tabla1[[#This Row],[Caja]],Originales!$I$3:$K$6,2,FALSE)</f>
        <v>Las Canteras</v>
      </c>
      <c r="I4983" s="6" t="str">
        <f>VLOOKUP(Tabla1[[#This Row],[Caja]],Originales!$I$3:$K$6,3,FALSE)</f>
        <v>Las Palmas</v>
      </c>
      <c r="J4983" s="9" t="str">
        <f>VLOOKUP(Tabla1[[#This Row],[CodigoEmpleado]],Originales!$M$3:$P$13,2,FALSE)</f>
        <v>Jose</v>
      </c>
      <c r="K4983" s="10">
        <f>YEAR(Tabla1[[#This Row],[Fecha]])</f>
        <v>2012</v>
      </c>
      <c r="L4983" s="11">
        <f>MONTH(Tabla1[[#This Row],[Fecha]])</f>
        <v>11</v>
      </c>
      <c r="M4983" s="11">
        <f>DAY(Tabla1[[#This Row],[Fecha]])</f>
        <v>6</v>
      </c>
      <c r="N4983" s="11">
        <f>WEEKDAY(Tabla1[[#This Row],[Fecha]],2)</f>
        <v>2</v>
      </c>
      <c r="O4983" s="11" t="str">
        <f t="shared" si="77"/>
        <v>Martes</v>
      </c>
    </row>
    <row r="4984" spans="1:15" x14ac:dyDescent="0.25">
      <c r="A4984" s="4">
        <v>41219</v>
      </c>
      <c r="B4984">
        <v>4</v>
      </c>
      <c r="C4984">
        <v>1</v>
      </c>
      <c r="D4984" s="5" t="s">
        <v>47</v>
      </c>
      <c r="E4984" s="6">
        <v>494.72</v>
      </c>
      <c r="F4984" s="6">
        <v>1146.77</v>
      </c>
      <c r="G4984" s="6">
        <v>1641.49</v>
      </c>
      <c r="H4984" s="6" t="str">
        <f>VLOOKUP(Tabla1[[#This Row],[Caja]],Originales!$I$3:$K$6,2,FALSE)</f>
        <v>Telde</v>
      </c>
      <c r="I4984" s="6" t="str">
        <f>VLOOKUP(Tabla1[[#This Row],[Caja]],Originales!$I$3:$K$6,3,FALSE)</f>
        <v>Las Palmas</v>
      </c>
      <c r="J4984" s="9" t="str">
        <f>VLOOKUP(Tabla1[[#This Row],[CodigoEmpleado]],Originales!$M$3:$P$13,2,FALSE)</f>
        <v>Toño</v>
      </c>
      <c r="K4984" s="10">
        <f>YEAR(Tabla1[[#This Row],[Fecha]])</f>
        <v>2012</v>
      </c>
      <c r="L4984" s="11">
        <f>MONTH(Tabla1[[#This Row],[Fecha]])</f>
        <v>11</v>
      </c>
      <c r="M4984" s="11">
        <f>DAY(Tabla1[[#This Row],[Fecha]])</f>
        <v>6</v>
      </c>
      <c r="N4984" s="11">
        <f>WEEKDAY(Tabla1[[#This Row],[Fecha]],2)</f>
        <v>2</v>
      </c>
      <c r="O4984" s="11" t="str">
        <f t="shared" si="77"/>
        <v>Martes</v>
      </c>
    </row>
    <row r="4985" spans="1:15" x14ac:dyDescent="0.25">
      <c r="A4985" s="4">
        <v>41219</v>
      </c>
      <c r="B4985">
        <v>4</v>
      </c>
      <c r="C4985">
        <v>2</v>
      </c>
      <c r="D4985" s="5" t="s">
        <v>24</v>
      </c>
      <c r="E4985" s="6">
        <v>627.94000000000005</v>
      </c>
      <c r="F4985" s="6">
        <v>1229.17</v>
      </c>
      <c r="G4985" s="6">
        <v>1857.11</v>
      </c>
      <c r="H4985" s="6" t="str">
        <f>VLOOKUP(Tabla1[[#This Row],[Caja]],Originales!$I$3:$K$6,2,FALSE)</f>
        <v>Telde</v>
      </c>
      <c r="I4985" s="6" t="str">
        <f>VLOOKUP(Tabla1[[#This Row],[Caja]],Originales!$I$3:$K$6,3,FALSE)</f>
        <v>Las Palmas</v>
      </c>
      <c r="J4985" s="9" t="str">
        <f>VLOOKUP(Tabla1[[#This Row],[CodigoEmpleado]],Originales!$M$3:$P$13,2,FALSE)</f>
        <v>Ana</v>
      </c>
      <c r="K4985" s="10">
        <f>YEAR(Tabla1[[#This Row],[Fecha]])</f>
        <v>2012</v>
      </c>
      <c r="L4985" s="11">
        <f>MONTH(Tabla1[[#This Row],[Fecha]])</f>
        <v>11</v>
      </c>
      <c r="M4985" s="11">
        <f>DAY(Tabla1[[#This Row],[Fecha]])</f>
        <v>6</v>
      </c>
      <c r="N4985" s="11">
        <f>WEEKDAY(Tabla1[[#This Row],[Fecha]],2)</f>
        <v>2</v>
      </c>
      <c r="O4985" s="11" t="str">
        <f t="shared" si="77"/>
        <v>Martes</v>
      </c>
    </row>
    <row r="4986" spans="1:15" x14ac:dyDescent="0.25">
      <c r="A4986" s="4">
        <v>41220</v>
      </c>
      <c r="B4986">
        <v>1</v>
      </c>
      <c r="C4986">
        <v>1</v>
      </c>
      <c r="D4986" s="5" t="s">
        <v>30</v>
      </c>
      <c r="E4986" s="6">
        <v>573.89</v>
      </c>
      <c r="F4986" s="6">
        <v>1055.31</v>
      </c>
      <c r="G4986" s="6">
        <v>1629.2</v>
      </c>
      <c r="H4986" s="6" t="str">
        <f>VLOOKUP(Tabla1[[#This Row],[Caja]],Originales!$I$3:$K$6,2,FALSE)</f>
        <v>Tenerife Norte</v>
      </c>
      <c r="I4986" s="6" t="str">
        <f>VLOOKUP(Tabla1[[#This Row],[Caja]],Originales!$I$3:$K$6,3,FALSE)</f>
        <v>Tenerife</v>
      </c>
      <c r="J4986" s="9" t="str">
        <f>VLOOKUP(Tabla1[[#This Row],[CodigoEmpleado]],Originales!$M$3:$P$13,2,FALSE)</f>
        <v>Juan</v>
      </c>
      <c r="K4986" s="10">
        <f>YEAR(Tabla1[[#This Row],[Fecha]])</f>
        <v>2012</v>
      </c>
      <c r="L4986" s="11">
        <f>MONTH(Tabla1[[#This Row],[Fecha]])</f>
        <v>11</v>
      </c>
      <c r="M4986" s="11">
        <f>DAY(Tabla1[[#This Row],[Fecha]])</f>
        <v>7</v>
      </c>
      <c r="N4986" s="11">
        <f>WEEKDAY(Tabla1[[#This Row],[Fecha]],2)</f>
        <v>3</v>
      </c>
      <c r="O4986" s="11" t="str">
        <f t="shared" si="77"/>
        <v>Miércoles</v>
      </c>
    </row>
    <row r="4987" spans="1:15" x14ac:dyDescent="0.25">
      <c r="A4987" s="4">
        <v>41220</v>
      </c>
      <c r="B4987">
        <v>1</v>
      </c>
      <c r="C4987">
        <v>2</v>
      </c>
      <c r="D4987" s="5" t="s">
        <v>16</v>
      </c>
      <c r="E4987" s="6">
        <v>537.05999999999995</v>
      </c>
      <c r="F4987" s="6">
        <v>1265.24</v>
      </c>
      <c r="G4987" s="6">
        <v>1802.3</v>
      </c>
      <c r="H4987" s="6" t="str">
        <f>VLOOKUP(Tabla1[[#This Row],[Caja]],Originales!$I$3:$K$6,2,FALSE)</f>
        <v>Tenerife Norte</v>
      </c>
      <c r="I4987" s="6" t="str">
        <f>VLOOKUP(Tabla1[[#This Row],[Caja]],Originales!$I$3:$K$6,3,FALSE)</f>
        <v>Tenerife</v>
      </c>
      <c r="J4987" s="9" t="str">
        <f>VLOOKUP(Tabla1[[#This Row],[CodigoEmpleado]],Originales!$M$3:$P$13,2,FALSE)</f>
        <v>Jorge</v>
      </c>
      <c r="K4987" s="10">
        <f>YEAR(Tabla1[[#This Row],[Fecha]])</f>
        <v>2012</v>
      </c>
      <c r="L4987" s="11">
        <f>MONTH(Tabla1[[#This Row],[Fecha]])</f>
        <v>11</v>
      </c>
      <c r="M4987" s="11">
        <f>DAY(Tabla1[[#This Row],[Fecha]])</f>
        <v>7</v>
      </c>
      <c r="N4987" s="11">
        <f>WEEKDAY(Tabla1[[#This Row],[Fecha]],2)</f>
        <v>3</v>
      </c>
      <c r="O4987" s="11" t="str">
        <f t="shared" si="77"/>
        <v>Miércoles</v>
      </c>
    </row>
    <row r="4988" spans="1:15" x14ac:dyDescent="0.25">
      <c r="A4988" s="4">
        <v>41220</v>
      </c>
      <c r="B4988">
        <v>2</v>
      </c>
      <c r="C4988">
        <v>1</v>
      </c>
      <c r="D4988" s="5" t="s">
        <v>22</v>
      </c>
      <c r="E4988" s="6">
        <v>436.61</v>
      </c>
      <c r="F4988" s="6">
        <v>1173.6400000000001</v>
      </c>
      <c r="G4988" s="6">
        <v>1610.25</v>
      </c>
      <c r="H4988" s="6" t="str">
        <f>VLOOKUP(Tabla1[[#This Row],[Caja]],Originales!$I$3:$K$6,2,FALSE)</f>
        <v>Tenerife Sur</v>
      </c>
      <c r="I4988" s="6" t="str">
        <f>VLOOKUP(Tabla1[[#This Row],[Caja]],Originales!$I$3:$K$6,3,FALSE)</f>
        <v>Tenerife</v>
      </c>
      <c r="J4988" s="9" t="str">
        <f>VLOOKUP(Tabla1[[#This Row],[CodigoEmpleado]],Originales!$M$3:$P$13,2,FALSE)</f>
        <v>Paco</v>
      </c>
      <c r="K4988" s="10">
        <f>YEAR(Tabla1[[#This Row],[Fecha]])</f>
        <v>2012</v>
      </c>
      <c r="L4988" s="11">
        <f>MONTH(Tabla1[[#This Row],[Fecha]])</f>
        <v>11</v>
      </c>
      <c r="M4988" s="11">
        <f>DAY(Tabla1[[#This Row],[Fecha]])</f>
        <v>7</v>
      </c>
      <c r="N4988" s="11">
        <f>WEEKDAY(Tabla1[[#This Row],[Fecha]],2)</f>
        <v>3</v>
      </c>
      <c r="O4988" s="11" t="str">
        <f t="shared" si="77"/>
        <v>Miércoles</v>
      </c>
    </row>
    <row r="4989" spans="1:15" x14ac:dyDescent="0.25">
      <c r="A4989" s="4">
        <v>41220</v>
      </c>
      <c r="B4989">
        <v>2</v>
      </c>
      <c r="C4989">
        <v>2</v>
      </c>
      <c r="D4989" s="5" t="s">
        <v>27</v>
      </c>
      <c r="E4989" s="6">
        <v>719.23</v>
      </c>
      <c r="F4989" s="6">
        <v>1205.68</v>
      </c>
      <c r="G4989" s="6">
        <v>1924.91</v>
      </c>
      <c r="H4989" s="6" t="str">
        <f>VLOOKUP(Tabla1[[#This Row],[Caja]],Originales!$I$3:$K$6,2,FALSE)</f>
        <v>Tenerife Sur</v>
      </c>
      <c r="I4989" s="6" t="str">
        <f>VLOOKUP(Tabla1[[#This Row],[Caja]],Originales!$I$3:$K$6,3,FALSE)</f>
        <v>Tenerife</v>
      </c>
      <c r="J4989" s="9" t="str">
        <f>VLOOKUP(Tabla1[[#This Row],[CodigoEmpleado]],Originales!$M$3:$P$13,2,FALSE)</f>
        <v>Bea</v>
      </c>
      <c r="K4989" s="10">
        <f>YEAR(Tabla1[[#This Row],[Fecha]])</f>
        <v>2012</v>
      </c>
      <c r="L4989" s="11">
        <f>MONTH(Tabla1[[#This Row],[Fecha]])</f>
        <v>11</v>
      </c>
      <c r="M4989" s="11">
        <f>DAY(Tabla1[[#This Row],[Fecha]])</f>
        <v>7</v>
      </c>
      <c r="N4989" s="11">
        <f>WEEKDAY(Tabla1[[#This Row],[Fecha]],2)</f>
        <v>3</v>
      </c>
      <c r="O4989" s="11" t="str">
        <f t="shared" si="77"/>
        <v>Miércoles</v>
      </c>
    </row>
    <row r="4990" spans="1:15" x14ac:dyDescent="0.25">
      <c r="A4990" s="4">
        <v>41220</v>
      </c>
      <c r="B4990">
        <v>3</v>
      </c>
      <c r="C4990">
        <v>1</v>
      </c>
      <c r="D4990" s="5" t="s">
        <v>32</v>
      </c>
      <c r="E4990" s="6">
        <v>627.96</v>
      </c>
      <c r="F4990" s="6">
        <v>970.09</v>
      </c>
      <c r="G4990" s="6">
        <v>1598.05</v>
      </c>
      <c r="H4990" s="6" t="str">
        <f>VLOOKUP(Tabla1[[#This Row],[Caja]],Originales!$I$3:$K$6,2,FALSE)</f>
        <v>Las Canteras</v>
      </c>
      <c r="I4990" s="6" t="str">
        <f>VLOOKUP(Tabla1[[#This Row],[Caja]],Originales!$I$3:$K$6,3,FALSE)</f>
        <v>Las Palmas</v>
      </c>
      <c r="J4990" s="9" t="str">
        <f>VLOOKUP(Tabla1[[#This Row],[CodigoEmpleado]],Originales!$M$3:$P$13,2,FALSE)</f>
        <v>Ana</v>
      </c>
      <c r="K4990" s="10">
        <f>YEAR(Tabla1[[#This Row],[Fecha]])</f>
        <v>2012</v>
      </c>
      <c r="L4990" s="11">
        <f>MONTH(Tabla1[[#This Row],[Fecha]])</f>
        <v>11</v>
      </c>
      <c r="M4990" s="11">
        <f>DAY(Tabla1[[#This Row],[Fecha]])</f>
        <v>7</v>
      </c>
      <c r="N4990" s="11">
        <f>WEEKDAY(Tabla1[[#This Row],[Fecha]],2)</f>
        <v>3</v>
      </c>
      <c r="O4990" s="11" t="str">
        <f t="shared" si="77"/>
        <v>Miércoles</v>
      </c>
    </row>
    <row r="4991" spans="1:15" x14ac:dyDescent="0.25">
      <c r="A4991" s="4">
        <v>41220</v>
      </c>
      <c r="B4991">
        <v>3</v>
      </c>
      <c r="C4991">
        <v>2</v>
      </c>
      <c r="D4991" s="5" t="s">
        <v>37</v>
      </c>
      <c r="E4991" s="6">
        <v>494.3</v>
      </c>
      <c r="F4991" s="6">
        <v>1109.04</v>
      </c>
      <c r="G4991" s="6">
        <v>1603.34</v>
      </c>
      <c r="H4991" s="6" t="str">
        <f>VLOOKUP(Tabla1[[#This Row],[Caja]],Originales!$I$3:$K$6,2,FALSE)</f>
        <v>Las Canteras</v>
      </c>
      <c r="I4991" s="6" t="str">
        <f>VLOOKUP(Tabla1[[#This Row],[Caja]],Originales!$I$3:$K$6,3,FALSE)</f>
        <v>Las Palmas</v>
      </c>
      <c r="J4991" s="9" t="str">
        <f>VLOOKUP(Tabla1[[#This Row],[CodigoEmpleado]],Originales!$M$3:$P$13,2,FALSE)</f>
        <v>Luis</v>
      </c>
      <c r="K4991" s="10">
        <f>YEAR(Tabla1[[#This Row],[Fecha]])</f>
        <v>2012</v>
      </c>
      <c r="L4991" s="11">
        <f>MONTH(Tabla1[[#This Row],[Fecha]])</f>
        <v>11</v>
      </c>
      <c r="M4991" s="11">
        <f>DAY(Tabla1[[#This Row],[Fecha]])</f>
        <v>7</v>
      </c>
      <c r="N4991" s="11">
        <f>WEEKDAY(Tabla1[[#This Row],[Fecha]],2)</f>
        <v>3</v>
      </c>
      <c r="O4991" s="11" t="str">
        <f t="shared" si="77"/>
        <v>Miércoles</v>
      </c>
    </row>
    <row r="4992" spans="1:15" x14ac:dyDescent="0.25">
      <c r="A4992" s="4">
        <v>41220</v>
      </c>
      <c r="B4992">
        <v>4</v>
      </c>
      <c r="C4992">
        <v>1</v>
      </c>
      <c r="D4992" s="5" t="s">
        <v>40</v>
      </c>
      <c r="E4992" s="6">
        <v>513.08000000000004</v>
      </c>
      <c r="F4992" s="6">
        <v>1024.8800000000001</v>
      </c>
      <c r="G4992" s="6">
        <v>1537.96</v>
      </c>
      <c r="H4992" s="6" t="str">
        <f>VLOOKUP(Tabla1[[#This Row],[Caja]],Originales!$I$3:$K$6,2,FALSE)</f>
        <v>Telde</v>
      </c>
      <c r="I4992" s="6" t="str">
        <f>VLOOKUP(Tabla1[[#This Row],[Caja]],Originales!$I$3:$K$6,3,FALSE)</f>
        <v>Las Palmas</v>
      </c>
      <c r="J4992" s="9" t="str">
        <f>VLOOKUP(Tabla1[[#This Row],[CodigoEmpleado]],Originales!$M$3:$P$13,2,FALSE)</f>
        <v>Pepe</v>
      </c>
      <c r="K4992" s="10">
        <f>YEAR(Tabla1[[#This Row],[Fecha]])</f>
        <v>2012</v>
      </c>
      <c r="L4992" s="11">
        <f>MONTH(Tabla1[[#This Row],[Fecha]])</f>
        <v>11</v>
      </c>
      <c r="M4992" s="11">
        <f>DAY(Tabla1[[#This Row],[Fecha]])</f>
        <v>7</v>
      </c>
      <c r="N4992" s="11">
        <f>WEEKDAY(Tabla1[[#This Row],[Fecha]],2)</f>
        <v>3</v>
      </c>
      <c r="O4992" s="11" t="str">
        <f t="shared" si="77"/>
        <v>Miércoles</v>
      </c>
    </row>
    <row r="4993" spans="1:15" x14ac:dyDescent="0.25">
      <c r="A4993" s="4">
        <v>41220</v>
      </c>
      <c r="B4993">
        <v>4</v>
      </c>
      <c r="C4993">
        <v>2</v>
      </c>
      <c r="D4993" s="5" t="s">
        <v>41</v>
      </c>
      <c r="E4993" s="6">
        <v>514.45000000000005</v>
      </c>
      <c r="F4993" s="6">
        <v>1072.96</v>
      </c>
      <c r="G4993" s="6">
        <v>1587.41</v>
      </c>
      <c r="H4993" s="6" t="str">
        <f>VLOOKUP(Tabla1[[#This Row],[Caja]],Originales!$I$3:$K$6,2,FALSE)</f>
        <v>Telde</v>
      </c>
      <c r="I4993" s="6" t="str">
        <f>VLOOKUP(Tabla1[[#This Row],[Caja]],Originales!$I$3:$K$6,3,FALSE)</f>
        <v>Las Palmas</v>
      </c>
      <c r="J4993" s="9" t="str">
        <f>VLOOKUP(Tabla1[[#This Row],[CodigoEmpleado]],Originales!$M$3:$P$13,2,FALSE)</f>
        <v>Javi</v>
      </c>
      <c r="K4993" s="10">
        <f>YEAR(Tabla1[[#This Row],[Fecha]])</f>
        <v>2012</v>
      </c>
      <c r="L4993" s="11">
        <f>MONTH(Tabla1[[#This Row],[Fecha]])</f>
        <v>11</v>
      </c>
      <c r="M4993" s="11">
        <f>DAY(Tabla1[[#This Row],[Fecha]])</f>
        <v>7</v>
      </c>
      <c r="N4993" s="11">
        <f>WEEKDAY(Tabla1[[#This Row],[Fecha]],2)</f>
        <v>3</v>
      </c>
      <c r="O4993" s="11" t="str">
        <f t="shared" si="77"/>
        <v>Miércoles</v>
      </c>
    </row>
    <row r="4994" spans="1:15" x14ac:dyDescent="0.25">
      <c r="A4994" s="4">
        <v>41221</v>
      </c>
      <c r="B4994">
        <v>1</v>
      </c>
      <c r="C4994">
        <v>1</v>
      </c>
      <c r="D4994" s="5" t="s">
        <v>43</v>
      </c>
      <c r="E4994" s="6">
        <v>498.09</v>
      </c>
      <c r="F4994" s="6">
        <v>1034.33</v>
      </c>
      <c r="G4994" s="6">
        <v>1532.42</v>
      </c>
      <c r="H4994" s="6" t="str">
        <f>VLOOKUP(Tabla1[[#This Row],[Caja]],Originales!$I$3:$K$6,2,FALSE)</f>
        <v>Tenerife Norte</v>
      </c>
      <c r="I4994" s="6" t="str">
        <f>VLOOKUP(Tabla1[[#This Row],[Caja]],Originales!$I$3:$K$6,3,FALSE)</f>
        <v>Tenerife</v>
      </c>
      <c r="J4994" s="9" t="str">
        <f>VLOOKUP(Tabla1[[#This Row],[CodigoEmpleado]],Originales!$M$3:$P$13,2,FALSE)</f>
        <v>Jose</v>
      </c>
      <c r="K4994" s="10">
        <f>YEAR(Tabla1[[#This Row],[Fecha]])</f>
        <v>2012</v>
      </c>
      <c r="L4994" s="11">
        <f>MONTH(Tabla1[[#This Row],[Fecha]])</f>
        <v>11</v>
      </c>
      <c r="M4994" s="11">
        <f>DAY(Tabla1[[#This Row],[Fecha]])</f>
        <v>8</v>
      </c>
      <c r="N4994" s="11">
        <f>WEEKDAY(Tabla1[[#This Row],[Fecha]],2)</f>
        <v>4</v>
      </c>
      <c r="O4994" s="11" t="str">
        <f t="shared" ref="O4994:O5057" si="78">IF(N4994=1,"Lunes",IF(N4994=2,"Martes",IF(N4994=3,"Miércoles",IF(N4994=4,"Jueves",IF(N4994=5,"Viernes",IF(N4994=6,"Sábado","Domingo"))))))</f>
        <v>Jueves</v>
      </c>
    </row>
    <row r="4995" spans="1:15" x14ac:dyDescent="0.25">
      <c r="A4995" s="4">
        <v>41221</v>
      </c>
      <c r="B4995">
        <v>1</v>
      </c>
      <c r="C4995">
        <v>2</v>
      </c>
      <c r="D4995" s="5" t="s">
        <v>47</v>
      </c>
      <c r="E4995" s="6">
        <v>633.15</v>
      </c>
      <c r="F4995" s="6">
        <v>1464.61</v>
      </c>
      <c r="G4995" s="6">
        <v>2097.7600000000002</v>
      </c>
      <c r="H4995" s="6" t="str">
        <f>VLOOKUP(Tabla1[[#This Row],[Caja]],Originales!$I$3:$K$6,2,FALSE)</f>
        <v>Tenerife Norte</v>
      </c>
      <c r="I4995" s="6" t="str">
        <f>VLOOKUP(Tabla1[[#This Row],[Caja]],Originales!$I$3:$K$6,3,FALSE)</f>
        <v>Tenerife</v>
      </c>
      <c r="J4995" s="9" t="str">
        <f>VLOOKUP(Tabla1[[#This Row],[CodigoEmpleado]],Originales!$M$3:$P$13,2,FALSE)</f>
        <v>Toño</v>
      </c>
      <c r="K4995" s="10">
        <f>YEAR(Tabla1[[#This Row],[Fecha]])</f>
        <v>2012</v>
      </c>
      <c r="L4995" s="11">
        <f>MONTH(Tabla1[[#This Row],[Fecha]])</f>
        <v>11</v>
      </c>
      <c r="M4995" s="11">
        <f>DAY(Tabla1[[#This Row],[Fecha]])</f>
        <v>8</v>
      </c>
      <c r="N4995" s="11">
        <f>WEEKDAY(Tabla1[[#This Row],[Fecha]],2)</f>
        <v>4</v>
      </c>
      <c r="O4995" s="11" t="str">
        <f t="shared" si="78"/>
        <v>Jueves</v>
      </c>
    </row>
    <row r="4996" spans="1:15" x14ac:dyDescent="0.25">
      <c r="A4996" s="4">
        <v>41221</v>
      </c>
      <c r="B4996">
        <v>2</v>
      </c>
      <c r="C4996">
        <v>1</v>
      </c>
      <c r="D4996" s="5" t="s">
        <v>24</v>
      </c>
      <c r="E4996" s="6">
        <v>648.38</v>
      </c>
      <c r="F4996" s="6">
        <v>1091.19</v>
      </c>
      <c r="G4996" s="6">
        <v>1739.57</v>
      </c>
      <c r="H4996" s="6" t="str">
        <f>VLOOKUP(Tabla1[[#This Row],[Caja]],Originales!$I$3:$K$6,2,FALSE)</f>
        <v>Tenerife Sur</v>
      </c>
      <c r="I4996" s="6" t="str">
        <f>VLOOKUP(Tabla1[[#This Row],[Caja]],Originales!$I$3:$K$6,3,FALSE)</f>
        <v>Tenerife</v>
      </c>
      <c r="J4996" s="9" t="str">
        <f>VLOOKUP(Tabla1[[#This Row],[CodigoEmpleado]],Originales!$M$3:$P$13,2,FALSE)</f>
        <v>Ana</v>
      </c>
      <c r="K4996" s="10">
        <f>YEAR(Tabla1[[#This Row],[Fecha]])</f>
        <v>2012</v>
      </c>
      <c r="L4996" s="11">
        <f>MONTH(Tabla1[[#This Row],[Fecha]])</f>
        <v>11</v>
      </c>
      <c r="M4996" s="11">
        <f>DAY(Tabla1[[#This Row],[Fecha]])</f>
        <v>8</v>
      </c>
      <c r="N4996" s="11">
        <f>WEEKDAY(Tabla1[[#This Row],[Fecha]],2)</f>
        <v>4</v>
      </c>
      <c r="O4996" s="11" t="str">
        <f t="shared" si="78"/>
        <v>Jueves</v>
      </c>
    </row>
    <row r="4997" spans="1:15" x14ac:dyDescent="0.25">
      <c r="A4997" s="4">
        <v>41221</v>
      </c>
      <c r="B4997">
        <v>2</v>
      </c>
      <c r="C4997">
        <v>2</v>
      </c>
      <c r="D4997" s="5" t="s">
        <v>30</v>
      </c>
      <c r="E4997" s="6">
        <v>478.86</v>
      </c>
      <c r="F4997" s="6">
        <v>1211.21</v>
      </c>
      <c r="G4997" s="6">
        <v>1690.07</v>
      </c>
      <c r="H4997" s="6" t="str">
        <f>VLOOKUP(Tabla1[[#This Row],[Caja]],Originales!$I$3:$K$6,2,FALSE)</f>
        <v>Tenerife Sur</v>
      </c>
      <c r="I4997" s="6" t="str">
        <f>VLOOKUP(Tabla1[[#This Row],[Caja]],Originales!$I$3:$K$6,3,FALSE)</f>
        <v>Tenerife</v>
      </c>
      <c r="J4997" s="9" t="str">
        <f>VLOOKUP(Tabla1[[#This Row],[CodigoEmpleado]],Originales!$M$3:$P$13,2,FALSE)</f>
        <v>Juan</v>
      </c>
      <c r="K4997" s="10">
        <f>YEAR(Tabla1[[#This Row],[Fecha]])</f>
        <v>2012</v>
      </c>
      <c r="L4997" s="11">
        <f>MONTH(Tabla1[[#This Row],[Fecha]])</f>
        <v>11</v>
      </c>
      <c r="M4997" s="11">
        <f>DAY(Tabla1[[#This Row],[Fecha]])</f>
        <v>8</v>
      </c>
      <c r="N4997" s="11">
        <f>WEEKDAY(Tabla1[[#This Row],[Fecha]],2)</f>
        <v>4</v>
      </c>
      <c r="O4997" s="11" t="str">
        <f t="shared" si="78"/>
        <v>Jueves</v>
      </c>
    </row>
    <row r="4998" spans="1:15" x14ac:dyDescent="0.25">
      <c r="A4998" s="4">
        <v>41221</v>
      </c>
      <c r="B4998">
        <v>3</v>
      </c>
      <c r="C4998">
        <v>1</v>
      </c>
      <c r="D4998" s="5" t="s">
        <v>16</v>
      </c>
      <c r="E4998" s="6">
        <v>583.01</v>
      </c>
      <c r="F4998" s="6">
        <v>1134.2</v>
      </c>
      <c r="G4998" s="6">
        <v>1717.21</v>
      </c>
      <c r="H4998" s="6" t="str">
        <f>VLOOKUP(Tabla1[[#This Row],[Caja]],Originales!$I$3:$K$6,2,FALSE)</f>
        <v>Las Canteras</v>
      </c>
      <c r="I4998" s="6" t="str">
        <f>VLOOKUP(Tabla1[[#This Row],[Caja]],Originales!$I$3:$K$6,3,FALSE)</f>
        <v>Las Palmas</v>
      </c>
      <c r="J4998" s="9" t="str">
        <f>VLOOKUP(Tabla1[[#This Row],[CodigoEmpleado]],Originales!$M$3:$P$13,2,FALSE)</f>
        <v>Jorge</v>
      </c>
      <c r="K4998" s="10">
        <f>YEAR(Tabla1[[#This Row],[Fecha]])</f>
        <v>2012</v>
      </c>
      <c r="L4998" s="11">
        <f>MONTH(Tabla1[[#This Row],[Fecha]])</f>
        <v>11</v>
      </c>
      <c r="M4998" s="11">
        <f>DAY(Tabla1[[#This Row],[Fecha]])</f>
        <v>8</v>
      </c>
      <c r="N4998" s="11">
        <f>WEEKDAY(Tabla1[[#This Row],[Fecha]],2)</f>
        <v>4</v>
      </c>
      <c r="O4998" s="11" t="str">
        <f t="shared" si="78"/>
        <v>Jueves</v>
      </c>
    </row>
    <row r="4999" spans="1:15" x14ac:dyDescent="0.25">
      <c r="A4999" s="4">
        <v>41221</v>
      </c>
      <c r="B4999">
        <v>3</v>
      </c>
      <c r="C4999">
        <v>2</v>
      </c>
      <c r="D4999" s="5" t="s">
        <v>22</v>
      </c>
      <c r="E4999" s="6">
        <v>704.16</v>
      </c>
      <c r="F4999" s="6">
        <v>1266.4000000000001</v>
      </c>
      <c r="G4999" s="6">
        <v>1970.56</v>
      </c>
      <c r="H4999" s="6" t="str">
        <f>VLOOKUP(Tabla1[[#This Row],[Caja]],Originales!$I$3:$K$6,2,FALSE)</f>
        <v>Las Canteras</v>
      </c>
      <c r="I4999" s="6" t="str">
        <f>VLOOKUP(Tabla1[[#This Row],[Caja]],Originales!$I$3:$K$6,3,FALSE)</f>
        <v>Las Palmas</v>
      </c>
      <c r="J4999" s="9" t="str">
        <f>VLOOKUP(Tabla1[[#This Row],[CodigoEmpleado]],Originales!$M$3:$P$13,2,FALSE)</f>
        <v>Paco</v>
      </c>
      <c r="K4999" s="10">
        <f>YEAR(Tabla1[[#This Row],[Fecha]])</f>
        <v>2012</v>
      </c>
      <c r="L4999" s="11">
        <f>MONTH(Tabla1[[#This Row],[Fecha]])</f>
        <v>11</v>
      </c>
      <c r="M4999" s="11">
        <f>DAY(Tabla1[[#This Row],[Fecha]])</f>
        <v>8</v>
      </c>
      <c r="N4999" s="11">
        <f>WEEKDAY(Tabla1[[#This Row],[Fecha]],2)</f>
        <v>4</v>
      </c>
      <c r="O4999" s="11" t="str">
        <f t="shared" si="78"/>
        <v>Jueves</v>
      </c>
    </row>
    <row r="5000" spans="1:15" x14ac:dyDescent="0.25">
      <c r="A5000" s="4">
        <v>41221</v>
      </c>
      <c r="B5000">
        <v>4</v>
      </c>
      <c r="C5000">
        <v>1</v>
      </c>
      <c r="D5000" s="5" t="s">
        <v>27</v>
      </c>
      <c r="E5000" s="6">
        <v>578.86</v>
      </c>
      <c r="F5000" s="6">
        <v>996.92</v>
      </c>
      <c r="G5000" s="6">
        <v>1575.78</v>
      </c>
      <c r="H5000" s="6" t="str">
        <f>VLOOKUP(Tabla1[[#This Row],[Caja]],Originales!$I$3:$K$6,2,FALSE)</f>
        <v>Telde</v>
      </c>
      <c r="I5000" s="6" t="str">
        <f>VLOOKUP(Tabla1[[#This Row],[Caja]],Originales!$I$3:$K$6,3,FALSE)</f>
        <v>Las Palmas</v>
      </c>
      <c r="J5000" s="9" t="str">
        <f>VLOOKUP(Tabla1[[#This Row],[CodigoEmpleado]],Originales!$M$3:$P$13,2,FALSE)</f>
        <v>Bea</v>
      </c>
      <c r="K5000" s="10">
        <f>YEAR(Tabla1[[#This Row],[Fecha]])</f>
        <v>2012</v>
      </c>
      <c r="L5000" s="11">
        <f>MONTH(Tabla1[[#This Row],[Fecha]])</f>
        <v>11</v>
      </c>
      <c r="M5000" s="11">
        <f>DAY(Tabla1[[#This Row],[Fecha]])</f>
        <v>8</v>
      </c>
      <c r="N5000" s="11">
        <f>WEEKDAY(Tabla1[[#This Row],[Fecha]],2)</f>
        <v>4</v>
      </c>
      <c r="O5000" s="11" t="str">
        <f t="shared" si="78"/>
        <v>Jueves</v>
      </c>
    </row>
    <row r="5001" spans="1:15" x14ac:dyDescent="0.25">
      <c r="A5001" s="4">
        <v>41221</v>
      </c>
      <c r="B5001">
        <v>4</v>
      </c>
      <c r="C5001">
        <v>2</v>
      </c>
      <c r="D5001" s="5" t="s">
        <v>32</v>
      </c>
      <c r="E5001" s="6">
        <v>628.91999999999996</v>
      </c>
      <c r="F5001" s="6">
        <v>972.06</v>
      </c>
      <c r="G5001" s="6">
        <v>1600.98</v>
      </c>
      <c r="H5001" s="6" t="str">
        <f>VLOOKUP(Tabla1[[#This Row],[Caja]],Originales!$I$3:$K$6,2,FALSE)</f>
        <v>Telde</v>
      </c>
      <c r="I5001" s="6" t="str">
        <f>VLOOKUP(Tabla1[[#This Row],[Caja]],Originales!$I$3:$K$6,3,FALSE)</f>
        <v>Las Palmas</v>
      </c>
      <c r="J5001" s="9" t="str">
        <f>VLOOKUP(Tabla1[[#This Row],[CodigoEmpleado]],Originales!$M$3:$P$13,2,FALSE)</f>
        <v>Ana</v>
      </c>
      <c r="K5001" s="10">
        <f>YEAR(Tabla1[[#This Row],[Fecha]])</f>
        <v>2012</v>
      </c>
      <c r="L5001" s="11">
        <f>MONTH(Tabla1[[#This Row],[Fecha]])</f>
        <v>11</v>
      </c>
      <c r="M5001" s="11">
        <f>DAY(Tabla1[[#This Row],[Fecha]])</f>
        <v>8</v>
      </c>
      <c r="N5001" s="11">
        <f>WEEKDAY(Tabla1[[#This Row],[Fecha]],2)</f>
        <v>4</v>
      </c>
      <c r="O5001" s="11" t="str">
        <f t="shared" si="78"/>
        <v>Jueves</v>
      </c>
    </row>
    <row r="5002" spans="1:15" x14ac:dyDescent="0.25">
      <c r="A5002" s="4">
        <v>41222</v>
      </c>
      <c r="B5002">
        <v>1</v>
      </c>
      <c r="C5002">
        <v>1</v>
      </c>
      <c r="D5002" s="5" t="s">
        <v>37</v>
      </c>
      <c r="E5002" s="6">
        <v>550.02</v>
      </c>
      <c r="F5002" s="6">
        <v>1212.54</v>
      </c>
      <c r="G5002" s="6">
        <v>1762.56</v>
      </c>
      <c r="H5002" s="6" t="str">
        <f>VLOOKUP(Tabla1[[#This Row],[Caja]],Originales!$I$3:$K$6,2,FALSE)</f>
        <v>Tenerife Norte</v>
      </c>
      <c r="I5002" s="6" t="str">
        <f>VLOOKUP(Tabla1[[#This Row],[Caja]],Originales!$I$3:$K$6,3,FALSE)</f>
        <v>Tenerife</v>
      </c>
      <c r="J5002" s="9" t="str">
        <f>VLOOKUP(Tabla1[[#This Row],[CodigoEmpleado]],Originales!$M$3:$P$13,2,FALSE)</f>
        <v>Luis</v>
      </c>
      <c r="K5002" s="10">
        <f>YEAR(Tabla1[[#This Row],[Fecha]])</f>
        <v>2012</v>
      </c>
      <c r="L5002" s="11">
        <f>MONTH(Tabla1[[#This Row],[Fecha]])</f>
        <v>11</v>
      </c>
      <c r="M5002" s="11">
        <f>DAY(Tabla1[[#This Row],[Fecha]])</f>
        <v>9</v>
      </c>
      <c r="N5002" s="11">
        <f>WEEKDAY(Tabla1[[#This Row],[Fecha]],2)</f>
        <v>5</v>
      </c>
      <c r="O5002" s="11" t="str">
        <f t="shared" si="78"/>
        <v>Viernes</v>
      </c>
    </row>
    <row r="5003" spans="1:15" x14ac:dyDescent="0.25">
      <c r="A5003" s="4">
        <v>41222</v>
      </c>
      <c r="B5003">
        <v>1</v>
      </c>
      <c r="C5003">
        <v>2</v>
      </c>
      <c r="D5003" s="5" t="s">
        <v>40</v>
      </c>
      <c r="E5003" s="6">
        <v>576.65</v>
      </c>
      <c r="F5003" s="6">
        <v>930.76</v>
      </c>
      <c r="G5003" s="6">
        <v>1507.41</v>
      </c>
      <c r="H5003" s="6" t="str">
        <f>VLOOKUP(Tabla1[[#This Row],[Caja]],Originales!$I$3:$K$6,2,FALSE)</f>
        <v>Tenerife Norte</v>
      </c>
      <c r="I5003" s="6" t="str">
        <f>VLOOKUP(Tabla1[[#This Row],[Caja]],Originales!$I$3:$K$6,3,FALSE)</f>
        <v>Tenerife</v>
      </c>
      <c r="J5003" s="9" t="str">
        <f>VLOOKUP(Tabla1[[#This Row],[CodigoEmpleado]],Originales!$M$3:$P$13,2,FALSE)</f>
        <v>Pepe</v>
      </c>
      <c r="K5003" s="10">
        <f>YEAR(Tabla1[[#This Row],[Fecha]])</f>
        <v>2012</v>
      </c>
      <c r="L5003" s="11">
        <f>MONTH(Tabla1[[#This Row],[Fecha]])</f>
        <v>11</v>
      </c>
      <c r="M5003" s="11">
        <f>DAY(Tabla1[[#This Row],[Fecha]])</f>
        <v>9</v>
      </c>
      <c r="N5003" s="11">
        <f>WEEKDAY(Tabla1[[#This Row],[Fecha]],2)</f>
        <v>5</v>
      </c>
      <c r="O5003" s="11" t="str">
        <f t="shared" si="78"/>
        <v>Viernes</v>
      </c>
    </row>
    <row r="5004" spans="1:15" x14ac:dyDescent="0.25">
      <c r="A5004" s="4">
        <v>41222</v>
      </c>
      <c r="B5004">
        <v>2</v>
      </c>
      <c r="C5004">
        <v>1</v>
      </c>
      <c r="D5004" s="5" t="s">
        <v>41</v>
      </c>
      <c r="E5004" s="6">
        <v>634.79999999999995</v>
      </c>
      <c r="F5004" s="6">
        <v>1026.01</v>
      </c>
      <c r="G5004" s="6">
        <v>1660.81</v>
      </c>
      <c r="H5004" s="6" t="str">
        <f>VLOOKUP(Tabla1[[#This Row],[Caja]],Originales!$I$3:$K$6,2,FALSE)</f>
        <v>Tenerife Sur</v>
      </c>
      <c r="I5004" s="6" t="str">
        <f>VLOOKUP(Tabla1[[#This Row],[Caja]],Originales!$I$3:$K$6,3,FALSE)</f>
        <v>Tenerife</v>
      </c>
      <c r="J5004" s="9" t="str">
        <f>VLOOKUP(Tabla1[[#This Row],[CodigoEmpleado]],Originales!$M$3:$P$13,2,FALSE)</f>
        <v>Javi</v>
      </c>
      <c r="K5004" s="10">
        <f>YEAR(Tabla1[[#This Row],[Fecha]])</f>
        <v>2012</v>
      </c>
      <c r="L5004" s="11">
        <f>MONTH(Tabla1[[#This Row],[Fecha]])</f>
        <v>11</v>
      </c>
      <c r="M5004" s="11">
        <f>DAY(Tabla1[[#This Row],[Fecha]])</f>
        <v>9</v>
      </c>
      <c r="N5004" s="11">
        <f>WEEKDAY(Tabla1[[#This Row],[Fecha]],2)</f>
        <v>5</v>
      </c>
      <c r="O5004" s="11" t="str">
        <f t="shared" si="78"/>
        <v>Viernes</v>
      </c>
    </row>
    <row r="5005" spans="1:15" x14ac:dyDescent="0.25">
      <c r="A5005" s="4">
        <v>41222</v>
      </c>
      <c r="B5005">
        <v>2</v>
      </c>
      <c r="C5005">
        <v>2</v>
      </c>
      <c r="D5005" s="5" t="s">
        <v>43</v>
      </c>
      <c r="E5005" s="6">
        <v>517.20000000000005</v>
      </c>
      <c r="F5005" s="6">
        <v>1313.08</v>
      </c>
      <c r="G5005" s="6">
        <v>1830.28</v>
      </c>
      <c r="H5005" s="6" t="str">
        <f>VLOOKUP(Tabla1[[#This Row],[Caja]],Originales!$I$3:$K$6,2,FALSE)</f>
        <v>Tenerife Sur</v>
      </c>
      <c r="I5005" s="6" t="str">
        <f>VLOOKUP(Tabla1[[#This Row],[Caja]],Originales!$I$3:$K$6,3,FALSE)</f>
        <v>Tenerife</v>
      </c>
      <c r="J5005" s="9" t="str">
        <f>VLOOKUP(Tabla1[[#This Row],[CodigoEmpleado]],Originales!$M$3:$P$13,2,FALSE)</f>
        <v>Jose</v>
      </c>
      <c r="K5005" s="10">
        <f>YEAR(Tabla1[[#This Row],[Fecha]])</f>
        <v>2012</v>
      </c>
      <c r="L5005" s="11">
        <f>MONTH(Tabla1[[#This Row],[Fecha]])</f>
        <v>11</v>
      </c>
      <c r="M5005" s="11">
        <f>DAY(Tabla1[[#This Row],[Fecha]])</f>
        <v>9</v>
      </c>
      <c r="N5005" s="11">
        <f>WEEKDAY(Tabla1[[#This Row],[Fecha]],2)</f>
        <v>5</v>
      </c>
      <c r="O5005" s="11" t="str">
        <f t="shared" si="78"/>
        <v>Viernes</v>
      </c>
    </row>
    <row r="5006" spans="1:15" x14ac:dyDescent="0.25">
      <c r="A5006" s="4">
        <v>41222</v>
      </c>
      <c r="B5006">
        <v>3</v>
      </c>
      <c r="C5006">
        <v>1</v>
      </c>
      <c r="D5006" s="5" t="s">
        <v>47</v>
      </c>
      <c r="E5006" s="6">
        <v>528.45000000000005</v>
      </c>
      <c r="F5006" s="6">
        <v>1177.44</v>
      </c>
      <c r="G5006" s="6">
        <v>1705.89</v>
      </c>
      <c r="H5006" s="6" t="str">
        <f>VLOOKUP(Tabla1[[#This Row],[Caja]],Originales!$I$3:$K$6,2,FALSE)</f>
        <v>Las Canteras</v>
      </c>
      <c r="I5006" s="6" t="str">
        <f>VLOOKUP(Tabla1[[#This Row],[Caja]],Originales!$I$3:$K$6,3,FALSE)</f>
        <v>Las Palmas</v>
      </c>
      <c r="J5006" s="9" t="str">
        <f>VLOOKUP(Tabla1[[#This Row],[CodigoEmpleado]],Originales!$M$3:$P$13,2,FALSE)</f>
        <v>Toño</v>
      </c>
      <c r="K5006" s="10">
        <f>YEAR(Tabla1[[#This Row],[Fecha]])</f>
        <v>2012</v>
      </c>
      <c r="L5006" s="11">
        <f>MONTH(Tabla1[[#This Row],[Fecha]])</f>
        <v>11</v>
      </c>
      <c r="M5006" s="11">
        <f>DAY(Tabla1[[#This Row],[Fecha]])</f>
        <v>9</v>
      </c>
      <c r="N5006" s="11">
        <f>WEEKDAY(Tabla1[[#This Row],[Fecha]],2)</f>
        <v>5</v>
      </c>
      <c r="O5006" s="11" t="str">
        <f t="shared" si="78"/>
        <v>Viernes</v>
      </c>
    </row>
    <row r="5007" spans="1:15" x14ac:dyDescent="0.25">
      <c r="A5007" s="4">
        <v>41222</v>
      </c>
      <c r="B5007">
        <v>3</v>
      </c>
      <c r="C5007">
        <v>2</v>
      </c>
      <c r="D5007" s="5" t="s">
        <v>24</v>
      </c>
      <c r="E5007" s="6">
        <v>765.53</v>
      </c>
      <c r="F5007" s="6">
        <v>1258.8800000000001</v>
      </c>
      <c r="G5007" s="6">
        <v>2024.41</v>
      </c>
      <c r="H5007" s="6" t="str">
        <f>VLOOKUP(Tabla1[[#This Row],[Caja]],Originales!$I$3:$K$6,2,FALSE)</f>
        <v>Las Canteras</v>
      </c>
      <c r="I5007" s="6" t="str">
        <f>VLOOKUP(Tabla1[[#This Row],[Caja]],Originales!$I$3:$K$6,3,FALSE)</f>
        <v>Las Palmas</v>
      </c>
      <c r="J5007" s="9" t="str">
        <f>VLOOKUP(Tabla1[[#This Row],[CodigoEmpleado]],Originales!$M$3:$P$13,2,FALSE)</f>
        <v>Ana</v>
      </c>
      <c r="K5007" s="10">
        <f>YEAR(Tabla1[[#This Row],[Fecha]])</f>
        <v>2012</v>
      </c>
      <c r="L5007" s="11">
        <f>MONTH(Tabla1[[#This Row],[Fecha]])</f>
        <v>11</v>
      </c>
      <c r="M5007" s="11">
        <f>DAY(Tabla1[[#This Row],[Fecha]])</f>
        <v>9</v>
      </c>
      <c r="N5007" s="11">
        <f>WEEKDAY(Tabla1[[#This Row],[Fecha]],2)</f>
        <v>5</v>
      </c>
      <c r="O5007" s="11" t="str">
        <f t="shared" si="78"/>
        <v>Viernes</v>
      </c>
    </row>
    <row r="5008" spans="1:15" x14ac:dyDescent="0.25">
      <c r="A5008" s="4">
        <v>41222</v>
      </c>
      <c r="B5008">
        <v>4</v>
      </c>
      <c r="C5008">
        <v>1</v>
      </c>
      <c r="D5008" s="5" t="s">
        <v>30</v>
      </c>
      <c r="E5008" s="6">
        <v>483.71</v>
      </c>
      <c r="F5008" s="6">
        <v>1045.3900000000001</v>
      </c>
      <c r="G5008" s="6">
        <v>1529.1</v>
      </c>
      <c r="H5008" s="6" t="str">
        <f>VLOOKUP(Tabla1[[#This Row],[Caja]],Originales!$I$3:$K$6,2,FALSE)</f>
        <v>Telde</v>
      </c>
      <c r="I5008" s="6" t="str">
        <f>VLOOKUP(Tabla1[[#This Row],[Caja]],Originales!$I$3:$K$6,3,FALSE)</f>
        <v>Las Palmas</v>
      </c>
      <c r="J5008" s="9" t="str">
        <f>VLOOKUP(Tabla1[[#This Row],[CodigoEmpleado]],Originales!$M$3:$P$13,2,FALSE)</f>
        <v>Juan</v>
      </c>
      <c r="K5008" s="10">
        <f>YEAR(Tabla1[[#This Row],[Fecha]])</f>
        <v>2012</v>
      </c>
      <c r="L5008" s="11">
        <f>MONTH(Tabla1[[#This Row],[Fecha]])</f>
        <v>11</v>
      </c>
      <c r="M5008" s="11">
        <f>DAY(Tabla1[[#This Row],[Fecha]])</f>
        <v>9</v>
      </c>
      <c r="N5008" s="11">
        <f>WEEKDAY(Tabla1[[#This Row],[Fecha]],2)</f>
        <v>5</v>
      </c>
      <c r="O5008" s="11" t="str">
        <f t="shared" si="78"/>
        <v>Viernes</v>
      </c>
    </row>
    <row r="5009" spans="1:15" x14ac:dyDescent="0.25">
      <c r="A5009" s="4">
        <v>41222</v>
      </c>
      <c r="B5009">
        <v>4</v>
      </c>
      <c r="C5009">
        <v>2</v>
      </c>
      <c r="D5009" s="5" t="s">
        <v>16</v>
      </c>
      <c r="E5009" s="6">
        <v>620.25</v>
      </c>
      <c r="F5009" s="6">
        <v>1374.26</v>
      </c>
      <c r="G5009" s="6">
        <v>1994.51</v>
      </c>
      <c r="H5009" s="6" t="str">
        <f>VLOOKUP(Tabla1[[#This Row],[Caja]],Originales!$I$3:$K$6,2,FALSE)</f>
        <v>Telde</v>
      </c>
      <c r="I5009" s="6" t="str">
        <f>VLOOKUP(Tabla1[[#This Row],[Caja]],Originales!$I$3:$K$6,3,FALSE)</f>
        <v>Las Palmas</v>
      </c>
      <c r="J5009" s="9" t="str">
        <f>VLOOKUP(Tabla1[[#This Row],[CodigoEmpleado]],Originales!$M$3:$P$13,2,FALSE)</f>
        <v>Jorge</v>
      </c>
      <c r="K5009" s="10">
        <f>YEAR(Tabla1[[#This Row],[Fecha]])</f>
        <v>2012</v>
      </c>
      <c r="L5009" s="11">
        <f>MONTH(Tabla1[[#This Row],[Fecha]])</f>
        <v>11</v>
      </c>
      <c r="M5009" s="11">
        <f>DAY(Tabla1[[#This Row],[Fecha]])</f>
        <v>9</v>
      </c>
      <c r="N5009" s="11">
        <f>WEEKDAY(Tabla1[[#This Row],[Fecha]],2)</f>
        <v>5</v>
      </c>
      <c r="O5009" s="11" t="str">
        <f t="shared" si="78"/>
        <v>Viernes</v>
      </c>
    </row>
    <row r="5010" spans="1:15" x14ac:dyDescent="0.25">
      <c r="A5010" s="4">
        <v>41223</v>
      </c>
      <c r="B5010">
        <v>1</v>
      </c>
      <c r="C5010">
        <v>1</v>
      </c>
      <c r="D5010" s="5" t="s">
        <v>22</v>
      </c>
      <c r="E5010" s="6">
        <v>681.91</v>
      </c>
      <c r="F5010" s="6">
        <v>1034.02</v>
      </c>
      <c r="G5010" s="6">
        <v>1715.93</v>
      </c>
      <c r="H5010" s="6" t="str">
        <f>VLOOKUP(Tabla1[[#This Row],[Caja]],Originales!$I$3:$K$6,2,FALSE)</f>
        <v>Tenerife Norte</v>
      </c>
      <c r="I5010" s="6" t="str">
        <f>VLOOKUP(Tabla1[[#This Row],[Caja]],Originales!$I$3:$K$6,3,FALSE)</f>
        <v>Tenerife</v>
      </c>
      <c r="J5010" s="9" t="str">
        <f>VLOOKUP(Tabla1[[#This Row],[CodigoEmpleado]],Originales!$M$3:$P$13,2,FALSE)</f>
        <v>Paco</v>
      </c>
      <c r="K5010" s="10">
        <f>YEAR(Tabla1[[#This Row],[Fecha]])</f>
        <v>2012</v>
      </c>
      <c r="L5010" s="11">
        <f>MONTH(Tabla1[[#This Row],[Fecha]])</f>
        <v>11</v>
      </c>
      <c r="M5010" s="11">
        <f>DAY(Tabla1[[#This Row],[Fecha]])</f>
        <v>10</v>
      </c>
      <c r="N5010" s="11">
        <f>WEEKDAY(Tabla1[[#This Row],[Fecha]],2)</f>
        <v>6</v>
      </c>
      <c r="O5010" s="11" t="str">
        <f t="shared" si="78"/>
        <v>Sábado</v>
      </c>
    </row>
    <row r="5011" spans="1:15" x14ac:dyDescent="0.25">
      <c r="A5011" s="4">
        <v>41223</v>
      </c>
      <c r="B5011">
        <v>1</v>
      </c>
      <c r="C5011">
        <v>2</v>
      </c>
      <c r="D5011" s="5" t="s">
        <v>27</v>
      </c>
      <c r="E5011" s="6">
        <v>810.3</v>
      </c>
      <c r="F5011" s="6">
        <v>1231.46</v>
      </c>
      <c r="G5011" s="6">
        <v>2041.76</v>
      </c>
      <c r="H5011" s="6" t="str">
        <f>VLOOKUP(Tabla1[[#This Row],[Caja]],Originales!$I$3:$K$6,2,FALSE)</f>
        <v>Tenerife Norte</v>
      </c>
      <c r="I5011" s="6" t="str">
        <f>VLOOKUP(Tabla1[[#This Row],[Caja]],Originales!$I$3:$K$6,3,FALSE)</f>
        <v>Tenerife</v>
      </c>
      <c r="J5011" s="9" t="str">
        <f>VLOOKUP(Tabla1[[#This Row],[CodigoEmpleado]],Originales!$M$3:$P$13,2,FALSE)</f>
        <v>Bea</v>
      </c>
      <c r="K5011" s="10">
        <f>YEAR(Tabla1[[#This Row],[Fecha]])</f>
        <v>2012</v>
      </c>
      <c r="L5011" s="11">
        <f>MONTH(Tabla1[[#This Row],[Fecha]])</f>
        <v>11</v>
      </c>
      <c r="M5011" s="11">
        <f>DAY(Tabla1[[#This Row],[Fecha]])</f>
        <v>10</v>
      </c>
      <c r="N5011" s="11">
        <f>WEEKDAY(Tabla1[[#This Row],[Fecha]],2)</f>
        <v>6</v>
      </c>
      <c r="O5011" s="11" t="str">
        <f t="shared" si="78"/>
        <v>Sábado</v>
      </c>
    </row>
    <row r="5012" spans="1:15" x14ac:dyDescent="0.25">
      <c r="A5012" s="4">
        <v>41223</v>
      </c>
      <c r="B5012">
        <v>2</v>
      </c>
      <c r="C5012">
        <v>1</v>
      </c>
      <c r="D5012" s="5" t="s">
        <v>32</v>
      </c>
      <c r="E5012" s="6">
        <v>681.06</v>
      </c>
      <c r="F5012" s="6">
        <v>1030.73</v>
      </c>
      <c r="G5012" s="6">
        <v>1711.79</v>
      </c>
      <c r="H5012" s="6" t="str">
        <f>VLOOKUP(Tabla1[[#This Row],[Caja]],Originales!$I$3:$K$6,2,FALSE)</f>
        <v>Tenerife Sur</v>
      </c>
      <c r="I5012" s="6" t="str">
        <f>VLOOKUP(Tabla1[[#This Row],[Caja]],Originales!$I$3:$K$6,3,FALSE)</f>
        <v>Tenerife</v>
      </c>
      <c r="J5012" s="9" t="str">
        <f>VLOOKUP(Tabla1[[#This Row],[CodigoEmpleado]],Originales!$M$3:$P$13,2,FALSE)</f>
        <v>Ana</v>
      </c>
      <c r="K5012" s="10">
        <f>YEAR(Tabla1[[#This Row],[Fecha]])</f>
        <v>2012</v>
      </c>
      <c r="L5012" s="11">
        <f>MONTH(Tabla1[[#This Row],[Fecha]])</f>
        <v>11</v>
      </c>
      <c r="M5012" s="11">
        <f>DAY(Tabla1[[#This Row],[Fecha]])</f>
        <v>10</v>
      </c>
      <c r="N5012" s="11">
        <f>WEEKDAY(Tabla1[[#This Row],[Fecha]],2)</f>
        <v>6</v>
      </c>
      <c r="O5012" s="11" t="str">
        <f t="shared" si="78"/>
        <v>Sábado</v>
      </c>
    </row>
    <row r="5013" spans="1:15" x14ac:dyDescent="0.25">
      <c r="A5013" s="4">
        <v>41223</v>
      </c>
      <c r="B5013">
        <v>2</v>
      </c>
      <c r="C5013">
        <v>2</v>
      </c>
      <c r="D5013" s="5" t="s">
        <v>37</v>
      </c>
      <c r="E5013" s="6">
        <v>713.09</v>
      </c>
      <c r="F5013" s="6">
        <v>1078.72</v>
      </c>
      <c r="G5013" s="6">
        <v>1791.81</v>
      </c>
      <c r="H5013" s="6" t="str">
        <f>VLOOKUP(Tabla1[[#This Row],[Caja]],Originales!$I$3:$K$6,2,FALSE)</f>
        <v>Tenerife Sur</v>
      </c>
      <c r="I5013" s="6" t="str">
        <f>VLOOKUP(Tabla1[[#This Row],[Caja]],Originales!$I$3:$K$6,3,FALSE)</f>
        <v>Tenerife</v>
      </c>
      <c r="J5013" s="9" t="str">
        <f>VLOOKUP(Tabla1[[#This Row],[CodigoEmpleado]],Originales!$M$3:$P$13,2,FALSE)</f>
        <v>Luis</v>
      </c>
      <c r="K5013" s="10">
        <f>YEAR(Tabla1[[#This Row],[Fecha]])</f>
        <v>2012</v>
      </c>
      <c r="L5013" s="11">
        <f>MONTH(Tabla1[[#This Row],[Fecha]])</f>
        <v>11</v>
      </c>
      <c r="M5013" s="11">
        <f>DAY(Tabla1[[#This Row],[Fecha]])</f>
        <v>10</v>
      </c>
      <c r="N5013" s="11">
        <f>WEEKDAY(Tabla1[[#This Row],[Fecha]],2)</f>
        <v>6</v>
      </c>
      <c r="O5013" s="11" t="str">
        <f t="shared" si="78"/>
        <v>Sábado</v>
      </c>
    </row>
    <row r="5014" spans="1:15" x14ac:dyDescent="0.25">
      <c r="A5014" s="4">
        <v>41223</v>
      </c>
      <c r="B5014">
        <v>3</v>
      </c>
      <c r="C5014">
        <v>1</v>
      </c>
      <c r="D5014" s="5" t="s">
        <v>40</v>
      </c>
      <c r="E5014" s="6">
        <v>651.64</v>
      </c>
      <c r="F5014" s="6">
        <v>986.6</v>
      </c>
      <c r="G5014" s="6">
        <v>1638.24</v>
      </c>
      <c r="H5014" s="6" t="str">
        <f>VLOOKUP(Tabla1[[#This Row],[Caja]],Originales!$I$3:$K$6,2,FALSE)</f>
        <v>Las Canteras</v>
      </c>
      <c r="I5014" s="6" t="str">
        <f>VLOOKUP(Tabla1[[#This Row],[Caja]],Originales!$I$3:$K$6,3,FALSE)</f>
        <v>Las Palmas</v>
      </c>
      <c r="J5014" s="9" t="str">
        <f>VLOOKUP(Tabla1[[#This Row],[CodigoEmpleado]],Originales!$M$3:$P$13,2,FALSE)</f>
        <v>Pepe</v>
      </c>
      <c r="K5014" s="10">
        <f>YEAR(Tabla1[[#This Row],[Fecha]])</f>
        <v>2012</v>
      </c>
      <c r="L5014" s="11">
        <f>MONTH(Tabla1[[#This Row],[Fecha]])</f>
        <v>11</v>
      </c>
      <c r="M5014" s="11">
        <f>DAY(Tabla1[[#This Row],[Fecha]])</f>
        <v>10</v>
      </c>
      <c r="N5014" s="11">
        <f>WEEKDAY(Tabla1[[#This Row],[Fecha]],2)</f>
        <v>6</v>
      </c>
      <c r="O5014" s="11" t="str">
        <f t="shared" si="78"/>
        <v>Sábado</v>
      </c>
    </row>
    <row r="5015" spans="1:15" x14ac:dyDescent="0.25">
      <c r="A5015" s="4">
        <v>41223</v>
      </c>
      <c r="B5015">
        <v>3</v>
      </c>
      <c r="C5015">
        <v>2</v>
      </c>
      <c r="D5015" s="5" t="s">
        <v>41</v>
      </c>
      <c r="E5015" s="6">
        <v>657.42</v>
      </c>
      <c r="F5015" s="6">
        <v>996.47</v>
      </c>
      <c r="G5015" s="6">
        <v>1653.89</v>
      </c>
      <c r="H5015" s="6" t="str">
        <f>VLOOKUP(Tabla1[[#This Row],[Caja]],Originales!$I$3:$K$6,2,FALSE)</f>
        <v>Las Canteras</v>
      </c>
      <c r="I5015" s="6" t="str">
        <f>VLOOKUP(Tabla1[[#This Row],[Caja]],Originales!$I$3:$K$6,3,FALSE)</f>
        <v>Las Palmas</v>
      </c>
      <c r="J5015" s="9" t="str">
        <f>VLOOKUP(Tabla1[[#This Row],[CodigoEmpleado]],Originales!$M$3:$P$13,2,FALSE)</f>
        <v>Javi</v>
      </c>
      <c r="K5015" s="10">
        <f>YEAR(Tabla1[[#This Row],[Fecha]])</f>
        <v>2012</v>
      </c>
      <c r="L5015" s="11">
        <f>MONTH(Tabla1[[#This Row],[Fecha]])</f>
        <v>11</v>
      </c>
      <c r="M5015" s="11">
        <f>DAY(Tabla1[[#This Row],[Fecha]])</f>
        <v>10</v>
      </c>
      <c r="N5015" s="11">
        <f>WEEKDAY(Tabla1[[#This Row],[Fecha]],2)</f>
        <v>6</v>
      </c>
      <c r="O5015" s="11" t="str">
        <f t="shared" si="78"/>
        <v>Sábado</v>
      </c>
    </row>
    <row r="5016" spans="1:15" x14ac:dyDescent="0.25">
      <c r="A5016" s="4">
        <v>41223</v>
      </c>
      <c r="B5016">
        <v>4</v>
      </c>
      <c r="C5016">
        <v>1</v>
      </c>
      <c r="D5016" s="5" t="s">
        <v>43</v>
      </c>
      <c r="E5016" s="6">
        <v>610.9</v>
      </c>
      <c r="F5016" s="6">
        <v>917.72</v>
      </c>
      <c r="G5016" s="6">
        <v>1528.62</v>
      </c>
      <c r="H5016" s="6" t="str">
        <f>VLOOKUP(Tabla1[[#This Row],[Caja]],Originales!$I$3:$K$6,2,FALSE)</f>
        <v>Telde</v>
      </c>
      <c r="I5016" s="6" t="str">
        <f>VLOOKUP(Tabla1[[#This Row],[Caja]],Originales!$I$3:$K$6,3,FALSE)</f>
        <v>Las Palmas</v>
      </c>
      <c r="J5016" s="9" t="str">
        <f>VLOOKUP(Tabla1[[#This Row],[CodigoEmpleado]],Originales!$M$3:$P$13,2,FALSE)</f>
        <v>Jose</v>
      </c>
      <c r="K5016" s="10">
        <f>YEAR(Tabla1[[#This Row],[Fecha]])</f>
        <v>2012</v>
      </c>
      <c r="L5016" s="11">
        <f>MONTH(Tabla1[[#This Row],[Fecha]])</f>
        <v>11</v>
      </c>
      <c r="M5016" s="11">
        <f>DAY(Tabla1[[#This Row],[Fecha]])</f>
        <v>10</v>
      </c>
      <c r="N5016" s="11">
        <f>WEEKDAY(Tabla1[[#This Row],[Fecha]],2)</f>
        <v>6</v>
      </c>
      <c r="O5016" s="11" t="str">
        <f t="shared" si="78"/>
        <v>Sábado</v>
      </c>
    </row>
    <row r="5017" spans="1:15" x14ac:dyDescent="0.25">
      <c r="A5017" s="4">
        <v>41223</v>
      </c>
      <c r="B5017">
        <v>4</v>
      </c>
      <c r="C5017">
        <v>2</v>
      </c>
      <c r="D5017" s="5" t="s">
        <v>47</v>
      </c>
      <c r="E5017" s="6">
        <v>720.36</v>
      </c>
      <c r="F5017" s="6">
        <v>1095.83</v>
      </c>
      <c r="G5017" s="6">
        <v>1816.19</v>
      </c>
      <c r="H5017" s="6" t="str">
        <f>VLOOKUP(Tabla1[[#This Row],[Caja]],Originales!$I$3:$K$6,2,FALSE)</f>
        <v>Telde</v>
      </c>
      <c r="I5017" s="6" t="str">
        <f>VLOOKUP(Tabla1[[#This Row],[Caja]],Originales!$I$3:$K$6,3,FALSE)</f>
        <v>Las Palmas</v>
      </c>
      <c r="J5017" s="9" t="str">
        <f>VLOOKUP(Tabla1[[#This Row],[CodigoEmpleado]],Originales!$M$3:$P$13,2,FALSE)</f>
        <v>Toño</v>
      </c>
      <c r="K5017" s="10">
        <f>YEAR(Tabla1[[#This Row],[Fecha]])</f>
        <v>2012</v>
      </c>
      <c r="L5017" s="11">
        <f>MONTH(Tabla1[[#This Row],[Fecha]])</f>
        <v>11</v>
      </c>
      <c r="M5017" s="11">
        <f>DAY(Tabla1[[#This Row],[Fecha]])</f>
        <v>10</v>
      </c>
      <c r="N5017" s="11">
        <f>WEEKDAY(Tabla1[[#This Row],[Fecha]],2)</f>
        <v>6</v>
      </c>
      <c r="O5017" s="11" t="str">
        <f t="shared" si="78"/>
        <v>Sábado</v>
      </c>
    </row>
    <row r="5018" spans="1:15" x14ac:dyDescent="0.25">
      <c r="A5018" s="4">
        <v>41224</v>
      </c>
      <c r="B5018">
        <v>1</v>
      </c>
      <c r="C5018">
        <v>1</v>
      </c>
      <c r="D5018" s="5" t="s">
        <v>24</v>
      </c>
      <c r="E5018" s="6">
        <v>658.38</v>
      </c>
      <c r="F5018" s="6">
        <v>1022.71</v>
      </c>
      <c r="G5018" s="6">
        <v>1681.09</v>
      </c>
      <c r="H5018" s="6" t="str">
        <f>VLOOKUP(Tabla1[[#This Row],[Caja]],Originales!$I$3:$K$6,2,FALSE)</f>
        <v>Tenerife Norte</v>
      </c>
      <c r="I5018" s="6" t="str">
        <f>VLOOKUP(Tabla1[[#This Row],[Caja]],Originales!$I$3:$K$6,3,FALSE)</f>
        <v>Tenerife</v>
      </c>
      <c r="J5018" s="9" t="str">
        <f>VLOOKUP(Tabla1[[#This Row],[CodigoEmpleado]],Originales!$M$3:$P$13,2,FALSE)</f>
        <v>Ana</v>
      </c>
      <c r="K5018" s="10">
        <f>YEAR(Tabla1[[#This Row],[Fecha]])</f>
        <v>2012</v>
      </c>
      <c r="L5018" s="11">
        <f>MONTH(Tabla1[[#This Row],[Fecha]])</f>
        <v>11</v>
      </c>
      <c r="M5018" s="11">
        <f>DAY(Tabla1[[#This Row],[Fecha]])</f>
        <v>11</v>
      </c>
      <c r="N5018" s="11">
        <f>WEEKDAY(Tabla1[[#This Row],[Fecha]],2)</f>
        <v>7</v>
      </c>
      <c r="O5018" s="11" t="str">
        <f t="shared" si="78"/>
        <v>Domingo</v>
      </c>
    </row>
    <row r="5019" spans="1:15" x14ac:dyDescent="0.25">
      <c r="A5019" s="4">
        <v>41224</v>
      </c>
      <c r="B5019">
        <v>1</v>
      </c>
      <c r="C5019">
        <v>2</v>
      </c>
      <c r="D5019" s="5" t="s">
        <v>30</v>
      </c>
      <c r="E5019" s="6">
        <v>755.61</v>
      </c>
      <c r="F5019" s="6">
        <v>1139.24</v>
      </c>
      <c r="G5019" s="6">
        <v>1894.85</v>
      </c>
      <c r="H5019" s="6" t="str">
        <f>VLOOKUP(Tabla1[[#This Row],[Caja]],Originales!$I$3:$K$6,2,FALSE)</f>
        <v>Tenerife Norte</v>
      </c>
      <c r="I5019" s="6" t="str">
        <f>VLOOKUP(Tabla1[[#This Row],[Caja]],Originales!$I$3:$K$6,3,FALSE)</f>
        <v>Tenerife</v>
      </c>
      <c r="J5019" s="9" t="str">
        <f>VLOOKUP(Tabla1[[#This Row],[CodigoEmpleado]],Originales!$M$3:$P$13,2,FALSE)</f>
        <v>Juan</v>
      </c>
      <c r="K5019" s="10">
        <f>YEAR(Tabla1[[#This Row],[Fecha]])</f>
        <v>2012</v>
      </c>
      <c r="L5019" s="11">
        <f>MONTH(Tabla1[[#This Row],[Fecha]])</f>
        <v>11</v>
      </c>
      <c r="M5019" s="11">
        <f>DAY(Tabla1[[#This Row],[Fecha]])</f>
        <v>11</v>
      </c>
      <c r="N5019" s="11">
        <f>WEEKDAY(Tabla1[[#This Row],[Fecha]],2)</f>
        <v>7</v>
      </c>
      <c r="O5019" s="11" t="str">
        <f t="shared" si="78"/>
        <v>Domingo</v>
      </c>
    </row>
    <row r="5020" spans="1:15" x14ac:dyDescent="0.25">
      <c r="A5020" s="4">
        <v>41224</v>
      </c>
      <c r="B5020">
        <v>2</v>
      </c>
      <c r="C5020">
        <v>1</v>
      </c>
      <c r="D5020" s="5" t="s">
        <v>16</v>
      </c>
      <c r="E5020" s="6">
        <v>630.67999999999995</v>
      </c>
      <c r="F5020" s="6">
        <v>965.82</v>
      </c>
      <c r="G5020" s="6">
        <v>1596.5</v>
      </c>
      <c r="H5020" s="6" t="str">
        <f>VLOOKUP(Tabla1[[#This Row],[Caja]],Originales!$I$3:$K$6,2,FALSE)</f>
        <v>Tenerife Sur</v>
      </c>
      <c r="I5020" s="6" t="str">
        <f>VLOOKUP(Tabla1[[#This Row],[Caja]],Originales!$I$3:$K$6,3,FALSE)</f>
        <v>Tenerife</v>
      </c>
      <c r="J5020" s="9" t="str">
        <f>VLOOKUP(Tabla1[[#This Row],[CodigoEmpleado]],Originales!$M$3:$P$13,2,FALSE)</f>
        <v>Jorge</v>
      </c>
      <c r="K5020" s="10">
        <f>YEAR(Tabla1[[#This Row],[Fecha]])</f>
        <v>2012</v>
      </c>
      <c r="L5020" s="11">
        <f>MONTH(Tabla1[[#This Row],[Fecha]])</f>
        <v>11</v>
      </c>
      <c r="M5020" s="11">
        <f>DAY(Tabla1[[#This Row],[Fecha]])</f>
        <v>11</v>
      </c>
      <c r="N5020" s="11">
        <f>WEEKDAY(Tabla1[[#This Row],[Fecha]],2)</f>
        <v>7</v>
      </c>
      <c r="O5020" s="11" t="str">
        <f t="shared" si="78"/>
        <v>Domingo</v>
      </c>
    </row>
    <row r="5021" spans="1:15" x14ac:dyDescent="0.25">
      <c r="A5021" s="4">
        <v>41224</v>
      </c>
      <c r="B5021">
        <v>2</v>
      </c>
      <c r="C5021">
        <v>2</v>
      </c>
      <c r="D5021" s="5" t="s">
        <v>22</v>
      </c>
      <c r="E5021" s="6">
        <v>803.16</v>
      </c>
      <c r="F5021" s="6">
        <v>1234.68</v>
      </c>
      <c r="G5021" s="6">
        <v>2037.84</v>
      </c>
      <c r="H5021" s="6" t="str">
        <f>VLOOKUP(Tabla1[[#This Row],[Caja]],Originales!$I$3:$K$6,2,FALSE)</f>
        <v>Tenerife Sur</v>
      </c>
      <c r="I5021" s="6" t="str">
        <f>VLOOKUP(Tabla1[[#This Row],[Caja]],Originales!$I$3:$K$6,3,FALSE)</f>
        <v>Tenerife</v>
      </c>
      <c r="J5021" s="9" t="str">
        <f>VLOOKUP(Tabla1[[#This Row],[CodigoEmpleado]],Originales!$M$3:$P$13,2,FALSE)</f>
        <v>Paco</v>
      </c>
      <c r="K5021" s="10">
        <f>YEAR(Tabla1[[#This Row],[Fecha]])</f>
        <v>2012</v>
      </c>
      <c r="L5021" s="11">
        <f>MONTH(Tabla1[[#This Row],[Fecha]])</f>
        <v>11</v>
      </c>
      <c r="M5021" s="11">
        <f>DAY(Tabla1[[#This Row],[Fecha]])</f>
        <v>11</v>
      </c>
      <c r="N5021" s="11">
        <f>WEEKDAY(Tabla1[[#This Row],[Fecha]],2)</f>
        <v>7</v>
      </c>
      <c r="O5021" s="11" t="str">
        <f t="shared" si="78"/>
        <v>Domingo</v>
      </c>
    </row>
    <row r="5022" spans="1:15" x14ac:dyDescent="0.25">
      <c r="A5022" s="4">
        <v>41224</v>
      </c>
      <c r="B5022">
        <v>3</v>
      </c>
      <c r="C5022">
        <v>1</v>
      </c>
      <c r="D5022" s="5" t="s">
        <v>27</v>
      </c>
      <c r="E5022" s="6">
        <v>672.14</v>
      </c>
      <c r="F5022" s="6">
        <v>1018.85</v>
      </c>
      <c r="G5022" s="6">
        <v>1690.99</v>
      </c>
      <c r="H5022" s="6" t="str">
        <f>VLOOKUP(Tabla1[[#This Row],[Caja]],Originales!$I$3:$K$6,2,FALSE)</f>
        <v>Las Canteras</v>
      </c>
      <c r="I5022" s="6" t="str">
        <f>VLOOKUP(Tabla1[[#This Row],[Caja]],Originales!$I$3:$K$6,3,FALSE)</f>
        <v>Las Palmas</v>
      </c>
      <c r="J5022" s="9" t="str">
        <f>VLOOKUP(Tabla1[[#This Row],[CodigoEmpleado]],Originales!$M$3:$P$13,2,FALSE)</f>
        <v>Bea</v>
      </c>
      <c r="K5022" s="10">
        <f>YEAR(Tabla1[[#This Row],[Fecha]])</f>
        <v>2012</v>
      </c>
      <c r="L5022" s="11">
        <f>MONTH(Tabla1[[#This Row],[Fecha]])</f>
        <v>11</v>
      </c>
      <c r="M5022" s="11">
        <f>DAY(Tabla1[[#This Row],[Fecha]])</f>
        <v>11</v>
      </c>
      <c r="N5022" s="11">
        <f>WEEKDAY(Tabla1[[#This Row],[Fecha]],2)</f>
        <v>7</v>
      </c>
      <c r="O5022" s="11" t="str">
        <f t="shared" si="78"/>
        <v>Domingo</v>
      </c>
    </row>
    <row r="5023" spans="1:15" x14ac:dyDescent="0.25">
      <c r="A5023" s="4">
        <v>41224</v>
      </c>
      <c r="B5023">
        <v>3</v>
      </c>
      <c r="C5023">
        <v>2</v>
      </c>
      <c r="D5023" s="5" t="s">
        <v>32</v>
      </c>
      <c r="E5023" s="6">
        <v>742.77</v>
      </c>
      <c r="F5023" s="6">
        <v>1138.1500000000001</v>
      </c>
      <c r="G5023" s="6">
        <v>1880.92</v>
      </c>
      <c r="H5023" s="6" t="str">
        <f>VLOOKUP(Tabla1[[#This Row],[Caja]],Originales!$I$3:$K$6,2,FALSE)</f>
        <v>Las Canteras</v>
      </c>
      <c r="I5023" s="6" t="str">
        <f>VLOOKUP(Tabla1[[#This Row],[Caja]],Originales!$I$3:$K$6,3,FALSE)</f>
        <v>Las Palmas</v>
      </c>
      <c r="J5023" s="9" t="str">
        <f>VLOOKUP(Tabla1[[#This Row],[CodigoEmpleado]],Originales!$M$3:$P$13,2,FALSE)</f>
        <v>Ana</v>
      </c>
      <c r="K5023" s="10">
        <f>YEAR(Tabla1[[#This Row],[Fecha]])</f>
        <v>2012</v>
      </c>
      <c r="L5023" s="11">
        <f>MONTH(Tabla1[[#This Row],[Fecha]])</f>
        <v>11</v>
      </c>
      <c r="M5023" s="11">
        <f>DAY(Tabla1[[#This Row],[Fecha]])</f>
        <v>11</v>
      </c>
      <c r="N5023" s="11">
        <f>WEEKDAY(Tabla1[[#This Row],[Fecha]],2)</f>
        <v>7</v>
      </c>
      <c r="O5023" s="11" t="str">
        <f t="shared" si="78"/>
        <v>Domingo</v>
      </c>
    </row>
    <row r="5024" spans="1:15" x14ac:dyDescent="0.25">
      <c r="A5024" s="4">
        <v>41224</v>
      </c>
      <c r="B5024">
        <v>4</v>
      </c>
      <c r="C5024">
        <v>1</v>
      </c>
      <c r="D5024" s="5" t="s">
        <v>37</v>
      </c>
      <c r="E5024" s="6">
        <v>662.49</v>
      </c>
      <c r="F5024" s="6">
        <v>1006.8</v>
      </c>
      <c r="G5024" s="6">
        <v>1669.29</v>
      </c>
      <c r="H5024" s="6" t="str">
        <f>VLOOKUP(Tabla1[[#This Row],[Caja]],Originales!$I$3:$K$6,2,FALSE)</f>
        <v>Telde</v>
      </c>
      <c r="I5024" s="6" t="str">
        <f>VLOOKUP(Tabla1[[#This Row],[Caja]],Originales!$I$3:$K$6,3,FALSE)</f>
        <v>Las Palmas</v>
      </c>
      <c r="J5024" s="9" t="str">
        <f>VLOOKUP(Tabla1[[#This Row],[CodigoEmpleado]],Originales!$M$3:$P$13,2,FALSE)</f>
        <v>Luis</v>
      </c>
      <c r="K5024" s="10">
        <f>YEAR(Tabla1[[#This Row],[Fecha]])</f>
        <v>2012</v>
      </c>
      <c r="L5024" s="11">
        <f>MONTH(Tabla1[[#This Row],[Fecha]])</f>
        <v>11</v>
      </c>
      <c r="M5024" s="11">
        <f>DAY(Tabla1[[#This Row],[Fecha]])</f>
        <v>11</v>
      </c>
      <c r="N5024" s="11">
        <f>WEEKDAY(Tabla1[[#This Row],[Fecha]],2)</f>
        <v>7</v>
      </c>
      <c r="O5024" s="11" t="str">
        <f t="shared" si="78"/>
        <v>Domingo</v>
      </c>
    </row>
    <row r="5025" spans="1:15" x14ac:dyDescent="0.25">
      <c r="A5025" s="4">
        <v>41224</v>
      </c>
      <c r="B5025">
        <v>4</v>
      </c>
      <c r="C5025">
        <v>2</v>
      </c>
      <c r="D5025" s="5" t="s">
        <v>40</v>
      </c>
      <c r="E5025" s="6">
        <v>823.09</v>
      </c>
      <c r="F5025" s="6">
        <v>1249.31</v>
      </c>
      <c r="G5025" s="6">
        <v>2072.4</v>
      </c>
      <c r="H5025" s="6" t="str">
        <f>VLOOKUP(Tabla1[[#This Row],[Caja]],Originales!$I$3:$K$6,2,FALSE)</f>
        <v>Telde</v>
      </c>
      <c r="I5025" s="6" t="str">
        <f>VLOOKUP(Tabla1[[#This Row],[Caja]],Originales!$I$3:$K$6,3,FALSE)</f>
        <v>Las Palmas</v>
      </c>
      <c r="J5025" s="9" t="str">
        <f>VLOOKUP(Tabla1[[#This Row],[CodigoEmpleado]],Originales!$M$3:$P$13,2,FALSE)</f>
        <v>Pepe</v>
      </c>
      <c r="K5025" s="10">
        <f>YEAR(Tabla1[[#This Row],[Fecha]])</f>
        <v>2012</v>
      </c>
      <c r="L5025" s="11">
        <f>MONTH(Tabla1[[#This Row],[Fecha]])</f>
        <v>11</v>
      </c>
      <c r="M5025" s="11">
        <f>DAY(Tabla1[[#This Row],[Fecha]])</f>
        <v>11</v>
      </c>
      <c r="N5025" s="11">
        <f>WEEKDAY(Tabla1[[#This Row],[Fecha]],2)</f>
        <v>7</v>
      </c>
      <c r="O5025" s="11" t="str">
        <f t="shared" si="78"/>
        <v>Domingo</v>
      </c>
    </row>
    <row r="5026" spans="1:15" x14ac:dyDescent="0.25">
      <c r="A5026" s="4">
        <v>41225</v>
      </c>
      <c r="B5026">
        <v>1</v>
      </c>
      <c r="C5026">
        <v>1</v>
      </c>
      <c r="D5026" s="5" t="s">
        <v>41</v>
      </c>
      <c r="E5026" s="6">
        <v>603.23</v>
      </c>
      <c r="F5026" s="6">
        <v>906.54</v>
      </c>
      <c r="G5026" s="6">
        <v>1509.77</v>
      </c>
      <c r="H5026" s="6" t="str">
        <f>VLOOKUP(Tabla1[[#This Row],[Caja]],Originales!$I$3:$K$6,2,FALSE)</f>
        <v>Tenerife Norte</v>
      </c>
      <c r="I5026" s="6" t="str">
        <f>VLOOKUP(Tabla1[[#This Row],[Caja]],Originales!$I$3:$K$6,3,FALSE)</f>
        <v>Tenerife</v>
      </c>
      <c r="J5026" s="9" t="str">
        <f>VLOOKUP(Tabla1[[#This Row],[CodigoEmpleado]],Originales!$M$3:$P$13,2,FALSE)</f>
        <v>Javi</v>
      </c>
      <c r="K5026" s="10">
        <f>YEAR(Tabla1[[#This Row],[Fecha]])</f>
        <v>2012</v>
      </c>
      <c r="L5026" s="11">
        <f>MONTH(Tabla1[[#This Row],[Fecha]])</f>
        <v>11</v>
      </c>
      <c r="M5026" s="11">
        <f>DAY(Tabla1[[#This Row],[Fecha]])</f>
        <v>12</v>
      </c>
      <c r="N5026" s="11">
        <f>WEEKDAY(Tabla1[[#This Row],[Fecha]],2)</f>
        <v>1</v>
      </c>
      <c r="O5026" s="11" t="str">
        <f t="shared" si="78"/>
        <v>Lunes</v>
      </c>
    </row>
    <row r="5027" spans="1:15" x14ac:dyDescent="0.25">
      <c r="A5027" s="4">
        <v>41225</v>
      </c>
      <c r="B5027">
        <v>1</v>
      </c>
      <c r="C5027">
        <v>2</v>
      </c>
      <c r="D5027" s="5" t="s">
        <v>43</v>
      </c>
      <c r="E5027" s="6">
        <v>611.75</v>
      </c>
      <c r="F5027" s="6">
        <v>928.96</v>
      </c>
      <c r="G5027" s="6">
        <v>1540.71</v>
      </c>
      <c r="H5027" s="6" t="str">
        <f>VLOOKUP(Tabla1[[#This Row],[Caja]],Originales!$I$3:$K$6,2,FALSE)</f>
        <v>Tenerife Norte</v>
      </c>
      <c r="I5027" s="6" t="str">
        <f>VLOOKUP(Tabla1[[#This Row],[Caja]],Originales!$I$3:$K$6,3,FALSE)</f>
        <v>Tenerife</v>
      </c>
      <c r="J5027" s="9" t="str">
        <f>VLOOKUP(Tabla1[[#This Row],[CodigoEmpleado]],Originales!$M$3:$P$13,2,FALSE)</f>
        <v>Jose</v>
      </c>
      <c r="K5027" s="10">
        <f>YEAR(Tabla1[[#This Row],[Fecha]])</f>
        <v>2012</v>
      </c>
      <c r="L5027" s="11">
        <f>MONTH(Tabla1[[#This Row],[Fecha]])</f>
        <v>11</v>
      </c>
      <c r="M5027" s="11">
        <f>DAY(Tabla1[[#This Row],[Fecha]])</f>
        <v>12</v>
      </c>
      <c r="N5027" s="11">
        <f>WEEKDAY(Tabla1[[#This Row],[Fecha]],2)</f>
        <v>1</v>
      </c>
      <c r="O5027" s="11" t="str">
        <f t="shared" si="78"/>
        <v>Lunes</v>
      </c>
    </row>
    <row r="5028" spans="1:15" x14ac:dyDescent="0.25">
      <c r="A5028" s="4">
        <v>41225</v>
      </c>
      <c r="B5028">
        <v>2</v>
      </c>
      <c r="C5028">
        <v>1</v>
      </c>
      <c r="D5028" s="5" t="s">
        <v>47</v>
      </c>
      <c r="E5028" s="6">
        <v>616.54</v>
      </c>
      <c r="F5028" s="6">
        <v>980.98</v>
      </c>
      <c r="G5028" s="6">
        <v>1597.52</v>
      </c>
      <c r="H5028" s="6" t="str">
        <f>VLOOKUP(Tabla1[[#This Row],[Caja]],Originales!$I$3:$K$6,2,FALSE)</f>
        <v>Tenerife Sur</v>
      </c>
      <c r="I5028" s="6" t="str">
        <f>VLOOKUP(Tabla1[[#This Row],[Caja]],Originales!$I$3:$K$6,3,FALSE)</f>
        <v>Tenerife</v>
      </c>
      <c r="J5028" s="9" t="str">
        <f>VLOOKUP(Tabla1[[#This Row],[CodigoEmpleado]],Originales!$M$3:$P$13,2,FALSE)</f>
        <v>Toño</v>
      </c>
      <c r="K5028" s="10">
        <f>YEAR(Tabla1[[#This Row],[Fecha]])</f>
        <v>2012</v>
      </c>
      <c r="L5028" s="11">
        <f>MONTH(Tabla1[[#This Row],[Fecha]])</f>
        <v>11</v>
      </c>
      <c r="M5028" s="11">
        <f>DAY(Tabla1[[#This Row],[Fecha]])</f>
        <v>12</v>
      </c>
      <c r="N5028" s="11">
        <f>WEEKDAY(Tabla1[[#This Row],[Fecha]],2)</f>
        <v>1</v>
      </c>
      <c r="O5028" s="11" t="str">
        <f t="shared" si="78"/>
        <v>Lunes</v>
      </c>
    </row>
    <row r="5029" spans="1:15" x14ac:dyDescent="0.25">
      <c r="A5029" s="4">
        <v>41225</v>
      </c>
      <c r="B5029">
        <v>2</v>
      </c>
      <c r="C5029">
        <v>2</v>
      </c>
      <c r="D5029" s="5" t="s">
        <v>24</v>
      </c>
      <c r="E5029" s="6">
        <v>771.74</v>
      </c>
      <c r="F5029" s="6">
        <v>1203.82</v>
      </c>
      <c r="G5029" s="6">
        <v>1975.56</v>
      </c>
      <c r="H5029" s="6" t="str">
        <f>VLOOKUP(Tabla1[[#This Row],[Caja]],Originales!$I$3:$K$6,2,FALSE)</f>
        <v>Tenerife Sur</v>
      </c>
      <c r="I5029" s="6" t="str">
        <f>VLOOKUP(Tabla1[[#This Row],[Caja]],Originales!$I$3:$K$6,3,FALSE)</f>
        <v>Tenerife</v>
      </c>
      <c r="J5029" s="9" t="str">
        <f>VLOOKUP(Tabla1[[#This Row],[CodigoEmpleado]],Originales!$M$3:$P$13,2,FALSE)</f>
        <v>Ana</v>
      </c>
      <c r="K5029" s="10">
        <f>YEAR(Tabla1[[#This Row],[Fecha]])</f>
        <v>2012</v>
      </c>
      <c r="L5029" s="11">
        <f>MONTH(Tabla1[[#This Row],[Fecha]])</f>
        <v>11</v>
      </c>
      <c r="M5029" s="11">
        <f>DAY(Tabla1[[#This Row],[Fecha]])</f>
        <v>12</v>
      </c>
      <c r="N5029" s="11">
        <f>WEEKDAY(Tabla1[[#This Row],[Fecha]],2)</f>
        <v>1</v>
      </c>
      <c r="O5029" s="11" t="str">
        <f t="shared" si="78"/>
        <v>Lunes</v>
      </c>
    </row>
    <row r="5030" spans="1:15" x14ac:dyDescent="0.25">
      <c r="A5030" s="4">
        <v>41225</v>
      </c>
      <c r="B5030">
        <v>3</v>
      </c>
      <c r="C5030">
        <v>1</v>
      </c>
      <c r="D5030" s="5" t="s">
        <v>30</v>
      </c>
      <c r="E5030" s="6">
        <v>661.47</v>
      </c>
      <c r="F5030" s="6">
        <v>992.72</v>
      </c>
      <c r="G5030" s="6">
        <v>1654.19</v>
      </c>
      <c r="H5030" s="6" t="str">
        <f>VLOOKUP(Tabla1[[#This Row],[Caja]],Originales!$I$3:$K$6,2,FALSE)</f>
        <v>Las Canteras</v>
      </c>
      <c r="I5030" s="6" t="str">
        <f>VLOOKUP(Tabla1[[#This Row],[Caja]],Originales!$I$3:$K$6,3,FALSE)</f>
        <v>Las Palmas</v>
      </c>
      <c r="J5030" s="9" t="str">
        <f>VLOOKUP(Tabla1[[#This Row],[CodigoEmpleado]],Originales!$M$3:$P$13,2,FALSE)</f>
        <v>Juan</v>
      </c>
      <c r="K5030" s="10">
        <f>YEAR(Tabla1[[#This Row],[Fecha]])</f>
        <v>2012</v>
      </c>
      <c r="L5030" s="11">
        <f>MONTH(Tabla1[[#This Row],[Fecha]])</f>
        <v>11</v>
      </c>
      <c r="M5030" s="11">
        <f>DAY(Tabla1[[#This Row],[Fecha]])</f>
        <v>12</v>
      </c>
      <c r="N5030" s="11">
        <f>WEEKDAY(Tabla1[[#This Row],[Fecha]],2)</f>
        <v>1</v>
      </c>
      <c r="O5030" s="11" t="str">
        <f t="shared" si="78"/>
        <v>Lunes</v>
      </c>
    </row>
    <row r="5031" spans="1:15" x14ac:dyDescent="0.25">
      <c r="A5031" s="4">
        <v>41225</v>
      </c>
      <c r="B5031">
        <v>3</v>
      </c>
      <c r="C5031">
        <v>2</v>
      </c>
      <c r="D5031" s="5" t="s">
        <v>16</v>
      </c>
      <c r="E5031" s="6">
        <v>578.75</v>
      </c>
      <c r="F5031" s="6">
        <v>927.86</v>
      </c>
      <c r="G5031" s="6">
        <v>1506.61</v>
      </c>
      <c r="H5031" s="6" t="str">
        <f>VLOOKUP(Tabla1[[#This Row],[Caja]],Originales!$I$3:$K$6,2,FALSE)</f>
        <v>Las Canteras</v>
      </c>
      <c r="I5031" s="6" t="str">
        <f>VLOOKUP(Tabla1[[#This Row],[Caja]],Originales!$I$3:$K$6,3,FALSE)</f>
        <v>Las Palmas</v>
      </c>
      <c r="J5031" s="9" t="str">
        <f>VLOOKUP(Tabla1[[#This Row],[CodigoEmpleado]],Originales!$M$3:$P$13,2,FALSE)</f>
        <v>Jorge</v>
      </c>
      <c r="K5031" s="10">
        <f>YEAR(Tabla1[[#This Row],[Fecha]])</f>
        <v>2012</v>
      </c>
      <c r="L5031" s="11">
        <f>MONTH(Tabla1[[#This Row],[Fecha]])</f>
        <v>11</v>
      </c>
      <c r="M5031" s="11">
        <f>DAY(Tabla1[[#This Row],[Fecha]])</f>
        <v>12</v>
      </c>
      <c r="N5031" s="11">
        <f>WEEKDAY(Tabla1[[#This Row],[Fecha]],2)</f>
        <v>1</v>
      </c>
      <c r="O5031" s="11" t="str">
        <f t="shared" si="78"/>
        <v>Lunes</v>
      </c>
    </row>
    <row r="5032" spans="1:15" x14ac:dyDescent="0.25">
      <c r="A5032" s="4">
        <v>41225</v>
      </c>
      <c r="B5032">
        <v>4</v>
      </c>
      <c r="C5032">
        <v>1</v>
      </c>
      <c r="D5032" s="5" t="s">
        <v>22</v>
      </c>
      <c r="E5032" s="6">
        <v>626.26</v>
      </c>
      <c r="F5032" s="6">
        <v>971.07</v>
      </c>
      <c r="G5032" s="6">
        <v>1597.33</v>
      </c>
      <c r="H5032" s="6" t="str">
        <f>VLOOKUP(Tabla1[[#This Row],[Caja]],Originales!$I$3:$K$6,2,FALSE)</f>
        <v>Telde</v>
      </c>
      <c r="I5032" s="6" t="str">
        <f>VLOOKUP(Tabla1[[#This Row],[Caja]],Originales!$I$3:$K$6,3,FALSE)</f>
        <v>Las Palmas</v>
      </c>
      <c r="J5032" s="9" t="str">
        <f>VLOOKUP(Tabla1[[#This Row],[CodigoEmpleado]],Originales!$M$3:$P$13,2,FALSE)</f>
        <v>Paco</v>
      </c>
      <c r="K5032" s="10">
        <f>YEAR(Tabla1[[#This Row],[Fecha]])</f>
        <v>2012</v>
      </c>
      <c r="L5032" s="11">
        <f>MONTH(Tabla1[[#This Row],[Fecha]])</f>
        <v>11</v>
      </c>
      <c r="M5032" s="11">
        <f>DAY(Tabla1[[#This Row],[Fecha]])</f>
        <v>12</v>
      </c>
      <c r="N5032" s="11">
        <f>WEEKDAY(Tabla1[[#This Row],[Fecha]],2)</f>
        <v>1</v>
      </c>
      <c r="O5032" s="11" t="str">
        <f t="shared" si="78"/>
        <v>Lunes</v>
      </c>
    </row>
    <row r="5033" spans="1:15" x14ac:dyDescent="0.25">
      <c r="A5033" s="4">
        <v>41225</v>
      </c>
      <c r="B5033">
        <v>4</v>
      </c>
      <c r="C5033">
        <v>2</v>
      </c>
      <c r="D5033" s="5" t="s">
        <v>27</v>
      </c>
      <c r="E5033" s="6">
        <v>692.52</v>
      </c>
      <c r="F5033" s="6">
        <v>1067.1600000000001</v>
      </c>
      <c r="G5033" s="6">
        <v>1759.68</v>
      </c>
      <c r="H5033" s="6" t="str">
        <f>VLOOKUP(Tabla1[[#This Row],[Caja]],Originales!$I$3:$K$6,2,FALSE)</f>
        <v>Telde</v>
      </c>
      <c r="I5033" s="6" t="str">
        <f>VLOOKUP(Tabla1[[#This Row],[Caja]],Originales!$I$3:$K$6,3,FALSE)</f>
        <v>Las Palmas</v>
      </c>
      <c r="J5033" s="9" t="str">
        <f>VLOOKUP(Tabla1[[#This Row],[CodigoEmpleado]],Originales!$M$3:$P$13,2,FALSE)</f>
        <v>Bea</v>
      </c>
      <c r="K5033" s="10">
        <f>YEAR(Tabla1[[#This Row],[Fecha]])</f>
        <v>2012</v>
      </c>
      <c r="L5033" s="11">
        <f>MONTH(Tabla1[[#This Row],[Fecha]])</f>
        <v>11</v>
      </c>
      <c r="M5033" s="11">
        <f>DAY(Tabla1[[#This Row],[Fecha]])</f>
        <v>12</v>
      </c>
      <c r="N5033" s="11">
        <f>WEEKDAY(Tabla1[[#This Row],[Fecha]],2)</f>
        <v>1</v>
      </c>
      <c r="O5033" s="11" t="str">
        <f t="shared" si="78"/>
        <v>Lunes</v>
      </c>
    </row>
    <row r="5034" spans="1:15" x14ac:dyDescent="0.25">
      <c r="A5034" s="4">
        <v>41226</v>
      </c>
      <c r="B5034">
        <v>1</v>
      </c>
      <c r="C5034">
        <v>1</v>
      </c>
      <c r="D5034" s="5" t="s">
        <v>32</v>
      </c>
      <c r="E5034" s="6">
        <v>634.54</v>
      </c>
      <c r="F5034" s="6">
        <v>975.27</v>
      </c>
      <c r="G5034" s="6">
        <v>1609.81</v>
      </c>
      <c r="H5034" s="6" t="str">
        <f>VLOOKUP(Tabla1[[#This Row],[Caja]],Originales!$I$3:$K$6,2,FALSE)</f>
        <v>Tenerife Norte</v>
      </c>
      <c r="I5034" s="6" t="str">
        <f>VLOOKUP(Tabla1[[#This Row],[Caja]],Originales!$I$3:$K$6,3,FALSE)</f>
        <v>Tenerife</v>
      </c>
      <c r="J5034" s="9" t="str">
        <f>VLOOKUP(Tabla1[[#This Row],[CodigoEmpleado]],Originales!$M$3:$P$13,2,FALSE)</f>
        <v>Ana</v>
      </c>
      <c r="K5034" s="10">
        <f>YEAR(Tabla1[[#This Row],[Fecha]])</f>
        <v>2012</v>
      </c>
      <c r="L5034" s="11">
        <f>MONTH(Tabla1[[#This Row],[Fecha]])</f>
        <v>11</v>
      </c>
      <c r="M5034" s="11">
        <f>DAY(Tabla1[[#This Row],[Fecha]])</f>
        <v>13</v>
      </c>
      <c r="N5034" s="11">
        <f>WEEKDAY(Tabla1[[#This Row],[Fecha]],2)</f>
        <v>2</v>
      </c>
      <c r="O5034" s="11" t="str">
        <f t="shared" si="78"/>
        <v>Martes</v>
      </c>
    </row>
    <row r="5035" spans="1:15" x14ac:dyDescent="0.25">
      <c r="A5035" s="4">
        <v>41226</v>
      </c>
      <c r="B5035">
        <v>1</v>
      </c>
      <c r="C5035">
        <v>2</v>
      </c>
      <c r="D5035" s="5" t="s">
        <v>37</v>
      </c>
      <c r="E5035" s="6">
        <v>744.32</v>
      </c>
      <c r="F5035" s="6">
        <v>1194.21</v>
      </c>
      <c r="G5035" s="6">
        <v>1938.53</v>
      </c>
      <c r="H5035" s="6" t="str">
        <f>VLOOKUP(Tabla1[[#This Row],[Caja]],Originales!$I$3:$K$6,2,FALSE)</f>
        <v>Tenerife Norte</v>
      </c>
      <c r="I5035" s="6" t="str">
        <f>VLOOKUP(Tabla1[[#This Row],[Caja]],Originales!$I$3:$K$6,3,FALSE)</f>
        <v>Tenerife</v>
      </c>
      <c r="J5035" s="9" t="str">
        <f>VLOOKUP(Tabla1[[#This Row],[CodigoEmpleado]],Originales!$M$3:$P$13,2,FALSE)</f>
        <v>Luis</v>
      </c>
      <c r="K5035" s="10">
        <f>YEAR(Tabla1[[#This Row],[Fecha]])</f>
        <v>2012</v>
      </c>
      <c r="L5035" s="11">
        <f>MONTH(Tabla1[[#This Row],[Fecha]])</f>
        <v>11</v>
      </c>
      <c r="M5035" s="11">
        <f>DAY(Tabla1[[#This Row],[Fecha]])</f>
        <v>13</v>
      </c>
      <c r="N5035" s="11">
        <f>WEEKDAY(Tabla1[[#This Row],[Fecha]],2)</f>
        <v>2</v>
      </c>
      <c r="O5035" s="11" t="str">
        <f t="shared" si="78"/>
        <v>Martes</v>
      </c>
    </row>
    <row r="5036" spans="1:15" x14ac:dyDescent="0.25">
      <c r="A5036" s="4">
        <v>41226</v>
      </c>
      <c r="B5036">
        <v>2</v>
      </c>
      <c r="C5036">
        <v>1</v>
      </c>
      <c r="D5036" s="5" t="s">
        <v>40</v>
      </c>
      <c r="E5036" s="6">
        <v>620.1</v>
      </c>
      <c r="F5036" s="6">
        <v>952.89</v>
      </c>
      <c r="G5036" s="6">
        <v>1572.99</v>
      </c>
      <c r="H5036" s="6" t="str">
        <f>VLOOKUP(Tabla1[[#This Row],[Caja]],Originales!$I$3:$K$6,2,FALSE)</f>
        <v>Tenerife Sur</v>
      </c>
      <c r="I5036" s="6" t="str">
        <f>VLOOKUP(Tabla1[[#This Row],[Caja]],Originales!$I$3:$K$6,3,FALSE)</f>
        <v>Tenerife</v>
      </c>
      <c r="J5036" s="9" t="str">
        <f>VLOOKUP(Tabla1[[#This Row],[CodigoEmpleado]],Originales!$M$3:$P$13,2,FALSE)</f>
        <v>Pepe</v>
      </c>
      <c r="K5036" s="10">
        <f>YEAR(Tabla1[[#This Row],[Fecha]])</f>
        <v>2012</v>
      </c>
      <c r="L5036" s="11">
        <f>MONTH(Tabla1[[#This Row],[Fecha]])</f>
        <v>11</v>
      </c>
      <c r="M5036" s="11">
        <f>DAY(Tabla1[[#This Row],[Fecha]])</f>
        <v>13</v>
      </c>
      <c r="N5036" s="11">
        <f>WEEKDAY(Tabla1[[#This Row],[Fecha]],2)</f>
        <v>2</v>
      </c>
      <c r="O5036" s="11" t="str">
        <f t="shared" si="78"/>
        <v>Martes</v>
      </c>
    </row>
    <row r="5037" spans="1:15" x14ac:dyDescent="0.25">
      <c r="A5037" s="4">
        <v>41226</v>
      </c>
      <c r="B5037">
        <v>2</v>
      </c>
      <c r="C5037">
        <v>2</v>
      </c>
      <c r="D5037" s="5" t="s">
        <v>41</v>
      </c>
      <c r="E5037" s="6">
        <v>764.76</v>
      </c>
      <c r="F5037" s="6">
        <v>1200.56</v>
      </c>
      <c r="G5037" s="6">
        <v>1965.32</v>
      </c>
      <c r="H5037" s="6" t="str">
        <f>VLOOKUP(Tabla1[[#This Row],[Caja]],Originales!$I$3:$K$6,2,FALSE)</f>
        <v>Tenerife Sur</v>
      </c>
      <c r="I5037" s="6" t="str">
        <f>VLOOKUP(Tabla1[[#This Row],[Caja]],Originales!$I$3:$K$6,3,FALSE)</f>
        <v>Tenerife</v>
      </c>
      <c r="J5037" s="9" t="str">
        <f>VLOOKUP(Tabla1[[#This Row],[CodigoEmpleado]],Originales!$M$3:$P$13,2,FALSE)</f>
        <v>Javi</v>
      </c>
      <c r="K5037" s="10">
        <f>YEAR(Tabla1[[#This Row],[Fecha]])</f>
        <v>2012</v>
      </c>
      <c r="L5037" s="11">
        <f>MONTH(Tabla1[[#This Row],[Fecha]])</f>
        <v>11</v>
      </c>
      <c r="M5037" s="11">
        <f>DAY(Tabla1[[#This Row],[Fecha]])</f>
        <v>13</v>
      </c>
      <c r="N5037" s="11">
        <f>WEEKDAY(Tabla1[[#This Row],[Fecha]],2)</f>
        <v>2</v>
      </c>
      <c r="O5037" s="11" t="str">
        <f t="shared" si="78"/>
        <v>Martes</v>
      </c>
    </row>
    <row r="5038" spans="1:15" x14ac:dyDescent="0.25">
      <c r="A5038" s="4">
        <v>41226</v>
      </c>
      <c r="B5038">
        <v>3</v>
      </c>
      <c r="C5038">
        <v>1</v>
      </c>
      <c r="D5038" s="5" t="s">
        <v>43</v>
      </c>
      <c r="E5038" s="6">
        <v>619.34</v>
      </c>
      <c r="F5038" s="6">
        <v>999.51</v>
      </c>
      <c r="G5038" s="6">
        <v>1618.85</v>
      </c>
      <c r="H5038" s="6" t="str">
        <f>VLOOKUP(Tabla1[[#This Row],[Caja]],Originales!$I$3:$K$6,2,FALSE)</f>
        <v>Las Canteras</v>
      </c>
      <c r="I5038" s="6" t="str">
        <f>VLOOKUP(Tabla1[[#This Row],[Caja]],Originales!$I$3:$K$6,3,FALSE)</f>
        <v>Las Palmas</v>
      </c>
      <c r="J5038" s="9" t="str">
        <f>VLOOKUP(Tabla1[[#This Row],[CodigoEmpleado]],Originales!$M$3:$P$13,2,FALSE)</f>
        <v>Jose</v>
      </c>
      <c r="K5038" s="10">
        <f>YEAR(Tabla1[[#This Row],[Fecha]])</f>
        <v>2012</v>
      </c>
      <c r="L5038" s="11">
        <f>MONTH(Tabla1[[#This Row],[Fecha]])</f>
        <v>11</v>
      </c>
      <c r="M5038" s="11">
        <f>DAY(Tabla1[[#This Row],[Fecha]])</f>
        <v>13</v>
      </c>
      <c r="N5038" s="11">
        <f>WEEKDAY(Tabla1[[#This Row],[Fecha]],2)</f>
        <v>2</v>
      </c>
      <c r="O5038" s="11" t="str">
        <f t="shared" si="78"/>
        <v>Martes</v>
      </c>
    </row>
    <row r="5039" spans="1:15" x14ac:dyDescent="0.25">
      <c r="A5039" s="4">
        <v>41226</v>
      </c>
      <c r="B5039">
        <v>3</v>
      </c>
      <c r="C5039">
        <v>2</v>
      </c>
      <c r="D5039" s="5" t="s">
        <v>47</v>
      </c>
      <c r="E5039" s="6">
        <v>829.17</v>
      </c>
      <c r="F5039" s="6">
        <v>1266.96</v>
      </c>
      <c r="G5039" s="6">
        <v>2096.13</v>
      </c>
      <c r="H5039" s="6" t="str">
        <f>VLOOKUP(Tabla1[[#This Row],[Caja]],Originales!$I$3:$K$6,2,FALSE)</f>
        <v>Las Canteras</v>
      </c>
      <c r="I5039" s="6" t="str">
        <f>VLOOKUP(Tabla1[[#This Row],[Caja]],Originales!$I$3:$K$6,3,FALSE)</f>
        <v>Las Palmas</v>
      </c>
      <c r="J5039" s="9" t="str">
        <f>VLOOKUP(Tabla1[[#This Row],[CodigoEmpleado]],Originales!$M$3:$P$13,2,FALSE)</f>
        <v>Toño</v>
      </c>
      <c r="K5039" s="10">
        <f>YEAR(Tabla1[[#This Row],[Fecha]])</f>
        <v>2012</v>
      </c>
      <c r="L5039" s="11">
        <f>MONTH(Tabla1[[#This Row],[Fecha]])</f>
        <v>11</v>
      </c>
      <c r="M5039" s="11">
        <f>DAY(Tabla1[[#This Row],[Fecha]])</f>
        <v>13</v>
      </c>
      <c r="N5039" s="11">
        <f>WEEKDAY(Tabla1[[#This Row],[Fecha]],2)</f>
        <v>2</v>
      </c>
      <c r="O5039" s="11" t="str">
        <f t="shared" si="78"/>
        <v>Martes</v>
      </c>
    </row>
    <row r="5040" spans="1:15" x14ac:dyDescent="0.25">
      <c r="A5040" s="4">
        <v>41226</v>
      </c>
      <c r="B5040">
        <v>4</v>
      </c>
      <c r="C5040">
        <v>1</v>
      </c>
      <c r="D5040" s="5" t="s">
        <v>24</v>
      </c>
      <c r="E5040" s="6">
        <v>580.41</v>
      </c>
      <c r="F5040" s="6">
        <v>936.52</v>
      </c>
      <c r="G5040" s="6">
        <v>1516.93</v>
      </c>
      <c r="H5040" s="6" t="str">
        <f>VLOOKUP(Tabla1[[#This Row],[Caja]],Originales!$I$3:$K$6,2,FALSE)</f>
        <v>Telde</v>
      </c>
      <c r="I5040" s="6" t="str">
        <f>VLOOKUP(Tabla1[[#This Row],[Caja]],Originales!$I$3:$K$6,3,FALSE)</f>
        <v>Las Palmas</v>
      </c>
      <c r="J5040" s="9" t="str">
        <f>VLOOKUP(Tabla1[[#This Row],[CodigoEmpleado]],Originales!$M$3:$P$13,2,FALSE)</f>
        <v>Ana</v>
      </c>
      <c r="K5040" s="10">
        <f>YEAR(Tabla1[[#This Row],[Fecha]])</f>
        <v>2012</v>
      </c>
      <c r="L5040" s="11">
        <f>MONTH(Tabla1[[#This Row],[Fecha]])</f>
        <v>11</v>
      </c>
      <c r="M5040" s="11">
        <f>DAY(Tabla1[[#This Row],[Fecha]])</f>
        <v>13</v>
      </c>
      <c r="N5040" s="11">
        <f>WEEKDAY(Tabla1[[#This Row],[Fecha]],2)</f>
        <v>2</v>
      </c>
      <c r="O5040" s="11" t="str">
        <f t="shared" si="78"/>
        <v>Martes</v>
      </c>
    </row>
    <row r="5041" spans="1:15" x14ac:dyDescent="0.25">
      <c r="A5041" s="4">
        <v>41226</v>
      </c>
      <c r="B5041">
        <v>4</v>
      </c>
      <c r="C5041">
        <v>2</v>
      </c>
      <c r="D5041" s="5" t="s">
        <v>30</v>
      </c>
      <c r="E5041" s="6">
        <v>736.38</v>
      </c>
      <c r="F5041" s="6">
        <v>1117.04</v>
      </c>
      <c r="G5041" s="6">
        <v>1853.42</v>
      </c>
      <c r="H5041" s="6" t="str">
        <f>VLOOKUP(Tabla1[[#This Row],[Caja]],Originales!$I$3:$K$6,2,FALSE)</f>
        <v>Telde</v>
      </c>
      <c r="I5041" s="6" t="str">
        <f>VLOOKUP(Tabla1[[#This Row],[Caja]],Originales!$I$3:$K$6,3,FALSE)</f>
        <v>Las Palmas</v>
      </c>
      <c r="J5041" s="9" t="str">
        <f>VLOOKUP(Tabla1[[#This Row],[CodigoEmpleado]],Originales!$M$3:$P$13,2,FALSE)</f>
        <v>Juan</v>
      </c>
      <c r="K5041" s="10">
        <f>YEAR(Tabla1[[#This Row],[Fecha]])</f>
        <v>2012</v>
      </c>
      <c r="L5041" s="11">
        <f>MONTH(Tabla1[[#This Row],[Fecha]])</f>
        <v>11</v>
      </c>
      <c r="M5041" s="11">
        <f>DAY(Tabla1[[#This Row],[Fecha]])</f>
        <v>13</v>
      </c>
      <c r="N5041" s="11">
        <f>WEEKDAY(Tabla1[[#This Row],[Fecha]],2)</f>
        <v>2</v>
      </c>
      <c r="O5041" s="11" t="str">
        <f t="shared" si="78"/>
        <v>Martes</v>
      </c>
    </row>
    <row r="5042" spans="1:15" x14ac:dyDescent="0.25">
      <c r="A5042" s="4">
        <v>41227</v>
      </c>
      <c r="B5042">
        <v>1</v>
      </c>
      <c r="C5042">
        <v>1</v>
      </c>
      <c r="D5042" s="5" t="s">
        <v>16</v>
      </c>
      <c r="E5042" s="6">
        <v>643.77</v>
      </c>
      <c r="F5042" s="6">
        <v>1000.05</v>
      </c>
      <c r="G5042" s="6">
        <v>1643.82</v>
      </c>
      <c r="H5042" s="6" t="str">
        <f>VLOOKUP(Tabla1[[#This Row],[Caja]],Originales!$I$3:$K$6,2,FALSE)</f>
        <v>Tenerife Norte</v>
      </c>
      <c r="I5042" s="6" t="str">
        <f>VLOOKUP(Tabla1[[#This Row],[Caja]],Originales!$I$3:$K$6,3,FALSE)</f>
        <v>Tenerife</v>
      </c>
      <c r="J5042" s="9" t="str">
        <f>VLOOKUP(Tabla1[[#This Row],[CodigoEmpleado]],Originales!$M$3:$P$13,2,FALSE)</f>
        <v>Jorge</v>
      </c>
      <c r="K5042" s="10">
        <f>YEAR(Tabla1[[#This Row],[Fecha]])</f>
        <v>2012</v>
      </c>
      <c r="L5042" s="11">
        <f>MONTH(Tabla1[[#This Row],[Fecha]])</f>
        <v>11</v>
      </c>
      <c r="M5042" s="11">
        <f>DAY(Tabla1[[#This Row],[Fecha]])</f>
        <v>14</v>
      </c>
      <c r="N5042" s="11">
        <f>WEEKDAY(Tabla1[[#This Row],[Fecha]],2)</f>
        <v>3</v>
      </c>
      <c r="O5042" s="11" t="str">
        <f t="shared" si="78"/>
        <v>Miércoles</v>
      </c>
    </row>
    <row r="5043" spans="1:15" x14ac:dyDescent="0.25">
      <c r="A5043" s="4">
        <v>41227</v>
      </c>
      <c r="B5043">
        <v>1</v>
      </c>
      <c r="C5043">
        <v>2</v>
      </c>
      <c r="D5043" s="5" t="s">
        <v>22</v>
      </c>
      <c r="E5043" s="6">
        <v>638.32000000000005</v>
      </c>
      <c r="F5043" s="6">
        <v>1034.3699999999999</v>
      </c>
      <c r="G5043" s="6">
        <v>1672.69</v>
      </c>
      <c r="H5043" s="6" t="str">
        <f>VLOOKUP(Tabla1[[#This Row],[Caja]],Originales!$I$3:$K$6,2,FALSE)</f>
        <v>Tenerife Norte</v>
      </c>
      <c r="I5043" s="6" t="str">
        <f>VLOOKUP(Tabla1[[#This Row],[Caja]],Originales!$I$3:$K$6,3,FALSE)</f>
        <v>Tenerife</v>
      </c>
      <c r="J5043" s="9" t="str">
        <f>VLOOKUP(Tabla1[[#This Row],[CodigoEmpleado]],Originales!$M$3:$P$13,2,FALSE)</f>
        <v>Paco</v>
      </c>
      <c r="K5043" s="10">
        <f>YEAR(Tabla1[[#This Row],[Fecha]])</f>
        <v>2012</v>
      </c>
      <c r="L5043" s="11">
        <f>MONTH(Tabla1[[#This Row],[Fecha]])</f>
        <v>11</v>
      </c>
      <c r="M5043" s="11">
        <f>DAY(Tabla1[[#This Row],[Fecha]])</f>
        <v>14</v>
      </c>
      <c r="N5043" s="11">
        <f>WEEKDAY(Tabla1[[#This Row],[Fecha]],2)</f>
        <v>3</v>
      </c>
      <c r="O5043" s="11" t="str">
        <f t="shared" si="78"/>
        <v>Miércoles</v>
      </c>
    </row>
    <row r="5044" spans="1:15" x14ac:dyDescent="0.25">
      <c r="A5044" s="4">
        <v>41227</v>
      </c>
      <c r="B5044">
        <v>2</v>
      </c>
      <c r="C5044">
        <v>1</v>
      </c>
      <c r="D5044" s="5" t="s">
        <v>27</v>
      </c>
      <c r="E5044" s="6">
        <v>656.56</v>
      </c>
      <c r="F5044" s="6">
        <v>993.17</v>
      </c>
      <c r="G5044" s="6">
        <v>1649.73</v>
      </c>
      <c r="H5044" s="6" t="str">
        <f>VLOOKUP(Tabla1[[#This Row],[Caja]],Originales!$I$3:$K$6,2,FALSE)</f>
        <v>Tenerife Sur</v>
      </c>
      <c r="I5044" s="6" t="str">
        <f>VLOOKUP(Tabla1[[#This Row],[Caja]],Originales!$I$3:$K$6,3,FALSE)</f>
        <v>Tenerife</v>
      </c>
      <c r="J5044" s="9" t="str">
        <f>VLOOKUP(Tabla1[[#This Row],[CodigoEmpleado]],Originales!$M$3:$P$13,2,FALSE)</f>
        <v>Bea</v>
      </c>
      <c r="K5044" s="10">
        <f>YEAR(Tabla1[[#This Row],[Fecha]])</f>
        <v>2012</v>
      </c>
      <c r="L5044" s="11">
        <f>MONTH(Tabla1[[#This Row],[Fecha]])</f>
        <v>11</v>
      </c>
      <c r="M5044" s="11">
        <f>DAY(Tabla1[[#This Row],[Fecha]])</f>
        <v>14</v>
      </c>
      <c r="N5044" s="11">
        <f>WEEKDAY(Tabla1[[#This Row],[Fecha]],2)</f>
        <v>3</v>
      </c>
      <c r="O5044" s="11" t="str">
        <f t="shared" si="78"/>
        <v>Miércoles</v>
      </c>
    </row>
    <row r="5045" spans="1:15" x14ac:dyDescent="0.25">
      <c r="A5045" s="4">
        <v>41227</v>
      </c>
      <c r="B5045">
        <v>2</v>
      </c>
      <c r="C5045">
        <v>2</v>
      </c>
      <c r="D5045" s="5" t="s">
        <v>32</v>
      </c>
      <c r="E5045" s="6">
        <v>750.41</v>
      </c>
      <c r="F5045" s="6">
        <v>1159.26</v>
      </c>
      <c r="G5045" s="6">
        <v>1909.67</v>
      </c>
      <c r="H5045" s="6" t="str">
        <f>VLOOKUP(Tabla1[[#This Row],[Caja]],Originales!$I$3:$K$6,2,FALSE)</f>
        <v>Tenerife Sur</v>
      </c>
      <c r="I5045" s="6" t="str">
        <f>VLOOKUP(Tabla1[[#This Row],[Caja]],Originales!$I$3:$K$6,3,FALSE)</f>
        <v>Tenerife</v>
      </c>
      <c r="J5045" s="9" t="str">
        <f>VLOOKUP(Tabla1[[#This Row],[CodigoEmpleado]],Originales!$M$3:$P$13,2,FALSE)</f>
        <v>Ana</v>
      </c>
      <c r="K5045" s="10">
        <f>YEAR(Tabla1[[#This Row],[Fecha]])</f>
        <v>2012</v>
      </c>
      <c r="L5045" s="11">
        <f>MONTH(Tabla1[[#This Row],[Fecha]])</f>
        <v>11</v>
      </c>
      <c r="M5045" s="11">
        <f>DAY(Tabla1[[#This Row],[Fecha]])</f>
        <v>14</v>
      </c>
      <c r="N5045" s="11">
        <f>WEEKDAY(Tabla1[[#This Row],[Fecha]],2)</f>
        <v>3</v>
      </c>
      <c r="O5045" s="11" t="str">
        <f t="shared" si="78"/>
        <v>Miércoles</v>
      </c>
    </row>
    <row r="5046" spans="1:15" x14ac:dyDescent="0.25">
      <c r="A5046" s="4">
        <v>41227</v>
      </c>
      <c r="B5046">
        <v>3</v>
      </c>
      <c r="C5046">
        <v>1</v>
      </c>
      <c r="D5046" s="5" t="s">
        <v>37</v>
      </c>
      <c r="E5046" s="6">
        <v>624.30999999999995</v>
      </c>
      <c r="F5046" s="6">
        <v>1008.55</v>
      </c>
      <c r="G5046" s="6">
        <v>1632.86</v>
      </c>
      <c r="H5046" s="6" t="str">
        <f>VLOOKUP(Tabla1[[#This Row],[Caja]],Originales!$I$3:$K$6,2,FALSE)</f>
        <v>Las Canteras</v>
      </c>
      <c r="I5046" s="6" t="str">
        <f>VLOOKUP(Tabla1[[#This Row],[Caja]],Originales!$I$3:$K$6,3,FALSE)</f>
        <v>Las Palmas</v>
      </c>
      <c r="J5046" s="9" t="str">
        <f>VLOOKUP(Tabla1[[#This Row],[CodigoEmpleado]],Originales!$M$3:$P$13,2,FALSE)</f>
        <v>Luis</v>
      </c>
      <c r="K5046" s="10">
        <f>YEAR(Tabla1[[#This Row],[Fecha]])</f>
        <v>2012</v>
      </c>
      <c r="L5046" s="11">
        <f>MONTH(Tabla1[[#This Row],[Fecha]])</f>
        <v>11</v>
      </c>
      <c r="M5046" s="11">
        <f>DAY(Tabla1[[#This Row],[Fecha]])</f>
        <v>14</v>
      </c>
      <c r="N5046" s="11">
        <f>WEEKDAY(Tabla1[[#This Row],[Fecha]],2)</f>
        <v>3</v>
      </c>
      <c r="O5046" s="11" t="str">
        <f t="shared" si="78"/>
        <v>Miércoles</v>
      </c>
    </row>
    <row r="5047" spans="1:15" x14ac:dyDescent="0.25">
      <c r="A5047" s="4">
        <v>41227</v>
      </c>
      <c r="B5047">
        <v>3</v>
      </c>
      <c r="C5047">
        <v>2</v>
      </c>
      <c r="D5047" s="5" t="s">
        <v>40</v>
      </c>
      <c r="E5047" s="6">
        <v>700.66</v>
      </c>
      <c r="F5047" s="6">
        <v>1081.23</v>
      </c>
      <c r="G5047" s="6">
        <v>1781.89</v>
      </c>
      <c r="H5047" s="6" t="str">
        <f>VLOOKUP(Tabla1[[#This Row],[Caja]],Originales!$I$3:$K$6,2,FALSE)</f>
        <v>Las Canteras</v>
      </c>
      <c r="I5047" s="6" t="str">
        <f>VLOOKUP(Tabla1[[#This Row],[Caja]],Originales!$I$3:$K$6,3,FALSE)</f>
        <v>Las Palmas</v>
      </c>
      <c r="J5047" s="9" t="str">
        <f>VLOOKUP(Tabla1[[#This Row],[CodigoEmpleado]],Originales!$M$3:$P$13,2,FALSE)</f>
        <v>Pepe</v>
      </c>
      <c r="K5047" s="10">
        <f>YEAR(Tabla1[[#This Row],[Fecha]])</f>
        <v>2012</v>
      </c>
      <c r="L5047" s="11">
        <f>MONTH(Tabla1[[#This Row],[Fecha]])</f>
        <v>11</v>
      </c>
      <c r="M5047" s="11">
        <f>DAY(Tabla1[[#This Row],[Fecha]])</f>
        <v>14</v>
      </c>
      <c r="N5047" s="11">
        <f>WEEKDAY(Tabla1[[#This Row],[Fecha]],2)</f>
        <v>3</v>
      </c>
      <c r="O5047" s="11" t="str">
        <f t="shared" si="78"/>
        <v>Miércoles</v>
      </c>
    </row>
    <row r="5048" spans="1:15" x14ac:dyDescent="0.25">
      <c r="A5048" s="4">
        <v>41227</v>
      </c>
      <c r="B5048">
        <v>4</v>
      </c>
      <c r="C5048">
        <v>1</v>
      </c>
      <c r="D5048" s="5" t="s">
        <v>41</v>
      </c>
      <c r="E5048" s="6">
        <v>647</v>
      </c>
      <c r="F5048" s="6">
        <v>981.52</v>
      </c>
      <c r="G5048" s="6">
        <v>1628.52</v>
      </c>
      <c r="H5048" s="6" t="str">
        <f>VLOOKUP(Tabla1[[#This Row],[Caja]],Originales!$I$3:$K$6,2,FALSE)</f>
        <v>Telde</v>
      </c>
      <c r="I5048" s="6" t="str">
        <f>VLOOKUP(Tabla1[[#This Row],[Caja]],Originales!$I$3:$K$6,3,FALSE)</f>
        <v>Las Palmas</v>
      </c>
      <c r="J5048" s="9" t="str">
        <f>VLOOKUP(Tabla1[[#This Row],[CodigoEmpleado]],Originales!$M$3:$P$13,2,FALSE)</f>
        <v>Javi</v>
      </c>
      <c r="K5048" s="10">
        <f>YEAR(Tabla1[[#This Row],[Fecha]])</f>
        <v>2012</v>
      </c>
      <c r="L5048" s="11">
        <f>MONTH(Tabla1[[#This Row],[Fecha]])</f>
        <v>11</v>
      </c>
      <c r="M5048" s="11">
        <f>DAY(Tabla1[[#This Row],[Fecha]])</f>
        <v>14</v>
      </c>
      <c r="N5048" s="11">
        <f>WEEKDAY(Tabla1[[#This Row],[Fecha]],2)</f>
        <v>3</v>
      </c>
      <c r="O5048" s="11" t="str">
        <f t="shared" si="78"/>
        <v>Miércoles</v>
      </c>
    </row>
    <row r="5049" spans="1:15" x14ac:dyDescent="0.25">
      <c r="A5049" s="4">
        <v>41227</v>
      </c>
      <c r="B5049">
        <v>4</v>
      </c>
      <c r="C5049">
        <v>2</v>
      </c>
      <c r="D5049" s="5" t="s">
        <v>43</v>
      </c>
      <c r="E5049" s="6">
        <v>735.42</v>
      </c>
      <c r="F5049" s="6">
        <v>1117.08</v>
      </c>
      <c r="G5049" s="6">
        <v>1852.5</v>
      </c>
      <c r="H5049" s="6" t="str">
        <f>VLOOKUP(Tabla1[[#This Row],[Caja]],Originales!$I$3:$K$6,2,FALSE)</f>
        <v>Telde</v>
      </c>
      <c r="I5049" s="6" t="str">
        <f>VLOOKUP(Tabla1[[#This Row],[Caja]],Originales!$I$3:$K$6,3,FALSE)</f>
        <v>Las Palmas</v>
      </c>
      <c r="J5049" s="9" t="str">
        <f>VLOOKUP(Tabla1[[#This Row],[CodigoEmpleado]],Originales!$M$3:$P$13,2,FALSE)</f>
        <v>Jose</v>
      </c>
      <c r="K5049" s="10">
        <f>YEAR(Tabla1[[#This Row],[Fecha]])</f>
        <v>2012</v>
      </c>
      <c r="L5049" s="11">
        <f>MONTH(Tabla1[[#This Row],[Fecha]])</f>
        <v>11</v>
      </c>
      <c r="M5049" s="11">
        <f>DAY(Tabla1[[#This Row],[Fecha]])</f>
        <v>14</v>
      </c>
      <c r="N5049" s="11">
        <f>WEEKDAY(Tabla1[[#This Row],[Fecha]],2)</f>
        <v>3</v>
      </c>
      <c r="O5049" s="11" t="str">
        <f t="shared" si="78"/>
        <v>Miércoles</v>
      </c>
    </row>
    <row r="5050" spans="1:15" x14ac:dyDescent="0.25">
      <c r="A5050" s="4">
        <v>41228</v>
      </c>
      <c r="B5050">
        <v>1</v>
      </c>
      <c r="C5050">
        <v>1</v>
      </c>
      <c r="D5050" s="5" t="s">
        <v>47</v>
      </c>
      <c r="E5050" s="6">
        <v>649.32000000000005</v>
      </c>
      <c r="F5050" s="6">
        <v>1059.76</v>
      </c>
      <c r="G5050" s="6">
        <v>1709.08</v>
      </c>
      <c r="H5050" s="6" t="str">
        <f>VLOOKUP(Tabla1[[#This Row],[Caja]],Originales!$I$3:$K$6,2,FALSE)</f>
        <v>Tenerife Norte</v>
      </c>
      <c r="I5050" s="6" t="str">
        <f>VLOOKUP(Tabla1[[#This Row],[Caja]],Originales!$I$3:$K$6,3,FALSE)</f>
        <v>Tenerife</v>
      </c>
      <c r="J5050" s="9" t="str">
        <f>VLOOKUP(Tabla1[[#This Row],[CodigoEmpleado]],Originales!$M$3:$P$13,2,FALSE)</f>
        <v>Toño</v>
      </c>
      <c r="K5050" s="10">
        <f>YEAR(Tabla1[[#This Row],[Fecha]])</f>
        <v>2012</v>
      </c>
      <c r="L5050" s="11">
        <f>MONTH(Tabla1[[#This Row],[Fecha]])</f>
        <v>11</v>
      </c>
      <c r="M5050" s="11">
        <f>DAY(Tabla1[[#This Row],[Fecha]])</f>
        <v>15</v>
      </c>
      <c r="N5050" s="11">
        <f>WEEKDAY(Tabla1[[#This Row],[Fecha]],2)</f>
        <v>4</v>
      </c>
      <c r="O5050" s="11" t="str">
        <f t="shared" si="78"/>
        <v>Jueves</v>
      </c>
    </row>
    <row r="5051" spans="1:15" x14ac:dyDescent="0.25">
      <c r="A5051" s="4">
        <v>41228</v>
      </c>
      <c r="B5051">
        <v>1</v>
      </c>
      <c r="C5051">
        <v>2</v>
      </c>
      <c r="D5051" s="5" t="s">
        <v>24</v>
      </c>
      <c r="E5051" s="6">
        <v>747.56</v>
      </c>
      <c r="F5051" s="6">
        <v>1156.23</v>
      </c>
      <c r="G5051" s="6">
        <v>1903.79</v>
      </c>
      <c r="H5051" s="6" t="str">
        <f>VLOOKUP(Tabla1[[#This Row],[Caja]],Originales!$I$3:$K$6,2,FALSE)</f>
        <v>Tenerife Norte</v>
      </c>
      <c r="I5051" s="6" t="str">
        <f>VLOOKUP(Tabla1[[#This Row],[Caja]],Originales!$I$3:$K$6,3,FALSE)</f>
        <v>Tenerife</v>
      </c>
      <c r="J5051" s="9" t="str">
        <f>VLOOKUP(Tabla1[[#This Row],[CodigoEmpleado]],Originales!$M$3:$P$13,2,FALSE)</f>
        <v>Ana</v>
      </c>
      <c r="K5051" s="10">
        <f>YEAR(Tabla1[[#This Row],[Fecha]])</f>
        <v>2012</v>
      </c>
      <c r="L5051" s="11">
        <f>MONTH(Tabla1[[#This Row],[Fecha]])</f>
        <v>11</v>
      </c>
      <c r="M5051" s="11">
        <f>DAY(Tabla1[[#This Row],[Fecha]])</f>
        <v>15</v>
      </c>
      <c r="N5051" s="11">
        <f>WEEKDAY(Tabla1[[#This Row],[Fecha]],2)</f>
        <v>4</v>
      </c>
      <c r="O5051" s="11" t="str">
        <f t="shared" si="78"/>
        <v>Jueves</v>
      </c>
    </row>
    <row r="5052" spans="1:15" x14ac:dyDescent="0.25">
      <c r="A5052" s="4">
        <v>41228</v>
      </c>
      <c r="B5052">
        <v>2</v>
      </c>
      <c r="C5052">
        <v>1</v>
      </c>
      <c r="D5052" s="5" t="s">
        <v>30</v>
      </c>
      <c r="E5052" s="6">
        <v>582.09</v>
      </c>
      <c r="F5052" s="6">
        <v>934.22</v>
      </c>
      <c r="G5052" s="6">
        <v>1516.31</v>
      </c>
      <c r="H5052" s="6" t="str">
        <f>VLOOKUP(Tabla1[[#This Row],[Caja]],Originales!$I$3:$K$6,2,FALSE)</f>
        <v>Tenerife Sur</v>
      </c>
      <c r="I5052" s="6" t="str">
        <f>VLOOKUP(Tabla1[[#This Row],[Caja]],Originales!$I$3:$K$6,3,FALSE)</f>
        <v>Tenerife</v>
      </c>
      <c r="J5052" s="9" t="str">
        <f>VLOOKUP(Tabla1[[#This Row],[CodigoEmpleado]],Originales!$M$3:$P$13,2,FALSE)</f>
        <v>Juan</v>
      </c>
      <c r="K5052" s="10">
        <f>YEAR(Tabla1[[#This Row],[Fecha]])</f>
        <v>2012</v>
      </c>
      <c r="L5052" s="11">
        <f>MONTH(Tabla1[[#This Row],[Fecha]])</f>
        <v>11</v>
      </c>
      <c r="M5052" s="11">
        <f>DAY(Tabla1[[#This Row],[Fecha]])</f>
        <v>15</v>
      </c>
      <c r="N5052" s="11">
        <f>WEEKDAY(Tabla1[[#This Row],[Fecha]],2)</f>
        <v>4</v>
      </c>
      <c r="O5052" s="11" t="str">
        <f t="shared" si="78"/>
        <v>Jueves</v>
      </c>
    </row>
    <row r="5053" spans="1:15" x14ac:dyDescent="0.25">
      <c r="A5053" s="4">
        <v>41228</v>
      </c>
      <c r="B5053">
        <v>2</v>
      </c>
      <c r="C5053">
        <v>2</v>
      </c>
      <c r="D5053" s="5" t="s">
        <v>16</v>
      </c>
      <c r="E5053" s="6">
        <v>722.79</v>
      </c>
      <c r="F5053" s="6">
        <v>1179.3800000000001</v>
      </c>
      <c r="G5053" s="6">
        <v>1902.17</v>
      </c>
      <c r="H5053" s="6" t="str">
        <f>VLOOKUP(Tabla1[[#This Row],[Caja]],Originales!$I$3:$K$6,2,FALSE)</f>
        <v>Tenerife Sur</v>
      </c>
      <c r="I5053" s="6" t="str">
        <f>VLOOKUP(Tabla1[[#This Row],[Caja]],Originales!$I$3:$K$6,3,FALSE)</f>
        <v>Tenerife</v>
      </c>
      <c r="J5053" s="9" t="str">
        <f>VLOOKUP(Tabla1[[#This Row],[CodigoEmpleado]],Originales!$M$3:$P$13,2,FALSE)</f>
        <v>Jorge</v>
      </c>
      <c r="K5053" s="10">
        <f>YEAR(Tabla1[[#This Row],[Fecha]])</f>
        <v>2012</v>
      </c>
      <c r="L5053" s="11">
        <f>MONTH(Tabla1[[#This Row],[Fecha]])</f>
        <v>11</v>
      </c>
      <c r="M5053" s="11">
        <f>DAY(Tabla1[[#This Row],[Fecha]])</f>
        <v>15</v>
      </c>
      <c r="N5053" s="11">
        <f>WEEKDAY(Tabla1[[#This Row],[Fecha]],2)</f>
        <v>4</v>
      </c>
      <c r="O5053" s="11" t="str">
        <f t="shared" si="78"/>
        <v>Jueves</v>
      </c>
    </row>
    <row r="5054" spans="1:15" x14ac:dyDescent="0.25">
      <c r="A5054" s="4">
        <v>41228</v>
      </c>
      <c r="B5054">
        <v>3</v>
      </c>
      <c r="C5054">
        <v>1</v>
      </c>
      <c r="D5054" s="5" t="s">
        <v>22</v>
      </c>
      <c r="E5054" s="6">
        <v>588.85</v>
      </c>
      <c r="F5054" s="6">
        <v>984.25</v>
      </c>
      <c r="G5054" s="6">
        <v>1573.1</v>
      </c>
      <c r="H5054" s="6" t="str">
        <f>VLOOKUP(Tabla1[[#This Row],[Caja]],Originales!$I$3:$K$6,2,FALSE)</f>
        <v>Las Canteras</v>
      </c>
      <c r="I5054" s="6" t="str">
        <f>VLOOKUP(Tabla1[[#This Row],[Caja]],Originales!$I$3:$K$6,3,FALSE)</f>
        <v>Las Palmas</v>
      </c>
      <c r="J5054" s="9" t="str">
        <f>VLOOKUP(Tabla1[[#This Row],[CodigoEmpleado]],Originales!$M$3:$P$13,2,FALSE)</f>
        <v>Paco</v>
      </c>
      <c r="K5054" s="10">
        <f>YEAR(Tabla1[[#This Row],[Fecha]])</f>
        <v>2012</v>
      </c>
      <c r="L5054" s="11">
        <f>MONTH(Tabla1[[#This Row],[Fecha]])</f>
        <v>11</v>
      </c>
      <c r="M5054" s="11">
        <f>DAY(Tabla1[[#This Row],[Fecha]])</f>
        <v>15</v>
      </c>
      <c r="N5054" s="11">
        <f>WEEKDAY(Tabla1[[#This Row],[Fecha]],2)</f>
        <v>4</v>
      </c>
      <c r="O5054" s="11" t="str">
        <f t="shared" si="78"/>
        <v>Jueves</v>
      </c>
    </row>
    <row r="5055" spans="1:15" x14ac:dyDescent="0.25">
      <c r="A5055" s="4">
        <v>41228</v>
      </c>
      <c r="B5055">
        <v>3</v>
      </c>
      <c r="C5055">
        <v>2</v>
      </c>
      <c r="D5055" s="5" t="s">
        <v>27</v>
      </c>
      <c r="E5055" s="6">
        <v>618.26</v>
      </c>
      <c r="F5055" s="6">
        <v>991.68</v>
      </c>
      <c r="G5055" s="6">
        <v>1609.94</v>
      </c>
      <c r="H5055" s="6" t="str">
        <f>VLOOKUP(Tabla1[[#This Row],[Caja]],Originales!$I$3:$K$6,2,FALSE)</f>
        <v>Las Canteras</v>
      </c>
      <c r="I5055" s="6" t="str">
        <f>VLOOKUP(Tabla1[[#This Row],[Caja]],Originales!$I$3:$K$6,3,FALSE)</f>
        <v>Las Palmas</v>
      </c>
      <c r="J5055" s="9" t="str">
        <f>VLOOKUP(Tabla1[[#This Row],[CodigoEmpleado]],Originales!$M$3:$P$13,2,FALSE)</f>
        <v>Bea</v>
      </c>
      <c r="K5055" s="10">
        <f>YEAR(Tabla1[[#This Row],[Fecha]])</f>
        <v>2012</v>
      </c>
      <c r="L5055" s="11">
        <f>MONTH(Tabla1[[#This Row],[Fecha]])</f>
        <v>11</v>
      </c>
      <c r="M5055" s="11">
        <f>DAY(Tabla1[[#This Row],[Fecha]])</f>
        <v>15</v>
      </c>
      <c r="N5055" s="11">
        <f>WEEKDAY(Tabla1[[#This Row],[Fecha]],2)</f>
        <v>4</v>
      </c>
      <c r="O5055" s="11" t="str">
        <f t="shared" si="78"/>
        <v>Jueves</v>
      </c>
    </row>
    <row r="5056" spans="1:15" x14ac:dyDescent="0.25">
      <c r="A5056" s="4">
        <v>41228</v>
      </c>
      <c r="B5056">
        <v>4</v>
      </c>
      <c r="C5056">
        <v>1</v>
      </c>
      <c r="D5056" s="5" t="s">
        <v>32</v>
      </c>
      <c r="E5056" s="6">
        <v>651.94000000000005</v>
      </c>
      <c r="F5056" s="6">
        <v>988.56</v>
      </c>
      <c r="G5056" s="6">
        <v>1640.5</v>
      </c>
      <c r="H5056" s="6" t="str">
        <f>VLOOKUP(Tabla1[[#This Row],[Caja]],Originales!$I$3:$K$6,2,FALSE)</f>
        <v>Telde</v>
      </c>
      <c r="I5056" s="6" t="str">
        <f>VLOOKUP(Tabla1[[#This Row],[Caja]],Originales!$I$3:$K$6,3,FALSE)</f>
        <v>Las Palmas</v>
      </c>
      <c r="J5056" s="9" t="str">
        <f>VLOOKUP(Tabla1[[#This Row],[CodigoEmpleado]],Originales!$M$3:$P$13,2,FALSE)</f>
        <v>Ana</v>
      </c>
      <c r="K5056" s="10">
        <f>YEAR(Tabla1[[#This Row],[Fecha]])</f>
        <v>2012</v>
      </c>
      <c r="L5056" s="11">
        <f>MONTH(Tabla1[[#This Row],[Fecha]])</f>
        <v>11</v>
      </c>
      <c r="M5056" s="11">
        <f>DAY(Tabla1[[#This Row],[Fecha]])</f>
        <v>15</v>
      </c>
      <c r="N5056" s="11">
        <f>WEEKDAY(Tabla1[[#This Row],[Fecha]],2)</f>
        <v>4</v>
      </c>
      <c r="O5056" s="11" t="str">
        <f t="shared" si="78"/>
        <v>Jueves</v>
      </c>
    </row>
    <row r="5057" spans="1:15" x14ac:dyDescent="0.25">
      <c r="A5057" s="4">
        <v>41228</v>
      </c>
      <c r="B5057">
        <v>4</v>
      </c>
      <c r="C5057">
        <v>2</v>
      </c>
      <c r="D5057" s="5" t="s">
        <v>37</v>
      </c>
      <c r="E5057" s="6">
        <v>733.9</v>
      </c>
      <c r="F5057" s="6">
        <v>1182.71</v>
      </c>
      <c r="G5057" s="6">
        <v>1916.61</v>
      </c>
      <c r="H5057" s="6" t="str">
        <f>VLOOKUP(Tabla1[[#This Row],[Caja]],Originales!$I$3:$K$6,2,FALSE)</f>
        <v>Telde</v>
      </c>
      <c r="I5057" s="6" t="str">
        <f>VLOOKUP(Tabla1[[#This Row],[Caja]],Originales!$I$3:$K$6,3,FALSE)</f>
        <v>Las Palmas</v>
      </c>
      <c r="J5057" s="9" t="str">
        <f>VLOOKUP(Tabla1[[#This Row],[CodigoEmpleado]],Originales!$M$3:$P$13,2,FALSE)</f>
        <v>Luis</v>
      </c>
      <c r="K5057" s="10">
        <f>YEAR(Tabla1[[#This Row],[Fecha]])</f>
        <v>2012</v>
      </c>
      <c r="L5057" s="11">
        <f>MONTH(Tabla1[[#This Row],[Fecha]])</f>
        <v>11</v>
      </c>
      <c r="M5057" s="11">
        <f>DAY(Tabla1[[#This Row],[Fecha]])</f>
        <v>15</v>
      </c>
      <c r="N5057" s="11">
        <f>WEEKDAY(Tabla1[[#This Row],[Fecha]],2)</f>
        <v>4</v>
      </c>
      <c r="O5057" s="11" t="str">
        <f t="shared" si="78"/>
        <v>Jueves</v>
      </c>
    </row>
    <row r="5058" spans="1:15" x14ac:dyDescent="0.25">
      <c r="A5058" s="4">
        <v>41229</v>
      </c>
      <c r="B5058">
        <v>1</v>
      </c>
      <c r="C5058">
        <v>1</v>
      </c>
      <c r="D5058" s="5" t="s">
        <v>40</v>
      </c>
      <c r="E5058" s="6">
        <v>652.83000000000004</v>
      </c>
      <c r="F5058" s="6">
        <v>1044.7</v>
      </c>
      <c r="G5058" s="6">
        <v>1697.53</v>
      </c>
      <c r="H5058" s="6" t="str">
        <f>VLOOKUP(Tabla1[[#This Row],[Caja]],Originales!$I$3:$K$6,2,FALSE)</f>
        <v>Tenerife Norte</v>
      </c>
      <c r="I5058" s="6" t="str">
        <f>VLOOKUP(Tabla1[[#This Row],[Caja]],Originales!$I$3:$K$6,3,FALSE)</f>
        <v>Tenerife</v>
      </c>
      <c r="J5058" s="9" t="str">
        <f>VLOOKUP(Tabla1[[#This Row],[CodigoEmpleado]],Originales!$M$3:$P$13,2,FALSE)</f>
        <v>Pepe</v>
      </c>
      <c r="K5058" s="10">
        <f>YEAR(Tabla1[[#This Row],[Fecha]])</f>
        <v>2012</v>
      </c>
      <c r="L5058" s="11">
        <f>MONTH(Tabla1[[#This Row],[Fecha]])</f>
        <v>11</v>
      </c>
      <c r="M5058" s="11">
        <f>DAY(Tabla1[[#This Row],[Fecha]])</f>
        <v>16</v>
      </c>
      <c r="N5058" s="11">
        <f>WEEKDAY(Tabla1[[#This Row],[Fecha]],2)</f>
        <v>5</v>
      </c>
      <c r="O5058" s="11" t="str">
        <f t="shared" ref="O5058:O5121" si="79">IF(N5058=1,"Lunes",IF(N5058=2,"Martes",IF(N5058=3,"Miércoles",IF(N5058=4,"Jueves",IF(N5058=5,"Viernes",IF(N5058=6,"Sábado","Domingo"))))))</f>
        <v>Viernes</v>
      </c>
    </row>
    <row r="5059" spans="1:15" x14ac:dyDescent="0.25">
      <c r="A5059" s="4">
        <v>41229</v>
      </c>
      <c r="B5059">
        <v>1</v>
      </c>
      <c r="C5059">
        <v>2</v>
      </c>
      <c r="D5059" s="5" t="s">
        <v>41</v>
      </c>
      <c r="E5059" s="6">
        <v>789.75</v>
      </c>
      <c r="F5059" s="6">
        <v>1257.8800000000001</v>
      </c>
      <c r="G5059" s="6">
        <v>2047.63</v>
      </c>
      <c r="H5059" s="6" t="str">
        <f>VLOOKUP(Tabla1[[#This Row],[Caja]],Originales!$I$3:$K$6,2,FALSE)</f>
        <v>Tenerife Norte</v>
      </c>
      <c r="I5059" s="6" t="str">
        <f>VLOOKUP(Tabla1[[#This Row],[Caja]],Originales!$I$3:$K$6,3,FALSE)</f>
        <v>Tenerife</v>
      </c>
      <c r="J5059" s="9" t="str">
        <f>VLOOKUP(Tabla1[[#This Row],[CodigoEmpleado]],Originales!$M$3:$P$13,2,FALSE)</f>
        <v>Javi</v>
      </c>
      <c r="K5059" s="10">
        <f>YEAR(Tabla1[[#This Row],[Fecha]])</f>
        <v>2012</v>
      </c>
      <c r="L5059" s="11">
        <f>MONTH(Tabla1[[#This Row],[Fecha]])</f>
        <v>11</v>
      </c>
      <c r="M5059" s="11">
        <f>DAY(Tabla1[[#This Row],[Fecha]])</f>
        <v>16</v>
      </c>
      <c r="N5059" s="11">
        <f>WEEKDAY(Tabla1[[#This Row],[Fecha]],2)</f>
        <v>5</v>
      </c>
      <c r="O5059" s="11" t="str">
        <f t="shared" si="79"/>
        <v>Viernes</v>
      </c>
    </row>
    <row r="5060" spans="1:15" x14ac:dyDescent="0.25">
      <c r="A5060" s="4">
        <v>41229</v>
      </c>
      <c r="B5060">
        <v>2</v>
      </c>
      <c r="C5060">
        <v>1</v>
      </c>
      <c r="D5060" s="5" t="s">
        <v>43</v>
      </c>
      <c r="E5060" s="6">
        <v>591.54999999999995</v>
      </c>
      <c r="F5060" s="6">
        <v>986.19</v>
      </c>
      <c r="G5060" s="6">
        <v>1577.74</v>
      </c>
      <c r="H5060" s="6" t="str">
        <f>VLOOKUP(Tabla1[[#This Row],[Caja]],Originales!$I$3:$K$6,2,FALSE)</f>
        <v>Tenerife Sur</v>
      </c>
      <c r="I5060" s="6" t="str">
        <f>VLOOKUP(Tabla1[[#This Row],[Caja]],Originales!$I$3:$K$6,3,FALSE)</f>
        <v>Tenerife</v>
      </c>
      <c r="J5060" s="9" t="str">
        <f>VLOOKUP(Tabla1[[#This Row],[CodigoEmpleado]],Originales!$M$3:$P$13,2,FALSE)</f>
        <v>Jose</v>
      </c>
      <c r="K5060" s="10">
        <f>YEAR(Tabla1[[#This Row],[Fecha]])</f>
        <v>2012</v>
      </c>
      <c r="L5060" s="11">
        <f>MONTH(Tabla1[[#This Row],[Fecha]])</f>
        <v>11</v>
      </c>
      <c r="M5060" s="11">
        <f>DAY(Tabla1[[#This Row],[Fecha]])</f>
        <v>16</v>
      </c>
      <c r="N5060" s="11">
        <f>WEEKDAY(Tabla1[[#This Row],[Fecha]],2)</f>
        <v>5</v>
      </c>
      <c r="O5060" s="11" t="str">
        <f t="shared" si="79"/>
        <v>Viernes</v>
      </c>
    </row>
    <row r="5061" spans="1:15" x14ac:dyDescent="0.25">
      <c r="A5061" s="4">
        <v>41229</v>
      </c>
      <c r="B5061">
        <v>2</v>
      </c>
      <c r="C5061">
        <v>2</v>
      </c>
      <c r="D5061" s="5" t="s">
        <v>47</v>
      </c>
      <c r="E5061" s="6">
        <v>723.58</v>
      </c>
      <c r="F5061" s="6">
        <v>1172.0899999999999</v>
      </c>
      <c r="G5061" s="6">
        <v>1895.67</v>
      </c>
      <c r="H5061" s="6" t="str">
        <f>VLOOKUP(Tabla1[[#This Row],[Caja]],Originales!$I$3:$K$6,2,FALSE)</f>
        <v>Tenerife Sur</v>
      </c>
      <c r="I5061" s="6" t="str">
        <f>VLOOKUP(Tabla1[[#This Row],[Caja]],Originales!$I$3:$K$6,3,FALSE)</f>
        <v>Tenerife</v>
      </c>
      <c r="J5061" s="9" t="str">
        <f>VLOOKUP(Tabla1[[#This Row],[CodigoEmpleado]],Originales!$M$3:$P$13,2,FALSE)</f>
        <v>Toño</v>
      </c>
      <c r="K5061" s="10">
        <f>YEAR(Tabla1[[#This Row],[Fecha]])</f>
        <v>2012</v>
      </c>
      <c r="L5061" s="11">
        <f>MONTH(Tabla1[[#This Row],[Fecha]])</f>
        <v>11</v>
      </c>
      <c r="M5061" s="11">
        <f>DAY(Tabla1[[#This Row],[Fecha]])</f>
        <v>16</v>
      </c>
      <c r="N5061" s="11">
        <f>WEEKDAY(Tabla1[[#This Row],[Fecha]],2)</f>
        <v>5</v>
      </c>
      <c r="O5061" s="11" t="str">
        <f t="shared" si="79"/>
        <v>Viernes</v>
      </c>
    </row>
    <row r="5062" spans="1:15" x14ac:dyDescent="0.25">
      <c r="A5062" s="4">
        <v>41229</v>
      </c>
      <c r="B5062">
        <v>3</v>
      </c>
      <c r="C5062">
        <v>1</v>
      </c>
      <c r="D5062" s="5" t="s">
        <v>24</v>
      </c>
      <c r="E5062" s="6">
        <v>610.39</v>
      </c>
      <c r="F5062" s="6">
        <v>962.15</v>
      </c>
      <c r="G5062" s="6">
        <v>1572.54</v>
      </c>
      <c r="H5062" s="6" t="str">
        <f>VLOOKUP(Tabla1[[#This Row],[Caja]],Originales!$I$3:$K$6,2,FALSE)</f>
        <v>Las Canteras</v>
      </c>
      <c r="I5062" s="6" t="str">
        <f>VLOOKUP(Tabla1[[#This Row],[Caja]],Originales!$I$3:$K$6,3,FALSE)</f>
        <v>Las Palmas</v>
      </c>
      <c r="J5062" s="9" t="str">
        <f>VLOOKUP(Tabla1[[#This Row],[CodigoEmpleado]],Originales!$M$3:$P$13,2,FALSE)</f>
        <v>Ana</v>
      </c>
      <c r="K5062" s="10">
        <f>YEAR(Tabla1[[#This Row],[Fecha]])</f>
        <v>2012</v>
      </c>
      <c r="L5062" s="11">
        <f>MONTH(Tabla1[[#This Row],[Fecha]])</f>
        <v>11</v>
      </c>
      <c r="M5062" s="11">
        <f>DAY(Tabla1[[#This Row],[Fecha]])</f>
        <v>16</v>
      </c>
      <c r="N5062" s="11">
        <f>WEEKDAY(Tabla1[[#This Row],[Fecha]],2)</f>
        <v>5</v>
      </c>
      <c r="O5062" s="11" t="str">
        <f t="shared" si="79"/>
        <v>Viernes</v>
      </c>
    </row>
    <row r="5063" spans="1:15" x14ac:dyDescent="0.25">
      <c r="A5063" s="4">
        <v>41229</v>
      </c>
      <c r="B5063">
        <v>3</v>
      </c>
      <c r="C5063">
        <v>2</v>
      </c>
      <c r="D5063" s="5" t="s">
        <v>30</v>
      </c>
      <c r="E5063" s="6">
        <v>624.09</v>
      </c>
      <c r="F5063" s="6">
        <v>949.54</v>
      </c>
      <c r="G5063" s="6">
        <v>1573.63</v>
      </c>
      <c r="H5063" s="6" t="str">
        <f>VLOOKUP(Tabla1[[#This Row],[Caja]],Originales!$I$3:$K$6,2,FALSE)</f>
        <v>Las Canteras</v>
      </c>
      <c r="I5063" s="6" t="str">
        <f>VLOOKUP(Tabla1[[#This Row],[Caja]],Originales!$I$3:$K$6,3,FALSE)</f>
        <v>Las Palmas</v>
      </c>
      <c r="J5063" s="9" t="str">
        <f>VLOOKUP(Tabla1[[#This Row],[CodigoEmpleado]],Originales!$M$3:$P$13,2,FALSE)</f>
        <v>Juan</v>
      </c>
      <c r="K5063" s="10">
        <f>YEAR(Tabla1[[#This Row],[Fecha]])</f>
        <v>2012</v>
      </c>
      <c r="L5063" s="11">
        <f>MONTH(Tabla1[[#This Row],[Fecha]])</f>
        <v>11</v>
      </c>
      <c r="M5063" s="11">
        <f>DAY(Tabla1[[#This Row],[Fecha]])</f>
        <v>16</v>
      </c>
      <c r="N5063" s="11">
        <f>WEEKDAY(Tabla1[[#This Row],[Fecha]],2)</f>
        <v>5</v>
      </c>
      <c r="O5063" s="11" t="str">
        <f t="shared" si="79"/>
        <v>Viernes</v>
      </c>
    </row>
    <row r="5064" spans="1:15" x14ac:dyDescent="0.25">
      <c r="A5064" s="4">
        <v>41229</v>
      </c>
      <c r="B5064">
        <v>4</v>
      </c>
      <c r="C5064">
        <v>1</v>
      </c>
      <c r="D5064" s="5" t="s">
        <v>16</v>
      </c>
      <c r="E5064" s="6">
        <v>640.22</v>
      </c>
      <c r="F5064" s="6">
        <v>1026.23</v>
      </c>
      <c r="G5064" s="6">
        <v>1666.45</v>
      </c>
      <c r="H5064" s="6" t="str">
        <f>VLOOKUP(Tabla1[[#This Row],[Caja]],Originales!$I$3:$K$6,2,FALSE)</f>
        <v>Telde</v>
      </c>
      <c r="I5064" s="6" t="str">
        <f>VLOOKUP(Tabla1[[#This Row],[Caja]],Originales!$I$3:$K$6,3,FALSE)</f>
        <v>Las Palmas</v>
      </c>
      <c r="J5064" s="9" t="str">
        <f>VLOOKUP(Tabla1[[#This Row],[CodigoEmpleado]],Originales!$M$3:$P$13,2,FALSE)</f>
        <v>Jorge</v>
      </c>
      <c r="K5064" s="10">
        <f>YEAR(Tabla1[[#This Row],[Fecha]])</f>
        <v>2012</v>
      </c>
      <c r="L5064" s="11">
        <f>MONTH(Tabla1[[#This Row],[Fecha]])</f>
        <v>11</v>
      </c>
      <c r="M5064" s="11">
        <f>DAY(Tabla1[[#This Row],[Fecha]])</f>
        <v>16</v>
      </c>
      <c r="N5064" s="11">
        <f>WEEKDAY(Tabla1[[#This Row],[Fecha]],2)</f>
        <v>5</v>
      </c>
      <c r="O5064" s="11" t="str">
        <f t="shared" si="79"/>
        <v>Viernes</v>
      </c>
    </row>
    <row r="5065" spans="1:15" x14ac:dyDescent="0.25">
      <c r="A5065" s="4">
        <v>41229</v>
      </c>
      <c r="B5065">
        <v>4</v>
      </c>
      <c r="C5065">
        <v>2</v>
      </c>
      <c r="D5065" s="5" t="s">
        <v>22</v>
      </c>
      <c r="E5065" s="6">
        <v>715.01</v>
      </c>
      <c r="F5065" s="6">
        <v>1184.47</v>
      </c>
      <c r="G5065" s="6">
        <v>1899.48</v>
      </c>
      <c r="H5065" s="6" t="str">
        <f>VLOOKUP(Tabla1[[#This Row],[Caja]],Originales!$I$3:$K$6,2,FALSE)</f>
        <v>Telde</v>
      </c>
      <c r="I5065" s="6" t="str">
        <f>VLOOKUP(Tabla1[[#This Row],[Caja]],Originales!$I$3:$K$6,3,FALSE)</f>
        <v>Las Palmas</v>
      </c>
      <c r="J5065" s="9" t="str">
        <f>VLOOKUP(Tabla1[[#This Row],[CodigoEmpleado]],Originales!$M$3:$P$13,2,FALSE)</f>
        <v>Paco</v>
      </c>
      <c r="K5065" s="10">
        <f>YEAR(Tabla1[[#This Row],[Fecha]])</f>
        <v>2012</v>
      </c>
      <c r="L5065" s="11">
        <f>MONTH(Tabla1[[#This Row],[Fecha]])</f>
        <v>11</v>
      </c>
      <c r="M5065" s="11">
        <f>DAY(Tabla1[[#This Row],[Fecha]])</f>
        <v>16</v>
      </c>
      <c r="N5065" s="11">
        <f>WEEKDAY(Tabla1[[#This Row],[Fecha]],2)</f>
        <v>5</v>
      </c>
      <c r="O5065" s="11" t="str">
        <f t="shared" si="79"/>
        <v>Viernes</v>
      </c>
    </row>
    <row r="5066" spans="1:15" x14ac:dyDescent="0.25">
      <c r="A5066" s="4">
        <v>41230</v>
      </c>
      <c r="B5066">
        <v>1</v>
      </c>
      <c r="C5066">
        <v>1</v>
      </c>
      <c r="D5066" s="5" t="s">
        <v>27</v>
      </c>
      <c r="E5066" s="6">
        <v>634.66999999999996</v>
      </c>
      <c r="F5066" s="6">
        <v>1082.71</v>
      </c>
      <c r="G5066" s="6">
        <v>1717.38</v>
      </c>
      <c r="H5066" s="6" t="str">
        <f>VLOOKUP(Tabla1[[#This Row],[Caja]],Originales!$I$3:$K$6,2,FALSE)</f>
        <v>Tenerife Norte</v>
      </c>
      <c r="I5066" s="6" t="str">
        <f>VLOOKUP(Tabla1[[#This Row],[Caja]],Originales!$I$3:$K$6,3,FALSE)</f>
        <v>Tenerife</v>
      </c>
      <c r="J5066" s="9" t="str">
        <f>VLOOKUP(Tabla1[[#This Row],[CodigoEmpleado]],Originales!$M$3:$P$13,2,FALSE)</f>
        <v>Bea</v>
      </c>
      <c r="K5066" s="10">
        <f>YEAR(Tabla1[[#This Row],[Fecha]])</f>
        <v>2012</v>
      </c>
      <c r="L5066" s="11">
        <f>MONTH(Tabla1[[#This Row],[Fecha]])</f>
        <v>11</v>
      </c>
      <c r="M5066" s="11">
        <f>DAY(Tabla1[[#This Row],[Fecha]])</f>
        <v>17</v>
      </c>
      <c r="N5066" s="11">
        <f>WEEKDAY(Tabla1[[#This Row],[Fecha]],2)</f>
        <v>6</v>
      </c>
      <c r="O5066" s="11" t="str">
        <f t="shared" si="79"/>
        <v>Sábado</v>
      </c>
    </row>
    <row r="5067" spans="1:15" x14ac:dyDescent="0.25">
      <c r="A5067" s="4">
        <v>41230</v>
      </c>
      <c r="B5067">
        <v>1</v>
      </c>
      <c r="C5067">
        <v>2</v>
      </c>
      <c r="D5067" s="5" t="s">
        <v>32</v>
      </c>
      <c r="E5067" s="6">
        <v>726.52</v>
      </c>
      <c r="F5067" s="6">
        <v>1181.94</v>
      </c>
      <c r="G5067" s="6">
        <v>1908.46</v>
      </c>
      <c r="H5067" s="6" t="str">
        <f>VLOOKUP(Tabla1[[#This Row],[Caja]],Originales!$I$3:$K$6,2,FALSE)</f>
        <v>Tenerife Norte</v>
      </c>
      <c r="I5067" s="6" t="str">
        <f>VLOOKUP(Tabla1[[#This Row],[Caja]],Originales!$I$3:$K$6,3,FALSE)</f>
        <v>Tenerife</v>
      </c>
      <c r="J5067" s="9" t="str">
        <f>VLOOKUP(Tabla1[[#This Row],[CodigoEmpleado]],Originales!$M$3:$P$13,2,FALSE)</f>
        <v>Ana</v>
      </c>
      <c r="K5067" s="10">
        <f>YEAR(Tabla1[[#This Row],[Fecha]])</f>
        <v>2012</v>
      </c>
      <c r="L5067" s="11">
        <f>MONTH(Tabla1[[#This Row],[Fecha]])</f>
        <v>11</v>
      </c>
      <c r="M5067" s="11">
        <f>DAY(Tabla1[[#This Row],[Fecha]])</f>
        <v>17</v>
      </c>
      <c r="N5067" s="11">
        <f>WEEKDAY(Tabla1[[#This Row],[Fecha]],2)</f>
        <v>6</v>
      </c>
      <c r="O5067" s="11" t="str">
        <f t="shared" si="79"/>
        <v>Sábado</v>
      </c>
    </row>
    <row r="5068" spans="1:15" x14ac:dyDescent="0.25">
      <c r="A5068" s="4">
        <v>41230</v>
      </c>
      <c r="B5068">
        <v>2</v>
      </c>
      <c r="C5068">
        <v>1</v>
      </c>
      <c r="D5068" s="5" t="s">
        <v>37</v>
      </c>
      <c r="E5068" s="6">
        <v>554.67999999999995</v>
      </c>
      <c r="F5068" s="6">
        <v>987.77</v>
      </c>
      <c r="G5068" s="6">
        <v>1542.45</v>
      </c>
      <c r="H5068" s="6" t="str">
        <f>VLOOKUP(Tabla1[[#This Row],[Caja]],Originales!$I$3:$K$6,2,FALSE)</f>
        <v>Tenerife Sur</v>
      </c>
      <c r="I5068" s="6" t="str">
        <f>VLOOKUP(Tabla1[[#This Row],[Caja]],Originales!$I$3:$K$6,3,FALSE)</f>
        <v>Tenerife</v>
      </c>
      <c r="J5068" s="9" t="str">
        <f>VLOOKUP(Tabla1[[#This Row],[CodigoEmpleado]],Originales!$M$3:$P$13,2,FALSE)</f>
        <v>Luis</v>
      </c>
      <c r="K5068" s="10">
        <f>YEAR(Tabla1[[#This Row],[Fecha]])</f>
        <v>2012</v>
      </c>
      <c r="L5068" s="11">
        <f>MONTH(Tabla1[[#This Row],[Fecha]])</f>
        <v>11</v>
      </c>
      <c r="M5068" s="11">
        <f>DAY(Tabla1[[#This Row],[Fecha]])</f>
        <v>17</v>
      </c>
      <c r="N5068" s="11">
        <f>WEEKDAY(Tabla1[[#This Row],[Fecha]],2)</f>
        <v>6</v>
      </c>
      <c r="O5068" s="11" t="str">
        <f t="shared" si="79"/>
        <v>Sábado</v>
      </c>
    </row>
    <row r="5069" spans="1:15" x14ac:dyDescent="0.25">
      <c r="A5069" s="4">
        <v>41230</v>
      </c>
      <c r="B5069">
        <v>2</v>
      </c>
      <c r="C5069">
        <v>2</v>
      </c>
      <c r="D5069" s="5" t="s">
        <v>40</v>
      </c>
      <c r="E5069" s="6">
        <v>624.48</v>
      </c>
      <c r="F5069" s="6">
        <v>1082.68</v>
      </c>
      <c r="G5069" s="6">
        <v>1707.16</v>
      </c>
      <c r="H5069" s="6" t="str">
        <f>VLOOKUP(Tabla1[[#This Row],[Caja]],Originales!$I$3:$K$6,2,FALSE)</f>
        <v>Tenerife Sur</v>
      </c>
      <c r="I5069" s="6" t="str">
        <f>VLOOKUP(Tabla1[[#This Row],[Caja]],Originales!$I$3:$K$6,3,FALSE)</f>
        <v>Tenerife</v>
      </c>
      <c r="J5069" s="9" t="str">
        <f>VLOOKUP(Tabla1[[#This Row],[CodigoEmpleado]],Originales!$M$3:$P$13,2,FALSE)</f>
        <v>Pepe</v>
      </c>
      <c r="K5069" s="10">
        <f>YEAR(Tabla1[[#This Row],[Fecha]])</f>
        <v>2012</v>
      </c>
      <c r="L5069" s="11">
        <f>MONTH(Tabla1[[#This Row],[Fecha]])</f>
        <v>11</v>
      </c>
      <c r="M5069" s="11">
        <f>DAY(Tabla1[[#This Row],[Fecha]])</f>
        <v>17</v>
      </c>
      <c r="N5069" s="11">
        <f>WEEKDAY(Tabla1[[#This Row],[Fecha]],2)</f>
        <v>6</v>
      </c>
      <c r="O5069" s="11" t="str">
        <f t="shared" si="79"/>
        <v>Sábado</v>
      </c>
    </row>
    <row r="5070" spans="1:15" x14ac:dyDescent="0.25">
      <c r="A5070" s="4">
        <v>41230</v>
      </c>
      <c r="B5070">
        <v>3</v>
      </c>
      <c r="C5070">
        <v>1</v>
      </c>
      <c r="D5070" s="5" t="s">
        <v>41</v>
      </c>
      <c r="E5070" s="6">
        <v>653.45000000000005</v>
      </c>
      <c r="F5070" s="6">
        <v>1003.26</v>
      </c>
      <c r="G5070" s="6">
        <v>1656.71</v>
      </c>
      <c r="H5070" s="6" t="str">
        <f>VLOOKUP(Tabla1[[#This Row],[Caja]],Originales!$I$3:$K$6,2,FALSE)</f>
        <v>Las Canteras</v>
      </c>
      <c r="I5070" s="6" t="str">
        <f>VLOOKUP(Tabla1[[#This Row],[Caja]],Originales!$I$3:$K$6,3,FALSE)</f>
        <v>Las Palmas</v>
      </c>
      <c r="J5070" s="9" t="str">
        <f>VLOOKUP(Tabla1[[#This Row],[CodigoEmpleado]],Originales!$M$3:$P$13,2,FALSE)</f>
        <v>Javi</v>
      </c>
      <c r="K5070" s="10">
        <f>YEAR(Tabla1[[#This Row],[Fecha]])</f>
        <v>2012</v>
      </c>
      <c r="L5070" s="11">
        <f>MONTH(Tabla1[[#This Row],[Fecha]])</f>
        <v>11</v>
      </c>
      <c r="M5070" s="11">
        <f>DAY(Tabla1[[#This Row],[Fecha]])</f>
        <v>17</v>
      </c>
      <c r="N5070" s="11">
        <f>WEEKDAY(Tabla1[[#This Row],[Fecha]],2)</f>
        <v>6</v>
      </c>
      <c r="O5070" s="11" t="str">
        <f t="shared" si="79"/>
        <v>Sábado</v>
      </c>
    </row>
    <row r="5071" spans="1:15" x14ac:dyDescent="0.25">
      <c r="A5071" s="4">
        <v>41230</v>
      </c>
      <c r="B5071">
        <v>3</v>
      </c>
      <c r="C5071">
        <v>2</v>
      </c>
      <c r="D5071" s="5" t="s">
        <v>43</v>
      </c>
      <c r="E5071" s="6">
        <v>718.39</v>
      </c>
      <c r="F5071" s="6">
        <v>1186.78</v>
      </c>
      <c r="G5071" s="6">
        <v>1905.17</v>
      </c>
      <c r="H5071" s="6" t="str">
        <f>VLOOKUP(Tabla1[[#This Row],[Caja]],Originales!$I$3:$K$6,2,FALSE)</f>
        <v>Las Canteras</v>
      </c>
      <c r="I5071" s="6" t="str">
        <f>VLOOKUP(Tabla1[[#This Row],[Caja]],Originales!$I$3:$K$6,3,FALSE)</f>
        <v>Las Palmas</v>
      </c>
      <c r="J5071" s="9" t="str">
        <f>VLOOKUP(Tabla1[[#This Row],[CodigoEmpleado]],Originales!$M$3:$P$13,2,FALSE)</f>
        <v>Jose</v>
      </c>
      <c r="K5071" s="10">
        <f>YEAR(Tabla1[[#This Row],[Fecha]])</f>
        <v>2012</v>
      </c>
      <c r="L5071" s="11">
        <f>MONTH(Tabla1[[#This Row],[Fecha]])</f>
        <v>11</v>
      </c>
      <c r="M5071" s="11">
        <f>DAY(Tabla1[[#This Row],[Fecha]])</f>
        <v>17</v>
      </c>
      <c r="N5071" s="11">
        <f>WEEKDAY(Tabla1[[#This Row],[Fecha]],2)</f>
        <v>6</v>
      </c>
      <c r="O5071" s="11" t="str">
        <f t="shared" si="79"/>
        <v>Sábado</v>
      </c>
    </row>
    <row r="5072" spans="1:15" x14ac:dyDescent="0.25">
      <c r="A5072" s="4">
        <v>41230</v>
      </c>
      <c r="B5072">
        <v>4</v>
      </c>
      <c r="C5072">
        <v>1</v>
      </c>
      <c r="D5072" s="5" t="s">
        <v>47</v>
      </c>
      <c r="E5072" s="6">
        <v>657.9</v>
      </c>
      <c r="F5072" s="6">
        <v>1078.3399999999999</v>
      </c>
      <c r="G5072" s="6">
        <v>1736.24</v>
      </c>
      <c r="H5072" s="6" t="str">
        <f>VLOOKUP(Tabla1[[#This Row],[Caja]],Originales!$I$3:$K$6,2,FALSE)</f>
        <v>Telde</v>
      </c>
      <c r="I5072" s="6" t="str">
        <f>VLOOKUP(Tabla1[[#This Row],[Caja]],Originales!$I$3:$K$6,3,FALSE)</f>
        <v>Las Palmas</v>
      </c>
      <c r="J5072" s="9" t="str">
        <f>VLOOKUP(Tabla1[[#This Row],[CodigoEmpleado]],Originales!$M$3:$P$13,2,FALSE)</f>
        <v>Toño</v>
      </c>
      <c r="K5072" s="10">
        <f>YEAR(Tabla1[[#This Row],[Fecha]])</f>
        <v>2012</v>
      </c>
      <c r="L5072" s="11">
        <f>MONTH(Tabla1[[#This Row],[Fecha]])</f>
        <v>11</v>
      </c>
      <c r="M5072" s="11">
        <f>DAY(Tabla1[[#This Row],[Fecha]])</f>
        <v>17</v>
      </c>
      <c r="N5072" s="11">
        <f>WEEKDAY(Tabla1[[#This Row],[Fecha]],2)</f>
        <v>6</v>
      </c>
      <c r="O5072" s="11" t="str">
        <f t="shared" si="79"/>
        <v>Sábado</v>
      </c>
    </row>
    <row r="5073" spans="1:15" x14ac:dyDescent="0.25">
      <c r="A5073" s="4">
        <v>41230</v>
      </c>
      <c r="B5073">
        <v>4</v>
      </c>
      <c r="C5073">
        <v>2</v>
      </c>
      <c r="D5073" s="5" t="s">
        <v>24</v>
      </c>
      <c r="E5073" s="6">
        <v>832.25</v>
      </c>
      <c r="F5073" s="6">
        <v>1263.51</v>
      </c>
      <c r="G5073" s="6">
        <v>2095.7600000000002</v>
      </c>
      <c r="H5073" s="6" t="str">
        <f>VLOOKUP(Tabla1[[#This Row],[Caja]],Originales!$I$3:$K$6,2,FALSE)</f>
        <v>Telde</v>
      </c>
      <c r="I5073" s="6" t="str">
        <f>VLOOKUP(Tabla1[[#This Row],[Caja]],Originales!$I$3:$K$6,3,FALSE)</f>
        <v>Las Palmas</v>
      </c>
      <c r="J5073" s="9" t="str">
        <f>VLOOKUP(Tabla1[[#This Row],[CodigoEmpleado]],Originales!$M$3:$P$13,2,FALSE)</f>
        <v>Ana</v>
      </c>
      <c r="K5073" s="10">
        <f>YEAR(Tabla1[[#This Row],[Fecha]])</f>
        <v>2012</v>
      </c>
      <c r="L5073" s="11">
        <f>MONTH(Tabla1[[#This Row],[Fecha]])</f>
        <v>11</v>
      </c>
      <c r="M5073" s="11">
        <f>DAY(Tabla1[[#This Row],[Fecha]])</f>
        <v>17</v>
      </c>
      <c r="N5073" s="11">
        <f>WEEKDAY(Tabla1[[#This Row],[Fecha]],2)</f>
        <v>6</v>
      </c>
      <c r="O5073" s="11" t="str">
        <f t="shared" si="79"/>
        <v>Sábado</v>
      </c>
    </row>
    <row r="5074" spans="1:15" x14ac:dyDescent="0.25">
      <c r="A5074" s="4">
        <v>41231</v>
      </c>
      <c r="B5074">
        <v>1</v>
      </c>
      <c r="C5074">
        <v>1</v>
      </c>
      <c r="D5074" s="5" t="s">
        <v>30</v>
      </c>
      <c r="E5074" s="6">
        <v>615.26</v>
      </c>
      <c r="F5074" s="6">
        <v>985.92</v>
      </c>
      <c r="G5074" s="6">
        <v>1601.18</v>
      </c>
      <c r="H5074" s="6" t="str">
        <f>VLOOKUP(Tabla1[[#This Row],[Caja]],Originales!$I$3:$K$6,2,FALSE)</f>
        <v>Tenerife Norte</v>
      </c>
      <c r="I5074" s="6" t="str">
        <f>VLOOKUP(Tabla1[[#This Row],[Caja]],Originales!$I$3:$K$6,3,FALSE)</f>
        <v>Tenerife</v>
      </c>
      <c r="J5074" s="9" t="str">
        <f>VLOOKUP(Tabla1[[#This Row],[CodigoEmpleado]],Originales!$M$3:$P$13,2,FALSE)</f>
        <v>Juan</v>
      </c>
      <c r="K5074" s="10">
        <f>YEAR(Tabla1[[#This Row],[Fecha]])</f>
        <v>2012</v>
      </c>
      <c r="L5074" s="11">
        <f>MONTH(Tabla1[[#This Row],[Fecha]])</f>
        <v>11</v>
      </c>
      <c r="M5074" s="11">
        <f>DAY(Tabla1[[#This Row],[Fecha]])</f>
        <v>18</v>
      </c>
      <c r="N5074" s="11">
        <f>WEEKDAY(Tabla1[[#This Row],[Fecha]],2)</f>
        <v>7</v>
      </c>
      <c r="O5074" s="11" t="str">
        <f t="shared" si="79"/>
        <v>Domingo</v>
      </c>
    </row>
    <row r="5075" spans="1:15" x14ac:dyDescent="0.25">
      <c r="A5075" s="4">
        <v>41231</v>
      </c>
      <c r="B5075">
        <v>1</v>
      </c>
      <c r="C5075">
        <v>2</v>
      </c>
      <c r="D5075" s="5" t="s">
        <v>16</v>
      </c>
      <c r="E5075" s="6">
        <v>601.88</v>
      </c>
      <c r="F5075" s="6">
        <v>972.13</v>
      </c>
      <c r="G5075" s="6">
        <v>1574.01</v>
      </c>
      <c r="H5075" s="6" t="str">
        <f>VLOOKUP(Tabla1[[#This Row],[Caja]],Originales!$I$3:$K$6,2,FALSE)</f>
        <v>Tenerife Norte</v>
      </c>
      <c r="I5075" s="6" t="str">
        <f>VLOOKUP(Tabla1[[#This Row],[Caja]],Originales!$I$3:$K$6,3,FALSE)</f>
        <v>Tenerife</v>
      </c>
      <c r="J5075" s="9" t="str">
        <f>VLOOKUP(Tabla1[[#This Row],[CodigoEmpleado]],Originales!$M$3:$P$13,2,FALSE)</f>
        <v>Jorge</v>
      </c>
      <c r="K5075" s="10">
        <f>YEAR(Tabla1[[#This Row],[Fecha]])</f>
        <v>2012</v>
      </c>
      <c r="L5075" s="11">
        <f>MONTH(Tabla1[[#This Row],[Fecha]])</f>
        <v>11</v>
      </c>
      <c r="M5075" s="11">
        <f>DAY(Tabla1[[#This Row],[Fecha]])</f>
        <v>18</v>
      </c>
      <c r="N5075" s="11">
        <f>WEEKDAY(Tabla1[[#This Row],[Fecha]],2)</f>
        <v>7</v>
      </c>
      <c r="O5075" s="11" t="str">
        <f t="shared" si="79"/>
        <v>Domingo</v>
      </c>
    </row>
    <row r="5076" spans="1:15" x14ac:dyDescent="0.25">
      <c r="A5076" s="4">
        <v>41231</v>
      </c>
      <c r="B5076">
        <v>2</v>
      </c>
      <c r="C5076">
        <v>1</v>
      </c>
      <c r="D5076" s="5" t="s">
        <v>22</v>
      </c>
      <c r="E5076" s="6">
        <v>672.94</v>
      </c>
      <c r="F5076" s="6">
        <v>1024.28</v>
      </c>
      <c r="G5076" s="6">
        <v>1697.22</v>
      </c>
      <c r="H5076" s="6" t="str">
        <f>VLOOKUP(Tabla1[[#This Row],[Caja]],Originales!$I$3:$K$6,2,FALSE)</f>
        <v>Tenerife Sur</v>
      </c>
      <c r="I5076" s="6" t="str">
        <f>VLOOKUP(Tabla1[[#This Row],[Caja]],Originales!$I$3:$K$6,3,FALSE)</f>
        <v>Tenerife</v>
      </c>
      <c r="J5076" s="9" t="str">
        <f>VLOOKUP(Tabla1[[#This Row],[CodigoEmpleado]],Originales!$M$3:$P$13,2,FALSE)</f>
        <v>Paco</v>
      </c>
      <c r="K5076" s="10">
        <f>YEAR(Tabla1[[#This Row],[Fecha]])</f>
        <v>2012</v>
      </c>
      <c r="L5076" s="11">
        <f>MONTH(Tabla1[[#This Row],[Fecha]])</f>
        <v>11</v>
      </c>
      <c r="M5076" s="11">
        <f>DAY(Tabla1[[#This Row],[Fecha]])</f>
        <v>18</v>
      </c>
      <c r="N5076" s="11">
        <f>WEEKDAY(Tabla1[[#This Row],[Fecha]],2)</f>
        <v>7</v>
      </c>
      <c r="O5076" s="11" t="str">
        <f t="shared" si="79"/>
        <v>Domingo</v>
      </c>
    </row>
    <row r="5077" spans="1:15" x14ac:dyDescent="0.25">
      <c r="A5077" s="4">
        <v>41231</v>
      </c>
      <c r="B5077">
        <v>2</v>
      </c>
      <c r="C5077">
        <v>2</v>
      </c>
      <c r="D5077" s="5" t="s">
        <v>27</v>
      </c>
      <c r="E5077" s="6">
        <v>723.16</v>
      </c>
      <c r="F5077" s="6">
        <v>1191.1199999999999</v>
      </c>
      <c r="G5077" s="6">
        <v>1914.28</v>
      </c>
      <c r="H5077" s="6" t="str">
        <f>VLOOKUP(Tabla1[[#This Row],[Caja]],Originales!$I$3:$K$6,2,FALSE)</f>
        <v>Tenerife Sur</v>
      </c>
      <c r="I5077" s="6" t="str">
        <f>VLOOKUP(Tabla1[[#This Row],[Caja]],Originales!$I$3:$K$6,3,FALSE)</f>
        <v>Tenerife</v>
      </c>
      <c r="J5077" s="9" t="str">
        <f>VLOOKUP(Tabla1[[#This Row],[CodigoEmpleado]],Originales!$M$3:$P$13,2,FALSE)</f>
        <v>Bea</v>
      </c>
      <c r="K5077" s="10">
        <f>YEAR(Tabla1[[#This Row],[Fecha]])</f>
        <v>2012</v>
      </c>
      <c r="L5077" s="11">
        <f>MONTH(Tabla1[[#This Row],[Fecha]])</f>
        <v>11</v>
      </c>
      <c r="M5077" s="11">
        <f>DAY(Tabla1[[#This Row],[Fecha]])</f>
        <v>18</v>
      </c>
      <c r="N5077" s="11">
        <f>WEEKDAY(Tabla1[[#This Row],[Fecha]],2)</f>
        <v>7</v>
      </c>
      <c r="O5077" s="11" t="str">
        <f t="shared" si="79"/>
        <v>Domingo</v>
      </c>
    </row>
    <row r="5078" spans="1:15" x14ac:dyDescent="0.25">
      <c r="A5078" s="4">
        <v>41231</v>
      </c>
      <c r="B5078">
        <v>3</v>
      </c>
      <c r="C5078">
        <v>1</v>
      </c>
      <c r="D5078" s="5" t="s">
        <v>32</v>
      </c>
      <c r="E5078" s="6">
        <v>583.23</v>
      </c>
      <c r="F5078" s="6">
        <v>1046.3</v>
      </c>
      <c r="G5078" s="6">
        <v>1629.53</v>
      </c>
      <c r="H5078" s="6" t="str">
        <f>VLOOKUP(Tabla1[[#This Row],[Caja]],Originales!$I$3:$K$6,2,FALSE)</f>
        <v>Las Canteras</v>
      </c>
      <c r="I5078" s="6" t="str">
        <f>VLOOKUP(Tabla1[[#This Row],[Caja]],Originales!$I$3:$K$6,3,FALSE)</f>
        <v>Las Palmas</v>
      </c>
      <c r="J5078" s="9" t="str">
        <f>VLOOKUP(Tabla1[[#This Row],[CodigoEmpleado]],Originales!$M$3:$P$13,2,FALSE)</f>
        <v>Ana</v>
      </c>
      <c r="K5078" s="10">
        <f>YEAR(Tabla1[[#This Row],[Fecha]])</f>
        <v>2012</v>
      </c>
      <c r="L5078" s="11">
        <f>MONTH(Tabla1[[#This Row],[Fecha]])</f>
        <v>11</v>
      </c>
      <c r="M5078" s="11">
        <f>DAY(Tabla1[[#This Row],[Fecha]])</f>
        <v>18</v>
      </c>
      <c r="N5078" s="11">
        <f>WEEKDAY(Tabla1[[#This Row],[Fecha]],2)</f>
        <v>7</v>
      </c>
      <c r="O5078" s="11" t="str">
        <f t="shared" si="79"/>
        <v>Domingo</v>
      </c>
    </row>
    <row r="5079" spans="1:15" x14ac:dyDescent="0.25">
      <c r="A5079" s="4">
        <v>41231</v>
      </c>
      <c r="B5079">
        <v>3</v>
      </c>
      <c r="C5079">
        <v>2</v>
      </c>
      <c r="D5079" s="5" t="s">
        <v>37</v>
      </c>
      <c r="E5079" s="6">
        <v>783.72</v>
      </c>
      <c r="F5079" s="6">
        <v>1218.3499999999999</v>
      </c>
      <c r="G5079" s="6">
        <v>2002.07</v>
      </c>
      <c r="H5079" s="6" t="str">
        <f>VLOOKUP(Tabla1[[#This Row],[Caja]],Originales!$I$3:$K$6,2,FALSE)</f>
        <v>Las Canteras</v>
      </c>
      <c r="I5079" s="6" t="str">
        <f>VLOOKUP(Tabla1[[#This Row],[Caja]],Originales!$I$3:$K$6,3,FALSE)</f>
        <v>Las Palmas</v>
      </c>
      <c r="J5079" s="9" t="str">
        <f>VLOOKUP(Tabla1[[#This Row],[CodigoEmpleado]],Originales!$M$3:$P$13,2,FALSE)</f>
        <v>Luis</v>
      </c>
      <c r="K5079" s="10">
        <f>YEAR(Tabla1[[#This Row],[Fecha]])</f>
        <v>2012</v>
      </c>
      <c r="L5079" s="11">
        <f>MONTH(Tabla1[[#This Row],[Fecha]])</f>
        <v>11</v>
      </c>
      <c r="M5079" s="11">
        <f>DAY(Tabla1[[#This Row],[Fecha]])</f>
        <v>18</v>
      </c>
      <c r="N5079" s="11">
        <f>WEEKDAY(Tabla1[[#This Row],[Fecha]],2)</f>
        <v>7</v>
      </c>
      <c r="O5079" s="11" t="str">
        <f t="shared" si="79"/>
        <v>Domingo</v>
      </c>
    </row>
    <row r="5080" spans="1:15" x14ac:dyDescent="0.25">
      <c r="A5080" s="4">
        <v>41231</v>
      </c>
      <c r="B5080">
        <v>4</v>
      </c>
      <c r="C5080">
        <v>1</v>
      </c>
      <c r="D5080" s="5" t="s">
        <v>40</v>
      </c>
      <c r="E5080" s="6">
        <v>657.85</v>
      </c>
      <c r="F5080" s="6">
        <v>1121.8800000000001</v>
      </c>
      <c r="G5080" s="6">
        <v>1779.73</v>
      </c>
      <c r="H5080" s="6" t="str">
        <f>VLOOKUP(Tabla1[[#This Row],[Caja]],Originales!$I$3:$K$6,2,FALSE)</f>
        <v>Telde</v>
      </c>
      <c r="I5080" s="6" t="str">
        <f>VLOOKUP(Tabla1[[#This Row],[Caja]],Originales!$I$3:$K$6,3,FALSE)</f>
        <v>Las Palmas</v>
      </c>
      <c r="J5080" s="9" t="str">
        <f>VLOOKUP(Tabla1[[#This Row],[CodigoEmpleado]],Originales!$M$3:$P$13,2,FALSE)</f>
        <v>Pepe</v>
      </c>
      <c r="K5080" s="10">
        <f>YEAR(Tabla1[[#This Row],[Fecha]])</f>
        <v>2012</v>
      </c>
      <c r="L5080" s="11">
        <f>MONTH(Tabla1[[#This Row],[Fecha]])</f>
        <v>11</v>
      </c>
      <c r="M5080" s="11">
        <f>DAY(Tabla1[[#This Row],[Fecha]])</f>
        <v>18</v>
      </c>
      <c r="N5080" s="11">
        <f>WEEKDAY(Tabla1[[#This Row],[Fecha]],2)</f>
        <v>7</v>
      </c>
      <c r="O5080" s="11" t="str">
        <f t="shared" si="79"/>
        <v>Domingo</v>
      </c>
    </row>
    <row r="5081" spans="1:15" x14ac:dyDescent="0.25">
      <c r="A5081" s="4">
        <v>41231</v>
      </c>
      <c r="B5081">
        <v>4</v>
      </c>
      <c r="C5081">
        <v>2</v>
      </c>
      <c r="D5081" s="5" t="s">
        <v>41</v>
      </c>
      <c r="E5081" s="6">
        <v>563.46</v>
      </c>
      <c r="F5081" s="6">
        <v>1007.04</v>
      </c>
      <c r="G5081" s="6">
        <v>1570.5</v>
      </c>
      <c r="H5081" s="6" t="str">
        <f>VLOOKUP(Tabla1[[#This Row],[Caja]],Originales!$I$3:$K$6,2,FALSE)</f>
        <v>Telde</v>
      </c>
      <c r="I5081" s="6" t="str">
        <f>VLOOKUP(Tabla1[[#This Row],[Caja]],Originales!$I$3:$K$6,3,FALSE)</f>
        <v>Las Palmas</v>
      </c>
      <c r="J5081" s="9" t="str">
        <f>VLOOKUP(Tabla1[[#This Row],[CodigoEmpleado]],Originales!$M$3:$P$13,2,FALSE)</f>
        <v>Javi</v>
      </c>
      <c r="K5081" s="10">
        <f>YEAR(Tabla1[[#This Row],[Fecha]])</f>
        <v>2012</v>
      </c>
      <c r="L5081" s="11">
        <f>MONTH(Tabla1[[#This Row],[Fecha]])</f>
        <v>11</v>
      </c>
      <c r="M5081" s="11">
        <f>DAY(Tabla1[[#This Row],[Fecha]])</f>
        <v>18</v>
      </c>
      <c r="N5081" s="11">
        <f>WEEKDAY(Tabla1[[#This Row],[Fecha]],2)</f>
        <v>7</v>
      </c>
      <c r="O5081" s="11" t="str">
        <f t="shared" si="79"/>
        <v>Domingo</v>
      </c>
    </row>
    <row r="5082" spans="1:15" x14ac:dyDescent="0.25">
      <c r="A5082" s="4">
        <v>41232</v>
      </c>
      <c r="B5082">
        <v>1</v>
      </c>
      <c r="C5082">
        <v>1</v>
      </c>
      <c r="D5082" s="5" t="s">
        <v>43</v>
      </c>
      <c r="E5082" s="6">
        <v>668.45</v>
      </c>
      <c r="F5082" s="6">
        <v>1098.49</v>
      </c>
      <c r="G5082" s="6">
        <v>1766.94</v>
      </c>
      <c r="H5082" s="6" t="str">
        <f>VLOOKUP(Tabla1[[#This Row],[Caja]],Originales!$I$3:$K$6,2,FALSE)</f>
        <v>Tenerife Norte</v>
      </c>
      <c r="I5082" s="6" t="str">
        <f>VLOOKUP(Tabla1[[#This Row],[Caja]],Originales!$I$3:$K$6,3,FALSE)</f>
        <v>Tenerife</v>
      </c>
      <c r="J5082" s="9" t="str">
        <f>VLOOKUP(Tabla1[[#This Row],[CodigoEmpleado]],Originales!$M$3:$P$13,2,FALSE)</f>
        <v>Jose</v>
      </c>
      <c r="K5082" s="10">
        <f>YEAR(Tabla1[[#This Row],[Fecha]])</f>
        <v>2012</v>
      </c>
      <c r="L5082" s="11">
        <f>MONTH(Tabla1[[#This Row],[Fecha]])</f>
        <v>11</v>
      </c>
      <c r="M5082" s="11">
        <f>DAY(Tabla1[[#This Row],[Fecha]])</f>
        <v>19</v>
      </c>
      <c r="N5082" s="11">
        <f>WEEKDAY(Tabla1[[#This Row],[Fecha]],2)</f>
        <v>1</v>
      </c>
      <c r="O5082" s="11" t="str">
        <f t="shared" si="79"/>
        <v>Lunes</v>
      </c>
    </row>
    <row r="5083" spans="1:15" x14ac:dyDescent="0.25">
      <c r="A5083" s="4">
        <v>41232</v>
      </c>
      <c r="B5083">
        <v>1</v>
      </c>
      <c r="C5083">
        <v>2</v>
      </c>
      <c r="D5083" s="5" t="s">
        <v>47</v>
      </c>
      <c r="E5083" s="6">
        <v>588.69000000000005</v>
      </c>
      <c r="F5083" s="6">
        <v>1069.93</v>
      </c>
      <c r="G5083" s="6">
        <v>1658.62</v>
      </c>
      <c r="H5083" s="6" t="str">
        <f>VLOOKUP(Tabla1[[#This Row],[Caja]],Originales!$I$3:$K$6,2,FALSE)</f>
        <v>Tenerife Norte</v>
      </c>
      <c r="I5083" s="6" t="str">
        <f>VLOOKUP(Tabla1[[#This Row],[Caja]],Originales!$I$3:$K$6,3,FALSE)</f>
        <v>Tenerife</v>
      </c>
      <c r="J5083" s="9" t="str">
        <f>VLOOKUP(Tabla1[[#This Row],[CodigoEmpleado]],Originales!$M$3:$P$13,2,FALSE)</f>
        <v>Toño</v>
      </c>
      <c r="K5083" s="10">
        <f>YEAR(Tabla1[[#This Row],[Fecha]])</f>
        <v>2012</v>
      </c>
      <c r="L5083" s="11">
        <f>MONTH(Tabla1[[#This Row],[Fecha]])</f>
        <v>11</v>
      </c>
      <c r="M5083" s="11">
        <f>DAY(Tabla1[[#This Row],[Fecha]])</f>
        <v>19</v>
      </c>
      <c r="N5083" s="11">
        <f>WEEKDAY(Tabla1[[#This Row],[Fecha]],2)</f>
        <v>1</v>
      </c>
      <c r="O5083" s="11" t="str">
        <f t="shared" si="79"/>
        <v>Lunes</v>
      </c>
    </row>
    <row r="5084" spans="1:15" x14ac:dyDescent="0.25">
      <c r="A5084" s="4">
        <v>41232</v>
      </c>
      <c r="B5084">
        <v>2</v>
      </c>
      <c r="C5084">
        <v>1</v>
      </c>
      <c r="D5084" s="5" t="s">
        <v>24</v>
      </c>
      <c r="E5084" s="6">
        <v>608.69000000000005</v>
      </c>
      <c r="F5084" s="6">
        <v>967.52</v>
      </c>
      <c r="G5084" s="6">
        <v>1576.21</v>
      </c>
      <c r="H5084" s="6" t="str">
        <f>VLOOKUP(Tabla1[[#This Row],[Caja]],Originales!$I$3:$K$6,2,FALSE)</f>
        <v>Tenerife Sur</v>
      </c>
      <c r="I5084" s="6" t="str">
        <f>VLOOKUP(Tabla1[[#This Row],[Caja]],Originales!$I$3:$K$6,3,FALSE)</f>
        <v>Tenerife</v>
      </c>
      <c r="J5084" s="9" t="str">
        <f>VLOOKUP(Tabla1[[#This Row],[CodigoEmpleado]],Originales!$M$3:$P$13,2,FALSE)</f>
        <v>Ana</v>
      </c>
      <c r="K5084" s="10">
        <f>YEAR(Tabla1[[#This Row],[Fecha]])</f>
        <v>2012</v>
      </c>
      <c r="L5084" s="11">
        <f>MONTH(Tabla1[[#This Row],[Fecha]])</f>
        <v>11</v>
      </c>
      <c r="M5084" s="11">
        <f>DAY(Tabla1[[#This Row],[Fecha]])</f>
        <v>19</v>
      </c>
      <c r="N5084" s="11">
        <f>WEEKDAY(Tabla1[[#This Row],[Fecha]],2)</f>
        <v>1</v>
      </c>
      <c r="O5084" s="11" t="str">
        <f t="shared" si="79"/>
        <v>Lunes</v>
      </c>
    </row>
    <row r="5085" spans="1:15" x14ac:dyDescent="0.25">
      <c r="A5085" s="4">
        <v>41232</v>
      </c>
      <c r="B5085">
        <v>2</v>
      </c>
      <c r="C5085">
        <v>2</v>
      </c>
      <c r="D5085" s="5" t="s">
        <v>30</v>
      </c>
      <c r="E5085" s="6">
        <v>737.5</v>
      </c>
      <c r="F5085" s="6">
        <v>1109.49</v>
      </c>
      <c r="G5085" s="6">
        <v>1846.99</v>
      </c>
      <c r="H5085" s="6" t="str">
        <f>VLOOKUP(Tabla1[[#This Row],[Caja]],Originales!$I$3:$K$6,2,FALSE)</f>
        <v>Tenerife Sur</v>
      </c>
      <c r="I5085" s="6" t="str">
        <f>VLOOKUP(Tabla1[[#This Row],[Caja]],Originales!$I$3:$K$6,3,FALSE)</f>
        <v>Tenerife</v>
      </c>
      <c r="J5085" s="9" t="str">
        <f>VLOOKUP(Tabla1[[#This Row],[CodigoEmpleado]],Originales!$M$3:$P$13,2,FALSE)</f>
        <v>Juan</v>
      </c>
      <c r="K5085" s="10">
        <f>YEAR(Tabla1[[#This Row],[Fecha]])</f>
        <v>2012</v>
      </c>
      <c r="L5085" s="11">
        <f>MONTH(Tabla1[[#This Row],[Fecha]])</f>
        <v>11</v>
      </c>
      <c r="M5085" s="11">
        <f>DAY(Tabla1[[#This Row],[Fecha]])</f>
        <v>19</v>
      </c>
      <c r="N5085" s="11">
        <f>WEEKDAY(Tabla1[[#This Row],[Fecha]],2)</f>
        <v>1</v>
      </c>
      <c r="O5085" s="11" t="str">
        <f t="shared" si="79"/>
        <v>Lunes</v>
      </c>
    </row>
    <row r="5086" spans="1:15" x14ac:dyDescent="0.25">
      <c r="A5086" s="4">
        <v>41232</v>
      </c>
      <c r="B5086">
        <v>3</v>
      </c>
      <c r="C5086">
        <v>1</v>
      </c>
      <c r="D5086" s="5" t="s">
        <v>16</v>
      </c>
      <c r="E5086" s="6">
        <v>625.26</v>
      </c>
      <c r="F5086" s="6">
        <v>1006.02</v>
      </c>
      <c r="G5086" s="6">
        <v>1631.28</v>
      </c>
      <c r="H5086" s="6" t="str">
        <f>VLOOKUP(Tabla1[[#This Row],[Caja]],Originales!$I$3:$K$6,2,FALSE)</f>
        <v>Las Canteras</v>
      </c>
      <c r="I5086" s="6" t="str">
        <f>VLOOKUP(Tabla1[[#This Row],[Caja]],Originales!$I$3:$K$6,3,FALSE)</f>
        <v>Las Palmas</v>
      </c>
      <c r="J5086" s="9" t="str">
        <f>VLOOKUP(Tabla1[[#This Row],[CodigoEmpleado]],Originales!$M$3:$P$13,2,FALSE)</f>
        <v>Jorge</v>
      </c>
      <c r="K5086" s="10">
        <f>YEAR(Tabla1[[#This Row],[Fecha]])</f>
        <v>2012</v>
      </c>
      <c r="L5086" s="11">
        <f>MONTH(Tabla1[[#This Row],[Fecha]])</f>
        <v>11</v>
      </c>
      <c r="M5086" s="11">
        <f>DAY(Tabla1[[#This Row],[Fecha]])</f>
        <v>19</v>
      </c>
      <c r="N5086" s="11">
        <f>WEEKDAY(Tabla1[[#This Row],[Fecha]],2)</f>
        <v>1</v>
      </c>
      <c r="O5086" s="11" t="str">
        <f t="shared" si="79"/>
        <v>Lunes</v>
      </c>
    </row>
    <row r="5087" spans="1:15" x14ac:dyDescent="0.25">
      <c r="A5087" s="4">
        <v>41232</v>
      </c>
      <c r="B5087">
        <v>3</v>
      </c>
      <c r="C5087">
        <v>2</v>
      </c>
      <c r="D5087" s="5" t="s">
        <v>22</v>
      </c>
      <c r="E5087" s="6">
        <v>737</v>
      </c>
      <c r="F5087" s="6">
        <v>1221.28</v>
      </c>
      <c r="G5087" s="6">
        <v>1958.28</v>
      </c>
      <c r="H5087" s="6" t="str">
        <f>VLOOKUP(Tabla1[[#This Row],[Caja]],Originales!$I$3:$K$6,2,FALSE)</f>
        <v>Las Canteras</v>
      </c>
      <c r="I5087" s="6" t="str">
        <f>VLOOKUP(Tabla1[[#This Row],[Caja]],Originales!$I$3:$K$6,3,FALSE)</f>
        <v>Las Palmas</v>
      </c>
      <c r="J5087" s="9" t="str">
        <f>VLOOKUP(Tabla1[[#This Row],[CodigoEmpleado]],Originales!$M$3:$P$13,2,FALSE)</f>
        <v>Paco</v>
      </c>
      <c r="K5087" s="10">
        <f>YEAR(Tabla1[[#This Row],[Fecha]])</f>
        <v>2012</v>
      </c>
      <c r="L5087" s="11">
        <f>MONTH(Tabla1[[#This Row],[Fecha]])</f>
        <v>11</v>
      </c>
      <c r="M5087" s="11">
        <f>DAY(Tabla1[[#This Row],[Fecha]])</f>
        <v>19</v>
      </c>
      <c r="N5087" s="11">
        <f>WEEKDAY(Tabla1[[#This Row],[Fecha]],2)</f>
        <v>1</v>
      </c>
      <c r="O5087" s="11" t="str">
        <f t="shared" si="79"/>
        <v>Lunes</v>
      </c>
    </row>
    <row r="5088" spans="1:15" x14ac:dyDescent="0.25">
      <c r="A5088" s="4">
        <v>41232</v>
      </c>
      <c r="B5088">
        <v>4</v>
      </c>
      <c r="C5088">
        <v>1</v>
      </c>
      <c r="D5088" s="5" t="s">
        <v>27</v>
      </c>
      <c r="E5088" s="6">
        <v>669.65</v>
      </c>
      <c r="F5088" s="6">
        <v>1091.56</v>
      </c>
      <c r="G5088" s="6">
        <v>1761.21</v>
      </c>
      <c r="H5088" s="6" t="str">
        <f>VLOOKUP(Tabla1[[#This Row],[Caja]],Originales!$I$3:$K$6,2,FALSE)</f>
        <v>Telde</v>
      </c>
      <c r="I5088" s="6" t="str">
        <f>VLOOKUP(Tabla1[[#This Row],[Caja]],Originales!$I$3:$K$6,3,FALSE)</f>
        <v>Las Palmas</v>
      </c>
      <c r="J5088" s="9" t="str">
        <f>VLOOKUP(Tabla1[[#This Row],[CodigoEmpleado]],Originales!$M$3:$P$13,2,FALSE)</f>
        <v>Bea</v>
      </c>
      <c r="K5088" s="10">
        <f>YEAR(Tabla1[[#This Row],[Fecha]])</f>
        <v>2012</v>
      </c>
      <c r="L5088" s="11">
        <f>MONTH(Tabla1[[#This Row],[Fecha]])</f>
        <v>11</v>
      </c>
      <c r="M5088" s="11">
        <f>DAY(Tabla1[[#This Row],[Fecha]])</f>
        <v>19</v>
      </c>
      <c r="N5088" s="11">
        <f>WEEKDAY(Tabla1[[#This Row],[Fecha]],2)</f>
        <v>1</v>
      </c>
      <c r="O5088" s="11" t="str">
        <f t="shared" si="79"/>
        <v>Lunes</v>
      </c>
    </row>
    <row r="5089" spans="1:15" x14ac:dyDescent="0.25">
      <c r="A5089" s="4">
        <v>41232</v>
      </c>
      <c r="B5089">
        <v>4</v>
      </c>
      <c r="C5089">
        <v>2</v>
      </c>
      <c r="D5089" s="5" t="s">
        <v>32</v>
      </c>
      <c r="E5089" s="6">
        <v>702.21</v>
      </c>
      <c r="F5089" s="6">
        <v>1070.8599999999999</v>
      </c>
      <c r="G5089" s="6">
        <v>1773.07</v>
      </c>
      <c r="H5089" s="6" t="str">
        <f>VLOOKUP(Tabla1[[#This Row],[Caja]],Originales!$I$3:$K$6,2,FALSE)</f>
        <v>Telde</v>
      </c>
      <c r="I5089" s="6" t="str">
        <f>VLOOKUP(Tabla1[[#This Row],[Caja]],Originales!$I$3:$K$6,3,FALSE)</f>
        <v>Las Palmas</v>
      </c>
      <c r="J5089" s="9" t="str">
        <f>VLOOKUP(Tabla1[[#This Row],[CodigoEmpleado]],Originales!$M$3:$P$13,2,FALSE)</f>
        <v>Ana</v>
      </c>
      <c r="K5089" s="10">
        <f>YEAR(Tabla1[[#This Row],[Fecha]])</f>
        <v>2012</v>
      </c>
      <c r="L5089" s="11">
        <f>MONTH(Tabla1[[#This Row],[Fecha]])</f>
        <v>11</v>
      </c>
      <c r="M5089" s="11">
        <f>DAY(Tabla1[[#This Row],[Fecha]])</f>
        <v>19</v>
      </c>
      <c r="N5089" s="11">
        <f>WEEKDAY(Tabla1[[#This Row],[Fecha]],2)</f>
        <v>1</v>
      </c>
      <c r="O5089" s="11" t="str">
        <f t="shared" si="79"/>
        <v>Lunes</v>
      </c>
    </row>
    <row r="5090" spans="1:15" x14ac:dyDescent="0.25">
      <c r="A5090" s="4">
        <v>41233</v>
      </c>
      <c r="B5090">
        <v>1</v>
      </c>
      <c r="C5090">
        <v>1</v>
      </c>
      <c r="D5090" s="5" t="s">
        <v>37</v>
      </c>
      <c r="E5090" s="6">
        <v>592.19000000000005</v>
      </c>
      <c r="F5090" s="6">
        <v>922.3</v>
      </c>
      <c r="G5090" s="6">
        <v>1514.49</v>
      </c>
      <c r="H5090" s="6" t="str">
        <f>VLOOKUP(Tabla1[[#This Row],[Caja]],Originales!$I$3:$K$6,2,FALSE)</f>
        <v>Tenerife Norte</v>
      </c>
      <c r="I5090" s="6" t="str">
        <f>VLOOKUP(Tabla1[[#This Row],[Caja]],Originales!$I$3:$K$6,3,FALSE)</f>
        <v>Tenerife</v>
      </c>
      <c r="J5090" s="9" t="str">
        <f>VLOOKUP(Tabla1[[#This Row],[CodigoEmpleado]],Originales!$M$3:$P$13,2,FALSE)</f>
        <v>Luis</v>
      </c>
      <c r="K5090" s="10">
        <f>YEAR(Tabla1[[#This Row],[Fecha]])</f>
        <v>2012</v>
      </c>
      <c r="L5090" s="11">
        <f>MONTH(Tabla1[[#This Row],[Fecha]])</f>
        <v>11</v>
      </c>
      <c r="M5090" s="11">
        <f>DAY(Tabla1[[#This Row],[Fecha]])</f>
        <v>20</v>
      </c>
      <c r="N5090" s="11">
        <f>WEEKDAY(Tabla1[[#This Row],[Fecha]],2)</f>
        <v>2</v>
      </c>
      <c r="O5090" s="11" t="str">
        <f t="shared" si="79"/>
        <v>Martes</v>
      </c>
    </row>
    <row r="5091" spans="1:15" x14ac:dyDescent="0.25">
      <c r="A5091" s="4">
        <v>41233</v>
      </c>
      <c r="B5091">
        <v>1</v>
      </c>
      <c r="C5091">
        <v>2</v>
      </c>
      <c r="D5091" s="5" t="s">
        <v>40</v>
      </c>
      <c r="E5091" s="6">
        <v>597.08000000000004</v>
      </c>
      <c r="F5091" s="6">
        <v>1088.6500000000001</v>
      </c>
      <c r="G5091" s="6">
        <v>1685.73</v>
      </c>
      <c r="H5091" s="6" t="str">
        <f>VLOOKUP(Tabla1[[#This Row],[Caja]],Originales!$I$3:$K$6,2,FALSE)</f>
        <v>Tenerife Norte</v>
      </c>
      <c r="I5091" s="6" t="str">
        <f>VLOOKUP(Tabla1[[#This Row],[Caja]],Originales!$I$3:$K$6,3,FALSE)</f>
        <v>Tenerife</v>
      </c>
      <c r="J5091" s="9" t="str">
        <f>VLOOKUP(Tabla1[[#This Row],[CodigoEmpleado]],Originales!$M$3:$P$13,2,FALSE)</f>
        <v>Pepe</v>
      </c>
      <c r="K5091" s="10">
        <f>YEAR(Tabla1[[#This Row],[Fecha]])</f>
        <v>2012</v>
      </c>
      <c r="L5091" s="11">
        <f>MONTH(Tabla1[[#This Row],[Fecha]])</f>
        <v>11</v>
      </c>
      <c r="M5091" s="11">
        <f>DAY(Tabla1[[#This Row],[Fecha]])</f>
        <v>20</v>
      </c>
      <c r="N5091" s="11">
        <f>WEEKDAY(Tabla1[[#This Row],[Fecha]],2)</f>
        <v>2</v>
      </c>
      <c r="O5091" s="11" t="str">
        <f t="shared" si="79"/>
        <v>Martes</v>
      </c>
    </row>
    <row r="5092" spans="1:15" x14ac:dyDescent="0.25">
      <c r="A5092" s="4">
        <v>41233</v>
      </c>
      <c r="B5092">
        <v>2</v>
      </c>
      <c r="C5092">
        <v>1</v>
      </c>
      <c r="D5092" s="5" t="s">
        <v>41</v>
      </c>
      <c r="E5092" s="6">
        <v>610.54</v>
      </c>
      <c r="F5092" s="6">
        <v>1065.6500000000001</v>
      </c>
      <c r="G5092" s="6">
        <v>1676.19</v>
      </c>
      <c r="H5092" s="6" t="str">
        <f>VLOOKUP(Tabla1[[#This Row],[Caja]],Originales!$I$3:$K$6,2,FALSE)</f>
        <v>Tenerife Sur</v>
      </c>
      <c r="I5092" s="6" t="str">
        <f>VLOOKUP(Tabla1[[#This Row],[Caja]],Originales!$I$3:$K$6,3,FALSE)</f>
        <v>Tenerife</v>
      </c>
      <c r="J5092" s="9" t="str">
        <f>VLOOKUP(Tabla1[[#This Row],[CodigoEmpleado]],Originales!$M$3:$P$13,2,FALSE)</f>
        <v>Javi</v>
      </c>
      <c r="K5092" s="10">
        <f>YEAR(Tabla1[[#This Row],[Fecha]])</f>
        <v>2012</v>
      </c>
      <c r="L5092" s="11">
        <f>MONTH(Tabla1[[#This Row],[Fecha]])</f>
        <v>11</v>
      </c>
      <c r="M5092" s="11">
        <f>DAY(Tabla1[[#This Row],[Fecha]])</f>
        <v>20</v>
      </c>
      <c r="N5092" s="11">
        <f>WEEKDAY(Tabla1[[#This Row],[Fecha]],2)</f>
        <v>2</v>
      </c>
      <c r="O5092" s="11" t="str">
        <f t="shared" si="79"/>
        <v>Martes</v>
      </c>
    </row>
    <row r="5093" spans="1:15" x14ac:dyDescent="0.25">
      <c r="A5093" s="4">
        <v>41233</v>
      </c>
      <c r="B5093">
        <v>2</v>
      </c>
      <c r="C5093">
        <v>2</v>
      </c>
      <c r="D5093" s="5" t="s">
        <v>43</v>
      </c>
      <c r="E5093" s="6">
        <v>805.3</v>
      </c>
      <c r="F5093" s="6">
        <v>1224.42</v>
      </c>
      <c r="G5093" s="6">
        <v>2029.72</v>
      </c>
      <c r="H5093" s="6" t="str">
        <f>VLOOKUP(Tabla1[[#This Row],[Caja]],Originales!$I$3:$K$6,2,FALSE)</f>
        <v>Tenerife Sur</v>
      </c>
      <c r="I5093" s="6" t="str">
        <f>VLOOKUP(Tabla1[[#This Row],[Caja]],Originales!$I$3:$K$6,3,FALSE)</f>
        <v>Tenerife</v>
      </c>
      <c r="J5093" s="9" t="str">
        <f>VLOOKUP(Tabla1[[#This Row],[CodigoEmpleado]],Originales!$M$3:$P$13,2,FALSE)</f>
        <v>Jose</v>
      </c>
      <c r="K5093" s="10">
        <f>YEAR(Tabla1[[#This Row],[Fecha]])</f>
        <v>2012</v>
      </c>
      <c r="L5093" s="11">
        <f>MONTH(Tabla1[[#This Row],[Fecha]])</f>
        <v>11</v>
      </c>
      <c r="M5093" s="11">
        <f>DAY(Tabla1[[#This Row],[Fecha]])</f>
        <v>20</v>
      </c>
      <c r="N5093" s="11">
        <f>WEEKDAY(Tabla1[[#This Row],[Fecha]],2)</f>
        <v>2</v>
      </c>
      <c r="O5093" s="11" t="str">
        <f t="shared" si="79"/>
        <v>Martes</v>
      </c>
    </row>
    <row r="5094" spans="1:15" x14ac:dyDescent="0.25">
      <c r="A5094" s="4">
        <v>41233</v>
      </c>
      <c r="B5094">
        <v>3</v>
      </c>
      <c r="C5094">
        <v>1</v>
      </c>
      <c r="D5094" s="5" t="s">
        <v>47</v>
      </c>
      <c r="E5094" s="6">
        <v>637.86</v>
      </c>
      <c r="F5094" s="6">
        <v>1029.95</v>
      </c>
      <c r="G5094" s="6">
        <v>1667.81</v>
      </c>
      <c r="H5094" s="6" t="str">
        <f>VLOOKUP(Tabla1[[#This Row],[Caja]],Originales!$I$3:$K$6,2,FALSE)</f>
        <v>Las Canteras</v>
      </c>
      <c r="I5094" s="6" t="str">
        <f>VLOOKUP(Tabla1[[#This Row],[Caja]],Originales!$I$3:$K$6,3,FALSE)</f>
        <v>Las Palmas</v>
      </c>
      <c r="J5094" s="9" t="str">
        <f>VLOOKUP(Tabla1[[#This Row],[CodigoEmpleado]],Originales!$M$3:$P$13,2,FALSE)</f>
        <v>Toño</v>
      </c>
      <c r="K5094" s="10">
        <f>YEAR(Tabla1[[#This Row],[Fecha]])</f>
        <v>2012</v>
      </c>
      <c r="L5094" s="11">
        <f>MONTH(Tabla1[[#This Row],[Fecha]])</f>
        <v>11</v>
      </c>
      <c r="M5094" s="11">
        <f>DAY(Tabla1[[#This Row],[Fecha]])</f>
        <v>20</v>
      </c>
      <c r="N5094" s="11">
        <f>WEEKDAY(Tabla1[[#This Row],[Fecha]],2)</f>
        <v>2</v>
      </c>
      <c r="O5094" s="11" t="str">
        <f t="shared" si="79"/>
        <v>Martes</v>
      </c>
    </row>
    <row r="5095" spans="1:15" x14ac:dyDescent="0.25">
      <c r="A5095" s="4">
        <v>41233</v>
      </c>
      <c r="B5095">
        <v>3</v>
      </c>
      <c r="C5095">
        <v>2</v>
      </c>
      <c r="D5095" s="5" t="s">
        <v>24</v>
      </c>
      <c r="E5095" s="6">
        <v>763.63</v>
      </c>
      <c r="F5095" s="6">
        <v>1159.6099999999999</v>
      </c>
      <c r="G5095" s="6">
        <v>1923.24</v>
      </c>
      <c r="H5095" s="6" t="str">
        <f>VLOOKUP(Tabla1[[#This Row],[Caja]],Originales!$I$3:$K$6,2,FALSE)</f>
        <v>Las Canteras</v>
      </c>
      <c r="I5095" s="6" t="str">
        <f>VLOOKUP(Tabla1[[#This Row],[Caja]],Originales!$I$3:$K$6,3,FALSE)</f>
        <v>Las Palmas</v>
      </c>
      <c r="J5095" s="9" t="str">
        <f>VLOOKUP(Tabla1[[#This Row],[CodigoEmpleado]],Originales!$M$3:$P$13,2,FALSE)</f>
        <v>Ana</v>
      </c>
      <c r="K5095" s="10">
        <f>YEAR(Tabla1[[#This Row],[Fecha]])</f>
        <v>2012</v>
      </c>
      <c r="L5095" s="11">
        <f>MONTH(Tabla1[[#This Row],[Fecha]])</f>
        <v>11</v>
      </c>
      <c r="M5095" s="11">
        <f>DAY(Tabla1[[#This Row],[Fecha]])</f>
        <v>20</v>
      </c>
      <c r="N5095" s="11">
        <f>WEEKDAY(Tabla1[[#This Row],[Fecha]],2)</f>
        <v>2</v>
      </c>
      <c r="O5095" s="11" t="str">
        <f t="shared" si="79"/>
        <v>Martes</v>
      </c>
    </row>
    <row r="5096" spans="1:15" x14ac:dyDescent="0.25">
      <c r="A5096" s="4">
        <v>41233</v>
      </c>
      <c r="B5096">
        <v>4</v>
      </c>
      <c r="C5096">
        <v>1</v>
      </c>
      <c r="D5096" s="5" t="s">
        <v>30</v>
      </c>
      <c r="E5096" s="6">
        <v>613.12</v>
      </c>
      <c r="F5096" s="6">
        <v>1047.74</v>
      </c>
      <c r="G5096" s="6">
        <v>1660.86</v>
      </c>
      <c r="H5096" s="6" t="str">
        <f>VLOOKUP(Tabla1[[#This Row],[Caja]],Originales!$I$3:$K$6,2,FALSE)</f>
        <v>Telde</v>
      </c>
      <c r="I5096" s="6" t="str">
        <f>VLOOKUP(Tabla1[[#This Row],[Caja]],Originales!$I$3:$K$6,3,FALSE)</f>
        <v>Las Palmas</v>
      </c>
      <c r="J5096" s="9" t="str">
        <f>VLOOKUP(Tabla1[[#This Row],[CodigoEmpleado]],Originales!$M$3:$P$13,2,FALSE)</f>
        <v>Juan</v>
      </c>
      <c r="K5096" s="10">
        <f>YEAR(Tabla1[[#This Row],[Fecha]])</f>
        <v>2012</v>
      </c>
      <c r="L5096" s="11">
        <f>MONTH(Tabla1[[#This Row],[Fecha]])</f>
        <v>11</v>
      </c>
      <c r="M5096" s="11">
        <f>DAY(Tabla1[[#This Row],[Fecha]])</f>
        <v>20</v>
      </c>
      <c r="N5096" s="11">
        <f>WEEKDAY(Tabla1[[#This Row],[Fecha]],2)</f>
        <v>2</v>
      </c>
      <c r="O5096" s="11" t="str">
        <f t="shared" si="79"/>
        <v>Martes</v>
      </c>
    </row>
    <row r="5097" spans="1:15" x14ac:dyDescent="0.25">
      <c r="A5097" s="4">
        <v>41233</v>
      </c>
      <c r="B5097">
        <v>4</v>
      </c>
      <c r="C5097">
        <v>2</v>
      </c>
      <c r="D5097" s="5" t="s">
        <v>16</v>
      </c>
      <c r="E5097" s="6">
        <v>686.42</v>
      </c>
      <c r="F5097" s="6">
        <v>1085.3800000000001</v>
      </c>
      <c r="G5097" s="6">
        <v>1771.8</v>
      </c>
      <c r="H5097" s="6" t="str">
        <f>VLOOKUP(Tabla1[[#This Row],[Caja]],Originales!$I$3:$K$6,2,FALSE)</f>
        <v>Telde</v>
      </c>
      <c r="I5097" s="6" t="str">
        <f>VLOOKUP(Tabla1[[#This Row],[Caja]],Originales!$I$3:$K$6,3,FALSE)</f>
        <v>Las Palmas</v>
      </c>
      <c r="J5097" s="9" t="str">
        <f>VLOOKUP(Tabla1[[#This Row],[CodigoEmpleado]],Originales!$M$3:$P$13,2,FALSE)</f>
        <v>Jorge</v>
      </c>
      <c r="K5097" s="10">
        <f>YEAR(Tabla1[[#This Row],[Fecha]])</f>
        <v>2012</v>
      </c>
      <c r="L5097" s="11">
        <f>MONTH(Tabla1[[#This Row],[Fecha]])</f>
        <v>11</v>
      </c>
      <c r="M5097" s="11">
        <f>DAY(Tabla1[[#This Row],[Fecha]])</f>
        <v>20</v>
      </c>
      <c r="N5097" s="11">
        <f>WEEKDAY(Tabla1[[#This Row],[Fecha]],2)</f>
        <v>2</v>
      </c>
      <c r="O5097" s="11" t="str">
        <f t="shared" si="79"/>
        <v>Martes</v>
      </c>
    </row>
    <row r="5098" spans="1:15" x14ac:dyDescent="0.25">
      <c r="A5098" s="4">
        <v>41234</v>
      </c>
      <c r="B5098">
        <v>1</v>
      </c>
      <c r="C5098">
        <v>1</v>
      </c>
      <c r="D5098" s="5" t="s">
        <v>22</v>
      </c>
      <c r="E5098" s="6">
        <v>522.80999999999995</v>
      </c>
      <c r="F5098" s="6">
        <v>1009.9</v>
      </c>
      <c r="G5098" s="6">
        <v>1532.71</v>
      </c>
      <c r="H5098" s="6" t="str">
        <f>VLOOKUP(Tabla1[[#This Row],[Caja]],Originales!$I$3:$K$6,2,FALSE)</f>
        <v>Tenerife Norte</v>
      </c>
      <c r="I5098" s="6" t="str">
        <f>VLOOKUP(Tabla1[[#This Row],[Caja]],Originales!$I$3:$K$6,3,FALSE)</f>
        <v>Tenerife</v>
      </c>
      <c r="J5098" s="9" t="str">
        <f>VLOOKUP(Tabla1[[#This Row],[CodigoEmpleado]],Originales!$M$3:$P$13,2,FALSE)</f>
        <v>Paco</v>
      </c>
      <c r="K5098" s="10">
        <f>YEAR(Tabla1[[#This Row],[Fecha]])</f>
        <v>2012</v>
      </c>
      <c r="L5098" s="11">
        <f>MONTH(Tabla1[[#This Row],[Fecha]])</f>
        <v>11</v>
      </c>
      <c r="M5098" s="11">
        <f>DAY(Tabla1[[#This Row],[Fecha]])</f>
        <v>21</v>
      </c>
      <c r="N5098" s="11">
        <f>WEEKDAY(Tabla1[[#This Row],[Fecha]],2)</f>
        <v>3</v>
      </c>
      <c r="O5098" s="11" t="str">
        <f t="shared" si="79"/>
        <v>Miércoles</v>
      </c>
    </row>
    <row r="5099" spans="1:15" x14ac:dyDescent="0.25">
      <c r="A5099" s="4">
        <v>41234</v>
      </c>
      <c r="B5099">
        <v>1</v>
      </c>
      <c r="C5099">
        <v>2</v>
      </c>
      <c r="D5099" s="5" t="s">
        <v>27</v>
      </c>
      <c r="E5099" s="6">
        <v>716.15</v>
      </c>
      <c r="F5099" s="6">
        <v>1269.6099999999999</v>
      </c>
      <c r="G5099" s="6">
        <v>1985.76</v>
      </c>
      <c r="H5099" s="6" t="str">
        <f>VLOOKUP(Tabla1[[#This Row],[Caja]],Originales!$I$3:$K$6,2,FALSE)</f>
        <v>Tenerife Norte</v>
      </c>
      <c r="I5099" s="6" t="str">
        <f>VLOOKUP(Tabla1[[#This Row],[Caja]],Originales!$I$3:$K$6,3,FALSE)</f>
        <v>Tenerife</v>
      </c>
      <c r="J5099" s="9" t="str">
        <f>VLOOKUP(Tabla1[[#This Row],[CodigoEmpleado]],Originales!$M$3:$P$13,2,FALSE)</f>
        <v>Bea</v>
      </c>
      <c r="K5099" s="10">
        <f>YEAR(Tabla1[[#This Row],[Fecha]])</f>
        <v>2012</v>
      </c>
      <c r="L5099" s="11">
        <f>MONTH(Tabla1[[#This Row],[Fecha]])</f>
        <v>11</v>
      </c>
      <c r="M5099" s="11">
        <f>DAY(Tabla1[[#This Row],[Fecha]])</f>
        <v>21</v>
      </c>
      <c r="N5099" s="11">
        <f>WEEKDAY(Tabla1[[#This Row],[Fecha]],2)</f>
        <v>3</v>
      </c>
      <c r="O5099" s="11" t="str">
        <f t="shared" si="79"/>
        <v>Miércoles</v>
      </c>
    </row>
    <row r="5100" spans="1:15" x14ac:dyDescent="0.25">
      <c r="A5100" s="4">
        <v>41234</v>
      </c>
      <c r="B5100">
        <v>2</v>
      </c>
      <c r="C5100">
        <v>1</v>
      </c>
      <c r="D5100" s="5" t="s">
        <v>32</v>
      </c>
      <c r="E5100" s="6">
        <v>687.71</v>
      </c>
      <c r="F5100" s="6">
        <v>1093.8699999999999</v>
      </c>
      <c r="G5100" s="6">
        <v>1781.58</v>
      </c>
      <c r="H5100" s="6" t="str">
        <f>VLOOKUP(Tabla1[[#This Row],[Caja]],Originales!$I$3:$K$6,2,FALSE)</f>
        <v>Tenerife Sur</v>
      </c>
      <c r="I5100" s="6" t="str">
        <f>VLOOKUP(Tabla1[[#This Row],[Caja]],Originales!$I$3:$K$6,3,FALSE)</f>
        <v>Tenerife</v>
      </c>
      <c r="J5100" s="9" t="str">
        <f>VLOOKUP(Tabla1[[#This Row],[CodigoEmpleado]],Originales!$M$3:$P$13,2,FALSE)</f>
        <v>Ana</v>
      </c>
      <c r="K5100" s="10">
        <f>YEAR(Tabla1[[#This Row],[Fecha]])</f>
        <v>2012</v>
      </c>
      <c r="L5100" s="11">
        <f>MONTH(Tabla1[[#This Row],[Fecha]])</f>
        <v>11</v>
      </c>
      <c r="M5100" s="11">
        <f>DAY(Tabla1[[#This Row],[Fecha]])</f>
        <v>21</v>
      </c>
      <c r="N5100" s="11">
        <f>WEEKDAY(Tabla1[[#This Row],[Fecha]],2)</f>
        <v>3</v>
      </c>
      <c r="O5100" s="11" t="str">
        <f t="shared" si="79"/>
        <v>Miércoles</v>
      </c>
    </row>
    <row r="5101" spans="1:15" x14ac:dyDescent="0.25">
      <c r="A5101" s="4">
        <v>41234</v>
      </c>
      <c r="B5101">
        <v>2</v>
      </c>
      <c r="C5101">
        <v>2</v>
      </c>
      <c r="D5101" s="5" t="s">
        <v>37</v>
      </c>
      <c r="E5101" s="6">
        <v>674.55</v>
      </c>
      <c r="F5101" s="6">
        <v>1130.31</v>
      </c>
      <c r="G5101" s="6">
        <v>1804.86</v>
      </c>
      <c r="H5101" s="6" t="str">
        <f>VLOOKUP(Tabla1[[#This Row],[Caja]],Originales!$I$3:$K$6,2,FALSE)</f>
        <v>Tenerife Sur</v>
      </c>
      <c r="I5101" s="6" t="str">
        <f>VLOOKUP(Tabla1[[#This Row],[Caja]],Originales!$I$3:$K$6,3,FALSE)</f>
        <v>Tenerife</v>
      </c>
      <c r="J5101" s="9" t="str">
        <f>VLOOKUP(Tabla1[[#This Row],[CodigoEmpleado]],Originales!$M$3:$P$13,2,FALSE)</f>
        <v>Luis</v>
      </c>
      <c r="K5101" s="10">
        <f>YEAR(Tabla1[[#This Row],[Fecha]])</f>
        <v>2012</v>
      </c>
      <c r="L5101" s="11">
        <f>MONTH(Tabla1[[#This Row],[Fecha]])</f>
        <v>11</v>
      </c>
      <c r="M5101" s="11">
        <f>DAY(Tabla1[[#This Row],[Fecha]])</f>
        <v>21</v>
      </c>
      <c r="N5101" s="11">
        <f>WEEKDAY(Tabla1[[#This Row],[Fecha]],2)</f>
        <v>3</v>
      </c>
      <c r="O5101" s="11" t="str">
        <f t="shared" si="79"/>
        <v>Miércoles</v>
      </c>
    </row>
    <row r="5102" spans="1:15" x14ac:dyDescent="0.25">
      <c r="A5102" s="4">
        <v>41234</v>
      </c>
      <c r="B5102">
        <v>3</v>
      </c>
      <c r="C5102">
        <v>1</v>
      </c>
      <c r="D5102" s="5" t="s">
        <v>40</v>
      </c>
      <c r="E5102" s="6">
        <v>632.91</v>
      </c>
      <c r="F5102" s="6">
        <v>1017.47</v>
      </c>
      <c r="G5102" s="6">
        <v>1650.38</v>
      </c>
      <c r="H5102" s="6" t="str">
        <f>VLOOKUP(Tabla1[[#This Row],[Caja]],Originales!$I$3:$K$6,2,FALSE)</f>
        <v>Las Canteras</v>
      </c>
      <c r="I5102" s="6" t="str">
        <f>VLOOKUP(Tabla1[[#This Row],[Caja]],Originales!$I$3:$K$6,3,FALSE)</f>
        <v>Las Palmas</v>
      </c>
      <c r="J5102" s="9" t="str">
        <f>VLOOKUP(Tabla1[[#This Row],[CodigoEmpleado]],Originales!$M$3:$P$13,2,FALSE)</f>
        <v>Pepe</v>
      </c>
      <c r="K5102" s="10">
        <f>YEAR(Tabla1[[#This Row],[Fecha]])</f>
        <v>2012</v>
      </c>
      <c r="L5102" s="11">
        <f>MONTH(Tabla1[[#This Row],[Fecha]])</f>
        <v>11</v>
      </c>
      <c r="M5102" s="11">
        <f>DAY(Tabla1[[#This Row],[Fecha]])</f>
        <v>21</v>
      </c>
      <c r="N5102" s="11">
        <f>WEEKDAY(Tabla1[[#This Row],[Fecha]],2)</f>
        <v>3</v>
      </c>
      <c r="O5102" s="11" t="str">
        <f t="shared" si="79"/>
        <v>Miércoles</v>
      </c>
    </row>
    <row r="5103" spans="1:15" x14ac:dyDescent="0.25">
      <c r="A5103" s="4">
        <v>41234</v>
      </c>
      <c r="B5103">
        <v>3</v>
      </c>
      <c r="C5103">
        <v>2</v>
      </c>
      <c r="D5103" s="5" t="s">
        <v>41</v>
      </c>
      <c r="E5103" s="6">
        <v>650.87</v>
      </c>
      <c r="F5103" s="6">
        <v>1166.54</v>
      </c>
      <c r="G5103" s="6">
        <v>1817.41</v>
      </c>
      <c r="H5103" s="6" t="str">
        <f>VLOOKUP(Tabla1[[#This Row],[Caja]],Originales!$I$3:$K$6,2,FALSE)</f>
        <v>Las Canteras</v>
      </c>
      <c r="I5103" s="6" t="str">
        <f>VLOOKUP(Tabla1[[#This Row],[Caja]],Originales!$I$3:$K$6,3,FALSE)</f>
        <v>Las Palmas</v>
      </c>
      <c r="J5103" s="9" t="str">
        <f>VLOOKUP(Tabla1[[#This Row],[CodigoEmpleado]],Originales!$M$3:$P$13,2,FALSE)</f>
        <v>Javi</v>
      </c>
      <c r="K5103" s="10">
        <f>YEAR(Tabla1[[#This Row],[Fecha]])</f>
        <v>2012</v>
      </c>
      <c r="L5103" s="11">
        <f>MONTH(Tabla1[[#This Row],[Fecha]])</f>
        <v>11</v>
      </c>
      <c r="M5103" s="11">
        <f>DAY(Tabla1[[#This Row],[Fecha]])</f>
        <v>21</v>
      </c>
      <c r="N5103" s="11">
        <f>WEEKDAY(Tabla1[[#This Row],[Fecha]],2)</f>
        <v>3</v>
      </c>
      <c r="O5103" s="11" t="str">
        <f t="shared" si="79"/>
        <v>Miércoles</v>
      </c>
    </row>
    <row r="5104" spans="1:15" x14ac:dyDescent="0.25">
      <c r="A5104" s="4">
        <v>41234</v>
      </c>
      <c r="B5104">
        <v>4</v>
      </c>
      <c r="C5104">
        <v>1</v>
      </c>
      <c r="D5104" s="5" t="s">
        <v>43</v>
      </c>
      <c r="E5104" s="6">
        <v>649.83000000000004</v>
      </c>
      <c r="F5104" s="6">
        <v>981.17</v>
      </c>
      <c r="G5104" s="6">
        <v>1631</v>
      </c>
      <c r="H5104" s="6" t="str">
        <f>VLOOKUP(Tabla1[[#This Row],[Caja]],Originales!$I$3:$K$6,2,FALSE)</f>
        <v>Telde</v>
      </c>
      <c r="I5104" s="6" t="str">
        <f>VLOOKUP(Tabla1[[#This Row],[Caja]],Originales!$I$3:$K$6,3,FALSE)</f>
        <v>Las Palmas</v>
      </c>
      <c r="J5104" s="9" t="str">
        <f>VLOOKUP(Tabla1[[#This Row],[CodigoEmpleado]],Originales!$M$3:$P$13,2,FALSE)</f>
        <v>Jose</v>
      </c>
      <c r="K5104" s="10">
        <f>YEAR(Tabla1[[#This Row],[Fecha]])</f>
        <v>2012</v>
      </c>
      <c r="L5104" s="11">
        <f>MONTH(Tabla1[[#This Row],[Fecha]])</f>
        <v>11</v>
      </c>
      <c r="M5104" s="11">
        <f>DAY(Tabla1[[#This Row],[Fecha]])</f>
        <v>21</v>
      </c>
      <c r="N5104" s="11">
        <f>WEEKDAY(Tabla1[[#This Row],[Fecha]],2)</f>
        <v>3</v>
      </c>
      <c r="O5104" s="11" t="str">
        <f t="shared" si="79"/>
        <v>Miércoles</v>
      </c>
    </row>
    <row r="5105" spans="1:15" x14ac:dyDescent="0.25">
      <c r="A5105" s="4">
        <v>41234</v>
      </c>
      <c r="B5105">
        <v>4</v>
      </c>
      <c r="C5105">
        <v>2</v>
      </c>
      <c r="D5105" s="5" t="s">
        <v>47</v>
      </c>
      <c r="E5105" s="6">
        <v>667.25</v>
      </c>
      <c r="F5105" s="6">
        <v>1071.5</v>
      </c>
      <c r="G5105" s="6">
        <v>1738.75</v>
      </c>
      <c r="H5105" s="6" t="str">
        <f>VLOOKUP(Tabla1[[#This Row],[Caja]],Originales!$I$3:$K$6,2,FALSE)</f>
        <v>Telde</v>
      </c>
      <c r="I5105" s="6" t="str">
        <f>VLOOKUP(Tabla1[[#This Row],[Caja]],Originales!$I$3:$K$6,3,FALSE)</f>
        <v>Las Palmas</v>
      </c>
      <c r="J5105" s="9" t="str">
        <f>VLOOKUP(Tabla1[[#This Row],[CodigoEmpleado]],Originales!$M$3:$P$13,2,FALSE)</f>
        <v>Toño</v>
      </c>
      <c r="K5105" s="10">
        <f>YEAR(Tabla1[[#This Row],[Fecha]])</f>
        <v>2012</v>
      </c>
      <c r="L5105" s="11">
        <f>MONTH(Tabla1[[#This Row],[Fecha]])</f>
        <v>11</v>
      </c>
      <c r="M5105" s="11">
        <f>DAY(Tabla1[[#This Row],[Fecha]])</f>
        <v>21</v>
      </c>
      <c r="N5105" s="11">
        <f>WEEKDAY(Tabla1[[#This Row],[Fecha]],2)</f>
        <v>3</v>
      </c>
      <c r="O5105" s="11" t="str">
        <f t="shared" si="79"/>
        <v>Miércoles</v>
      </c>
    </row>
    <row r="5106" spans="1:15" x14ac:dyDescent="0.25">
      <c r="A5106" s="4">
        <v>41235</v>
      </c>
      <c r="B5106">
        <v>1</v>
      </c>
      <c r="C5106">
        <v>1</v>
      </c>
      <c r="D5106" s="5" t="s">
        <v>24</v>
      </c>
      <c r="E5106" s="6">
        <v>623.73</v>
      </c>
      <c r="F5106" s="6">
        <v>941.46</v>
      </c>
      <c r="G5106" s="6">
        <v>1565.19</v>
      </c>
      <c r="H5106" s="6" t="str">
        <f>VLOOKUP(Tabla1[[#This Row],[Caja]],Originales!$I$3:$K$6,2,FALSE)</f>
        <v>Tenerife Norte</v>
      </c>
      <c r="I5106" s="6" t="str">
        <f>VLOOKUP(Tabla1[[#This Row],[Caja]],Originales!$I$3:$K$6,3,FALSE)</f>
        <v>Tenerife</v>
      </c>
      <c r="J5106" s="9" t="str">
        <f>VLOOKUP(Tabla1[[#This Row],[CodigoEmpleado]],Originales!$M$3:$P$13,2,FALSE)</f>
        <v>Ana</v>
      </c>
      <c r="K5106" s="10">
        <f>YEAR(Tabla1[[#This Row],[Fecha]])</f>
        <v>2012</v>
      </c>
      <c r="L5106" s="11">
        <f>MONTH(Tabla1[[#This Row],[Fecha]])</f>
        <v>11</v>
      </c>
      <c r="M5106" s="11">
        <f>DAY(Tabla1[[#This Row],[Fecha]])</f>
        <v>22</v>
      </c>
      <c r="N5106" s="11">
        <f>WEEKDAY(Tabla1[[#This Row],[Fecha]],2)</f>
        <v>4</v>
      </c>
      <c r="O5106" s="11" t="str">
        <f t="shared" si="79"/>
        <v>Jueves</v>
      </c>
    </row>
    <row r="5107" spans="1:15" x14ac:dyDescent="0.25">
      <c r="A5107" s="4">
        <v>41235</v>
      </c>
      <c r="B5107">
        <v>1</v>
      </c>
      <c r="C5107">
        <v>2</v>
      </c>
      <c r="D5107" s="5" t="s">
        <v>30</v>
      </c>
      <c r="E5107" s="6">
        <v>822.62</v>
      </c>
      <c r="F5107" s="6">
        <v>1255.6400000000001</v>
      </c>
      <c r="G5107" s="6">
        <v>2078.2600000000002</v>
      </c>
      <c r="H5107" s="6" t="str">
        <f>VLOOKUP(Tabla1[[#This Row],[Caja]],Originales!$I$3:$K$6,2,FALSE)</f>
        <v>Tenerife Norte</v>
      </c>
      <c r="I5107" s="6" t="str">
        <f>VLOOKUP(Tabla1[[#This Row],[Caja]],Originales!$I$3:$K$6,3,FALSE)</f>
        <v>Tenerife</v>
      </c>
      <c r="J5107" s="9" t="str">
        <f>VLOOKUP(Tabla1[[#This Row],[CodigoEmpleado]],Originales!$M$3:$P$13,2,FALSE)</f>
        <v>Juan</v>
      </c>
      <c r="K5107" s="10">
        <f>YEAR(Tabla1[[#This Row],[Fecha]])</f>
        <v>2012</v>
      </c>
      <c r="L5107" s="11">
        <f>MONTH(Tabla1[[#This Row],[Fecha]])</f>
        <v>11</v>
      </c>
      <c r="M5107" s="11">
        <f>DAY(Tabla1[[#This Row],[Fecha]])</f>
        <v>22</v>
      </c>
      <c r="N5107" s="11">
        <f>WEEKDAY(Tabla1[[#This Row],[Fecha]],2)</f>
        <v>4</v>
      </c>
      <c r="O5107" s="11" t="str">
        <f t="shared" si="79"/>
        <v>Jueves</v>
      </c>
    </row>
    <row r="5108" spans="1:15" x14ac:dyDescent="0.25">
      <c r="A5108" s="4">
        <v>41235</v>
      </c>
      <c r="B5108">
        <v>2</v>
      </c>
      <c r="C5108">
        <v>1</v>
      </c>
      <c r="D5108" s="5" t="s">
        <v>16</v>
      </c>
      <c r="E5108" s="6">
        <v>571.01</v>
      </c>
      <c r="F5108" s="6">
        <v>971.67</v>
      </c>
      <c r="G5108" s="6">
        <v>1542.68</v>
      </c>
      <c r="H5108" s="6" t="str">
        <f>VLOOKUP(Tabla1[[#This Row],[Caja]],Originales!$I$3:$K$6,2,FALSE)</f>
        <v>Tenerife Sur</v>
      </c>
      <c r="I5108" s="6" t="str">
        <f>VLOOKUP(Tabla1[[#This Row],[Caja]],Originales!$I$3:$K$6,3,FALSE)</f>
        <v>Tenerife</v>
      </c>
      <c r="J5108" s="9" t="str">
        <f>VLOOKUP(Tabla1[[#This Row],[CodigoEmpleado]],Originales!$M$3:$P$13,2,FALSE)</f>
        <v>Jorge</v>
      </c>
      <c r="K5108" s="10">
        <f>YEAR(Tabla1[[#This Row],[Fecha]])</f>
        <v>2012</v>
      </c>
      <c r="L5108" s="11">
        <f>MONTH(Tabla1[[#This Row],[Fecha]])</f>
        <v>11</v>
      </c>
      <c r="M5108" s="11">
        <f>DAY(Tabla1[[#This Row],[Fecha]])</f>
        <v>22</v>
      </c>
      <c r="N5108" s="11">
        <f>WEEKDAY(Tabla1[[#This Row],[Fecha]],2)</f>
        <v>4</v>
      </c>
      <c r="O5108" s="11" t="str">
        <f t="shared" si="79"/>
        <v>Jueves</v>
      </c>
    </row>
    <row r="5109" spans="1:15" x14ac:dyDescent="0.25">
      <c r="A5109" s="4">
        <v>41235</v>
      </c>
      <c r="B5109">
        <v>2</v>
      </c>
      <c r="C5109">
        <v>2</v>
      </c>
      <c r="D5109" s="5" t="s">
        <v>22</v>
      </c>
      <c r="E5109" s="6">
        <v>707.37</v>
      </c>
      <c r="F5109" s="6">
        <v>1156.83</v>
      </c>
      <c r="G5109" s="6">
        <v>1864.2</v>
      </c>
      <c r="H5109" s="6" t="str">
        <f>VLOOKUP(Tabla1[[#This Row],[Caja]],Originales!$I$3:$K$6,2,FALSE)</f>
        <v>Tenerife Sur</v>
      </c>
      <c r="I5109" s="6" t="str">
        <f>VLOOKUP(Tabla1[[#This Row],[Caja]],Originales!$I$3:$K$6,3,FALSE)</f>
        <v>Tenerife</v>
      </c>
      <c r="J5109" s="9" t="str">
        <f>VLOOKUP(Tabla1[[#This Row],[CodigoEmpleado]],Originales!$M$3:$P$13,2,FALSE)</f>
        <v>Paco</v>
      </c>
      <c r="K5109" s="10">
        <f>YEAR(Tabla1[[#This Row],[Fecha]])</f>
        <v>2012</v>
      </c>
      <c r="L5109" s="11">
        <f>MONTH(Tabla1[[#This Row],[Fecha]])</f>
        <v>11</v>
      </c>
      <c r="M5109" s="11">
        <f>DAY(Tabla1[[#This Row],[Fecha]])</f>
        <v>22</v>
      </c>
      <c r="N5109" s="11">
        <f>WEEKDAY(Tabla1[[#This Row],[Fecha]],2)</f>
        <v>4</v>
      </c>
      <c r="O5109" s="11" t="str">
        <f t="shared" si="79"/>
        <v>Jueves</v>
      </c>
    </row>
    <row r="5110" spans="1:15" x14ac:dyDescent="0.25">
      <c r="A5110" s="4">
        <v>41235</v>
      </c>
      <c r="B5110">
        <v>3</v>
      </c>
      <c r="C5110">
        <v>1</v>
      </c>
      <c r="D5110" s="5" t="s">
        <v>27</v>
      </c>
      <c r="E5110" s="6">
        <v>635.98</v>
      </c>
      <c r="F5110" s="6">
        <v>1117.74</v>
      </c>
      <c r="G5110" s="6">
        <v>1753.72</v>
      </c>
      <c r="H5110" s="6" t="str">
        <f>VLOOKUP(Tabla1[[#This Row],[Caja]],Originales!$I$3:$K$6,2,FALSE)</f>
        <v>Las Canteras</v>
      </c>
      <c r="I5110" s="6" t="str">
        <f>VLOOKUP(Tabla1[[#This Row],[Caja]],Originales!$I$3:$K$6,3,FALSE)</f>
        <v>Las Palmas</v>
      </c>
      <c r="J5110" s="9" t="str">
        <f>VLOOKUP(Tabla1[[#This Row],[CodigoEmpleado]],Originales!$M$3:$P$13,2,FALSE)</f>
        <v>Bea</v>
      </c>
      <c r="K5110" s="10">
        <f>YEAR(Tabla1[[#This Row],[Fecha]])</f>
        <v>2012</v>
      </c>
      <c r="L5110" s="11">
        <f>MONTH(Tabla1[[#This Row],[Fecha]])</f>
        <v>11</v>
      </c>
      <c r="M5110" s="11">
        <f>DAY(Tabla1[[#This Row],[Fecha]])</f>
        <v>22</v>
      </c>
      <c r="N5110" s="11">
        <f>WEEKDAY(Tabla1[[#This Row],[Fecha]],2)</f>
        <v>4</v>
      </c>
      <c r="O5110" s="11" t="str">
        <f t="shared" si="79"/>
        <v>Jueves</v>
      </c>
    </row>
    <row r="5111" spans="1:15" x14ac:dyDescent="0.25">
      <c r="A5111" s="4">
        <v>41235</v>
      </c>
      <c r="B5111">
        <v>3</v>
      </c>
      <c r="C5111">
        <v>2</v>
      </c>
      <c r="D5111" s="5" t="s">
        <v>32</v>
      </c>
      <c r="E5111" s="6">
        <v>625</v>
      </c>
      <c r="F5111" s="6">
        <v>1190.3499999999999</v>
      </c>
      <c r="G5111" s="6">
        <v>1815.35</v>
      </c>
      <c r="H5111" s="6" t="str">
        <f>VLOOKUP(Tabla1[[#This Row],[Caja]],Originales!$I$3:$K$6,2,FALSE)</f>
        <v>Las Canteras</v>
      </c>
      <c r="I5111" s="6" t="str">
        <f>VLOOKUP(Tabla1[[#This Row],[Caja]],Originales!$I$3:$K$6,3,FALSE)</f>
        <v>Las Palmas</v>
      </c>
      <c r="J5111" s="9" t="str">
        <f>VLOOKUP(Tabla1[[#This Row],[CodigoEmpleado]],Originales!$M$3:$P$13,2,FALSE)</f>
        <v>Ana</v>
      </c>
      <c r="K5111" s="10">
        <f>YEAR(Tabla1[[#This Row],[Fecha]])</f>
        <v>2012</v>
      </c>
      <c r="L5111" s="11">
        <f>MONTH(Tabla1[[#This Row],[Fecha]])</f>
        <v>11</v>
      </c>
      <c r="M5111" s="11">
        <f>DAY(Tabla1[[#This Row],[Fecha]])</f>
        <v>22</v>
      </c>
      <c r="N5111" s="11">
        <f>WEEKDAY(Tabla1[[#This Row],[Fecha]],2)</f>
        <v>4</v>
      </c>
      <c r="O5111" s="11" t="str">
        <f t="shared" si="79"/>
        <v>Jueves</v>
      </c>
    </row>
    <row r="5112" spans="1:15" x14ac:dyDescent="0.25">
      <c r="A5112" s="4">
        <v>41235</v>
      </c>
      <c r="B5112">
        <v>4</v>
      </c>
      <c r="C5112">
        <v>1</v>
      </c>
      <c r="D5112" s="5" t="s">
        <v>37</v>
      </c>
      <c r="E5112" s="6">
        <v>716</v>
      </c>
      <c r="F5112" s="6">
        <v>1084.3900000000001</v>
      </c>
      <c r="G5112" s="6">
        <v>1800.39</v>
      </c>
      <c r="H5112" s="6" t="str">
        <f>VLOOKUP(Tabla1[[#This Row],[Caja]],Originales!$I$3:$K$6,2,FALSE)</f>
        <v>Telde</v>
      </c>
      <c r="I5112" s="6" t="str">
        <f>VLOOKUP(Tabla1[[#This Row],[Caja]],Originales!$I$3:$K$6,3,FALSE)</f>
        <v>Las Palmas</v>
      </c>
      <c r="J5112" s="9" t="str">
        <f>VLOOKUP(Tabla1[[#This Row],[CodigoEmpleado]],Originales!$M$3:$P$13,2,FALSE)</f>
        <v>Luis</v>
      </c>
      <c r="K5112" s="10">
        <f>YEAR(Tabla1[[#This Row],[Fecha]])</f>
        <v>2012</v>
      </c>
      <c r="L5112" s="11">
        <f>MONTH(Tabla1[[#This Row],[Fecha]])</f>
        <v>11</v>
      </c>
      <c r="M5112" s="11">
        <f>DAY(Tabla1[[#This Row],[Fecha]])</f>
        <v>22</v>
      </c>
      <c r="N5112" s="11">
        <f>WEEKDAY(Tabla1[[#This Row],[Fecha]],2)</f>
        <v>4</v>
      </c>
      <c r="O5112" s="11" t="str">
        <f t="shared" si="79"/>
        <v>Jueves</v>
      </c>
    </row>
    <row r="5113" spans="1:15" x14ac:dyDescent="0.25">
      <c r="A5113" s="4">
        <v>41235</v>
      </c>
      <c r="B5113">
        <v>4</v>
      </c>
      <c r="C5113">
        <v>2</v>
      </c>
      <c r="D5113" s="5" t="s">
        <v>40</v>
      </c>
      <c r="E5113" s="6">
        <v>780.53</v>
      </c>
      <c r="F5113" s="6">
        <v>1204.46</v>
      </c>
      <c r="G5113" s="6">
        <v>1984.99</v>
      </c>
      <c r="H5113" s="6" t="str">
        <f>VLOOKUP(Tabla1[[#This Row],[Caja]],Originales!$I$3:$K$6,2,FALSE)</f>
        <v>Telde</v>
      </c>
      <c r="I5113" s="6" t="str">
        <f>VLOOKUP(Tabla1[[#This Row],[Caja]],Originales!$I$3:$K$6,3,FALSE)</f>
        <v>Las Palmas</v>
      </c>
      <c r="J5113" s="9" t="str">
        <f>VLOOKUP(Tabla1[[#This Row],[CodigoEmpleado]],Originales!$M$3:$P$13,2,FALSE)</f>
        <v>Pepe</v>
      </c>
      <c r="K5113" s="10">
        <f>YEAR(Tabla1[[#This Row],[Fecha]])</f>
        <v>2012</v>
      </c>
      <c r="L5113" s="11">
        <f>MONTH(Tabla1[[#This Row],[Fecha]])</f>
        <v>11</v>
      </c>
      <c r="M5113" s="11">
        <f>DAY(Tabla1[[#This Row],[Fecha]])</f>
        <v>22</v>
      </c>
      <c r="N5113" s="11">
        <f>WEEKDAY(Tabla1[[#This Row],[Fecha]],2)</f>
        <v>4</v>
      </c>
      <c r="O5113" s="11" t="str">
        <f t="shared" si="79"/>
        <v>Jueves</v>
      </c>
    </row>
    <row r="5114" spans="1:15" x14ac:dyDescent="0.25">
      <c r="A5114" s="4">
        <v>41236</v>
      </c>
      <c r="B5114">
        <v>1</v>
      </c>
      <c r="C5114">
        <v>1</v>
      </c>
      <c r="D5114" s="5" t="s">
        <v>41</v>
      </c>
      <c r="E5114" s="6">
        <v>651.94000000000005</v>
      </c>
      <c r="F5114" s="6">
        <v>1133.8399999999999</v>
      </c>
      <c r="G5114" s="6">
        <v>1785.78</v>
      </c>
      <c r="H5114" s="6" t="str">
        <f>VLOOKUP(Tabla1[[#This Row],[Caja]],Originales!$I$3:$K$6,2,FALSE)</f>
        <v>Tenerife Norte</v>
      </c>
      <c r="I5114" s="6" t="str">
        <f>VLOOKUP(Tabla1[[#This Row],[Caja]],Originales!$I$3:$K$6,3,FALSE)</f>
        <v>Tenerife</v>
      </c>
      <c r="J5114" s="9" t="str">
        <f>VLOOKUP(Tabla1[[#This Row],[CodigoEmpleado]],Originales!$M$3:$P$13,2,FALSE)</f>
        <v>Javi</v>
      </c>
      <c r="K5114" s="10">
        <f>YEAR(Tabla1[[#This Row],[Fecha]])</f>
        <v>2012</v>
      </c>
      <c r="L5114" s="11">
        <f>MONTH(Tabla1[[#This Row],[Fecha]])</f>
        <v>11</v>
      </c>
      <c r="M5114" s="11">
        <f>DAY(Tabla1[[#This Row],[Fecha]])</f>
        <v>23</v>
      </c>
      <c r="N5114" s="11">
        <f>WEEKDAY(Tabla1[[#This Row],[Fecha]],2)</f>
        <v>5</v>
      </c>
      <c r="O5114" s="11" t="str">
        <f t="shared" si="79"/>
        <v>Viernes</v>
      </c>
    </row>
    <row r="5115" spans="1:15" x14ac:dyDescent="0.25">
      <c r="A5115" s="4">
        <v>41236</v>
      </c>
      <c r="B5115">
        <v>1</v>
      </c>
      <c r="C5115">
        <v>2</v>
      </c>
      <c r="D5115" s="5" t="s">
        <v>43</v>
      </c>
      <c r="E5115" s="6">
        <v>598.48</v>
      </c>
      <c r="F5115" s="6">
        <v>989.6</v>
      </c>
      <c r="G5115" s="6">
        <v>1588.08</v>
      </c>
      <c r="H5115" s="6" t="str">
        <f>VLOOKUP(Tabla1[[#This Row],[Caja]],Originales!$I$3:$K$6,2,FALSE)</f>
        <v>Tenerife Norte</v>
      </c>
      <c r="I5115" s="6" t="str">
        <f>VLOOKUP(Tabla1[[#This Row],[Caja]],Originales!$I$3:$K$6,3,FALSE)</f>
        <v>Tenerife</v>
      </c>
      <c r="J5115" s="9" t="str">
        <f>VLOOKUP(Tabla1[[#This Row],[CodigoEmpleado]],Originales!$M$3:$P$13,2,FALSE)</f>
        <v>Jose</v>
      </c>
      <c r="K5115" s="10">
        <f>YEAR(Tabla1[[#This Row],[Fecha]])</f>
        <v>2012</v>
      </c>
      <c r="L5115" s="11">
        <f>MONTH(Tabla1[[#This Row],[Fecha]])</f>
        <v>11</v>
      </c>
      <c r="M5115" s="11">
        <f>DAY(Tabla1[[#This Row],[Fecha]])</f>
        <v>23</v>
      </c>
      <c r="N5115" s="11">
        <f>WEEKDAY(Tabla1[[#This Row],[Fecha]],2)</f>
        <v>5</v>
      </c>
      <c r="O5115" s="11" t="str">
        <f t="shared" si="79"/>
        <v>Viernes</v>
      </c>
    </row>
    <row r="5116" spans="1:15" x14ac:dyDescent="0.25">
      <c r="A5116" s="4">
        <v>41236</v>
      </c>
      <c r="B5116">
        <v>2</v>
      </c>
      <c r="C5116">
        <v>1</v>
      </c>
      <c r="D5116" s="5" t="s">
        <v>47</v>
      </c>
      <c r="E5116" s="6">
        <v>565.91</v>
      </c>
      <c r="F5116" s="6">
        <v>1074.78</v>
      </c>
      <c r="G5116" s="6">
        <v>1640.69</v>
      </c>
      <c r="H5116" s="6" t="str">
        <f>VLOOKUP(Tabla1[[#This Row],[Caja]],Originales!$I$3:$K$6,2,FALSE)</f>
        <v>Tenerife Sur</v>
      </c>
      <c r="I5116" s="6" t="str">
        <f>VLOOKUP(Tabla1[[#This Row],[Caja]],Originales!$I$3:$K$6,3,FALSE)</f>
        <v>Tenerife</v>
      </c>
      <c r="J5116" s="9" t="str">
        <f>VLOOKUP(Tabla1[[#This Row],[CodigoEmpleado]],Originales!$M$3:$P$13,2,FALSE)</f>
        <v>Toño</v>
      </c>
      <c r="K5116" s="10">
        <f>YEAR(Tabla1[[#This Row],[Fecha]])</f>
        <v>2012</v>
      </c>
      <c r="L5116" s="11">
        <f>MONTH(Tabla1[[#This Row],[Fecha]])</f>
        <v>11</v>
      </c>
      <c r="M5116" s="11">
        <f>DAY(Tabla1[[#This Row],[Fecha]])</f>
        <v>23</v>
      </c>
      <c r="N5116" s="11">
        <f>WEEKDAY(Tabla1[[#This Row],[Fecha]],2)</f>
        <v>5</v>
      </c>
      <c r="O5116" s="11" t="str">
        <f t="shared" si="79"/>
        <v>Viernes</v>
      </c>
    </row>
    <row r="5117" spans="1:15" x14ac:dyDescent="0.25">
      <c r="A5117" s="4">
        <v>41236</v>
      </c>
      <c r="B5117">
        <v>2</v>
      </c>
      <c r="C5117">
        <v>2</v>
      </c>
      <c r="D5117" s="5" t="s">
        <v>24</v>
      </c>
      <c r="E5117" s="6">
        <v>685.77</v>
      </c>
      <c r="F5117" s="6">
        <v>1201.77</v>
      </c>
      <c r="G5117" s="6">
        <v>1887.54</v>
      </c>
      <c r="H5117" s="6" t="str">
        <f>VLOOKUP(Tabla1[[#This Row],[Caja]],Originales!$I$3:$K$6,2,FALSE)</f>
        <v>Tenerife Sur</v>
      </c>
      <c r="I5117" s="6" t="str">
        <f>VLOOKUP(Tabla1[[#This Row],[Caja]],Originales!$I$3:$K$6,3,FALSE)</f>
        <v>Tenerife</v>
      </c>
      <c r="J5117" s="9" t="str">
        <f>VLOOKUP(Tabla1[[#This Row],[CodigoEmpleado]],Originales!$M$3:$P$13,2,FALSE)</f>
        <v>Ana</v>
      </c>
      <c r="K5117" s="10">
        <f>YEAR(Tabla1[[#This Row],[Fecha]])</f>
        <v>2012</v>
      </c>
      <c r="L5117" s="11">
        <f>MONTH(Tabla1[[#This Row],[Fecha]])</f>
        <v>11</v>
      </c>
      <c r="M5117" s="11">
        <f>DAY(Tabla1[[#This Row],[Fecha]])</f>
        <v>23</v>
      </c>
      <c r="N5117" s="11">
        <f>WEEKDAY(Tabla1[[#This Row],[Fecha]],2)</f>
        <v>5</v>
      </c>
      <c r="O5117" s="11" t="str">
        <f t="shared" si="79"/>
        <v>Viernes</v>
      </c>
    </row>
    <row r="5118" spans="1:15" x14ac:dyDescent="0.25">
      <c r="A5118" s="4">
        <v>41236</v>
      </c>
      <c r="B5118">
        <v>3</v>
      </c>
      <c r="C5118">
        <v>1</v>
      </c>
      <c r="D5118" s="5" t="s">
        <v>30</v>
      </c>
      <c r="E5118" s="6">
        <v>625.85</v>
      </c>
      <c r="F5118" s="6">
        <v>973.25</v>
      </c>
      <c r="G5118" s="6">
        <v>1599.1</v>
      </c>
      <c r="H5118" s="6" t="str">
        <f>VLOOKUP(Tabla1[[#This Row],[Caja]],Originales!$I$3:$K$6,2,FALSE)</f>
        <v>Las Canteras</v>
      </c>
      <c r="I5118" s="6" t="str">
        <f>VLOOKUP(Tabla1[[#This Row],[Caja]],Originales!$I$3:$K$6,3,FALSE)</f>
        <v>Las Palmas</v>
      </c>
      <c r="J5118" s="9" t="str">
        <f>VLOOKUP(Tabla1[[#This Row],[CodigoEmpleado]],Originales!$M$3:$P$13,2,FALSE)</f>
        <v>Juan</v>
      </c>
      <c r="K5118" s="10">
        <f>YEAR(Tabla1[[#This Row],[Fecha]])</f>
        <v>2012</v>
      </c>
      <c r="L5118" s="11">
        <f>MONTH(Tabla1[[#This Row],[Fecha]])</f>
        <v>11</v>
      </c>
      <c r="M5118" s="11">
        <f>DAY(Tabla1[[#This Row],[Fecha]])</f>
        <v>23</v>
      </c>
      <c r="N5118" s="11">
        <f>WEEKDAY(Tabla1[[#This Row],[Fecha]],2)</f>
        <v>5</v>
      </c>
      <c r="O5118" s="11" t="str">
        <f t="shared" si="79"/>
        <v>Viernes</v>
      </c>
    </row>
    <row r="5119" spans="1:15" x14ac:dyDescent="0.25">
      <c r="A5119" s="4">
        <v>41236</v>
      </c>
      <c r="B5119">
        <v>3</v>
      </c>
      <c r="C5119">
        <v>2</v>
      </c>
      <c r="D5119" s="5" t="s">
        <v>16</v>
      </c>
      <c r="E5119" s="6">
        <v>667.6</v>
      </c>
      <c r="F5119" s="6">
        <v>1163.51</v>
      </c>
      <c r="G5119" s="6">
        <v>1831.11</v>
      </c>
      <c r="H5119" s="6" t="str">
        <f>VLOOKUP(Tabla1[[#This Row],[Caja]],Originales!$I$3:$K$6,2,FALSE)</f>
        <v>Las Canteras</v>
      </c>
      <c r="I5119" s="6" t="str">
        <f>VLOOKUP(Tabla1[[#This Row],[Caja]],Originales!$I$3:$K$6,3,FALSE)</f>
        <v>Las Palmas</v>
      </c>
      <c r="J5119" s="9" t="str">
        <f>VLOOKUP(Tabla1[[#This Row],[CodigoEmpleado]],Originales!$M$3:$P$13,2,FALSE)</f>
        <v>Jorge</v>
      </c>
      <c r="K5119" s="10">
        <f>YEAR(Tabla1[[#This Row],[Fecha]])</f>
        <v>2012</v>
      </c>
      <c r="L5119" s="11">
        <f>MONTH(Tabla1[[#This Row],[Fecha]])</f>
        <v>11</v>
      </c>
      <c r="M5119" s="11">
        <f>DAY(Tabla1[[#This Row],[Fecha]])</f>
        <v>23</v>
      </c>
      <c r="N5119" s="11">
        <f>WEEKDAY(Tabla1[[#This Row],[Fecha]],2)</f>
        <v>5</v>
      </c>
      <c r="O5119" s="11" t="str">
        <f t="shared" si="79"/>
        <v>Viernes</v>
      </c>
    </row>
    <row r="5120" spans="1:15" x14ac:dyDescent="0.25">
      <c r="A5120" s="4">
        <v>41236</v>
      </c>
      <c r="B5120">
        <v>4</v>
      </c>
      <c r="C5120">
        <v>1</v>
      </c>
      <c r="D5120" s="5" t="s">
        <v>22</v>
      </c>
      <c r="E5120" s="6">
        <v>610.39</v>
      </c>
      <c r="F5120" s="6">
        <v>1067.29</v>
      </c>
      <c r="G5120" s="6">
        <v>1677.68</v>
      </c>
      <c r="H5120" s="6" t="str">
        <f>VLOOKUP(Tabla1[[#This Row],[Caja]],Originales!$I$3:$K$6,2,FALSE)</f>
        <v>Telde</v>
      </c>
      <c r="I5120" s="6" t="str">
        <f>VLOOKUP(Tabla1[[#This Row],[Caja]],Originales!$I$3:$K$6,3,FALSE)</f>
        <v>Las Palmas</v>
      </c>
      <c r="J5120" s="9" t="str">
        <f>VLOOKUP(Tabla1[[#This Row],[CodigoEmpleado]],Originales!$M$3:$P$13,2,FALSE)</f>
        <v>Paco</v>
      </c>
      <c r="K5120" s="10">
        <f>YEAR(Tabla1[[#This Row],[Fecha]])</f>
        <v>2012</v>
      </c>
      <c r="L5120" s="11">
        <f>MONTH(Tabla1[[#This Row],[Fecha]])</f>
        <v>11</v>
      </c>
      <c r="M5120" s="11">
        <f>DAY(Tabla1[[#This Row],[Fecha]])</f>
        <v>23</v>
      </c>
      <c r="N5120" s="11">
        <f>WEEKDAY(Tabla1[[#This Row],[Fecha]],2)</f>
        <v>5</v>
      </c>
      <c r="O5120" s="11" t="str">
        <f t="shared" si="79"/>
        <v>Viernes</v>
      </c>
    </row>
    <row r="5121" spans="1:15" x14ac:dyDescent="0.25">
      <c r="A5121" s="4">
        <v>41236</v>
      </c>
      <c r="B5121">
        <v>4</v>
      </c>
      <c r="C5121">
        <v>2</v>
      </c>
      <c r="D5121" s="5" t="s">
        <v>27</v>
      </c>
      <c r="E5121" s="6">
        <v>655.6</v>
      </c>
      <c r="F5121" s="6">
        <v>1014.47</v>
      </c>
      <c r="G5121" s="6">
        <v>1670.07</v>
      </c>
      <c r="H5121" s="6" t="str">
        <f>VLOOKUP(Tabla1[[#This Row],[Caja]],Originales!$I$3:$K$6,2,FALSE)</f>
        <v>Telde</v>
      </c>
      <c r="I5121" s="6" t="str">
        <f>VLOOKUP(Tabla1[[#This Row],[Caja]],Originales!$I$3:$K$6,3,FALSE)</f>
        <v>Las Palmas</v>
      </c>
      <c r="J5121" s="9" t="str">
        <f>VLOOKUP(Tabla1[[#This Row],[CodigoEmpleado]],Originales!$M$3:$P$13,2,FALSE)</f>
        <v>Bea</v>
      </c>
      <c r="K5121" s="10">
        <f>YEAR(Tabla1[[#This Row],[Fecha]])</f>
        <v>2012</v>
      </c>
      <c r="L5121" s="11">
        <f>MONTH(Tabla1[[#This Row],[Fecha]])</f>
        <v>11</v>
      </c>
      <c r="M5121" s="11">
        <f>DAY(Tabla1[[#This Row],[Fecha]])</f>
        <v>23</v>
      </c>
      <c r="N5121" s="11">
        <f>WEEKDAY(Tabla1[[#This Row],[Fecha]],2)</f>
        <v>5</v>
      </c>
      <c r="O5121" s="11" t="str">
        <f t="shared" si="79"/>
        <v>Viernes</v>
      </c>
    </row>
    <row r="5122" spans="1:15" x14ac:dyDescent="0.25">
      <c r="A5122" s="4">
        <v>41237</v>
      </c>
      <c r="B5122">
        <v>1</v>
      </c>
      <c r="C5122">
        <v>1</v>
      </c>
      <c r="D5122" s="5" t="s">
        <v>32</v>
      </c>
      <c r="E5122" s="6">
        <v>503.23</v>
      </c>
      <c r="F5122" s="6">
        <v>1052.77</v>
      </c>
      <c r="G5122" s="6">
        <v>1556</v>
      </c>
      <c r="H5122" s="6" t="str">
        <f>VLOOKUP(Tabla1[[#This Row],[Caja]],Originales!$I$3:$K$6,2,FALSE)</f>
        <v>Tenerife Norte</v>
      </c>
      <c r="I5122" s="6" t="str">
        <f>VLOOKUP(Tabla1[[#This Row],[Caja]],Originales!$I$3:$K$6,3,FALSE)</f>
        <v>Tenerife</v>
      </c>
      <c r="J5122" s="9" t="str">
        <f>VLOOKUP(Tabla1[[#This Row],[CodigoEmpleado]],Originales!$M$3:$P$13,2,FALSE)</f>
        <v>Ana</v>
      </c>
      <c r="K5122" s="10">
        <f>YEAR(Tabla1[[#This Row],[Fecha]])</f>
        <v>2012</v>
      </c>
      <c r="L5122" s="11">
        <f>MONTH(Tabla1[[#This Row],[Fecha]])</f>
        <v>11</v>
      </c>
      <c r="M5122" s="11">
        <f>DAY(Tabla1[[#This Row],[Fecha]])</f>
        <v>24</v>
      </c>
      <c r="N5122" s="11">
        <f>WEEKDAY(Tabla1[[#This Row],[Fecha]],2)</f>
        <v>6</v>
      </c>
      <c r="O5122" s="11" t="str">
        <f t="shared" ref="O5122:O5185" si="80">IF(N5122=1,"Lunes",IF(N5122=2,"Martes",IF(N5122=3,"Miércoles",IF(N5122=4,"Jueves",IF(N5122=5,"Viernes",IF(N5122=6,"Sábado","Domingo"))))))</f>
        <v>Sábado</v>
      </c>
    </row>
    <row r="5123" spans="1:15" x14ac:dyDescent="0.25">
      <c r="A5123" s="4">
        <v>41237</v>
      </c>
      <c r="B5123">
        <v>1</v>
      </c>
      <c r="C5123">
        <v>2</v>
      </c>
      <c r="D5123" s="5" t="s">
        <v>37</v>
      </c>
      <c r="E5123" s="6">
        <v>643.98</v>
      </c>
      <c r="F5123" s="6">
        <v>1250.1300000000001</v>
      </c>
      <c r="G5123" s="6">
        <v>1894.11</v>
      </c>
      <c r="H5123" s="6" t="str">
        <f>VLOOKUP(Tabla1[[#This Row],[Caja]],Originales!$I$3:$K$6,2,FALSE)</f>
        <v>Tenerife Norte</v>
      </c>
      <c r="I5123" s="6" t="str">
        <f>VLOOKUP(Tabla1[[#This Row],[Caja]],Originales!$I$3:$K$6,3,FALSE)</f>
        <v>Tenerife</v>
      </c>
      <c r="J5123" s="9" t="str">
        <f>VLOOKUP(Tabla1[[#This Row],[CodigoEmpleado]],Originales!$M$3:$P$13,2,FALSE)</f>
        <v>Luis</v>
      </c>
      <c r="K5123" s="10">
        <f>YEAR(Tabla1[[#This Row],[Fecha]])</f>
        <v>2012</v>
      </c>
      <c r="L5123" s="11">
        <f>MONTH(Tabla1[[#This Row],[Fecha]])</f>
        <v>11</v>
      </c>
      <c r="M5123" s="11">
        <f>DAY(Tabla1[[#This Row],[Fecha]])</f>
        <v>24</v>
      </c>
      <c r="N5123" s="11">
        <f>WEEKDAY(Tabla1[[#This Row],[Fecha]],2)</f>
        <v>6</v>
      </c>
      <c r="O5123" s="11" t="str">
        <f t="shared" si="80"/>
        <v>Sábado</v>
      </c>
    </row>
    <row r="5124" spans="1:15" x14ac:dyDescent="0.25">
      <c r="A5124" s="4">
        <v>41237</v>
      </c>
      <c r="B5124">
        <v>2</v>
      </c>
      <c r="C5124">
        <v>1</v>
      </c>
      <c r="D5124" s="5" t="s">
        <v>40</v>
      </c>
      <c r="E5124" s="6">
        <v>542.13</v>
      </c>
      <c r="F5124" s="6">
        <v>972.16</v>
      </c>
      <c r="G5124" s="6">
        <v>1514.29</v>
      </c>
      <c r="H5124" s="6" t="str">
        <f>VLOOKUP(Tabla1[[#This Row],[Caja]],Originales!$I$3:$K$6,2,FALSE)</f>
        <v>Tenerife Sur</v>
      </c>
      <c r="I5124" s="6" t="str">
        <f>VLOOKUP(Tabla1[[#This Row],[Caja]],Originales!$I$3:$K$6,3,FALSE)</f>
        <v>Tenerife</v>
      </c>
      <c r="J5124" s="9" t="str">
        <f>VLOOKUP(Tabla1[[#This Row],[CodigoEmpleado]],Originales!$M$3:$P$13,2,FALSE)</f>
        <v>Pepe</v>
      </c>
      <c r="K5124" s="10">
        <f>YEAR(Tabla1[[#This Row],[Fecha]])</f>
        <v>2012</v>
      </c>
      <c r="L5124" s="11">
        <f>MONTH(Tabla1[[#This Row],[Fecha]])</f>
        <v>11</v>
      </c>
      <c r="M5124" s="11">
        <f>DAY(Tabla1[[#This Row],[Fecha]])</f>
        <v>24</v>
      </c>
      <c r="N5124" s="11">
        <f>WEEKDAY(Tabla1[[#This Row],[Fecha]],2)</f>
        <v>6</v>
      </c>
      <c r="O5124" s="11" t="str">
        <f t="shared" si="80"/>
        <v>Sábado</v>
      </c>
    </row>
    <row r="5125" spans="1:15" x14ac:dyDescent="0.25">
      <c r="A5125" s="4">
        <v>41237</v>
      </c>
      <c r="B5125">
        <v>2</v>
      </c>
      <c r="C5125">
        <v>2</v>
      </c>
      <c r="D5125" s="5" t="s">
        <v>41</v>
      </c>
      <c r="E5125" s="6">
        <v>597.51</v>
      </c>
      <c r="F5125" s="6">
        <v>950.6</v>
      </c>
      <c r="G5125" s="6">
        <v>1548.11</v>
      </c>
      <c r="H5125" s="6" t="str">
        <f>VLOOKUP(Tabla1[[#This Row],[Caja]],Originales!$I$3:$K$6,2,FALSE)</f>
        <v>Tenerife Sur</v>
      </c>
      <c r="I5125" s="6" t="str">
        <f>VLOOKUP(Tabla1[[#This Row],[Caja]],Originales!$I$3:$K$6,3,FALSE)</f>
        <v>Tenerife</v>
      </c>
      <c r="J5125" s="9" t="str">
        <f>VLOOKUP(Tabla1[[#This Row],[CodigoEmpleado]],Originales!$M$3:$P$13,2,FALSE)</f>
        <v>Javi</v>
      </c>
      <c r="K5125" s="10">
        <f>YEAR(Tabla1[[#This Row],[Fecha]])</f>
        <v>2012</v>
      </c>
      <c r="L5125" s="11">
        <f>MONTH(Tabla1[[#This Row],[Fecha]])</f>
        <v>11</v>
      </c>
      <c r="M5125" s="11">
        <f>DAY(Tabla1[[#This Row],[Fecha]])</f>
        <v>24</v>
      </c>
      <c r="N5125" s="11">
        <f>WEEKDAY(Tabla1[[#This Row],[Fecha]],2)</f>
        <v>6</v>
      </c>
      <c r="O5125" s="11" t="str">
        <f t="shared" si="80"/>
        <v>Sábado</v>
      </c>
    </row>
    <row r="5126" spans="1:15" x14ac:dyDescent="0.25">
      <c r="A5126" s="4">
        <v>41237</v>
      </c>
      <c r="B5126">
        <v>3</v>
      </c>
      <c r="C5126">
        <v>1</v>
      </c>
      <c r="D5126" s="5" t="s">
        <v>43</v>
      </c>
      <c r="E5126" s="6">
        <v>673.48</v>
      </c>
      <c r="F5126" s="6">
        <v>1038.43</v>
      </c>
      <c r="G5126" s="6">
        <v>1711.91</v>
      </c>
      <c r="H5126" s="6" t="str">
        <f>VLOOKUP(Tabla1[[#This Row],[Caja]],Originales!$I$3:$K$6,2,FALSE)</f>
        <v>Las Canteras</v>
      </c>
      <c r="I5126" s="6" t="str">
        <f>VLOOKUP(Tabla1[[#This Row],[Caja]],Originales!$I$3:$K$6,3,FALSE)</f>
        <v>Las Palmas</v>
      </c>
      <c r="J5126" s="9" t="str">
        <f>VLOOKUP(Tabla1[[#This Row],[CodigoEmpleado]],Originales!$M$3:$P$13,2,FALSE)</f>
        <v>Jose</v>
      </c>
      <c r="K5126" s="10">
        <f>YEAR(Tabla1[[#This Row],[Fecha]])</f>
        <v>2012</v>
      </c>
      <c r="L5126" s="11">
        <f>MONTH(Tabla1[[#This Row],[Fecha]])</f>
        <v>11</v>
      </c>
      <c r="M5126" s="11">
        <f>DAY(Tabla1[[#This Row],[Fecha]])</f>
        <v>24</v>
      </c>
      <c r="N5126" s="11">
        <f>WEEKDAY(Tabla1[[#This Row],[Fecha]],2)</f>
        <v>6</v>
      </c>
      <c r="O5126" s="11" t="str">
        <f t="shared" si="80"/>
        <v>Sábado</v>
      </c>
    </row>
    <row r="5127" spans="1:15" x14ac:dyDescent="0.25">
      <c r="A5127" s="4">
        <v>41237</v>
      </c>
      <c r="B5127">
        <v>3</v>
      </c>
      <c r="C5127">
        <v>2</v>
      </c>
      <c r="D5127" s="5" t="s">
        <v>47</v>
      </c>
      <c r="E5127" s="6">
        <v>696.51</v>
      </c>
      <c r="F5127" s="6">
        <v>1066.95</v>
      </c>
      <c r="G5127" s="6">
        <v>1763.46</v>
      </c>
      <c r="H5127" s="6" t="str">
        <f>VLOOKUP(Tabla1[[#This Row],[Caja]],Originales!$I$3:$K$6,2,FALSE)</f>
        <v>Las Canteras</v>
      </c>
      <c r="I5127" s="6" t="str">
        <f>VLOOKUP(Tabla1[[#This Row],[Caja]],Originales!$I$3:$K$6,3,FALSE)</f>
        <v>Las Palmas</v>
      </c>
      <c r="J5127" s="9" t="str">
        <f>VLOOKUP(Tabla1[[#This Row],[CodigoEmpleado]],Originales!$M$3:$P$13,2,FALSE)</f>
        <v>Toño</v>
      </c>
      <c r="K5127" s="10">
        <f>YEAR(Tabla1[[#This Row],[Fecha]])</f>
        <v>2012</v>
      </c>
      <c r="L5127" s="11">
        <f>MONTH(Tabla1[[#This Row],[Fecha]])</f>
        <v>11</v>
      </c>
      <c r="M5127" s="11">
        <f>DAY(Tabla1[[#This Row],[Fecha]])</f>
        <v>24</v>
      </c>
      <c r="N5127" s="11">
        <f>WEEKDAY(Tabla1[[#This Row],[Fecha]],2)</f>
        <v>6</v>
      </c>
      <c r="O5127" s="11" t="str">
        <f t="shared" si="80"/>
        <v>Sábado</v>
      </c>
    </row>
    <row r="5128" spans="1:15" x14ac:dyDescent="0.25">
      <c r="A5128" s="4">
        <v>41237</v>
      </c>
      <c r="B5128">
        <v>4</v>
      </c>
      <c r="C5128">
        <v>1</v>
      </c>
      <c r="D5128" s="5" t="s">
        <v>24</v>
      </c>
      <c r="E5128" s="6">
        <v>489.72</v>
      </c>
      <c r="F5128" s="6">
        <v>1016.22</v>
      </c>
      <c r="G5128" s="6">
        <v>1505.94</v>
      </c>
      <c r="H5128" s="6" t="str">
        <f>VLOOKUP(Tabla1[[#This Row],[Caja]],Originales!$I$3:$K$6,2,FALSE)</f>
        <v>Telde</v>
      </c>
      <c r="I5128" s="6" t="str">
        <f>VLOOKUP(Tabla1[[#This Row],[Caja]],Originales!$I$3:$K$6,3,FALSE)</f>
        <v>Las Palmas</v>
      </c>
      <c r="J5128" s="9" t="str">
        <f>VLOOKUP(Tabla1[[#This Row],[CodigoEmpleado]],Originales!$M$3:$P$13,2,FALSE)</f>
        <v>Ana</v>
      </c>
      <c r="K5128" s="10">
        <f>YEAR(Tabla1[[#This Row],[Fecha]])</f>
        <v>2012</v>
      </c>
      <c r="L5128" s="11">
        <f>MONTH(Tabla1[[#This Row],[Fecha]])</f>
        <v>11</v>
      </c>
      <c r="M5128" s="11">
        <f>DAY(Tabla1[[#This Row],[Fecha]])</f>
        <v>24</v>
      </c>
      <c r="N5128" s="11">
        <f>WEEKDAY(Tabla1[[#This Row],[Fecha]],2)</f>
        <v>6</v>
      </c>
      <c r="O5128" s="11" t="str">
        <f t="shared" si="80"/>
        <v>Sábado</v>
      </c>
    </row>
    <row r="5129" spans="1:15" x14ac:dyDescent="0.25">
      <c r="A5129" s="4">
        <v>41237</v>
      </c>
      <c r="B5129">
        <v>4</v>
      </c>
      <c r="C5129">
        <v>2</v>
      </c>
      <c r="D5129" s="5" t="s">
        <v>30</v>
      </c>
      <c r="E5129" s="6">
        <v>596.07000000000005</v>
      </c>
      <c r="F5129" s="6">
        <v>1146.8699999999999</v>
      </c>
      <c r="G5129" s="6">
        <v>1742.94</v>
      </c>
      <c r="H5129" s="6" t="str">
        <f>VLOOKUP(Tabla1[[#This Row],[Caja]],Originales!$I$3:$K$6,2,FALSE)</f>
        <v>Telde</v>
      </c>
      <c r="I5129" s="6" t="str">
        <f>VLOOKUP(Tabla1[[#This Row],[Caja]],Originales!$I$3:$K$6,3,FALSE)</f>
        <v>Las Palmas</v>
      </c>
      <c r="J5129" s="9" t="str">
        <f>VLOOKUP(Tabla1[[#This Row],[CodigoEmpleado]],Originales!$M$3:$P$13,2,FALSE)</f>
        <v>Juan</v>
      </c>
      <c r="K5129" s="10">
        <f>YEAR(Tabla1[[#This Row],[Fecha]])</f>
        <v>2012</v>
      </c>
      <c r="L5129" s="11">
        <f>MONTH(Tabla1[[#This Row],[Fecha]])</f>
        <v>11</v>
      </c>
      <c r="M5129" s="11">
        <f>DAY(Tabla1[[#This Row],[Fecha]])</f>
        <v>24</v>
      </c>
      <c r="N5129" s="11">
        <f>WEEKDAY(Tabla1[[#This Row],[Fecha]],2)</f>
        <v>6</v>
      </c>
      <c r="O5129" s="11" t="str">
        <f t="shared" si="80"/>
        <v>Sábado</v>
      </c>
    </row>
    <row r="5130" spans="1:15" x14ac:dyDescent="0.25">
      <c r="A5130" s="4">
        <v>41238</v>
      </c>
      <c r="B5130">
        <v>1</v>
      </c>
      <c r="C5130">
        <v>1</v>
      </c>
      <c r="D5130" s="5" t="s">
        <v>16</v>
      </c>
      <c r="E5130" s="6">
        <v>638.11</v>
      </c>
      <c r="F5130" s="6">
        <v>1100.52</v>
      </c>
      <c r="G5130" s="6">
        <v>1738.63</v>
      </c>
      <c r="H5130" s="6" t="str">
        <f>VLOOKUP(Tabla1[[#This Row],[Caja]],Originales!$I$3:$K$6,2,FALSE)</f>
        <v>Tenerife Norte</v>
      </c>
      <c r="I5130" s="6" t="str">
        <f>VLOOKUP(Tabla1[[#This Row],[Caja]],Originales!$I$3:$K$6,3,FALSE)</f>
        <v>Tenerife</v>
      </c>
      <c r="J5130" s="9" t="str">
        <f>VLOOKUP(Tabla1[[#This Row],[CodigoEmpleado]],Originales!$M$3:$P$13,2,FALSE)</f>
        <v>Jorge</v>
      </c>
      <c r="K5130" s="10">
        <f>YEAR(Tabla1[[#This Row],[Fecha]])</f>
        <v>2012</v>
      </c>
      <c r="L5130" s="11">
        <f>MONTH(Tabla1[[#This Row],[Fecha]])</f>
        <v>11</v>
      </c>
      <c r="M5130" s="11">
        <f>DAY(Tabla1[[#This Row],[Fecha]])</f>
        <v>25</v>
      </c>
      <c r="N5130" s="11">
        <f>WEEKDAY(Tabla1[[#This Row],[Fecha]],2)</f>
        <v>7</v>
      </c>
      <c r="O5130" s="11" t="str">
        <f t="shared" si="80"/>
        <v>Domingo</v>
      </c>
    </row>
    <row r="5131" spans="1:15" x14ac:dyDescent="0.25">
      <c r="A5131" s="4">
        <v>41238</v>
      </c>
      <c r="B5131">
        <v>1</v>
      </c>
      <c r="C5131">
        <v>2</v>
      </c>
      <c r="D5131" s="5" t="s">
        <v>22</v>
      </c>
      <c r="E5131" s="6">
        <v>637.33000000000004</v>
      </c>
      <c r="F5131" s="6">
        <v>1097.3900000000001</v>
      </c>
      <c r="G5131" s="6">
        <v>1734.72</v>
      </c>
      <c r="H5131" s="6" t="str">
        <f>VLOOKUP(Tabla1[[#This Row],[Caja]],Originales!$I$3:$K$6,2,FALSE)</f>
        <v>Tenerife Norte</v>
      </c>
      <c r="I5131" s="6" t="str">
        <f>VLOOKUP(Tabla1[[#This Row],[Caja]],Originales!$I$3:$K$6,3,FALSE)</f>
        <v>Tenerife</v>
      </c>
      <c r="J5131" s="9" t="str">
        <f>VLOOKUP(Tabla1[[#This Row],[CodigoEmpleado]],Originales!$M$3:$P$13,2,FALSE)</f>
        <v>Paco</v>
      </c>
      <c r="K5131" s="10">
        <f>YEAR(Tabla1[[#This Row],[Fecha]])</f>
        <v>2012</v>
      </c>
      <c r="L5131" s="11">
        <f>MONTH(Tabla1[[#This Row],[Fecha]])</f>
        <v>11</v>
      </c>
      <c r="M5131" s="11">
        <f>DAY(Tabla1[[#This Row],[Fecha]])</f>
        <v>25</v>
      </c>
      <c r="N5131" s="11">
        <f>WEEKDAY(Tabla1[[#This Row],[Fecha]],2)</f>
        <v>7</v>
      </c>
      <c r="O5131" s="11" t="str">
        <f t="shared" si="80"/>
        <v>Domingo</v>
      </c>
    </row>
    <row r="5132" spans="1:15" x14ac:dyDescent="0.25">
      <c r="A5132" s="4">
        <v>41238</v>
      </c>
      <c r="B5132">
        <v>2</v>
      </c>
      <c r="C5132">
        <v>1</v>
      </c>
      <c r="D5132" s="5" t="s">
        <v>27</v>
      </c>
      <c r="E5132" s="6">
        <v>573.16</v>
      </c>
      <c r="F5132" s="6">
        <v>1083.05</v>
      </c>
      <c r="G5132" s="6">
        <v>1656.21</v>
      </c>
      <c r="H5132" s="6" t="str">
        <f>VLOOKUP(Tabla1[[#This Row],[Caja]],Originales!$I$3:$K$6,2,FALSE)</f>
        <v>Tenerife Sur</v>
      </c>
      <c r="I5132" s="6" t="str">
        <f>VLOOKUP(Tabla1[[#This Row],[Caja]],Originales!$I$3:$K$6,3,FALSE)</f>
        <v>Tenerife</v>
      </c>
      <c r="J5132" s="9" t="str">
        <f>VLOOKUP(Tabla1[[#This Row],[CodigoEmpleado]],Originales!$M$3:$P$13,2,FALSE)</f>
        <v>Bea</v>
      </c>
      <c r="K5132" s="10">
        <f>YEAR(Tabla1[[#This Row],[Fecha]])</f>
        <v>2012</v>
      </c>
      <c r="L5132" s="11">
        <f>MONTH(Tabla1[[#This Row],[Fecha]])</f>
        <v>11</v>
      </c>
      <c r="M5132" s="11">
        <f>DAY(Tabla1[[#This Row],[Fecha]])</f>
        <v>25</v>
      </c>
      <c r="N5132" s="11">
        <f>WEEKDAY(Tabla1[[#This Row],[Fecha]],2)</f>
        <v>7</v>
      </c>
      <c r="O5132" s="11" t="str">
        <f t="shared" si="80"/>
        <v>Domingo</v>
      </c>
    </row>
    <row r="5133" spans="1:15" x14ac:dyDescent="0.25">
      <c r="A5133" s="4">
        <v>41238</v>
      </c>
      <c r="B5133">
        <v>2</v>
      </c>
      <c r="C5133">
        <v>2</v>
      </c>
      <c r="D5133" s="5" t="s">
        <v>32</v>
      </c>
      <c r="E5133" s="6">
        <v>641.84</v>
      </c>
      <c r="F5133" s="6">
        <v>1157.51</v>
      </c>
      <c r="G5133" s="6">
        <v>1799.35</v>
      </c>
      <c r="H5133" s="6" t="str">
        <f>VLOOKUP(Tabla1[[#This Row],[Caja]],Originales!$I$3:$K$6,2,FALSE)</f>
        <v>Tenerife Sur</v>
      </c>
      <c r="I5133" s="6" t="str">
        <f>VLOOKUP(Tabla1[[#This Row],[Caja]],Originales!$I$3:$K$6,3,FALSE)</f>
        <v>Tenerife</v>
      </c>
      <c r="J5133" s="9" t="str">
        <f>VLOOKUP(Tabla1[[#This Row],[CodigoEmpleado]],Originales!$M$3:$P$13,2,FALSE)</f>
        <v>Ana</v>
      </c>
      <c r="K5133" s="10">
        <f>YEAR(Tabla1[[#This Row],[Fecha]])</f>
        <v>2012</v>
      </c>
      <c r="L5133" s="11">
        <f>MONTH(Tabla1[[#This Row],[Fecha]])</f>
        <v>11</v>
      </c>
      <c r="M5133" s="11">
        <f>DAY(Tabla1[[#This Row],[Fecha]])</f>
        <v>25</v>
      </c>
      <c r="N5133" s="11">
        <f>WEEKDAY(Tabla1[[#This Row],[Fecha]],2)</f>
        <v>7</v>
      </c>
      <c r="O5133" s="11" t="str">
        <f t="shared" si="80"/>
        <v>Domingo</v>
      </c>
    </row>
    <row r="5134" spans="1:15" x14ac:dyDescent="0.25">
      <c r="A5134" s="4">
        <v>41238</v>
      </c>
      <c r="B5134">
        <v>3</v>
      </c>
      <c r="C5134">
        <v>1</v>
      </c>
      <c r="D5134" s="5" t="s">
        <v>37</v>
      </c>
      <c r="E5134" s="6">
        <v>575.80999999999995</v>
      </c>
      <c r="F5134" s="6">
        <v>939.17</v>
      </c>
      <c r="G5134" s="6">
        <v>1514.98</v>
      </c>
      <c r="H5134" s="6" t="str">
        <f>VLOOKUP(Tabla1[[#This Row],[Caja]],Originales!$I$3:$K$6,2,FALSE)</f>
        <v>Las Canteras</v>
      </c>
      <c r="I5134" s="6" t="str">
        <f>VLOOKUP(Tabla1[[#This Row],[Caja]],Originales!$I$3:$K$6,3,FALSE)</f>
        <v>Las Palmas</v>
      </c>
      <c r="J5134" s="9" t="str">
        <f>VLOOKUP(Tabla1[[#This Row],[CodigoEmpleado]],Originales!$M$3:$P$13,2,FALSE)</f>
        <v>Luis</v>
      </c>
      <c r="K5134" s="10">
        <f>YEAR(Tabla1[[#This Row],[Fecha]])</f>
        <v>2012</v>
      </c>
      <c r="L5134" s="11">
        <f>MONTH(Tabla1[[#This Row],[Fecha]])</f>
        <v>11</v>
      </c>
      <c r="M5134" s="11">
        <f>DAY(Tabla1[[#This Row],[Fecha]])</f>
        <v>25</v>
      </c>
      <c r="N5134" s="11">
        <f>WEEKDAY(Tabla1[[#This Row],[Fecha]],2)</f>
        <v>7</v>
      </c>
      <c r="O5134" s="11" t="str">
        <f t="shared" si="80"/>
        <v>Domingo</v>
      </c>
    </row>
    <row r="5135" spans="1:15" x14ac:dyDescent="0.25">
      <c r="A5135" s="4">
        <v>41238</v>
      </c>
      <c r="B5135">
        <v>3</v>
      </c>
      <c r="C5135">
        <v>2</v>
      </c>
      <c r="D5135" s="5" t="s">
        <v>40</v>
      </c>
      <c r="E5135" s="6">
        <v>739.34</v>
      </c>
      <c r="F5135" s="6">
        <v>1179.69</v>
      </c>
      <c r="G5135" s="6">
        <v>1919.03</v>
      </c>
      <c r="H5135" s="6" t="str">
        <f>VLOOKUP(Tabla1[[#This Row],[Caja]],Originales!$I$3:$K$6,2,FALSE)</f>
        <v>Las Canteras</v>
      </c>
      <c r="I5135" s="6" t="str">
        <f>VLOOKUP(Tabla1[[#This Row],[Caja]],Originales!$I$3:$K$6,3,FALSE)</f>
        <v>Las Palmas</v>
      </c>
      <c r="J5135" s="9" t="str">
        <f>VLOOKUP(Tabla1[[#This Row],[CodigoEmpleado]],Originales!$M$3:$P$13,2,FALSE)</f>
        <v>Pepe</v>
      </c>
      <c r="K5135" s="10">
        <f>YEAR(Tabla1[[#This Row],[Fecha]])</f>
        <v>2012</v>
      </c>
      <c r="L5135" s="11">
        <f>MONTH(Tabla1[[#This Row],[Fecha]])</f>
        <v>11</v>
      </c>
      <c r="M5135" s="11">
        <f>DAY(Tabla1[[#This Row],[Fecha]])</f>
        <v>25</v>
      </c>
      <c r="N5135" s="11">
        <f>WEEKDAY(Tabla1[[#This Row],[Fecha]],2)</f>
        <v>7</v>
      </c>
      <c r="O5135" s="11" t="str">
        <f t="shared" si="80"/>
        <v>Domingo</v>
      </c>
    </row>
    <row r="5136" spans="1:15" x14ac:dyDescent="0.25">
      <c r="A5136" s="4">
        <v>41238</v>
      </c>
      <c r="B5136">
        <v>4</v>
      </c>
      <c r="C5136">
        <v>1</v>
      </c>
      <c r="D5136" s="5" t="s">
        <v>41</v>
      </c>
      <c r="E5136" s="6">
        <v>606.89</v>
      </c>
      <c r="F5136" s="6">
        <v>1106.56</v>
      </c>
      <c r="G5136" s="6">
        <v>1713.45</v>
      </c>
      <c r="H5136" s="6" t="str">
        <f>VLOOKUP(Tabla1[[#This Row],[Caja]],Originales!$I$3:$K$6,2,FALSE)</f>
        <v>Telde</v>
      </c>
      <c r="I5136" s="6" t="str">
        <f>VLOOKUP(Tabla1[[#This Row],[Caja]],Originales!$I$3:$K$6,3,FALSE)</f>
        <v>Las Palmas</v>
      </c>
      <c r="J5136" s="9" t="str">
        <f>VLOOKUP(Tabla1[[#This Row],[CodigoEmpleado]],Originales!$M$3:$P$13,2,FALSE)</f>
        <v>Javi</v>
      </c>
      <c r="K5136" s="10">
        <f>YEAR(Tabla1[[#This Row],[Fecha]])</f>
        <v>2012</v>
      </c>
      <c r="L5136" s="11">
        <f>MONTH(Tabla1[[#This Row],[Fecha]])</f>
        <v>11</v>
      </c>
      <c r="M5136" s="11">
        <f>DAY(Tabla1[[#This Row],[Fecha]])</f>
        <v>25</v>
      </c>
      <c r="N5136" s="11">
        <f>WEEKDAY(Tabla1[[#This Row],[Fecha]],2)</f>
        <v>7</v>
      </c>
      <c r="O5136" s="11" t="str">
        <f t="shared" si="80"/>
        <v>Domingo</v>
      </c>
    </row>
    <row r="5137" spans="1:15" x14ac:dyDescent="0.25">
      <c r="A5137" s="4">
        <v>41238</v>
      </c>
      <c r="B5137">
        <v>4</v>
      </c>
      <c r="C5137">
        <v>2</v>
      </c>
      <c r="D5137" s="5" t="s">
        <v>43</v>
      </c>
      <c r="E5137" s="6">
        <v>542.24</v>
      </c>
      <c r="F5137" s="6">
        <v>1121.77</v>
      </c>
      <c r="G5137" s="6">
        <v>1664.01</v>
      </c>
      <c r="H5137" s="6" t="str">
        <f>VLOOKUP(Tabla1[[#This Row],[Caja]],Originales!$I$3:$K$6,2,FALSE)</f>
        <v>Telde</v>
      </c>
      <c r="I5137" s="6" t="str">
        <f>VLOOKUP(Tabla1[[#This Row],[Caja]],Originales!$I$3:$K$6,3,FALSE)</f>
        <v>Las Palmas</v>
      </c>
      <c r="J5137" s="9" t="str">
        <f>VLOOKUP(Tabla1[[#This Row],[CodigoEmpleado]],Originales!$M$3:$P$13,2,FALSE)</f>
        <v>Jose</v>
      </c>
      <c r="K5137" s="10">
        <f>YEAR(Tabla1[[#This Row],[Fecha]])</f>
        <v>2012</v>
      </c>
      <c r="L5137" s="11">
        <f>MONTH(Tabla1[[#This Row],[Fecha]])</f>
        <v>11</v>
      </c>
      <c r="M5137" s="11">
        <f>DAY(Tabla1[[#This Row],[Fecha]])</f>
        <v>25</v>
      </c>
      <c r="N5137" s="11">
        <f>WEEKDAY(Tabla1[[#This Row],[Fecha]],2)</f>
        <v>7</v>
      </c>
      <c r="O5137" s="11" t="str">
        <f t="shared" si="80"/>
        <v>Domingo</v>
      </c>
    </row>
    <row r="5138" spans="1:15" x14ac:dyDescent="0.25">
      <c r="A5138" s="4">
        <v>41239</v>
      </c>
      <c r="B5138">
        <v>1</v>
      </c>
      <c r="C5138">
        <v>1</v>
      </c>
      <c r="D5138" s="5" t="s">
        <v>47</v>
      </c>
      <c r="E5138" s="6">
        <v>533.98</v>
      </c>
      <c r="F5138" s="6">
        <v>1108.3699999999999</v>
      </c>
      <c r="G5138" s="6">
        <v>1642.35</v>
      </c>
      <c r="H5138" s="6" t="str">
        <f>VLOOKUP(Tabla1[[#This Row],[Caja]],Originales!$I$3:$K$6,2,FALSE)</f>
        <v>Tenerife Norte</v>
      </c>
      <c r="I5138" s="6" t="str">
        <f>VLOOKUP(Tabla1[[#This Row],[Caja]],Originales!$I$3:$K$6,3,FALSE)</f>
        <v>Tenerife</v>
      </c>
      <c r="J5138" s="9" t="str">
        <f>VLOOKUP(Tabla1[[#This Row],[CodigoEmpleado]],Originales!$M$3:$P$13,2,FALSE)</f>
        <v>Toño</v>
      </c>
      <c r="K5138" s="10">
        <f>YEAR(Tabla1[[#This Row],[Fecha]])</f>
        <v>2012</v>
      </c>
      <c r="L5138" s="11">
        <f>MONTH(Tabla1[[#This Row],[Fecha]])</f>
        <v>11</v>
      </c>
      <c r="M5138" s="11">
        <f>DAY(Tabla1[[#This Row],[Fecha]])</f>
        <v>26</v>
      </c>
      <c r="N5138" s="11">
        <f>WEEKDAY(Tabla1[[#This Row],[Fecha]],2)</f>
        <v>1</v>
      </c>
      <c r="O5138" s="11" t="str">
        <f t="shared" si="80"/>
        <v>Lunes</v>
      </c>
    </row>
    <row r="5139" spans="1:15" x14ac:dyDescent="0.25">
      <c r="A5139" s="4">
        <v>41239</v>
      </c>
      <c r="B5139">
        <v>1</v>
      </c>
      <c r="C5139">
        <v>2</v>
      </c>
      <c r="D5139" s="5" t="s">
        <v>24</v>
      </c>
      <c r="E5139" s="6">
        <v>604.16999999999996</v>
      </c>
      <c r="F5139" s="6">
        <v>1244.3499999999999</v>
      </c>
      <c r="G5139" s="6">
        <v>1848.52</v>
      </c>
      <c r="H5139" s="6" t="str">
        <f>VLOOKUP(Tabla1[[#This Row],[Caja]],Originales!$I$3:$K$6,2,FALSE)</f>
        <v>Tenerife Norte</v>
      </c>
      <c r="I5139" s="6" t="str">
        <f>VLOOKUP(Tabla1[[#This Row],[Caja]],Originales!$I$3:$K$6,3,FALSE)</f>
        <v>Tenerife</v>
      </c>
      <c r="J5139" s="9" t="str">
        <f>VLOOKUP(Tabla1[[#This Row],[CodigoEmpleado]],Originales!$M$3:$P$13,2,FALSE)</f>
        <v>Ana</v>
      </c>
      <c r="K5139" s="10">
        <f>YEAR(Tabla1[[#This Row],[Fecha]])</f>
        <v>2012</v>
      </c>
      <c r="L5139" s="11">
        <f>MONTH(Tabla1[[#This Row],[Fecha]])</f>
        <v>11</v>
      </c>
      <c r="M5139" s="11">
        <f>DAY(Tabla1[[#This Row],[Fecha]])</f>
        <v>26</v>
      </c>
      <c r="N5139" s="11">
        <f>WEEKDAY(Tabla1[[#This Row],[Fecha]],2)</f>
        <v>1</v>
      </c>
      <c r="O5139" s="11" t="str">
        <f t="shared" si="80"/>
        <v>Lunes</v>
      </c>
    </row>
    <row r="5140" spans="1:15" x14ac:dyDescent="0.25">
      <c r="A5140" s="4">
        <v>41239</v>
      </c>
      <c r="B5140">
        <v>2</v>
      </c>
      <c r="C5140">
        <v>1</v>
      </c>
      <c r="D5140" s="5" t="s">
        <v>30</v>
      </c>
      <c r="E5140" s="6">
        <v>644.67999999999995</v>
      </c>
      <c r="F5140" s="6">
        <v>1030.82</v>
      </c>
      <c r="G5140" s="6">
        <v>1675.5</v>
      </c>
      <c r="H5140" s="6" t="str">
        <f>VLOOKUP(Tabla1[[#This Row],[Caja]],Originales!$I$3:$K$6,2,FALSE)</f>
        <v>Tenerife Sur</v>
      </c>
      <c r="I5140" s="6" t="str">
        <f>VLOOKUP(Tabla1[[#This Row],[Caja]],Originales!$I$3:$K$6,3,FALSE)</f>
        <v>Tenerife</v>
      </c>
      <c r="J5140" s="9" t="str">
        <f>VLOOKUP(Tabla1[[#This Row],[CodigoEmpleado]],Originales!$M$3:$P$13,2,FALSE)</f>
        <v>Juan</v>
      </c>
      <c r="K5140" s="10">
        <f>YEAR(Tabla1[[#This Row],[Fecha]])</f>
        <v>2012</v>
      </c>
      <c r="L5140" s="11">
        <f>MONTH(Tabla1[[#This Row],[Fecha]])</f>
        <v>11</v>
      </c>
      <c r="M5140" s="11">
        <f>DAY(Tabla1[[#This Row],[Fecha]])</f>
        <v>26</v>
      </c>
      <c r="N5140" s="11">
        <f>WEEKDAY(Tabla1[[#This Row],[Fecha]],2)</f>
        <v>1</v>
      </c>
      <c r="O5140" s="11" t="str">
        <f t="shared" si="80"/>
        <v>Lunes</v>
      </c>
    </row>
    <row r="5141" spans="1:15" x14ac:dyDescent="0.25">
      <c r="A5141" s="4">
        <v>41239</v>
      </c>
      <c r="B5141">
        <v>2</v>
      </c>
      <c r="C5141">
        <v>2</v>
      </c>
      <c r="D5141" s="5" t="s">
        <v>16</v>
      </c>
      <c r="E5141" s="6">
        <v>674.92</v>
      </c>
      <c r="F5141" s="6">
        <v>1023.05</v>
      </c>
      <c r="G5141" s="6">
        <v>1697.97</v>
      </c>
      <c r="H5141" s="6" t="str">
        <f>VLOOKUP(Tabla1[[#This Row],[Caja]],Originales!$I$3:$K$6,2,FALSE)</f>
        <v>Tenerife Sur</v>
      </c>
      <c r="I5141" s="6" t="str">
        <f>VLOOKUP(Tabla1[[#This Row],[Caja]],Originales!$I$3:$K$6,3,FALSE)</f>
        <v>Tenerife</v>
      </c>
      <c r="J5141" s="9" t="str">
        <f>VLOOKUP(Tabla1[[#This Row],[CodigoEmpleado]],Originales!$M$3:$P$13,2,FALSE)</f>
        <v>Jorge</v>
      </c>
      <c r="K5141" s="10">
        <f>YEAR(Tabla1[[#This Row],[Fecha]])</f>
        <v>2012</v>
      </c>
      <c r="L5141" s="11">
        <f>MONTH(Tabla1[[#This Row],[Fecha]])</f>
        <v>11</v>
      </c>
      <c r="M5141" s="11">
        <f>DAY(Tabla1[[#This Row],[Fecha]])</f>
        <v>26</v>
      </c>
      <c r="N5141" s="11">
        <f>WEEKDAY(Tabla1[[#This Row],[Fecha]],2)</f>
        <v>1</v>
      </c>
      <c r="O5141" s="11" t="str">
        <f t="shared" si="80"/>
        <v>Lunes</v>
      </c>
    </row>
    <row r="5142" spans="1:15" x14ac:dyDescent="0.25">
      <c r="A5142" s="4">
        <v>41239</v>
      </c>
      <c r="B5142">
        <v>3</v>
      </c>
      <c r="C5142">
        <v>1</v>
      </c>
      <c r="D5142" s="5" t="s">
        <v>22</v>
      </c>
      <c r="E5142" s="6">
        <v>677.4</v>
      </c>
      <c r="F5142" s="6">
        <v>1079.1199999999999</v>
      </c>
      <c r="G5142" s="6">
        <v>1756.52</v>
      </c>
      <c r="H5142" s="6" t="str">
        <f>VLOOKUP(Tabla1[[#This Row],[Caja]],Originales!$I$3:$K$6,2,FALSE)</f>
        <v>Las Canteras</v>
      </c>
      <c r="I5142" s="6" t="str">
        <f>VLOOKUP(Tabla1[[#This Row],[Caja]],Originales!$I$3:$K$6,3,FALSE)</f>
        <v>Las Palmas</v>
      </c>
      <c r="J5142" s="9" t="str">
        <f>VLOOKUP(Tabla1[[#This Row],[CodigoEmpleado]],Originales!$M$3:$P$13,2,FALSE)</f>
        <v>Paco</v>
      </c>
      <c r="K5142" s="10">
        <f>YEAR(Tabla1[[#This Row],[Fecha]])</f>
        <v>2012</v>
      </c>
      <c r="L5142" s="11">
        <f>MONTH(Tabla1[[#This Row],[Fecha]])</f>
        <v>11</v>
      </c>
      <c r="M5142" s="11">
        <f>DAY(Tabla1[[#This Row],[Fecha]])</f>
        <v>26</v>
      </c>
      <c r="N5142" s="11">
        <f>WEEKDAY(Tabla1[[#This Row],[Fecha]],2)</f>
        <v>1</v>
      </c>
      <c r="O5142" s="11" t="str">
        <f t="shared" si="80"/>
        <v>Lunes</v>
      </c>
    </row>
    <row r="5143" spans="1:15" x14ac:dyDescent="0.25">
      <c r="A5143" s="4">
        <v>41239</v>
      </c>
      <c r="B5143">
        <v>3</v>
      </c>
      <c r="C5143">
        <v>2</v>
      </c>
      <c r="D5143" s="5" t="s">
        <v>27</v>
      </c>
      <c r="E5143" s="6">
        <v>633.09</v>
      </c>
      <c r="F5143" s="6">
        <v>1092.21</v>
      </c>
      <c r="G5143" s="6">
        <v>1725.3</v>
      </c>
      <c r="H5143" s="6" t="str">
        <f>VLOOKUP(Tabla1[[#This Row],[Caja]],Originales!$I$3:$K$6,2,FALSE)</f>
        <v>Las Canteras</v>
      </c>
      <c r="I5143" s="6" t="str">
        <f>VLOOKUP(Tabla1[[#This Row],[Caja]],Originales!$I$3:$K$6,3,FALSE)</f>
        <v>Las Palmas</v>
      </c>
      <c r="J5143" s="9" t="str">
        <f>VLOOKUP(Tabla1[[#This Row],[CodigoEmpleado]],Originales!$M$3:$P$13,2,FALSE)</f>
        <v>Bea</v>
      </c>
      <c r="K5143" s="10">
        <f>YEAR(Tabla1[[#This Row],[Fecha]])</f>
        <v>2012</v>
      </c>
      <c r="L5143" s="11">
        <f>MONTH(Tabla1[[#This Row],[Fecha]])</f>
        <v>11</v>
      </c>
      <c r="M5143" s="11">
        <f>DAY(Tabla1[[#This Row],[Fecha]])</f>
        <v>26</v>
      </c>
      <c r="N5143" s="11">
        <f>WEEKDAY(Tabla1[[#This Row],[Fecha]],2)</f>
        <v>1</v>
      </c>
      <c r="O5143" s="11" t="str">
        <f t="shared" si="80"/>
        <v>Lunes</v>
      </c>
    </row>
    <row r="5144" spans="1:15" x14ac:dyDescent="0.25">
      <c r="A5144" s="4">
        <v>41239</v>
      </c>
      <c r="B5144">
        <v>4</v>
      </c>
      <c r="C5144">
        <v>1</v>
      </c>
      <c r="D5144" s="5" t="s">
        <v>32</v>
      </c>
      <c r="E5144" s="6">
        <v>558.29</v>
      </c>
      <c r="F5144" s="6">
        <v>1138.96</v>
      </c>
      <c r="G5144" s="6">
        <v>1697.25</v>
      </c>
      <c r="H5144" s="6" t="str">
        <f>VLOOKUP(Tabla1[[#This Row],[Caja]],Originales!$I$3:$K$6,2,FALSE)</f>
        <v>Telde</v>
      </c>
      <c r="I5144" s="6" t="str">
        <f>VLOOKUP(Tabla1[[#This Row],[Caja]],Originales!$I$3:$K$6,3,FALSE)</f>
        <v>Las Palmas</v>
      </c>
      <c r="J5144" s="9" t="str">
        <f>VLOOKUP(Tabla1[[#This Row],[CodigoEmpleado]],Originales!$M$3:$P$13,2,FALSE)</f>
        <v>Ana</v>
      </c>
      <c r="K5144" s="10">
        <f>YEAR(Tabla1[[#This Row],[Fecha]])</f>
        <v>2012</v>
      </c>
      <c r="L5144" s="11">
        <f>MONTH(Tabla1[[#This Row],[Fecha]])</f>
        <v>11</v>
      </c>
      <c r="M5144" s="11">
        <f>DAY(Tabla1[[#This Row],[Fecha]])</f>
        <v>26</v>
      </c>
      <c r="N5144" s="11">
        <f>WEEKDAY(Tabla1[[#This Row],[Fecha]],2)</f>
        <v>1</v>
      </c>
      <c r="O5144" s="11" t="str">
        <f t="shared" si="80"/>
        <v>Lunes</v>
      </c>
    </row>
    <row r="5145" spans="1:15" x14ac:dyDescent="0.25">
      <c r="A5145" s="4">
        <v>41239</v>
      </c>
      <c r="B5145">
        <v>4</v>
      </c>
      <c r="C5145">
        <v>2</v>
      </c>
      <c r="D5145" s="5" t="s">
        <v>37</v>
      </c>
      <c r="E5145" s="6">
        <v>607.34</v>
      </c>
      <c r="F5145" s="6">
        <v>1115.3900000000001</v>
      </c>
      <c r="G5145" s="6">
        <v>1722.73</v>
      </c>
      <c r="H5145" s="6" t="str">
        <f>VLOOKUP(Tabla1[[#This Row],[Caja]],Originales!$I$3:$K$6,2,FALSE)</f>
        <v>Telde</v>
      </c>
      <c r="I5145" s="6" t="str">
        <f>VLOOKUP(Tabla1[[#This Row],[Caja]],Originales!$I$3:$K$6,3,FALSE)</f>
        <v>Las Palmas</v>
      </c>
      <c r="J5145" s="9" t="str">
        <f>VLOOKUP(Tabla1[[#This Row],[CodigoEmpleado]],Originales!$M$3:$P$13,2,FALSE)</f>
        <v>Luis</v>
      </c>
      <c r="K5145" s="10">
        <f>YEAR(Tabla1[[#This Row],[Fecha]])</f>
        <v>2012</v>
      </c>
      <c r="L5145" s="11">
        <f>MONTH(Tabla1[[#This Row],[Fecha]])</f>
        <v>11</v>
      </c>
      <c r="M5145" s="11">
        <f>DAY(Tabla1[[#This Row],[Fecha]])</f>
        <v>26</v>
      </c>
      <c r="N5145" s="11">
        <f>WEEKDAY(Tabla1[[#This Row],[Fecha]],2)</f>
        <v>1</v>
      </c>
      <c r="O5145" s="11" t="str">
        <f t="shared" si="80"/>
        <v>Lunes</v>
      </c>
    </row>
    <row r="5146" spans="1:15" x14ac:dyDescent="0.25">
      <c r="A5146" s="4">
        <v>41240</v>
      </c>
      <c r="B5146">
        <v>1</v>
      </c>
      <c r="C5146">
        <v>1</v>
      </c>
      <c r="D5146" s="5" t="s">
        <v>40</v>
      </c>
      <c r="E5146" s="6">
        <v>697.45</v>
      </c>
      <c r="F5146" s="6">
        <v>1066.08</v>
      </c>
      <c r="G5146" s="6">
        <v>1763.53</v>
      </c>
      <c r="H5146" s="6" t="str">
        <f>VLOOKUP(Tabla1[[#This Row],[Caja]],Originales!$I$3:$K$6,2,FALSE)</f>
        <v>Tenerife Norte</v>
      </c>
      <c r="I5146" s="6" t="str">
        <f>VLOOKUP(Tabla1[[#This Row],[Caja]],Originales!$I$3:$K$6,3,FALSE)</f>
        <v>Tenerife</v>
      </c>
      <c r="J5146" s="9" t="str">
        <f>VLOOKUP(Tabla1[[#This Row],[CodigoEmpleado]],Originales!$M$3:$P$13,2,FALSE)</f>
        <v>Pepe</v>
      </c>
      <c r="K5146" s="10">
        <f>YEAR(Tabla1[[#This Row],[Fecha]])</f>
        <v>2012</v>
      </c>
      <c r="L5146" s="11">
        <f>MONTH(Tabla1[[#This Row],[Fecha]])</f>
        <v>11</v>
      </c>
      <c r="M5146" s="11">
        <f>DAY(Tabla1[[#This Row],[Fecha]])</f>
        <v>27</v>
      </c>
      <c r="N5146" s="11">
        <f>WEEKDAY(Tabla1[[#This Row],[Fecha]],2)</f>
        <v>2</v>
      </c>
      <c r="O5146" s="11" t="str">
        <f t="shared" si="80"/>
        <v>Martes</v>
      </c>
    </row>
    <row r="5147" spans="1:15" x14ac:dyDescent="0.25">
      <c r="A5147" s="4">
        <v>41240</v>
      </c>
      <c r="B5147">
        <v>1</v>
      </c>
      <c r="C5147">
        <v>2</v>
      </c>
      <c r="D5147" s="5" t="s">
        <v>41</v>
      </c>
      <c r="E5147" s="6">
        <v>583.30999999999995</v>
      </c>
      <c r="F5147" s="6">
        <v>963.7</v>
      </c>
      <c r="G5147" s="6">
        <v>1547.01</v>
      </c>
      <c r="H5147" s="6" t="str">
        <f>VLOOKUP(Tabla1[[#This Row],[Caja]],Originales!$I$3:$K$6,2,FALSE)</f>
        <v>Tenerife Norte</v>
      </c>
      <c r="I5147" s="6" t="str">
        <f>VLOOKUP(Tabla1[[#This Row],[Caja]],Originales!$I$3:$K$6,3,FALSE)</f>
        <v>Tenerife</v>
      </c>
      <c r="J5147" s="9" t="str">
        <f>VLOOKUP(Tabla1[[#This Row],[CodigoEmpleado]],Originales!$M$3:$P$13,2,FALSE)</f>
        <v>Javi</v>
      </c>
      <c r="K5147" s="10">
        <f>YEAR(Tabla1[[#This Row],[Fecha]])</f>
        <v>2012</v>
      </c>
      <c r="L5147" s="11">
        <f>MONTH(Tabla1[[#This Row],[Fecha]])</f>
        <v>11</v>
      </c>
      <c r="M5147" s="11">
        <f>DAY(Tabla1[[#This Row],[Fecha]])</f>
        <v>27</v>
      </c>
      <c r="N5147" s="11">
        <f>WEEKDAY(Tabla1[[#This Row],[Fecha]],2)</f>
        <v>2</v>
      </c>
      <c r="O5147" s="11" t="str">
        <f t="shared" si="80"/>
        <v>Martes</v>
      </c>
    </row>
    <row r="5148" spans="1:15" x14ac:dyDescent="0.25">
      <c r="A5148" s="4">
        <v>41240</v>
      </c>
      <c r="B5148">
        <v>2</v>
      </c>
      <c r="C5148">
        <v>1</v>
      </c>
      <c r="D5148" s="5" t="s">
        <v>43</v>
      </c>
      <c r="E5148" s="6">
        <v>563.66999999999996</v>
      </c>
      <c r="F5148" s="6">
        <v>1180</v>
      </c>
      <c r="G5148" s="6">
        <v>1743.67</v>
      </c>
      <c r="H5148" s="6" t="str">
        <f>VLOOKUP(Tabla1[[#This Row],[Caja]],Originales!$I$3:$K$6,2,FALSE)</f>
        <v>Tenerife Sur</v>
      </c>
      <c r="I5148" s="6" t="str">
        <f>VLOOKUP(Tabla1[[#This Row],[Caja]],Originales!$I$3:$K$6,3,FALSE)</f>
        <v>Tenerife</v>
      </c>
      <c r="J5148" s="9" t="str">
        <f>VLOOKUP(Tabla1[[#This Row],[CodigoEmpleado]],Originales!$M$3:$P$13,2,FALSE)</f>
        <v>Jose</v>
      </c>
      <c r="K5148" s="10">
        <f>YEAR(Tabla1[[#This Row],[Fecha]])</f>
        <v>2012</v>
      </c>
      <c r="L5148" s="11">
        <f>MONTH(Tabla1[[#This Row],[Fecha]])</f>
        <v>11</v>
      </c>
      <c r="M5148" s="11">
        <f>DAY(Tabla1[[#This Row],[Fecha]])</f>
        <v>27</v>
      </c>
      <c r="N5148" s="11">
        <f>WEEKDAY(Tabla1[[#This Row],[Fecha]],2)</f>
        <v>2</v>
      </c>
      <c r="O5148" s="11" t="str">
        <f t="shared" si="80"/>
        <v>Martes</v>
      </c>
    </row>
    <row r="5149" spans="1:15" x14ac:dyDescent="0.25">
      <c r="A5149" s="4">
        <v>41240</v>
      </c>
      <c r="B5149">
        <v>2</v>
      </c>
      <c r="C5149">
        <v>2</v>
      </c>
      <c r="D5149" s="5" t="s">
        <v>47</v>
      </c>
      <c r="E5149" s="6">
        <v>525.6</v>
      </c>
      <c r="F5149" s="6">
        <v>1092.08</v>
      </c>
      <c r="G5149" s="6">
        <v>1617.68</v>
      </c>
      <c r="H5149" s="6" t="str">
        <f>VLOOKUP(Tabla1[[#This Row],[Caja]],Originales!$I$3:$K$6,2,FALSE)</f>
        <v>Tenerife Sur</v>
      </c>
      <c r="I5149" s="6" t="str">
        <f>VLOOKUP(Tabla1[[#This Row],[Caja]],Originales!$I$3:$K$6,3,FALSE)</f>
        <v>Tenerife</v>
      </c>
      <c r="J5149" s="9" t="str">
        <f>VLOOKUP(Tabla1[[#This Row],[CodigoEmpleado]],Originales!$M$3:$P$13,2,FALSE)</f>
        <v>Toño</v>
      </c>
      <c r="K5149" s="10">
        <f>YEAR(Tabla1[[#This Row],[Fecha]])</f>
        <v>2012</v>
      </c>
      <c r="L5149" s="11">
        <f>MONTH(Tabla1[[#This Row],[Fecha]])</f>
        <v>11</v>
      </c>
      <c r="M5149" s="11">
        <f>DAY(Tabla1[[#This Row],[Fecha]])</f>
        <v>27</v>
      </c>
      <c r="N5149" s="11">
        <f>WEEKDAY(Tabla1[[#This Row],[Fecha]],2)</f>
        <v>2</v>
      </c>
      <c r="O5149" s="11" t="str">
        <f t="shared" si="80"/>
        <v>Martes</v>
      </c>
    </row>
    <row r="5150" spans="1:15" x14ac:dyDescent="0.25">
      <c r="A5150" s="4">
        <v>41240</v>
      </c>
      <c r="B5150">
        <v>3</v>
      </c>
      <c r="C5150">
        <v>1</v>
      </c>
      <c r="D5150" s="5" t="s">
        <v>24</v>
      </c>
      <c r="E5150" s="6">
        <v>670.99</v>
      </c>
      <c r="F5150" s="6">
        <v>1130.08</v>
      </c>
      <c r="G5150" s="6">
        <v>1801.07</v>
      </c>
      <c r="H5150" s="6" t="str">
        <f>VLOOKUP(Tabla1[[#This Row],[Caja]],Originales!$I$3:$K$6,2,FALSE)</f>
        <v>Las Canteras</v>
      </c>
      <c r="I5150" s="6" t="str">
        <f>VLOOKUP(Tabla1[[#This Row],[Caja]],Originales!$I$3:$K$6,3,FALSE)</f>
        <v>Las Palmas</v>
      </c>
      <c r="J5150" s="9" t="str">
        <f>VLOOKUP(Tabla1[[#This Row],[CodigoEmpleado]],Originales!$M$3:$P$13,2,FALSE)</f>
        <v>Ana</v>
      </c>
      <c r="K5150" s="10">
        <f>YEAR(Tabla1[[#This Row],[Fecha]])</f>
        <v>2012</v>
      </c>
      <c r="L5150" s="11">
        <f>MONTH(Tabla1[[#This Row],[Fecha]])</f>
        <v>11</v>
      </c>
      <c r="M5150" s="11">
        <f>DAY(Tabla1[[#This Row],[Fecha]])</f>
        <v>27</v>
      </c>
      <c r="N5150" s="11">
        <f>WEEKDAY(Tabla1[[#This Row],[Fecha]],2)</f>
        <v>2</v>
      </c>
      <c r="O5150" s="11" t="str">
        <f t="shared" si="80"/>
        <v>Martes</v>
      </c>
    </row>
    <row r="5151" spans="1:15" x14ac:dyDescent="0.25">
      <c r="A5151" s="4">
        <v>41240</v>
      </c>
      <c r="B5151">
        <v>3</v>
      </c>
      <c r="C5151">
        <v>2</v>
      </c>
      <c r="D5151" s="5" t="s">
        <v>30</v>
      </c>
      <c r="E5151" s="6">
        <v>553.83000000000004</v>
      </c>
      <c r="F5151" s="6">
        <v>1114.81</v>
      </c>
      <c r="G5151" s="6">
        <v>1668.64</v>
      </c>
      <c r="H5151" s="6" t="str">
        <f>VLOOKUP(Tabla1[[#This Row],[Caja]],Originales!$I$3:$K$6,2,FALSE)</f>
        <v>Las Canteras</v>
      </c>
      <c r="I5151" s="6" t="str">
        <f>VLOOKUP(Tabla1[[#This Row],[Caja]],Originales!$I$3:$K$6,3,FALSE)</f>
        <v>Las Palmas</v>
      </c>
      <c r="J5151" s="9" t="str">
        <f>VLOOKUP(Tabla1[[#This Row],[CodigoEmpleado]],Originales!$M$3:$P$13,2,FALSE)</f>
        <v>Juan</v>
      </c>
      <c r="K5151" s="10">
        <f>YEAR(Tabla1[[#This Row],[Fecha]])</f>
        <v>2012</v>
      </c>
      <c r="L5151" s="11">
        <f>MONTH(Tabla1[[#This Row],[Fecha]])</f>
        <v>11</v>
      </c>
      <c r="M5151" s="11">
        <f>DAY(Tabla1[[#This Row],[Fecha]])</f>
        <v>27</v>
      </c>
      <c r="N5151" s="11">
        <f>WEEKDAY(Tabla1[[#This Row],[Fecha]],2)</f>
        <v>2</v>
      </c>
      <c r="O5151" s="11" t="str">
        <f t="shared" si="80"/>
        <v>Martes</v>
      </c>
    </row>
    <row r="5152" spans="1:15" x14ac:dyDescent="0.25">
      <c r="A5152" s="4">
        <v>41240</v>
      </c>
      <c r="B5152">
        <v>4</v>
      </c>
      <c r="C5152">
        <v>1</v>
      </c>
      <c r="D5152" s="5" t="s">
        <v>16</v>
      </c>
      <c r="E5152" s="6">
        <v>655.81</v>
      </c>
      <c r="F5152" s="6">
        <v>986.95</v>
      </c>
      <c r="G5152" s="6">
        <v>1642.76</v>
      </c>
      <c r="H5152" s="6" t="str">
        <f>VLOOKUP(Tabla1[[#This Row],[Caja]],Originales!$I$3:$K$6,2,FALSE)</f>
        <v>Telde</v>
      </c>
      <c r="I5152" s="6" t="str">
        <f>VLOOKUP(Tabla1[[#This Row],[Caja]],Originales!$I$3:$K$6,3,FALSE)</f>
        <v>Las Palmas</v>
      </c>
      <c r="J5152" s="9" t="str">
        <f>VLOOKUP(Tabla1[[#This Row],[CodigoEmpleado]],Originales!$M$3:$P$13,2,FALSE)</f>
        <v>Jorge</v>
      </c>
      <c r="K5152" s="10">
        <f>YEAR(Tabla1[[#This Row],[Fecha]])</f>
        <v>2012</v>
      </c>
      <c r="L5152" s="11">
        <f>MONTH(Tabla1[[#This Row],[Fecha]])</f>
        <v>11</v>
      </c>
      <c r="M5152" s="11">
        <f>DAY(Tabla1[[#This Row],[Fecha]])</f>
        <v>27</v>
      </c>
      <c r="N5152" s="11">
        <f>WEEKDAY(Tabla1[[#This Row],[Fecha]],2)</f>
        <v>2</v>
      </c>
      <c r="O5152" s="11" t="str">
        <f t="shared" si="80"/>
        <v>Martes</v>
      </c>
    </row>
    <row r="5153" spans="1:15" x14ac:dyDescent="0.25">
      <c r="A5153" s="4">
        <v>41240</v>
      </c>
      <c r="B5153">
        <v>4</v>
      </c>
      <c r="C5153">
        <v>2</v>
      </c>
      <c r="D5153" s="5" t="s">
        <v>22</v>
      </c>
      <c r="E5153" s="6">
        <v>663.81</v>
      </c>
      <c r="F5153" s="6">
        <v>1023.58</v>
      </c>
      <c r="G5153" s="6">
        <v>1687.39</v>
      </c>
      <c r="H5153" s="6" t="str">
        <f>VLOOKUP(Tabla1[[#This Row],[Caja]],Originales!$I$3:$K$6,2,FALSE)</f>
        <v>Telde</v>
      </c>
      <c r="I5153" s="6" t="str">
        <f>VLOOKUP(Tabla1[[#This Row],[Caja]],Originales!$I$3:$K$6,3,FALSE)</f>
        <v>Las Palmas</v>
      </c>
      <c r="J5153" s="9" t="str">
        <f>VLOOKUP(Tabla1[[#This Row],[CodigoEmpleado]],Originales!$M$3:$P$13,2,FALSE)</f>
        <v>Paco</v>
      </c>
      <c r="K5153" s="10">
        <f>YEAR(Tabla1[[#This Row],[Fecha]])</f>
        <v>2012</v>
      </c>
      <c r="L5153" s="11">
        <f>MONTH(Tabla1[[#This Row],[Fecha]])</f>
        <v>11</v>
      </c>
      <c r="M5153" s="11">
        <f>DAY(Tabla1[[#This Row],[Fecha]])</f>
        <v>27</v>
      </c>
      <c r="N5153" s="11">
        <f>WEEKDAY(Tabla1[[#This Row],[Fecha]],2)</f>
        <v>2</v>
      </c>
      <c r="O5153" s="11" t="str">
        <f t="shared" si="80"/>
        <v>Martes</v>
      </c>
    </row>
    <row r="5154" spans="1:15" x14ac:dyDescent="0.25">
      <c r="A5154" s="4">
        <v>41241</v>
      </c>
      <c r="B5154">
        <v>1</v>
      </c>
      <c r="C5154">
        <v>1</v>
      </c>
      <c r="D5154" s="5" t="s">
        <v>27</v>
      </c>
      <c r="E5154" s="6">
        <v>489.06</v>
      </c>
      <c r="F5154" s="6">
        <v>1040.32</v>
      </c>
      <c r="G5154" s="6">
        <v>1529.38</v>
      </c>
      <c r="H5154" s="6" t="str">
        <f>VLOOKUP(Tabla1[[#This Row],[Caja]],Originales!$I$3:$K$6,2,FALSE)</f>
        <v>Tenerife Norte</v>
      </c>
      <c r="I5154" s="6" t="str">
        <f>VLOOKUP(Tabla1[[#This Row],[Caja]],Originales!$I$3:$K$6,3,FALSE)</f>
        <v>Tenerife</v>
      </c>
      <c r="J5154" s="9" t="str">
        <f>VLOOKUP(Tabla1[[#This Row],[CodigoEmpleado]],Originales!$M$3:$P$13,2,FALSE)</f>
        <v>Bea</v>
      </c>
      <c r="K5154" s="10">
        <f>YEAR(Tabla1[[#This Row],[Fecha]])</f>
        <v>2012</v>
      </c>
      <c r="L5154" s="11">
        <f>MONTH(Tabla1[[#This Row],[Fecha]])</f>
        <v>11</v>
      </c>
      <c r="M5154" s="11">
        <f>DAY(Tabla1[[#This Row],[Fecha]])</f>
        <v>28</v>
      </c>
      <c r="N5154" s="11">
        <f>WEEKDAY(Tabla1[[#This Row],[Fecha]],2)</f>
        <v>3</v>
      </c>
      <c r="O5154" s="11" t="str">
        <f t="shared" si="80"/>
        <v>Miércoles</v>
      </c>
    </row>
    <row r="5155" spans="1:15" x14ac:dyDescent="0.25">
      <c r="A5155" s="4">
        <v>41241</v>
      </c>
      <c r="B5155">
        <v>1</v>
      </c>
      <c r="C5155">
        <v>2</v>
      </c>
      <c r="D5155" s="5" t="s">
        <v>32</v>
      </c>
      <c r="E5155" s="6">
        <v>525.65</v>
      </c>
      <c r="F5155" s="6">
        <v>1131.8699999999999</v>
      </c>
      <c r="G5155" s="6">
        <v>1657.52</v>
      </c>
      <c r="H5155" s="6" t="str">
        <f>VLOOKUP(Tabla1[[#This Row],[Caja]],Originales!$I$3:$K$6,2,FALSE)</f>
        <v>Tenerife Norte</v>
      </c>
      <c r="I5155" s="6" t="str">
        <f>VLOOKUP(Tabla1[[#This Row],[Caja]],Originales!$I$3:$K$6,3,FALSE)</f>
        <v>Tenerife</v>
      </c>
      <c r="J5155" s="9" t="str">
        <f>VLOOKUP(Tabla1[[#This Row],[CodigoEmpleado]],Originales!$M$3:$P$13,2,FALSE)</f>
        <v>Ana</v>
      </c>
      <c r="K5155" s="10">
        <f>YEAR(Tabla1[[#This Row],[Fecha]])</f>
        <v>2012</v>
      </c>
      <c r="L5155" s="11">
        <f>MONTH(Tabla1[[#This Row],[Fecha]])</f>
        <v>11</v>
      </c>
      <c r="M5155" s="11">
        <f>DAY(Tabla1[[#This Row],[Fecha]])</f>
        <v>28</v>
      </c>
      <c r="N5155" s="11">
        <f>WEEKDAY(Tabla1[[#This Row],[Fecha]],2)</f>
        <v>3</v>
      </c>
      <c r="O5155" s="11" t="str">
        <f t="shared" si="80"/>
        <v>Miércoles</v>
      </c>
    </row>
    <row r="5156" spans="1:15" x14ac:dyDescent="0.25">
      <c r="A5156" s="4">
        <v>41241</v>
      </c>
      <c r="B5156">
        <v>2</v>
      </c>
      <c r="C5156">
        <v>1</v>
      </c>
      <c r="D5156" s="5" t="s">
        <v>37</v>
      </c>
      <c r="E5156" s="6">
        <v>522.47</v>
      </c>
      <c r="F5156" s="6">
        <v>987.38</v>
      </c>
      <c r="G5156" s="6">
        <v>1509.85</v>
      </c>
      <c r="H5156" s="6" t="str">
        <f>VLOOKUP(Tabla1[[#This Row],[Caja]],Originales!$I$3:$K$6,2,FALSE)</f>
        <v>Tenerife Sur</v>
      </c>
      <c r="I5156" s="6" t="str">
        <f>VLOOKUP(Tabla1[[#This Row],[Caja]],Originales!$I$3:$K$6,3,FALSE)</f>
        <v>Tenerife</v>
      </c>
      <c r="J5156" s="9" t="str">
        <f>VLOOKUP(Tabla1[[#This Row],[CodigoEmpleado]],Originales!$M$3:$P$13,2,FALSE)</f>
        <v>Luis</v>
      </c>
      <c r="K5156" s="10">
        <f>YEAR(Tabla1[[#This Row],[Fecha]])</f>
        <v>2012</v>
      </c>
      <c r="L5156" s="11">
        <f>MONTH(Tabla1[[#This Row],[Fecha]])</f>
        <v>11</v>
      </c>
      <c r="M5156" s="11">
        <f>DAY(Tabla1[[#This Row],[Fecha]])</f>
        <v>28</v>
      </c>
      <c r="N5156" s="11">
        <f>WEEKDAY(Tabla1[[#This Row],[Fecha]],2)</f>
        <v>3</v>
      </c>
      <c r="O5156" s="11" t="str">
        <f t="shared" si="80"/>
        <v>Miércoles</v>
      </c>
    </row>
    <row r="5157" spans="1:15" x14ac:dyDescent="0.25">
      <c r="A5157" s="4">
        <v>41241</v>
      </c>
      <c r="B5157">
        <v>2</v>
      </c>
      <c r="C5157">
        <v>2</v>
      </c>
      <c r="D5157" s="5" t="s">
        <v>40</v>
      </c>
      <c r="E5157" s="6">
        <v>613.63</v>
      </c>
      <c r="F5157" s="6">
        <v>1201.0999999999999</v>
      </c>
      <c r="G5157" s="6">
        <v>1814.73</v>
      </c>
      <c r="H5157" s="6" t="str">
        <f>VLOOKUP(Tabla1[[#This Row],[Caja]],Originales!$I$3:$K$6,2,FALSE)</f>
        <v>Tenerife Sur</v>
      </c>
      <c r="I5157" s="6" t="str">
        <f>VLOOKUP(Tabla1[[#This Row],[Caja]],Originales!$I$3:$K$6,3,FALSE)</f>
        <v>Tenerife</v>
      </c>
      <c r="J5157" s="9" t="str">
        <f>VLOOKUP(Tabla1[[#This Row],[CodigoEmpleado]],Originales!$M$3:$P$13,2,FALSE)</f>
        <v>Pepe</v>
      </c>
      <c r="K5157" s="10">
        <f>YEAR(Tabla1[[#This Row],[Fecha]])</f>
        <v>2012</v>
      </c>
      <c r="L5157" s="11">
        <f>MONTH(Tabla1[[#This Row],[Fecha]])</f>
        <v>11</v>
      </c>
      <c r="M5157" s="11">
        <f>DAY(Tabla1[[#This Row],[Fecha]])</f>
        <v>28</v>
      </c>
      <c r="N5157" s="11">
        <f>WEEKDAY(Tabla1[[#This Row],[Fecha]],2)</f>
        <v>3</v>
      </c>
      <c r="O5157" s="11" t="str">
        <f t="shared" si="80"/>
        <v>Miércoles</v>
      </c>
    </row>
    <row r="5158" spans="1:15" x14ac:dyDescent="0.25">
      <c r="A5158" s="4">
        <v>41241</v>
      </c>
      <c r="B5158">
        <v>3</v>
      </c>
      <c r="C5158">
        <v>1</v>
      </c>
      <c r="D5158" s="5" t="s">
        <v>41</v>
      </c>
      <c r="E5158" s="6">
        <v>551.28</v>
      </c>
      <c r="F5158" s="6">
        <v>1102.44</v>
      </c>
      <c r="G5158" s="6">
        <v>1653.72</v>
      </c>
      <c r="H5158" s="6" t="str">
        <f>VLOOKUP(Tabla1[[#This Row],[Caja]],Originales!$I$3:$K$6,2,FALSE)</f>
        <v>Las Canteras</v>
      </c>
      <c r="I5158" s="6" t="str">
        <f>VLOOKUP(Tabla1[[#This Row],[Caja]],Originales!$I$3:$K$6,3,FALSE)</f>
        <v>Las Palmas</v>
      </c>
      <c r="J5158" s="9" t="str">
        <f>VLOOKUP(Tabla1[[#This Row],[CodigoEmpleado]],Originales!$M$3:$P$13,2,FALSE)</f>
        <v>Javi</v>
      </c>
      <c r="K5158" s="10">
        <f>YEAR(Tabla1[[#This Row],[Fecha]])</f>
        <v>2012</v>
      </c>
      <c r="L5158" s="11">
        <f>MONTH(Tabla1[[#This Row],[Fecha]])</f>
        <v>11</v>
      </c>
      <c r="M5158" s="11">
        <f>DAY(Tabla1[[#This Row],[Fecha]])</f>
        <v>28</v>
      </c>
      <c r="N5158" s="11">
        <f>WEEKDAY(Tabla1[[#This Row],[Fecha]],2)</f>
        <v>3</v>
      </c>
      <c r="O5158" s="11" t="str">
        <f t="shared" si="80"/>
        <v>Miércoles</v>
      </c>
    </row>
    <row r="5159" spans="1:15" x14ac:dyDescent="0.25">
      <c r="A5159" s="4">
        <v>41241</v>
      </c>
      <c r="B5159">
        <v>3</v>
      </c>
      <c r="C5159">
        <v>2</v>
      </c>
      <c r="D5159" s="5" t="s">
        <v>43</v>
      </c>
      <c r="E5159" s="6">
        <v>658.57</v>
      </c>
      <c r="F5159" s="6">
        <v>1342.63</v>
      </c>
      <c r="G5159" s="6">
        <v>2001.2</v>
      </c>
      <c r="H5159" s="6" t="str">
        <f>VLOOKUP(Tabla1[[#This Row],[Caja]],Originales!$I$3:$K$6,2,FALSE)</f>
        <v>Las Canteras</v>
      </c>
      <c r="I5159" s="6" t="str">
        <f>VLOOKUP(Tabla1[[#This Row],[Caja]],Originales!$I$3:$K$6,3,FALSE)</f>
        <v>Las Palmas</v>
      </c>
      <c r="J5159" s="9" t="str">
        <f>VLOOKUP(Tabla1[[#This Row],[CodigoEmpleado]],Originales!$M$3:$P$13,2,FALSE)</f>
        <v>Jose</v>
      </c>
      <c r="K5159" s="10">
        <f>YEAR(Tabla1[[#This Row],[Fecha]])</f>
        <v>2012</v>
      </c>
      <c r="L5159" s="11">
        <f>MONTH(Tabla1[[#This Row],[Fecha]])</f>
        <v>11</v>
      </c>
      <c r="M5159" s="11">
        <f>DAY(Tabla1[[#This Row],[Fecha]])</f>
        <v>28</v>
      </c>
      <c r="N5159" s="11">
        <f>WEEKDAY(Tabla1[[#This Row],[Fecha]],2)</f>
        <v>3</v>
      </c>
      <c r="O5159" s="11" t="str">
        <f t="shared" si="80"/>
        <v>Miércoles</v>
      </c>
    </row>
    <row r="5160" spans="1:15" x14ac:dyDescent="0.25">
      <c r="A5160" s="4">
        <v>41241</v>
      </c>
      <c r="B5160">
        <v>4</v>
      </c>
      <c r="C5160">
        <v>1</v>
      </c>
      <c r="D5160" s="5" t="s">
        <v>47</v>
      </c>
      <c r="E5160" s="6">
        <v>587.01</v>
      </c>
      <c r="F5160" s="6">
        <v>1158.02</v>
      </c>
      <c r="G5160" s="6">
        <v>1745.03</v>
      </c>
      <c r="H5160" s="6" t="str">
        <f>VLOOKUP(Tabla1[[#This Row],[Caja]],Originales!$I$3:$K$6,2,FALSE)</f>
        <v>Telde</v>
      </c>
      <c r="I5160" s="6" t="str">
        <f>VLOOKUP(Tabla1[[#This Row],[Caja]],Originales!$I$3:$K$6,3,FALSE)</f>
        <v>Las Palmas</v>
      </c>
      <c r="J5160" s="9" t="str">
        <f>VLOOKUP(Tabla1[[#This Row],[CodigoEmpleado]],Originales!$M$3:$P$13,2,FALSE)</f>
        <v>Toño</v>
      </c>
      <c r="K5160" s="10">
        <f>YEAR(Tabla1[[#This Row],[Fecha]])</f>
        <v>2012</v>
      </c>
      <c r="L5160" s="11">
        <f>MONTH(Tabla1[[#This Row],[Fecha]])</f>
        <v>11</v>
      </c>
      <c r="M5160" s="11">
        <f>DAY(Tabla1[[#This Row],[Fecha]])</f>
        <v>28</v>
      </c>
      <c r="N5160" s="11">
        <f>WEEKDAY(Tabla1[[#This Row],[Fecha]],2)</f>
        <v>3</v>
      </c>
      <c r="O5160" s="11" t="str">
        <f t="shared" si="80"/>
        <v>Miércoles</v>
      </c>
    </row>
    <row r="5161" spans="1:15" x14ac:dyDescent="0.25">
      <c r="A5161" s="4">
        <v>41241</v>
      </c>
      <c r="B5161">
        <v>4</v>
      </c>
      <c r="C5161">
        <v>2</v>
      </c>
      <c r="D5161" s="5" t="s">
        <v>24</v>
      </c>
      <c r="E5161" s="6">
        <v>595.26</v>
      </c>
      <c r="F5161" s="6">
        <v>1155.75</v>
      </c>
      <c r="G5161" s="6">
        <v>1751.01</v>
      </c>
      <c r="H5161" s="6" t="str">
        <f>VLOOKUP(Tabla1[[#This Row],[Caja]],Originales!$I$3:$K$6,2,FALSE)</f>
        <v>Telde</v>
      </c>
      <c r="I5161" s="6" t="str">
        <f>VLOOKUP(Tabla1[[#This Row],[Caja]],Originales!$I$3:$K$6,3,FALSE)</f>
        <v>Las Palmas</v>
      </c>
      <c r="J5161" s="9" t="str">
        <f>VLOOKUP(Tabla1[[#This Row],[CodigoEmpleado]],Originales!$M$3:$P$13,2,FALSE)</f>
        <v>Ana</v>
      </c>
      <c r="K5161" s="10">
        <f>YEAR(Tabla1[[#This Row],[Fecha]])</f>
        <v>2012</v>
      </c>
      <c r="L5161" s="11">
        <f>MONTH(Tabla1[[#This Row],[Fecha]])</f>
        <v>11</v>
      </c>
      <c r="M5161" s="11">
        <f>DAY(Tabla1[[#This Row],[Fecha]])</f>
        <v>28</v>
      </c>
      <c r="N5161" s="11">
        <f>WEEKDAY(Tabla1[[#This Row],[Fecha]],2)</f>
        <v>3</v>
      </c>
      <c r="O5161" s="11" t="str">
        <f t="shared" si="80"/>
        <v>Miércoles</v>
      </c>
    </row>
    <row r="5162" spans="1:15" x14ac:dyDescent="0.25">
      <c r="A5162" s="4">
        <v>41242</v>
      </c>
      <c r="B5162">
        <v>1</v>
      </c>
      <c r="C5162">
        <v>1</v>
      </c>
      <c r="D5162" s="5" t="s">
        <v>30</v>
      </c>
      <c r="E5162" s="6">
        <v>476.42</v>
      </c>
      <c r="F5162" s="6">
        <v>1102.08</v>
      </c>
      <c r="G5162" s="6">
        <v>1578.5</v>
      </c>
      <c r="H5162" s="6" t="str">
        <f>VLOOKUP(Tabla1[[#This Row],[Caja]],Originales!$I$3:$K$6,2,FALSE)</f>
        <v>Tenerife Norte</v>
      </c>
      <c r="I5162" s="6" t="str">
        <f>VLOOKUP(Tabla1[[#This Row],[Caja]],Originales!$I$3:$K$6,3,FALSE)</f>
        <v>Tenerife</v>
      </c>
      <c r="J5162" s="9" t="str">
        <f>VLOOKUP(Tabla1[[#This Row],[CodigoEmpleado]],Originales!$M$3:$P$13,2,FALSE)</f>
        <v>Juan</v>
      </c>
      <c r="K5162" s="10">
        <f>YEAR(Tabla1[[#This Row],[Fecha]])</f>
        <v>2012</v>
      </c>
      <c r="L5162" s="11">
        <f>MONTH(Tabla1[[#This Row],[Fecha]])</f>
        <v>11</v>
      </c>
      <c r="M5162" s="11">
        <f>DAY(Tabla1[[#This Row],[Fecha]])</f>
        <v>29</v>
      </c>
      <c r="N5162" s="11">
        <f>WEEKDAY(Tabla1[[#This Row],[Fecha]],2)</f>
        <v>4</v>
      </c>
      <c r="O5162" s="11" t="str">
        <f t="shared" si="80"/>
        <v>Jueves</v>
      </c>
    </row>
    <row r="5163" spans="1:15" x14ac:dyDescent="0.25">
      <c r="A5163" s="4">
        <v>41242</v>
      </c>
      <c r="B5163">
        <v>1</v>
      </c>
      <c r="C5163">
        <v>2</v>
      </c>
      <c r="D5163" s="5" t="s">
        <v>16</v>
      </c>
      <c r="E5163" s="6">
        <v>599.64</v>
      </c>
      <c r="F5163" s="6">
        <v>908.75</v>
      </c>
      <c r="G5163" s="6">
        <v>1508.39</v>
      </c>
      <c r="H5163" s="6" t="str">
        <f>VLOOKUP(Tabla1[[#This Row],[Caja]],Originales!$I$3:$K$6,2,FALSE)</f>
        <v>Tenerife Norte</v>
      </c>
      <c r="I5163" s="6" t="str">
        <f>VLOOKUP(Tabla1[[#This Row],[Caja]],Originales!$I$3:$K$6,3,FALSE)</f>
        <v>Tenerife</v>
      </c>
      <c r="J5163" s="9" t="str">
        <f>VLOOKUP(Tabla1[[#This Row],[CodigoEmpleado]],Originales!$M$3:$P$13,2,FALSE)</f>
        <v>Jorge</v>
      </c>
      <c r="K5163" s="10">
        <f>YEAR(Tabla1[[#This Row],[Fecha]])</f>
        <v>2012</v>
      </c>
      <c r="L5163" s="11">
        <f>MONTH(Tabla1[[#This Row],[Fecha]])</f>
        <v>11</v>
      </c>
      <c r="M5163" s="11">
        <f>DAY(Tabla1[[#This Row],[Fecha]])</f>
        <v>29</v>
      </c>
      <c r="N5163" s="11">
        <f>WEEKDAY(Tabla1[[#This Row],[Fecha]],2)</f>
        <v>4</v>
      </c>
      <c r="O5163" s="11" t="str">
        <f t="shared" si="80"/>
        <v>Jueves</v>
      </c>
    </row>
    <row r="5164" spans="1:15" x14ac:dyDescent="0.25">
      <c r="A5164" s="4">
        <v>41242</v>
      </c>
      <c r="B5164">
        <v>2</v>
      </c>
      <c r="C5164">
        <v>1</v>
      </c>
      <c r="D5164" s="5" t="s">
        <v>22</v>
      </c>
      <c r="E5164" s="6">
        <v>645.12</v>
      </c>
      <c r="F5164" s="6">
        <v>1120.68</v>
      </c>
      <c r="G5164" s="6">
        <v>1765.8</v>
      </c>
      <c r="H5164" s="6" t="str">
        <f>VLOOKUP(Tabla1[[#This Row],[Caja]],Originales!$I$3:$K$6,2,FALSE)</f>
        <v>Tenerife Sur</v>
      </c>
      <c r="I5164" s="6" t="str">
        <f>VLOOKUP(Tabla1[[#This Row],[Caja]],Originales!$I$3:$K$6,3,FALSE)</f>
        <v>Tenerife</v>
      </c>
      <c r="J5164" s="9" t="str">
        <f>VLOOKUP(Tabla1[[#This Row],[CodigoEmpleado]],Originales!$M$3:$P$13,2,FALSE)</f>
        <v>Paco</v>
      </c>
      <c r="K5164" s="10">
        <f>YEAR(Tabla1[[#This Row],[Fecha]])</f>
        <v>2012</v>
      </c>
      <c r="L5164" s="11">
        <f>MONTH(Tabla1[[#This Row],[Fecha]])</f>
        <v>11</v>
      </c>
      <c r="M5164" s="11">
        <f>DAY(Tabla1[[#This Row],[Fecha]])</f>
        <v>29</v>
      </c>
      <c r="N5164" s="11">
        <f>WEEKDAY(Tabla1[[#This Row],[Fecha]],2)</f>
        <v>4</v>
      </c>
      <c r="O5164" s="11" t="str">
        <f t="shared" si="80"/>
        <v>Jueves</v>
      </c>
    </row>
    <row r="5165" spans="1:15" x14ac:dyDescent="0.25">
      <c r="A5165" s="4">
        <v>41242</v>
      </c>
      <c r="B5165">
        <v>2</v>
      </c>
      <c r="C5165">
        <v>2</v>
      </c>
      <c r="D5165" s="5" t="s">
        <v>27</v>
      </c>
      <c r="E5165" s="6">
        <v>600.03</v>
      </c>
      <c r="F5165" s="6">
        <v>1003.89</v>
      </c>
      <c r="G5165" s="6">
        <v>1603.92</v>
      </c>
      <c r="H5165" s="6" t="str">
        <f>VLOOKUP(Tabla1[[#This Row],[Caja]],Originales!$I$3:$K$6,2,FALSE)</f>
        <v>Tenerife Sur</v>
      </c>
      <c r="I5165" s="6" t="str">
        <f>VLOOKUP(Tabla1[[#This Row],[Caja]],Originales!$I$3:$K$6,3,FALSE)</f>
        <v>Tenerife</v>
      </c>
      <c r="J5165" s="9" t="str">
        <f>VLOOKUP(Tabla1[[#This Row],[CodigoEmpleado]],Originales!$M$3:$P$13,2,FALSE)</f>
        <v>Bea</v>
      </c>
      <c r="K5165" s="10">
        <f>YEAR(Tabla1[[#This Row],[Fecha]])</f>
        <v>2012</v>
      </c>
      <c r="L5165" s="11">
        <f>MONTH(Tabla1[[#This Row],[Fecha]])</f>
        <v>11</v>
      </c>
      <c r="M5165" s="11">
        <f>DAY(Tabla1[[#This Row],[Fecha]])</f>
        <v>29</v>
      </c>
      <c r="N5165" s="11">
        <f>WEEKDAY(Tabla1[[#This Row],[Fecha]],2)</f>
        <v>4</v>
      </c>
      <c r="O5165" s="11" t="str">
        <f t="shared" si="80"/>
        <v>Jueves</v>
      </c>
    </row>
    <row r="5166" spans="1:15" x14ac:dyDescent="0.25">
      <c r="A5166" s="4">
        <v>41242</v>
      </c>
      <c r="B5166">
        <v>3</v>
      </c>
      <c r="C5166">
        <v>1</v>
      </c>
      <c r="D5166" s="5" t="s">
        <v>32</v>
      </c>
      <c r="E5166" s="6">
        <v>578.02</v>
      </c>
      <c r="F5166" s="6">
        <v>1076.1300000000001</v>
      </c>
      <c r="G5166" s="6">
        <v>1654.15</v>
      </c>
      <c r="H5166" s="6" t="str">
        <f>VLOOKUP(Tabla1[[#This Row],[Caja]],Originales!$I$3:$K$6,2,FALSE)</f>
        <v>Las Canteras</v>
      </c>
      <c r="I5166" s="6" t="str">
        <f>VLOOKUP(Tabla1[[#This Row],[Caja]],Originales!$I$3:$K$6,3,FALSE)</f>
        <v>Las Palmas</v>
      </c>
      <c r="J5166" s="9" t="str">
        <f>VLOOKUP(Tabla1[[#This Row],[CodigoEmpleado]],Originales!$M$3:$P$13,2,FALSE)</f>
        <v>Ana</v>
      </c>
      <c r="K5166" s="10">
        <f>YEAR(Tabla1[[#This Row],[Fecha]])</f>
        <v>2012</v>
      </c>
      <c r="L5166" s="11">
        <f>MONTH(Tabla1[[#This Row],[Fecha]])</f>
        <v>11</v>
      </c>
      <c r="M5166" s="11">
        <f>DAY(Tabla1[[#This Row],[Fecha]])</f>
        <v>29</v>
      </c>
      <c r="N5166" s="11">
        <f>WEEKDAY(Tabla1[[#This Row],[Fecha]],2)</f>
        <v>4</v>
      </c>
      <c r="O5166" s="11" t="str">
        <f t="shared" si="80"/>
        <v>Jueves</v>
      </c>
    </row>
    <row r="5167" spans="1:15" x14ac:dyDescent="0.25">
      <c r="A5167" s="4">
        <v>41242</v>
      </c>
      <c r="B5167">
        <v>3</v>
      </c>
      <c r="C5167">
        <v>2</v>
      </c>
      <c r="D5167" s="5" t="s">
        <v>37</v>
      </c>
      <c r="E5167" s="6">
        <v>581.51</v>
      </c>
      <c r="F5167" s="6">
        <v>1159.5899999999999</v>
      </c>
      <c r="G5167" s="6">
        <v>1741.1</v>
      </c>
      <c r="H5167" s="6" t="str">
        <f>VLOOKUP(Tabla1[[#This Row],[Caja]],Originales!$I$3:$K$6,2,FALSE)</f>
        <v>Las Canteras</v>
      </c>
      <c r="I5167" s="6" t="str">
        <f>VLOOKUP(Tabla1[[#This Row],[Caja]],Originales!$I$3:$K$6,3,FALSE)</f>
        <v>Las Palmas</v>
      </c>
      <c r="J5167" s="9" t="str">
        <f>VLOOKUP(Tabla1[[#This Row],[CodigoEmpleado]],Originales!$M$3:$P$13,2,FALSE)</f>
        <v>Luis</v>
      </c>
      <c r="K5167" s="10">
        <f>YEAR(Tabla1[[#This Row],[Fecha]])</f>
        <v>2012</v>
      </c>
      <c r="L5167" s="11">
        <f>MONTH(Tabla1[[#This Row],[Fecha]])</f>
        <v>11</v>
      </c>
      <c r="M5167" s="11">
        <f>DAY(Tabla1[[#This Row],[Fecha]])</f>
        <v>29</v>
      </c>
      <c r="N5167" s="11">
        <f>WEEKDAY(Tabla1[[#This Row],[Fecha]],2)</f>
        <v>4</v>
      </c>
      <c r="O5167" s="11" t="str">
        <f t="shared" si="80"/>
        <v>Jueves</v>
      </c>
    </row>
    <row r="5168" spans="1:15" x14ac:dyDescent="0.25">
      <c r="A5168" s="4">
        <v>41242</v>
      </c>
      <c r="B5168">
        <v>4</v>
      </c>
      <c r="C5168">
        <v>1</v>
      </c>
      <c r="D5168" s="5" t="s">
        <v>40</v>
      </c>
      <c r="E5168" s="6">
        <v>667.27</v>
      </c>
      <c r="F5168" s="6">
        <v>1106.3800000000001</v>
      </c>
      <c r="G5168" s="6">
        <v>1773.65</v>
      </c>
      <c r="H5168" s="6" t="str">
        <f>VLOOKUP(Tabla1[[#This Row],[Caja]],Originales!$I$3:$K$6,2,FALSE)</f>
        <v>Telde</v>
      </c>
      <c r="I5168" s="6" t="str">
        <f>VLOOKUP(Tabla1[[#This Row],[Caja]],Originales!$I$3:$K$6,3,FALSE)</f>
        <v>Las Palmas</v>
      </c>
      <c r="J5168" s="9" t="str">
        <f>VLOOKUP(Tabla1[[#This Row],[CodigoEmpleado]],Originales!$M$3:$P$13,2,FALSE)</f>
        <v>Pepe</v>
      </c>
      <c r="K5168" s="10">
        <f>YEAR(Tabla1[[#This Row],[Fecha]])</f>
        <v>2012</v>
      </c>
      <c r="L5168" s="11">
        <f>MONTH(Tabla1[[#This Row],[Fecha]])</f>
        <v>11</v>
      </c>
      <c r="M5168" s="11">
        <f>DAY(Tabla1[[#This Row],[Fecha]])</f>
        <v>29</v>
      </c>
      <c r="N5168" s="11">
        <f>WEEKDAY(Tabla1[[#This Row],[Fecha]],2)</f>
        <v>4</v>
      </c>
      <c r="O5168" s="11" t="str">
        <f t="shared" si="80"/>
        <v>Jueves</v>
      </c>
    </row>
    <row r="5169" spans="1:15" x14ac:dyDescent="0.25">
      <c r="A5169" s="4">
        <v>41242</v>
      </c>
      <c r="B5169">
        <v>4</v>
      </c>
      <c r="C5169">
        <v>2</v>
      </c>
      <c r="D5169" s="5" t="s">
        <v>41</v>
      </c>
      <c r="E5169" s="6">
        <v>595.51</v>
      </c>
      <c r="F5169" s="6">
        <v>1080.0999999999999</v>
      </c>
      <c r="G5169" s="6">
        <v>1675.61</v>
      </c>
      <c r="H5169" s="6" t="str">
        <f>VLOOKUP(Tabla1[[#This Row],[Caja]],Originales!$I$3:$K$6,2,FALSE)</f>
        <v>Telde</v>
      </c>
      <c r="I5169" s="6" t="str">
        <f>VLOOKUP(Tabla1[[#This Row],[Caja]],Originales!$I$3:$K$6,3,FALSE)</f>
        <v>Las Palmas</v>
      </c>
      <c r="J5169" s="9" t="str">
        <f>VLOOKUP(Tabla1[[#This Row],[CodigoEmpleado]],Originales!$M$3:$P$13,2,FALSE)</f>
        <v>Javi</v>
      </c>
      <c r="K5169" s="10">
        <f>YEAR(Tabla1[[#This Row],[Fecha]])</f>
        <v>2012</v>
      </c>
      <c r="L5169" s="11">
        <f>MONTH(Tabla1[[#This Row],[Fecha]])</f>
        <v>11</v>
      </c>
      <c r="M5169" s="11">
        <f>DAY(Tabla1[[#This Row],[Fecha]])</f>
        <v>29</v>
      </c>
      <c r="N5169" s="11">
        <f>WEEKDAY(Tabla1[[#This Row],[Fecha]],2)</f>
        <v>4</v>
      </c>
      <c r="O5169" s="11" t="str">
        <f t="shared" si="80"/>
        <v>Jueves</v>
      </c>
    </row>
    <row r="5170" spans="1:15" x14ac:dyDescent="0.25">
      <c r="A5170" s="4">
        <v>41243</v>
      </c>
      <c r="B5170">
        <v>1</v>
      </c>
      <c r="C5170">
        <v>1</v>
      </c>
      <c r="D5170" s="5" t="s">
        <v>43</v>
      </c>
      <c r="E5170" s="6">
        <v>706.29</v>
      </c>
      <c r="F5170" s="6">
        <v>1063.5999999999999</v>
      </c>
      <c r="G5170" s="6">
        <v>1769.89</v>
      </c>
      <c r="H5170" s="6" t="str">
        <f>VLOOKUP(Tabla1[[#This Row],[Caja]],Originales!$I$3:$K$6,2,FALSE)</f>
        <v>Tenerife Norte</v>
      </c>
      <c r="I5170" s="6" t="str">
        <f>VLOOKUP(Tabla1[[#This Row],[Caja]],Originales!$I$3:$K$6,3,FALSE)</f>
        <v>Tenerife</v>
      </c>
      <c r="J5170" s="9" t="str">
        <f>VLOOKUP(Tabla1[[#This Row],[CodigoEmpleado]],Originales!$M$3:$P$13,2,FALSE)</f>
        <v>Jose</v>
      </c>
      <c r="K5170" s="10">
        <f>YEAR(Tabla1[[#This Row],[Fecha]])</f>
        <v>2012</v>
      </c>
      <c r="L5170" s="11">
        <f>MONTH(Tabla1[[#This Row],[Fecha]])</f>
        <v>11</v>
      </c>
      <c r="M5170" s="11">
        <f>DAY(Tabla1[[#This Row],[Fecha]])</f>
        <v>30</v>
      </c>
      <c r="N5170" s="11">
        <f>WEEKDAY(Tabla1[[#This Row],[Fecha]],2)</f>
        <v>5</v>
      </c>
      <c r="O5170" s="11" t="str">
        <f t="shared" si="80"/>
        <v>Viernes</v>
      </c>
    </row>
    <row r="5171" spans="1:15" x14ac:dyDescent="0.25">
      <c r="A5171" s="4">
        <v>41243</v>
      </c>
      <c r="B5171">
        <v>1</v>
      </c>
      <c r="C5171">
        <v>2</v>
      </c>
      <c r="D5171" s="5" t="s">
        <v>47</v>
      </c>
      <c r="E5171" s="6">
        <v>689.67</v>
      </c>
      <c r="F5171" s="6">
        <v>1082.5999999999999</v>
      </c>
      <c r="G5171" s="6">
        <v>1772.27</v>
      </c>
      <c r="H5171" s="6" t="str">
        <f>VLOOKUP(Tabla1[[#This Row],[Caja]],Originales!$I$3:$K$6,2,FALSE)</f>
        <v>Tenerife Norte</v>
      </c>
      <c r="I5171" s="6" t="str">
        <f>VLOOKUP(Tabla1[[#This Row],[Caja]],Originales!$I$3:$K$6,3,FALSE)</f>
        <v>Tenerife</v>
      </c>
      <c r="J5171" s="9" t="str">
        <f>VLOOKUP(Tabla1[[#This Row],[CodigoEmpleado]],Originales!$M$3:$P$13,2,FALSE)</f>
        <v>Toño</v>
      </c>
      <c r="K5171" s="10">
        <f>YEAR(Tabla1[[#This Row],[Fecha]])</f>
        <v>2012</v>
      </c>
      <c r="L5171" s="11">
        <f>MONTH(Tabla1[[#This Row],[Fecha]])</f>
        <v>11</v>
      </c>
      <c r="M5171" s="11">
        <f>DAY(Tabla1[[#This Row],[Fecha]])</f>
        <v>30</v>
      </c>
      <c r="N5171" s="11">
        <f>WEEKDAY(Tabla1[[#This Row],[Fecha]],2)</f>
        <v>5</v>
      </c>
      <c r="O5171" s="11" t="str">
        <f t="shared" si="80"/>
        <v>Viernes</v>
      </c>
    </row>
    <row r="5172" spans="1:15" x14ac:dyDescent="0.25">
      <c r="A5172" s="4">
        <v>41243</v>
      </c>
      <c r="B5172">
        <v>2</v>
      </c>
      <c r="C5172">
        <v>1</v>
      </c>
      <c r="D5172" s="5" t="s">
        <v>24</v>
      </c>
      <c r="E5172" s="6">
        <v>541.29999999999995</v>
      </c>
      <c r="F5172" s="6">
        <v>991.24</v>
      </c>
      <c r="G5172" s="6">
        <v>1532.54</v>
      </c>
      <c r="H5172" s="6" t="str">
        <f>VLOOKUP(Tabla1[[#This Row],[Caja]],Originales!$I$3:$K$6,2,FALSE)</f>
        <v>Tenerife Sur</v>
      </c>
      <c r="I5172" s="6" t="str">
        <f>VLOOKUP(Tabla1[[#This Row],[Caja]],Originales!$I$3:$K$6,3,FALSE)</f>
        <v>Tenerife</v>
      </c>
      <c r="J5172" s="9" t="str">
        <f>VLOOKUP(Tabla1[[#This Row],[CodigoEmpleado]],Originales!$M$3:$P$13,2,FALSE)</f>
        <v>Ana</v>
      </c>
      <c r="K5172" s="10">
        <f>YEAR(Tabla1[[#This Row],[Fecha]])</f>
        <v>2012</v>
      </c>
      <c r="L5172" s="11">
        <f>MONTH(Tabla1[[#This Row],[Fecha]])</f>
        <v>11</v>
      </c>
      <c r="M5172" s="11">
        <f>DAY(Tabla1[[#This Row],[Fecha]])</f>
        <v>30</v>
      </c>
      <c r="N5172" s="11">
        <f>WEEKDAY(Tabla1[[#This Row],[Fecha]],2)</f>
        <v>5</v>
      </c>
      <c r="O5172" s="11" t="str">
        <f t="shared" si="80"/>
        <v>Viernes</v>
      </c>
    </row>
    <row r="5173" spans="1:15" x14ac:dyDescent="0.25">
      <c r="A5173" s="4">
        <v>41243</v>
      </c>
      <c r="B5173">
        <v>2</v>
      </c>
      <c r="C5173">
        <v>2</v>
      </c>
      <c r="D5173" s="5" t="s">
        <v>30</v>
      </c>
      <c r="E5173" s="6">
        <v>699.72</v>
      </c>
      <c r="F5173" s="6">
        <v>1139.6300000000001</v>
      </c>
      <c r="G5173" s="6">
        <v>1839.35</v>
      </c>
      <c r="H5173" s="6" t="str">
        <f>VLOOKUP(Tabla1[[#This Row],[Caja]],Originales!$I$3:$K$6,2,FALSE)</f>
        <v>Tenerife Sur</v>
      </c>
      <c r="I5173" s="6" t="str">
        <f>VLOOKUP(Tabla1[[#This Row],[Caja]],Originales!$I$3:$K$6,3,FALSE)</f>
        <v>Tenerife</v>
      </c>
      <c r="J5173" s="9" t="str">
        <f>VLOOKUP(Tabla1[[#This Row],[CodigoEmpleado]],Originales!$M$3:$P$13,2,FALSE)</f>
        <v>Juan</v>
      </c>
      <c r="K5173" s="10">
        <f>YEAR(Tabla1[[#This Row],[Fecha]])</f>
        <v>2012</v>
      </c>
      <c r="L5173" s="11">
        <f>MONTH(Tabla1[[#This Row],[Fecha]])</f>
        <v>11</v>
      </c>
      <c r="M5173" s="11">
        <f>DAY(Tabla1[[#This Row],[Fecha]])</f>
        <v>30</v>
      </c>
      <c r="N5173" s="11">
        <f>WEEKDAY(Tabla1[[#This Row],[Fecha]],2)</f>
        <v>5</v>
      </c>
      <c r="O5173" s="11" t="str">
        <f t="shared" si="80"/>
        <v>Viernes</v>
      </c>
    </row>
    <row r="5174" spans="1:15" x14ac:dyDescent="0.25">
      <c r="A5174" s="4">
        <v>41243</v>
      </c>
      <c r="B5174">
        <v>3</v>
      </c>
      <c r="C5174">
        <v>1</v>
      </c>
      <c r="D5174" s="5" t="s">
        <v>16</v>
      </c>
      <c r="E5174" s="6">
        <v>611.32000000000005</v>
      </c>
      <c r="F5174" s="6">
        <v>959.19</v>
      </c>
      <c r="G5174" s="6">
        <v>1570.51</v>
      </c>
      <c r="H5174" s="6" t="str">
        <f>VLOOKUP(Tabla1[[#This Row],[Caja]],Originales!$I$3:$K$6,2,FALSE)</f>
        <v>Las Canteras</v>
      </c>
      <c r="I5174" s="6" t="str">
        <f>VLOOKUP(Tabla1[[#This Row],[Caja]],Originales!$I$3:$K$6,3,FALSE)</f>
        <v>Las Palmas</v>
      </c>
      <c r="J5174" s="9" t="str">
        <f>VLOOKUP(Tabla1[[#This Row],[CodigoEmpleado]],Originales!$M$3:$P$13,2,FALSE)</f>
        <v>Jorge</v>
      </c>
      <c r="K5174" s="10">
        <f>YEAR(Tabla1[[#This Row],[Fecha]])</f>
        <v>2012</v>
      </c>
      <c r="L5174" s="11">
        <f>MONTH(Tabla1[[#This Row],[Fecha]])</f>
        <v>11</v>
      </c>
      <c r="M5174" s="11">
        <f>DAY(Tabla1[[#This Row],[Fecha]])</f>
        <v>30</v>
      </c>
      <c r="N5174" s="11">
        <f>WEEKDAY(Tabla1[[#This Row],[Fecha]],2)</f>
        <v>5</v>
      </c>
      <c r="O5174" s="11" t="str">
        <f t="shared" si="80"/>
        <v>Viernes</v>
      </c>
    </row>
    <row r="5175" spans="1:15" x14ac:dyDescent="0.25">
      <c r="A5175" s="4">
        <v>41243</v>
      </c>
      <c r="B5175">
        <v>3</v>
      </c>
      <c r="C5175">
        <v>2</v>
      </c>
      <c r="D5175" s="5" t="s">
        <v>22</v>
      </c>
      <c r="E5175" s="6">
        <v>700.94</v>
      </c>
      <c r="F5175" s="6">
        <v>1219.3900000000001</v>
      </c>
      <c r="G5175" s="6">
        <v>1920.33</v>
      </c>
      <c r="H5175" s="6" t="str">
        <f>VLOOKUP(Tabla1[[#This Row],[Caja]],Originales!$I$3:$K$6,2,FALSE)</f>
        <v>Las Canteras</v>
      </c>
      <c r="I5175" s="6" t="str">
        <f>VLOOKUP(Tabla1[[#This Row],[Caja]],Originales!$I$3:$K$6,3,FALSE)</f>
        <v>Las Palmas</v>
      </c>
      <c r="J5175" s="9" t="str">
        <f>VLOOKUP(Tabla1[[#This Row],[CodigoEmpleado]],Originales!$M$3:$P$13,2,FALSE)</f>
        <v>Paco</v>
      </c>
      <c r="K5175" s="10">
        <f>YEAR(Tabla1[[#This Row],[Fecha]])</f>
        <v>2012</v>
      </c>
      <c r="L5175" s="11">
        <f>MONTH(Tabla1[[#This Row],[Fecha]])</f>
        <v>11</v>
      </c>
      <c r="M5175" s="11">
        <f>DAY(Tabla1[[#This Row],[Fecha]])</f>
        <v>30</v>
      </c>
      <c r="N5175" s="11">
        <f>WEEKDAY(Tabla1[[#This Row],[Fecha]],2)</f>
        <v>5</v>
      </c>
      <c r="O5175" s="11" t="str">
        <f t="shared" si="80"/>
        <v>Viernes</v>
      </c>
    </row>
    <row r="5176" spans="1:15" x14ac:dyDescent="0.25">
      <c r="A5176" s="4">
        <v>41243</v>
      </c>
      <c r="B5176">
        <v>4</v>
      </c>
      <c r="C5176">
        <v>1</v>
      </c>
      <c r="D5176" s="5" t="s">
        <v>27</v>
      </c>
      <c r="E5176" s="6">
        <v>543.85</v>
      </c>
      <c r="F5176" s="6">
        <v>1067.52</v>
      </c>
      <c r="G5176" s="6">
        <v>1611.37</v>
      </c>
      <c r="H5176" s="6" t="str">
        <f>VLOOKUP(Tabla1[[#This Row],[Caja]],Originales!$I$3:$K$6,2,FALSE)</f>
        <v>Telde</v>
      </c>
      <c r="I5176" s="6" t="str">
        <f>VLOOKUP(Tabla1[[#This Row],[Caja]],Originales!$I$3:$K$6,3,FALSE)</f>
        <v>Las Palmas</v>
      </c>
      <c r="J5176" s="9" t="str">
        <f>VLOOKUP(Tabla1[[#This Row],[CodigoEmpleado]],Originales!$M$3:$P$13,2,FALSE)</f>
        <v>Bea</v>
      </c>
      <c r="K5176" s="10">
        <f>YEAR(Tabla1[[#This Row],[Fecha]])</f>
        <v>2012</v>
      </c>
      <c r="L5176" s="11">
        <f>MONTH(Tabla1[[#This Row],[Fecha]])</f>
        <v>11</v>
      </c>
      <c r="M5176" s="11">
        <f>DAY(Tabla1[[#This Row],[Fecha]])</f>
        <v>30</v>
      </c>
      <c r="N5176" s="11">
        <f>WEEKDAY(Tabla1[[#This Row],[Fecha]],2)</f>
        <v>5</v>
      </c>
      <c r="O5176" s="11" t="str">
        <f t="shared" si="80"/>
        <v>Viernes</v>
      </c>
    </row>
    <row r="5177" spans="1:15" x14ac:dyDescent="0.25">
      <c r="A5177" s="4">
        <v>41243</v>
      </c>
      <c r="B5177">
        <v>4</v>
      </c>
      <c r="C5177">
        <v>2</v>
      </c>
      <c r="D5177" s="5" t="s">
        <v>32</v>
      </c>
      <c r="E5177" s="6">
        <v>489.58</v>
      </c>
      <c r="F5177" s="6">
        <v>1072.22</v>
      </c>
      <c r="G5177" s="6">
        <v>1561.8</v>
      </c>
      <c r="H5177" s="6" t="str">
        <f>VLOOKUP(Tabla1[[#This Row],[Caja]],Originales!$I$3:$K$6,2,FALSE)</f>
        <v>Telde</v>
      </c>
      <c r="I5177" s="6" t="str">
        <f>VLOOKUP(Tabla1[[#This Row],[Caja]],Originales!$I$3:$K$6,3,FALSE)</f>
        <v>Las Palmas</v>
      </c>
      <c r="J5177" s="9" t="str">
        <f>VLOOKUP(Tabla1[[#This Row],[CodigoEmpleado]],Originales!$M$3:$P$13,2,FALSE)</f>
        <v>Ana</v>
      </c>
      <c r="K5177" s="10">
        <f>YEAR(Tabla1[[#This Row],[Fecha]])</f>
        <v>2012</v>
      </c>
      <c r="L5177" s="11">
        <f>MONTH(Tabla1[[#This Row],[Fecha]])</f>
        <v>11</v>
      </c>
      <c r="M5177" s="11">
        <f>DAY(Tabla1[[#This Row],[Fecha]])</f>
        <v>30</v>
      </c>
      <c r="N5177" s="11">
        <f>WEEKDAY(Tabla1[[#This Row],[Fecha]],2)</f>
        <v>5</v>
      </c>
      <c r="O5177" s="11" t="str">
        <f t="shared" si="80"/>
        <v>Viernes</v>
      </c>
    </row>
    <row r="5178" spans="1:15" x14ac:dyDescent="0.25">
      <c r="A5178" s="4">
        <v>41244</v>
      </c>
      <c r="B5178">
        <v>1</v>
      </c>
      <c r="C5178">
        <v>1</v>
      </c>
      <c r="D5178" s="5" t="s">
        <v>37</v>
      </c>
      <c r="E5178" s="6">
        <v>675.82</v>
      </c>
      <c r="F5178" s="6">
        <v>1045.54</v>
      </c>
      <c r="G5178" s="6">
        <v>1721.36</v>
      </c>
      <c r="H5178" s="6" t="str">
        <f>VLOOKUP(Tabla1[[#This Row],[Caja]],Originales!$I$3:$K$6,2,FALSE)</f>
        <v>Tenerife Norte</v>
      </c>
      <c r="I5178" s="6" t="str">
        <f>VLOOKUP(Tabla1[[#This Row],[Caja]],Originales!$I$3:$K$6,3,FALSE)</f>
        <v>Tenerife</v>
      </c>
      <c r="J5178" s="9" t="str">
        <f>VLOOKUP(Tabla1[[#This Row],[CodigoEmpleado]],Originales!$M$3:$P$13,2,FALSE)</f>
        <v>Luis</v>
      </c>
      <c r="K5178" s="10">
        <f>YEAR(Tabla1[[#This Row],[Fecha]])</f>
        <v>2012</v>
      </c>
      <c r="L5178" s="11">
        <f>MONTH(Tabla1[[#This Row],[Fecha]])</f>
        <v>12</v>
      </c>
      <c r="M5178" s="11">
        <f>DAY(Tabla1[[#This Row],[Fecha]])</f>
        <v>1</v>
      </c>
      <c r="N5178" s="11">
        <f>WEEKDAY(Tabla1[[#This Row],[Fecha]],2)</f>
        <v>6</v>
      </c>
      <c r="O5178" s="11" t="str">
        <f t="shared" si="80"/>
        <v>Sábado</v>
      </c>
    </row>
    <row r="5179" spans="1:15" x14ac:dyDescent="0.25">
      <c r="A5179" s="4">
        <v>41244</v>
      </c>
      <c r="B5179">
        <v>1</v>
      </c>
      <c r="C5179">
        <v>2</v>
      </c>
      <c r="D5179" s="5" t="s">
        <v>40</v>
      </c>
      <c r="E5179" s="6">
        <v>533.54</v>
      </c>
      <c r="F5179" s="6">
        <v>1002.53</v>
      </c>
      <c r="G5179" s="6">
        <v>1536.07</v>
      </c>
      <c r="H5179" s="6" t="str">
        <f>VLOOKUP(Tabla1[[#This Row],[Caja]],Originales!$I$3:$K$6,2,FALSE)</f>
        <v>Tenerife Norte</v>
      </c>
      <c r="I5179" s="6" t="str">
        <f>VLOOKUP(Tabla1[[#This Row],[Caja]],Originales!$I$3:$K$6,3,FALSE)</f>
        <v>Tenerife</v>
      </c>
      <c r="J5179" s="9" t="str">
        <f>VLOOKUP(Tabla1[[#This Row],[CodigoEmpleado]],Originales!$M$3:$P$13,2,FALSE)</f>
        <v>Pepe</v>
      </c>
      <c r="K5179" s="10">
        <f>YEAR(Tabla1[[#This Row],[Fecha]])</f>
        <v>2012</v>
      </c>
      <c r="L5179" s="11">
        <f>MONTH(Tabla1[[#This Row],[Fecha]])</f>
        <v>12</v>
      </c>
      <c r="M5179" s="11">
        <f>DAY(Tabla1[[#This Row],[Fecha]])</f>
        <v>1</v>
      </c>
      <c r="N5179" s="11">
        <f>WEEKDAY(Tabla1[[#This Row],[Fecha]],2)</f>
        <v>6</v>
      </c>
      <c r="O5179" s="11" t="str">
        <f t="shared" si="80"/>
        <v>Sábado</v>
      </c>
    </row>
    <row r="5180" spans="1:15" x14ac:dyDescent="0.25">
      <c r="A5180" s="4">
        <v>41244</v>
      </c>
      <c r="B5180">
        <v>2</v>
      </c>
      <c r="C5180">
        <v>1</v>
      </c>
      <c r="D5180" s="5" t="s">
        <v>41</v>
      </c>
      <c r="E5180" s="6">
        <v>561.35</v>
      </c>
      <c r="F5180" s="6">
        <v>961.66</v>
      </c>
      <c r="G5180" s="6">
        <v>1523.01</v>
      </c>
      <c r="H5180" s="6" t="str">
        <f>VLOOKUP(Tabla1[[#This Row],[Caja]],Originales!$I$3:$K$6,2,FALSE)</f>
        <v>Tenerife Sur</v>
      </c>
      <c r="I5180" s="6" t="str">
        <f>VLOOKUP(Tabla1[[#This Row],[Caja]],Originales!$I$3:$K$6,3,FALSE)</f>
        <v>Tenerife</v>
      </c>
      <c r="J5180" s="9" t="str">
        <f>VLOOKUP(Tabla1[[#This Row],[CodigoEmpleado]],Originales!$M$3:$P$13,2,FALSE)</f>
        <v>Javi</v>
      </c>
      <c r="K5180" s="10">
        <f>YEAR(Tabla1[[#This Row],[Fecha]])</f>
        <v>2012</v>
      </c>
      <c r="L5180" s="11">
        <f>MONTH(Tabla1[[#This Row],[Fecha]])</f>
        <v>12</v>
      </c>
      <c r="M5180" s="11">
        <f>DAY(Tabla1[[#This Row],[Fecha]])</f>
        <v>1</v>
      </c>
      <c r="N5180" s="11">
        <f>WEEKDAY(Tabla1[[#This Row],[Fecha]],2)</f>
        <v>6</v>
      </c>
      <c r="O5180" s="11" t="str">
        <f t="shared" si="80"/>
        <v>Sábado</v>
      </c>
    </row>
    <row r="5181" spans="1:15" x14ac:dyDescent="0.25">
      <c r="A5181" s="4">
        <v>41244</v>
      </c>
      <c r="B5181">
        <v>2</v>
      </c>
      <c r="C5181">
        <v>2</v>
      </c>
      <c r="D5181" s="5" t="s">
        <v>43</v>
      </c>
      <c r="E5181" s="6">
        <v>594.09</v>
      </c>
      <c r="F5181" s="6">
        <v>940.07</v>
      </c>
      <c r="G5181" s="6">
        <v>1534.16</v>
      </c>
      <c r="H5181" s="6" t="str">
        <f>VLOOKUP(Tabla1[[#This Row],[Caja]],Originales!$I$3:$K$6,2,FALSE)</f>
        <v>Tenerife Sur</v>
      </c>
      <c r="I5181" s="6" t="str">
        <f>VLOOKUP(Tabla1[[#This Row],[Caja]],Originales!$I$3:$K$6,3,FALSE)</f>
        <v>Tenerife</v>
      </c>
      <c r="J5181" s="9" t="str">
        <f>VLOOKUP(Tabla1[[#This Row],[CodigoEmpleado]],Originales!$M$3:$P$13,2,FALSE)</f>
        <v>Jose</v>
      </c>
      <c r="K5181" s="10">
        <f>YEAR(Tabla1[[#This Row],[Fecha]])</f>
        <v>2012</v>
      </c>
      <c r="L5181" s="11">
        <f>MONTH(Tabla1[[#This Row],[Fecha]])</f>
        <v>12</v>
      </c>
      <c r="M5181" s="11">
        <f>DAY(Tabla1[[#This Row],[Fecha]])</f>
        <v>1</v>
      </c>
      <c r="N5181" s="11">
        <f>WEEKDAY(Tabla1[[#This Row],[Fecha]],2)</f>
        <v>6</v>
      </c>
      <c r="O5181" s="11" t="str">
        <f t="shared" si="80"/>
        <v>Sábado</v>
      </c>
    </row>
    <row r="5182" spans="1:15" x14ac:dyDescent="0.25">
      <c r="A5182" s="4">
        <v>41244</v>
      </c>
      <c r="B5182">
        <v>3</v>
      </c>
      <c r="C5182">
        <v>1</v>
      </c>
      <c r="D5182" s="5" t="s">
        <v>47</v>
      </c>
      <c r="E5182" s="6">
        <v>574.27</v>
      </c>
      <c r="F5182" s="6">
        <v>1071.5899999999999</v>
      </c>
      <c r="G5182" s="6">
        <v>1645.86</v>
      </c>
      <c r="H5182" s="6" t="str">
        <f>VLOOKUP(Tabla1[[#This Row],[Caja]],Originales!$I$3:$K$6,2,FALSE)</f>
        <v>Las Canteras</v>
      </c>
      <c r="I5182" s="6" t="str">
        <f>VLOOKUP(Tabla1[[#This Row],[Caja]],Originales!$I$3:$K$6,3,FALSE)</f>
        <v>Las Palmas</v>
      </c>
      <c r="J5182" s="9" t="str">
        <f>VLOOKUP(Tabla1[[#This Row],[CodigoEmpleado]],Originales!$M$3:$P$13,2,FALSE)</f>
        <v>Toño</v>
      </c>
      <c r="K5182" s="10">
        <f>YEAR(Tabla1[[#This Row],[Fecha]])</f>
        <v>2012</v>
      </c>
      <c r="L5182" s="11">
        <f>MONTH(Tabla1[[#This Row],[Fecha]])</f>
        <v>12</v>
      </c>
      <c r="M5182" s="11">
        <f>DAY(Tabla1[[#This Row],[Fecha]])</f>
        <v>1</v>
      </c>
      <c r="N5182" s="11">
        <f>WEEKDAY(Tabla1[[#This Row],[Fecha]],2)</f>
        <v>6</v>
      </c>
      <c r="O5182" s="11" t="str">
        <f t="shared" si="80"/>
        <v>Sábado</v>
      </c>
    </row>
    <row r="5183" spans="1:15" x14ac:dyDescent="0.25">
      <c r="A5183" s="4">
        <v>41244</v>
      </c>
      <c r="B5183">
        <v>3</v>
      </c>
      <c r="C5183">
        <v>2</v>
      </c>
      <c r="D5183" s="5" t="s">
        <v>24</v>
      </c>
      <c r="E5183" s="6">
        <v>705.52</v>
      </c>
      <c r="F5183" s="6">
        <v>1282.68</v>
      </c>
      <c r="G5183" s="6">
        <v>1988.2</v>
      </c>
      <c r="H5183" s="6" t="str">
        <f>VLOOKUP(Tabla1[[#This Row],[Caja]],Originales!$I$3:$K$6,2,FALSE)</f>
        <v>Las Canteras</v>
      </c>
      <c r="I5183" s="6" t="str">
        <f>VLOOKUP(Tabla1[[#This Row],[Caja]],Originales!$I$3:$K$6,3,FALSE)</f>
        <v>Las Palmas</v>
      </c>
      <c r="J5183" s="9" t="str">
        <f>VLOOKUP(Tabla1[[#This Row],[CodigoEmpleado]],Originales!$M$3:$P$13,2,FALSE)</f>
        <v>Ana</v>
      </c>
      <c r="K5183" s="10">
        <f>YEAR(Tabla1[[#This Row],[Fecha]])</f>
        <v>2012</v>
      </c>
      <c r="L5183" s="11">
        <f>MONTH(Tabla1[[#This Row],[Fecha]])</f>
        <v>12</v>
      </c>
      <c r="M5183" s="11">
        <f>DAY(Tabla1[[#This Row],[Fecha]])</f>
        <v>1</v>
      </c>
      <c r="N5183" s="11">
        <f>WEEKDAY(Tabla1[[#This Row],[Fecha]],2)</f>
        <v>6</v>
      </c>
      <c r="O5183" s="11" t="str">
        <f t="shared" si="80"/>
        <v>Sábado</v>
      </c>
    </row>
    <row r="5184" spans="1:15" x14ac:dyDescent="0.25">
      <c r="A5184" s="4">
        <v>41244</v>
      </c>
      <c r="B5184">
        <v>4</v>
      </c>
      <c r="C5184">
        <v>1</v>
      </c>
      <c r="D5184" s="5" t="s">
        <v>30</v>
      </c>
      <c r="E5184" s="6">
        <v>656.64</v>
      </c>
      <c r="F5184" s="6">
        <v>1030.5999999999999</v>
      </c>
      <c r="G5184" s="6">
        <v>1687.24</v>
      </c>
      <c r="H5184" s="6" t="str">
        <f>VLOOKUP(Tabla1[[#This Row],[Caja]],Originales!$I$3:$K$6,2,FALSE)</f>
        <v>Telde</v>
      </c>
      <c r="I5184" s="6" t="str">
        <f>VLOOKUP(Tabla1[[#This Row],[Caja]],Originales!$I$3:$K$6,3,FALSE)</f>
        <v>Las Palmas</v>
      </c>
      <c r="J5184" s="9" t="str">
        <f>VLOOKUP(Tabla1[[#This Row],[CodigoEmpleado]],Originales!$M$3:$P$13,2,FALSE)</f>
        <v>Juan</v>
      </c>
      <c r="K5184" s="10">
        <f>YEAR(Tabla1[[#This Row],[Fecha]])</f>
        <v>2012</v>
      </c>
      <c r="L5184" s="11">
        <f>MONTH(Tabla1[[#This Row],[Fecha]])</f>
        <v>12</v>
      </c>
      <c r="M5184" s="11">
        <f>DAY(Tabla1[[#This Row],[Fecha]])</f>
        <v>1</v>
      </c>
      <c r="N5184" s="11">
        <f>WEEKDAY(Tabla1[[#This Row],[Fecha]],2)</f>
        <v>6</v>
      </c>
      <c r="O5184" s="11" t="str">
        <f t="shared" si="80"/>
        <v>Sábado</v>
      </c>
    </row>
    <row r="5185" spans="1:15" x14ac:dyDescent="0.25">
      <c r="A5185" s="4">
        <v>41244</v>
      </c>
      <c r="B5185">
        <v>4</v>
      </c>
      <c r="C5185">
        <v>2</v>
      </c>
      <c r="D5185" s="5" t="s">
        <v>16</v>
      </c>
      <c r="E5185" s="6">
        <v>786.6</v>
      </c>
      <c r="F5185" s="6">
        <v>1314.62</v>
      </c>
      <c r="G5185" s="6">
        <v>2101.2199999999998</v>
      </c>
      <c r="H5185" s="6" t="str">
        <f>VLOOKUP(Tabla1[[#This Row],[Caja]],Originales!$I$3:$K$6,2,FALSE)</f>
        <v>Telde</v>
      </c>
      <c r="I5185" s="6" t="str">
        <f>VLOOKUP(Tabla1[[#This Row],[Caja]],Originales!$I$3:$K$6,3,FALSE)</f>
        <v>Las Palmas</v>
      </c>
      <c r="J5185" s="9" t="str">
        <f>VLOOKUP(Tabla1[[#This Row],[CodigoEmpleado]],Originales!$M$3:$P$13,2,FALSE)</f>
        <v>Jorge</v>
      </c>
      <c r="K5185" s="10">
        <f>YEAR(Tabla1[[#This Row],[Fecha]])</f>
        <v>2012</v>
      </c>
      <c r="L5185" s="11">
        <f>MONTH(Tabla1[[#This Row],[Fecha]])</f>
        <v>12</v>
      </c>
      <c r="M5185" s="11">
        <f>DAY(Tabla1[[#This Row],[Fecha]])</f>
        <v>1</v>
      </c>
      <c r="N5185" s="11">
        <f>WEEKDAY(Tabla1[[#This Row],[Fecha]],2)</f>
        <v>6</v>
      </c>
      <c r="O5185" s="11" t="str">
        <f t="shared" si="80"/>
        <v>Sábado</v>
      </c>
    </row>
    <row r="5186" spans="1:15" x14ac:dyDescent="0.25">
      <c r="A5186" s="4">
        <v>41245</v>
      </c>
      <c r="B5186">
        <v>1</v>
      </c>
      <c r="C5186">
        <v>1</v>
      </c>
      <c r="D5186" s="5" t="s">
        <v>22</v>
      </c>
      <c r="E5186" s="6">
        <v>553.23</v>
      </c>
      <c r="F5186" s="6">
        <v>986.75</v>
      </c>
      <c r="G5186" s="6">
        <v>1539.98</v>
      </c>
      <c r="H5186" s="6" t="str">
        <f>VLOOKUP(Tabla1[[#This Row],[Caja]],Originales!$I$3:$K$6,2,FALSE)</f>
        <v>Tenerife Norte</v>
      </c>
      <c r="I5186" s="6" t="str">
        <f>VLOOKUP(Tabla1[[#This Row],[Caja]],Originales!$I$3:$K$6,3,FALSE)</f>
        <v>Tenerife</v>
      </c>
      <c r="J5186" s="9" t="str">
        <f>VLOOKUP(Tabla1[[#This Row],[CodigoEmpleado]],Originales!$M$3:$P$13,2,FALSE)</f>
        <v>Paco</v>
      </c>
      <c r="K5186" s="10">
        <f>YEAR(Tabla1[[#This Row],[Fecha]])</f>
        <v>2012</v>
      </c>
      <c r="L5186" s="11">
        <f>MONTH(Tabla1[[#This Row],[Fecha]])</f>
        <v>12</v>
      </c>
      <c r="M5186" s="11">
        <f>DAY(Tabla1[[#This Row],[Fecha]])</f>
        <v>2</v>
      </c>
      <c r="N5186" s="11">
        <f>WEEKDAY(Tabla1[[#This Row],[Fecha]],2)</f>
        <v>7</v>
      </c>
      <c r="O5186" s="11" t="str">
        <f t="shared" ref="O5186:O5249" si="81">IF(N5186=1,"Lunes",IF(N5186=2,"Martes",IF(N5186=3,"Miércoles",IF(N5186=4,"Jueves",IF(N5186=5,"Viernes",IF(N5186=6,"Sábado","Domingo"))))))</f>
        <v>Domingo</v>
      </c>
    </row>
    <row r="5187" spans="1:15" x14ac:dyDescent="0.25">
      <c r="A5187" s="4">
        <v>41245</v>
      </c>
      <c r="B5187">
        <v>1</v>
      </c>
      <c r="C5187">
        <v>2</v>
      </c>
      <c r="D5187" s="5" t="s">
        <v>27</v>
      </c>
      <c r="E5187" s="6">
        <v>634.67999999999995</v>
      </c>
      <c r="F5187" s="6">
        <v>1202.31</v>
      </c>
      <c r="G5187" s="6">
        <v>1836.99</v>
      </c>
      <c r="H5187" s="6" t="str">
        <f>VLOOKUP(Tabla1[[#This Row],[Caja]],Originales!$I$3:$K$6,2,FALSE)</f>
        <v>Tenerife Norte</v>
      </c>
      <c r="I5187" s="6" t="str">
        <f>VLOOKUP(Tabla1[[#This Row],[Caja]],Originales!$I$3:$K$6,3,FALSE)</f>
        <v>Tenerife</v>
      </c>
      <c r="J5187" s="9" t="str">
        <f>VLOOKUP(Tabla1[[#This Row],[CodigoEmpleado]],Originales!$M$3:$P$13,2,FALSE)</f>
        <v>Bea</v>
      </c>
      <c r="K5187" s="10">
        <f>YEAR(Tabla1[[#This Row],[Fecha]])</f>
        <v>2012</v>
      </c>
      <c r="L5187" s="11">
        <f>MONTH(Tabla1[[#This Row],[Fecha]])</f>
        <v>12</v>
      </c>
      <c r="M5187" s="11">
        <f>DAY(Tabla1[[#This Row],[Fecha]])</f>
        <v>2</v>
      </c>
      <c r="N5187" s="11">
        <f>WEEKDAY(Tabla1[[#This Row],[Fecha]],2)</f>
        <v>7</v>
      </c>
      <c r="O5187" s="11" t="str">
        <f t="shared" si="81"/>
        <v>Domingo</v>
      </c>
    </row>
    <row r="5188" spans="1:15" x14ac:dyDescent="0.25">
      <c r="A5188" s="4">
        <v>41245</v>
      </c>
      <c r="B5188">
        <v>2</v>
      </c>
      <c r="C5188">
        <v>1</v>
      </c>
      <c r="D5188" s="5" t="s">
        <v>32</v>
      </c>
      <c r="E5188" s="6">
        <v>681.34</v>
      </c>
      <c r="F5188" s="6">
        <v>1059.3</v>
      </c>
      <c r="G5188" s="6">
        <v>1740.64</v>
      </c>
      <c r="H5188" s="6" t="str">
        <f>VLOOKUP(Tabla1[[#This Row],[Caja]],Originales!$I$3:$K$6,2,FALSE)</f>
        <v>Tenerife Sur</v>
      </c>
      <c r="I5188" s="6" t="str">
        <f>VLOOKUP(Tabla1[[#This Row],[Caja]],Originales!$I$3:$K$6,3,FALSE)</f>
        <v>Tenerife</v>
      </c>
      <c r="J5188" s="9" t="str">
        <f>VLOOKUP(Tabla1[[#This Row],[CodigoEmpleado]],Originales!$M$3:$P$13,2,FALSE)</f>
        <v>Ana</v>
      </c>
      <c r="K5188" s="10">
        <f>YEAR(Tabla1[[#This Row],[Fecha]])</f>
        <v>2012</v>
      </c>
      <c r="L5188" s="11">
        <f>MONTH(Tabla1[[#This Row],[Fecha]])</f>
        <v>12</v>
      </c>
      <c r="M5188" s="11">
        <f>DAY(Tabla1[[#This Row],[Fecha]])</f>
        <v>2</v>
      </c>
      <c r="N5188" s="11">
        <f>WEEKDAY(Tabla1[[#This Row],[Fecha]],2)</f>
        <v>7</v>
      </c>
      <c r="O5188" s="11" t="str">
        <f t="shared" si="81"/>
        <v>Domingo</v>
      </c>
    </row>
    <row r="5189" spans="1:15" x14ac:dyDescent="0.25">
      <c r="A5189" s="4">
        <v>41245</v>
      </c>
      <c r="B5189">
        <v>2</v>
      </c>
      <c r="C5189">
        <v>2</v>
      </c>
      <c r="D5189" s="5" t="s">
        <v>37</v>
      </c>
      <c r="E5189" s="6">
        <v>725.83</v>
      </c>
      <c r="F5189" s="6">
        <v>1347.81</v>
      </c>
      <c r="G5189" s="6">
        <v>2073.64</v>
      </c>
      <c r="H5189" s="6" t="str">
        <f>VLOOKUP(Tabla1[[#This Row],[Caja]],Originales!$I$3:$K$6,2,FALSE)</f>
        <v>Tenerife Sur</v>
      </c>
      <c r="I5189" s="6" t="str">
        <f>VLOOKUP(Tabla1[[#This Row],[Caja]],Originales!$I$3:$K$6,3,FALSE)</f>
        <v>Tenerife</v>
      </c>
      <c r="J5189" s="9" t="str">
        <f>VLOOKUP(Tabla1[[#This Row],[CodigoEmpleado]],Originales!$M$3:$P$13,2,FALSE)</f>
        <v>Luis</v>
      </c>
      <c r="K5189" s="10">
        <f>YEAR(Tabla1[[#This Row],[Fecha]])</f>
        <v>2012</v>
      </c>
      <c r="L5189" s="11">
        <f>MONTH(Tabla1[[#This Row],[Fecha]])</f>
        <v>12</v>
      </c>
      <c r="M5189" s="11">
        <f>DAY(Tabla1[[#This Row],[Fecha]])</f>
        <v>2</v>
      </c>
      <c r="N5189" s="11">
        <f>WEEKDAY(Tabla1[[#This Row],[Fecha]],2)</f>
        <v>7</v>
      </c>
      <c r="O5189" s="11" t="str">
        <f t="shared" si="81"/>
        <v>Domingo</v>
      </c>
    </row>
    <row r="5190" spans="1:15" x14ac:dyDescent="0.25">
      <c r="A5190" s="4">
        <v>41245</v>
      </c>
      <c r="B5190">
        <v>3</v>
      </c>
      <c r="C5190">
        <v>1</v>
      </c>
      <c r="D5190" s="5" t="s">
        <v>40</v>
      </c>
      <c r="E5190" s="6">
        <v>682.33</v>
      </c>
      <c r="F5190" s="6">
        <v>1048.05</v>
      </c>
      <c r="G5190" s="6">
        <v>1730.38</v>
      </c>
      <c r="H5190" s="6" t="str">
        <f>VLOOKUP(Tabla1[[#This Row],[Caja]],Originales!$I$3:$K$6,2,FALSE)</f>
        <v>Las Canteras</v>
      </c>
      <c r="I5190" s="6" t="str">
        <f>VLOOKUP(Tabla1[[#This Row],[Caja]],Originales!$I$3:$K$6,3,FALSE)</f>
        <v>Las Palmas</v>
      </c>
      <c r="J5190" s="9" t="str">
        <f>VLOOKUP(Tabla1[[#This Row],[CodigoEmpleado]],Originales!$M$3:$P$13,2,FALSE)</f>
        <v>Pepe</v>
      </c>
      <c r="K5190" s="10">
        <f>YEAR(Tabla1[[#This Row],[Fecha]])</f>
        <v>2012</v>
      </c>
      <c r="L5190" s="11">
        <f>MONTH(Tabla1[[#This Row],[Fecha]])</f>
        <v>12</v>
      </c>
      <c r="M5190" s="11">
        <f>DAY(Tabla1[[#This Row],[Fecha]])</f>
        <v>2</v>
      </c>
      <c r="N5190" s="11">
        <f>WEEKDAY(Tabla1[[#This Row],[Fecha]],2)</f>
        <v>7</v>
      </c>
      <c r="O5190" s="11" t="str">
        <f t="shared" si="81"/>
        <v>Domingo</v>
      </c>
    </row>
    <row r="5191" spans="1:15" x14ac:dyDescent="0.25">
      <c r="A5191" s="4">
        <v>41245</v>
      </c>
      <c r="B5191">
        <v>3</v>
      </c>
      <c r="C5191">
        <v>2</v>
      </c>
      <c r="D5191" s="5" t="s">
        <v>41</v>
      </c>
      <c r="E5191" s="6">
        <v>629.54</v>
      </c>
      <c r="F5191" s="6">
        <v>1209.22</v>
      </c>
      <c r="G5191" s="6">
        <v>1838.76</v>
      </c>
      <c r="H5191" s="6" t="str">
        <f>VLOOKUP(Tabla1[[#This Row],[Caja]],Originales!$I$3:$K$6,2,FALSE)</f>
        <v>Las Canteras</v>
      </c>
      <c r="I5191" s="6" t="str">
        <f>VLOOKUP(Tabla1[[#This Row],[Caja]],Originales!$I$3:$K$6,3,FALSE)</f>
        <v>Las Palmas</v>
      </c>
      <c r="J5191" s="9" t="str">
        <f>VLOOKUP(Tabla1[[#This Row],[CodigoEmpleado]],Originales!$M$3:$P$13,2,FALSE)</f>
        <v>Javi</v>
      </c>
      <c r="K5191" s="10">
        <f>YEAR(Tabla1[[#This Row],[Fecha]])</f>
        <v>2012</v>
      </c>
      <c r="L5191" s="11">
        <f>MONTH(Tabla1[[#This Row],[Fecha]])</f>
        <v>12</v>
      </c>
      <c r="M5191" s="11">
        <f>DAY(Tabla1[[#This Row],[Fecha]])</f>
        <v>2</v>
      </c>
      <c r="N5191" s="11">
        <f>WEEKDAY(Tabla1[[#This Row],[Fecha]],2)</f>
        <v>7</v>
      </c>
      <c r="O5191" s="11" t="str">
        <f t="shared" si="81"/>
        <v>Domingo</v>
      </c>
    </row>
    <row r="5192" spans="1:15" x14ac:dyDescent="0.25">
      <c r="A5192" s="4">
        <v>41245</v>
      </c>
      <c r="B5192">
        <v>4</v>
      </c>
      <c r="C5192">
        <v>1</v>
      </c>
      <c r="D5192" s="5" t="s">
        <v>43</v>
      </c>
      <c r="E5192" s="6">
        <v>647.51</v>
      </c>
      <c r="F5192" s="6">
        <v>1092.58</v>
      </c>
      <c r="G5192" s="6">
        <v>1740.09</v>
      </c>
      <c r="H5192" s="6" t="str">
        <f>VLOOKUP(Tabla1[[#This Row],[Caja]],Originales!$I$3:$K$6,2,FALSE)</f>
        <v>Telde</v>
      </c>
      <c r="I5192" s="6" t="str">
        <f>VLOOKUP(Tabla1[[#This Row],[Caja]],Originales!$I$3:$K$6,3,FALSE)</f>
        <v>Las Palmas</v>
      </c>
      <c r="J5192" s="9" t="str">
        <f>VLOOKUP(Tabla1[[#This Row],[CodigoEmpleado]],Originales!$M$3:$P$13,2,FALSE)</f>
        <v>Jose</v>
      </c>
      <c r="K5192" s="10">
        <f>YEAR(Tabla1[[#This Row],[Fecha]])</f>
        <v>2012</v>
      </c>
      <c r="L5192" s="11">
        <f>MONTH(Tabla1[[#This Row],[Fecha]])</f>
        <v>12</v>
      </c>
      <c r="M5192" s="11">
        <f>DAY(Tabla1[[#This Row],[Fecha]])</f>
        <v>2</v>
      </c>
      <c r="N5192" s="11">
        <f>WEEKDAY(Tabla1[[#This Row],[Fecha]],2)</f>
        <v>7</v>
      </c>
      <c r="O5192" s="11" t="str">
        <f t="shared" si="81"/>
        <v>Domingo</v>
      </c>
    </row>
    <row r="5193" spans="1:15" x14ac:dyDescent="0.25">
      <c r="A5193" s="4">
        <v>41245</v>
      </c>
      <c r="B5193">
        <v>4</v>
      </c>
      <c r="C5193">
        <v>2</v>
      </c>
      <c r="D5193" s="5" t="s">
        <v>47</v>
      </c>
      <c r="E5193" s="6">
        <v>723.35</v>
      </c>
      <c r="F5193" s="6">
        <v>1350.83</v>
      </c>
      <c r="G5193" s="6">
        <v>2074.1799999999998</v>
      </c>
      <c r="H5193" s="6" t="str">
        <f>VLOOKUP(Tabla1[[#This Row],[Caja]],Originales!$I$3:$K$6,2,FALSE)</f>
        <v>Telde</v>
      </c>
      <c r="I5193" s="6" t="str">
        <f>VLOOKUP(Tabla1[[#This Row],[Caja]],Originales!$I$3:$K$6,3,FALSE)</f>
        <v>Las Palmas</v>
      </c>
      <c r="J5193" s="9" t="str">
        <f>VLOOKUP(Tabla1[[#This Row],[CodigoEmpleado]],Originales!$M$3:$P$13,2,FALSE)</f>
        <v>Toño</v>
      </c>
      <c r="K5193" s="10">
        <f>YEAR(Tabla1[[#This Row],[Fecha]])</f>
        <v>2012</v>
      </c>
      <c r="L5193" s="11">
        <f>MONTH(Tabla1[[#This Row],[Fecha]])</f>
        <v>12</v>
      </c>
      <c r="M5193" s="11">
        <f>DAY(Tabla1[[#This Row],[Fecha]])</f>
        <v>2</v>
      </c>
      <c r="N5193" s="11">
        <f>WEEKDAY(Tabla1[[#This Row],[Fecha]],2)</f>
        <v>7</v>
      </c>
      <c r="O5193" s="11" t="str">
        <f t="shared" si="81"/>
        <v>Domingo</v>
      </c>
    </row>
    <row r="5194" spans="1:15" x14ac:dyDescent="0.25">
      <c r="A5194" s="4">
        <v>41246</v>
      </c>
      <c r="B5194">
        <v>1</v>
      </c>
      <c r="C5194">
        <v>1</v>
      </c>
      <c r="D5194" s="5" t="s">
        <v>24</v>
      </c>
      <c r="E5194" s="6">
        <v>627.08000000000004</v>
      </c>
      <c r="F5194" s="6">
        <v>1055.3</v>
      </c>
      <c r="G5194" s="6">
        <v>1682.38</v>
      </c>
      <c r="H5194" s="6" t="str">
        <f>VLOOKUP(Tabla1[[#This Row],[Caja]],Originales!$I$3:$K$6,2,FALSE)</f>
        <v>Tenerife Norte</v>
      </c>
      <c r="I5194" s="6" t="str">
        <f>VLOOKUP(Tabla1[[#This Row],[Caja]],Originales!$I$3:$K$6,3,FALSE)</f>
        <v>Tenerife</v>
      </c>
      <c r="J5194" s="9" t="str">
        <f>VLOOKUP(Tabla1[[#This Row],[CodigoEmpleado]],Originales!$M$3:$P$13,2,FALSE)</f>
        <v>Ana</v>
      </c>
      <c r="K5194" s="10">
        <f>YEAR(Tabla1[[#This Row],[Fecha]])</f>
        <v>2012</v>
      </c>
      <c r="L5194" s="11">
        <f>MONTH(Tabla1[[#This Row],[Fecha]])</f>
        <v>12</v>
      </c>
      <c r="M5194" s="11">
        <f>DAY(Tabla1[[#This Row],[Fecha]])</f>
        <v>3</v>
      </c>
      <c r="N5194" s="11">
        <f>WEEKDAY(Tabla1[[#This Row],[Fecha]],2)</f>
        <v>1</v>
      </c>
      <c r="O5194" s="11" t="str">
        <f t="shared" si="81"/>
        <v>Lunes</v>
      </c>
    </row>
    <row r="5195" spans="1:15" x14ac:dyDescent="0.25">
      <c r="A5195" s="4">
        <v>41246</v>
      </c>
      <c r="B5195">
        <v>1</v>
      </c>
      <c r="C5195">
        <v>2</v>
      </c>
      <c r="D5195" s="5" t="s">
        <v>30</v>
      </c>
      <c r="E5195" s="6">
        <v>587.47</v>
      </c>
      <c r="F5195" s="6">
        <v>1175.9000000000001</v>
      </c>
      <c r="G5195" s="6">
        <v>1763.37</v>
      </c>
      <c r="H5195" s="6" t="str">
        <f>VLOOKUP(Tabla1[[#This Row],[Caja]],Originales!$I$3:$K$6,2,FALSE)</f>
        <v>Tenerife Norte</v>
      </c>
      <c r="I5195" s="6" t="str">
        <f>VLOOKUP(Tabla1[[#This Row],[Caja]],Originales!$I$3:$K$6,3,FALSE)</f>
        <v>Tenerife</v>
      </c>
      <c r="J5195" s="9" t="str">
        <f>VLOOKUP(Tabla1[[#This Row],[CodigoEmpleado]],Originales!$M$3:$P$13,2,FALSE)</f>
        <v>Juan</v>
      </c>
      <c r="K5195" s="10">
        <f>YEAR(Tabla1[[#This Row],[Fecha]])</f>
        <v>2012</v>
      </c>
      <c r="L5195" s="11">
        <f>MONTH(Tabla1[[#This Row],[Fecha]])</f>
        <v>12</v>
      </c>
      <c r="M5195" s="11">
        <f>DAY(Tabla1[[#This Row],[Fecha]])</f>
        <v>3</v>
      </c>
      <c r="N5195" s="11">
        <f>WEEKDAY(Tabla1[[#This Row],[Fecha]],2)</f>
        <v>1</v>
      </c>
      <c r="O5195" s="11" t="str">
        <f t="shared" si="81"/>
        <v>Lunes</v>
      </c>
    </row>
    <row r="5196" spans="1:15" x14ac:dyDescent="0.25">
      <c r="A5196" s="4">
        <v>41246</v>
      </c>
      <c r="B5196">
        <v>2</v>
      </c>
      <c r="C5196">
        <v>1</v>
      </c>
      <c r="D5196" s="5" t="s">
        <v>16</v>
      </c>
      <c r="E5196" s="6">
        <v>648.54999999999995</v>
      </c>
      <c r="F5196" s="6">
        <v>1009.23</v>
      </c>
      <c r="G5196" s="6">
        <v>1657.78</v>
      </c>
      <c r="H5196" s="6" t="str">
        <f>VLOOKUP(Tabla1[[#This Row],[Caja]],Originales!$I$3:$K$6,2,FALSE)</f>
        <v>Tenerife Sur</v>
      </c>
      <c r="I5196" s="6" t="str">
        <f>VLOOKUP(Tabla1[[#This Row],[Caja]],Originales!$I$3:$K$6,3,FALSE)</f>
        <v>Tenerife</v>
      </c>
      <c r="J5196" s="9" t="str">
        <f>VLOOKUP(Tabla1[[#This Row],[CodigoEmpleado]],Originales!$M$3:$P$13,2,FALSE)</f>
        <v>Jorge</v>
      </c>
      <c r="K5196" s="10">
        <f>YEAR(Tabla1[[#This Row],[Fecha]])</f>
        <v>2012</v>
      </c>
      <c r="L5196" s="11">
        <f>MONTH(Tabla1[[#This Row],[Fecha]])</f>
        <v>12</v>
      </c>
      <c r="M5196" s="11">
        <f>DAY(Tabla1[[#This Row],[Fecha]])</f>
        <v>3</v>
      </c>
      <c r="N5196" s="11">
        <f>WEEKDAY(Tabla1[[#This Row],[Fecha]],2)</f>
        <v>1</v>
      </c>
      <c r="O5196" s="11" t="str">
        <f t="shared" si="81"/>
        <v>Lunes</v>
      </c>
    </row>
    <row r="5197" spans="1:15" x14ac:dyDescent="0.25">
      <c r="A5197" s="4">
        <v>41246</v>
      </c>
      <c r="B5197">
        <v>2</v>
      </c>
      <c r="C5197">
        <v>2</v>
      </c>
      <c r="D5197" s="5" t="s">
        <v>22</v>
      </c>
      <c r="E5197" s="6">
        <v>733.96</v>
      </c>
      <c r="F5197" s="6">
        <v>1108.3699999999999</v>
      </c>
      <c r="G5197" s="6">
        <v>1842.33</v>
      </c>
      <c r="H5197" s="6" t="str">
        <f>VLOOKUP(Tabla1[[#This Row],[Caja]],Originales!$I$3:$K$6,2,FALSE)</f>
        <v>Tenerife Sur</v>
      </c>
      <c r="I5197" s="6" t="str">
        <f>VLOOKUP(Tabla1[[#This Row],[Caja]],Originales!$I$3:$K$6,3,FALSE)</f>
        <v>Tenerife</v>
      </c>
      <c r="J5197" s="9" t="str">
        <f>VLOOKUP(Tabla1[[#This Row],[CodigoEmpleado]],Originales!$M$3:$P$13,2,FALSE)</f>
        <v>Paco</v>
      </c>
      <c r="K5197" s="10">
        <f>YEAR(Tabla1[[#This Row],[Fecha]])</f>
        <v>2012</v>
      </c>
      <c r="L5197" s="11">
        <f>MONTH(Tabla1[[#This Row],[Fecha]])</f>
        <v>12</v>
      </c>
      <c r="M5197" s="11">
        <f>DAY(Tabla1[[#This Row],[Fecha]])</f>
        <v>3</v>
      </c>
      <c r="N5197" s="11">
        <f>WEEKDAY(Tabla1[[#This Row],[Fecha]],2)</f>
        <v>1</v>
      </c>
      <c r="O5197" s="11" t="str">
        <f t="shared" si="81"/>
        <v>Lunes</v>
      </c>
    </row>
    <row r="5198" spans="1:15" x14ac:dyDescent="0.25">
      <c r="A5198" s="4">
        <v>41246</v>
      </c>
      <c r="B5198">
        <v>3</v>
      </c>
      <c r="C5198">
        <v>1</v>
      </c>
      <c r="D5198" s="5" t="s">
        <v>27</v>
      </c>
      <c r="E5198" s="6">
        <v>542.94000000000005</v>
      </c>
      <c r="F5198" s="6">
        <v>1211.58</v>
      </c>
      <c r="G5198" s="6">
        <v>1754.52</v>
      </c>
      <c r="H5198" s="6" t="str">
        <f>VLOOKUP(Tabla1[[#This Row],[Caja]],Originales!$I$3:$K$6,2,FALSE)</f>
        <v>Las Canteras</v>
      </c>
      <c r="I5198" s="6" t="str">
        <f>VLOOKUP(Tabla1[[#This Row],[Caja]],Originales!$I$3:$K$6,3,FALSE)</f>
        <v>Las Palmas</v>
      </c>
      <c r="J5198" s="9" t="str">
        <f>VLOOKUP(Tabla1[[#This Row],[CodigoEmpleado]],Originales!$M$3:$P$13,2,FALSE)</f>
        <v>Bea</v>
      </c>
      <c r="K5198" s="10">
        <f>YEAR(Tabla1[[#This Row],[Fecha]])</f>
        <v>2012</v>
      </c>
      <c r="L5198" s="11">
        <f>MONTH(Tabla1[[#This Row],[Fecha]])</f>
        <v>12</v>
      </c>
      <c r="M5198" s="11">
        <f>DAY(Tabla1[[#This Row],[Fecha]])</f>
        <v>3</v>
      </c>
      <c r="N5198" s="11">
        <f>WEEKDAY(Tabla1[[#This Row],[Fecha]],2)</f>
        <v>1</v>
      </c>
      <c r="O5198" s="11" t="str">
        <f t="shared" si="81"/>
        <v>Lunes</v>
      </c>
    </row>
    <row r="5199" spans="1:15" x14ac:dyDescent="0.25">
      <c r="A5199" s="4">
        <v>41246</v>
      </c>
      <c r="B5199">
        <v>3</v>
      </c>
      <c r="C5199">
        <v>2</v>
      </c>
      <c r="D5199" s="5" t="s">
        <v>32</v>
      </c>
      <c r="E5199" s="6">
        <v>738.5</v>
      </c>
      <c r="F5199" s="6">
        <v>1238.9100000000001</v>
      </c>
      <c r="G5199" s="6">
        <v>1977.41</v>
      </c>
      <c r="H5199" s="6" t="str">
        <f>VLOOKUP(Tabla1[[#This Row],[Caja]],Originales!$I$3:$K$6,2,FALSE)</f>
        <v>Las Canteras</v>
      </c>
      <c r="I5199" s="6" t="str">
        <f>VLOOKUP(Tabla1[[#This Row],[Caja]],Originales!$I$3:$K$6,3,FALSE)</f>
        <v>Las Palmas</v>
      </c>
      <c r="J5199" s="9" t="str">
        <f>VLOOKUP(Tabla1[[#This Row],[CodigoEmpleado]],Originales!$M$3:$P$13,2,FALSE)</f>
        <v>Ana</v>
      </c>
      <c r="K5199" s="10">
        <f>YEAR(Tabla1[[#This Row],[Fecha]])</f>
        <v>2012</v>
      </c>
      <c r="L5199" s="11">
        <f>MONTH(Tabla1[[#This Row],[Fecha]])</f>
        <v>12</v>
      </c>
      <c r="M5199" s="11">
        <f>DAY(Tabla1[[#This Row],[Fecha]])</f>
        <v>3</v>
      </c>
      <c r="N5199" s="11">
        <f>WEEKDAY(Tabla1[[#This Row],[Fecha]],2)</f>
        <v>1</v>
      </c>
      <c r="O5199" s="11" t="str">
        <f t="shared" si="81"/>
        <v>Lunes</v>
      </c>
    </row>
    <row r="5200" spans="1:15" x14ac:dyDescent="0.25">
      <c r="A5200" s="4">
        <v>41246</v>
      </c>
      <c r="B5200">
        <v>4</v>
      </c>
      <c r="C5200">
        <v>1</v>
      </c>
      <c r="D5200" s="5" t="s">
        <v>37</v>
      </c>
      <c r="E5200" s="6">
        <v>624.42999999999995</v>
      </c>
      <c r="F5200" s="6">
        <v>947.24</v>
      </c>
      <c r="G5200" s="6">
        <v>1571.67</v>
      </c>
      <c r="H5200" s="6" t="str">
        <f>VLOOKUP(Tabla1[[#This Row],[Caja]],Originales!$I$3:$K$6,2,FALSE)</f>
        <v>Telde</v>
      </c>
      <c r="I5200" s="6" t="str">
        <f>VLOOKUP(Tabla1[[#This Row],[Caja]],Originales!$I$3:$K$6,3,FALSE)</f>
        <v>Las Palmas</v>
      </c>
      <c r="J5200" s="9" t="str">
        <f>VLOOKUP(Tabla1[[#This Row],[CodigoEmpleado]],Originales!$M$3:$P$13,2,FALSE)</f>
        <v>Luis</v>
      </c>
      <c r="K5200" s="10">
        <f>YEAR(Tabla1[[#This Row],[Fecha]])</f>
        <v>2012</v>
      </c>
      <c r="L5200" s="11">
        <f>MONTH(Tabla1[[#This Row],[Fecha]])</f>
        <v>12</v>
      </c>
      <c r="M5200" s="11">
        <f>DAY(Tabla1[[#This Row],[Fecha]])</f>
        <v>3</v>
      </c>
      <c r="N5200" s="11">
        <f>WEEKDAY(Tabla1[[#This Row],[Fecha]],2)</f>
        <v>1</v>
      </c>
      <c r="O5200" s="11" t="str">
        <f t="shared" si="81"/>
        <v>Lunes</v>
      </c>
    </row>
    <row r="5201" spans="1:15" x14ac:dyDescent="0.25">
      <c r="A5201" s="4">
        <v>41246</v>
      </c>
      <c r="B5201">
        <v>4</v>
      </c>
      <c r="C5201">
        <v>2</v>
      </c>
      <c r="D5201" s="5" t="s">
        <v>40</v>
      </c>
      <c r="E5201" s="6">
        <v>764.7</v>
      </c>
      <c r="F5201" s="6">
        <v>1169.68</v>
      </c>
      <c r="G5201" s="6">
        <v>1934.38</v>
      </c>
      <c r="H5201" s="6" t="str">
        <f>VLOOKUP(Tabla1[[#This Row],[Caja]],Originales!$I$3:$K$6,2,FALSE)</f>
        <v>Telde</v>
      </c>
      <c r="I5201" s="6" t="str">
        <f>VLOOKUP(Tabla1[[#This Row],[Caja]],Originales!$I$3:$K$6,3,FALSE)</f>
        <v>Las Palmas</v>
      </c>
      <c r="J5201" s="9" t="str">
        <f>VLOOKUP(Tabla1[[#This Row],[CodigoEmpleado]],Originales!$M$3:$P$13,2,FALSE)</f>
        <v>Pepe</v>
      </c>
      <c r="K5201" s="10">
        <f>YEAR(Tabla1[[#This Row],[Fecha]])</f>
        <v>2012</v>
      </c>
      <c r="L5201" s="11">
        <f>MONTH(Tabla1[[#This Row],[Fecha]])</f>
        <v>12</v>
      </c>
      <c r="M5201" s="11">
        <f>DAY(Tabla1[[#This Row],[Fecha]])</f>
        <v>3</v>
      </c>
      <c r="N5201" s="11">
        <f>WEEKDAY(Tabla1[[#This Row],[Fecha]],2)</f>
        <v>1</v>
      </c>
      <c r="O5201" s="11" t="str">
        <f t="shared" si="81"/>
        <v>Lunes</v>
      </c>
    </row>
    <row r="5202" spans="1:15" x14ac:dyDescent="0.25">
      <c r="A5202" s="4">
        <v>41247</v>
      </c>
      <c r="B5202">
        <v>1</v>
      </c>
      <c r="C5202">
        <v>1</v>
      </c>
      <c r="D5202" s="5" t="s">
        <v>41</v>
      </c>
      <c r="E5202" s="6">
        <v>629.88</v>
      </c>
      <c r="F5202" s="6">
        <v>1007.39</v>
      </c>
      <c r="G5202" s="6">
        <v>1637.27</v>
      </c>
      <c r="H5202" s="6" t="str">
        <f>VLOOKUP(Tabla1[[#This Row],[Caja]],Originales!$I$3:$K$6,2,FALSE)</f>
        <v>Tenerife Norte</v>
      </c>
      <c r="I5202" s="6" t="str">
        <f>VLOOKUP(Tabla1[[#This Row],[Caja]],Originales!$I$3:$K$6,3,FALSE)</f>
        <v>Tenerife</v>
      </c>
      <c r="J5202" s="9" t="str">
        <f>VLOOKUP(Tabla1[[#This Row],[CodigoEmpleado]],Originales!$M$3:$P$13,2,FALSE)</f>
        <v>Javi</v>
      </c>
      <c r="K5202" s="10">
        <f>YEAR(Tabla1[[#This Row],[Fecha]])</f>
        <v>2012</v>
      </c>
      <c r="L5202" s="11">
        <f>MONTH(Tabla1[[#This Row],[Fecha]])</f>
        <v>12</v>
      </c>
      <c r="M5202" s="11">
        <f>DAY(Tabla1[[#This Row],[Fecha]])</f>
        <v>4</v>
      </c>
      <c r="N5202" s="11">
        <f>WEEKDAY(Tabla1[[#This Row],[Fecha]],2)</f>
        <v>2</v>
      </c>
      <c r="O5202" s="11" t="str">
        <f t="shared" si="81"/>
        <v>Martes</v>
      </c>
    </row>
    <row r="5203" spans="1:15" x14ac:dyDescent="0.25">
      <c r="A5203" s="4">
        <v>41247</v>
      </c>
      <c r="B5203">
        <v>1</v>
      </c>
      <c r="C5203">
        <v>2</v>
      </c>
      <c r="D5203" s="5" t="s">
        <v>43</v>
      </c>
      <c r="E5203" s="6">
        <v>472.36</v>
      </c>
      <c r="F5203" s="6">
        <v>1051.8599999999999</v>
      </c>
      <c r="G5203" s="6">
        <v>1524.22</v>
      </c>
      <c r="H5203" s="6" t="str">
        <f>VLOOKUP(Tabla1[[#This Row],[Caja]],Originales!$I$3:$K$6,2,FALSE)</f>
        <v>Tenerife Norte</v>
      </c>
      <c r="I5203" s="6" t="str">
        <f>VLOOKUP(Tabla1[[#This Row],[Caja]],Originales!$I$3:$K$6,3,FALSE)</f>
        <v>Tenerife</v>
      </c>
      <c r="J5203" s="9" t="str">
        <f>VLOOKUP(Tabla1[[#This Row],[CodigoEmpleado]],Originales!$M$3:$P$13,2,FALSE)</f>
        <v>Jose</v>
      </c>
      <c r="K5203" s="10">
        <f>YEAR(Tabla1[[#This Row],[Fecha]])</f>
        <v>2012</v>
      </c>
      <c r="L5203" s="11">
        <f>MONTH(Tabla1[[#This Row],[Fecha]])</f>
        <v>12</v>
      </c>
      <c r="M5203" s="11">
        <f>DAY(Tabla1[[#This Row],[Fecha]])</f>
        <v>4</v>
      </c>
      <c r="N5203" s="11">
        <f>WEEKDAY(Tabla1[[#This Row],[Fecha]],2)</f>
        <v>2</v>
      </c>
      <c r="O5203" s="11" t="str">
        <f t="shared" si="81"/>
        <v>Martes</v>
      </c>
    </row>
    <row r="5204" spans="1:15" x14ac:dyDescent="0.25">
      <c r="A5204" s="4">
        <v>41247</v>
      </c>
      <c r="B5204">
        <v>2</v>
      </c>
      <c r="C5204">
        <v>1</v>
      </c>
      <c r="D5204" s="5" t="s">
        <v>47</v>
      </c>
      <c r="E5204" s="6">
        <v>440.24</v>
      </c>
      <c r="F5204" s="6">
        <v>1153.06</v>
      </c>
      <c r="G5204" s="6">
        <v>1593.3</v>
      </c>
      <c r="H5204" s="6" t="str">
        <f>VLOOKUP(Tabla1[[#This Row],[Caja]],Originales!$I$3:$K$6,2,FALSE)</f>
        <v>Tenerife Sur</v>
      </c>
      <c r="I5204" s="6" t="str">
        <f>VLOOKUP(Tabla1[[#This Row],[Caja]],Originales!$I$3:$K$6,3,FALSE)</f>
        <v>Tenerife</v>
      </c>
      <c r="J5204" s="9" t="str">
        <f>VLOOKUP(Tabla1[[#This Row],[CodigoEmpleado]],Originales!$M$3:$P$13,2,FALSE)</f>
        <v>Toño</v>
      </c>
      <c r="K5204" s="10">
        <f>YEAR(Tabla1[[#This Row],[Fecha]])</f>
        <v>2012</v>
      </c>
      <c r="L5204" s="11">
        <f>MONTH(Tabla1[[#This Row],[Fecha]])</f>
        <v>12</v>
      </c>
      <c r="M5204" s="11">
        <f>DAY(Tabla1[[#This Row],[Fecha]])</f>
        <v>4</v>
      </c>
      <c r="N5204" s="11">
        <f>WEEKDAY(Tabla1[[#This Row],[Fecha]],2)</f>
        <v>2</v>
      </c>
      <c r="O5204" s="11" t="str">
        <f t="shared" si="81"/>
        <v>Martes</v>
      </c>
    </row>
    <row r="5205" spans="1:15" x14ac:dyDescent="0.25">
      <c r="A5205" s="4">
        <v>41247</v>
      </c>
      <c r="B5205">
        <v>2</v>
      </c>
      <c r="C5205">
        <v>2</v>
      </c>
      <c r="D5205" s="5" t="s">
        <v>24</v>
      </c>
      <c r="E5205" s="6">
        <v>675.34</v>
      </c>
      <c r="F5205" s="6">
        <v>1131.27</v>
      </c>
      <c r="G5205" s="6">
        <v>1806.61</v>
      </c>
      <c r="H5205" s="6" t="str">
        <f>VLOOKUP(Tabla1[[#This Row],[Caja]],Originales!$I$3:$K$6,2,FALSE)</f>
        <v>Tenerife Sur</v>
      </c>
      <c r="I5205" s="6" t="str">
        <f>VLOOKUP(Tabla1[[#This Row],[Caja]],Originales!$I$3:$K$6,3,FALSE)</f>
        <v>Tenerife</v>
      </c>
      <c r="J5205" s="9" t="str">
        <f>VLOOKUP(Tabla1[[#This Row],[CodigoEmpleado]],Originales!$M$3:$P$13,2,FALSE)</f>
        <v>Ana</v>
      </c>
      <c r="K5205" s="10">
        <f>YEAR(Tabla1[[#This Row],[Fecha]])</f>
        <v>2012</v>
      </c>
      <c r="L5205" s="11">
        <f>MONTH(Tabla1[[#This Row],[Fecha]])</f>
        <v>12</v>
      </c>
      <c r="M5205" s="11">
        <f>DAY(Tabla1[[#This Row],[Fecha]])</f>
        <v>4</v>
      </c>
      <c r="N5205" s="11">
        <f>WEEKDAY(Tabla1[[#This Row],[Fecha]],2)</f>
        <v>2</v>
      </c>
      <c r="O5205" s="11" t="str">
        <f t="shared" si="81"/>
        <v>Martes</v>
      </c>
    </row>
    <row r="5206" spans="1:15" x14ac:dyDescent="0.25">
      <c r="A5206" s="4">
        <v>41247</v>
      </c>
      <c r="B5206">
        <v>3</v>
      </c>
      <c r="C5206">
        <v>1</v>
      </c>
      <c r="D5206" s="5" t="s">
        <v>30</v>
      </c>
      <c r="E5206" s="6">
        <v>546.46</v>
      </c>
      <c r="F5206" s="6">
        <v>977.55</v>
      </c>
      <c r="G5206" s="6">
        <v>1524.01</v>
      </c>
      <c r="H5206" s="6" t="str">
        <f>VLOOKUP(Tabla1[[#This Row],[Caja]],Originales!$I$3:$K$6,2,FALSE)</f>
        <v>Las Canteras</v>
      </c>
      <c r="I5206" s="6" t="str">
        <f>VLOOKUP(Tabla1[[#This Row],[Caja]],Originales!$I$3:$K$6,3,FALSE)</f>
        <v>Las Palmas</v>
      </c>
      <c r="J5206" s="9" t="str">
        <f>VLOOKUP(Tabla1[[#This Row],[CodigoEmpleado]],Originales!$M$3:$P$13,2,FALSE)</f>
        <v>Juan</v>
      </c>
      <c r="K5206" s="10">
        <f>YEAR(Tabla1[[#This Row],[Fecha]])</f>
        <v>2012</v>
      </c>
      <c r="L5206" s="11">
        <f>MONTH(Tabla1[[#This Row],[Fecha]])</f>
        <v>12</v>
      </c>
      <c r="M5206" s="11">
        <f>DAY(Tabla1[[#This Row],[Fecha]])</f>
        <v>4</v>
      </c>
      <c r="N5206" s="11">
        <f>WEEKDAY(Tabla1[[#This Row],[Fecha]],2)</f>
        <v>2</v>
      </c>
      <c r="O5206" s="11" t="str">
        <f t="shared" si="81"/>
        <v>Martes</v>
      </c>
    </row>
    <row r="5207" spans="1:15" x14ac:dyDescent="0.25">
      <c r="A5207" s="4">
        <v>41247</v>
      </c>
      <c r="B5207">
        <v>3</v>
      </c>
      <c r="C5207">
        <v>2</v>
      </c>
      <c r="D5207" s="5" t="s">
        <v>16</v>
      </c>
      <c r="E5207" s="6">
        <v>632.30999999999995</v>
      </c>
      <c r="F5207" s="6">
        <v>1327.76</v>
      </c>
      <c r="G5207" s="6">
        <v>1960.07</v>
      </c>
      <c r="H5207" s="6" t="str">
        <f>VLOOKUP(Tabla1[[#This Row],[Caja]],Originales!$I$3:$K$6,2,FALSE)</f>
        <v>Las Canteras</v>
      </c>
      <c r="I5207" s="6" t="str">
        <f>VLOOKUP(Tabla1[[#This Row],[Caja]],Originales!$I$3:$K$6,3,FALSE)</f>
        <v>Las Palmas</v>
      </c>
      <c r="J5207" s="9" t="str">
        <f>VLOOKUP(Tabla1[[#This Row],[CodigoEmpleado]],Originales!$M$3:$P$13,2,FALSE)</f>
        <v>Jorge</v>
      </c>
      <c r="K5207" s="10">
        <f>YEAR(Tabla1[[#This Row],[Fecha]])</f>
        <v>2012</v>
      </c>
      <c r="L5207" s="11">
        <f>MONTH(Tabla1[[#This Row],[Fecha]])</f>
        <v>12</v>
      </c>
      <c r="M5207" s="11">
        <f>DAY(Tabla1[[#This Row],[Fecha]])</f>
        <v>4</v>
      </c>
      <c r="N5207" s="11">
        <f>WEEKDAY(Tabla1[[#This Row],[Fecha]],2)</f>
        <v>2</v>
      </c>
      <c r="O5207" s="11" t="str">
        <f t="shared" si="81"/>
        <v>Martes</v>
      </c>
    </row>
    <row r="5208" spans="1:15" x14ac:dyDescent="0.25">
      <c r="A5208" s="4">
        <v>41247</v>
      </c>
      <c r="B5208">
        <v>4</v>
      </c>
      <c r="C5208">
        <v>1</v>
      </c>
      <c r="D5208" s="5" t="s">
        <v>22</v>
      </c>
      <c r="E5208" s="6">
        <v>562.73</v>
      </c>
      <c r="F5208" s="6">
        <v>1151.1199999999999</v>
      </c>
      <c r="G5208" s="6">
        <v>1713.85</v>
      </c>
      <c r="H5208" s="6" t="str">
        <f>VLOOKUP(Tabla1[[#This Row],[Caja]],Originales!$I$3:$K$6,2,FALSE)</f>
        <v>Telde</v>
      </c>
      <c r="I5208" s="6" t="str">
        <f>VLOOKUP(Tabla1[[#This Row],[Caja]],Originales!$I$3:$K$6,3,FALSE)</f>
        <v>Las Palmas</v>
      </c>
      <c r="J5208" s="9" t="str">
        <f>VLOOKUP(Tabla1[[#This Row],[CodigoEmpleado]],Originales!$M$3:$P$13,2,FALSE)</f>
        <v>Paco</v>
      </c>
      <c r="K5208" s="10">
        <f>YEAR(Tabla1[[#This Row],[Fecha]])</f>
        <v>2012</v>
      </c>
      <c r="L5208" s="11">
        <f>MONTH(Tabla1[[#This Row],[Fecha]])</f>
        <v>12</v>
      </c>
      <c r="M5208" s="11">
        <f>DAY(Tabla1[[#This Row],[Fecha]])</f>
        <v>4</v>
      </c>
      <c r="N5208" s="11">
        <f>WEEKDAY(Tabla1[[#This Row],[Fecha]],2)</f>
        <v>2</v>
      </c>
      <c r="O5208" s="11" t="str">
        <f t="shared" si="81"/>
        <v>Martes</v>
      </c>
    </row>
    <row r="5209" spans="1:15" x14ac:dyDescent="0.25">
      <c r="A5209" s="4">
        <v>41247</v>
      </c>
      <c r="B5209">
        <v>4</v>
      </c>
      <c r="C5209">
        <v>2</v>
      </c>
      <c r="D5209" s="5" t="s">
        <v>27</v>
      </c>
      <c r="E5209" s="6">
        <v>597.32000000000005</v>
      </c>
      <c r="F5209" s="6">
        <v>1392.81</v>
      </c>
      <c r="G5209" s="6">
        <v>1990.13</v>
      </c>
      <c r="H5209" s="6" t="str">
        <f>VLOOKUP(Tabla1[[#This Row],[Caja]],Originales!$I$3:$K$6,2,FALSE)</f>
        <v>Telde</v>
      </c>
      <c r="I5209" s="6" t="str">
        <f>VLOOKUP(Tabla1[[#This Row],[Caja]],Originales!$I$3:$K$6,3,FALSE)</f>
        <v>Las Palmas</v>
      </c>
      <c r="J5209" s="9" t="str">
        <f>VLOOKUP(Tabla1[[#This Row],[CodigoEmpleado]],Originales!$M$3:$P$13,2,FALSE)</f>
        <v>Bea</v>
      </c>
      <c r="K5209" s="10">
        <f>YEAR(Tabla1[[#This Row],[Fecha]])</f>
        <v>2012</v>
      </c>
      <c r="L5209" s="11">
        <f>MONTH(Tabla1[[#This Row],[Fecha]])</f>
        <v>12</v>
      </c>
      <c r="M5209" s="11">
        <f>DAY(Tabla1[[#This Row],[Fecha]])</f>
        <v>4</v>
      </c>
      <c r="N5209" s="11">
        <f>WEEKDAY(Tabla1[[#This Row],[Fecha]],2)</f>
        <v>2</v>
      </c>
      <c r="O5209" s="11" t="str">
        <f t="shared" si="81"/>
        <v>Martes</v>
      </c>
    </row>
    <row r="5210" spans="1:15" x14ac:dyDescent="0.25">
      <c r="A5210" s="4">
        <v>41248</v>
      </c>
      <c r="B5210">
        <v>1</v>
      </c>
      <c r="C5210">
        <v>1</v>
      </c>
      <c r="D5210" s="5" t="s">
        <v>32</v>
      </c>
      <c r="E5210" s="6">
        <v>511.31</v>
      </c>
      <c r="F5210" s="6">
        <v>1154.26</v>
      </c>
      <c r="G5210" s="6">
        <v>1665.57</v>
      </c>
      <c r="H5210" s="6" t="str">
        <f>VLOOKUP(Tabla1[[#This Row],[Caja]],Originales!$I$3:$K$6,2,FALSE)</f>
        <v>Tenerife Norte</v>
      </c>
      <c r="I5210" s="6" t="str">
        <f>VLOOKUP(Tabla1[[#This Row],[Caja]],Originales!$I$3:$K$6,3,FALSE)</f>
        <v>Tenerife</v>
      </c>
      <c r="J5210" s="9" t="str">
        <f>VLOOKUP(Tabla1[[#This Row],[CodigoEmpleado]],Originales!$M$3:$P$13,2,FALSE)</f>
        <v>Ana</v>
      </c>
      <c r="K5210" s="10">
        <f>YEAR(Tabla1[[#This Row],[Fecha]])</f>
        <v>2012</v>
      </c>
      <c r="L5210" s="11">
        <f>MONTH(Tabla1[[#This Row],[Fecha]])</f>
        <v>12</v>
      </c>
      <c r="M5210" s="11">
        <f>DAY(Tabla1[[#This Row],[Fecha]])</f>
        <v>5</v>
      </c>
      <c r="N5210" s="11">
        <f>WEEKDAY(Tabla1[[#This Row],[Fecha]],2)</f>
        <v>3</v>
      </c>
      <c r="O5210" s="11" t="str">
        <f t="shared" si="81"/>
        <v>Miércoles</v>
      </c>
    </row>
    <row r="5211" spans="1:15" x14ac:dyDescent="0.25">
      <c r="A5211" s="4">
        <v>41248</v>
      </c>
      <c r="B5211">
        <v>1</v>
      </c>
      <c r="C5211">
        <v>2</v>
      </c>
      <c r="D5211" s="5" t="s">
        <v>37</v>
      </c>
      <c r="E5211" s="6">
        <v>632.59</v>
      </c>
      <c r="F5211" s="6">
        <v>1156.96</v>
      </c>
      <c r="G5211" s="6">
        <v>1789.55</v>
      </c>
      <c r="H5211" s="6" t="str">
        <f>VLOOKUP(Tabla1[[#This Row],[Caja]],Originales!$I$3:$K$6,2,FALSE)</f>
        <v>Tenerife Norte</v>
      </c>
      <c r="I5211" s="6" t="str">
        <f>VLOOKUP(Tabla1[[#This Row],[Caja]],Originales!$I$3:$K$6,3,FALSE)</f>
        <v>Tenerife</v>
      </c>
      <c r="J5211" s="9" t="str">
        <f>VLOOKUP(Tabla1[[#This Row],[CodigoEmpleado]],Originales!$M$3:$P$13,2,FALSE)</f>
        <v>Luis</v>
      </c>
      <c r="K5211" s="10">
        <f>YEAR(Tabla1[[#This Row],[Fecha]])</f>
        <v>2012</v>
      </c>
      <c r="L5211" s="11">
        <f>MONTH(Tabla1[[#This Row],[Fecha]])</f>
        <v>12</v>
      </c>
      <c r="M5211" s="11">
        <f>DAY(Tabla1[[#This Row],[Fecha]])</f>
        <v>5</v>
      </c>
      <c r="N5211" s="11">
        <f>WEEKDAY(Tabla1[[#This Row],[Fecha]],2)</f>
        <v>3</v>
      </c>
      <c r="O5211" s="11" t="str">
        <f t="shared" si="81"/>
        <v>Miércoles</v>
      </c>
    </row>
    <row r="5212" spans="1:15" x14ac:dyDescent="0.25">
      <c r="A5212" s="4">
        <v>41248</v>
      </c>
      <c r="B5212">
        <v>2</v>
      </c>
      <c r="C5212">
        <v>1</v>
      </c>
      <c r="D5212" s="5" t="s">
        <v>40</v>
      </c>
      <c r="E5212" s="6">
        <v>459.13</v>
      </c>
      <c r="F5212" s="6">
        <v>1149.99</v>
      </c>
      <c r="G5212" s="6">
        <v>1609.12</v>
      </c>
      <c r="H5212" s="6" t="str">
        <f>VLOOKUP(Tabla1[[#This Row],[Caja]],Originales!$I$3:$K$6,2,FALSE)</f>
        <v>Tenerife Sur</v>
      </c>
      <c r="I5212" s="6" t="str">
        <f>VLOOKUP(Tabla1[[#This Row],[Caja]],Originales!$I$3:$K$6,3,FALSE)</f>
        <v>Tenerife</v>
      </c>
      <c r="J5212" s="9" t="str">
        <f>VLOOKUP(Tabla1[[#This Row],[CodigoEmpleado]],Originales!$M$3:$P$13,2,FALSE)</f>
        <v>Pepe</v>
      </c>
      <c r="K5212" s="10">
        <f>YEAR(Tabla1[[#This Row],[Fecha]])</f>
        <v>2012</v>
      </c>
      <c r="L5212" s="11">
        <f>MONTH(Tabla1[[#This Row],[Fecha]])</f>
        <v>12</v>
      </c>
      <c r="M5212" s="11">
        <f>DAY(Tabla1[[#This Row],[Fecha]])</f>
        <v>5</v>
      </c>
      <c r="N5212" s="11">
        <f>WEEKDAY(Tabla1[[#This Row],[Fecha]],2)</f>
        <v>3</v>
      </c>
      <c r="O5212" s="11" t="str">
        <f t="shared" si="81"/>
        <v>Miércoles</v>
      </c>
    </row>
    <row r="5213" spans="1:15" x14ac:dyDescent="0.25">
      <c r="A5213" s="4">
        <v>41248</v>
      </c>
      <c r="B5213">
        <v>2</v>
      </c>
      <c r="C5213">
        <v>2</v>
      </c>
      <c r="D5213" s="5" t="s">
        <v>41</v>
      </c>
      <c r="E5213" s="6">
        <v>612.04999999999995</v>
      </c>
      <c r="F5213" s="6">
        <v>1343.13</v>
      </c>
      <c r="G5213" s="6">
        <v>1955.18</v>
      </c>
      <c r="H5213" s="6" t="str">
        <f>VLOOKUP(Tabla1[[#This Row],[Caja]],Originales!$I$3:$K$6,2,FALSE)</f>
        <v>Tenerife Sur</v>
      </c>
      <c r="I5213" s="6" t="str">
        <f>VLOOKUP(Tabla1[[#This Row],[Caja]],Originales!$I$3:$K$6,3,FALSE)</f>
        <v>Tenerife</v>
      </c>
      <c r="J5213" s="9" t="str">
        <f>VLOOKUP(Tabla1[[#This Row],[CodigoEmpleado]],Originales!$M$3:$P$13,2,FALSE)</f>
        <v>Javi</v>
      </c>
      <c r="K5213" s="10">
        <f>YEAR(Tabla1[[#This Row],[Fecha]])</f>
        <v>2012</v>
      </c>
      <c r="L5213" s="11">
        <f>MONTH(Tabla1[[#This Row],[Fecha]])</f>
        <v>12</v>
      </c>
      <c r="M5213" s="11">
        <f>DAY(Tabla1[[#This Row],[Fecha]])</f>
        <v>5</v>
      </c>
      <c r="N5213" s="11">
        <f>WEEKDAY(Tabla1[[#This Row],[Fecha]],2)</f>
        <v>3</v>
      </c>
      <c r="O5213" s="11" t="str">
        <f t="shared" si="81"/>
        <v>Miércoles</v>
      </c>
    </row>
    <row r="5214" spans="1:15" x14ac:dyDescent="0.25">
      <c r="A5214" s="4">
        <v>41248</v>
      </c>
      <c r="B5214">
        <v>3</v>
      </c>
      <c r="C5214">
        <v>1</v>
      </c>
      <c r="D5214" s="5" t="s">
        <v>43</v>
      </c>
      <c r="E5214" s="6">
        <v>522.51</v>
      </c>
      <c r="F5214" s="6">
        <v>1155.6600000000001</v>
      </c>
      <c r="G5214" s="6">
        <v>1678.17</v>
      </c>
      <c r="H5214" s="6" t="str">
        <f>VLOOKUP(Tabla1[[#This Row],[Caja]],Originales!$I$3:$K$6,2,FALSE)</f>
        <v>Las Canteras</v>
      </c>
      <c r="I5214" s="6" t="str">
        <f>VLOOKUP(Tabla1[[#This Row],[Caja]],Originales!$I$3:$K$6,3,FALSE)</f>
        <v>Las Palmas</v>
      </c>
      <c r="J5214" s="9" t="str">
        <f>VLOOKUP(Tabla1[[#This Row],[CodigoEmpleado]],Originales!$M$3:$P$13,2,FALSE)</f>
        <v>Jose</v>
      </c>
      <c r="K5214" s="10">
        <f>YEAR(Tabla1[[#This Row],[Fecha]])</f>
        <v>2012</v>
      </c>
      <c r="L5214" s="11">
        <f>MONTH(Tabla1[[#This Row],[Fecha]])</f>
        <v>12</v>
      </c>
      <c r="M5214" s="11">
        <f>DAY(Tabla1[[#This Row],[Fecha]])</f>
        <v>5</v>
      </c>
      <c r="N5214" s="11">
        <f>WEEKDAY(Tabla1[[#This Row],[Fecha]],2)</f>
        <v>3</v>
      </c>
      <c r="O5214" s="11" t="str">
        <f t="shared" si="81"/>
        <v>Miércoles</v>
      </c>
    </row>
    <row r="5215" spans="1:15" x14ac:dyDescent="0.25">
      <c r="A5215" s="4">
        <v>41248</v>
      </c>
      <c r="B5215">
        <v>3</v>
      </c>
      <c r="C5215">
        <v>2</v>
      </c>
      <c r="D5215" s="5" t="s">
        <v>47</v>
      </c>
      <c r="E5215" s="6">
        <v>639.79999999999995</v>
      </c>
      <c r="F5215" s="6">
        <v>1008.25</v>
      </c>
      <c r="G5215" s="6">
        <v>1648.05</v>
      </c>
      <c r="H5215" s="6" t="str">
        <f>VLOOKUP(Tabla1[[#This Row],[Caja]],Originales!$I$3:$K$6,2,FALSE)</f>
        <v>Las Canteras</v>
      </c>
      <c r="I5215" s="6" t="str">
        <f>VLOOKUP(Tabla1[[#This Row],[Caja]],Originales!$I$3:$K$6,3,FALSE)</f>
        <v>Las Palmas</v>
      </c>
      <c r="J5215" s="9" t="str">
        <f>VLOOKUP(Tabla1[[#This Row],[CodigoEmpleado]],Originales!$M$3:$P$13,2,FALSE)</f>
        <v>Toño</v>
      </c>
      <c r="K5215" s="10">
        <f>YEAR(Tabla1[[#This Row],[Fecha]])</f>
        <v>2012</v>
      </c>
      <c r="L5215" s="11">
        <f>MONTH(Tabla1[[#This Row],[Fecha]])</f>
        <v>12</v>
      </c>
      <c r="M5215" s="11">
        <f>DAY(Tabla1[[#This Row],[Fecha]])</f>
        <v>5</v>
      </c>
      <c r="N5215" s="11">
        <f>WEEKDAY(Tabla1[[#This Row],[Fecha]],2)</f>
        <v>3</v>
      </c>
      <c r="O5215" s="11" t="str">
        <f t="shared" si="81"/>
        <v>Miércoles</v>
      </c>
    </row>
    <row r="5216" spans="1:15" x14ac:dyDescent="0.25">
      <c r="A5216" s="4">
        <v>41248</v>
      </c>
      <c r="B5216">
        <v>4</v>
      </c>
      <c r="C5216">
        <v>1</v>
      </c>
      <c r="D5216" s="5" t="s">
        <v>24</v>
      </c>
      <c r="E5216" s="6">
        <v>600.47</v>
      </c>
      <c r="F5216" s="6">
        <v>1134.43</v>
      </c>
      <c r="G5216" s="6">
        <v>1734.9</v>
      </c>
      <c r="H5216" s="6" t="str">
        <f>VLOOKUP(Tabla1[[#This Row],[Caja]],Originales!$I$3:$K$6,2,FALSE)</f>
        <v>Telde</v>
      </c>
      <c r="I5216" s="6" t="str">
        <f>VLOOKUP(Tabla1[[#This Row],[Caja]],Originales!$I$3:$K$6,3,FALSE)</f>
        <v>Las Palmas</v>
      </c>
      <c r="J5216" s="9" t="str">
        <f>VLOOKUP(Tabla1[[#This Row],[CodigoEmpleado]],Originales!$M$3:$P$13,2,FALSE)</f>
        <v>Ana</v>
      </c>
      <c r="K5216" s="10">
        <f>YEAR(Tabla1[[#This Row],[Fecha]])</f>
        <v>2012</v>
      </c>
      <c r="L5216" s="11">
        <f>MONTH(Tabla1[[#This Row],[Fecha]])</f>
        <v>12</v>
      </c>
      <c r="M5216" s="11">
        <f>DAY(Tabla1[[#This Row],[Fecha]])</f>
        <v>5</v>
      </c>
      <c r="N5216" s="11">
        <f>WEEKDAY(Tabla1[[#This Row],[Fecha]],2)</f>
        <v>3</v>
      </c>
      <c r="O5216" s="11" t="str">
        <f t="shared" si="81"/>
        <v>Miércoles</v>
      </c>
    </row>
    <row r="5217" spans="1:15" x14ac:dyDescent="0.25">
      <c r="A5217" s="4">
        <v>41248</v>
      </c>
      <c r="B5217">
        <v>4</v>
      </c>
      <c r="C5217">
        <v>2</v>
      </c>
      <c r="D5217" s="5" t="s">
        <v>30</v>
      </c>
      <c r="E5217" s="6">
        <v>592.04</v>
      </c>
      <c r="F5217" s="6">
        <v>924.49</v>
      </c>
      <c r="G5217" s="6">
        <v>1516.53</v>
      </c>
      <c r="H5217" s="6" t="str">
        <f>VLOOKUP(Tabla1[[#This Row],[Caja]],Originales!$I$3:$K$6,2,FALSE)</f>
        <v>Telde</v>
      </c>
      <c r="I5217" s="6" t="str">
        <f>VLOOKUP(Tabla1[[#This Row],[Caja]],Originales!$I$3:$K$6,3,FALSE)</f>
        <v>Las Palmas</v>
      </c>
      <c r="J5217" s="9" t="str">
        <f>VLOOKUP(Tabla1[[#This Row],[CodigoEmpleado]],Originales!$M$3:$P$13,2,FALSE)</f>
        <v>Juan</v>
      </c>
      <c r="K5217" s="10">
        <f>YEAR(Tabla1[[#This Row],[Fecha]])</f>
        <v>2012</v>
      </c>
      <c r="L5217" s="11">
        <f>MONTH(Tabla1[[#This Row],[Fecha]])</f>
        <v>12</v>
      </c>
      <c r="M5217" s="11">
        <f>DAY(Tabla1[[#This Row],[Fecha]])</f>
        <v>5</v>
      </c>
      <c r="N5217" s="11">
        <f>WEEKDAY(Tabla1[[#This Row],[Fecha]],2)</f>
        <v>3</v>
      </c>
      <c r="O5217" s="11" t="str">
        <f t="shared" si="81"/>
        <v>Miércoles</v>
      </c>
    </row>
    <row r="5218" spans="1:15" x14ac:dyDescent="0.25">
      <c r="A5218" s="4">
        <v>41249</v>
      </c>
      <c r="B5218">
        <v>1</v>
      </c>
      <c r="C5218">
        <v>1</v>
      </c>
      <c r="D5218" s="5" t="s">
        <v>16</v>
      </c>
      <c r="E5218" s="6">
        <v>430.03</v>
      </c>
      <c r="F5218" s="6">
        <v>1143.02</v>
      </c>
      <c r="G5218" s="6">
        <v>1573.05</v>
      </c>
      <c r="H5218" s="6" t="str">
        <f>VLOOKUP(Tabla1[[#This Row],[Caja]],Originales!$I$3:$K$6,2,FALSE)</f>
        <v>Tenerife Norte</v>
      </c>
      <c r="I5218" s="6" t="str">
        <f>VLOOKUP(Tabla1[[#This Row],[Caja]],Originales!$I$3:$K$6,3,FALSE)</f>
        <v>Tenerife</v>
      </c>
      <c r="J5218" s="9" t="str">
        <f>VLOOKUP(Tabla1[[#This Row],[CodigoEmpleado]],Originales!$M$3:$P$13,2,FALSE)</f>
        <v>Jorge</v>
      </c>
      <c r="K5218" s="10">
        <f>YEAR(Tabla1[[#This Row],[Fecha]])</f>
        <v>2012</v>
      </c>
      <c r="L5218" s="11">
        <f>MONTH(Tabla1[[#This Row],[Fecha]])</f>
        <v>12</v>
      </c>
      <c r="M5218" s="11">
        <f>DAY(Tabla1[[#This Row],[Fecha]])</f>
        <v>6</v>
      </c>
      <c r="N5218" s="11">
        <f>WEEKDAY(Tabla1[[#This Row],[Fecha]],2)</f>
        <v>4</v>
      </c>
      <c r="O5218" s="11" t="str">
        <f t="shared" si="81"/>
        <v>Jueves</v>
      </c>
    </row>
    <row r="5219" spans="1:15" x14ac:dyDescent="0.25">
      <c r="A5219" s="4">
        <v>41249</v>
      </c>
      <c r="B5219">
        <v>1</v>
      </c>
      <c r="C5219">
        <v>2</v>
      </c>
      <c r="D5219" s="5" t="s">
        <v>22</v>
      </c>
      <c r="E5219" s="6">
        <v>602.4</v>
      </c>
      <c r="F5219" s="6">
        <v>1260.4100000000001</v>
      </c>
      <c r="G5219" s="6">
        <v>1862.81</v>
      </c>
      <c r="H5219" s="6" t="str">
        <f>VLOOKUP(Tabla1[[#This Row],[Caja]],Originales!$I$3:$K$6,2,FALSE)</f>
        <v>Tenerife Norte</v>
      </c>
      <c r="I5219" s="6" t="str">
        <f>VLOOKUP(Tabla1[[#This Row],[Caja]],Originales!$I$3:$K$6,3,FALSE)</f>
        <v>Tenerife</v>
      </c>
      <c r="J5219" s="9" t="str">
        <f>VLOOKUP(Tabla1[[#This Row],[CodigoEmpleado]],Originales!$M$3:$P$13,2,FALSE)</f>
        <v>Paco</v>
      </c>
      <c r="K5219" s="10">
        <f>YEAR(Tabla1[[#This Row],[Fecha]])</f>
        <v>2012</v>
      </c>
      <c r="L5219" s="11">
        <f>MONTH(Tabla1[[#This Row],[Fecha]])</f>
        <v>12</v>
      </c>
      <c r="M5219" s="11">
        <f>DAY(Tabla1[[#This Row],[Fecha]])</f>
        <v>6</v>
      </c>
      <c r="N5219" s="11">
        <f>WEEKDAY(Tabla1[[#This Row],[Fecha]],2)</f>
        <v>4</v>
      </c>
      <c r="O5219" s="11" t="str">
        <f t="shared" si="81"/>
        <v>Jueves</v>
      </c>
    </row>
    <row r="5220" spans="1:15" x14ac:dyDescent="0.25">
      <c r="A5220" s="4">
        <v>41249</v>
      </c>
      <c r="B5220">
        <v>2</v>
      </c>
      <c r="C5220">
        <v>1</v>
      </c>
      <c r="D5220" s="5" t="s">
        <v>27</v>
      </c>
      <c r="E5220" s="6">
        <v>509.41</v>
      </c>
      <c r="F5220" s="6">
        <v>1161.98</v>
      </c>
      <c r="G5220" s="6">
        <v>1671.39</v>
      </c>
      <c r="H5220" s="6" t="str">
        <f>VLOOKUP(Tabla1[[#This Row],[Caja]],Originales!$I$3:$K$6,2,FALSE)</f>
        <v>Tenerife Sur</v>
      </c>
      <c r="I5220" s="6" t="str">
        <f>VLOOKUP(Tabla1[[#This Row],[Caja]],Originales!$I$3:$K$6,3,FALSE)</f>
        <v>Tenerife</v>
      </c>
      <c r="J5220" s="9" t="str">
        <f>VLOOKUP(Tabla1[[#This Row],[CodigoEmpleado]],Originales!$M$3:$P$13,2,FALSE)</f>
        <v>Bea</v>
      </c>
      <c r="K5220" s="10">
        <f>YEAR(Tabla1[[#This Row],[Fecha]])</f>
        <v>2012</v>
      </c>
      <c r="L5220" s="11">
        <f>MONTH(Tabla1[[#This Row],[Fecha]])</f>
        <v>12</v>
      </c>
      <c r="M5220" s="11">
        <f>DAY(Tabla1[[#This Row],[Fecha]])</f>
        <v>6</v>
      </c>
      <c r="N5220" s="11">
        <f>WEEKDAY(Tabla1[[#This Row],[Fecha]],2)</f>
        <v>4</v>
      </c>
      <c r="O5220" s="11" t="str">
        <f t="shared" si="81"/>
        <v>Jueves</v>
      </c>
    </row>
    <row r="5221" spans="1:15" x14ac:dyDescent="0.25">
      <c r="A5221" s="4">
        <v>41249</v>
      </c>
      <c r="B5221">
        <v>2</v>
      </c>
      <c r="C5221">
        <v>2</v>
      </c>
      <c r="D5221" s="5" t="s">
        <v>32</v>
      </c>
      <c r="E5221" s="6">
        <v>519.51</v>
      </c>
      <c r="F5221" s="6">
        <v>1040</v>
      </c>
      <c r="G5221" s="6">
        <v>1559.51</v>
      </c>
      <c r="H5221" s="6" t="str">
        <f>VLOOKUP(Tabla1[[#This Row],[Caja]],Originales!$I$3:$K$6,2,FALSE)</f>
        <v>Tenerife Sur</v>
      </c>
      <c r="I5221" s="6" t="str">
        <f>VLOOKUP(Tabla1[[#This Row],[Caja]],Originales!$I$3:$K$6,3,FALSE)</f>
        <v>Tenerife</v>
      </c>
      <c r="J5221" s="9" t="str">
        <f>VLOOKUP(Tabla1[[#This Row],[CodigoEmpleado]],Originales!$M$3:$P$13,2,FALSE)</f>
        <v>Ana</v>
      </c>
      <c r="K5221" s="10">
        <f>YEAR(Tabla1[[#This Row],[Fecha]])</f>
        <v>2012</v>
      </c>
      <c r="L5221" s="11">
        <f>MONTH(Tabla1[[#This Row],[Fecha]])</f>
        <v>12</v>
      </c>
      <c r="M5221" s="11">
        <f>DAY(Tabla1[[#This Row],[Fecha]])</f>
        <v>6</v>
      </c>
      <c r="N5221" s="11">
        <f>WEEKDAY(Tabla1[[#This Row],[Fecha]],2)</f>
        <v>4</v>
      </c>
      <c r="O5221" s="11" t="str">
        <f t="shared" si="81"/>
        <v>Jueves</v>
      </c>
    </row>
    <row r="5222" spans="1:15" x14ac:dyDescent="0.25">
      <c r="A5222" s="4">
        <v>41249</v>
      </c>
      <c r="B5222">
        <v>3</v>
      </c>
      <c r="C5222">
        <v>1</v>
      </c>
      <c r="D5222" s="5" t="s">
        <v>37</v>
      </c>
      <c r="E5222" s="6">
        <v>484.5</v>
      </c>
      <c r="F5222" s="6">
        <v>1075.75</v>
      </c>
      <c r="G5222" s="6">
        <v>1560.25</v>
      </c>
      <c r="H5222" s="6" t="str">
        <f>VLOOKUP(Tabla1[[#This Row],[Caja]],Originales!$I$3:$K$6,2,FALSE)</f>
        <v>Las Canteras</v>
      </c>
      <c r="I5222" s="6" t="str">
        <f>VLOOKUP(Tabla1[[#This Row],[Caja]],Originales!$I$3:$K$6,3,FALSE)</f>
        <v>Las Palmas</v>
      </c>
      <c r="J5222" s="9" t="str">
        <f>VLOOKUP(Tabla1[[#This Row],[CodigoEmpleado]],Originales!$M$3:$P$13,2,FALSE)</f>
        <v>Luis</v>
      </c>
      <c r="K5222" s="10">
        <f>YEAR(Tabla1[[#This Row],[Fecha]])</f>
        <v>2012</v>
      </c>
      <c r="L5222" s="11">
        <f>MONTH(Tabla1[[#This Row],[Fecha]])</f>
        <v>12</v>
      </c>
      <c r="M5222" s="11">
        <f>DAY(Tabla1[[#This Row],[Fecha]])</f>
        <v>6</v>
      </c>
      <c r="N5222" s="11">
        <f>WEEKDAY(Tabla1[[#This Row],[Fecha]],2)</f>
        <v>4</v>
      </c>
      <c r="O5222" s="11" t="str">
        <f t="shared" si="81"/>
        <v>Jueves</v>
      </c>
    </row>
    <row r="5223" spans="1:15" x14ac:dyDescent="0.25">
      <c r="A5223" s="4">
        <v>41249</v>
      </c>
      <c r="B5223">
        <v>3</v>
      </c>
      <c r="C5223">
        <v>2</v>
      </c>
      <c r="D5223" s="5" t="s">
        <v>40</v>
      </c>
      <c r="E5223" s="6">
        <v>757.1</v>
      </c>
      <c r="F5223" s="6">
        <v>1167.3</v>
      </c>
      <c r="G5223" s="6">
        <v>1924.4</v>
      </c>
      <c r="H5223" s="6" t="str">
        <f>VLOOKUP(Tabla1[[#This Row],[Caja]],Originales!$I$3:$K$6,2,FALSE)</f>
        <v>Las Canteras</v>
      </c>
      <c r="I5223" s="6" t="str">
        <f>VLOOKUP(Tabla1[[#This Row],[Caja]],Originales!$I$3:$K$6,3,FALSE)</f>
        <v>Las Palmas</v>
      </c>
      <c r="J5223" s="9" t="str">
        <f>VLOOKUP(Tabla1[[#This Row],[CodigoEmpleado]],Originales!$M$3:$P$13,2,FALSE)</f>
        <v>Pepe</v>
      </c>
      <c r="K5223" s="10">
        <f>YEAR(Tabla1[[#This Row],[Fecha]])</f>
        <v>2012</v>
      </c>
      <c r="L5223" s="11">
        <f>MONTH(Tabla1[[#This Row],[Fecha]])</f>
        <v>12</v>
      </c>
      <c r="M5223" s="11">
        <f>DAY(Tabla1[[#This Row],[Fecha]])</f>
        <v>6</v>
      </c>
      <c r="N5223" s="11">
        <f>WEEKDAY(Tabla1[[#This Row],[Fecha]],2)</f>
        <v>4</v>
      </c>
      <c r="O5223" s="11" t="str">
        <f t="shared" si="81"/>
        <v>Jueves</v>
      </c>
    </row>
    <row r="5224" spans="1:15" x14ac:dyDescent="0.25">
      <c r="A5224" s="4">
        <v>41249</v>
      </c>
      <c r="B5224">
        <v>4</v>
      </c>
      <c r="C5224">
        <v>1</v>
      </c>
      <c r="D5224" s="5" t="s">
        <v>41</v>
      </c>
      <c r="E5224" s="6">
        <v>493.49</v>
      </c>
      <c r="F5224" s="6">
        <v>1266.8800000000001</v>
      </c>
      <c r="G5224" s="6">
        <v>1760.37</v>
      </c>
      <c r="H5224" s="6" t="str">
        <f>VLOOKUP(Tabla1[[#This Row],[Caja]],Originales!$I$3:$K$6,2,FALSE)</f>
        <v>Telde</v>
      </c>
      <c r="I5224" s="6" t="str">
        <f>VLOOKUP(Tabla1[[#This Row],[Caja]],Originales!$I$3:$K$6,3,FALSE)</f>
        <v>Las Palmas</v>
      </c>
      <c r="J5224" s="9" t="str">
        <f>VLOOKUP(Tabla1[[#This Row],[CodigoEmpleado]],Originales!$M$3:$P$13,2,FALSE)</f>
        <v>Javi</v>
      </c>
      <c r="K5224" s="10">
        <f>YEAR(Tabla1[[#This Row],[Fecha]])</f>
        <v>2012</v>
      </c>
      <c r="L5224" s="11">
        <f>MONTH(Tabla1[[#This Row],[Fecha]])</f>
        <v>12</v>
      </c>
      <c r="M5224" s="11">
        <f>DAY(Tabla1[[#This Row],[Fecha]])</f>
        <v>6</v>
      </c>
      <c r="N5224" s="11">
        <f>WEEKDAY(Tabla1[[#This Row],[Fecha]],2)</f>
        <v>4</v>
      </c>
      <c r="O5224" s="11" t="str">
        <f t="shared" si="81"/>
        <v>Jueves</v>
      </c>
    </row>
    <row r="5225" spans="1:15" x14ac:dyDescent="0.25">
      <c r="A5225" s="4">
        <v>41249</v>
      </c>
      <c r="B5225">
        <v>4</v>
      </c>
      <c r="C5225">
        <v>2</v>
      </c>
      <c r="D5225" s="5" t="s">
        <v>43</v>
      </c>
      <c r="E5225" s="6">
        <v>431.98</v>
      </c>
      <c r="F5225" s="6">
        <v>1097.02</v>
      </c>
      <c r="G5225" s="6">
        <v>1529</v>
      </c>
      <c r="H5225" s="6" t="str">
        <f>VLOOKUP(Tabla1[[#This Row],[Caja]],Originales!$I$3:$K$6,2,FALSE)</f>
        <v>Telde</v>
      </c>
      <c r="I5225" s="6" t="str">
        <f>VLOOKUP(Tabla1[[#This Row],[Caja]],Originales!$I$3:$K$6,3,FALSE)</f>
        <v>Las Palmas</v>
      </c>
      <c r="J5225" s="9" t="str">
        <f>VLOOKUP(Tabla1[[#This Row],[CodigoEmpleado]],Originales!$M$3:$P$13,2,FALSE)</f>
        <v>Jose</v>
      </c>
      <c r="K5225" s="10">
        <f>YEAR(Tabla1[[#This Row],[Fecha]])</f>
        <v>2012</v>
      </c>
      <c r="L5225" s="11">
        <f>MONTH(Tabla1[[#This Row],[Fecha]])</f>
        <v>12</v>
      </c>
      <c r="M5225" s="11">
        <f>DAY(Tabla1[[#This Row],[Fecha]])</f>
        <v>6</v>
      </c>
      <c r="N5225" s="11">
        <f>WEEKDAY(Tabla1[[#This Row],[Fecha]],2)</f>
        <v>4</v>
      </c>
      <c r="O5225" s="11" t="str">
        <f t="shared" si="81"/>
        <v>Jueves</v>
      </c>
    </row>
    <row r="5226" spans="1:15" x14ac:dyDescent="0.25">
      <c r="A5226" s="4">
        <v>41250</v>
      </c>
      <c r="B5226">
        <v>1</v>
      </c>
      <c r="C5226">
        <v>1</v>
      </c>
      <c r="D5226" s="5" t="s">
        <v>47</v>
      </c>
      <c r="E5226" s="6">
        <v>537.62</v>
      </c>
      <c r="F5226" s="6">
        <v>998.65</v>
      </c>
      <c r="G5226" s="6">
        <v>1536.27</v>
      </c>
      <c r="H5226" s="6" t="str">
        <f>VLOOKUP(Tabla1[[#This Row],[Caja]],Originales!$I$3:$K$6,2,FALSE)</f>
        <v>Tenerife Norte</v>
      </c>
      <c r="I5226" s="6" t="str">
        <f>VLOOKUP(Tabla1[[#This Row],[Caja]],Originales!$I$3:$K$6,3,FALSE)</f>
        <v>Tenerife</v>
      </c>
      <c r="J5226" s="9" t="str">
        <f>VLOOKUP(Tabla1[[#This Row],[CodigoEmpleado]],Originales!$M$3:$P$13,2,FALSE)</f>
        <v>Toño</v>
      </c>
      <c r="K5226" s="10">
        <f>YEAR(Tabla1[[#This Row],[Fecha]])</f>
        <v>2012</v>
      </c>
      <c r="L5226" s="11">
        <f>MONTH(Tabla1[[#This Row],[Fecha]])</f>
        <v>12</v>
      </c>
      <c r="M5226" s="11">
        <f>DAY(Tabla1[[#This Row],[Fecha]])</f>
        <v>7</v>
      </c>
      <c r="N5226" s="11">
        <f>WEEKDAY(Tabla1[[#This Row],[Fecha]],2)</f>
        <v>5</v>
      </c>
      <c r="O5226" s="11" t="str">
        <f t="shared" si="81"/>
        <v>Viernes</v>
      </c>
    </row>
    <row r="5227" spans="1:15" x14ac:dyDescent="0.25">
      <c r="A5227" s="4">
        <v>41250</v>
      </c>
      <c r="B5227">
        <v>1</v>
      </c>
      <c r="C5227">
        <v>2</v>
      </c>
      <c r="D5227" s="5" t="s">
        <v>24</v>
      </c>
      <c r="E5227" s="6">
        <v>514.57000000000005</v>
      </c>
      <c r="F5227" s="6">
        <v>1329.05</v>
      </c>
      <c r="G5227" s="6">
        <v>1843.62</v>
      </c>
      <c r="H5227" s="6" t="str">
        <f>VLOOKUP(Tabla1[[#This Row],[Caja]],Originales!$I$3:$K$6,2,FALSE)</f>
        <v>Tenerife Norte</v>
      </c>
      <c r="I5227" s="6" t="str">
        <f>VLOOKUP(Tabla1[[#This Row],[Caja]],Originales!$I$3:$K$6,3,FALSE)</f>
        <v>Tenerife</v>
      </c>
      <c r="J5227" s="9" t="str">
        <f>VLOOKUP(Tabla1[[#This Row],[CodigoEmpleado]],Originales!$M$3:$P$13,2,FALSE)</f>
        <v>Ana</v>
      </c>
      <c r="K5227" s="10">
        <f>YEAR(Tabla1[[#This Row],[Fecha]])</f>
        <v>2012</v>
      </c>
      <c r="L5227" s="11">
        <f>MONTH(Tabla1[[#This Row],[Fecha]])</f>
        <v>12</v>
      </c>
      <c r="M5227" s="11">
        <f>DAY(Tabla1[[#This Row],[Fecha]])</f>
        <v>7</v>
      </c>
      <c r="N5227" s="11">
        <f>WEEKDAY(Tabla1[[#This Row],[Fecha]],2)</f>
        <v>5</v>
      </c>
      <c r="O5227" s="11" t="str">
        <f t="shared" si="81"/>
        <v>Viernes</v>
      </c>
    </row>
    <row r="5228" spans="1:15" x14ac:dyDescent="0.25">
      <c r="A5228" s="4">
        <v>41250</v>
      </c>
      <c r="B5228">
        <v>2</v>
      </c>
      <c r="C5228">
        <v>1</v>
      </c>
      <c r="D5228" s="5" t="s">
        <v>30</v>
      </c>
      <c r="E5228" s="6">
        <v>596.37</v>
      </c>
      <c r="F5228" s="6">
        <v>1018.85</v>
      </c>
      <c r="G5228" s="6">
        <v>1615.22</v>
      </c>
      <c r="H5228" s="6" t="str">
        <f>VLOOKUP(Tabla1[[#This Row],[Caja]],Originales!$I$3:$K$6,2,FALSE)</f>
        <v>Tenerife Sur</v>
      </c>
      <c r="I5228" s="6" t="str">
        <f>VLOOKUP(Tabla1[[#This Row],[Caja]],Originales!$I$3:$K$6,3,FALSE)</f>
        <v>Tenerife</v>
      </c>
      <c r="J5228" s="9" t="str">
        <f>VLOOKUP(Tabla1[[#This Row],[CodigoEmpleado]],Originales!$M$3:$P$13,2,FALSE)</f>
        <v>Juan</v>
      </c>
      <c r="K5228" s="10">
        <f>YEAR(Tabla1[[#This Row],[Fecha]])</f>
        <v>2012</v>
      </c>
      <c r="L5228" s="11">
        <f>MONTH(Tabla1[[#This Row],[Fecha]])</f>
        <v>12</v>
      </c>
      <c r="M5228" s="11">
        <f>DAY(Tabla1[[#This Row],[Fecha]])</f>
        <v>7</v>
      </c>
      <c r="N5228" s="11">
        <f>WEEKDAY(Tabla1[[#This Row],[Fecha]],2)</f>
        <v>5</v>
      </c>
      <c r="O5228" s="11" t="str">
        <f t="shared" si="81"/>
        <v>Viernes</v>
      </c>
    </row>
    <row r="5229" spans="1:15" x14ac:dyDescent="0.25">
      <c r="A5229" s="4">
        <v>41250</v>
      </c>
      <c r="B5229">
        <v>2</v>
      </c>
      <c r="C5229">
        <v>2</v>
      </c>
      <c r="D5229" s="5" t="s">
        <v>16</v>
      </c>
      <c r="E5229" s="6">
        <v>514.33000000000004</v>
      </c>
      <c r="F5229" s="6">
        <v>1144.3900000000001</v>
      </c>
      <c r="G5229" s="6">
        <v>1658.72</v>
      </c>
      <c r="H5229" s="6" t="str">
        <f>VLOOKUP(Tabla1[[#This Row],[Caja]],Originales!$I$3:$K$6,2,FALSE)</f>
        <v>Tenerife Sur</v>
      </c>
      <c r="I5229" s="6" t="str">
        <f>VLOOKUP(Tabla1[[#This Row],[Caja]],Originales!$I$3:$K$6,3,FALSE)</f>
        <v>Tenerife</v>
      </c>
      <c r="J5229" s="9" t="str">
        <f>VLOOKUP(Tabla1[[#This Row],[CodigoEmpleado]],Originales!$M$3:$P$13,2,FALSE)</f>
        <v>Jorge</v>
      </c>
      <c r="K5229" s="10">
        <f>YEAR(Tabla1[[#This Row],[Fecha]])</f>
        <v>2012</v>
      </c>
      <c r="L5229" s="11">
        <f>MONTH(Tabla1[[#This Row],[Fecha]])</f>
        <v>12</v>
      </c>
      <c r="M5229" s="11">
        <f>DAY(Tabla1[[#This Row],[Fecha]])</f>
        <v>7</v>
      </c>
      <c r="N5229" s="11">
        <f>WEEKDAY(Tabla1[[#This Row],[Fecha]],2)</f>
        <v>5</v>
      </c>
      <c r="O5229" s="11" t="str">
        <f t="shared" si="81"/>
        <v>Viernes</v>
      </c>
    </row>
    <row r="5230" spans="1:15" x14ac:dyDescent="0.25">
      <c r="A5230" s="4">
        <v>41250</v>
      </c>
      <c r="B5230">
        <v>3</v>
      </c>
      <c r="C5230">
        <v>1</v>
      </c>
      <c r="D5230" s="5" t="s">
        <v>22</v>
      </c>
      <c r="E5230" s="6">
        <v>678.3</v>
      </c>
      <c r="F5230" s="6">
        <v>1083.24</v>
      </c>
      <c r="G5230" s="6">
        <v>1761.54</v>
      </c>
      <c r="H5230" s="6" t="str">
        <f>VLOOKUP(Tabla1[[#This Row],[Caja]],Originales!$I$3:$K$6,2,FALSE)</f>
        <v>Las Canteras</v>
      </c>
      <c r="I5230" s="6" t="str">
        <f>VLOOKUP(Tabla1[[#This Row],[Caja]],Originales!$I$3:$K$6,3,FALSE)</f>
        <v>Las Palmas</v>
      </c>
      <c r="J5230" s="9" t="str">
        <f>VLOOKUP(Tabla1[[#This Row],[CodigoEmpleado]],Originales!$M$3:$P$13,2,FALSE)</f>
        <v>Paco</v>
      </c>
      <c r="K5230" s="10">
        <f>YEAR(Tabla1[[#This Row],[Fecha]])</f>
        <v>2012</v>
      </c>
      <c r="L5230" s="11">
        <f>MONTH(Tabla1[[#This Row],[Fecha]])</f>
        <v>12</v>
      </c>
      <c r="M5230" s="11">
        <f>DAY(Tabla1[[#This Row],[Fecha]])</f>
        <v>7</v>
      </c>
      <c r="N5230" s="11">
        <f>WEEKDAY(Tabla1[[#This Row],[Fecha]],2)</f>
        <v>5</v>
      </c>
      <c r="O5230" s="11" t="str">
        <f t="shared" si="81"/>
        <v>Viernes</v>
      </c>
    </row>
    <row r="5231" spans="1:15" x14ac:dyDescent="0.25">
      <c r="A5231" s="4">
        <v>41250</v>
      </c>
      <c r="B5231">
        <v>3</v>
      </c>
      <c r="C5231">
        <v>2</v>
      </c>
      <c r="D5231" s="5" t="s">
        <v>27</v>
      </c>
      <c r="E5231" s="6">
        <v>643.15</v>
      </c>
      <c r="F5231" s="6">
        <v>1010.89</v>
      </c>
      <c r="G5231" s="6">
        <v>1654.04</v>
      </c>
      <c r="H5231" s="6" t="str">
        <f>VLOOKUP(Tabla1[[#This Row],[Caja]],Originales!$I$3:$K$6,2,FALSE)</f>
        <v>Las Canteras</v>
      </c>
      <c r="I5231" s="6" t="str">
        <f>VLOOKUP(Tabla1[[#This Row],[Caja]],Originales!$I$3:$K$6,3,FALSE)</f>
        <v>Las Palmas</v>
      </c>
      <c r="J5231" s="9" t="str">
        <f>VLOOKUP(Tabla1[[#This Row],[CodigoEmpleado]],Originales!$M$3:$P$13,2,FALSE)</f>
        <v>Bea</v>
      </c>
      <c r="K5231" s="10">
        <f>YEAR(Tabla1[[#This Row],[Fecha]])</f>
        <v>2012</v>
      </c>
      <c r="L5231" s="11">
        <f>MONTH(Tabla1[[#This Row],[Fecha]])</f>
        <v>12</v>
      </c>
      <c r="M5231" s="11">
        <f>DAY(Tabla1[[#This Row],[Fecha]])</f>
        <v>7</v>
      </c>
      <c r="N5231" s="11">
        <f>WEEKDAY(Tabla1[[#This Row],[Fecha]],2)</f>
        <v>5</v>
      </c>
      <c r="O5231" s="11" t="str">
        <f t="shared" si="81"/>
        <v>Viernes</v>
      </c>
    </row>
    <row r="5232" spans="1:15" x14ac:dyDescent="0.25">
      <c r="A5232" s="4">
        <v>41250</v>
      </c>
      <c r="B5232">
        <v>4</v>
      </c>
      <c r="C5232">
        <v>1</v>
      </c>
      <c r="D5232" s="5" t="s">
        <v>32</v>
      </c>
      <c r="E5232" s="6">
        <v>606.73</v>
      </c>
      <c r="F5232" s="6">
        <v>1069.22</v>
      </c>
      <c r="G5232" s="6">
        <v>1675.95</v>
      </c>
      <c r="H5232" s="6" t="str">
        <f>VLOOKUP(Tabla1[[#This Row],[Caja]],Originales!$I$3:$K$6,2,FALSE)</f>
        <v>Telde</v>
      </c>
      <c r="I5232" s="6" t="str">
        <f>VLOOKUP(Tabla1[[#This Row],[Caja]],Originales!$I$3:$K$6,3,FALSE)</f>
        <v>Las Palmas</v>
      </c>
      <c r="J5232" s="9" t="str">
        <f>VLOOKUP(Tabla1[[#This Row],[CodigoEmpleado]],Originales!$M$3:$P$13,2,FALSE)</f>
        <v>Ana</v>
      </c>
      <c r="K5232" s="10">
        <f>YEAR(Tabla1[[#This Row],[Fecha]])</f>
        <v>2012</v>
      </c>
      <c r="L5232" s="11">
        <f>MONTH(Tabla1[[#This Row],[Fecha]])</f>
        <v>12</v>
      </c>
      <c r="M5232" s="11">
        <f>DAY(Tabla1[[#This Row],[Fecha]])</f>
        <v>7</v>
      </c>
      <c r="N5232" s="11">
        <f>WEEKDAY(Tabla1[[#This Row],[Fecha]],2)</f>
        <v>5</v>
      </c>
      <c r="O5232" s="11" t="str">
        <f t="shared" si="81"/>
        <v>Viernes</v>
      </c>
    </row>
    <row r="5233" spans="1:15" x14ac:dyDescent="0.25">
      <c r="A5233" s="4">
        <v>41250</v>
      </c>
      <c r="B5233">
        <v>4</v>
      </c>
      <c r="C5233">
        <v>2</v>
      </c>
      <c r="D5233" s="5" t="s">
        <v>37</v>
      </c>
      <c r="E5233" s="6">
        <v>457.05</v>
      </c>
      <c r="F5233" s="6">
        <v>1190.74</v>
      </c>
      <c r="G5233" s="6">
        <v>1647.79</v>
      </c>
      <c r="H5233" s="6" t="str">
        <f>VLOOKUP(Tabla1[[#This Row],[Caja]],Originales!$I$3:$K$6,2,FALSE)</f>
        <v>Telde</v>
      </c>
      <c r="I5233" s="6" t="str">
        <f>VLOOKUP(Tabla1[[#This Row],[Caja]],Originales!$I$3:$K$6,3,FALSE)</f>
        <v>Las Palmas</v>
      </c>
      <c r="J5233" s="9" t="str">
        <f>VLOOKUP(Tabla1[[#This Row],[CodigoEmpleado]],Originales!$M$3:$P$13,2,FALSE)</f>
        <v>Luis</v>
      </c>
      <c r="K5233" s="10">
        <f>YEAR(Tabla1[[#This Row],[Fecha]])</f>
        <v>2012</v>
      </c>
      <c r="L5233" s="11">
        <f>MONTH(Tabla1[[#This Row],[Fecha]])</f>
        <v>12</v>
      </c>
      <c r="M5233" s="11">
        <f>DAY(Tabla1[[#This Row],[Fecha]])</f>
        <v>7</v>
      </c>
      <c r="N5233" s="11">
        <f>WEEKDAY(Tabla1[[#This Row],[Fecha]],2)</f>
        <v>5</v>
      </c>
      <c r="O5233" s="11" t="str">
        <f t="shared" si="81"/>
        <v>Viernes</v>
      </c>
    </row>
    <row r="5234" spans="1:15" x14ac:dyDescent="0.25">
      <c r="A5234" s="4">
        <v>41251</v>
      </c>
      <c r="B5234">
        <v>1</v>
      </c>
      <c r="C5234">
        <v>1</v>
      </c>
      <c r="D5234" s="5" t="s">
        <v>40</v>
      </c>
      <c r="E5234" s="6">
        <v>542.73</v>
      </c>
      <c r="F5234" s="6">
        <v>1157.93</v>
      </c>
      <c r="G5234" s="6">
        <v>1700.66</v>
      </c>
      <c r="H5234" s="6" t="str">
        <f>VLOOKUP(Tabla1[[#This Row],[Caja]],Originales!$I$3:$K$6,2,FALSE)</f>
        <v>Tenerife Norte</v>
      </c>
      <c r="I5234" s="6" t="str">
        <f>VLOOKUP(Tabla1[[#This Row],[Caja]],Originales!$I$3:$K$6,3,FALSE)</f>
        <v>Tenerife</v>
      </c>
      <c r="J5234" s="9" t="str">
        <f>VLOOKUP(Tabla1[[#This Row],[CodigoEmpleado]],Originales!$M$3:$P$13,2,FALSE)</f>
        <v>Pepe</v>
      </c>
      <c r="K5234" s="10">
        <f>YEAR(Tabla1[[#This Row],[Fecha]])</f>
        <v>2012</v>
      </c>
      <c r="L5234" s="11">
        <f>MONTH(Tabla1[[#This Row],[Fecha]])</f>
        <v>12</v>
      </c>
      <c r="M5234" s="11">
        <f>DAY(Tabla1[[#This Row],[Fecha]])</f>
        <v>8</v>
      </c>
      <c r="N5234" s="11">
        <f>WEEKDAY(Tabla1[[#This Row],[Fecha]],2)</f>
        <v>6</v>
      </c>
      <c r="O5234" s="11" t="str">
        <f t="shared" si="81"/>
        <v>Sábado</v>
      </c>
    </row>
    <row r="5235" spans="1:15" x14ac:dyDescent="0.25">
      <c r="A5235" s="4">
        <v>41251</v>
      </c>
      <c r="B5235">
        <v>1</v>
      </c>
      <c r="C5235">
        <v>2</v>
      </c>
      <c r="D5235" s="5" t="s">
        <v>41</v>
      </c>
      <c r="E5235" s="6">
        <v>536.92999999999995</v>
      </c>
      <c r="F5235" s="6">
        <v>1235.44</v>
      </c>
      <c r="G5235" s="6">
        <v>1772.37</v>
      </c>
      <c r="H5235" s="6" t="str">
        <f>VLOOKUP(Tabla1[[#This Row],[Caja]],Originales!$I$3:$K$6,2,FALSE)</f>
        <v>Tenerife Norte</v>
      </c>
      <c r="I5235" s="6" t="str">
        <f>VLOOKUP(Tabla1[[#This Row],[Caja]],Originales!$I$3:$K$6,3,FALSE)</f>
        <v>Tenerife</v>
      </c>
      <c r="J5235" s="9" t="str">
        <f>VLOOKUP(Tabla1[[#This Row],[CodigoEmpleado]],Originales!$M$3:$P$13,2,FALSE)</f>
        <v>Javi</v>
      </c>
      <c r="K5235" s="10">
        <f>YEAR(Tabla1[[#This Row],[Fecha]])</f>
        <v>2012</v>
      </c>
      <c r="L5235" s="11">
        <f>MONTH(Tabla1[[#This Row],[Fecha]])</f>
        <v>12</v>
      </c>
      <c r="M5235" s="11">
        <f>DAY(Tabla1[[#This Row],[Fecha]])</f>
        <v>8</v>
      </c>
      <c r="N5235" s="11">
        <f>WEEKDAY(Tabla1[[#This Row],[Fecha]],2)</f>
        <v>6</v>
      </c>
      <c r="O5235" s="11" t="str">
        <f t="shared" si="81"/>
        <v>Sábado</v>
      </c>
    </row>
    <row r="5236" spans="1:15" x14ac:dyDescent="0.25">
      <c r="A5236" s="4">
        <v>41251</v>
      </c>
      <c r="B5236">
        <v>2</v>
      </c>
      <c r="C5236">
        <v>1</v>
      </c>
      <c r="D5236" s="5" t="s">
        <v>43</v>
      </c>
      <c r="E5236" s="6">
        <v>667.61</v>
      </c>
      <c r="F5236" s="6">
        <v>1056.04</v>
      </c>
      <c r="G5236" s="6">
        <v>1723.65</v>
      </c>
      <c r="H5236" s="6" t="str">
        <f>VLOOKUP(Tabla1[[#This Row],[Caja]],Originales!$I$3:$K$6,2,FALSE)</f>
        <v>Tenerife Sur</v>
      </c>
      <c r="I5236" s="6" t="str">
        <f>VLOOKUP(Tabla1[[#This Row],[Caja]],Originales!$I$3:$K$6,3,FALSE)</f>
        <v>Tenerife</v>
      </c>
      <c r="J5236" s="9" t="str">
        <f>VLOOKUP(Tabla1[[#This Row],[CodigoEmpleado]],Originales!$M$3:$P$13,2,FALSE)</f>
        <v>Jose</v>
      </c>
      <c r="K5236" s="10">
        <f>YEAR(Tabla1[[#This Row],[Fecha]])</f>
        <v>2012</v>
      </c>
      <c r="L5236" s="11">
        <f>MONTH(Tabla1[[#This Row],[Fecha]])</f>
        <v>12</v>
      </c>
      <c r="M5236" s="11">
        <f>DAY(Tabla1[[#This Row],[Fecha]])</f>
        <v>8</v>
      </c>
      <c r="N5236" s="11">
        <f>WEEKDAY(Tabla1[[#This Row],[Fecha]],2)</f>
        <v>6</v>
      </c>
      <c r="O5236" s="11" t="str">
        <f t="shared" si="81"/>
        <v>Sábado</v>
      </c>
    </row>
    <row r="5237" spans="1:15" x14ac:dyDescent="0.25">
      <c r="A5237" s="4">
        <v>41251</v>
      </c>
      <c r="B5237">
        <v>2</v>
      </c>
      <c r="C5237">
        <v>2</v>
      </c>
      <c r="D5237" s="5" t="s">
        <v>47</v>
      </c>
      <c r="E5237" s="6">
        <v>615.49</v>
      </c>
      <c r="F5237" s="6">
        <v>1204.18</v>
      </c>
      <c r="G5237" s="6">
        <v>1819.67</v>
      </c>
      <c r="H5237" s="6" t="str">
        <f>VLOOKUP(Tabla1[[#This Row],[Caja]],Originales!$I$3:$K$6,2,FALSE)</f>
        <v>Tenerife Sur</v>
      </c>
      <c r="I5237" s="6" t="str">
        <f>VLOOKUP(Tabla1[[#This Row],[Caja]],Originales!$I$3:$K$6,3,FALSE)</f>
        <v>Tenerife</v>
      </c>
      <c r="J5237" s="9" t="str">
        <f>VLOOKUP(Tabla1[[#This Row],[CodigoEmpleado]],Originales!$M$3:$P$13,2,FALSE)</f>
        <v>Toño</v>
      </c>
      <c r="K5237" s="10">
        <f>YEAR(Tabla1[[#This Row],[Fecha]])</f>
        <v>2012</v>
      </c>
      <c r="L5237" s="11">
        <f>MONTH(Tabla1[[#This Row],[Fecha]])</f>
        <v>12</v>
      </c>
      <c r="M5237" s="11">
        <f>DAY(Tabla1[[#This Row],[Fecha]])</f>
        <v>8</v>
      </c>
      <c r="N5237" s="11">
        <f>WEEKDAY(Tabla1[[#This Row],[Fecha]],2)</f>
        <v>6</v>
      </c>
      <c r="O5237" s="11" t="str">
        <f t="shared" si="81"/>
        <v>Sábado</v>
      </c>
    </row>
    <row r="5238" spans="1:15" x14ac:dyDescent="0.25">
      <c r="A5238" s="4">
        <v>41251</v>
      </c>
      <c r="B5238">
        <v>3</v>
      </c>
      <c r="C5238">
        <v>1</v>
      </c>
      <c r="D5238" s="5" t="s">
        <v>24</v>
      </c>
      <c r="E5238" s="6">
        <v>585.11</v>
      </c>
      <c r="F5238" s="6">
        <v>1004.04</v>
      </c>
      <c r="G5238" s="6">
        <v>1589.15</v>
      </c>
      <c r="H5238" s="6" t="str">
        <f>VLOOKUP(Tabla1[[#This Row],[Caja]],Originales!$I$3:$K$6,2,FALSE)</f>
        <v>Las Canteras</v>
      </c>
      <c r="I5238" s="6" t="str">
        <f>VLOOKUP(Tabla1[[#This Row],[Caja]],Originales!$I$3:$K$6,3,FALSE)</f>
        <v>Las Palmas</v>
      </c>
      <c r="J5238" s="9" t="str">
        <f>VLOOKUP(Tabla1[[#This Row],[CodigoEmpleado]],Originales!$M$3:$P$13,2,FALSE)</f>
        <v>Ana</v>
      </c>
      <c r="K5238" s="10">
        <f>YEAR(Tabla1[[#This Row],[Fecha]])</f>
        <v>2012</v>
      </c>
      <c r="L5238" s="11">
        <f>MONTH(Tabla1[[#This Row],[Fecha]])</f>
        <v>12</v>
      </c>
      <c r="M5238" s="11">
        <f>DAY(Tabla1[[#This Row],[Fecha]])</f>
        <v>8</v>
      </c>
      <c r="N5238" s="11">
        <f>WEEKDAY(Tabla1[[#This Row],[Fecha]],2)</f>
        <v>6</v>
      </c>
      <c r="O5238" s="11" t="str">
        <f t="shared" si="81"/>
        <v>Sábado</v>
      </c>
    </row>
    <row r="5239" spans="1:15" x14ac:dyDescent="0.25">
      <c r="A5239" s="4">
        <v>41251</v>
      </c>
      <c r="B5239">
        <v>3</v>
      </c>
      <c r="C5239">
        <v>2</v>
      </c>
      <c r="D5239" s="5" t="s">
        <v>30</v>
      </c>
      <c r="E5239" s="6">
        <v>559.9</v>
      </c>
      <c r="F5239" s="6">
        <v>1285.18</v>
      </c>
      <c r="G5239" s="6">
        <v>1845.08</v>
      </c>
      <c r="H5239" s="6" t="str">
        <f>VLOOKUP(Tabla1[[#This Row],[Caja]],Originales!$I$3:$K$6,2,FALSE)</f>
        <v>Las Canteras</v>
      </c>
      <c r="I5239" s="6" t="str">
        <f>VLOOKUP(Tabla1[[#This Row],[Caja]],Originales!$I$3:$K$6,3,FALSE)</f>
        <v>Las Palmas</v>
      </c>
      <c r="J5239" s="9" t="str">
        <f>VLOOKUP(Tabla1[[#This Row],[CodigoEmpleado]],Originales!$M$3:$P$13,2,FALSE)</f>
        <v>Juan</v>
      </c>
      <c r="K5239" s="10">
        <f>YEAR(Tabla1[[#This Row],[Fecha]])</f>
        <v>2012</v>
      </c>
      <c r="L5239" s="11">
        <f>MONTH(Tabla1[[#This Row],[Fecha]])</f>
        <v>12</v>
      </c>
      <c r="M5239" s="11">
        <f>DAY(Tabla1[[#This Row],[Fecha]])</f>
        <v>8</v>
      </c>
      <c r="N5239" s="11">
        <f>WEEKDAY(Tabla1[[#This Row],[Fecha]],2)</f>
        <v>6</v>
      </c>
      <c r="O5239" s="11" t="str">
        <f t="shared" si="81"/>
        <v>Sábado</v>
      </c>
    </row>
    <row r="5240" spans="1:15" x14ac:dyDescent="0.25">
      <c r="A5240" s="4">
        <v>41251</v>
      </c>
      <c r="B5240">
        <v>4</v>
      </c>
      <c r="C5240">
        <v>1</v>
      </c>
      <c r="D5240" s="5" t="s">
        <v>16</v>
      </c>
      <c r="E5240" s="6">
        <v>601.22</v>
      </c>
      <c r="F5240" s="6">
        <v>951.36</v>
      </c>
      <c r="G5240" s="6">
        <v>1552.58</v>
      </c>
      <c r="H5240" s="6" t="str">
        <f>VLOOKUP(Tabla1[[#This Row],[Caja]],Originales!$I$3:$K$6,2,FALSE)</f>
        <v>Telde</v>
      </c>
      <c r="I5240" s="6" t="str">
        <f>VLOOKUP(Tabla1[[#This Row],[Caja]],Originales!$I$3:$K$6,3,FALSE)</f>
        <v>Las Palmas</v>
      </c>
      <c r="J5240" s="9" t="str">
        <f>VLOOKUP(Tabla1[[#This Row],[CodigoEmpleado]],Originales!$M$3:$P$13,2,FALSE)</f>
        <v>Jorge</v>
      </c>
      <c r="K5240" s="10">
        <f>YEAR(Tabla1[[#This Row],[Fecha]])</f>
        <v>2012</v>
      </c>
      <c r="L5240" s="11">
        <f>MONTH(Tabla1[[#This Row],[Fecha]])</f>
        <v>12</v>
      </c>
      <c r="M5240" s="11">
        <f>DAY(Tabla1[[#This Row],[Fecha]])</f>
        <v>8</v>
      </c>
      <c r="N5240" s="11">
        <f>WEEKDAY(Tabla1[[#This Row],[Fecha]],2)</f>
        <v>6</v>
      </c>
      <c r="O5240" s="11" t="str">
        <f t="shared" si="81"/>
        <v>Sábado</v>
      </c>
    </row>
    <row r="5241" spans="1:15" x14ac:dyDescent="0.25">
      <c r="A5241" s="4">
        <v>41251</v>
      </c>
      <c r="B5241">
        <v>4</v>
      </c>
      <c r="C5241">
        <v>2</v>
      </c>
      <c r="D5241" s="5" t="s">
        <v>22</v>
      </c>
      <c r="E5241" s="6">
        <v>590.55999999999995</v>
      </c>
      <c r="F5241" s="6">
        <v>1155.54</v>
      </c>
      <c r="G5241" s="6">
        <v>1746.1</v>
      </c>
      <c r="H5241" s="6" t="str">
        <f>VLOOKUP(Tabla1[[#This Row],[Caja]],Originales!$I$3:$K$6,2,FALSE)</f>
        <v>Telde</v>
      </c>
      <c r="I5241" s="6" t="str">
        <f>VLOOKUP(Tabla1[[#This Row],[Caja]],Originales!$I$3:$K$6,3,FALSE)</f>
        <v>Las Palmas</v>
      </c>
      <c r="J5241" s="9" t="str">
        <f>VLOOKUP(Tabla1[[#This Row],[CodigoEmpleado]],Originales!$M$3:$P$13,2,FALSE)</f>
        <v>Paco</v>
      </c>
      <c r="K5241" s="10">
        <f>YEAR(Tabla1[[#This Row],[Fecha]])</f>
        <v>2012</v>
      </c>
      <c r="L5241" s="11">
        <f>MONTH(Tabla1[[#This Row],[Fecha]])</f>
        <v>12</v>
      </c>
      <c r="M5241" s="11">
        <f>DAY(Tabla1[[#This Row],[Fecha]])</f>
        <v>8</v>
      </c>
      <c r="N5241" s="11">
        <f>WEEKDAY(Tabla1[[#This Row],[Fecha]],2)</f>
        <v>6</v>
      </c>
      <c r="O5241" s="11" t="str">
        <f t="shared" si="81"/>
        <v>Sábado</v>
      </c>
    </row>
    <row r="5242" spans="1:15" x14ac:dyDescent="0.25">
      <c r="A5242" s="4">
        <v>41252</v>
      </c>
      <c r="B5242">
        <v>1</v>
      </c>
      <c r="C5242">
        <v>1</v>
      </c>
      <c r="D5242" s="5" t="s">
        <v>27</v>
      </c>
      <c r="E5242" s="6">
        <v>426.09</v>
      </c>
      <c r="F5242" s="6">
        <v>1167.33</v>
      </c>
      <c r="G5242" s="6">
        <v>1593.42</v>
      </c>
      <c r="H5242" s="6" t="str">
        <f>VLOOKUP(Tabla1[[#This Row],[Caja]],Originales!$I$3:$K$6,2,FALSE)</f>
        <v>Tenerife Norte</v>
      </c>
      <c r="I5242" s="6" t="str">
        <f>VLOOKUP(Tabla1[[#This Row],[Caja]],Originales!$I$3:$K$6,3,FALSE)</f>
        <v>Tenerife</v>
      </c>
      <c r="J5242" s="9" t="str">
        <f>VLOOKUP(Tabla1[[#This Row],[CodigoEmpleado]],Originales!$M$3:$P$13,2,FALSE)</f>
        <v>Bea</v>
      </c>
      <c r="K5242" s="10">
        <f>YEAR(Tabla1[[#This Row],[Fecha]])</f>
        <v>2012</v>
      </c>
      <c r="L5242" s="11">
        <f>MONTH(Tabla1[[#This Row],[Fecha]])</f>
        <v>12</v>
      </c>
      <c r="M5242" s="11">
        <f>DAY(Tabla1[[#This Row],[Fecha]])</f>
        <v>9</v>
      </c>
      <c r="N5242" s="11">
        <f>WEEKDAY(Tabla1[[#This Row],[Fecha]],2)</f>
        <v>7</v>
      </c>
      <c r="O5242" s="11" t="str">
        <f t="shared" si="81"/>
        <v>Domingo</v>
      </c>
    </row>
    <row r="5243" spans="1:15" x14ac:dyDescent="0.25">
      <c r="A5243" s="4">
        <v>41252</v>
      </c>
      <c r="B5243">
        <v>1</v>
      </c>
      <c r="C5243">
        <v>2</v>
      </c>
      <c r="D5243" s="5" t="s">
        <v>32</v>
      </c>
      <c r="E5243" s="6">
        <v>530.17999999999995</v>
      </c>
      <c r="F5243" s="6">
        <v>1126.45</v>
      </c>
      <c r="G5243" s="6">
        <v>1656.63</v>
      </c>
      <c r="H5243" s="6" t="str">
        <f>VLOOKUP(Tabla1[[#This Row],[Caja]],Originales!$I$3:$K$6,2,FALSE)</f>
        <v>Tenerife Norte</v>
      </c>
      <c r="I5243" s="6" t="str">
        <f>VLOOKUP(Tabla1[[#This Row],[Caja]],Originales!$I$3:$K$6,3,FALSE)</f>
        <v>Tenerife</v>
      </c>
      <c r="J5243" s="9" t="str">
        <f>VLOOKUP(Tabla1[[#This Row],[CodigoEmpleado]],Originales!$M$3:$P$13,2,FALSE)</f>
        <v>Ana</v>
      </c>
      <c r="K5243" s="10">
        <f>YEAR(Tabla1[[#This Row],[Fecha]])</f>
        <v>2012</v>
      </c>
      <c r="L5243" s="11">
        <f>MONTH(Tabla1[[#This Row],[Fecha]])</f>
        <v>12</v>
      </c>
      <c r="M5243" s="11">
        <f>DAY(Tabla1[[#This Row],[Fecha]])</f>
        <v>9</v>
      </c>
      <c r="N5243" s="11">
        <f>WEEKDAY(Tabla1[[#This Row],[Fecha]],2)</f>
        <v>7</v>
      </c>
      <c r="O5243" s="11" t="str">
        <f t="shared" si="81"/>
        <v>Domingo</v>
      </c>
    </row>
    <row r="5244" spans="1:15" x14ac:dyDescent="0.25">
      <c r="A5244" s="4">
        <v>41252</v>
      </c>
      <c r="B5244">
        <v>2</v>
      </c>
      <c r="C5244">
        <v>1</v>
      </c>
      <c r="D5244" s="5" t="s">
        <v>37</v>
      </c>
      <c r="E5244" s="6">
        <v>616.80999999999995</v>
      </c>
      <c r="F5244" s="6">
        <v>1139.4100000000001</v>
      </c>
      <c r="G5244" s="6">
        <v>1756.22</v>
      </c>
      <c r="H5244" s="6" t="str">
        <f>VLOOKUP(Tabla1[[#This Row],[Caja]],Originales!$I$3:$K$6,2,FALSE)</f>
        <v>Tenerife Sur</v>
      </c>
      <c r="I5244" s="6" t="str">
        <f>VLOOKUP(Tabla1[[#This Row],[Caja]],Originales!$I$3:$K$6,3,FALSE)</f>
        <v>Tenerife</v>
      </c>
      <c r="J5244" s="9" t="str">
        <f>VLOOKUP(Tabla1[[#This Row],[CodigoEmpleado]],Originales!$M$3:$P$13,2,FALSE)</f>
        <v>Luis</v>
      </c>
      <c r="K5244" s="10">
        <f>YEAR(Tabla1[[#This Row],[Fecha]])</f>
        <v>2012</v>
      </c>
      <c r="L5244" s="11">
        <f>MONTH(Tabla1[[#This Row],[Fecha]])</f>
        <v>12</v>
      </c>
      <c r="M5244" s="11">
        <f>DAY(Tabla1[[#This Row],[Fecha]])</f>
        <v>9</v>
      </c>
      <c r="N5244" s="11">
        <f>WEEKDAY(Tabla1[[#This Row],[Fecha]],2)</f>
        <v>7</v>
      </c>
      <c r="O5244" s="11" t="str">
        <f t="shared" si="81"/>
        <v>Domingo</v>
      </c>
    </row>
    <row r="5245" spans="1:15" x14ac:dyDescent="0.25">
      <c r="A5245" s="4">
        <v>41252</v>
      </c>
      <c r="B5245">
        <v>2</v>
      </c>
      <c r="C5245">
        <v>2</v>
      </c>
      <c r="D5245" s="5" t="s">
        <v>40</v>
      </c>
      <c r="E5245" s="6">
        <v>612.86</v>
      </c>
      <c r="F5245" s="6">
        <v>1038</v>
      </c>
      <c r="G5245" s="6">
        <v>1650.86</v>
      </c>
      <c r="H5245" s="6" t="str">
        <f>VLOOKUP(Tabla1[[#This Row],[Caja]],Originales!$I$3:$K$6,2,FALSE)</f>
        <v>Tenerife Sur</v>
      </c>
      <c r="I5245" s="6" t="str">
        <f>VLOOKUP(Tabla1[[#This Row],[Caja]],Originales!$I$3:$K$6,3,FALSE)</f>
        <v>Tenerife</v>
      </c>
      <c r="J5245" s="9" t="str">
        <f>VLOOKUP(Tabla1[[#This Row],[CodigoEmpleado]],Originales!$M$3:$P$13,2,FALSE)</f>
        <v>Pepe</v>
      </c>
      <c r="K5245" s="10">
        <f>YEAR(Tabla1[[#This Row],[Fecha]])</f>
        <v>2012</v>
      </c>
      <c r="L5245" s="11">
        <f>MONTH(Tabla1[[#This Row],[Fecha]])</f>
        <v>12</v>
      </c>
      <c r="M5245" s="11">
        <f>DAY(Tabla1[[#This Row],[Fecha]])</f>
        <v>9</v>
      </c>
      <c r="N5245" s="11">
        <f>WEEKDAY(Tabla1[[#This Row],[Fecha]],2)</f>
        <v>7</v>
      </c>
      <c r="O5245" s="11" t="str">
        <f t="shared" si="81"/>
        <v>Domingo</v>
      </c>
    </row>
    <row r="5246" spans="1:15" x14ac:dyDescent="0.25">
      <c r="A5246" s="4">
        <v>41252</v>
      </c>
      <c r="B5246">
        <v>3</v>
      </c>
      <c r="C5246">
        <v>1</v>
      </c>
      <c r="D5246" s="5" t="s">
        <v>41</v>
      </c>
      <c r="E5246" s="6">
        <v>523.45000000000005</v>
      </c>
      <c r="F5246" s="6">
        <v>1003.59</v>
      </c>
      <c r="G5246" s="6">
        <v>1527.04</v>
      </c>
      <c r="H5246" s="6" t="str">
        <f>VLOOKUP(Tabla1[[#This Row],[Caja]],Originales!$I$3:$K$6,2,FALSE)</f>
        <v>Las Canteras</v>
      </c>
      <c r="I5246" s="6" t="str">
        <f>VLOOKUP(Tabla1[[#This Row],[Caja]],Originales!$I$3:$K$6,3,FALSE)</f>
        <v>Las Palmas</v>
      </c>
      <c r="J5246" s="9" t="str">
        <f>VLOOKUP(Tabla1[[#This Row],[CodigoEmpleado]],Originales!$M$3:$P$13,2,FALSE)</f>
        <v>Javi</v>
      </c>
      <c r="K5246" s="10">
        <f>YEAR(Tabla1[[#This Row],[Fecha]])</f>
        <v>2012</v>
      </c>
      <c r="L5246" s="11">
        <f>MONTH(Tabla1[[#This Row],[Fecha]])</f>
        <v>12</v>
      </c>
      <c r="M5246" s="11">
        <f>DAY(Tabla1[[#This Row],[Fecha]])</f>
        <v>9</v>
      </c>
      <c r="N5246" s="11">
        <f>WEEKDAY(Tabla1[[#This Row],[Fecha]],2)</f>
        <v>7</v>
      </c>
      <c r="O5246" s="11" t="str">
        <f t="shared" si="81"/>
        <v>Domingo</v>
      </c>
    </row>
    <row r="5247" spans="1:15" x14ac:dyDescent="0.25">
      <c r="A5247" s="4">
        <v>41252</v>
      </c>
      <c r="B5247">
        <v>3</v>
      </c>
      <c r="C5247">
        <v>2</v>
      </c>
      <c r="D5247" s="5" t="s">
        <v>43</v>
      </c>
      <c r="E5247" s="6">
        <v>573.86</v>
      </c>
      <c r="F5247" s="6">
        <v>1027.92</v>
      </c>
      <c r="G5247" s="6">
        <v>1601.78</v>
      </c>
      <c r="H5247" s="6" t="str">
        <f>VLOOKUP(Tabla1[[#This Row],[Caja]],Originales!$I$3:$K$6,2,FALSE)</f>
        <v>Las Canteras</v>
      </c>
      <c r="I5247" s="6" t="str">
        <f>VLOOKUP(Tabla1[[#This Row],[Caja]],Originales!$I$3:$K$6,3,FALSE)</f>
        <v>Las Palmas</v>
      </c>
      <c r="J5247" s="9" t="str">
        <f>VLOOKUP(Tabla1[[#This Row],[CodigoEmpleado]],Originales!$M$3:$P$13,2,FALSE)</f>
        <v>Jose</v>
      </c>
      <c r="K5247" s="10">
        <f>YEAR(Tabla1[[#This Row],[Fecha]])</f>
        <v>2012</v>
      </c>
      <c r="L5247" s="11">
        <f>MONTH(Tabla1[[#This Row],[Fecha]])</f>
        <v>12</v>
      </c>
      <c r="M5247" s="11">
        <f>DAY(Tabla1[[#This Row],[Fecha]])</f>
        <v>9</v>
      </c>
      <c r="N5247" s="11">
        <f>WEEKDAY(Tabla1[[#This Row],[Fecha]],2)</f>
        <v>7</v>
      </c>
      <c r="O5247" s="11" t="str">
        <f t="shared" si="81"/>
        <v>Domingo</v>
      </c>
    </row>
    <row r="5248" spans="1:15" x14ac:dyDescent="0.25">
      <c r="A5248" s="4">
        <v>41252</v>
      </c>
      <c r="B5248">
        <v>4</v>
      </c>
      <c r="C5248">
        <v>1</v>
      </c>
      <c r="D5248" s="5" t="s">
        <v>47</v>
      </c>
      <c r="E5248" s="6">
        <v>583.29</v>
      </c>
      <c r="F5248" s="6">
        <v>981.19</v>
      </c>
      <c r="G5248" s="6">
        <v>1564.48</v>
      </c>
      <c r="H5248" s="6" t="str">
        <f>VLOOKUP(Tabla1[[#This Row],[Caja]],Originales!$I$3:$K$6,2,FALSE)</f>
        <v>Telde</v>
      </c>
      <c r="I5248" s="6" t="str">
        <f>VLOOKUP(Tabla1[[#This Row],[Caja]],Originales!$I$3:$K$6,3,FALSE)</f>
        <v>Las Palmas</v>
      </c>
      <c r="J5248" s="9" t="str">
        <f>VLOOKUP(Tabla1[[#This Row],[CodigoEmpleado]],Originales!$M$3:$P$13,2,FALSE)</f>
        <v>Toño</v>
      </c>
      <c r="K5248" s="10">
        <f>YEAR(Tabla1[[#This Row],[Fecha]])</f>
        <v>2012</v>
      </c>
      <c r="L5248" s="11">
        <f>MONTH(Tabla1[[#This Row],[Fecha]])</f>
        <v>12</v>
      </c>
      <c r="M5248" s="11">
        <f>DAY(Tabla1[[#This Row],[Fecha]])</f>
        <v>9</v>
      </c>
      <c r="N5248" s="11">
        <f>WEEKDAY(Tabla1[[#This Row],[Fecha]],2)</f>
        <v>7</v>
      </c>
      <c r="O5248" s="11" t="str">
        <f t="shared" si="81"/>
        <v>Domingo</v>
      </c>
    </row>
    <row r="5249" spans="1:15" x14ac:dyDescent="0.25">
      <c r="A5249" s="4">
        <v>41252</v>
      </c>
      <c r="B5249">
        <v>4</v>
      </c>
      <c r="C5249">
        <v>2</v>
      </c>
      <c r="D5249" s="5" t="s">
        <v>24</v>
      </c>
      <c r="E5249" s="6">
        <v>682.83</v>
      </c>
      <c r="F5249" s="6">
        <v>1127.02</v>
      </c>
      <c r="G5249" s="6">
        <v>1809.85</v>
      </c>
      <c r="H5249" s="6" t="str">
        <f>VLOOKUP(Tabla1[[#This Row],[Caja]],Originales!$I$3:$K$6,2,FALSE)</f>
        <v>Telde</v>
      </c>
      <c r="I5249" s="6" t="str">
        <f>VLOOKUP(Tabla1[[#This Row],[Caja]],Originales!$I$3:$K$6,3,FALSE)</f>
        <v>Las Palmas</v>
      </c>
      <c r="J5249" s="9" t="str">
        <f>VLOOKUP(Tabla1[[#This Row],[CodigoEmpleado]],Originales!$M$3:$P$13,2,FALSE)</f>
        <v>Ana</v>
      </c>
      <c r="K5249" s="10">
        <f>YEAR(Tabla1[[#This Row],[Fecha]])</f>
        <v>2012</v>
      </c>
      <c r="L5249" s="11">
        <f>MONTH(Tabla1[[#This Row],[Fecha]])</f>
        <v>12</v>
      </c>
      <c r="M5249" s="11">
        <f>DAY(Tabla1[[#This Row],[Fecha]])</f>
        <v>9</v>
      </c>
      <c r="N5249" s="11">
        <f>WEEKDAY(Tabla1[[#This Row],[Fecha]],2)</f>
        <v>7</v>
      </c>
      <c r="O5249" s="11" t="str">
        <f t="shared" si="81"/>
        <v>Domingo</v>
      </c>
    </row>
    <row r="5250" spans="1:15" x14ac:dyDescent="0.25">
      <c r="A5250" s="4">
        <v>41253</v>
      </c>
      <c r="B5250">
        <v>1</v>
      </c>
      <c r="C5250">
        <v>1</v>
      </c>
      <c r="D5250" s="5" t="s">
        <v>30</v>
      </c>
      <c r="E5250" s="6">
        <v>694.28</v>
      </c>
      <c r="F5250" s="6">
        <v>1056.23</v>
      </c>
      <c r="G5250" s="6">
        <v>1750.51</v>
      </c>
      <c r="H5250" s="6" t="str">
        <f>VLOOKUP(Tabla1[[#This Row],[Caja]],Originales!$I$3:$K$6,2,FALSE)</f>
        <v>Tenerife Norte</v>
      </c>
      <c r="I5250" s="6" t="str">
        <f>VLOOKUP(Tabla1[[#This Row],[Caja]],Originales!$I$3:$K$6,3,FALSE)</f>
        <v>Tenerife</v>
      </c>
      <c r="J5250" s="9" t="str">
        <f>VLOOKUP(Tabla1[[#This Row],[CodigoEmpleado]],Originales!$M$3:$P$13,2,FALSE)</f>
        <v>Juan</v>
      </c>
      <c r="K5250" s="10">
        <f>YEAR(Tabla1[[#This Row],[Fecha]])</f>
        <v>2012</v>
      </c>
      <c r="L5250" s="11">
        <f>MONTH(Tabla1[[#This Row],[Fecha]])</f>
        <v>12</v>
      </c>
      <c r="M5250" s="11">
        <f>DAY(Tabla1[[#This Row],[Fecha]])</f>
        <v>10</v>
      </c>
      <c r="N5250" s="11">
        <f>WEEKDAY(Tabla1[[#This Row],[Fecha]],2)</f>
        <v>1</v>
      </c>
      <c r="O5250" s="11" t="str">
        <f t="shared" ref="O5250:O5313" si="82">IF(N5250=1,"Lunes",IF(N5250=2,"Martes",IF(N5250=3,"Miércoles",IF(N5250=4,"Jueves",IF(N5250=5,"Viernes",IF(N5250=6,"Sábado","Domingo"))))))</f>
        <v>Lunes</v>
      </c>
    </row>
    <row r="5251" spans="1:15" x14ac:dyDescent="0.25">
      <c r="A5251" s="4">
        <v>41253</v>
      </c>
      <c r="B5251">
        <v>1</v>
      </c>
      <c r="C5251">
        <v>2</v>
      </c>
      <c r="D5251" s="5" t="s">
        <v>16</v>
      </c>
      <c r="E5251" s="6">
        <v>703.75</v>
      </c>
      <c r="F5251" s="6">
        <v>1069.42</v>
      </c>
      <c r="G5251" s="6">
        <v>1773.17</v>
      </c>
      <c r="H5251" s="6" t="str">
        <f>VLOOKUP(Tabla1[[#This Row],[Caja]],Originales!$I$3:$K$6,2,FALSE)</f>
        <v>Tenerife Norte</v>
      </c>
      <c r="I5251" s="6" t="str">
        <f>VLOOKUP(Tabla1[[#This Row],[Caja]],Originales!$I$3:$K$6,3,FALSE)</f>
        <v>Tenerife</v>
      </c>
      <c r="J5251" s="9" t="str">
        <f>VLOOKUP(Tabla1[[#This Row],[CodigoEmpleado]],Originales!$M$3:$P$13,2,FALSE)</f>
        <v>Jorge</v>
      </c>
      <c r="K5251" s="10">
        <f>YEAR(Tabla1[[#This Row],[Fecha]])</f>
        <v>2012</v>
      </c>
      <c r="L5251" s="11">
        <f>MONTH(Tabla1[[#This Row],[Fecha]])</f>
        <v>12</v>
      </c>
      <c r="M5251" s="11">
        <f>DAY(Tabla1[[#This Row],[Fecha]])</f>
        <v>10</v>
      </c>
      <c r="N5251" s="11">
        <f>WEEKDAY(Tabla1[[#This Row],[Fecha]],2)</f>
        <v>1</v>
      </c>
      <c r="O5251" s="11" t="str">
        <f t="shared" si="82"/>
        <v>Lunes</v>
      </c>
    </row>
    <row r="5252" spans="1:15" x14ac:dyDescent="0.25">
      <c r="A5252" s="4">
        <v>41253</v>
      </c>
      <c r="B5252">
        <v>2</v>
      </c>
      <c r="C5252">
        <v>1</v>
      </c>
      <c r="D5252" s="5" t="s">
        <v>22</v>
      </c>
      <c r="E5252" s="6">
        <v>674.33</v>
      </c>
      <c r="F5252" s="6">
        <v>1020.82</v>
      </c>
      <c r="G5252" s="6">
        <v>1695.15</v>
      </c>
      <c r="H5252" s="6" t="str">
        <f>VLOOKUP(Tabla1[[#This Row],[Caja]],Originales!$I$3:$K$6,2,FALSE)</f>
        <v>Tenerife Sur</v>
      </c>
      <c r="I5252" s="6" t="str">
        <f>VLOOKUP(Tabla1[[#This Row],[Caja]],Originales!$I$3:$K$6,3,FALSE)</f>
        <v>Tenerife</v>
      </c>
      <c r="J5252" s="9" t="str">
        <f>VLOOKUP(Tabla1[[#This Row],[CodigoEmpleado]],Originales!$M$3:$P$13,2,FALSE)</f>
        <v>Paco</v>
      </c>
      <c r="K5252" s="10">
        <f>YEAR(Tabla1[[#This Row],[Fecha]])</f>
        <v>2012</v>
      </c>
      <c r="L5252" s="11">
        <f>MONTH(Tabla1[[#This Row],[Fecha]])</f>
        <v>12</v>
      </c>
      <c r="M5252" s="11">
        <f>DAY(Tabla1[[#This Row],[Fecha]])</f>
        <v>10</v>
      </c>
      <c r="N5252" s="11">
        <f>WEEKDAY(Tabla1[[#This Row],[Fecha]],2)</f>
        <v>1</v>
      </c>
      <c r="O5252" s="11" t="str">
        <f t="shared" si="82"/>
        <v>Lunes</v>
      </c>
    </row>
    <row r="5253" spans="1:15" x14ac:dyDescent="0.25">
      <c r="A5253" s="4">
        <v>41253</v>
      </c>
      <c r="B5253">
        <v>2</v>
      </c>
      <c r="C5253">
        <v>2</v>
      </c>
      <c r="D5253" s="5" t="s">
        <v>27</v>
      </c>
      <c r="E5253" s="6">
        <v>633.70000000000005</v>
      </c>
      <c r="F5253" s="6">
        <v>956.58</v>
      </c>
      <c r="G5253" s="6">
        <v>1590.28</v>
      </c>
      <c r="H5253" s="6" t="str">
        <f>VLOOKUP(Tabla1[[#This Row],[Caja]],Originales!$I$3:$K$6,2,FALSE)</f>
        <v>Tenerife Sur</v>
      </c>
      <c r="I5253" s="6" t="str">
        <f>VLOOKUP(Tabla1[[#This Row],[Caja]],Originales!$I$3:$K$6,3,FALSE)</f>
        <v>Tenerife</v>
      </c>
      <c r="J5253" s="9" t="str">
        <f>VLOOKUP(Tabla1[[#This Row],[CodigoEmpleado]],Originales!$M$3:$P$13,2,FALSE)</f>
        <v>Bea</v>
      </c>
      <c r="K5253" s="10">
        <f>YEAR(Tabla1[[#This Row],[Fecha]])</f>
        <v>2012</v>
      </c>
      <c r="L5253" s="11">
        <f>MONTH(Tabla1[[#This Row],[Fecha]])</f>
        <v>12</v>
      </c>
      <c r="M5253" s="11">
        <f>DAY(Tabla1[[#This Row],[Fecha]])</f>
        <v>10</v>
      </c>
      <c r="N5253" s="11">
        <f>WEEKDAY(Tabla1[[#This Row],[Fecha]],2)</f>
        <v>1</v>
      </c>
      <c r="O5253" s="11" t="str">
        <f t="shared" si="82"/>
        <v>Lunes</v>
      </c>
    </row>
    <row r="5254" spans="1:15" x14ac:dyDescent="0.25">
      <c r="A5254" s="4">
        <v>41253</v>
      </c>
      <c r="B5254">
        <v>3</v>
      </c>
      <c r="C5254">
        <v>1</v>
      </c>
      <c r="D5254" s="5" t="s">
        <v>32</v>
      </c>
      <c r="E5254" s="6">
        <v>648.16999999999996</v>
      </c>
      <c r="F5254" s="6">
        <v>974.73</v>
      </c>
      <c r="G5254" s="6">
        <v>1622.9</v>
      </c>
      <c r="H5254" s="6" t="str">
        <f>VLOOKUP(Tabla1[[#This Row],[Caja]],Originales!$I$3:$K$6,2,FALSE)</f>
        <v>Las Canteras</v>
      </c>
      <c r="I5254" s="6" t="str">
        <f>VLOOKUP(Tabla1[[#This Row],[Caja]],Originales!$I$3:$K$6,3,FALSE)</f>
        <v>Las Palmas</v>
      </c>
      <c r="J5254" s="9" t="str">
        <f>VLOOKUP(Tabla1[[#This Row],[CodigoEmpleado]],Originales!$M$3:$P$13,2,FALSE)</f>
        <v>Ana</v>
      </c>
      <c r="K5254" s="10">
        <f>YEAR(Tabla1[[#This Row],[Fecha]])</f>
        <v>2012</v>
      </c>
      <c r="L5254" s="11">
        <f>MONTH(Tabla1[[#This Row],[Fecha]])</f>
        <v>12</v>
      </c>
      <c r="M5254" s="11">
        <f>DAY(Tabla1[[#This Row],[Fecha]])</f>
        <v>10</v>
      </c>
      <c r="N5254" s="11">
        <f>WEEKDAY(Tabla1[[#This Row],[Fecha]],2)</f>
        <v>1</v>
      </c>
      <c r="O5254" s="11" t="str">
        <f t="shared" si="82"/>
        <v>Lunes</v>
      </c>
    </row>
    <row r="5255" spans="1:15" x14ac:dyDescent="0.25">
      <c r="A5255" s="4">
        <v>41253</v>
      </c>
      <c r="B5255">
        <v>3</v>
      </c>
      <c r="C5255">
        <v>2</v>
      </c>
      <c r="D5255" s="5" t="s">
        <v>37</v>
      </c>
      <c r="E5255" s="6">
        <v>778.31</v>
      </c>
      <c r="F5255" s="6">
        <v>1176.1600000000001</v>
      </c>
      <c r="G5255" s="6">
        <v>1954.47</v>
      </c>
      <c r="H5255" s="6" t="str">
        <f>VLOOKUP(Tabla1[[#This Row],[Caja]],Originales!$I$3:$K$6,2,FALSE)</f>
        <v>Las Canteras</v>
      </c>
      <c r="I5255" s="6" t="str">
        <f>VLOOKUP(Tabla1[[#This Row],[Caja]],Originales!$I$3:$K$6,3,FALSE)</f>
        <v>Las Palmas</v>
      </c>
      <c r="J5255" s="9" t="str">
        <f>VLOOKUP(Tabla1[[#This Row],[CodigoEmpleado]],Originales!$M$3:$P$13,2,FALSE)</f>
        <v>Luis</v>
      </c>
      <c r="K5255" s="10">
        <f>YEAR(Tabla1[[#This Row],[Fecha]])</f>
        <v>2012</v>
      </c>
      <c r="L5255" s="11">
        <f>MONTH(Tabla1[[#This Row],[Fecha]])</f>
        <v>12</v>
      </c>
      <c r="M5255" s="11">
        <f>DAY(Tabla1[[#This Row],[Fecha]])</f>
        <v>10</v>
      </c>
      <c r="N5255" s="11">
        <f>WEEKDAY(Tabla1[[#This Row],[Fecha]],2)</f>
        <v>1</v>
      </c>
      <c r="O5255" s="11" t="str">
        <f t="shared" si="82"/>
        <v>Lunes</v>
      </c>
    </row>
    <row r="5256" spans="1:15" x14ac:dyDescent="0.25">
      <c r="A5256" s="4">
        <v>41253</v>
      </c>
      <c r="B5256">
        <v>4</v>
      </c>
      <c r="C5256">
        <v>1</v>
      </c>
      <c r="D5256" s="5" t="s">
        <v>40</v>
      </c>
      <c r="E5256" s="6">
        <v>676.82</v>
      </c>
      <c r="F5256" s="6">
        <v>1024.1400000000001</v>
      </c>
      <c r="G5256" s="6">
        <v>1700.96</v>
      </c>
      <c r="H5256" s="6" t="str">
        <f>VLOOKUP(Tabla1[[#This Row],[Caja]],Originales!$I$3:$K$6,2,FALSE)</f>
        <v>Telde</v>
      </c>
      <c r="I5256" s="6" t="str">
        <f>VLOOKUP(Tabla1[[#This Row],[Caja]],Originales!$I$3:$K$6,3,FALSE)</f>
        <v>Las Palmas</v>
      </c>
      <c r="J5256" s="9" t="str">
        <f>VLOOKUP(Tabla1[[#This Row],[CodigoEmpleado]],Originales!$M$3:$P$13,2,FALSE)</f>
        <v>Pepe</v>
      </c>
      <c r="K5256" s="10">
        <f>YEAR(Tabla1[[#This Row],[Fecha]])</f>
        <v>2012</v>
      </c>
      <c r="L5256" s="11">
        <f>MONTH(Tabla1[[#This Row],[Fecha]])</f>
        <v>12</v>
      </c>
      <c r="M5256" s="11">
        <f>DAY(Tabla1[[#This Row],[Fecha]])</f>
        <v>10</v>
      </c>
      <c r="N5256" s="11">
        <f>WEEKDAY(Tabla1[[#This Row],[Fecha]],2)</f>
        <v>1</v>
      </c>
      <c r="O5256" s="11" t="str">
        <f t="shared" si="82"/>
        <v>Lunes</v>
      </c>
    </row>
    <row r="5257" spans="1:15" x14ac:dyDescent="0.25">
      <c r="A5257" s="4">
        <v>41253</v>
      </c>
      <c r="B5257">
        <v>4</v>
      </c>
      <c r="C5257">
        <v>2</v>
      </c>
      <c r="D5257" s="5" t="s">
        <v>41</v>
      </c>
      <c r="E5257" s="6">
        <v>604.89</v>
      </c>
      <c r="F5257" s="6">
        <v>915.58</v>
      </c>
      <c r="G5257" s="6">
        <v>1520.47</v>
      </c>
      <c r="H5257" s="6" t="str">
        <f>VLOOKUP(Tabla1[[#This Row],[Caja]],Originales!$I$3:$K$6,2,FALSE)</f>
        <v>Telde</v>
      </c>
      <c r="I5257" s="6" t="str">
        <f>VLOOKUP(Tabla1[[#This Row],[Caja]],Originales!$I$3:$K$6,3,FALSE)</f>
        <v>Las Palmas</v>
      </c>
      <c r="J5257" s="9" t="str">
        <f>VLOOKUP(Tabla1[[#This Row],[CodigoEmpleado]],Originales!$M$3:$P$13,2,FALSE)</f>
        <v>Javi</v>
      </c>
      <c r="K5257" s="10">
        <f>YEAR(Tabla1[[#This Row],[Fecha]])</f>
        <v>2012</v>
      </c>
      <c r="L5257" s="11">
        <f>MONTH(Tabla1[[#This Row],[Fecha]])</f>
        <v>12</v>
      </c>
      <c r="M5257" s="11">
        <f>DAY(Tabla1[[#This Row],[Fecha]])</f>
        <v>10</v>
      </c>
      <c r="N5257" s="11">
        <f>WEEKDAY(Tabla1[[#This Row],[Fecha]],2)</f>
        <v>1</v>
      </c>
      <c r="O5257" s="11" t="str">
        <f t="shared" si="82"/>
        <v>Lunes</v>
      </c>
    </row>
    <row r="5258" spans="1:15" x14ac:dyDescent="0.25">
      <c r="A5258" s="4">
        <v>41254</v>
      </c>
      <c r="B5258">
        <v>1</v>
      </c>
      <c r="C5258">
        <v>1</v>
      </c>
      <c r="D5258" s="5" t="s">
        <v>43</v>
      </c>
      <c r="E5258" s="6">
        <v>653.41</v>
      </c>
      <c r="F5258" s="6">
        <v>1001.5</v>
      </c>
      <c r="G5258" s="6">
        <v>1654.91</v>
      </c>
      <c r="H5258" s="6" t="str">
        <f>VLOOKUP(Tabla1[[#This Row],[Caja]],Originales!$I$3:$K$6,2,FALSE)</f>
        <v>Tenerife Norte</v>
      </c>
      <c r="I5258" s="6" t="str">
        <f>VLOOKUP(Tabla1[[#This Row],[Caja]],Originales!$I$3:$K$6,3,FALSE)</f>
        <v>Tenerife</v>
      </c>
      <c r="J5258" s="9" t="str">
        <f>VLOOKUP(Tabla1[[#This Row],[CodigoEmpleado]],Originales!$M$3:$P$13,2,FALSE)</f>
        <v>Jose</v>
      </c>
      <c r="K5258" s="10">
        <f>YEAR(Tabla1[[#This Row],[Fecha]])</f>
        <v>2012</v>
      </c>
      <c r="L5258" s="11">
        <f>MONTH(Tabla1[[#This Row],[Fecha]])</f>
        <v>12</v>
      </c>
      <c r="M5258" s="11">
        <f>DAY(Tabla1[[#This Row],[Fecha]])</f>
        <v>11</v>
      </c>
      <c r="N5258" s="11">
        <f>WEEKDAY(Tabla1[[#This Row],[Fecha]],2)</f>
        <v>2</v>
      </c>
      <c r="O5258" s="11" t="str">
        <f t="shared" si="82"/>
        <v>Martes</v>
      </c>
    </row>
    <row r="5259" spans="1:15" x14ac:dyDescent="0.25">
      <c r="A5259" s="4">
        <v>41254</v>
      </c>
      <c r="B5259">
        <v>1</v>
      </c>
      <c r="C5259">
        <v>2</v>
      </c>
      <c r="D5259" s="5" t="s">
        <v>47</v>
      </c>
      <c r="E5259" s="6">
        <v>645.64</v>
      </c>
      <c r="F5259" s="6">
        <v>1006.92</v>
      </c>
      <c r="G5259" s="6">
        <v>1652.56</v>
      </c>
      <c r="H5259" s="6" t="str">
        <f>VLOOKUP(Tabla1[[#This Row],[Caja]],Originales!$I$3:$K$6,2,FALSE)</f>
        <v>Tenerife Norte</v>
      </c>
      <c r="I5259" s="6" t="str">
        <f>VLOOKUP(Tabla1[[#This Row],[Caja]],Originales!$I$3:$K$6,3,FALSE)</f>
        <v>Tenerife</v>
      </c>
      <c r="J5259" s="9" t="str">
        <f>VLOOKUP(Tabla1[[#This Row],[CodigoEmpleado]],Originales!$M$3:$P$13,2,FALSE)</f>
        <v>Toño</v>
      </c>
      <c r="K5259" s="10">
        <f>YEAR(Tabla1[[#This Row],[Fecha]])</f>
        <v>2012</v>
      </c>
      <c r="L5259" s="11">
        <f>MONTH(Tabla1[[#This Row],[Fecha]])</f>
        <v>12</v>
      </c>
      <c r="M5259" s="11">
        <f>DAY(Tabla1[[#This Row],[Fecha]])</f>
        <v>11</v>
      </c>
      <c r="N5259" s="11">
        <f>WEEKDAY(Tabla1[[#This Row],[Fecha]],2)</f>
        <v>2</v>
      </c>
      <c r="O5259" s="11" t="str">
        <f t="shared" si="82"/>
        <v>Martes</v>
      </c>
    </row>
    <row r="5260" spans="1:15" x14ac:dyDescent="0.25">
      <c r="A5260" s="4">
        <v>41254</v>
      </c>
      <c r="B5260">
        <v>2</v>
      </c>
      <c r="C5260">
        <v>1</v>
      </c>
      <c r="D5260" s="5" t="s">
        <v>24</v>
      </c>
      <c r="E5260" s="6">
        <v>639.54</v>
      </c>
      <c r="F5260" s="6">
        <v>991.51</v>
      </c>
      <c r="G5260" s="6">
        <v>1631.05</v>
      </c>
      <c r="H5260" s="6" t="str">
        <f>VLOOKUP(Tabla1[[#This Row],[Caja]],Originales!$I$3:$K$6,2,FALSE)</f>
        <v>Tenerife Sur</v>
      </c>
      <c r="I5260" s="6" t="str">
        <f>VLOOKUP(Tabla1[[#This Row],[Caja]],Originales!$I$3:$K$6,3,FALSE)</f>
        <v>Tenerife</v>
      </c>
      <c r="J5260" s="9" t="str">
        <f>VLOOKUP(Tabla1[[#This Row],[CodigoEmpleado]],Originales!$M$3:$P$13,2,FALSE)</f>
        <v>Ana</v>
      </c>
      <c r="K5260" s="10">
        <f>YEAR(Tabla1[[#This Row],[Fecha]])</f>
        <v>2012</v>
      </c>
      <c r="L5260" s="11">
        <f>MONTH(Tabla1[[#This Row],[Fecha]])</f>
        <v>12</v>
      </c>
      <c r="M5260" s="11">
        <f>DAY(Tabla1[[#This Row],[Fecha]])</f>
        <v>11</v>
      </c>
      <c r="N5260" s="11">
        <f>WEEKDAY(Tabla1[[#This Row],[Fecha]],2)</f>
        <v>2</v>
      </c>
      <c r="O5260" s="11" t="str">
        <f t="shared" si="82"/>
        <v>Martes</v>
      </c>
    </row>
    <row r="5261" spans="1:15" x14ac:dyDescent="0.25">
      <c r="A5261" s="4">
        <v>41254</v>
      </c>
      <c r="B5261">
        <v>2</v>
      </c>
      <c r="C5261">
        <v>2</v>
      </c>
      <c r="D5261" s="5" t="s">
        <v>30</v>
      </c>
      <c r="E5261" s="6">
        <v>726.94</v>
      </c>
      <c r="F5261" s="6">
        <v>1117.4000000000001</v>
      </c>
      <c r="G5261" s="6">
        <v>1844.34</v>
      </c>
      <c r="H5261" s="6" t="str">
        <f>VLOOKUP(Tabla1[[#This Row],[Caja]],Originales!$I$3:$K$6,2,FALSE)</f>
        <v>Tenerife Sur</v>
      </c>
      <c r="I5261" s="6" t="str">
        <f>VLOOKUP(Tabla1[[#This Row],[Caja]],Originales!$I$3:$K$6,3,FALSE)</f>
        <v>Tenerife</v>
      </c>
      <c r="J5261" s="9" t="str">
        <f>VLOOKUP(Tabla1[[#This Row],[CodigoEmpleado]],Originales!$M$3:$P$13,2,FALSE)</f>
        <v>Juan</v>
      </c>
      <c r="K5261" s="10">
        <f>YEAR(Tabla1[[#This Row],[Fecha]])</f>
        <v>2012</v>
      </c>
      <c r="L5261" s="11">
        <f>MONTH(Tabla1[[#This Row],[Fecha]])</f>
        <v>12</v>
      </c>
      <c r="M5261" s="11">
        <f>DAY(Tabla1[[#This Row],[Fecha]])</f>
        <v>11</v>
      </c>
      <c r="N5261" s="11">
        <f>WEEKDAY(Tabla1[[#This Row],[Fecha]],2)</f>
        <v>2</v>
      </c>
      <c r="O5261" s="11" t="str">
        <f t="shared" si="82"/>
        <v>Martes</v>
      </c>
    </row>
    <row r="5262" spans="1:15" x14ac:dyDescent="0.25">
      <c r="A5262" s="4">
        <v>41254</v>
      </c>
      <c r="B5262">
        <v>3</v>
      </c>
      <c r="C5262">
        <v>1</v>
      </c>
      <c r="D5262" s="5" t="s">
        <v>16</v>
      </c>
      <c r="E5262" s="6">
        <v>686.7</v>
      </c>
      <c r="F5262" s="6">
        <v>1054.56</v>
      </c>
      <c r="G5262" s="6">
        <v>1741.26</v>
      </c>
      <c r="H5262" s="6" t="str">
        <f>VLOOKUP(Tabla1[[#This Row],[Caja]],Originales!$I$3:$K$6,2,FALSE)</f>
        <v>Las Canteras</v>
      </c>
      <c r="I5262" s="6" t="str">
        <f>VLOOKUP(Tabla1[[#This Row],[Caja]],Originales!$I$3:$K$6,3,FALSE)</f>
        <v>Las Palmas</v>
      </c>
      <c r="J5262" s="9" t="str">
        <f>VLOOKUP(Tabla1[[#This Row],[CodigoEmpleado]],Originales!$M$3:$P$13,2,FALSE)</f>
        <v>Jorge</v>
      </c>
      <c r="K5262" s="10">
        <f>YEAR(Tabla1[[#This Row],[Fecha]])</f>
        <v>2012</v>
      </c>
      <c r="L5262" s="11">
        <f>MONTH(Tabla1[[#This Row],[Fecha]])</f>
        <v>12</v>
      </c>
      <c r="M5262" s="11">
        <f>DAY(Tabla1[[#This Row],[Fecha]])</f>
        <v>11</v>
      </c>
      <c r="N5262" s="11">
        <f>WEEKDAY(Tabla1[[#This Row],[Fecha]],2)</f>
        <v>2</v>
      </c>
      <c r="O5262" s="11" t="str">
        <f t="shared" si="82"/>
        <v>Martes</v>
      </c>
    </row>
    <row r="5263" spans="1:15" x14ac:dyDescent="0.25">
      <c r="A5263" s="4">
        <v>41254</v>
      </c>
      <c r="B5263">
        <v>3</v>
      </c>
      <c r="C5263">
        <v>2</v>
      </c>
      <c r="D5263" s="5" t="s">
        <v>22</v>
      </c>
      <c r="E5263" s="6">
        <v>826.13</v>
      </c>
      <c r="F5263" s="6">
        <v>1262.19</v>
      </c>
      <c r="G5263" s="6">
        <v>2088.3200000000002</v>
      </c>
      <c r="H5263" s="6" t="str">
        <f>VLOOKUP(Tabla1[[#This Row],[Caja]],Originales!$I$3:$K$6,2,FALSE)</f>
        <v>Las Canteras</v>
      </c>
      <c r="I5263" s="6" t="str">
        <f>VLOOKUP(Tabla1[[#This Row],[Caja]],Originales!$I$3:$K$6,3,FALSE)</f>
        <v>Las Palmas</v>
      </c>
      <c r="J5263" s="9" t="str">
        <f>VLOOKUP(Tabla1[[#This Row],[CodigoEmpleado]],Originales!$M$3:$P$13,2,FALSE)</f>
        <v>Paco</v>
      </c>
      <c r="K5263" s="10">
        <f>YEAR(Tabla1[[#This Row],[Fecha]])</f>
        <v>2012</v>
      </c>
      <c r="L5263" s="11">
        <f>MONTH(Tabla1[[#This Row],[Fecha]])</f>
        <v>12</v>
      </c>
      <c r="M5263" s="11">
        <f>DAY(Tabla1[[#This Row],[Fecha]])</f>
        <v>11</v>
      </c>
      <c r="N5263" s="11">
        <f>WEEKDAY(Tabla1[[#This Row],[Fecha]],2)</f>
        <v>2</v>
      </c>
      <c r="O5263" s="11" t="str">
        <f t="shared" si="82"/>
        <v>Martes</v>
      </c>
    </row>
    <row r="5264" spans="1:15" x14ac:dyDescent="0.25">
      <c r="A5264" s="4">
        <v>41254</v>
      </c>
      <c r="B5264">
        <v>4</v>
      </c>
      <c r="C5264">
        <v>1</v>
      </c>
      <c r="D5264" s="5" t="s">
        <v>27</v>
      </c>
      <c r="E5264" s="6">
        <v>610.20000000000005</v>
      </c>
      <c r="F5264" s="6">
        <v>937.96</v>
      </c>
      <c r="G5264" s="6">
        <v>1548.16</v>
      </c>
      <c r="H5264" s="6" t="str">
        <f>VLOOKUP(Tabla1[[#This Row],[Caja]],Originales!$I$3:$K$6,2,FALSE)</f>
        <v>Telde</v>
      </c>
      <c r="I5264" s="6" t="str">
        <f>VLOOKUP(Tabla1[[#This Row],[Caja]],Originales!$I$3:$K$6,3,FALSE)</f>
        <v>Las Palmas</v>
      </c>
      <c r="J5264" s="9" t="str">
        <f>VLOOKUP(Tabla1[[#This Row],[CodigoEmpleado]],Originales!$M$3:$P$13,2,FALSE)</f>
        <v>Bea</v>
      </c>
      <c r="K5264" s="10">
        <f>YEAR(Tabla1[[#This Row],[Fecha]])</f>
        <v>2012</v>
      </c>
      <c r="L5264" s="11">
        <f>MONTH(Tabla1[[#This Row],[Fecha]])</f>
        <v>12</v>
      </c>
      <c r="M5264" s="11">
        <f>DAY(Tabla1[[#This Row],[Fecha]])</f>
        <v>11</v>
      </c>
      <c r="N5264" s="11">
        <f>WEEKDAY(Tabla1[[#This Row],[Fecha]],2)</f>
        <v>2</v>
      </c>
      <c r="O5264" s="11" t="str">
        <f t="shared" si="82"/>
        <v>Martes</v>
      </c>
    </row>
    <row r="5265" spans="1:15" x14ac:dyDescent="0.25">
      <c r="A5265" s="4">
        <v>41254</v>
      </c>
      <c r="B5265">
        <v>4</v>
      </c>
      <c r="C5265">
        <v>2</v>
      </c>
      <c r="D5265" s="5" t="s">
        <v>32</v>
      </c>
      <c r="E5265" s="6">
        <v>819.59</v>
      </c>
      <c r="F5265" s="6">
        <v>1261.03</v>
      </c>
      <c r="G5265" s="6">
        <v>2080.62</v>
      </c>
      <c r="H5265" s="6" t="str">
        <f>VLOOKUP(Tabla1[[#This Row],[Caja]],Originales!$I$3:$K$6,2,FALSE)</f>
        <v>Telde</v>
      </c>
      <c r="I5265" s="6" t="str">
        <f>VLOOKUP(Tabla1[[#This Row],[Caja]],Originales!$I$3:$K$6,3,FALSE)</f>
        <v>Las Palmas</v>
      </c>
      <c r="J5265" s="9" t="str">
        <f>VLOOKUP(Tabla1[[#This Row],[CodigoEmpleado]],Originales!$M$3:$P$13,2,FALSE)</f>
        <v>Ana</v>
      </c>
      <c r="K5265" s="10">
        <f>YEAR(Tabla1[[#This Row],[Fecha]])</f>
        <v>2012</v>
      </c>
      <c r="L5265" s="11">
        <f>MONTH(Tabla1[[#This Row],[Fecha]])</f>
        <v>12</v>
      </c>
      <c r="M5265" s="11">
        <f>DAY(Tabla1[[#This Row],[Fecha]])</f>
        <v>11</v>
      </c>
      <c r="N5265" s="11">
        <f>WEEKDAY(Tabla1[[#This Row],[Fecha]],2)</f>
        <v>2</v>
      </c>
      <c r="O5265" s="11" t="str">
        <f t="shared" si="82"/>
        <v>Martes</v>
      </c>
    </row>
    <row r="5266" spans="1:15" x14ac:dyDescent="0.25">
      <c r="A5266" s="4">
        <v>41255</v>
      </c>
      <c r="B5266">
        <v>1</v>
      </c>
      <c r="C5266">
        <v>1</v>
      </c>
      <c r="D5266" s="5" t="s">
        <v>37</v>
      </c>
      <c r="E5266" s="6">
        <v>656.75</v>
      </c>
      <c r="F5266" s="6">
        <v>1045.05</v>
      </c>
      <c r="G5266" s="6">
        <v>1701.8</v>
      </c>
      <c r="H5266" s="6" t="str">
        <f>VLOOKUP(Tabla1[[#This Row],[Caja]],Originales!$I$3:$K$6,2,FALSE)</f>
        <v>Tenerife Norte</v>
      </c>
      <c r="I5266" s="6" t="str">
        <f>VLOOKUP(Tabla1[[#This Row],[Caja]],Originales!$I$3:$K$6,3,FALSE)</f>
        <v>Tenerife</v>
      </c>
      <c r="J5266" s="9" t="str">
        <f>VLOOKUP(Tabla1[[#This Row],[CodigoEmpleado]],Originales!$M$3:$P$13,2,FALSE)</f>
        <v>Luis</v>
      </c>
      <c r="K5266" s="10">
        <f>YEAR(Tabla1[[#This Row],[Fecha]])</f>
        <v>2012</v>
      </c>
      <c r="L5266" s="11">
        <f>MONTH(Tabla1[[#This Row],[Fecha]])</f>
        <v>12</v>
      </c>
      <c r="M5266" s="11">
        <f>DAY(Tabla1[[#This Row],[Fecha]])</f>
        <v>12</v>
      </c>
      <c r="N5266" s="11">
        <f>WEEKDAY(Tabla1[[#This Row],[Fecha]],2)</f>
        <v>3</v>
      </c>
      <c r="O5266" s="11" t="str">
        <f t="shared" si="82"/>
        <v>Miércoles</v>
      </c>
    </row>
    <row r="5267" spans="1:15" x14ac:dyDescent="0.25">
      <c r="A5267" s="4">
        <v>41255</v>
      </c>
      <c r="B5267">
        <v>1</v>
      </c>
      <c r="C5267">
        <v>2</v>
      </c>
      <c r="D5267" s="5" t="s">
        <v>40</v>
      </c>
      <c r="E5267" s="6">
        <v>707.75</v>
      </c>
      <c r="F5267" s="6">
        <v>1064.77</v>
      </c>
      <c r="G5267" s="6">
        <v>1772.52</v>
      </c>
      <c r="H5267" s="6" t="str">
        <f>VLOOKUP(Tabla1[[#This Row],[Caja]],Originales!$I$3:$K$6,2,FALSE)</f>
        <v>Tenerife Norte</v>
      </c>
      <c r="I5267" s="6" t="str">
        <f>VLOOKUP(Tabla1[[#This Row],[Caja]],Originales!$I$3:$K$6,3,FALSE)</f>
        <v>Tenerife</v>
      </c>
      <c r="J5267" s="9" t="str">
        <f>VLOOKUP(Tabla1[[#This Row],[CodigoEmpleado]],Originales!$M$3:$P$13,2,FALSE)</f>
        <v>Pepe</v>
      </c>
      <c r="K5267" s="10">
        <f>YEAR(Tabla1[[#This Row],[Fecha]])</f>
        <v>2012</v>
      </c>
      <c r="L5267" s="11">
        <f>MONTH(Tabla1[[#This Row],[Fecha]])</f>
        <v>12</v>
      </c>
      <c r="M5267" s="11">
        <f>DAY(Tabla1[[#This Row],[Fecha]])</f>
        <v>12</v>
      </c>
      <c r="N5267" s="11">
        <f>WEEKDAY(Tabla1[[#This Row],[Fecha]],2)</f>
        <v>3</v>
      </c>
      <c r="O5267" s="11" t="str">
        <f t="shared" si="82"/>
        <v>Miércoles</v>
      </c>
    </row>
    <row r="5268" spans="1:15" x14ac:dyDescent="0.25">
      <c r="A5268" s="4">
        <v>41255</v>
      </c>
      <c r="B5268">
        <v>2</v>
      </c>
      <c r="C5268">
        <v>1</v>
      </c>
      <c r="D5268" s="5" t="s">
        <v>41</v>
      </c>
      <c r="E5268" s="6">
        <v>687.44</v>
      </c>
      <c r="F5268" s="6">
        <v>1060.8599999999999</v>
      </c>
      <c r="G5268" s="6">
        <v>1748.3</v>
      </c>
      <c r="H5268" s="6" t="str">
        <f>VLOOKUP(Tabla1[[#This Row],[Caja]],Originales!$I$3:$K$6,2,FALSE)</f>
        <v>Tenerife Sur</v>
      </c>
      <c r="I5268" s="6" t="str">
        <f>VLOOKUP(Tabla1[[#This Row],[Caja]],Originales!$I$3:$K$6,3,FALSE)</f>
        <v>Tenerife</v>
      </c>
      <c r="J5268" s="9" t="str">
        <f>VLOOKUP(Tabla1[[#This Row],[CodigoEmpleado]],Originales!$M$3:$P$13,2,FALSE)</f>
        <v>Javi</v>
      </c>
      <c r="K5268" s="10">
        <f>YEAR(Tabla1[[#This Row],[Fecha]])</f>
        <v>2012</v>
      </c>
      <c r="L5268" s="11">
        <f>MONTH(Tabla1[[#This Row],[Fecha]])</f>
        <v>12</v>
      </c>
      <c r="M5268" s="11">
        <f>DAY(Tabla1[[#This Row],[Fecha]])</f>
        <v>12</v>
      </c>
      <c r="N5268" s="11">
        <f>WEEKDAY(Tabla1[[#This Row],[Fecha]],2)</f>
        <v>3</v>
      </c>
      <c r="O5268" s="11" t="str">
        <f t="shared" si="82"/>
        <v>Miércoles</v>
      </c>
    </row>
    <row r="5269" spans="1:15" x14ac:dyDescent="0.25">
      <c r="A5269" s="4">
        <v>41255</v>
      </c>
      <c r="B5269">
        <v>2</v>
      </c>
      <c r="C5269">
        <v>2</v>
      </c>
      <c r="D5269" s="5" t="s">
        <v>43</v>
      </c>
      <c r="E5269" s="6">
        <v>705.04</v>
      </c>
      <c r="F5269" s="6">
        <v>1086.6500000000001</v>
      </c>
      <c r="G5269" s="6">
        <v>1791.69</v>
      </c>
      <c r="H5269" s="6" t="str">
        <f>VLOOKUP(Tabla1[[#This Row],[Caja]],Originales!$I$3:$K$6,2,FALSE)</f>
        <v>Tenerife Sur</v>
      </c>
      <c r="I5269" s="6" t="str">
        <f>VLOOKUP(Tabla1[[#This Row],[Caja]],Originales!$I$3:$K$6,3,FALSE)</f>
        <v>Tenerife</v>
      </c>
      <c r="J5269" s="9" t="str">
        <f>VLOOKUP(Tabla1[[#This Row],[CodigoEmpleado]],Originales!$M$3:$P$13,2,FALSE)</f>
        <v>Jose</v>
      </c>
      <c r="K5269" s="10">
        <f>YEAR(Tabla1[[#This Row],[Fecha]])</f>
        <v>2012</v>
      </c>
      <c r="L5269" s="11">
        <f>MONTH(Tabla1[[#This Row],[Fecha]])</f>
        <v>12</v>
      </c>
      <c r="M5269" s="11">
        <f>DAY(Tabla1[[#This Row],[Fecha]])</f>
        <v>12</v>
      </c>
      <c r="N5269" s="11">
        <f>WEEKDAY(Tabla1[[#This Row],[Fecha]],2)</f>
        <v>3</v>
      </c>
      <c r="O5269" s="11" t="str">
        <f t="shared" si="82"/>
        <v>Miércoles</v>
      </c>
    </row>
    <row r="5270" spans="1:15" x14ac:dyDescent="0.25">
      <c r="A5270" s="4">
        <v>41255</v>
      </c>
      <c r="B5270">
        <v>3</v>
      </c>
      <c r="C5270">
        <v>1</v>
      </c>
      <c r="D5270" s="5" t="s">
        <v>47</v>
      </c>
      <c r="E5270" s="6">
        <v>668.91</v>
      </c>
      <c r="F5270" s="6">
        <v>1015.52</v>
      </c>
      <c r="G5270" s="6">
        <v>1684.43</v>
      </c>
      <c r="H5270" s="6" t="str">
        <f>VLOOKUP(Tabla1[[#This Row],[Caja]],Originales!$I$3:$K$6,2,FALSE)</f>
        <v>Las Canteras</v>
      </c>
      <c r="I5270" s="6" t="str">
        <f>VLOOKUP(Tabla1[[#This Row],[Caja]],Originales!$I$3:$K$6,3,FALSE)</f>
        <v>Las Palmas</v>
      </c>
      <c r="J5270" s="9" t="str">
        <f>VLOOKUP(Tabla1[[#This Row],[CodigoEmpleado]],Originales!$M$3:$P$13,2,FALSE)</f>
        <v>Toño</v>
      </c>
      <c r="K5270" s="10">
        <f>YEAR(Tabla1[[#This Row],[Fecha]])</f>
        <v>2012</v>
      </c>
      <c r="L5270" s="11">
        <f>MONTH(Tabla1[[#This Row],[Fecha]])</f>
        <v>12</v>
      </c>
      <c r="M5270" s="11">
        <f>DAY(Tabla1[[#This Row],[Fecha]])</f>
        <v>12</v>
      </c>
      <c r="N5270" s="11">
        <f>WEEKDAY(Tabla1[[#This Row],[Fecha]],2)</f>
        <v>3</v>
      </c>
      <c r="O5270" s="11" t="str">
        <f t="shared" si="82"/>
        <v>Miércoles</v>
      </c>
    </row>
    <row r="5271" spans="1:15" x14ac:dyDescent="0.25">
      <c r="A5271" s="4">
        <v>41255</v>
      </c>
      <c r="B5271">
        <v>3</v>
      </c>
      <c r="C5271">
        <v>2</v>
      </c>
      <c r="D5271" s="5" t="s">
        <v>24</v>
      </c>
      <c r="E5271" s="6">
        <v>702.44</v>
      </c>
      <c r="F5271" s="6">
        <v>1076.1500000000001</v>
      </c>
      <c r="G5271" s="6">
        <v>1778.59</v>
      </c>
      <c r="H5271" s="6" t="str">
        <f>VLOOKUP(Tabla1[[#This Row],[Caja]],Originales!$I$3:$K$6,2,FALSE)</f>
        <v>Las Canteras</v>
      </c>
      <c r="I5271" s="6" t="str">
        <f>VLOOKUP(Tabla1[[#This Row],[Caja]],Originales!$I$3:$K$6,3,FALSE)</f>
        <v>Las Palmas</v>
      </c>
      <c r="J5271" s="9" t="str">
        <f>VLOOKUP(Tabla1[[#This Row],[CodigoEmpleado]],Originales!$M$3:$P$13,2,FALSE)</f>
        <v>Ana</v>
      </c>
      <c r="K5271" s="10">
        <f>YEAR(Tabla1[[#This Row],[Fecha]])</f>
        <v>2012</v>
      </c>
      <c r="L5271" s="11">
        <f>MONTH(Tabla1[[#This Row],[Fecha]])</f>
        <v>12</v>
      </c>
      <c r="M5271" s="11">
        <f>DAY(Tabla1[[#This Row],[Fecha]])</f>
        <v>12</v>
      </c>
      <c r="N5271" s="11">
        <f>WEEKDAY(Tabla1[[#This Row],[Fecha]],2)</f>
        <v>3</v>
      </c>
      <c r="O5271" s="11" t="str">
        <f t="shared" si="82"/>
        <v>Miércoles</v>
      </c>
    </row>
    <row r="5272" spans="1:15" x14ac:dyDescent="0.25">
      <c r="A5272" s="4">
        <v>41255</v>
      </c>
      <c r="B5272">
        <v>4</v>
      </c>
      <c r="C5272">
        <v>1</v>
      </c>
      <c r="D5272" s="5" t="s">
        <v>30</v>
      </c>
      <c r="E5272" s="6">
        <v>682.65</v>
      </c>
      <c r="F5272" s="6">
        <v>1026.6500000000001</v>
      </c>
      <c r="G5272" s="6">
        <v>1709.3</v>
      </c>
      <c r="H5272" s="6" t="str">
        <f>VLOOKUP(Tabla1[[#This Row],[Caja]],Originales!$I$3:$K$6,2,FALSE)</f>
        <v>Telde</v>
      </c>
      <c r="I5272" s="6" t="str">
        <f>VLOOKUP(Tabla1[[#This Row],[Caja]],Originales!$I$3:$K$6,3,FALSE)</f>
        <v>Las Palmas</v>
      </c>
      <c r="J5272" s="9" t="str">
        <f>VLOOKUP(Tabla1[[#This Row],[CodigoEmpleado]],Originales!$M$3:$P$13,2,FALSE)</f>
        <v>Juan</v>
      </c>
      <c r="K5272" s="10">
        <f>YEAR(Tabla1[[#This Row],[Fecha]])</f>
        <v>2012</v>
      </c>
      <c r="L5272" s="11">
        <f>MONTH(Tabla1[[#This Row],[Fecha]])</f>
        <v>12</v>
      </c>
      <c r="M5272" s="11">
        <f>DAY(Tabla1[[#This Row],[Fecha]])</f>
        <v>12</v>
      </c>
      <c r="N5272" s="11">
        <f>WEEKDAY(Tabla1[[#This Row],[Fecha]],2)</f>
        <v>3</v>
      </c>
      <c r="O5272" s="11" t="str">
        <f t="shared" si="82"/>
        <v>Miércoles</v>
      </c>
    </row>
    <row r="5273" spans="1:15" x14ac:dyDescent="0.25">
      <c r="A5273" s="4">
        <v>41255</v>
      </c>
      <c r="B5273">
        <v>4</v>
      </c>
      <c r="C5273">
        <v>2</v>
      </c>
      <c r="D5273" s="5" t="s">
        <v>16</v>
      </c>
      <c r="E5273" s="6">
        <v>641.27</v>
      </c>
      <c r="F5273" s="6">
        <v>1009.81</v>
      </c>
      <c r="G5273" s="6">
        <v>1651.08</v>
      </c>
      <c r="H5273" s="6" t="str">
        <f>VLOOKUP(Tabla1[[#This Row],[Caja]],Originales!$I$3:$K$6,2,FALSE)</f>
        <v>Telde</v>
      </c>
      <c r="I5273" s="6" t="str">
        <f>VLOOKUP(Tabla1[[#This Row],[Caja]],Originales!$I$3:$K$6,3,FALSE)</f>
        <v>Las Palmas</v>
      </c>
      <c r="J5273" s="9" t="str">
        <f>VLOOKUP(Tabla1[[#This Row],[CodigoEmpleado]],Originales!$M$3:$P$13,2,FALSE)</f>
        <v>Jorge</v>
      </c>
      <c r="K5273" s="10">
        <f>YEAR(Tabla1[[#This Row],[Fecha]])</f>
        <v>2012</v>
      </c>
      <c r="L5273" s="11">
        <f>MONTH(Tabla1[[#This Row],[Fecha]])</f>
        <v>12</v>
      </c>
      <c r="M5273" s="11">
        <f>DAY(Tabla1[[#This Row],[Fecha]])</f>
        <v>12</v>
      </c>
      <c r="N5273" s="11">
        <f>WEEKDAY(Tabla1[[#This Row],[Fecha]],2)</f>
        <v>3</v>
      </c>
      <c r="O5273" s="11" t="str">
        <f t="shared" si="82"/>
        <v>Miércoles</v>
      </c>
    </row>
    <row r="5274" spans="1:15" x14ac:dyDescent="0.25">
      <c r="A5274" s="4">
        <v>41256</v>
      </c>
      <c r="B5274">
        <v>1</v>
      </c>
      <c r="C5274">
        <v>1</v>
      </c>
      <c r="D5274" s="5" t="s">
        <v>22</v>
      </c>
      <c r="E5274" s="6">
        <v>670.6</v>
      </c>
      <c r="F5274" s="6">
        <v>1009.93</v>
      </c>
      <c r="G5274" s="6">
        <v>1680.53</v>
      </c>
      <c r="H5274" s="6" t="str">
        <f>VLOOKUP(Tabla1[[#This Row],[Caja]],Originales!$I$3:$K$6,2,FALSE)</f>
        <v>Tenerife Norte</v>
      </c>
      <c r="I5274" s="6" t="str">
        <f>VLOOKUP(Tabla1[[#This Row],[Caja]],Originales!$I$3:$K$6,3,FALSE)</f>
        <v>Tenerife</v>
      </c>
      <c r="J5274" s="9" t="str">
        <f>VLOOKUP(Tabla1[[#This Row],[CodigoEmpleado]],Originales!$M$3:$P$13,2,FALSE)</f>
        <v>Paco</v>
      </c>
      <c r="K5274" s="10">
        <f>YEAR(Tabla1[[#This Row],[Fecha]])</f>
        <v>2012</v>
      </c>
      <c r="L5274" s="11">
        <f>MONTH(Tabla1[[#This Row],[Fecha]])</f>
        <v>12</v>
      </c>
      <c r="M5274" s="11">
        <f>DAY(Tabla1[[#This Row],[Fecha]])</f>
        <v>13</v>
      </c>
      <c r="N5274" s="11">
        <f>WEEKDAY(Tabla1[[#This Row],[Fecha]],2)</f>
        <v>4</v>
      </c>
      <c r="O5274" s="11" t="str">
        <f t="shared" si="82"/>
        <v>Jueves</v>
      </c>
    </row>
    <row r="5275" spans="1:15" x14ac:dyDescent="0.25">
      <c r="A5275" s="4">
        <v>41256</v>
      </c>
      <c r="B5275">
        <v>1</v>
      </c>
      <c r="C5275">
        <v>2</v>
      </c>
      <c r="D5275" s="5" t="s">
        <v>27</v>
      </c>
      <c r="E5275" s="6">
        <v>638.29</v>
      </c>
      <c r="F5275" s="6">
        <v>963.43</v>
      </c>
      <c r="G5275" s="6">
        <v>1601.72</v>
      </c>
      <c r="H5275" s="6" t="str">
        <f>VLOOKUP(Tabla1[[#This Row],[Caja]],Originales!$I$3:$K$6,2,FALSE)</f>
        <v>Tenerife Norte</v>
      </c>
      <c r="I5275" s="6" t="str">
        <f>VLOOKUP(Tabla1[[#This Row],[Caja]],Originales!$I$3:$K$6,3,FALSE)</f>
        <v>Tenerife</v>
      </c>
      <c r="J5275" s="9" t="str">
        <f>VLOOKUP(Tabla1[[#This Row],[CodigoEmpleado]],Originales!$M$3:$P$13,2,FALSE)</f>
        <v>Bea</v>
      </c>
      <c r="K5275" s="10">
        <f>YEAR(Tabla1[[#This Row],[Fecha]])</f>
        <v>2012</v>
      </c>
      <c r="L5275" s="11">
        <f>MONTH(Tabla1[[#This Row],[Fecha]])</f>
        <v>12</v>
      </c>
      <c r="M5275" s="11">
        <f>DAY(Tabla1[[#This Row],[Fecha]])</f>
        <v>13</v>
      </c>
      <c r="N5275" s="11">
        <f>WEEKDAY(Tabla1[[#This Row],[Fecha]],2)</f>
        <v>4</v>
      </c>
      <c r="O5275" s="11" t="str">
        <f t="shared" si="82"/>
        <v>Jueves</v>
      </c>
    </row>
    <row r="5276" spans="1:15" x14ac:dyDescent="0.25">
      <c r="A5276" s="4">
        <v>41256</v>
      </c>
      <c r="B5276">
        <v>2</v>
      </c>
      <c r="C5276">
        <v>1</v>
      </c>
      <c r="D5276" s="5" t="s">
        <v>32</v>
      </c>
      <c r="E5276" s="6">
        <v>688.32</v>
      </c>
      <c r="F5276" s="6">
        <v>1038.74</v>
      </c>
      <c r="G5276" s="6">
        <v>1727.06</v>
      </c>
      <c r="H5276" s="6" t="str">
        <f>VLOOKUP(Tabla1[[#This Row],[Caja]],Originales!$I$3:$K$6,2,FALSE)</f>
        <v>Tenerife Sur</v>
      </c>
      <c r="I5276" s="6" t="str">
        <f>VLOOKUP(Tabla1[[#This Row],[Caja]],Originales!$I$3:$K$6,3,FALSE)</f>
        <v>Tenerife</v>
      </c>
      <c r="J5276" s="9" t="str">
        <f>VLOOKUP(Tabla1[[#This Row],[CodigoEmpleado]],Originales!$M$3:$P$13,2,FALSE)</f>
        <v>Ana</v>
      </c>
      <c r="K5276" s="10">
        <f>YEAR(Tabla1[[#This Row],[Fecha]])</f>
        <v>2012</v>
      </c>
      <c r="L5276" s="11">
        <f>MONTH(Tabla1[[#This Row],[Fecha]])</f>
        <v>12</v>
      </c>
      <c r="M5276" s="11">
        <f>DAY(Tabla1[[#This Row],[Fecha]])</f>
        <v>13</v>
      </c>
      <c r="N5276" s="11">
        <f>WEEKDAY(Tabla1[[#This Row],[Fecha]],2)</f>
        <v>4</v>
      </c>
      <c r="O5276" s="11" t="str">
        <f t="shared" si="82"/>
        <v>Jueves</v>
      </c>
    </row>
    <row r="5277" spans="1:15" x14ac:dyDescent="0.25">
      <c r="A5277" s="4">
        <v>41256</v>
      </c>
      <c r="B5277">
        <v>2</v>
      </c>
      <c r="C5277">
        <v>2</v>
      </c>
      <c r="D5277" s="5" t="s">
        <v>37</v>
      </c>
      <c r="E5277" s="6">
        <v>757.12</v>
      </c>
      <c r="F5277" s="6">
        <v>1136.56</v>
      </c>
      <c r="G5277" s="6">
        <v>1893.68</v>
      </c>
      <c r="H5277" s="6" t="str">
        <f>VLOOKUP(Tabla1[[#This Row],[Caja]],Originales!$I$3:$K$6,2,FALSE)</f>
        <v>Tenerife Sur</v>
      </c>
      <c r="I5277" s="6" t="str">
        <f>VLOOKUP(Tabla1[[#This Row],[Caja]],Originales!$I$3:$K$6,3,FALSE)</f>
        <v>Tenerife</v>
      </c>
      <c r="J5277" s="9" t="str">
        <f>VLOOKUP(Tabla1[[#This Row],[CodigoEmpleado]],Originales!$M$3:$P$13,2,FALSE)</f>
        <v>Luis</v>
      </c>
      <c r="K5277" s="10">
        <f>YEAR(Tabla1[[#This Row],[Fecha]])</f>
        <v>2012</v>
      </c>
      <c r="L5277" s="11">
        <f>MONTH(Tabla1[[#This Row],[Fecha]])</f>
        <v>12</v>
      </c>
      <c r="M5277" s="11">
        <f>DAY(Tabla1[[#This Row],[Fecha]])</f>
        <v>13</v>
      </c>
      <c r="N5277" s="11">
        <f>WEEKDAY(Tabla1[[#This Row],[Fecha]],2)</f>
        <v>4</v>
      </c>
      <c r="O5277" s="11" t="str">
        <f t="shared" si="82"/>
        <v>Jueves</v>
      </c>
    </row>
    <row r="5278" spans="1:15" x14ac:dyDescent="0.25">
      <c r="A5278" s="4">
        <v>41256</v>
      </c>
      <c r="B5278">
        <v>3</v>
      </c>
      <c r="C5278">
        <v>1</v>
      </c>
      <c r="D5278" s="5" t="s">
        <v>40</v>
      </c>
      <c r="E5278" s="6">
        <v>589.4</v>
      </c>
      <c r="F5278" s="6">
        <v>931.22</v>
      </c>
      <c r="G5278" s="6">
        <v>1520.62</v>
      </c>
      <c r="H5278" s="6" t="str">
        <f>VLOOKUP(Tabla1[[#This Row],[Caja]],Originales!$I$3:$K$6,2,FALSE)</f>
        <v>Las Canteras</v>
      </c>
      <c r="I5278" s="6" t="str">
        <f>VLOOKUP(Tabla1[[#This Row],[Caja]],Originales!$I$3:$K$6,3,FALSE)</f>
        <v>Las Palmas</v>
      </c>
      <c r="J5278" s="9" t="str">
        <f>VLOOKUP(Tabla1[[#This Row],[CodigoEmpleado]],Originales!$M$3:$P$13,2,FALSE)</f>
        <v>Pepe</v>
      </c>
      <c r="K5278" s="10">
        <f>YEAR(Tabla1[[#This Row],[Fecha]])</f>
        <v>2012</v>
      </c>
      <c r="L5278" s="11">
        <f>MONTH(Tabla1[[#This Row],[Fecha]])</f>
        <v>12</v>
      </c>
      <c r="M5278" s="11">
        <f>DAY(Tabla1[[#This Row],[Fecha]])</f>
        <v>13</v>
      </c>
      <c r="N5278" s="11">
        <f>WEEKDAY(Tabla1[[#This Row],[Fecha]],2)</f>
        <v>4</v>
      </c>
      <c r="O5278" s="11" t="str">
        <f t="shared" si="82"/>
        <v>Jueves</v>
      </c>
    </row>
    <row r="5279" spans="1:15" x14ac:dyDescent="0.25">
      <c r="A5279" s="4">
        <v>41256</v>
      </c>
      <c r="B5279">
        <v>3</v>
      </c>
      <c r="C5279">
        <v>2</v>
      </c>
      <c r="D5279" s="5" t="s">
        <v>41</v>
      </c>
      <c r="E5279" s="6">
        <v>655.05999999999995</v>
      </c>
      <c r="F5279" s="6">
        <v>1017.24</v>
      </c>
      <c r="G5279" s="6">
        <v>1672.3</v>
      </c>
      <c r="H5279" s="6" t="str">
        <f>VLOOKUP(Tabla1[[#This Row],[Caja]],Originales!$I$3:$K$6,2,FALSE)</f>
        <v>Las Canteras</v>
      </c>
      <c r="I5279" s="6" t="str">
        <f>VLOOKUP(Tabla1[[#This Row],[Caja]],Originales!$I$3:$K$6,3,FALSE)</f>
        <v>Las Palmas</v>
      </c>
      <c r="J5279" s="9" t="str">
        <f>VLOOKUP(Tabla1[[#This Row],[CodigoEmpleado]],Originales!$M$3:$P$13,2,FALSE)</f>
        <v>Javi</v>
      </c>
      <c r="K5279" s="10">
        <f>YEAR(Tabla1[[#This Row],[Fecha]])</f>
        <v>2012</v>
      </c>
      <c r="L5279" s="11">
        <f>MONTH(Tabla1[[#This Row],[Fecha]])</f>
        <v>12</v>
      </c>
      <c r="M5279" s="11">
        <f>DAY(Tabla1[[#This Row],[Fecha]])</f>
        <v>13</v>
      </c>
      <c r="N5279" s="11">
        <f>WEEKDAY(Tabla1[[#This Row],[Fecha]],2)</f>
        <v>4</v>
      </c>
      <c r="O5279" s="11" t="str">
        <f t="shared" si="82"/>
        <v>Jueves</v>
      </c>
    </row>
    <row r="5280" spans="1:15" x14ac:dyDescent="0.25">
      <c r="A5280" s="4">
        <v>41256</v>
      </c>
      <c r="B5280">
        <v>4</v>
      </c>
      <c r="C5280">
        <v>1</v>
      </c>
      <c r="D5280" s="5" t="s">
        <v>43</v>
      </c>
      <c r="E5280" s="6">
        <v>695.3</v>
      </c>
      <c r="F5280" s="6">
        <v>1085.28</v>
      </c>
      <c r="G5280" s="6">
        <v>1780.58</v>
      </c>
      <c r="H5280" s="6" t="str">
        <f>VLOOKUP(Tabla1[[#This Row],[Caja]],Originales!$I$3:$K$6,2,FALSE)</f>
        <v>Telde</v>
      </c>
      <c r="I5280" s="6" t="str">
        <f>VLOOKUP(Tabla1[[#This Row],[Caja]],Originales!$I$3:$K$6,3,FALSE)</f>
        <v>Las Palmas</v>
      </c>
      <c r="J5280" s="9" t="str">
        <f>VLOOKUP(Tabla1[[#This Row],[CodigoEmpleado]],Originales!$M$3:$P$13,2,FALSE)</f>
        <v>Jose</v>
      </c>
      <c r="K5280" s="10">
        <f>YEAR(Tabla1[[#This Row],[Fecha]])</f>
        <v>2012</v>
      </c>
      <c r="L5280" s="11">
        <f>MONTH(Tabla1[[#This Row],[Fecha]])</f>
        <v>12</v>
      </c>
      <c r="M5280" s="11">
        <f>DAY(Tabla1[[#This Row],[Fecha]])</f>
        <v>13</v>
      </c>
      <c r="N5280" s="11">
        <f>WEEKDAY(Tabla1[[#This Row],[Fecha]],2)</f>
        <v>4</v>
      </c>
      <c r="O5280" s="11" t="str">
        <f t="shared" si="82"/>
        <v>Jueves</v>
      </c>
    </row>
    <row r="5281" spans="1:15" x14ac:dyDescent="0.25">
      <c r="A5281" s="4">
        <v>41256</v>
      </c>
      <c r="B5281">
        <v>4</v>
      </c>
      <c r="C5281">
        <v>2</v>
      </c>
      <c r="D5281" s="5" t="s">
        <v>47</v>
      </c>
      <c r="E5281" s="6">
        <v>626.95000000000005</v>
      </c>
      <c r="F5281" s="6">
        <v>945.21</v>
      </c>
      <c r="G5281" s="6">
        <v>1572.16</v>
      </c>
      <c r="H5281" s="6" t="str">
        <f>VLOOKUP(Tabla1[[#This Row],[Caja]],Originales!$I$3:$K$6,2,FALSE)</f>
        <v>Telde</v>
      </c>
      <c r="I5281" s="6" t="str">
        <f>VLOOKUP(Tabla1[[#This Row],[Caja]],Originales!$I$3:$K$6,3,FALSE)</f>
        <v>Las Palmas</v>
      </c>
      <c r="J5281" s="9" t="str">
        <f>VLOOKUP(Tabla1[[#This Row],[CodigoEmpleado]],Originales!$M$3:$P$13,2,FALSE)</f>
        <v>Toño</v>
      </c>
      <c r="K5281" s="10">
        <f>YEAR(Tabla1[[#This Row],[Fecha]])</f>
        <v>2012</v>
      </c>
      <c r="L5281" s="11">
        <f>MONTH(Tabla1[[#This Row],[Fecha]])</f>
        <v>12</v>
      </c>
      <c r="M5281" s="11">
        <f>DAY(Tabla1[[#This Row],[Fecha]])</f>
        <v>13</v>
      </c>
      <c r="N5281" s="11">
        <f>WEEKDAY(Tabla1[[#This Row],[Fecha]],2)</f>
        <v>4</v>
      </c>
      <c r="O5281" s="11" t="str">
        <f t="shared" si="82"/>
        <v>Jueves</v>
      </c>
    </row>
    <row r="5282" spans="1:15" x14ac:dyDescent="0.25">
      <c r="A5282" s="4">
        <v>41257</v>
      </c>
      <c r="B5282">
        <v>1</v>
      </c>
      <c r="C5282">
        <v>1</v>
      </c>
      <c r="D5282" s="5" t="s">
        <v>24</v>
      </c>
      <c r="E5282" s="6">
        <v>601.73</v>
      </c>
      <c r="F5282" s="6">
        <v>907.61</v>
      </c>
      <c r="G5282" s="6">
        <v>1509.34</v>
      </c>
      <c r="H5282" s="6" t="str">
        <f>VLOOKUP(Tabla1[[#This Row],[Caja]],Originales!$I$3:$K$6,2,FALSE)</f>
        <v>Tenerife Norte</v>
      </c>
      <c r="I5282" s="6" t="str">
        <f>VLOOKUP(Tabla1[[#This Row],[Caja]],Originales!$I$3:$K$6,3,FALSE)</f>
        <v>Tenerife</v>
      </c>
      <c r="J5282" s="9" t="str">
        <f>VLOOKUP(Tabla1[[#This Row],[CodigoEmpleado]],Originales!$M$3:$P$13,2,FALSE)</f>
        <v>Ana</v>
      </c>
      <c r="K5282" s="10">
        <f>YEAR(Tabla1[[#This Row],[Fecha]])</f>
        <v>2012</v>
      </c>
      <c r="L5282" s="11">
        <f>MONTH(Tabla1[[#This Row],[Fecha]])</f>
        <v>12</v>
      </c>
      <c r="M5282" s="11">
        <f>DAY(Tabla1[[#This Row],[Fecha]])</f>
        <v>14</v>
      </c>
      <c r="N5282" s="11">
        <f>WEEKDAY(Tabla1[[#This Row],[Fecha]],2)</f>
        <v>5</v>
      </c>
      <c r="O5282" s="11" t="str">
        <f t="shared" si="82"/>
        <v>Viernes</v>
      </c>
    </row>
    <row r="5283" spans="1:15" x14ac:dyDescent="0.25">
      <c r="A5283" s="4">
        <v>41257</v>
      </c>
      <c r="B5283">
        <v>1</v>
      </c>
      <c r="C5283">
        <v>2</v>
      </c>
      <c r="D5283" s="5" t="s">
        <v>30</v>
      </c>
      <c r="E5283" s="6">
        <v>579.59</v>
      </c>
      <c r="F5283" s="6">
        <v>958.72</v>
      </c>
      <c r="G5283" s="6">
        <v>1538.31</v>
      </c>
      <c r="H5283" s="6" t="str">
        <f>VLOOKUP(Tabla1[[#This Row],[Caja]],Originales!$I$3:$K$6,2,FALSE)</f>
        <v>Tenerife Norte</v>
      </c>
      <c r="I5283" s="6" t="str">
        <f>VLOOKUP(Tabla1[[#This Row],[Caja]],Originales!$I$3:$K$6,3,FALSE)</f>
        <v>Tenerife</v>
      </c>
      <c r="J5283" s="9" t="str">
        <f>VLOOKUP(Tabla1[[#This Row],[CodigoEmpleado]],Originales!$M$3:$P$13,2,FALSE)</f>
        <v>Juan</v>
      </c>
      <c r="K5283" s="10">
        <f>YEAR(Tabla1[[#This Row],[Fecha]])</f>
        <v>2012</v>
      </c>
      <c r="L5283" s="11">
        <f>MONTH(Tabla1[[#This Row],[Fecha]])</f>
        <v>12</v>
      </c>
      <c r="M5283" s="11">
        <f>DAY(Tabla1[[#This Row],[Fecha]])</f>
        <v>14</v>
      </c>
      <c r="N5283" s="11">
        <f>WEEKDAY(Tabla1[[#This Row],[Fecha]],2)</f>
        <v>5</v>
      </c>
      <c r="O5283" s="11" t="str">
        <f t="shared" si="82"/>
        <v>Viernes</v>
      </c>
    </row>
    <row r="5284" spans="1:15" x14ac:dyDescent="0.25">
      <c r="A5284" s="4">
        <v>41257</v>
      </c>
      <c r="B5284">
        <v>2</v>
      </c>
      <c r="C5284">
        <v>1</v>
      </c>
      <c r="D5284" s="5" t="s">
        <v>16</v>
      </c>
      <c r="E5284" s="6">
        <v>647.76</v>
      </c>
      <c r="F5284" s="6">
        <v>984.43</v>
      </c>
      <c r="G5284" s="6">
        <v>1632.19</v>
      </c>
      <c r="H5284" s="6" t="str">
        <f>VLOOKUP(Tabla1[[#This Row],[Caja]],Originales!$I$3:$K$6,2,FALSE)</f>
        <v>Tenerife Sur</v>
      </c>
      <c r="I5284" s="6" t="str">
        <f>VLOOKUP(Tabla1[[#This Row],[Caja]],Originales!$I$3:$K$6,3,FALSE)</f>
        <v>Tenerife</v>
      </c>
      <c r="J5284" s="9" t="str">
        <f>VLOOKUP(Tabla1[[#This Row],[CodigoEmpleado]],Originales!$M$3:$P$13,2,FALSE)</f>
        <v>Jorge</v>
      </c>
      <c r="K5284" s="10">
        <f>YEAR(Tabla1[[#This Row],[Fecha]])</f>
        <v>2012</v>
      </c>
      <c r="L5284" s="11">
        <f>MONTH(Tabla1[[#This Row],[Fecha]])</f>
        <v>12</v>
      </c>
      <c r="M5284" s="11">
        <f>DAY(Tabla1[[#This Row],[Fecha]])</f>
        <v>14</v>
      </c>
      <c r="N5284" s="11">
        <f>WEEKDAY(Tabla1[[#This Row],[Fecha]],2)</f>
        <v>5</v>
      </c>
      <c r="O5284" s="11" t="str">
        <f t="shared" si="82"/>
        <v>Viernes</v>
      </c>
    </row>
    <row r="5285" spans="1:15" x14ac:dyDescent="0.25">
      <c r="A5285" s="4">
        <v>41257</v>
      </c>
      <c r="B5285">
        <v>2</v>
      </c>
      <c r="C5285">
        <v>2</v>
      </c>
      <c r="D5285" s="5" t="s">
        <v>22</v>
      </c>
      <c r="E5285" s="6">
        <v>662.4</v>
      </c>
      <c r="F5285" s="6">
        <v>1038.78</v>
      </c>
      <c r="G5285" s="6">
        <v>1701.18</v>
      </c>
      <c r="H5285" s="6" t="str">
        <f>VLOOKUP(Tabla1[[#This Row],[Caja]],Originales!$I$3:$K$6,2,FALSE)</f>
        <v>Tenerife Sur</v>
      </c>
      <c r="I5285" s="6" t="str">
        <f>VLOOKUP(Tabla1[[#This Row],[Caja]],Originales!$I$3:$K$6,3,FALSE)</f>
        <v>Tenerife</v>
      </c>
      <c r="J5285" s="9" t="str">
        <f>VLOOKUP(Tabla1[[#This Row],[CodigoEmpleado]],Originales!$M$3:$P$13,2,FALSE)</f>
        <v>Paco</v>
      </c>
      <c r="K5285" s="10">
        <f>YEAR(Tabla1[[#This Row],[Fecha]])</f>
        <v>2012</v>
      </c>
      <c r="L5285" s="11">
        <f>MONTH(Tabla1[[#This Row],[Fecha]])</f>
        <v>12</v>
      </c>
      <c r="M5285" s="11">
        <f>DAY(Tabla1[[#This Row],[Fecha]])</f>
        <v>14</v>
      </c>
      <c r="N5285" s="11">
        <f>WEEKDAY(Tabla1[[#This Row],[Fecha]],2)</f>
        <v>5</v>
      </c>
      <c r="O5285" s="11" t="str">
        <f t="shared" si="82"/>
        <v>Viernes</v>
      </c>
    </row>
    <row r="5286" spans="1:15" x14ac:dyDescent="0.25">
      <c r="A5286" s="4">
        <v>41257</v>
      </c>
      <c r="B5286">
        <v>3</v>
      </c>
      <c r="C5286">
        <v>1</v>
      </c>
      <c r="D5286" s="5" t="s">
        <v>27</v>
      </c>
      <c r="E5286" s="6">
        <v>634.86</v>
      </c>
      <c r="F5286" s="6">
        <v>962.76</v>
      </c>
      <c r="G5286" s="6">
        <v>1597.62</v>
      </c>
      <c r="H5286" s="6" t="str">
        <f>VLOOKUP(Tabla1[[#This Row],[Caja]],Originales!$I$3:$K$6,2,FALSE)</f>
        <v>Las Canteras</v>
      </c>
      <c r="I5286" s="6" t="str">
        <f>VLOOKUP(Tabla1[[#This Row],[Caja]],Originales!$I$3:$K$6,3,FALSE)</f>
        <v>Las Palmas</v>
      </c>
      <c r="J5286" s="9" t="str">
        <f>VLOOKUP(Tabla1[[#This Row],[CodigoEmpleado]],Originales!$M$3:$P$13,2,FALSE)</f>
        <v>Bea</v>
      </c>
      <c r="K5286" s="10">
        <f>YEAR(Tabla1[[#This Row],[Fecha]])</f>
        <v>2012</v>
      </c>
      <c r="L5286" s="11">
        <f>MONTH(Tabla1[[#This Row],[Fecha]])</f>
        <v>12</v>
      </c>
      <c r="M5286" s="11">
        <f>DAY(Tabla1[[#This Row],[Fecha]])</f>
        <v>14</v>
      </c>
      <c r="N5286" s="11">
        <f>WEEKDAY(Tabla1[[#This Row],[Fecha]],2)</f>
        <v>5</v>
      </c>
      <c r="O5286" s="11" t="str">
        <f t="shared" si="82"/>
        <v>Viernes</v>
      </c>
    </row>
    <row r="5287" spans="1:15" x14ac:dyDescent="0.25">
      <c r="A5287" s="4">
        <v>41257</v>
      </c>
      <c r="B5287">
        <v>3</v>
      </c>
      <c r="C5287">
        <v>2</v>
      </c>
      <c r="D5287" s="5" t="s">
        <v>32</v>
      </c>
      <c r="E5287" s="6">
        <v>622.47</v>
      </c>
      <c r="F5287" s="6">
        <v>948.89</v>
      </c>
      <c r="G5287" s="6">
        <v>1571.36</v>
      </c>
      <c r="H5287" s="6" t="str">
        <f>VLOOKUP(Tabla1[[#This Row],[Caja]],Originales!$I$3:$K$6,2,FALSE)</f>
        <v>Las Canteras</v>
      </c>
      <c r="I5287" s="6" t="str">
        <f>VLOOKUP(Tabla1[[#This Row],[Caja]],Originales!$I$3:$K$6,3,FALSE)</f>
        <v>Las Palmas</v>
      </c>
      <c r="J5287" s="9" t="str">
        <f>VLOOKUP(Tabla1[[#This Row],[CodigoEmpleado]],Originales!$M$3:$P$13,2,FALSE)</f>
        <v>Ana</v>
      </c>
      <c r="K5287" s="10">
        <f>YEAR(Tabla1[[#This Row],[Fecha]])</f>
        <v>2012</v>
      </c>
      <c r="L5287" s="11">
        <f>MONTH(Tabla1[[#This Row],[Fecha]])</f>
        <v>12</v>
      </c>
      <c r="M5287" s="11">
        <f>DAY(Tabla1[[#This Row],[Fecha]])</f>
        <v>14</v>
      </c>
      <c r="N5287" s="11">
        <f>WEEKDAY(Tabla1[[#This Row],[Fecha]],2)</f>
        <v>5</v>
      </c>
      <c r="O5287" s="11" t="str">
        <f t="shared" si="82"/>
        <v>Viernes</v>
      </c>
    </row>
    <row r="5288" spans="1:15" x14ac:dyDescent="0.25">
      <c r="A5288" s="4">
        <v>41257</v>
      </c>
      <c r="B5288">
        <v>4</v>
      </c>
      <c r="C5288">
        <v>1</v>
      </c>
      <c r="D5288" s="5" t="s">
        <v>37</v>
      </c>
      <c r="E5288" s="6">
        <v>681.59</v>
      </c>
      <c r="F5288" s="6">
        <v>1094.92</v>
      </c>
      <c r="G5288" s="6">
        <v>1776.51</v>
      </c>
      <c r="H5288" s="6" t="str">
        <f>VLOOKUP(Tabla1[[#This Row],[Caja]],Originales!$I$3:$K$6,2,FALSE)</f>
        <v>Telde</v>
      </c>
      <c r="I5288" s="6" t="str">
        <f>VLOOKUP(Tabla1[[#This Row],[Caja]],Originales!$I$3:$K$6,3,FALSE)</f>
        <v>Las Palmas</v>
      </c>
      <c r="J5288" s="9" t="str">
        <f>VLOOKUP(Tabla1[[#This Row],[CodigoEmpleado]],Originales!$M$3:$P$13,2,FALSE)</f>
        <v>Luis</v>
      </c>
      <c r="K5288" s="10">
        <f>YEAR(Tabla1[[#This Row],[Fecha]])</f>
        <v>2012</v>
      </c>
      <c r="L5288" s="11">
        <f>MONTH(Tabla1[[#This Row],[Fecha]])</f>
        <v>12</v>
      </c>
      <c r="M5288" s="11">
        <f>DAY(Tabla1[[#This Row],[Fecha]])</f>
        <v>14</v>
      </c>
      <c r="N5288" s="11">
        <f>WEEKDAY(Tabla1[[#This Row],[Fecha]],2)</f>
        <v>5</v>
      </c>
      <c r="O5288" s="11" t="str">
        <f t="shared" si="82"/>
        <v>Viernes</v>
      </c>
    </row>
    <row r="5289" spans="1:15" x14ac:dyDescent="0.25">
      <c r="A5289" s="4">
        <v>41257</v>
      </c>
      <c r="B5289">
        <v>4</v>
      </c>
      <c r="C5289">
        <v>2</v>
      </c>
      <c r="D5289" s="5" t="s">
        <v>40</v>
      </c>
      <c r="E5289" s="6">
        <v>599.55999999999995</v>
      </c>
      <c r="F5289" s="6">
        <v>953.96</v>
      </c>
      <c r="G5289" s="6">
        <v>1553.52</v>
      </c>
      <c r="H5289" s="6" t="str">
        <f>VLOOKUP(Tabla1[[#This Row],[Caja]],Originales!$I$3:$K$6,2,FALSE)</f>
        <v>Telde</v>
      </c>
      <c r="I5289" s="6" t="str">
        <f>VLOOKUP(Tabla1[[#This Row],[Caja]],Originales!$I$3:$K$6,3,FALSE)</f>
        <v>Las Palmas</v>
      </c>
      <c r="J5289" s="9" t="str">
        <f>VLOOKUP(Tabla1[[#This Row],[CodigoEmpleado]],Originales!$M$3:$P$13,2,FALSE)</f>
        <v>Pepe</v>
      </c>
      <c r="K5289" s="10">
        <f>YEAR(Tabla1[[#This Row],[Fecha]])</f>
        <v>2012</v>
      </c>
      <c r="L5289" s="11">
        <f>MONTH(Tabla1[[#This Row],[Fecha]])</f>
        <v>12</v>
      </c>
      <c r="M5289" s="11">
        <f>DAY(Tabla1[[#This Row],[Fecha]])</f>
        <v>14</v>
      </c>
      <c r="N5289" s="11">
        <f>WEEKDAY(Tabla1[[#This Row],[Fecha]],2)</f>
        <v>5</v>
      </c>
      <c r="O5289" s="11" t="str">
        <f t="shared" si="82"/>
        <v>Viernes</v>
      </c>
    </row>
    <row r="5290" spans="1:15" x14ac:dyDescent="0.25">
      <c r="A5290" s="4">
        <v>41258</v>
      </c>
      <c r="B5290">
        <v>1</v>
      </c>
      <c r="C5290">
        <v>1</v>
      </c>
      <c r="D5290" s="5" t="s">
        <v>41</v>
      </c>
      <c r="E5290" s="6">
        <v>602.02</v>
      </c>
      <c r="F5290" s="6">
        <v>1022.12</v>
      </c>
      <c r="G5290" s="6">
        <v>1624.14</v>
      </c>
      <c r="H5290" s="6" t="str">
        <f>VLOOKUP(Tabla1[[#This Row],[Caja]],Originales!$I$3:$K$6,2,FALSE)</f>
        <v>Tenerife Norte</v>
      </c>
      <c r="I5290" s="6" t="str">
        <f>VLOOKUP(Tabla1[[#This Row],[Caja]],Originales!$I$3:$K$6,3,FALSE)</f>
        <v>Tenerife</v>
      </c>
      <c r="J5290" s="9" t="str">
        <f>VLOOKUP(Tabla1[[#This Row],[CodigoEmpleado]],Originales!$M$3:$P$13,2,FALSE)</f>
        <v>Javi</v>
      </c>
      <c r="K5290" s="10">
        <f>YEAR(Tabla1[[#This Row],[Fecha]])</f>
        <v>2012</v>
      </c>
      <c r="L5290" s="11">
        <f>MONTH(Tabla1[[#This Row],[Fecha]])</f>
        <v>12</v>
      </c>
      <c r="M5290" s="11">
        <f>DAY(Tabla1[[#This Row],[Fecha]])</f>
        <v>15</v>
      </c>
      <c r="N5290" s="11">
        <f>WEEKDAY(Tabla1[[#This Row],[Fecha]],2)</f>
        <v>6</v>
      </c>
      <c r="O5290" s="11" t="str">
        <f t="shared" si="82"/>
        <v>Sábado</v>
      </c>
    </row>
    <row r="5291" spans="1:15" x14ac:dyDescent="0.25">
      <c r="A5291" s="4">
        <v>41258</v>
      </c>
      <c r="B5291">
        <v>1</v>
      </c>
      <c r="C5291">
        <v>2</v>
      </c>
      <c r="D5291" s="5" t="s">
        <v>43</v>
      </c>
      <c r="E5291" s="6">
        <v>684.93</v>
      </c>
      <c r="F5291" s="6">
        <v>1037.71</v>
      </c>
      <c r="G5291" s="6">
        <v>1722.64</v>
      </c>
      <c r="H5291" s="6" t="str">
        <f>VLOOKUP(Tabla1[[#This Row],[Caja]],Originales!$I$3:$K$6,2,FALSE)</f>
        <v>Tenerife Norte</v>
      </c>
      <c r="I5291" s="6" t="str">
        <f>VLOOKUP(Tabla1[[#This Row],[Caja]],Originales!$I$3:$K$6,3,FALSE)</f>
        <v>Tenerife</v>
      </c>
      <c r="J5291" s="9" t="str">
        <f>VLOOKUP(Tabla1[[#This Row],[CodigoEmpleado]],Originales!$M$3:$P$13,2,FALSE)</f>
        <v>Jose</v>
      </c>
      <c r="K5291" s="10">
        <f>YEAR(Tabla1[[#This Row],[Fecha]])</f>
        <v>2012</v>
      </c>
      <c r="L5291" s="11">
        <f>MONTH(Tabla1[[#This Row],[Fecha]])</f>
        <v>12</v>
      </c>
      <c r="M5291" s="11">
        <f>DAY(Tabla1[[#This Row],[Fecha]])</f>
        <v>15</v>
      </c>
      <c r="N5291" s="11">
        <f>WEEKDAY(Tabla1[[#This Row],[Fecha]],2)</f>
        <v>6</v>
      </c>
      <c r="O5291" s="11" t="str">
        <f t="shared" si="82"/>
        <v>Sábado</v>
      </c>
    </row>
    <row r="5292" spans="1:15" x14ac:dyDescent="0.25">
      <c r="A5292" s="4">
        <v>41258</v>
      </c>
      <c r="B5292">
        <v>2</v>
      </c>
      <c r="C5292">
        <v>1</v>
      </c>
      <c r="D5292" s="5" t="s">
        <v>47</v>
      </c>
      <c r="E5292" s="6">
        <v>700.68</v>
      </c>
      <c r="F5292" s="6">
        <v>1093.57</v>
      </c>
      <c r="G5292" s="6">
        <v>1794.25</v>
      </c>
      <c r="H5292" s="6" t="str">
        <f>VLOOKUP(Tabla1[[#This Row],[Caja]],Originales!$I$3:$K$6,2,FALSE)</f>
        <v>Tenerife Sur</v>
      </c>
      <c r="I5292" s="6" t="str">
        <f>VLOOKUP(Tabla1[[#This Row],[Caja]],Originales!$I$3:$K$6,3,FALSE)</f>
        <v>Tenerife</v>
      </c>
      <c r="J5292" s="9" t="str">
        <f>VLOOKUP(Tabla1[[#This Row],[CodigoEmpleado]],Originales!$M$3:$P$13,2,FALSE)</f>
        <v>Toño</v>
      </c>
      <c r="K5292" s="10">
        <f>YEAR(Tabla1[[#This Row],[Fecha]])</f>
        <v>2012</v>
      </c>
      <c r="L5292" s="11">
        <f>MONTH(Tabla1[[#This Row],[Fecha]])</f>
        <v>12</v>
      </c>
      <c r="M5292" s="11">
        <f>DAY(Tabla1[[#This Row],[Fecha]])</f>
        <v>15</v>
      </c>
      <c r="N5292" s="11">
        <f>WEEKDAY(Tabla1[[#This Row],[Fecha]],2)</f>
        <v>6</v>
      </c>
      <c r="O5292" s="11" t="str">
        <f t="shared" si="82"/>
        <v>Sábado</v>
      </c>
    </row>
    <row r="5293" spans="1:15" x14ac:dyDescent="0.25">
      <c r="A5293" s="4">
        <v>41258</v>
      </c>
      <c r="B5293">
        <v>2</v>
      </c>
      <c r="C5293">
        <v>2</v>
      </c>
      <c r="D5293" s="5" t="s">
        <v>24</v>
      </c>
      <c r="E5293" s="6">
        <v>681.05</v>
      </c>
      <c r="F5293" s="6">
        <v>1116.72</v>
      </c>
      <c r="G5293" s="6">
        <v>1797.77</v>
      </c>
      <c r="H5293" s="6" t="str">
        <f>VLOOKUP(Tabla1[[#This Row],[Caja]],Originales!$I$3:$K$6,2,FALSE)</f>
        <v>Tenerife Sur</v>
      </c>
      <c r="I5293" s="6" t="str">
        <f>VLOOKUP(Tabla1[[#This Row],[Caja]],Originales!$I$3:$K$6,3,FALSE)</f>
        <v>Tenerife</v>
      </c>
      <c r="J5293" s="9" t="str">
        <f>VLOOKUP(Tabla1[[#This Row],[CodigoEmpleado]],Originales!$M$3:$P$13,2,FALSE)</f>
        <v>Ana</v>
      </c>
      <c r="K5293" s="10">
        <f>YEAR(Tabla1[[#This Row],[Fecha]])</f>
        <v>2012</v>
      </c>
      <c r="L5293" s="11">
        <f>MONTH(Tabla1[[#This Row],[Fecha]])</f>
        <v>12</v>
      </c>
      <c r="M5293" s="11">
        <f>DAY(Tabla1[[#This Row],[Fecha]])</f>
        <v>15</v>
      </c>
      <c r="N5293" s="11">
        <f>WEEKDAY(Tabla1[[#This Row],[Fecha]],2)</f>
        <v>6</v>
      </c>
      <c r="O5293" s="11" t="str">
        <f t="shared" si="82"/>
        <v>Sábado</v>
      </c>
    </row>
    <row r="5294" spans="1:15" x14ac:dyDescent="0.25">
      <c r="A5294" s="4">
        <v>41258</v>
      </c>
      <c r="B5294">
        <v>3</v>
      </c>
      <c r="C5294">
        <v>1</v>
      </c>
      <c r="D5294" s="5" t="s">
        <v>30</v>
      </c>
      <c r="E5294" s="6">
        <v>568.15</v>
      </c>
      <c r="F5294" s="6">
        <v>943.5</v>
      </c>
      <c r="G5294" s="6">
        <v>1511.65</v>
      </c>
      <c r="H5294" s="6" t="str">
        <f>VLOOKUP(Tabla1[[#This Row],[Caja]],Originales!$I$3:$K$6,2,FALSE)</f>
        <v>Las Canteras</v>
      </c>
      <c r="I5294" s="6" t="str">
        <f>VLOOKUP(Tabla1[[#This Row],[Caja]],Originales!$I$3:$K$6,3,FALSE)</f>
        <v>Las Palmas</v>
      </c>
      <c r="J5294" s="9" t="str">
        <f>VLOOKUP(Tabla1[[#This Row],[CodigoEmpleado]],Originales!$M$3:$P$13,2,FALSE)</f>
        <v>Juan</v>
      </c>
      <c r="K5294" s="10">
        <f>YEAR(Tabla1[[#This Row],[Fecha]])</f>
        <v>2012</v>
      </c>
      <c r="L5294" s="11">
        <f>MONTH(Tabla1[[#This Row],[Fecha]])</f>
        <v>12</v>
      </c>
      <c r="M5294" s="11">
        <f>DAY(Tabla1[[#This Row],[Fecha]])</f>
        <v>15</v>
      </c>
      <c r="N5294" s="11">
        <f>WEEKDAY(Tabla1[[#This Row],[Fecha]],2)</f>
        <v>6</v>
      </c>
      <c r="O5294" s="11" t="str">
        <f t="shared" si="82"/>
        <v>Sábado</v>
      </c>
    </row>
    <row r="5295" spans="1:15" x14ac:dyDescent="0.25">
      <c r="A5295" s="4">
        <v>41258</v>
      </c>
      <c r="B5295">
        <v>3</v>
      </c>
      <c r="C5295">
        <v>2</v>
      </c>
      <c r="D5295" s="5" t="s">
        <v>16</v>
      </c>
      <c r="E5295" s="6">
        <v>791.29</v>
      </c>
      <c r="F5295" s="6">
        <v>1294.72</v>
      </c>
      <c r="G5295" s="6">
        <v>2086.0100000000002</v>
      </c>
      <c r="H5295" s="6" t="str">
        <f>VLOOKUP(Tabla1[[#This Row],[Caja]],Originales!$I$3:$K$6,2,FALSE)</f>
        <v>Las Canteras</v>
      </c>
      <c r="I5295" s="6" t="str">
        <f>VLOOKUP(Tabla1[[#This Row],[Caja]],Originales!$I$3:$K$6,3,FALSE)</f>
        <v>Las Palmas</v>
      </c>
      <c r="J5295" s="9" t="str">
        <f>VLOOKUP(Tabla1[[#This Row],[CodigoEmpleado]],Originales!$M$3:$P$13,2,FALSE)</f>
        <v>Jorge</v>
      </c>
      <c r="K5295" s="10">
        <f>YEAR(Tabla1[[#This Row],[Fecha]])</f>
        <v>2012</v>
      </c>
      <c r="L5295" s="11">
        <f>MONTH(Tabla1[[#This Row],[Fecha]])</f>
        <v>12</v>
      </c>
      <c r="M5295" s="11">
        <f>DAY(Tabla1[[#This Row],[Fecha]])</f>
        <v>15</v>
      </c>
      <c r="N5295" s="11">
        <f>WEEKDAY(Tabla1[[#This Row],[Fecha]],2)</f>
        <v>6</v>
      </c>
      <c r="O5295" s="11" t="str">
        <f t="shared" si="82"/>
        <v>Sábado</v>
      </c>
    </row>
    <row r="5296" spans="1:15" x14ac:dyDescent="0.25">
      <c r="A5296" s="4">
        <v>41258</v>
      </c>
      <c r="B5296">
        <v>4</v>
      </c>
      <c r="C5296">
        <v>1</v>
      </c>
      <c r="D5296" s="5" t="s">
        <v>22</v>
      </c>
      <c r="E5296" s="6">
        <v>606.99</v>
      </c>
      <c r="F5296" s="6">
        <v>959.91</v>
      </c>
      <c r="G5296" s="6">
        <v>1566.9</v>
      </c>
      <c r="H5296" s="6" t="str">
        <f>VLOOKUP(Tabla1[[#This Row],[Caja]],Originales!$I$3:$K$6,2,FALSE)</f>
        <v>Telde</v>
      </c>
      <c r="I5296" s="6" t="str">
        <f>VLOOKUP(Tabla1[[#This Row],[Caja]],Originales!$I$3:$K$6,3,FALSE)</f>
        <v>Las Palmas</v>
      </c>
      <c r="J5296" s="9" t="str">
        <f>VLOOKUP(Tabla1[[#This Row],[CodigoEmpleado]],Originales!$M$3:$P$13,2,FALSE)</f>
        <v>Paco</v>
      </c>
      <c r="K5296" s="10">
        <f>YEAR(Tabla1[[#This Row],[Fecha]])</f>
        <v>2012</v>
      </c>
      <c r="L5296" s="11">
        <f>MONTH(Tabla1[[#This Row],[Fecha]])</f>
        <v>12</v>
      </c>
      <c r="M5296" s="11">
        <f>DAY(Tabla1[[#This Row],[Fecha]])</f>
        <v>15</v>
      </c>
      <c r="N5296" s="11">
        <f>WEEKDAY(Tabla1[[#This Row],[Fecha]],2)</f>
        <v>6</v>
      </c>
      <c r="O5296" s="11" t="str">
        <f t="shared" si="82"/>
        <v>Sábado</v>
      </c>
    </row>
    <row r="5297" spans="1:15" x14ac:dyDescent="0.25">
      <c r="A5297" s="4">
        <v>41258</v>
      </c>
      <c r="B5297">
        <v>4</v>
      </c>
      <c r="C5297">
        <v>2</v>
      </c>
      <c r="D5297" s="5" t="s">
        <v>27</v>
      </c>
      <c r="E5297" s="6">
        <v>611.13</v>
      </c>
      <c r="F5297" s="6">
        <v>956.08</v>
      </c>
      <c r="G5297" s="6">
        <v>1567.21</v>
      </c>
      <c r="H5297" s="6" t="str">
        <f>VLOOKUP(Tabla1[[#This Row],[Caja]],Originales!$I$3:$K$6,2,FALSE)</f>
        <v>Telde</v>
      </c>
      <c r="I5297" s="6" t="str">
        <f>VLOOKUP(Tabla1[[#This Row],[Caja]],Originales!$I$3:$K$6,3,FALSE)</f>
        <v>Las Palmas</v>
      </c>
      <c r="J5297" s="9" t="str">
        <f>VLOOKUP(Tabla1[[#This Row],[CodigoEmpleado]],Originales!$M$3:$P$13,2,FALSE)</f>
        <v>Bea</v>
      </c>
      <c r="K5297" s="10">
        <f>YEAR(Tabla1[[#This Row],[Fecha]])</f>
        <v>2012</v>
      </c>
      <c r="L5297" s="11">
        <f>MONTH(Tabla1[[#This Row],[Fecha]])</f>
        <v>12</v>
      </c>
      <c r="M5297" s="11">
        <f>DAY(Tabla1[[#This Row],[Fecha]])</f>
        <v>15</v>
      </c>
      <c r="N5297" s="11">
        <f>WEEKDAY(Tabla1[[#This Row],[Fecha]],2)</f>
        <v>6</v>
      </c>
      <c r="O5297" s="11" t="str">
        <f t="shared" si="82"/>
        <v>Sábado</v>
      </c>
    </row>
    <row r="5298" spans="1:15" x14ac:dyDescent="0.25">
      <c r="A5298" s="4">
        <v>41259</v>
      </c>
      <c r="B5298">
        <v>1</v>
      </c>
      <c r="C5298">
        <v>1</v>
      </c>
      <c r="D5298" s="5" t="s">
        <v>32</v>
      </c>
      <c r="E5298" s="6">
        <v>590.30999999999995</v>
      </c>
      <c r="F5298" s="6">
        <v>921.45</v>
      </c>
      <c r="G5298" s="6">
        <v>1511.76</v>
      </c>
      <c r="H5298" s="6" t="str">
        <f>VLOOKUP(Tabla1[[#This Row],[Caja]],Originales!$I$3:$K$6,2,FALSE)</f>
        <v>Tenerife Norte</v>
      </c>
      <c r="I5298" s="6" t="str">
        <f>VLOOKUP(Tabla1[[#This Row],[Caja]],Originales!$I$3:$K$6,3,FALSE)</f>
        <v>Tenerife</v>
      </c>
      <c r="J5298" s="9" t="str">
        <f>VLOOKUP(Tabla1[[#This Row],[CodigoEmpleado]],Originales!$M$3:$P$13,2,FALSE)</f>
        <v>Ana</v>
      </c>
      <c r="K5298" s="10">
        <f>YEAR(Tabla1[[#This Row],[Fecha]])</f>
        <v>2012</v>
      </c>
      <c r="L5298" s="11">
        <f>MONTH(Tabla1[[#This Row],[Fecha]])</f>
        <v>12</v>
      </c>
      <c r="M5298" s="11">
        <f>DAY(Tabla1[[#This Row],[Fecha]])</f>
        <v>16</v>
      </c>
      <c r="N5298" s="11">
        <f>WEEKDAY(Tabla1[[#This Row],[Fecha]],2)</f>
        <v>7</v>
      </c>
      <c r="O5298" s="11" t="str">
        <f t="shared" si="82"/>
        <v>Domingo</v>
      </c>
    </row>
    <row r="5299" spans="1:15" x14ac:dyDescent="0.25">
      <c r="A5299" s="4">
        <v>41259</v>
      </c>
      <c r="B5299">
        <v>1</v>
      </c>
      <c r="C5299">
        <v>2</v>
      </c>
      <c r="D5299" s="5" t="s">
        <v>37</v>
      </c>
      <c r="E5299" s="6">
        <v>721.66</v>
      </c>
      <c r="F5299" s="6">
        <v>1159.69</v>
      </c>
      <c r="G5299" s="6">
        <v>1881.35</v>
      </c>
      <c r="H5299" s="6" t="str">
        <f>VLOOKUP(Tabla1[[#This Row],[Caja]],Originales!$I$3:$K$6,2,FALSE)</f>
        <v>Tenerife Norte</v>
      </c>
      <c r="I5299" s="6" t="str">
        <f>VLOOKUP(Tabla1[[#This Row],[Caja]],Originales!$I$3:$K$6,3,FALSE)</f>
        <v>Tenerife</v>
      </c>
      <c r="J5299" s="9" t="str">
        <f>VLOOKUP(Tabla1[[#This Row],[CodigoEmpleado]],Originales!$M$3:$P$13,2,FALSE)</f>
        <v>Luis</v>
      </c>
      <c r="K5299" s="10">
        <f>YEAR(Tabla1[[#This Row],[Fecha]])</f>
        <v>2012</v>
      </c>
      <c r="L5299" s="11">
        <f>MONTH(Tabla1[[#This Row],[Fecha]])</f>
        <v>12</v>
      </c>
      <c r="M5299" s="11">
        <f>DAY(Tabla1[[#This Row],[Fecha]])</f>
        <v>16</v>
      </c>
      <c r="N5299" s="11">
        <f>WEEKDAY(Tabla1[[#This Row],[Fecha]],2)</f>
        <v>7</v>
      </c>
      <c r="O5299" s="11" t="str">
        <f t="shared" si="82"/>
        <v>Domingo</v>
      </c>
    </row>
    <row r="5300" spans="1:15" x14ac:dyDescent="0.25">
      <c r="A5300" s="4">
        <v>41259</v>
      </c>
      <c r="B5300">
        <v>2</v>
      </c>
      <c r="C5300">
        <v>1</v>
      </c>
      <c r="D5300" s="5" t="s">
        <v>40</v>
      </c>
      <c r="E5300" s="6">
        <v>626.28</v>
      </c>
      <c r="F5300" s="6">
        <v>994.51</v>
      </c>
      <c r="G5300" s="6">
        <v>1620.79</v>
      </c>
      <c r="H5300" s="6" t="str">
        <f>VLOOKUP(Tabla1[[#This Row],[Caja]],Originales!$I$3:$K$6,2,FALSE)</f>
        <v>Tenerife Sur</v>
      </c>
      <c r="I5300" s="6" t="str">
        <f>VLOOKUP(Tabla1[[#This Row],[Caja]],Originales!$I$3:$K$6,3,FALSE)</f>
        <v>Tenerife</v>
      </c>
      <c r="J5300" s="9" t="str">
        <f>VLOOKUP(Tabla1[[#This Row],[CodigoEmpleado]],Originales!$M$3:$P$13,2,FALSE)</f>
        <v>Pepe</v>
      </c>
      <c r="K5300" s="10">
        <f>YEAR(Tabla1[[#This Row],[Fecha]])</f>
        <v>2012</v>
      </c>
      <c r="L5300" s="11">
        <f>MONTH(Tabla1[[#This Row],[Fecha]])</f>
        <v>12</v>
      </c>
      <c r="M5300" s="11">
        <f>DAY(Tabla1[[#This Row],[Fecha]])</f>
        <v>16</v>
      </c>
      <c r="N5300" s="11">
        <f>WEEKDAY(Tabla1[[#This Row],[Fecha]],2)</f>
        <v>7</v>
      </c>
      <c r="O5300" s="11" t="str">
        <f t="shared" si="82"/>
        <v>Domingo</v>
      </c>
    </row>
    <row r="5301" spans="1:15" x14ac:dyDescent="0.25">
      <c r="A5301" s="4">
        <v>41259</v>
      </c>
      <c r="B5301">
        <v>2</v>
      </c>
      <c r="C5301">
        <v>2</v>
      </c>
      <c r="D5301" s="5" t="s">
        <v>41</v>
      </c>
      <c r="E5301" s="6">
        <v>632.52</v>
      </c>
      <c r="F5301" s="6">
        <v>969.82</v>
      </c>
      <c r="G5301" s="6">
        <v>1602.34</v>
      </c>
      <c r="H5301" s="6" t="str">
        <f>VLOOKUP(Tabla1[[#This Row],[Caja]],Originales!$I$3:$K$6,2,FALSE)</f>
        <v>Tenerife Sur</v>
      </c>
      <c r="I5301" s="6" t="str">
        <f>VLOOKUP(Tabla1[[#This Row],[Caja]],Originales!$I$3:$K$6,3,FALSE)</f>
        <v>Tenerife</v>
      </c>
      <c r="J5301" s="9" t="str">
        <f>VLOOKUP(Tabla1[[#This Row],[CodigoEmpleado]],Originales!$M$3:$P$13,2,FALSE)</f>
        <v>Javi</v>
      </c>
      <c r="K5301" s="10">
        <f>YEAR(Tabla1[[#This Row],[Fecha]])</f>
        <v>2012</v>
      </c>
      <c r="L5301" s="11">
        <f>MONTH(Tabla1[[#This Row],[Fecha]])</f>
        <v>12</v>
      </c>
      <c r="M5301" s="11">
        <f>DAY(Tabla1[[#This Row],[Fecha]])</f>
        <v>16</v>
      </c>
      <c r="N5301" s="11">
        <f>WEEKDAY(Tabla1[[#This Row],[Fecha]],2)</f>
        <v>7</v>
      </c>
      <c r="O5301" s="11" t="str">
        <f t="shared" si="82"/>
        <v>Domingo</v>
      </c>
    </row>
    <row r="5302" spans="1:15" x14ac:dyDescent="0.25">
      <c r="A5302" s="4">
        <v>41259</v>
      </c>
      <c r="B5302">
        <v>3</v>
      </c>
      <c r="C5302">
        <v>1</v>
      </c>
      <c r="D5302" s="5" t="s">
        <v>43</v>
      </c>
      <c r="E5302" s="6">
        <v>552.96</v>
      </c>
      <c r="F5302" s="6">
        <v>962.8</v>
      </c>
      <c r="G5302" s="6">
        <v>1515.76</v>
      </c>
      <c r="H5302" s="6" t="str">
        <f>VLOOKUP(Tabla1[[#This Row],[Caja]],Originales!$I$3:$K$6,2,FALSE)</f>
        <v>Las Canteras</v>
      </c>
      <c r="I5302" s="6" t="str">
        <f>VLOOKUP(Tabla1[[#This Row],[Caja]],Originales!$I$3:$K$6,3,FALSE)</f>
        <v>Las Palmas</v>
      </c>
      <c r="J5302" s="9" t="str">
        <f>VLOOKUP(Tabla1[[#This Row],[CodigoEmpleado]],Originales!$M$3:$P$13,2,FALSE)</f>
        <v>Jose</v>
      </c>
      <c r="K5302" s="10">
        <f>YEAR(Tabla1[[#This Row],[Fecha]])</f>
        <v>2012</v>
      </c>
      <c r="L5302" s="11">
        <f>MONTH(Tabla1[[#This Row],[Fecha]])</f>
        <v>12</v>
      </c>
      <c r="M5302" s="11">
        <f>DAY(Tabla1[[#This Row],[Fecha]])</f>
        <v>16</v>
      </c>
      <c r="N5302" s="11">
        <f>WEEKDAY(Tabla1[[#This Row],[Fecha]],2)</f>
        <v>7</v>
      </c>
      <c r="O5302" s="11" t="str">
        <f t="shared" si="82"/>
        <v>Domingo</v>
      </c>
    </row>
    <row r="5303" spans="1:15" x14ac:dyDescent="0.25">
      <c r="A5303" s="4">
        <v>41259</v>
      </c>
      <c r="B5303">
        <v>3</v>
      </c>
      <c r="C5303">
        <v>2</v>
      </c>
      <c r="D5303" s="5" t="s">
        <v>47</v>
      </c>
      <c r="E5303" s="6">
        <v>646.15</v>
      </c>
      <c r="F5303" s="6">
        <v>1079.0999999999999</v>
      </c>
      <c r="G5303" s="6">
        <v>1725.25</v>
      </c>
      <c r="H5303" s="6" t="str">
        <f>VLOOKUP(Tabla1[[#This Row],[Caja]],Originales!$I$3:$K$6,2,FALSE)</f>
        <v>Las Canteras</v>
      </c>
      <c r="I5303" s="6" t="str">
        <f>VLOOKUP(Tabla1[[#This Row],[Caja]],Originales!$I$3:$K$6,3,FALSE)</f>
        <v>Las Palmas</v>
      </c>
      <c r="J5303" s="9" t="str">
        <f>VLOOKUP(Tabla1[[#This Row],[CodigoEmpleado]],Originales!$M$3:$P$13,2,FALSE)</f>
        <v>Toño</v>
      </c>
      <c r="K5303" s="10">
        <f>YEAR(Tabla1[[#This Row],[Fecha]])</f>
        <v>2012</v>
      </c>
      <c r="L5303" s="11">
        <f>MONTH(Tabla1[[#This Row],[Fecha]])</f>
        <v>12</v>
      </c>
      <c r="M5303" s="11">
        <f>DAY(Tabla1[[#This Row],[Fecha]])</f>
        <v>16</v>
      </c>
      <c r="N5303" s="11">
        <f>WEEKDAY(Tabla1[[#This Row],[Fecha]],2)</f>
        <v>7</v>
      </c>
      <c r="O5303" s="11" t="str">
        <f t="shared" si="82"/>
        <v>Domingo</v>
      </c>
    </row>
    <row r="5304" spans="1:15" x14ac:dyDescent="0.25">
      <c r="A5304" s="4">
        <v>41259</v>
      </c>
      <c r="B5304">
        <v>4</v>
      </c>
      <c r="C5304">
        <v>1</v>
      </c>
      <c r="D5304" s="5" t="s">
        <v>24</v>
      </c>
      <c r="E5304" s="6">
        <v>673.33</v>
      </c>
      <c r="F5304" s="6">
        <v>1069.83</v>
      </c>
      <c r="G5304" s="6">
        <v>1743.16</v>
      </c>
      <c r="H5304" s="6" t="str">
        <f>VLOOKUP(Tabla1[[#This Row],[Caja]],Originales!$I$3:$K$6,2,FALSE)</f>
        <v>Telde</v>
      </c>
      <c r="I5304" s="6" t="str">
        <f>VLOOKUP(Tabla1[[#This Row],[Caja]],Originales!$I$3:$K$6,3,FALSE)</f>
        <v>Las Palmas</v>
      </c>
      <c r="J5304" s="9" t="str">
        <f>VLOOKUP(Tabla1[[#This Row],[CodigoEmpleado]],Originales!$M$3:$P$13,2,FALSE)</f>
        <v>Ana</v>
      </c>
      <c r="K5304" s="10">
        <f>YEAR(Tabla1[[#This Row],[Fecha]])</f>
        <v>2012</v>
      </c>
      <c r="L5304" s="11">
        <f>MONTH(Tabla1[[#This Row],[Fecha]])</f>
        <v>12</v>
      </c>
      <c r="M5304" s="11">
        <f>DAY(Tabla1[[#This Row],[Fecha]])</f>
        <v>16</v>
      </c>
      <c r="N5304" s="11">
        <f>WEEKDAY(Tabla1[[#This Row],[Fecha]],2)</f>
        <v>7</v>
      </c>
      <c r="O5304" s="11" t="str">
        <f t="shared" si="82"/>
        <v>Domingo</v>
      </c>
    </row>
    <row r="5305" spans="1:15" x14ac:dyDescent="0.25">
      <c r="A5305" s="4">
        <v>41259</v>
      </c>
      <c r="B5305">
        <v>4</v>
      </c>
      <c r="C5305">
        <v>2</v>
      </c>
      <c r="D5305" s="5" t="s">
        <v>30</v>
      </c>
      <c r="E5305" s="6">
        <v>626.09</v>
      </c>
      <c r="F5305" s="6">
        <v>1011.45</v>
      </c>
      <c r="G5305" s="6">
        <v>1637.54</v>
      </c>
      <c r="H5305" s="6" t="str">
        <f>VLOOKUP(Tabla1[[#This Row],[Caja]],Originales!$I$3:$K$6,2,FALSE)</f>
        <v>Telde</v>
      </c>
      <c r="I5305" s="6" t="str">
        <f>VLOOKUP(Tabla1[[#This Row],[Caja]],Originales!$I$3:$K$6,3,FALSE)</f>
        <v>Las Palmas</v>
      </c>
      <c r="J5305" s="9" t="str">
        <f>VLOOKUP(Tabla1[[#This Row],[CodigoEmpleado]],Originales!$M$3:$P$13,2,FALSE)</f>
        <v>Juan</v>
      </c>
      <c r="K5305" s="10">
        <f>YEAR(Tabla1[[#This Row],[Fecha]])</f>
        <v>2012</v>
      </c>
      <c r="L5305" s="11">
        <f>MONTH(Tabla1[[#This Row],[Fecha]])</f>
        <v>12</v>
      </c>
      <c r="M5305" s="11">
        <f>DAY(Tabla1[[#This Row],[Fecha]])</f>
        <v>16</v>
      </c>
      <c r="N5305" s="11">
        <f>WEEKDAY(Tabla1[[#This Row],[Fecha]],2)</f>
        <v>7</v>
      </c>
      <c r="O5305" s="11" t="str">
        <f t="shared" si="82"/>
        <v>Domingo</v>
      </c>
    </row>
    <row r="5306" spans="1:15" x14ac:dyDescent="0.25">
      <c r="A5306" s="4">
        <v>41260</v>
      </c>
      <c r="B5306">
        <v>1</v>
      </c>
      <c r="C5306">
        <v>1</v>
      </c>
      <c r="D5306" s="5" t="s">
        <v>16</v>
      </c>
      <c r="E5306" s="6">
        <v>661.64</v>
      </c>
      <c r="F5306" s="6">
        <v>992.99</v>
      </c>
      <c r="G5306" s="6">
        <v>1654.63</v>
      </c>
      <c r="H5306" s="6" t="str">
        <f>VLOOKUP(Tabla1[[#This Row],[Caja]],Originales!$I$3:$K$6,2,FALSE)</f>
        <v>Tenerife Norte</v>
      </c>
      <c r="I5306" s="6" t="str">
        <f>VLOOKUP(Tabla1[[#This Row],[Caja]],Originales!$I$3:$K$6,3,FALSE)</f>
        <v>Tenerife</v>
      </c>
      <c r="J5306" s="9" t="str">
        <f>VLOOKUP(Tabla1[[#This Row],[CodigoEmpleado]],Originales!$M$3:$P$13,2,FALSE)</f>
        <v>Jorge</v>
      </c>
      <c r="K5306" s="10">
        <f>YEAR(Tabla1[[#This Row],[Fecha]])</f>
        <v>2012</v>
      </c>
      <c r="L5306" s="11">
        <f>MONTH(Tabla1[[#This Row],[Fecha]])</f>
        <v>12</v>
      </c>
      <c r="M5306" s="11">
        <f>DAY(Tabla1[[#This Row],[Fecha]])</f>
        <v>17</v>
      </c>
      <c r="N5306" s="11">
        <f>WEEKDAY(Tabla1[[#This Row],[Fecha]],2)</f>
        <v>1</v>
      </c>
      <c r="O5306" s="11" t="str">
        <f t="shared" si="82"/>
        <v>Lunes</v>
      </c>
    </row>
    <row r="5307" spans="1:15" x14ac:dyDescent="0.25">
      <c r="A5307" s="4">
        <v>41260</v>
      </c>
      <c r="B5307">
        <v>1</v>
      </c>
      <c r="C5307">
        <v>2</v>
      </c>
      <c r="D5307" s="5" t="s">
        <v>22</v>
      </c>
      <c r="E5307" s="6">
        <v>675.01</v>
      </c>
      <c r="F5307" s="6">
        <v>1026.51</v>
      </c>
      <c r="G5307" s="6">
        <v>1701.52</v>
      </c>
      <c r="H5307" s="6" t="str">
        <f>VLOOKUP(Tabla1[[#This Row],[Caja]],Originales!$I$3:$K$6,2,FALSE)</f>
        <v>Tenerife Norte</v>
      </c>
      <c r="I5307" s="6" t="str">
        <f>VLOOKUP(Tabla1[[#This Row],[Caja]],Originales!$I$3:$K$6,3,FALSE)</f>
        <v>Tenerife</v>
      </c>
      <c r="J5307" s="9" t="str">
        <f>VLOOKUP(Tabla1[[#This Row],[CodigoEmpleado]],Originales!$M$3:$P$13,2,FALSE)</f>
        <v>Paco</v>
      </c>
      <c r="K5307" s="10">
        <f>YEAR(Tabla1[[#This Row],[Fecha]])</f>
        <v>2012</v>
      </c>
      <c r="L5307" s="11">
        <f>MONTH(Tabla1[[#This Row],[Fecha]])</f>
        <v>12</v>
      </c>
      <c r="M5307" s="11">
        <f>DAY(Tabla1[[#This Row],[Fecha]])</f>
        <v>17</v>
      </c>
      <c r="N5307" s="11">
        <f>WEEKDAY(Tabla1[[#This Row],[Fecha]],2)</f>
        <v>1</v>
      </c>
      <c r="O5307" s="11" t="str">
        <f t="shared" si="82"/>
        <v>Lunes</v>
      </c>
    </row>
    <row r="5308" spans="1:15" x14ac:dyDescent="0.25">
      <c r="A5308" s="4">
        <v>41260</v>
      </c>
      <c r="B5308">
        <v>2</v>
      </c>
      <c r="C5308">
        <v>1</v>
      </c>
      <c r="D5308" s="5" t="s">
        <v>27</v>
      </c>
      <c r="E5308" s="6">
        <v>642.36</v>
      </c>
      <c r="F5308" s="6">
        <v>993.36</v>
      </c>
      <c r="G5308" s="6">
        <v>1635.72</v>
      </c>
      <c r="H5308" s="6" t="str">
        <f>VLOOKUP(Tabla1[[#This Row],[Caja]],Originales!$I$3:$K$6,2,FALSE)</f>
        <v>Tenerife Sur</v>
      </c>
      <c r="I5308" s="6" t="str">
        <f>VLOOKUP(Tabla1[[#This Row],[Caja]],Originales!$I$3:$K$6,3,FALSE)</f>
        <v>Tenerife</v>
      </c>
      <c r="J5308" s="9" t="str">
        <f>VLOOKUP(Tabla1[[#This Row],[CodigoEmpleado]],Originales!$M$3:$P$13,2,FALSE)</f>
        <v>Bea</v>
      </c>
      <c r="K5308" s="10">
        <f>YEAR(Tabla1[[#This Row],[Fecha]])</f>
        <v>2012</v>
      </c>
      <c r="L5308" s="11">
        <f>MONTH(Tabla1[[#This Row],[Fecha]])</f>
        <v>12</v>
      </c>
      <c r="M5308" s="11">
        <f>DAY(Tabla1[[#This Row],[Fecha]])</f>
        <v>17</v>
      </c>
      <c r="N5308" s="11">
        <f>WEEKDAY(Tabla1[[#This Row],[Fecha]],2)</f>
        <v>1</v>
      </c>
      <c r="O5308" s="11" t="str">
        <f t="shared" si="82"/>
        <v>Lunes</v>
      </c>
    </row>
    <row r="5309" spans="1:15" x14ac:dyDescent="0.25">
      <c r="A5309" s="4">
        <v>41260</v>
      </c>
      <c r="B5309">
        <v>2</v>
      </c>
      <c r="C5309">
        <v>2</v>
      </c>
      <c r="D5309" s="5" t="s">
        <v>32</v>
      </c>
      <c r="E5309" s="6">
        <v>645.23</v>
      </c>
      <c r="F5309" s="6">
        <v>1110.44</v>
      </c>
      <c r="G5309" s="6">
        <v>1755.67</v>
      </c>
      <c r="H5309" s="6" t="str">
        <f>VLOOKUP(Tabla1[[#This Row],[Caja]],Originales!$I$3:$K$6,2,FALSE)</f>
        <v>Tenerife Sur</v>
      </c>
      <c r="I5309" s="6" t="str">
        <f>VLOOKUP(Tabla1[[#This Row],[Caja]],Originales!$I$3:$K$6,3,FALSE)</f>
        <v>Tenerife</v>
      </c>
      <c r="J5309" s="9" t="str">
        <f>VLOOKUP(Tabla1[[#This Row],[CodigoEmpleado]],Originales!$M$3:$P$13,2,FALSE)</f>
        <v>Ana</v>
      </c>
      <c r="K5309" s="10">
        <f>YEAR(Tabla1[[#This Row],[Fecha]])</f>
        <v>2012</v>
      </c>
      <c r="L5309" s="11">
        <f>MONTH(Tabla1[[#This Row],[Fecha]])</f>
        <v>12</v>
      </c>
      <c r="M5309" s="11">
        <f>DAY(Tabla1[[#This Row],[Fecha]])</f>
        <v>17</v>
      </c>
      <c r="N5309" s="11">
        <f>WEEKDAY(Tabla1[[#This Row],[Fecha]],2)</f>
        <v>1</v>
      </c>
      <c r="O5309" s="11" t="str">
        <f t="shared" si="82"/>
        <v>Lunes</v>
      </c>
    </row>
    <row r="5310" spans="1:15" x14ac:dyDescent="0.25">
      <c r="A5310" s="4">
        <v>41260</v>
      </c>
      <c r="B5310">
        <v>3</v>
      </c>
      <c r="C5310">
        <v>1</v>
      </c>
      <c r="D5310" s="5" t="s">
        <v>37</v>
      </c>
      <c r="E5310" s="6">
        <v>684.22</v>
      </c>
      <c r="F5310" s="6">
        <v>1036.75</v>
      </c>
      <c r="G5310" s="6">
        <v>1720.97</v>
      </c>
      <c r="H5310" s="6" t="str">
        <f>VLOOKUP(Tabla1[[#This Row],[Caja]],Originales!$I$3:$K$6,2,FALSE)</f>
        <v>Las Canteras</v>
      </c>
      <c r="I5310" s="6" t="str">
        <f>VLOOKUP(Tabla1[[#This Row],[Caja]],Originales!$I$3:$K$6,3,FALSE)</f>
        <v>Las Palmas</v>
      </c>
      <c r="J5310" s="9" t="str">
        <f>VLOOKUP(Tabla1[[#This Row],[CodigoEmpleado]],Originales!$M$3:$P$13,2,FALSE)</f>
        <v>Luis</v>
      </c>
      <c r="K5310" s="10">
        <f>YEAR(Tabla1[[#This Row],[Fecha]])</f>
        <v>2012</v>
      </c>
      <c r="L5310" s="11">
        <f>MONTH(Tabla1[[#This Row],[Fecha]])</f>
        <v>12</v>
      </c>
      <c r="M5310" s="11">
        <f>DAY(Tabla1[[#This Row],[Fecha]])</f>
        <v>17</v>
      </c>
      <c r="N5310" s="11">
        <f>WEEKDAY(Tabla1[[#This Row],[Fecha]],2)</f>
        <v>1</v>
      </c>
      <c r="O5310" s="11" t="str">
        <f t="shared" si="82"/>
        <v>Lunes</v>
      </c>
    </row>
    <row r="5311" spans="1:15" x14ac:dyDescent="0.25">
      <c r="A5311" s="4">
        <v>41260</v>
      </c>
      <c r="B5311">
        <v>3</v>
      </c>
      <c r="C5311">
        <v>2</v>
      </c>
      <c r="D5311" s="5" t="s">
        <v>40</v>
      </c>
      <c r="E5311" s="6">
        <v>748.09</v>
      </c>
      <c r="F5311" s="6">
        <v>1139.23</v>
      </c>
      <c r="G5311" s="6">
        <v>1887.32</v>
      </c>
      <c r="H5311" s="6" t="str">
        <f>VLOOKUP(Tabla1[[#This Row],[Caja]],Originales!$I$3:$K$6,2,FALSE)</f>
        <v>Las Canteras</v>
      </c>
      <c r="I5311" s="6" t="str">
        <f>VLOOKUP(Tabla1[[#This Row],[Caja]],Originales!$I$3:$K$6,3,FALSE)</f>
        <v>Las Palmas</v>
      </c>
      <c r="J5311" s="9" t="str">
        <f>VLOOKUP(Tabla1[[#This Row],[CodigoEmpleado]],Originales!$M$3:$P$13,2,FALSE)</f>
        <v>Pepe</v>
      </c>
      <c r="K5311" s="10">
        <f>YEAR(Tabla1[[#This Row],[Fecha]])</f>
        <v>2012</v>
      </c>
      <c r="L5311" s="11">
        <f>MONTH(Tabla1[[#This Row],[Fecha]])</f>
        <v>12</v>
      </c>
      <c r="M5311" s="11">
        <f>DAY(Tabla1[[#This Row],[Fecha]])</f>
        <v>17</v>
      </c>
      <c r="N5311" s="11">
        <f>WEEKDAY(Tabla1[[#This Row],[Fecha]],2)</f>
        <v>1</v>
      </c>
      <c r="O5311" s="11" t="str">
        <f t="shared" si="82"/>
        <v>Lunes</v>
      </c>
    </row>
    <row r="5312" spans="1:15" x14ac:dyDescent="0.25">
      <c r="A5312" s="4">
        <v>41260</v>
      </c>
      <c r="B5312">
        <v>4</v>
      </c>
      <c r="C5312">
        <v>1</v>
      </c>
      <c r="D5312" s="5" t="s">
        <v>41</v>
      </c>
      <c r="E5312" s="6">
        <v>603.30999999999995</v>
      </c>
      <c r="F5312" s="6">
        <v>925.93</v>
      </c>
      <c r="G5312" s="6">
        <v>1529.24</v>
      </c>
      <c r="H5312" s="6" t="str">
        <f>VLOOKUP(Tabla1[[#This Row],[Caja]],Originales!$I$3:$K$6,2,FALSE)</f>
        <v>Telde</v>
      </c>
      <c r="I5312" s="6" t="str">
        <f>VLOOKUP(Tabla1[[#This Row],[Caja]],Originales!$I$3:$K$6,3,FALSE)</f>
        <v>Las Palmas</v>
      </c>
      <c r="J5312" s="9" t="str">
        <f>VLOOKUP(Tabla1[[#This Row],[CodigoEmpleado]],Originales!$M$3:$P$13,2,FALSE)</f>
        <v>Javi</v>
      </c>
      <c r="K5312" s="10">
        <f>YEAR(Tabla1[[#This Row],[Fecha]])</f>
        <v>2012</v>
      </c>
      <c r="L5312" s="11">
        <f>MONTH(Tabla1[[#This Row],[Fecha]])</f>
        <v>12</v>
      </c>
      <c r="M5312" s="11">
        <f>DAY(Tabla1[[#This Row],[Fecha]])</f>
        <v>17</v>
      </c>
      <c r="N5312" s="11">
        <f>WEEKDAY(Tabla1[[#This Row],[Fecha]],2)</f>
        <v>1</v>
      </c>
      <c r="O5312" s="11" t="str">
        <f t="shared" si="82"/>
        <v>Lunes</v>
      </c>
    </row>
    <row r="5313" spans="1:15" x14ac:dyDescent="0.25">
      <c r="A5313" s="4">
        <v>41260</v>
      </c>
      <c r="B5313">
        <v>4</v>
      </c>
      <c r="C5313">
        <v>2</v>
      </c>
      <c r="D5313" s="5" t="s">
        <v>43</v>
      </c>
      <c r="E5313" s="6">
        <v>653.87</v>
      </c>
      <c r="F5313" s="6">
        <v>1103.75</v>
      </c>
      <c r="G5313" s="6">
        <v>1757.62</v>
      </c>
      <c r="H5313" s="6" t="str">
        <f>VLOOKUP(Tabla1[[#This Row],[Caja]],Originales!$I$3:$K$6,2,FALSE)</f>
        <v>Telde</v>
      </c>
      <c r="I5313" s="6" t="str">
        <f>VLOOKUP(Tabla1[[#This Row],[Caja]],Originales!$I$3:$K$6,3,FALSE)</f>
        <v>Las Palmas</v>
      </c>
      <c r="J5313" s="9" t="str">
        <f>VLOOKUP(Tabla1[[#This Row],[CodigoEmpleado]],Originales!$M$3:$P$13,2,FALSE)</f>
        <v>Jose</v>
      </c>
      <c r="K5313" s="10">
        <f>YEAR(Tabla1[[#This Row],[Fecha]])</f>
        <v>2012</v>
      </c>
      <c r="L5313" s="11">
        <f>MONTH(Tabla1[[#This Row],[Fecha]])</f>
        <v>12</v>
      </c>
      <c r="M5313" s="11">
        <f>DAY(Tabla1[[#This Row],[Fecha]])</f>
        <v>17</v>
      </c>
      <c r="N5313" s="11">
        <f>WEEKDAY(Tabla1[[#This Row],[Fecha]],2)</f>
        <v>1</v>
      </c>
      <c r="O5313" s="11" t="str">
        <f t="shared" si="82"/>
        <v>Lunes</v>
      </c>
    </row>
    <row r="5314" spans="1:15" x14ac:dyDescent="0.25">
      <c r="A5314" s="4">
        <v>41261</v>
      </c>
      <c r="B5314">
        <v>1</v>
      </c>
      <c r="C5314">
        <v>1</v>
      </c>
      <c r="D5314" s="5" t="s">
        <v>47</v>
      </c>
      <c r="E5314" s="6">
        <v>646.21</v>
      </c>
      <c r="F5314" s="6">
        <v>1103.3900000000001</v>
      </c>
      <c r="G5314" s="6">
        <v>1749.6</v>
      </c>
      <c r="H5314" s="6" t="str">
        <f>VLOOKUP(Tabla1[[#This Row],[Caja]],Originales!$I$3:$K$6,2,FALSE)</f>
        <v>Tenerife Norte</v>
      </c>
      <c r="I5314" s="6" t="str">
        <f>VLOOKUP(Tabla1[[#This Row],[Caja]],Originales!$I$3:$K$6,3,FALSE)</f>
        <v>Tenerife</v>
      </c>
      <c r="J5314" s="9" t="str">
        <f>VLOOKUP(Tabla1[[#This Row],[CodigoEmpleado]],Originales!$M$3:$P$13,2,FALSE)</f>
        <v>Toño</v>
      </c>
      <c r="K5314" s="10">
        <f>YEAR(Tabla1[[#This Row],[Fecha]])</f>
        <v>2012</v>
      </c>
      <c r="L5314" s="11">
        <f>MONTH(Tabla1[[#This Row],[Fecha]])</f>
        <v>12</v>
      </c>
      <c r="M5314" s="11">
        <f>DAY(Tabla1[[#This Row],[Fecha]])</f>
        <v>18</v>
      </c>
      <c r="N5314" s="11">
        <f>WEEKDAY(Tabla1[[#This Row],[Fecha]],2)</f>
        <v>2</v>
      </c>
      <c r="O5314" s="11" t="str">
        <f t="shared" ref="O5314:O5377" si="83">IF(N5314=1,"Lunes",IF(N5314=2,"Martes",IF(N5314=3,"Miércoles",IF(N5314=4,"Jueves",IF(N5314=5,"Viernes",IF(N5314=6,"Sábado","Domingo"))))))</f>
        <v>Martes</v>
      </c>
    </row>
    <row r="5315" spans="1:15" x14ac:dyDescent="0.25">
      <c r="A5315" s="4">
        <v>41261</v>
      </c>
      <c r="B5315">
        <v>1</v>
      </c>
      <c r="C5315">
        <v>2</v>
      </c>
      <c r="D5315" s="5" t="s">
        <v>24</v>
      </c>
      <c r="E5315" s="6">
        <v>599.02</v>
      </c>
      <c r="F5315" s="6">
        <v>942.25</v>
      </c>
      <c r="G5315" s="6">
        <v>1541.27</v>
      </c>
      <c r="H5315" s="6" t="str">
        <f>VLOOKUP(Tabla1[[#This Row],[Caja]],Originales!$I$3:$K$6,2,FALSE)</f>
        <v>Tenerife Norte</v>
      </c>
      <c r="I5315" s="6" t="str">
        <f>VLOOKUP(Tabla1[[#This Row],[Caja]],Originales!$I$3:$K$6,3,FALSE)</f>
        <v>Tenerife</v>
      </c>
      <c r="J5315" s="9" t="str">
        <f>VLOOKUP(Tabla1[[#This Row],[CodigoEmpleado]],Originales!$M$3:$P$13,2,FALSE)</f>
        <v>Ana</v>
      </c>
      <c r="K5315" s="10">
        <f>YEAR(Tabla1[[#This Row],[Fecha]])</f>
        <v>2012</v>
      </c>
      <c r="L5315" s="11">
        <f>MONTH(Tabla1[[#This Row],[Fecha]])</f>
        <v>12</v>
      </c>
      <c r="M5315" s="11">
        <f>DAY(Tabla1[[#This Row],[Fecha]])</f>
        <v>18</v>
      </c>
      <c r="N5315" s="11">
        <f>WEEKDAY(Tabla1[[#This Row],[Fecha]],2)</f>
        <v>2</v>
      </c>
      <c r="O5315" s="11" t="str">
        <f t="shared" si="83"/>
        <v>Martes</v>
      </c>
    </row>
    <row r="5316" spans="1:15" x14ac:dyDescent="0.25">
      <c r="A5316" s="4">
        <v>41261</v>
      </c>
      <c r="B5316">
        <v>2</v>
      </c>
      <c r="C5316">
        <v>1</v>
      </c>
      <c r="D5316" s="5" t="s">
        <v>30</v>
      </c>
      <c r="E5316" s="6">
        <v>681.08</v>
      </c>
      <c r="F5316" s="6">
        <v>1104.73</v>
      </c>
      <c r="G5316" s="6">
        <v>1785.81</v>
      </c>
      <c r="H5316" s="6" t="str">
        <f>VLOOKUP(Tabla1[[#This Row],[Caja]],Originales!$I$3:$K$6,2,FALSE)</f>
        <v>Tenerife Sur</v>
      </c>
      <c r="I5316" s="6" t="str">
        <f>VLOOKUP(Tabla1[[#This Row],[Caja]],Originales!$I$3:$K$6,3,FALSE)</f>
        <v>Tenerife</v>
      </c>
      <c r="J5316" s="9" t="str">
        <f>VLOOKUP(Tabla1[[#This Row],[CodigoEmpleado]],Originales!$M$3:$P$13,2,FALSE)</f>
        <v>Juan</v>
      </c>
      <c r="K5316" s="10">
        <f>YEAR(Tabla1[[#This Row],[Fecha]])</f>
        <v>2012</v>
      </c>
      <c r="L5316" s="11">
        <f>MONTH(Tabla1[[#This Row],[Fecha]])</f>
        <v>12</v>
      </c>
      <c r="M5316" s="11">
        <f>DAY(Tabla1[[#This Row],[Fecha]])</f>
        <v>18</v>
      </c>
      <c r="N5316" s="11">
        <f>WEEKDAY(Tabla1[[#This Row],[Fecha]],2)</f>
        <v>2</v>
      </c>
      <c r="O5316" s="11" t="str">
        <f t="shared" si="83"/>
        <v>Martes</v>
      </c>
    </row>
    <row r="5317" spans="1:15" x14ac:dyDescent="0.25">
      <c r="A5317" s="4">
        <v>41261</v>
      </c>
      <c r="B5317">
        <v>2</v>
      </c>
      <c r="C5317">
        <v>2</v>
      </c>
      <c r="D5317" s="5" t="s">
        <v>16</v>
      </c>
      <c r="E5317" s="6">
        <v>719.88</v>
      </c>
      <c r="F5317" s="6">
        <v>1202.8499999999999</v>
      </c>
      <c r="G5317" s="6">
        <v>1922.73</v>
      </c>
      <c r="H5317" s="6" t="str">
        <f>VLOOKUP(Tabla1[[#This Row],[Caja]],Originales!$I$3:$K$6,2,FALSE)</f>
        <v>Tenerife Sur</v>
      </c>
      <c r="I5317" s="6" t="str">
        <f>VLOOKUP(Tabla1[[#This Row],[Caja]],Originales!$I$3:$K$6,3,FALSE)</f>
        <v>Tenerife</v>
      </c>
      <c r="J5317" s="9" t="str">
        <f>VLOOKUP(Tabla1[[#This Row],[CodigoEmpleado]],Originales!$M$3:$P$13,2,FALSE)</f>
        <v>Jorge</v>
      </c>
      <c r="K5317" s="10">
        <f>YEAR(Tabla1[[#This Row],[Fecha]])</f>
        <v>2012</v>
      </c>
      <c r="L5317" s="11">
        <f>MONTH(Tabla1[[#This Row],[Fecha]])</f>
        <v>12</v>
      </c>
      <c r="M5317" s="11">
        <f>DAY(Tabla1[[#This Row],[Fecha]])</f>
        <v>18</v>
      </c>
      <c r="N5317" s="11">
        <f>WEEKDAY(Tabla1[[#This Row],[Fecha]],2)</f>
        <v>2</v>
      </c>
      <c r="O5317" s="11" t="str">
        <f t="shared" si="83"/>
        <v>Martes</v>
      </c>
    </row>
    <row r="5318" spans="1:15" x14ac:dyDescent="0.25">
      <c r="A5318" s="4">
        <v>41261</v>
      </c>
      <c r="B5318">
        <v>3</v>
      </c>
      <c r="C5318">
        <v>1</v>
      </c>
      <c r="D5318" s="5" t="s">
        <v>22</v>
      </c>
      <c r="E5318" s="6">
        <v>633.08000000000004</v>
      </c>
      <c r="F5318" s="6">
        <v>951.6</v>
      </c>
      <c r="G5318" s="6">
        <v>1584.68</v>
      </c>
      <c r="H5318" s="6" t="str">
        <f>VLOOKUP(Tabla1[[#This Row],[Caja]],Originales!$I$3:$K$6,2,FALSE)</f>
        <v>Las Canteras</v>
      </c>
      <c r="I5318" s="6" t="str">
        <f>VLOOKUP(Tabla1[[#This Row],[Caja]],Originales!$I$3:$K$6,3,FALSE)</f>
        <v>Las Palmas</v>
      </c>
      <c r="J5318" s="9" t="str">
        <f>VLOOKUP(Tabla1[[#This Row],[CodigoEmpleado]],Originales!$M$3:$P$13,2,FALSE)</f>
        <v>Paco</v>
      </c>
      <c r="K5318" s="10">
        <f>YEAR(Tabla1[[#This Row],[Fecha]])</f>
        <v>2012</v>
      </c>
      <c r="L5318" s="11">
        <f>MONTH(Tabla1[[#This Row],[Fecha]])</f>
        <v>12</v>
      </c>
      <c r="M5318" s="11">
        <f>DAY(Tabla1[[#This Row],[Fecha]])</f>
        <v>18</v>
      </c>
      <c r="N5318" s="11">
        <f>WEEKDAY(Tabla1[[#This Row],[Fecha]],2)</f>
        <v>2</v>
      </c>
      <c r="O5318" s="11" t="str">
        <f t="shared" si="83"/>
        <v>Martes</v>
      </c>
    </row>
    <row r="5319" spans="1:15" x14ac:dyDescent="0.25">
      <c r="A5319" s="4">
        <v>41261</v>
      </c>
      <c r="B5319">
        <v>3</v>
      </c>
      <c r="C5319">
        <v>2</v>
      </c>
      <c r="D5319" s="5" t="s">
        <v>27</v>
      </c>
      <c r="E5319" s="6">
        <v>681.83</v>
      </c>
      <c r="F5319" s="6">
        <v>1078.95</v>
      </c>
      <c r="G5319" s="6">
        <v>1760.78</v>
      </c>
      <c r="H5319" s="6" t="str">
        <f>VLOOKUP(Tabla1[[#This Row],[Caja]],Originales!$I$3:$K$6,2,FALSE)</f>
        <v>Las Canteras</v>
      </c>
      <c r="I5319" s="6" t="str">
        <f>VLOOKUP(Tabla1[[#This Row],[Caja]],Originales!$I$3:$K$6,3,FALSE)</f>
        <v>Las Palmas</v>
      </c>
      <c r="J5319" s="9" t="str">
        <f>VLOOKUP(Tabla1[[#This Row],[CodigoEmpleado]],Originales!$M$3:$P$13,2,FALSE)</f>
        <v>Bea</v>
      </c>
      <c r="K5319" s="10">
        <f>YEAR(Tabla1[[#This Row],[Fecha]])</f>
        <v>2012</v>
      </c>
      <c r="L5319" s="11">
        <f>MONTH(Tabla1[[#This Row],[Fecha]])</f>
        <v>12</v>
      </c>
      <c r="M5319" s="11">
        <f>DAY(Tabla1[[#This Row],[Fecha]])</f>
        <v>18</v>
      </c>
      <c r="N5319" s="11">
        <f>WEEKDAY(Tabla1[[#This Row],[Fecha]],2)</f>
        <v>2</v>
      </c>
      <c r="O5319" s="11" t="str">
        <f t="shared" si="83"/>
        <v>Martes</v>
      </c>
    </row>
    <row r="5320" spans="1:15" x14ac:dyDescent="0.25">
      <c r="A5320" s="4">
        <v>41261</v>
      </c>
      <c r="B5320">
        <v>4</v>
      </c>
      <c r="C5320">
        <v>1</v>
      </c>
      <c r="D5320" s="5" t="s">
        <v>32</v>
      </c>
      <c r="E5320" s="6">
        <v>588.27</v>
      </c>
      <c r="F5320" s="6">
        <v>1025.6199999999999</v>
      </c>
      <c r="G5320" s="6">
        <v>1613.89</v>
      </c>
      <c r="H5320" s="6" t="str">
        <f>VLOOKUP(Tabla1[[#This Row],[Caja]],Originales!$I$3:$K$6,2,FALSE)</f>
        <v>Telde</v>
      </c>
      <c r="I5320" s="6" t="str">
        <f>VLOOKUP(Tabla1[[#This Row],[Caja]],Originales!$I$3:$K$6,3,FALSE)</f>
        <v>Las Palmas</v>
      </c>
      <c r="J5320" s="9" t="str">
        <f>VLOOKUP(Tabla1[[#This Row],[CodigoEmpleado]],Originales!$M$3:$P$13,2,FALSE)</f>
        <v>Ana</v>
      </c>
      <c r="K5320" s="10">
        <f>YEAR(Tabla1[[#This Row],[Fecha]])</f>
        <v>2012</v>
      </c>
      <c r="L5320" s="11">
        <f>MONTH(Tabla1[[#This Row],[Fecha]])</f>
        <v>12</v>
      </c>
      <c r="M5320" s="11">
        <f>DAY(Tabla1[[#This Row],[Fecha]])</f>
        <v>18</v>
      </c>
      <c r="N5320" s="11">
        <f>WEEKDAY(Tabla1[[#This Row],[Fecha]],2)</f>
        <v>2</v>
      </c>
      <c r="O5320" s="11" t="str">
        <f t="shared" si="83"/>
        <v>Martes</v>
      </c>
    </row>
    <row r="5321" spans="1:15" x14ac:dyDescent="0.25">
      <c r="A5321" s="4">
        <v>41261</v>
      </c>
      <c r="B5321">
        <v>4</v>
      </c>
      <c r="C5321">
        <v>2</v>
      </c>
      <c r="D5321" s="5" t="s">
        <v>37</v>
      </c>
      <c r="E5321" s="6">
        <v>653.41</v>
      </c>
      <c r="F5321" s="6">
        <v>1100.23</v>
      </c>
      <c r="G5321" s="6">
        <v>1753.64</v>
      </c>
      <c r="H5321" s="6" t="str">
        <f>VLOOKUP(Tabla1[[#This Row],[Caja]],Originales!$I$3:$K$6,2,FALSE)</f>
        <v>Telde</v>
      </c>
      <c r="I5321" s="6" t="str">
        <f>VLOOKUP(Tabla1[[#This Row],[Caja]],Originales!$I$3:$K$6,3,FALSE)</f>
        <v>Las Palmas</v>
      </c>
      <c r="J5321" s="9" t="str">
        <f>VLOOKUP(Tabla1[[#This Row],[CodigoEmpleado]],Originales!$M$3:$P$13,2,FALSE)</f>
        <v>Luis</v>
      </c>
      <c r="K5321" s="10">
        <f>YEAR(Tabla1[[#This Row],[Fecha]])</f>
        <v>2012</v>
      </c>
      <c r="L5321" s="11">
        <f>MONTH(Tabla1[[#This Row],[Fecha]])</f>
        <v>12</v>
      </c>
      <c r="M5321" s="11">
        <f>DAY(Tabla1[[#This Row],[Fecha]])</f>
        <v>18</v>
      </c>
      <c r="N5321" s="11">
        <f>WEEKDAY(Tabla1[[#This Row],[Fecha]],2)</f>
        <v>2</v>
      </c>
      <c r="O5321" s="11" t="str">
        <f t="shared" si="83"/>
        <v>Martes</v>
      </c>
    </row>
    <row r="5322" spans="1:15" x14ac:dyDescent="0.25">
      <c r="A5322" s="4">
        <v>41262</v>
      </c>
      <c r="B5322">
        <v>1</v>
      </c>
      <c r="C5322">
        <v>1</v>
      </c>
      <c r="D5322" s="5" t="s">
        <v>40</v>
      </c>
      <c r="E5322" s="6">
        <v>628.36</v>
      </c>
      <c r="F5322" s="6">
        <v>1044.3900000000001</v>
      </c>
      <c r="G5322" s="6">
        <v>1672.75</v>
      </c>
      <c r="H5322" s="6" t="str">
        <f>VLOOKUP(Tabla1[[#This Row],[Caja]],Originales!$I$3:$K$6,2,FALSE)</f>
        <v>Tenerife Norte</v>
      </c>
      <c r="I5322" s="6" t="str">
        <f>VLOOKUP(Tabla1[[#This Row],[Caja]],Originales!$I$3:$K$6,3,FALSE)</f>
        <v>Tenerife</v>
      </c>
      <c r="J5322" s="9" t="str">
        <f>VLOOKUP(Tabla1[[#This Row],[CodigoEmpleado]],Originales!$M$3:$P$13,2,FALSE)</f>
        <v>Pepe</v>
      </c>
      <c r="K5322" s="10">
        <f>YEAR(Tabla1[[#This Row],[Fecha]])</f>
        <v>2012</v>
      </c>
      <c r="L5322" s="11">
        <f>MONTH(Tabla1[[#This Row],[Fecha]])</f>
        <v>12</v>
      </c>
      <c r="M5322" s="11">
        <f>DAY(Tabla1[[#This Row],[Fecha]])</f>
        <v>19</v>
      </c>
      <c r="N5322" s="11">
        <f>WEEKDAY(Tabla1[[#This Row],[Fecha]],2)</f>
        <v>3</v>
      </c>
      <c r="O5322" s="11" t="str">
        <f t="shared" si="83"/>
        <v>Miércoles</v>
      </c>
    </row>
    <row r="5323" spans="1:15" x14ac:dyDescent="0.25">
      <c r="A5323" s="4">
        <v>41262</v>
      </c>
      <c r="B5323">
        <v>1</v>
      </c>
      <c r="C5323">
        <v>2</v>
      </c>
      <c r="D5323" s="5" t="s">
        <v>41</v>
      </c>
      <c r="E5323" s="6">
        <v>610.14</v>
      </c>
      <c r="F5323" s="6">
        <v>979.78</v>
      </c>
      <c r="G5323" s="6">
        <v>1589.92</v>
      </c>
      <c r="H5323" s="6" t="str">
        <f>VLOOKUP(Tabla1[[#This Row],[Caja]],Originales!$I$3:$K$6,2,FALSE)</f>
        <v>Tenerife Norte</v>
      </c>
      <c r="I5323" s="6" t="str">
        <f>VLOOKUP(Tabla1[[#This Row],[Caja]],Originales!$I$3:$K$6,3,FALSE)</f>
        <v>Tenerife</v>
      </c>
      <c r="J5323" s="9" t="str">
        <f>VLOOKUP(Tabla1[[#This Row],[CodigoEmpleado]],Originales!$M$3:$P$13,2,FALSE)</f>
        <v>Javi</v>
      </c>
      <c r="K5323" s="10">
        <f>YEAR(Tabla1[[#This Row],[Fecha]])</f>
        <v>2012</v>
      </c>
      <c r="L5323" s="11">
        <f>MONTH(Tabla1[[#This Row],[Fecha]])</f>
        <v>12</v>
      </c>
      <c r="M5323" s="11">
        <f>DAY(Tabla1[[#This Row],[Fecha]])</f>
        <v>19</v>
      </c>
      <c r="N5323" s="11">
        <f>WEEKDAY(Tabla1[[#This Row],[Fecha]],2)</f>
        <v>3</v>
      </c>
      <c r="O5323" s="11" t="str">
        <f t="shared" si="83"/>
        <v>Miércoles</v>
      </c>
    </row>
    <row r="5324" spans="1:15" x14ac:dyDescent="0.25">
      <c r="A5324" s="4">
        <v>41262</v>
      </c>
      <c r="B5324">
        <v>2</v>
      </c>
      <c r="C5324">
        <v>1</v>
      </c>
      <c r="D5324" s="5" t="s">
        <v>43</v>
      </c>
      <c r="E5324" s="6">
        <v>561.13</v>
      </c>
      <c r="F5324" s="6">
        <v>964.23</v>
      </c>
      <c r="G5324" s="6">
        <v>1525.36</v>
      </c>
      <c r="H5324" s="6" t="str">
        <f>VLOOKUP(Tabla1[[#This Row],[Caja]],Originales!$I$3:$K$6,2,FALSE)</f>
        <v>Tenerife Sur</v>
      </c>
      <c r="I5324" s="6" t="str">
        <f>VLOOKUP(Tabla1[[#This Row],[Caja]],Originales!$I$3:$K$6,3,FALSE)</f>
        <v>Tenerife</v>
      </c>
      <c r="J5324" s="9" t="str">
        <f>VLOOKUP(Tabla1[[#This Row],[CodigoEmpleado]],Originales!$M$3:$P$13,2,FALSE)</f>
        <v>Jose</v>
      </c>
      <c r="K5324" s="10">
        <f>YEAR(Tabla1[[#This Row],[Fecha]])</f>
        <v>2012</v>
      </c>
      <c r="L5324" s="11">
        <f>MONTH(Tabla1[[#This Row],[Fecha]])</f>
        <v>12</v>
      </c>
      <c r="M5324" s="11">
        <f>DAY(Tabla1[[#This Row],[Fecha]])</f>
        <v>19</v>
      </c>
      <c r="N5324" s="11">
        <f>WEEKDAY(Tabla1[[#This Row],[Fecha]],2)</f>
        <v>3</v>
      </c>
      <c r="O5324" s="11" t="str">
        <f t="shared" si="83"/>
        <v>Miércoles</v>
      </c>
    </row>
    <row r="5325" spans="1:15" x14ac:dyDescent="0.25">
      <c r="A5325" s="4">
        <v>41262</v>
      </c>
      <c r="B5325">
        <v>2</v>
      </c>
      <c r="C5325">
        <v>2</v>
      </c>
      <c r="D5325" s="5" t="s">
        <v>47</v>
      </c>
      <c r="E5325" s="6">
        <v>614.88</v>
      </c>
      <c r="F5325" s="6">
        <v>1052.29</v>
      </c>
      <c r="G5325" s="6">
        <v>1667.17</v>
      </c>
      <c r="H5325" s="6" t="str">
        <f>VLOOKUP(Tabla1[[#This Row],[Caja]],Originales!$I$3:$K$6,2,FALSE)</f>
        <v>Tenerife Sur</v>
      </c>
      <c r="I5325" s="6" t="str">
        <f>VLOOKUP(Tabla1[[#This Row],[Caja]],Originales!$I$3:$K$6,3,FALSE)</f>
        <v>Tenerife</v>
      </c>
      <c r="J5325" s="9" t="str">
        <f>VLOOKUP(Tabla1[[#This Row],[CodigoEmpleado]],Originales!$M$3:$P$13,2,FALSE)</f>
        <v>Toño</v>
      </c>
      <c r="K5325" s="10">
        <f>YEAR(Tabla1[[#This Row],[Fecha]])</f>
        <v>2012</v>
      </c>
      <c r="L5325" s="11">
        <f>MONTH(Tabla1[[#This Row],[Fecha]])</f>
        <v>12</v>
      </c>
      <c r="M5325" s="11">
        <f>DAY(Tabla1[[#This Row],[Fecha]])</f>
        <v>19</v>
      </c>
      <c r="N5325" s="11">
        <f>WEEKDAY(Tabla1[[#This Row],[Fecha]],2)</f>
        <v>3</v>
      </c>
      <c r="O5325" s="11" t="str">
        <f t="shared" si="83"/>
        <v>Miércoles</v>
      </c>
    </row>
    <row r="5326" spans="1:15" x14ac:dyDescent="0.25">
      <c r="A5326" s="4">
        <v>41262</v>
      </c>
      <c r="B5326">
        <v>3</v>
      </c>
      <c r="C5326">
        <v>1</v>
      </c>
      <c r="D5326" s="5" t="s">
        <v>24</v>
      </c>
      <c r="E5326" s="6">
        <v>583.36</v>
      </c>
      <c r="F5326" s="6">
        <v>929.72</v>
      </c>
      <c r="G5326" s="6">
        <v>1513.08</v>
      </c>
      <c r="H5326" s="6" t="str">
        <f>VLOOKUP(Tabla1[[#This Row],[Caja]],Originales!$I$3:$K$6,2,FALSE)</f>
        <v>Las Canteras</v>
      </c>
      <c r="I5326" s="6" t="str">
        <f>VLOOKUP(Tabla1[[#This Row],[Caja]],Originales!$I$3:$K$6,3,FALSE)</f>
        <v>Las Palmas</v>
      </c>
      <c r="J5326" s="9" t="str">
        <f>VLOOKUP(Tabla1[[#This Row],[CodigoEmpleado]],Originales!$M$3:$P$13,2,FALSE)</f>
        <v>Ana</v>
      </c>
      <c r="K5326" s="10">
        <f>YEAR(Tabla1[[#This Row],[Fecha]])</f>
        <v>2012</v>
      </c>
      <c r="L5326" s="11">
        <f>MONTH(Tabla1[[#This Row],[Fecha]])</f>
        <v>12</v>
      </c>
      <c r="M5326" s="11">
        <f>DAY(Tabla1[[#This Row],[Fecha]])</f>
        <v>19</v>
      </c>
      <c r="N5326" s="11">
        <f>WEEKDAY(Tabla1[[#This Row],[Fecha]],2)</f>
        <v>3</v>
      </c>
      <c r="O5326" s="11" t="str">
        <f t="shared" si="83"/>
        <v>Miércoles</v>
      </c>
    </row>
    <row r="5327" spans="1:15" x14ac:dyDescent="0.25">
      <c r="A5327" s="4">
        <v>41262</v>
      </c>
      <c r="B5327">
        <v>3</v>
      </c>
      <c r="C5327">
        <v>2</v>
      </c>
      <c r="D5327" s="5" t="s">
        <v>30</v>
      </c>
      <c r="E5327" s="6">
        <v>753.72</v>
      </c>
      <c r="F5327" s="6">
        <v>1197.32</v>
      </c>
      <c r="G5327" s="6">
        <v>1951.04</v>
      </c>
      <c r="H5327" s="6" t="str">
        <f>VLOOKUP(Tabla1[[#This Row],[Caja]],Originales!$I$3:$K$6,2,FALSE)</f>
        <v>Las Canteras</v>
      </c>
      <c r="I5327" s="6" t="str">
        <f>VLOOKUP(Tabla1[[#This Row],[Caja]],Originales!$I$3:$K$6,3,FALSE)</f>
        <v>Las Palmas</v>
      </c>
      <c r="J5327" s="9" t="str">
        <f>VLOOKUP(Tabla1[[#This Row],[CodigoEmpleado]],Originales!$M$3:$P$13,2,FALSE)</f>
        <v>Juan</v>
      </c>
      <c r="K5327" s="10">
        <f>YEAR(Tabla1[[#This Row],[Fecha]])</f>
        <v>2012</v>
      </c>
      <c r="L5327" s="11">
        <f>MONTH(Tabla1[[#This Row],[Fecha]])</f>
        <v>12</v>
      </c>
      <c r="M5327" s="11">
        <f>DAY(Tabla1[[#This Row],[Fecha]])</f>
        <v>19</v>
      </c>
      <c r="N5327" s="11">
        <f>WEEKDAY(Tabla1[[#This Row],[Fecha]],2)</f>
        <v>3</v>
      </c>
      <c r="O5327" s="11" t="str">
        <f t="shared" si="83"/>
        <v>Miércoles</v>
      </c>
    </row>
    <row r="5328" spans="1:15" x14ac:dyDescent="0.25">
      <c r="A5328" s="4">
        <v>41262</v>
      </c>
      <c r="B5328">
        <v>4</v>
      </c>
      <c r="C5328">
        <v>1</v>
      </c>
      <c r="D5328" s="5" t="s">
        <v>16</v>
      </c>
      <c r="E5328" s="6">
        <v>603.87</v>
      </c>
      <c r="F5328" s="6">
        <v>967.75</v>
      </c>
      <c r="G5328" s="6">
        <v>1571.62</v>
      </c>
      <c r="H5328" s="6" t="str">
        <f>VLOOKUP(Tabla1[[#This Row],[Caja]],Originales!$I$3:$K$6,2,FALSE)</f>
        <v>Telde</v>
      </c>
      <c r="I5328" s="6" t="str">
        <f>VLOOKUP(Tabla1[[#This Row],[Caja]],Originales!$I$3:$K$6,3,FALSE)</f>
        <v>Las Palmas</v>
      </c>
      <c r="J5328" s="9" t="str">
        <f>VLOOKUP(Tabla1[[#This Row],[CodigoEmpleado]],Originales!$M$3:$P$13,2,FALSE)</f>
        <v>Jorge</v>
      </c>
      <c r="K5328" s="10">
        <f>YEAR(Tabla1[[#This Row],[Fecha]])</f>
        <v>2012</v>
      </c>
      <c r="L5328" s="11">
        <f>MONTH(Tabla1[[#This Row],[Fecha]])</f>
        <v>12</v>
      </c>
      <c r="M5328" s="11">
        <f>DAY(Tabla1[[#This Row],[Fecha]])</f>
        <v>19</v>
      </c>
      <c r="N5328" s="11">
        <f>WEEKDAY(Tabla1[[#This Row],[Fecha]],2)</f>
        <v>3</v>
      </c>
      <c r="O5328" s="11" t="str">
        <f t="shared" si="83"/>
        <v>Miércoles</v>
      </c>
    </row>
    <row r="5329" spans="1:15" x14ac:dyDescent="0.25">
      <c r="A5329" s="4">
        <v>41262</v>
      </c>
      <c r="B5329">
        <v>4</v>
      </c>
      <c r="C5329">
        <v>2</v>
      </c>
      <c r="D5329" s="5" t="s">
        <v>22</v>
      </c>
      <c r="E5329" s="6">
        <v>730.03</v>
      </c>
      <c r="F5329" s="6">
        <v>1273.1300000000001</v>
      </c>
      <c r="G5329" s="6">
        <v>2003.16</v>
      </c>
      <c r="H5329" s="6" t="str">
        <f>VLOOKUP(Tabla1[[#This Row],[Caja]],Originales!$I$3:$K$6,2,FALSE)</f>
        <v>Telde</v>
      </c>
      <c r="I5329" s="6" t="str">
        <f>VLOOKUP(Tabla1[[#This Row],[Caja]],Originales!$I$3:$K$6,3,FALSE)</f>
        <v>Las Palmas</v>
      </c>
      <c r="J5329" s="9" t="str">
        <f>VLOOKUP(Tabla1[[#This Row],[CodigoEmpleado]],Originales!$M$3:$P$13,2,FALSE)</f>
        <v>Paco</v>
      </c>
      <c r="K5329" s="10">
        <f>YEAR(Tabla1[[#This Row],[Fecha]])</f>
        <v>2012</v>
      </c>
      <c r="L5329" s="11">
        <f>MONTH(Tabla1[[#This Row],[Fecha]])</f>
        <v>12</v>
      </c>
      <c r="M5329" s="11">
        <f>DAY(Tabla1[[#This Row],[Fecha]])</f>
        <v>19</v>
      </c>
      <c r="N5329" s="11">
        <f>WEEKDAY(Tabla1[[#This Row],[Fecha]],2)</f>
        <v>3</v>
      </c>
      <c r="O5329" s="11" t="str">
        <f t="shared" si="83"/>
        <v>Miércoles</v>
      </c>
    </row>
    <row r="5330" spans="1:15" x14ac:dyDescent="0.25">
      <c r="A5330" s="4">
        <v>41263</v>
      </c>
      <c r="B5330">
        <v>1</v>
      </c>
      <c r="C5330">
        <v>1</v>
      </c>
      <c r="D5330" s="5" t="s">
        <v>27</v>
      </c>
      <c r="E5330" s="6">
        <v>601.23</v>
      </c>
      <c r="F5330" s="6">
        <v>1065.92</v>
      </c>
      <c r="G5330" s="6">
        <v>1667.15</v>
      </c>
      <c r="H5330" s="6" t="str">
        <f>VLOOKUP(Tabla1[[#This Row],[Caja]],Originales!$I$3:$K$6,2,FALSE)</f>
        <v>Tenerife Norte</v>
      </c>
      <c r="I5330" s="6" t="str">
        <f>VLOOKUP(Tabla1[[#This Row],[Caja]],Originales!$I$3:$K$6,3,FALSE)</f>
        <v>Tenerife</v>
      </c>
      <c r="J5330" s="9" t="str">
        <f>VLOOKUP(Tabla1[[#This Row],[CodigoEmpleado]],Originales!$M$3:$P$13,2,FALSE)</f>
        <v>Bea</v>
      </c>
      <c r="K5330" s="10">
        <f>YEAR(Tabla1[[#This Row],[Fecha]])</f>
        <v>2012</v>
      </c>
      <c r="L5330" s="11">
        <f>MONTH(Tabla1[[#This Row],[Fecha]])</f>
        <v>12</v>
      </c>
      <c r="M5330" s="11">
        <f>DAY(Tabla1[[#This Row],[Fecha]])</f>
        <v>20</v>
      </c>
      <c r="N5330" s="11">
        <f>WEEKDAY(Tabla1[[#This Row],[Fecha]],2)</f>
        <v>4</v>
      </c>
      <c r="O5330" s="11" t="str">
        <f t="shared" si="83"/>
        <v>Jueves</v>
      </c>
    </row>
    <row r="5331" spans="1:15" x14ac:dyDescent="0.25">
      <c r="A5331" s="4">
        <v>41263</v>
      </c>
      <c r="B5331">
        <v>1</v>
      </c>
      <c r="C5331">
        <v>2</v>
      </c>
      <c r="D5331" s="5" t="s">
        <v>32</v>
      </c>
      <c r="E5331" s="6">
        <v>601.87</v>
      </c>
      <c r="F5331" s="6">
        <v>926.17</v>
      </c>
      <c r="G5331" s="6">
        <v>1528.04</v>
      </c>
      <c r="H5331" s="6" t="str">
        <f>VLOOKUP(Tabla1[[#This Row],[Caja]],Originales!$I$3:$K$6,2,FALSE)</f>
        <v>Tenerife Norte</v>
      </c>
      <c r="I5331" s="6" t="str">
        <f>VLOOKUP(Tabla1[[#This Row],[Caja]],Originales!$I$3:$K$6,3,FALSE)</f>
        <v>Tenerife</v>
      </c>
      <c r="J5331" s="9" t="str">
        <f>VLOOKUP(Tabla1[[#This Row],[CodigoEmpleado]],Originales!$M$3:$P$13,2,FALSE)</f>
        <v>Ana</v>
      </c>
      <c r="K5331" s="10">
        <f>YEAR(Tabla1[[#This Row],[Fecha]])</f>
        <v>2012</v>
      </c>
      <c r="L5331" s="11">
        <f>MONTH(Tabla1[[#This Row],[Fecha]])</f>
        <v>12</v>
      </c>
      <c r="M5331" s="11">
        <f>DAY(Tabla1[[#This Row],[Fecha]])</f>
        <v>20</v>
      </c>
      <c r="N5331" s="11">
        <f>WEEKDAY(Tabla1[[#This Row],[Fecha]],2)</f>
        <v>4</v>
      </c>
      <c r="O5331" s="11" t="str">
        <f t="shared" si="83"/>
        <v>Jueves</v>
      </c>
    </row>
    <row r="5332" spans="1:15" x14ac:dyDescent="0.25">
      <c r="A5332" s="4">
        <v>41263</v>
      </c>
      <c r="B5332">
        <v>2</v>
      </c>
      <c r="C5332">
        <v>1</v>
      </c>
      <c r="D5332" s="5" t="s">
        <v>37</v>
      </c>
      <c r="E5332" s="6">
        <v>622.53</v>
      </c>
      <c r="F5332" s="6">
        <v>1054.53</v>
      </c>
      <c r="G5332" s="6">
        <v>1677.06</v>
      </c>
      <c r="H5332" s="6" t="str">
        <f>VLOOKUP(Tabla1[[#This Row],[Caja]],Originales!$I$3:$K$6,2,FALSE)</f>
        <v>Tenerife Sur</v>
      </c>
      <c r="I5332" s="6" t="str">
        <f>VLOOKUP(Tabla1[[#This Row],[Caja]],Originales!$I$3:$K$6,3,FALSE)</f>
        <v>Tenerife</v>
      </c>
      <c r="J5332" s="9" t="str">
        <f>VLOOKUP(Tabla1[[#This Row],[CodigoEmpleado]],Originales!$M$3:$P$13,2,FALSE)</f>
        <v>Luis</v>
      </c>
      <c r="K5332" s="10">
        <f>YEAR(Tabla1[[#This Row],[Fecha]])</f>
        <v>2012</v>
      </c>
      <c r="L5332" s="11">
        <f>MONTH(Tabla1[[#This Row],[Fecha]])</f>
        <v>12</v>
      </c>
      <c r="M5332" s="11">
        <f>DAY(Tabla1[[#This Row],[Fecha]])</f>
        <v>20</v>
      </c>
      <c r="N5332" s="11">
        <f>WEEKDAY(Tabla1[[#This Row],[Fecha]],2)</f>
        <v>4</v>
      </c>
      <c r="O5332" s="11" t="str">
        <f t="shared" si="83"/>
        <v>Jueves</v>
      </c>
    </row>
    <row r="5333" spans="1:15" x14ac:dyDescent="0.25">
      <c r="A5333" s="4">
        <v>41263</v>
      </c>
      <c r="B5333">
        <v>2</v>
      </c>
      <c r="C5333">
        <v>2</v>
      </c>
      <c r="D5333" s="5" t="s">
        <v>40</v>
      </c>
      <c r="E5333" s="6">
        <v>706.43</v>
      </c>
      <c r="F5333" s="6">
        <v>1060.3900000000001</v>
      </c>
      <c r="G5333" s="6">
        <v>1766.82</v>
      </c>
      <c r="H5333" s="6" t="str">
        <f>VLOOKUP(Tabla1[[#This Row],[Caja]],Originales!$I$3:$K$6,2,FALSE)</f>
        <v>Tenerife Sur</v>
      </c>
      <c r="I5333" s="6" t="str">
        <f>VLOOKUP(Tabla1[[#This Row],[Caja]],Originales!$I$3:$K$6,3,FALSE)</f>
        <v>Tenerife</v>
      </c>
      <c r="J5333" s="9" t="str">
        <f>VLOOKUP(Tabla1[[#This Row],[CodigoEmpleado]],Originales!$M$3:$P$13,2,FALSE)</f>
        <v>Pepe</v>
      </c>
      <c r="K5333" s="10">
        <f>YEAR(Tabla1[[#This Row],[Fecha]])</f>
        <v>2012</v>
      </c>
      <c r="L5333" s="11">
        <f>MONTH(Tabla1[[#This Row],[Fecha]])</f>
        <v>12</v>
      </c>
      <c r="M5333" s="11">
        <f>DAY(Tabla1[[#This Row],[Fecha]])</f>
        <v>20</v>
      </c>
      <c r="N5333" s="11">
        <f>WEEKDAY(Tabla1[[#This Row],[Fecha]],2)</f>
        <v>4</v>
      </c>
      <c r="O5333" s="11" t="str">
        <f t="shared" si="83"/>
        <v>Jueves</v>
      </c>
    </row>
    <row r="5334" spans="1:15" x14ac:dyDescent="0.25">
      <c r="A5334" s="4">
        <v>41263</v>
      </c>
      <c r="B5334">
        <v>3</v>
      </c>
      <c r="C5334">
        <v>1</v>
      </c>
      <c r="D5334" s="5" t="s">
        <v>41</v>
      </c>
      <c r="E5334" s="6">
        <v>626.54999999999995</v>
      </c>
      <c r="F5334" s="6">
        <v>982.82</v>
      </c>
      <c r="G5334" s="6">
        <v>1609.37</v>
      </c>
      <c r="H5334" s="6" t="str">
        <f>VLOOKUP(Tabla1[[#This Row],[Caja]],Originales!$I$3:$K$6,2,FALSE)</f>
        <v>Las Canteras</v>
      </c>
      <c r="I5334" s="6" t="str">
        <f>VLOOKUP(Tabla1[[#This Row],[Caja]],Originales!$I$3:$K$6,3,FALSE)</f>
        <v>Las Palmas</v>
      </c>
      <c r="J5334" s="9" t="str">
        <f>VLOOKUP(Tabla1[[#This Row],[CodigoEmpleado]],Originales!$M$3:$P$13,2,FALSE)</f>
        <v>Javi</v>
      </c>
      <c r="K5334" s="10">
        <f>YEAR(Tabla1[[#This Row],[Fecha]])</f>
        <v>2012</v>
      </c>
      <c r="L5334" s="11">
        <f>MONTH(Tabla1[[#This Row],[Fecha]])</f>
        <v>12</v>
      </c>
      <c r="M5334" s="11">
        <f>DAY(Tabla1[[#This Row],[Fecha]])</f>
        <v>20</v>
      </c>
      <c r="N5334" s="11">
        <f>WEEKDAY(Tabla1[[#This Row],[Fecha]],2)</f>
        <v>4</v>
      </c>
      <c r="O5334" s="11" t="str">
        <f t="shared" si="83"/>
        <v>Jueves</v>
      </c>
    </row>
    <row r="5335" spans="1:15" x14ac:dyDescent="0.25">
      <c r="A5335" s="4">
        <v>41263</v>
      </c>
      <c r="B5335">
        <v>3</v>
      </c>
      <c r="C5335">
        <v>2</v>
      </c>
      <c r="D5335" s="5" t="s">
        <v>43</v>
      </c>
      <c r="E5335" s="6">
        <v>624.04</v>
      </c>
      <c r="F5335" s="6">
        <v>1026.4100000000001</v>
      </c>
      <c r="G5335" s="6">
        <v>1650.45</v>
      </c>
      <c r="H5335" s="6" t="str">
        <f>VLOOKUP(Tabla1[[#This Row],[Caja]],Originales!$I$3:$K$6,2,FALSE)</f>
        <v>Las Canteras</v>
      </c>
      <c r="I5335" s="6" t="str">
        <f>VLOOKUP(Tabla1[[#This Row],[Caja]],Originales!$I$3:$K$6,3,FALSE)</f>
        <v>Las Palmas</v>
      </c>
      <c r="J5335" s="9" t="str">
        <f>VLOOKUP(Tabla1[[#This Row],[CodigoEmpleado]],Originales!$M$3:$P$13,2,FALSE)</f>
        <v>Jose</v>
      </c>
      <c r="K5335" s="10">
        <f>YEAR(Tabla1[[#This Row],[Fecha]])</f>
        <v>2012</v>
      </c>
      <c r="L5335" s="11">
        <f>MONTH(Tabla1[[#This Row],[Fecha]])</f>
        <v>12</v>
      </c>
      <c r="M5335" s="11">
        <f>DAY(Tabla1[[#This Row],[Fecha]])</f>
        <v>20</v>
      </c>
      <c r="N5335" s="11">
        <f>WEEKDAY(Tabla1[[#This Row],[Fecha]],2)</f>
        <v>4</v>
      </c>
      <c r="O5335" s="11" t="str">
        <f t="shared" si="83"/>
        <v>Jueves</v>
      </c>
    </row>
    <row r="5336" spans="1:15" x14ac:dyDescent="0.25">
      <c r="A5336" s="4">
        <v>41263</v>
      </c>
      <c r="B5336">
        <v>4</v>
      </c>
      <c r="C5336">
        <v>1</v>
      </c>
      <c r="D5336" s="5" t="s">
        <v>47</v>
      </c>
      <c r="E5336" s="6">
        <v>676.47</v>
      </c>
      <c r="F5336" s="6">
        <v>1051.01</v>
      </c>
      <c r="G5336" s="6">
        <v>1727.48</v>
      </c>
      <c r="H5336" s="6" t="str">
        <f>VLOOKUP(Tabla1[[#This Row],[Caja]],Originales!$I$3:$K$6,2,FALSE)</f>
        <v>Telde</v>
      </c>
      <c r="I5336" s="6" t="str">
        <f>VLOOKUP(Tabla1[[#This Row],[Caja]],Originales!$I$3:$K$6,3,FALSE)</f>
        <v>Las Palmas</v>
      </c>
      <c r="J5336" s="9" t="str">
        <f>VLOOKUP(Tabla1[[#This Row],[CodigoEmpleado]],Originales!$M$3:$P$13,2,FALSE)</f>
        <v>Toño</v>
      </c>
      <c r="K5336" s="10">
        <f>YEAR(Tabla1[[#This Row],[Fecha]])</f>
        <v>2012</v>
      </c>
      <c r="L5336" s="11">
        <f>MONTH(Tabla1[[#This Row],[Fecha]])</f>
        <v>12</v>
      </c>
      <c r="M5336" s="11">
        <f>DAY(Tabla1[[#This Row],[Fecha]])</f>
        <v>20</v>
      </c>
      <c r="N5336" s="11">
        <f>WEEKDAY(Tabla1[[#This Row],[Fecha]],2)</f>
        <v>4</v>
      </c>
      <c r="O5336" s="11" t="str">
        <f t="shared" si="83"/>
        <v>Jueves</v>
      </c>
    </row>
    <row r="5337" spans="1:15" x14ac:dyDescent="0.25">
      <c r="A5337" s="4">
        <v>41263</v>
      </c>
      <c r="B5337">
        <v>4</v>
      </c>
      <c r="C5337">
        <v>2</v>
      </c>
      <c r="D5337" s="5" t="s">
        <v>24</v>
      </c>
      <c r="E5337" s="6">
        <v>665.24</v>
      </c>
      <c r="F5337" s="6">
        <v>1114.3399999999999</v>
      </c>
      <c r="G5337" s="6">
        <v>1779.58</v>
      </c>
      <c r="H5337" s="6" t="str">
        <f>VLOOKUP(Tabla1[[#This Row],[Caja]],Originales!$I$3:$K$6,2,FALSE)</f>
        <v>Telde</v>
      </c>
      <c r="I5337" s="6" t="str">
        <f>VLOOKUP(Tabla1[[#This Row],[Caja]],Originales!$I$3:$K$6,3,FALSE)</f>
        <v>Las Palmas</v>
      </c>
      <c r="J5337" s="9" t="str">
        <f>VLOOKUP(Tabla1[[#This Row],[CodigoEmpleado]],Originales!$M$3:$P$13,2,FALSE)</f>
        <v>Ana</v>
      </c>
      <c r="K5337" s="10">
        <f>YEAR(Tabla1[[#This Row],[Fecha]])</f>
        <v>2012</v>
      </c>
      <c r="L5337" s="11">
        <f>MONTH(Tabla1[[#This Row],[Fecha]])</f>
        <v>12</v>
      </c>
      <c r="M5337" s="11">
        <f>DAY(Tabla1[[#This Row],[Fecha]])</f>
        <v>20</v>
      </c>
      <c r="N5337" s="11">
        <f>WEEKDAY(Tabla1[[#This Row],[Fecha]],2)</f>
        <v>4</v>
      </c>
      <c r="O5337" s="11" t="str">
        <f t="shared" si="83"/>
        <v>Jueves</v>
      </c>
    </row>
    <row r="5338" spans="1:15" x14ac:dyDescent="0.25">
      <c r="A5338" s="4">
        <v>41264</v>
      </c>
      <c r="B5338">
        <v>1</v>
      </c>
      <c r="C5338">
        <v>1</v>
      </c>
      <c r="D5338" s="5" t="s">
        <v>30</v>
      </c>
      <c r="E5338" s="6">
        <v>639.38</v>
      </c>
      <c r="F5338" s="6">
        <v>1026.29</v>
      </c>
      <c r="G5338" s="6">
        <v>1665.67</v>
      </c>
      <c r="H5338" s="6" t="str">
        <f>VLOOKUP(Tabla1[[#This Row],[Caja]],Originales!$I$3:$K$6,2,FALSE)</f>
        <v>Tenerife Norte</v>
      </c>
      <c r="I5338" s="6" t="str">
        <f>VLOOKUP(Tabla1[[#This Row],[Caja]],Originales!$I$3:$K$6,3,FALSE)</f>
        <v>Tenerife</v>
      </c>
      <c r="J5338" s="9" t="str">
        <f>VLOOKUP(Tabla1[[#This Row],[CodigoEmpleado]],Originales!$M$3:$P$13,2,FALSE)</f>
        <v>Juan</v>
      </c>
      <c r="K5338" s="10">
        <f>YEAR(Tabla1[[#This Row],[Fecha]])</f>
        <v>2012</v>
      </c>
      <c r="L5338" s="11">
        <f>MONTH(Tabla1[[#This Row],[Fecha]])</f>
        <v>12</v>
      </c>
      <c r="M5338" s="11">
        <f>DAY(Tabla1[[#This Row],[Fecha]])</f>
        <v>21</v>
      </c>
      <c r="N5338" s="11">
        <f>WEEKDAY(Tabla1[[#This Row],[Fecha]],2)</f>
        <v>5</v>
      </c>
      <c r="O5338" s="11" t="str">
        <f t="shared" si="83"/>
        <v>Viernes</v>
      </c>
    </row>
    <row r="5339" spans="1:15" x14ac:dyDescent="0.25">
      <c r="A5339" s="4">
        <v>41264</v>
      </c>
      <c r="B5339">
        <v>1</v>
      </c>
      <c r="C5339">
        <v>2</v>
      </c>
      <c r="D5339" s="5" t="s">
        <v>16</v>
      </c>
      <c r="E5339" s="6">
        <v>610.66</v>
      </c>
      <c r="F5339" s="6">
        <v>1082.58</v>
      </c>
      <c r="G5339" s="6">
        <v>1693.24</v>
      </c>
      <c r="H5339" s="6" t="str">
        <f>VLOOKUP(Tabla1[[#This Row],[Caja]],Originales!$I$3:$K$6,2,FALSE)</f>
        <v>Tenerife Norte</v>
      </c>
      <c r="I5339" s="6" t="str">
        <f>VLOOKUP(Tabla1[[#This Row],[Caja]],Originales!$I$3:$K$6,3,FALSE)</f>
        <v>Tenerife</v>
      </c>
      <c r="J5339" s="9" t="str">
        <f>VLOOKUP(Tabla1[[#This Row],[CodigoEmpleado]],Originales!$M$3:$P$13,2,FALSE)</f>
        <v>Jorge</v>
      </c>
      <c r="K5339" s="10">
        <f>YEAR(Tabla1[[#This Row],[Fecha]])</f>
        <v>2012</v>
      </c>
      <c r="L5339" s="11">
        <f>MONTH(Tabla1[[#This Row],[Fecha]])</f>
        <v>12</v>
      </c>
      <c r="M5339" s="11">
        <f>DAY(Tabla1[[#This Row],[Fecha]])</f>
        <v>21</v>
      </c>
      <c r="N5339" s="11">
        <f>WEEKDAY(Tabla1[[#This Row],[Fecha]],2)</f>
        <v>5</v>
      </c>
      <c r="O5339" s="11" t="str">
        <f t="shared" si="83"/>
        <v>Viernes</v>
      </c>
    </row>
    <row r="5340" spans="1:15" x14ac:dyDescent="0.25">
      <c r="A5340" s="4">
        <v>41264</v>
      </c>
      <c r="B5340">
        <v>2</v>
      </c>
      <c r="C5340">
        <v>1</v>
      </c>
      <c r="D5340" s="5" t="s">
        <v>22</v>
      </c>
      <c r="E5340" s="6">
        <v>541.36</v>
      </c>
      <c r="F5340" s="6">
        <v>1001.57</v>
      </c>
      <c r="G5340" s="6">
        <v>1542.93</v>
      </c>
      <c r="H5340" s="6" t="str">
        <f>VLOOKUP(Tabla1[[#This Row],[Caja]],Originales!$I$3:$K$6,2,FALSE)</f>
        <v>Tenerife Sur</v>
      </c>
      <c r="I5340" s="6" t="str">
        <f>VLOOKUP(Tabla1[[#This Row],[Caja]],Originales!$I$3:$K$6,3,FALSE)</f>
        <v>Tenerife</v>
      </c>
      <c r="J5340" s="9" t="str">
        <f>VLOOKUP(Tabla1[[#This Row],[CodigoEmpleado]],Originales!$M$3:$P$13,2,FALSE)</f>
        <v>Paco</v>
      </c>
      <c r="K5340" s="10">
        <f>YEAR(Tabla1[[#This Row],[Fecha]])</f>
        <v>2012</v>
      </c>
      <c r="L5340" s="11">
        <f>MONTH(Tabla1[[#This Row],[Fecha]])</f>
        <v>12</v>
      </c>
      <c r="M5340" s="11">
        <f>DAY(Tabla1[[#This Row],[Fecha]])</f>
        <v>21</v>
      </c>
      <c r="N5340" s="11">
        <f>WEEKDAY(Tabla1[[#This Row],[Fecha]],2)</f>
        <v>5</v>
      </c>
      <c r="O5340" s="11" t="str">
        <f t="shared" si="83"/>
        <v>Viernes</v>
      </c>
    </row>
    <row r="5341" spans="1:15" x14ac:dyDescent="0.25">
      <c r="A5341" s="4">
        <v>41264</v>
      </c>
      <c r="B5341">
        <v>2</v>
      </c>
      <c r="C5341">
        <v>2</v>
      </c>
      <c r="D5341" s="5" t="s">
        <v>27</v>
      </c>
      <c r="E5341" s="6">
        <v>672.38</v>
      </c>
      <c r="F5341" s="6">
        <v>1081.9100000000001</v>
      </c>
      <c r="G5341" s="6">
        <v>1754.29</v>
      </c>
      <c r="H5341" s="6" t="str">
        <f>VLOOKUP(Tabla1[[#This Row],[Caja]],Originales!$I$3:$K$6,2,FALSE)</f>
        <v>Tenerife Sur</v>
      </c>
      <c r="I5341" s="6" t="str">
        <f>VLOOKUP(Tabla1[[#This Row],[Caja]],Originales!$I$3:$K$6,3,FALSE)</f>
        <v>Tenerife</v>
      </c>
      <c r="J5341" s="9" t="str">
        <f>VLOOKUP(Tabla1[[#This Row],[CodigoEmpleado]],Originales!$M$3:$P$13,2,FALSE)</f>
        <v>Bea</v>
      </c>
      <c r="K5341" s="10">
        <f>YEAR(Tabla1[[#This Row],[Fecha]])</f>
        <v>2012</v>
      </c>
      <c r="L5341" s="11">
        <f>MONTH(Tabla1[[#This Row],[Fecha]])</f>
        <v>12</v>
      </c>
      <c r="M5341" s="11">
        <f>DAY(Tabla1[[#This Row],[Fecha]])</f>
        <v>21</v>
      </c>
      <c r="N5341" s="11">
        <f>WEEKDAY(Tabla1[[#This Row],[Fecha]],2)</f>
        <v>5</v>
      </c>
      <c r="O5341" s="11" t="str">
        <f t="shared" si="83"/>
        <v>Viernes</v>
      </c>
    </row>
    <row r="5342" spans="1:15" x14ac:dyDescent="0.25">
      <c r="A5342" s="4">
        <v>41264</v>
      </c>
      <c r="B5342">
        <v>3</v>
      </c>
      <c r="C5342">
        <v>1</v>
      </c>
      <c r="D5342" s="5" t="s">
        <v>32</v>
      </c>
      <c r="E5342" s="6">
        <v>634.27</v>
      </c>
      <c r="F5342" s="6">
        <v>977.43</v>
      </c>
      <c r="G5342" s="6">
        <v>1611.7</v>
      </c>
      <c r="H5342" s="6" t="str">
        <f>VLOOKUP(Tabla1[[#This Row],[Caja]],Originales!$I$3:$K$6,2,FALSE)</f>
        <v>Las Canteras</v>
      </c>
      <c r="I5342" s="6" t="str">
        <f>VLOOKUP(Tabla1[[#This Row],[Caja]],Originales!$I$3:$K$6,3,FALSE)</f>
        <v>Las Palmas</v>
      </c>
      <c r="J5342" s="9" t="str">
        <f>VLOOKUP(Tabla1[[#This Row],[CodigoEmpleado]],Originales!$M$3:$P$13,2,FALSE)</f>
        <v>Ana</v>
      </c>
      <c r="K5342" s="10">
        <f>YEAR(Tabla1[[#This Row],[Fecha]])</f>
        <v>2012</v>
      </c>
      <c r="L5342" s="11">
        <f>MONTH(Tabla1[[#This Row],[Fecha]])</f>
        <v>12</v>
      </c>
      <c r="M5342" s="11">
        <f>DAY(Tabla1[[#This Row],[Fecha]])</f>
        <v>21</v>
      </c>
      <c r="N5342" s="11">
        <f>WEEKDAY(Tabla1[[#This Row],[Fecha]],2)</f>
        <v>5</v>
      </c>
      <c r="O5342" s="11" t="str">
        <f t="shared" si="83"/>
        <v>Viernes</v>
      </c>
    </row>
    <row r="5343" spans="1:15" x14ac:dyDescent="0.25">
      <c r="A5343" s="4">
        <v>41264</v>
      </c>
      <c r="B5343">
        <v>3</v>
      </c>
      <c r="C5343">
        <v>2</v>
      </c>
      <c r="D5343" s="5" t="s">
        <v>37</v>
      </c>
      <c r="E5343" s="6">
        <v>702.9</v>
      </c>
      <c r="F5343" s="6">
        <v>1272.4100000000001</v>
      </c>
      <c r="G5343" s="6">
        <v>1975.31</v>
      </c>
      <c r="H5343" s="6" t="str">
        <f>VLOOKUP(Tabla1[[#This Row],[Caja]],Originales!$I$3:$K$6,2,FALSE)</f>
        <v>Las Canteras</v>
      </c>
      <c r="I5343" s="6" t="str">
        <f>VLOOKUP(Tabla1[[#This Row],[Caja]],Originales!$I$3:$K$6,3,FALSE)</f>
        <v>Las Palmas</v>
      </c>
      <c r="J5343" s="9" t="str">
        <f>VLOOKUP(Tabla1[[#This Row],[CodigoEmpleado]],Originales!$M$3:$P$13,2,FALSE)</f>
        <v>Luis</v>
      </c>
      <c r="K5343" s="10">
        <f>YEAR(Tabla1[[#This Row],[Fecha]])</f>
        <v>2012</v>
      </c>
      <c r="L5343" s="11">
        <f>MONTH(Tabla1[[#This Row],[Fecha]])</f>
        <v>12</v>
      </c>
      <c r="M5343" s="11">
        <f>DAY(Tabla1[[#This Row],[Fecha]])</f>
        <v>21</v>
      </c>
      <c r="N5343" s="11">
        <f>WEEKDAY(Tabla1[[#This Row],[Fecha]],2)</f>
        <v>5</v>
      </c>
      <c r="O5343" s="11" t="str">
        <f t="shared" si="83"/>
        <v>Viernes</v>
      </c>
    </row>
    <row r="5344" spans="1:15" x14ac:dyDescent="0.25">
      <c r="A5344" s="4">
        <v>41264</v>
      </c>
      <c r="B5344">
        <v>4</v>
      </c>
      <c r="C5344">
        <v>1</v>
      </c>
      <c r="D5344" s="5" t="s">
        <v>40</v>
      </c>
      <c r="E5344" s="6">
        <v>593.91</v>
      </c>
      <c r="F5344" s="6">
        <v>971.59</v>
      </c>
      <c r="G5344" s="6">
        <v>1565.5</v>
      </c>
      <c r="H5344" s="6" t="str">
        <f>VLOOKUP(Tabla1[[#This Row],[Caja]],Originales!$I$3:$K$6,2,FALSE)</f>
        <v>Telde</v>
      </c>
      <c r="I5344" s="6" t="str">
        <f>VLOOKUP(Tabla1[[#This Row],[Caja]],Originales!$I$3:$K$6,3,FALSE)</f>
        <v>Las Palmas</v>
      </c>
      <c r="J5344" s="9" t="str">
        <f>VLOOKUP(Tabla1[[#This Row],[CodigoEmpleado]],Originales!$M$3:$P$13,2,FALSE)</f>
        <v>Pepe</v>
      </c>
      <c r="K5344" s="10">
        <f>YEAR(Tabla1[[#This Row],[Fecha]])</f>
        <v>2012</v>
      </c>
      <c r="L5344" s="11">
        <f>MONTH(Tabla1[[#This Row],[Fecha]])</f>
        <v>12</v>
      </c>
      <c r="M5344" s="11">
        <f>DAY(Tabla1[[#This Row],[Fecha]])</f>
        <v>21</v>
      </c>
      <c r="N5344" s="11">
        <f>WEEKDAY(Tabla1[[#This Row],[Fecha]],2)</f>
        <v>5</v>
      </c>
      <c r="O5344" s="11" t="str">
        <f t="shared" si="83"/>
        <v>Viernes</v>
      </c>
    </row>
    <row r="5345" spans="1:15" x14ac:dyDescent="0.25">
      <c r="A5345" s="4">
        <v>41264</v>
      </c>
      <c r="B5345">
        <v>4</v>
      </c>
      <c r="C5345">
        <v>2</v>
      </c>
      <c r="D5345" s="5" t="s">
        <v>41</v>
      </c>
      <c r="E5345" s="6">
        <v>550.91</v>
      </c>
      <c r="F5345" s="6">
        <v>998.58</v>
      </c>
      <c r="G5345" s="6">
        <v>1549.49</v>
      </c>
      <c r="H5345" s="6" t="str">
        <f>VLOOKUP(Tabla1[[#This Row],[Caja]],Originales!$I$3:$K$6,2,FALSE)</f>
        <v>Telde</v>
      </c>
      <c r="I5345" s="6" t="str">
        <f>VLOOKUP(Tabla1[[#This Row],[Caja]],Originales!$I$3:$K$6,3,FALSE)</f>
        <v>Las Palmas</v>
      </c>
      <c r="J5345" s="9" t="str">
        <f>VLOOKUP(Tabla1[[#This Row],[CodigoEmpleado]],Originales!$M$3:$P$13,2,FALSE)</f>
        <v>Javi</v>
      </c>
      <c r="K5345" s="10">
        <f>YEAR(Tabla1[[#This Row],[Fecha]])</f>
        <v>2012</v>
      </c>
      <c r="L5345" s="11">
        <f>MONTH(Tabla1[[#This Row],[Fecha]])</f>
        <v>12</v>
      </c>
      <c r="M5345" s="11">
        <f>DAY(Tabla1[[#This Row],[Fecha]])</f>
        <v>21</v>
      </c>
      <c r="N5345" s="11">
        <f>WEEKDAY(Tabla1[[#This Row],[Fecha]],2)</f>
        <v>5</v>
      </c>
      <c r="O5345" s="11" t="str">
        <f t="shared" si="83"/>
        <v>Viernes</v>
      </c>
    </row>
    <row r="5346" spans="1:15" x14ac:dyDescent="0.25">
      <c r="A5346" s="4">
        <v>41265</v>
      </c>
      <c r="B5346">
        <v>1</v>
      </c>
      <c r="C5346">
        <v>1</v>
      </c>
      <c r="D5346" s="5" t="s">
        <v>43</v>
      </c>
      <c r="E5346" s="6">
        <v>617.65</v>
      </c>
      <c r="F5346" s="6">
        <v>1060.18</v>
      </c>
      <c r="G5346" s="6">
        <v>1677.83</v>
      </c>
      <c r="H5346" s="6" t="str">
        <f>VLOOKUP(Tabla1[[#This Row],[Caja]],Originales!$I$3:$K$6,2,FALSE)</f>
        <v>Tenerife Norte</v>
      </c>
      <c r="I5346" s="6" t="str">
        <f>VLOOKUP(Tabla1[[#This Row],[Caja]],Originales!$I$3:$K$6,3,FALSE)</f>
        <v>Tenerife</v>
      </c>
      <c r="J5346" s="9" t="str">
        <f>VLOOKUP(Tabla1[[#This Row],[CodigoEmpleado]],Originales!$M$3:$P$13,2,FALSE)</f>
        <v>Jose</v>
      </c>
      <c r="K5346" s="10">
        <f>YEAR(Tabla1[[#This Row],[Fecha]])</f>
        <v>2012</v>
      </c>
      <c r="L5346" s="11">
        <f>MONTH(Tabla1[[#This Row],[Fecha]])</f>
        <v>12</v>
      </c>
      <c r="M5346" s="11">
        <f>DAY(Tabla1[[#This Row],[Fecha]])</f>
        <v>22</v>
      </c>
      <c r="N5346" s="11">
        <f>WEEKDAY(Tabla1[[#This Row],[Fecha]],2)</f>
        <v>6</v>
      </c>
      <c r="O5346" s="11" t="str">
        <f t="shared" si="83"/>
        <v>Sábado</v>
      </c>
    </row>
    <row r="5347" spans="1:15" x14ac:dyDescent="0.25">
      <c r="A5347" s="4">
        <v>41265</v>
      </c>
      <c r="B5347">
        <v>1</v>
      </c>
      <c r="C5347">
        <v>2</v>
      </c>
      <c r="D5347" s="5" t="s">
        <v>47</v>
      </c>
      <c r="E5347" s="6">
        <v>605</v>
      </c>
      <c r="F5347" s="6">
        <v>969.25</v>
      </c>
      <c r="G5347" s="6">
        <v>1574.25</v>
      </c>
      <c r="H5347" s="6" t="str">
        <f>VLOOKUP(Tabla1[[#This Row],[Caja]],Originales!$I$3:$K$6,2,FALSE)</f>
        <v>Tenerife Norte</v>
      </c>
      <c r="I5347" s="6" t="str">
        <f>VLOOKUP(Tabla1[[#This Row],[Caja]],Originales!$I$3:$K$6,3,FALSE)</f>
        <v>Tenerife</v>
      </c>
      <c r="J5347" s="9" t="str">
        <f>VLOOKUP(Tabla1[[#This Row],[CodigoEmpleado]],Originales!$M$3:$P$13,2,FALSE)</f>
        <v>Toño</v>
      </c>
      <c r="K5347" s="10">
        <f>YEAR(Tabla1[[#This Row],[Fecha]])</f>
        <v>2012</v>
      </c>
      <c r="L5347" s="11">
        <f>MONTH(Tabla1[[#This Row],[Fecha]])</f>
        <v>12</v>
      </c>
      <c r="M5347" s="11">
        <f>DAY(Tabla1[[#This Row],[Fecha]])</f>
        <v>22</v>
      </c>
      <c r="N5347" s="11">
        <f>WEEKDAY(Tabla1[[#This Row],[Fecha]],2)</f>
        <v>6</v>
      </c>
      <c r="O5347" s="11" t="str">
        <f t="shared" si="83"/>
        <v>Sábado</v>
      </c>
    </row>
    <row r="5348" spans="1:15" x14ac:dyDescent="0.25">
      <c r="A5348" s="4">
        <v>41265</v>
      </c>
      <c r="B5348">
        <v>2</v>
      </c>
      <c r="C5348">
        <v>1</v>
      </c>
      <c r="D5348" s="5" t="s">
        <v>24</v>
      </c>
      <c r="E5348" s="6">
        <v>670.56</v>
      </c>
      <c r="F5348" s="6">
        <v>1035.9000000000001</v>
      </c>
      <c r="G5348" s="6">
        <v>1706.46</v>
      </c>
      <c r="H5348" s="6" t="str">
        <f>VLOOKUP(Tabla1[[#This Row],[Caja]],Originales!$I$3:$K$6,2,FALSE)</f>
        <v>Tenerife Sur</v>
      </c>
      <c r="I5348" s="6" t="str">
        <f>VLOOKUP(Tabla1[[#This Row],[Caja]],Originales!$I$3:$K$6,3,FALSE)</f>
        <v>Tenerife</v>
      </c>
      <c r="J5348" s="9" t="str">
        <f>VLOOKUP(Tabla1[[#This Row],[CodigoEmpleado]],Originales!$M$3:$P$13,2,FALSE)</f>
        <v>Ana</v>
      </c>
      <c r="K5348" s="10">
        <f>YEAR(Tabla1[[#This Row],[Fecha]])</f>
        <v>2012</v>
      </c>
      <c r="L5348" s="11">
        <f>MONTH(Tabla1[[#This Row],[Fecha]])</f>
        <v>12</v>
      </c>
      <c r="M5348" s="11">
        <f>DAY(Tabla1[[#This Row],[Fecha]])</f>
        <v>22</v>
      </c>
      <c r="N5348" s="11">
        <f>WEEKDAY(Tabla1[[#This Row],[Fecha]],2)</f>
        <v>6</v>
      </c>
      <c r="O5348" s="11" t="str">
        <f t="shared" si="83"/>
        <v>Sábado</v>
      </c>
    </row>
    <row r="5349" spans="1:15" x14ac:dyDescent="0.25">
      <c r="A5349" s="4">
        <v>41265</v>
      </c>
      <c r="B5349">
        <v>2</v>
      </c>
      <c r="C5349">
        <v>2</v>
      </c>
      <c r="D5349" s="5" t="s">
        <v>30</v>
      </c>
      <c r="E5349" s="6">
        <v>672.05</v>
      </c>
      <c r="F5349" s="6">
        <v>1024.5899999999999</v>
      </c>
      <c r="G5349" s="6">
        <v>1696.64</v>
      </c>
      <c r="H5349" s="6" t="str">
        <f>VLOOKUP(Tabla1[[#This Row],[Caja]],Originales!$I$3:$K$6,2,FALSE)</f>
        <v>Tenerife Sur</v>
      </c>
      <c r="I5349" s="6" t="str">
        <f>VLOOKUP(Tabla1[[#This Row],[Caja]],Originales!$I$3:$K$6,3,FALSE)</f>
        <v>Tenerife</v>
      </c>
      <c r="J5349" s="9" t="str">
        <f>VLOOKUP(Tabla1[[#This Row],[CodigoEmpleado]],Originales!$M$3:$P$13,2,FALSE)</f>
        <v>Juan</v>
      </c>
      <c r="K5349" s="10">
        <f>YEAR(Tabla1[[#This Row],[Fecha]])</f>
        <v>2012</v>
      </c>
      <c r="L5349" s="11">
        <f>MONTH(Tabla1[[#This Row],[Fecha]])</f>
        <v>12</v>
      </c>
      <c r="M5349" s="11">
        <f>DAY(Tabla1[[#This Row],[Fecha]])</f>
        <v>22</v>
      </c>
      <c r="N5349" s="11">
        <f>WEEKDAY(Tabla1[[#This Row],[Fecha]],2)</f>
        <v>6</v>
      </c>
      <c r="O5349" s="11" t="str">
        <f t="shared" si="83"/>
        <v>Sábado</v>
      </c>
    </row>
    <row r="5350" spans="1:15" x14ac:dyDescent="0.25">
      <c r="A5350" s="4">
        <v>41265</v>
      </c>
      <c r="B5350">
        <v>3</v>
      </c>
      <c r="C5350">
        <v>1</v>
      </c>
      <c r="D5350" s="5" t="s">
        <v>16</v>
      </c>
      <c r="E5350" s="6">
        <v>651.95000000000005</v>
      </c>
      <c r="F5350" s="6">
        <v>1147.8499999999999</v>
      </c>
      <c r="G5350" s="6">
        <v>1799.8</v>
      </c>
      <c r="H5350" s="6" t="str">
        <f>VLOOKUP(Tabla1[[#This Row],[Caja]],Originales!$I$3:$K$6,2,FALSE)</f>
        <v>Las Canteras</v>
      </c>
      <c r="I5350" s="6" t="str">
        <f>VLOOKUP(Tabla1[[#This Row],[Caja]],Originales!$I$3:$K$6,3,FALSE)</f>
        <v>Las Palmas</v>
      </c>
      <c r="J5350" s="9" t="str">
        <f>VLOOKUP(Tabla1[[#This Row],[CodigoEmpleado]],Originales!$M$3:$P$13,2,FALSE)</f>
        <v>Jorge</v>
      </c>
      <c r="K5350" s="10">
        <f>YEAR(Tabla1[[#This Row],[Fecha]])</f>
        <v>2012</v>
      </c>
      <c r="L5350" s="11">
        <f>MONTH(Tabla1[[#This Row],[Fecha]])</f>
        <v>12</v>
      </c>
      <c r="M5350" s="11">
        <f>DAY(Tabla1[[#This Row],[Fecha]])</f>
        <v>22</v>
      </c>
      <c r="N5350" s="11">
        <f>WEEKDAY(Tabla1[[#This Row],[Fecha]],2)</f>
        <v>6</v>
      </c>
      <c r="O5350" s="11" t="str">
        <f t="shared" si="83"/>
        <v>Sábado</v>
      </c>
    </row>
    <row r="5351" spans="1:15" x14ac:dyDescent="0.25">
      <c r="A5351" s="4">
        <v>41265</v>
      </c>
      <c r="B5351">
        <v>3</v>
      </c>
      <c r="C5351">
        <v>2</v>
      </c>
      <c r="D5351" s="5" t="s">
        <v>22</v>
      </c>
      <c r="E5351" s="6">
        <v>714.98</v>
      </c>
      <c r="F5351" s="6">
        <v>1147.51</v>
      </c>
      <c r="G5351" s="6">
        <v>1862.49</v>
      </c>
      <c r="H5351" s="6" t="str">
        <f>VLOOKUP(Tabla1[[#This Row],[Caja]],Originales!$I$3:$K$6,2,FALSE)</f>
        <v>Las Canteras</v>
      </c>
      <c r="I5351" s="6" t="str">
        <f>VLOOKUP(Tabla1[[#This Row],[Caja]],Originales!$I$3:$K$6,3,FALSE)</f>
        <v>Las Palmas</v>
      </c>
      <c r="J5351" s="9" t="str">
        <f>VLOOKUP(Tabla1[[#This Row],[CodigoEmpleado]],Originales!$M$3:$P$13,2,FALSE)</f>
        <v>Paco</v>
      </c>
      <c r="K5351" s="10">
        <f>YEAR(Tabla1[[#This Row],[Fecha]])</f>
        <v>2012</v>
      </c>
      <c r="L5351" s="11">
        <f>MONTH(Tabla1[[#This Row],[Fecha]])</f>
        <v>12</v>
      </c>
      <c r="M5351" s="11">
        <f>DAY(Tabla1[[#This Row],[Fecha]])</f>
        <v>22</v>
      </c>
      <c r="N5351" s="11">
        <f>WEEKDAY(Tabla1[[#This Row],[Fecha]],2)</f>
        <v>6</v>
      </c>
      <c r="O5351" s="11" t="str">
        <f t="shared" si="83"/>
        <v>Sábado</v>
      </c>
    </row>
    <row r="5352" spans="1:15" x14ac:dyDescent="0.25">
      <c r="A5352" s="4">
        <v>41265</v>
      </c>
      <c r="B5352">
        <v>4</v>
      </c>
      <c r="C5352">
        <v>1</v>
      </c>
      <c r="D5352" s="5" t="s">
        <v>27</v>
      </c>
      <c r="E5352" s="6">
        <v>600.07000000000005</v>
      </c>
      <c r="F5352" s="6">
        <v>917.05</v>
      </c>
      <c r="G5352" s="6">
        <v>1517.12</v>
      </c>
      <c r="H5352" s="6" t="str">
        <f>VLOOKUP(Tabla1[[#This Row],[Caja]],Originales!$I$3:$K$6,2,FALSE)</f>
        <v>Telde</v>
      </c>
      <c r="I5352" s="6" t="str">
        <f>VLOOKUP(Tabla1[[#This Row],[Caja]],Originales!$I$3:$K$6,3,FALSE)</f>
        <v>Las Palmas</v>
      </c>
      <c r="J5352" s="9" t="str">
        <f>VLOOKUP(Tabla1[[#This Row],[CodigoEmpleado]],Originales!$M$3:$P$13,2,FALSE)</f>
        <v>Bea</v>
      </c>
      <c r="K5352" s="10">
        <f>YEAR(Tabla1[[#This Row],[Fecha]])</f>
        <v>2012</v>
      </c>
      <c r="L5352" s="11">
        <f>MONTH(Tabla1[[#This Row],[Fecha]])</f>
        <v>12</v>
      </c>
      <c r="M5352" s="11">
        <f>DAY(Tabla1[[#This Row],[Fecha]])</f>
        <v>22</v>
      </c>
      <c r="N5352" s="11">
        <f>WEEKDAY(Tabla1[[#This Row],[Fecha]],2)</f>
        <v>6</v>
      </c>
      <c r="O5352" s="11" t="str">
        <f t="shared" si="83"/>
        <v>Sábado</v>
      </c>
    </row>
    <row r="5353" spans="1:15" x14ac:dyDescent="0.25">
      <c r="A5353" s="4">
        <v>41265</v>
      </c>
      <c r="B5353">
        <v>4</v>
      </c>
      <c r="C5353">
        <v>2</v>
      </c>
      <c r="D5353" s="5" t="s">
        <v>32</v>
      </c>
      <c r="E5353" s="6">
        <v>584.26</v>
      </c>
      <c r="F5353" s="6">
        <v>1134.8900000000001</v>
      </c>
      <c r="G5353" s="6">
        <v>1719.15</v>
      </c>
      <c r="H5353" s="6" t="str">
        <f>VLOOKUP(Tabla1[[#This Row],[Caja]],Originales!$I$3:$K$6,2,FALSE)</f>
        <v>Telde</v>
      </c>
      <c r="I5353" s="6" t="str">
        <f>VLOOKUP(Tabla1[[#This Row],[Caja]],Originales!$I$3:$K$6,3,FALSE)</f>
        <v>Las Palmas</v>
      </c>
      <c r="J5353" s="9" t="str">
        <f>VLOOKUP(Tabla1[[#This Row],[CodigoEmpleado]],Originales!$M$3:$P$13,2,FALSE)</f>
        <v>Ana</v>
      </c>
      <c r="K5353" s="10">
        <f>YEAR(Tabla1[[#This Row],[Fecha]])</f>
        <v>2012</v>
      </c>
      <c r="L5353" s="11">
        <f>MONTH(Tabla1[[#This Row],[Fecha]])</f>
        <v>12</v>
      </c>
      <c r="M5353" s="11">
        <f>DAY(Tabla1[[#This Row],[Fecha]])</f>
        <v>22</v>
      </c>
      <c r="N5353" s="11">
        <f>WEEKDAY(Tabla1[[#This Row],[Fecha]],2)</f>
        <v>6</v>
      </c>
      <c r="O5353" s="11" t="str">
        <f t="shared" si="83"/>
        <v>Sábado</v>
      </c>
    </row>
    <row r="5354" spans="1:15" x14ac:dyDescent="0.25">
      <c r="A5354" s="4">
        <v>41266</v>
      </c>
      <c r="B5354">
        <v>1</v>
      </c>
      <c r="C5354">
        <v>1</v>
      </c>
      <c r="D5354" s="5" t="s">
        <v>37</v>
      </c>
      <c r="E5354" s="6">
        <v>657.45</v>
      </c>
      <c r="F5354" s="6">
        <v>1024.74</v>
      </c>
      <c r="G5354" s="6">
        <v>1682.19</v>
      </c>
      <c r="H5354" s="6" t="str">
        <f>VLOOKUP(Tabla1[[#This Row],[Caja]],Originales!$I$3:$K$6,2,FALSE)</f>
        <v>Tenerife Norte</v>
      </c>
      <c r="I5354" s="6" t="str">
        <f>VLOOKUP(Tabla1[[#This Row],[Caja]],Originales!$I$3:$K$6,3,FALSE)</f>
        <v>Tenerife</v>
      </c>
      <c r="J5354" s="9" t="str">
        <f>VLOOKUP(Tabla1[[#This Row],[CodigoEmpleado]],Originales!$M$3:$P$13,2,FALSE)</f>
        <v>Luis</v>
      </c>
      <c r="K5354" s="10">
        <f>YEAR(Tabla1[[#This Row],[Fecha]])</f>
        <v>2012</v>
      </c>
      <c r="L5354" s="11">
        <f>MONTH(Tabla1[[#This Row],[Fecha]])</f>
        <v>12</v>
      </c>
      <c r="M5354" s="11">
        <f>DAY(Tabla1[[#This Row],[Fecha]])</f>
        <v>23</v>
      </c>
      <c r="N5354" s="11">
        <f>WEEKDAY(Tabla1[[#This Row],[Fecha]],2)</f>
        <v>7</v>
      </c>
      <c r="O5354" s="11" t="str">
        <f t="shared" si="83"/>
        <v>Domingo</v>
      </c>
    </row>
    <row r="5355" spans="1:15" x14ac:dyDescent="0.25">
      <c r="A5355" s="4">
        <v>41266</v>
      </c>
      <c r="B5355">
        <v>1</v>
      </c>
      <c r="C5355">
        <v>2</v>
      </c>
      <c r="D5355" s="5" t="s">
        <v>40</v>
      </c>
      <c r="E5355" s="6">
        <v>588.07000000000005</v>
      </c>
      <c r="F5355" s="6">
        <v>1085.4100000000001</v>
      </c>
      <c r="G5355" s="6">
        <v>1673.48</v>
      </c>
      <c r="H5355" s="6" t="str">
        <f>VLOOKUP(Tabla1[[#This Row],[Caja]],Originales!$I$3:$K$6,2,FALSE)</f>
        <v>Tenerife Norte</v>
      </c>
      <c r="I5355" s="6" t="str">
        <f>VLOOKUP(Tabla1[[#This Row],[Caja]],Originales!$I$3:$K$6,3,FALSE)</f>
        <v>Tenerife</v>
      </c>
      <c r="J5355" s="9" t="str">
        <f>VLOOKUP(Tabla1[[#This Row],[CodigoEmpleado]],Originales!$M$3:$P$13,2,FALSE)</f>
        <v>Pepe</v>
      </c>
      <c r="K5355" s="10">
        <f>YEAR(Tabla1[[#This Row],[Fecha]])</f>
        <v>2012</v>
      </c>
      <c r="L5355" s="11">
        <f>MONTH(Tabla1[[#This Row],[Fecha]])</f>
        <v>12</v>
      </c>
      <c r="M5355" s="11">
        <f>DAY(Tabla1[[#This Row],[Fecha]])</f>
        <v>23</v>
      </c>
      <c r="N5355" s="11">
        <f>WEEKDAY(Tabla1[[#This Row],[Fecha]],2)</f>
        <v>7</v>
      </c>
      <c r="O5355" s="11" t="str">
        <f t="shared" si="83"/>
        <v>Domingo</v>
      </c>
    </row>
    <row r="5356" spans="1:15" x14ac:dyDescent="0.25">
      <c r="A5356" s="4">
        <v>41266</v>
      </c>
      <c r="B5356">
        <v>2</v>
      </c>
      <c r="C5356">
        <v>1</v>
      </c>
      <c r="D5356" s="5" t="s">
        <v>41</v>
      </c>
      <c r="E5356" s="6">
        <v>568.26</v>
      </c>
      <c r="F5356" s="6">
        <v>1041.5</v>
      </c>
      <c r="G5356" s="6">
        <v>1609.76</v>
      </c>
      <c r="H5356" s="6" t="str">
        <f>VLOOKUP(Tabla1[[#This Row],[Caja]],Originales!$I$3:$K$6,2,FALSE)</f>
        <v>Tenerife Sur</v>
      </c>
      <c r="I5356" s="6" t="str">
        <f>VLOOKUP(Tabla1[[#This Row],[Caja]],Originales!$I$3:$K$6,3,FALSE)</f>
        <v>Tenerife</v>
      </c>
      <c r="J5356" s="9" t="str">
        <f>VLOOKUP(Tabla1[[#This Row],[CodigoEmpleado]],Originales!$M$3:$P$13,2,FALSE)</f>
        <v>Javi</v>
      </c>
      <c r="K5356" s="10">
        <f>YEAR(Tabla1[[#This Row],[Fecha]])</f>
        <v>2012</v>
      </c>
      <c r="L5356" s="11">
        <f>MONTH(Tabla1[[#This Row],[Fecha]])</f>
        <v>12</v>
      </c>
      <c r="M5356" s="11">
        <f>DAY(Tabla1[[#This Row],[Fecha]])</f>
        <v>23</v>
      </c>
      <c r="N5356" s="11">
        <f>WEEKDAY(Tabla1[[#This Row],[Fecha]],2)</f>
        <v>7</v>
      </c>
      <c r="O5356" s="11" t="str">
        <f t="shared" si="83"/>
        <v>Domingo</v>
      </c>
    </row>
    <row r="5357" spans="1:15" x14ac:dyDescent="0.25">
      <c r="A5357" s="4">
        <v>41266</v>
      </c>
      <c r="B5357">
        <v>2</v>
      </c>
      <c r="C5357">
        <v>2</v>
      </c>
      <c r="D5357" s="5" t="s">
        <v>43</v>
      </c>
      <c r="E5357" s="6">
        <v>627.53</v>
      </c>
      <c r="F5357" s="6">
        <v>1053.27</v>
      </c>
      <c r="G5357" s="6">
        <v>1680.8</v>
      </c>
      <c r="H5357" s="6" t="str">
        <f>VLOOKUP(Tabla1[[#This Row],[Caja]],Originales!$I$3:$K$6,2,FALSE)</f>
        <v>Tenerife Sur</v>
      </c>
      <c r="I5357" s="6" t="str">
        <f>VLOOKUP(Tabla1[[#This Row],[Caja]],Originales!$I$3:$K$6,3,FALSE)</f>
        <v>Tenerife</v>
      </c>
      <c r="J5357" s="9" t="str">
        <f>VLOOKUP(Tabla1[[#This Row],[CodigoEmpleado]],Originales!$M$3:$P$13,2,FALSE)</f>
        <v>Jose</v>
      </c>
      <c r="K5357" s="10">
        <f>YEAR(Tabla1[[#This Row],[Fecha]])</f>
        <v>2012</v>
      </c>
      <c r="L5357" s="11">
        <f>MONTH(Tabla1[[#This Row],[Fecha]])</f>
        <v>12</v>
      </c>
      <c r="M5357" s="11">
        <f>DAY(Tabla1[[#This Row],[Fecha]])</f>
        <v>23</v>
      </c>
      <c r="N5357" s="11">
        <f>WEEKDAY(Tabla1[[#This Row],[Fecha]],2)</f>
        <v>7</v>
      </c>
      <c r="O5357" s="11" t="str">
        <f t="shared" si="83"/>
        <v>Domingo</v>
      </c>
    </row>
    <row r="5358" spans="1:15" x14ac:dyDescent="0.25">
      <c r="A5358" s="4">
        <v>41266</v>
      </c>
      <c r="B5358">
        <v>3</v>
      </c>
      <c r="C5358">
        <v>1</v>
      </c>
      <c r="D5358" s="5" t="s">
        <v>47</v>
      </c>
      <c r="E5358" s="6">
        <v>582.66999999999996</v>
      </c>
      <c r="F5358" s="6">
        <v>1129.45</v>
      </c>
      <c r="G5358" s="6">
        <v>1712.12</v>
      </c>
      <c r="H5358" s="6" t="str">
        <f>VLOOKUP(Tabla1[[#This Row],[Caja]],Originales!$I$3:$K$6,2,FALSE)</f>
        <v>Las Canteras</v>
      </c>
      <c r="I5358" s="6" t="str">
        <f>VLOOKUP(Tabla1[[#This Row],[Caja]],Originales!$I$3:$K$6,3,FALSE)</f>
        <v>Las Palmas</v>
      </c>
      <c r="J5358" s="9" t="str">
        <f>VLOOKUP(Tabla1[[#This Row],[CodigoEmpleado]],Originales!$M$3:$P$13,2,FALSE)</f>
        <v>Toño</v>
      </c>
      <c r="K5358" s="10">
        <f>YEAR(Tabla1[[#This Row],[Fecha]])</f>
        <v>2012</v>
      </c>
      <c r="L5358" s="11">
        <f>MONTH(Tabla1[[#This Row],[Fecha]])</f>
        <v>12</v>
      </c>
      <c r="M5358" s="11">
        <f>DAY(Tabla1[[#This Row],[Fecha]])</f>
        <v>23</v>
      </c>
      <c r="N5358" s="11">
        <f>WEEKDAY(Tabla1[[#This Row],[Fecha]],2)</f>
        <v>7</v>
      </c>
      <c r="O5358" s="11" t="str">
        <f t="shared" si="83"/>
        <v>Domingo</v>
      </c>
    </row>
    <row r="5359" spans="1:15" x14ac:dyDescent="0.25">
      <c r="A5359" s="4">
        <v>41266</v>
      </c>
      <c r="B5359">
        <v>3</v>
      </c>
      <c r="C5359">
        <v>2</v>
      </c>
      <c r="D5359" s="5" t="s">
        <v>24</v>
      </c>
      <c r="E5359" s="6">
        <v>682.53</v>
      </c>
      <c r="F5359" s="6">
        <v>1226.31</v>
      </c>
      <c r="G5359" s="6">
        <v>1908.84</v>
      </c>
      <c r="H5359" s="6" t="str">
        <f>VLOOKUP(Tabla1[[#This Row],[Caja]],Originales!$I$3:$K$6,2,FALSE)</f>
        <v>Las Canteras</v>
      </c>
      <c r="I5359" s="6" t="str">
        <f>VLOOKUP(Tabla1[[#This Row],[Caja]],Originales!$I$3:$K$6,3,FALSE)</f>
        <v>Las Palmas</v>
      </c>
      <c r="J5359" s="9" t="str">
        <f>VLOOKUP(Tabla1[[#This Row],[CodigoEmpleado]],Originales!$M$3:$P$13,2,FALSE)</f>
        <v>Ana</v>
      </c>
      <c r="K5359" s="10">
        <f>YEAR(Tabla1[[#This Row],[Fecha]])</f>
        <v>2012</v>
      </c>
      <c r="L5359" s="11">
        <f>MONTH(Tabla1[[#This Row],[Fecha]])</f>
        <v>12</v>
      </c>
      <c r="M5359" s="11">
        <f>DAY(Tabla1[[#This Row],[Fecha]])</f>
        <v>23</v>
      </c>
      <c r="N5359" s="11">
        <f>WEEKDAY(Tabla1[[#This Row],[Fecha]],2)</f>
        <v>7</v>
      </c>
      <c r="O5359" s="11" t="str">
        <f t="shared" si="83"/>
        <v>Domingo</v>
      </c>
    </row>
    <row r="5360" spans="1:15" x14ac:dyDescent="0.25">
      <c r="A5360" s="4">
        <v>41266</v>
      </c>
      <c r="B5360">
        <v>4</v>
      </c>
      <c r="C5360">
        <v>1</v>
      </c>
      <c r="D5360" s="5" t="s">
        <v>30</v>
      </c>
      <c r="E5360" s="6">
        <v>588.92999999999995</v>
      </c>
      <c r="F5360" s="6">
        <v>966.71</v>
      </c>
      <c r="G5360" s="6">
        <v>1555.64</v>
      </c>
      <c r="H5360" s="6" t="str">
        <f>VLOOKUP(Tabla1[[#This Row],[Caja]],Originales!$I$3:$K$6,2,FALSE)</f>
        <v>Telde</v>
      </c>
      <c r="I5360" s="6" t="str">
        <f>VLOOKUP(Tabla1[[#This Row],[Caja]],Originales!$I$3:$K$6,3,FALSE)</f>
        <v>Las Palmas</v>
      </c>
      <c r="J5360" s="9" t="str">
        <f>VLOOKUP(Tabla1[[#This Row],[CodigoEmpleado]],Originales!$M$3:$P$13,2,FALSE)</f>
        <v>Juan</v>
      </c>
      <c r="K5360" s="10">
        <f>YEAR(Tabla1[[#This Row],[Fecha]])</f>
        <v>2012</v>
      </c>
      <c r="L5360" s="11">
        <f>MONTH(Tabla1[[#This Row],[Fecha]])</f>
        <v>12</v>
      </c>
      <c r="M5360" s="11">
        <f>DAY(Tabla1[[#This Row],[Fecha]])</f>
        <v>23</v>
      </c>
      <c r="N5360" s="11">
        <f>WEEKDAY(Tabla1[[#This Row],[Fecha]],2)</f>
        <v>7</v>
      </c>
      <c r="O5360" s="11" t="str">
        <f t="shared" si="83"/>
        <v>Domingo</v>
      </c>
    </row>
    <row r="5361" spans="1:15" x14ac:dyDescent="0.25">
      <c r="A5361" s="4">
        <v>41266</v>
      </c>
      <c r="B5361">
        <v>4</v>
      </c>
      <c r="C5361">
        <v>2</v>
      </c>
      <c r="D5361" s="5" t="s">
        <v>16</v>
      </c>
      <c r="E5361" s="6">
        <v>652.27</v>
      </c>
      <c r="F5361" s="6">
        <v>1112.8699999999999</v>
      </c>
      <c r="G5361" s="6">
        <v>1765.14</v>
      </c>
      <c r="H5361" s="6" t="str">
        <f>VLOOKUP(Tabla1[[#This Row],[Caja]],Originales!$I$3:$K$6,2,FALSE)</f>
        <v>Telde</v>
      </c>
      <c r="I5361" s="6" t="str">
        <f>VLOOKUP(Tabla1[[#This Row],[Caja]],Originales!$I$3:$K$6,3,FALSE)</f>
        <v>Las Palmas</v>
      </c>
      <c r="J5361" s="9" t="str">
        <f>VLOOKUP(Tabla1[[#This Row],[CodigoEmpleado]],Originales!$M$3:$P$13,2,FALSE)</f>
        <v>Jorge</v>
      </c>
      <c r="K5361" s="10">
        <f>YEAR(Tabla1[[#This Row],[Fecha]])</f>
        <v>2012</v>
      </c>
      <c r="L5361" s="11">
        <f>MONTH(Tabla1[[#This Row],[Fecha]])</f>
        <v>12</v>
      </c>
      <c r="M5361" s="11">
        <f>DAY(Tabla1[[#This Row],[Fecha]])</f>
        <v>23</v>
      </c>
      <c r="N5361" s="11">
        <f>WEEKDAY(Tabla1[[#This Row],[Fecha]],2)</f>
        <v>7</v>
      </c>
      <c r="O5361" s="11" t="str">
        <f t="shared" si="83"/>
        <v>Domingo</v>
      </c>
    </row>
    <row r="5362" spans="1:15" x14ac:dyDescent="0.25">
      <c r="A5362" s="4">
        <v>41267</v>
      </c>
      <c r="B5362">
        <v>1</v>
      </c>
      <c r="C5362">
        <v>1</v>
      </c>
      <c r="D5362" s="5" t="s">
        <v>22</v>
      </c>
      <c r="E5362" s="6">
        <v>672.21</v>
      </c>
      <c r="F5362" s="6">
        <v>1047.83</v>
      </c>
      <c r="G5362" s="6">
        <v>1720.04</v>
      </c>
      <c r="H5362" s="6" t="str">
        <f>VLOOKUP(Tabla1[[#This Row],[Caja]],Originales!$I$3:$K$6,2,FALSE)</f>
        <v>Tenerife Norte</v>
      </c>
      <c r="I5362" s="6" t="str">
        <f>VLOOKUP(Tabla1[[#This Row],[Caja]],Originales!$I$3:$K$6,3,FALSE)</f>
        <v>Tenerife</v>
      </c>
      <c r="J5362" s="9" t="str">
        <f>VLOOKUP(Tabla1[[#This Row],[CodigoEmpleado]],Originales!$M$3:$P$13,2,FALSE)</f>
        <v>Paco</v>
      </c>
      <c r="K5362" s="10">
        <f>YEAR(Tabla1[[#This Row],[Fecha]])</f>
        <v>2012</v>
      </c>
      <c r="L5362" s="11">
        <f>MONTH(Tabla1[[#This Row],[Fecha]])</f>
        <v>12</v>
      </c>
      <c r="M5362" s="11">
        <f>DAY(Tabla1[[#This Row],[Fecha]])</f>
        <v>24</v>
      </c>
      <c r="N5362" s="11">
        <f>WEEKDAY(Tabla1[[#This Row],[Fecha]],2)</f>
        <v>1</v>
      </c>
      <c r="O5362" s="11" t="str">
        <f t="shared" si="83"/>
        <v>Lunes</v>
      </c>
    </row>
    <row r="5363" spans="1:15" x14ac:dyDescent="0.25">
      <c r="A5363" s="4">
        <v>41267</v>
      </c>
      <c r="B5363">
        <v>1</v>
      </c>
      <c r="C5363">
        <v>2</v>
      </c>
      <c r="D5363" s="5" t="s">
        <v>27</v>
      </c>
      <c r="E5363" s="6">
        <v>629.74</v>
      </c>
      <c r="F5363" s="6">
        <v>1061.53</v>
      </c>
      <c r="G5363" s="6">
        <v>1691.27</v>
      </c>
      <c r="H5363" s="6" t="str">
        <f>VLOOKUP(Tabla1[[#This Row],[Caja]],Originales!$I$3:$K$6,2,FALSE)</f>
        <v>Tenerife Norte</v>
      </c>
      <c r="I5363" s="6" t="str">
        <f>VLOOKUP(Tabla1[[#This Row],[Caja]],Originales!$I$3:$K$6,3,FALSE)</f>
        <v>Tenerife</v>
      </c>
      <c r="J5363" s="9" t="str">
        <f>VLOOKUP(Tabla1[[#This Row],[CodigoEmpleado]],Originales!$M$3:$P$13,2,FALSE)</f>
        <v>Bea</v>
      </c>
      <c r="K5363" s="10">
        <f>YEAR(Tabla1[[#This Row],[Fecha]])</f>
        <v>2012</v>
      </c>
      <c r="L5363" s="11">
        <f>MONTH(Tabla1[[#This Row],[Fecha]])</f>
        <v>12</v>
      </c>
      <c r="M5363" s="11">
        <f>DAY(Tabla1[[#This Row],[Fecha]])</f>
        <v>24</v>
      </c>
      <c r="N5363" s="11">
        <f>WEEKDAY(Tabla1[[#This Row],[Fecha]],2)</f>
        <v>1</v>
      </c>
      <c r="O5363" s="11" t="str">
        <f t="shared" si="83"/>
        <v>Lunes</v>
      </c>
    </row>
    <row r="5364" spans="1:15" x14ac:dyDescent="0.25">
      <c r="A5364" s="4">
        <v>41267</v>
      </c>
      <c r="B5364">
        <v>2</v>
      </c>
      <c r="C5364">
        <v>1</v>
      </c>
      <c r="D5364" s="5" t="s">
        <v>32</v>
      </c>
      <c r="E5364" s="6">
        <v>551.78</v>
      </c>
      <c r="F5364" s="6">
        <v>978.84</v>
      </c>
      <c r="G5364" s="6">
        <v>1530.62</v>
      </c>
      <c r="H5364" s="6" t="str">
        <f>VLOOKUP(Tabla1[[#This Row],[Caja]],Originales!$I$3:$K$6,2,FALSE)</f>
        <v>Tenerife Sur</v>
      </c>
      <c r="I5364" s="6" t="str">
        <f>VLOOKUP(Tabla1[[#This Row],[Caja]],Originales!$I$3:$K$6,3,FALSE)</f>
        <v>Tenerife</v>
      </c>
      <c r="J5364" s="9" t="str">
        <f>VLOOKUP(Tabla1[[#This Row],[CodigoEmpleado]],Originales!$M$3:$P$13,2,FALSE)</f>
        <v>Ana</v>
      </c>
      <c r="K5364" s="10">
        <f>YEAR(Tabla1[[#This Row],[Fecha]])</f>
        <v>2012</v>
      </c>
      <c r="L5364" s="11">
        <f>MONTH(Tabla1[[#This Row],[Fecha]])</f>
        <v>12</v>
      </c>
      <c r="M5364" s="11">
        <f>DAY(Tabla1[[#This Row],[Fecha]])</f>
        <v>24</v>
      </c>
      <c r="N5364" s="11">
        <f>WEEKDAY(Tabla1[[#This Row],[Fecha]],2)</f>
        <v>1</v>
      </c>
      <c r="O5364" s="11" t="str">
        <f t="shared" si="83"/>
        <v>Lunes</v>
      </c>
    </row>
    <row r="5365" spans="1:15" x14ac:dyDescent="0.25">
      <c r="A5365" s="4">
        <v>41267</v>
      </c>
      <c r="B5365">
        <v>2</v>
      </c>
      <c r="C5365">
        <v>2</v>
      </c>
      <c r="D5365" s="5" t="s">
        <v>37</v>
      </c>
      <c r="E5365" s="6">
        <v>705.17</v>
      </c>
      <c r="F5365" s="6">
        <v>1226.8499999999999</v>
      </c>
      <c r="G5365" s="6">
        <v>1932.02</v>
      </c>
      <c r="H5365" s="6" t="str">
        <f>VLOOKUP(Tabla1[[#This Row],[Caja]],Originales!$I$3:$K$6,2,FALSE)</f>
        <v>Tenerife Sur</v>
      </c>
      <c r="I5365" s="6" t="str">
        <f>VLOOKUP(Tabla1[[#This Row],[Caja]],Originales!$I$3:$K$6,3,FALSE)</f>
        <v>Tenerife</v>
      </c>
      <c r="J5365" s="9" t="str">
        <f>VLOOKUP(Tabla1[[#This Row],[CodigoEmpleado]],Originales!$M$3:$P$13,2,FALSE)</f>
        <v>Luis</v>
      </c>
      <c r="K5365" s="10">
        <f>YEAR(Tabla1[[#This Row],[Fecha]])</f>
        <v>2012</v>
      </c>
      <c r="L5365" s="11">
        <f>MONTH(Tabla1[[#This Row],[Fecha]])</f>
        <v>12</v>
      </c>
      <c r="M5365" s="11">
        <f>DAY(Tabla1[[#This Row],[Fecha]])</f>
        <v>24</v>
      </c>
      <c r="N5365" s="11">
        <f>WEEKDAY(Tabla1[[#This Row],[Fecha]],2)</f>
        <v>1</v>
      </c>
      <c r="O5365" s="11" t="str">
        <f t="shared" si="83"/>
        <v>Lunes</v>
      </c>
    </row>
    <row r="5366" spans="1:15" x14ac:dyDescent="0.25">
      <c r="A5366" s="4">
        <v>41267</v>
      </c>
      <c r="B5366">
        <v>3</v>
      </c>
      <c r="C5366">
        <v>1</v>
      </c>
      <c r="D5366" s="5" t="s">
        <v>40</v>
      </c>
      <c r="E5366" s="6">
        <v>622.42999999999995</v>
      </c>
      <c r="F5366" s="6">
        <v>935.57</v>
      </c>
      <c r="G5366" s="6">
        <v>1558</v>
      </c>
      <c r="H5366" s="6" t="str">
        <f>VLOOKUP(Tabla1[[#This Row],[Caja]],Originales!$I$3:$K$6,2,FALSE)</f>
        <v>Las Canteras</v>
      </c>
      <c r="I5366" s="6" t="str">
        <f>VLOOKUP(Tabla1[[#This Row],[Caja]],Originales!$I$3:$K$6,3,FALSE)</f>
        <v>Las Palmas</v>
      </c>
      <c r="J5366" s="9" t="str">
        <f>VLOOKUP(Tabla1[[#This Row],[CodigoEmpleado]],Originales!$M$3:$P$13,2,FALSE)</f>
        <v>Pepe</v>
      </c>
      <c r="K5366" s="10">
        <f>YEAR(Tabla1[[#This Row],[Fecha]])</f>
        <v>2012</v>
      </c>
      <c r="L5366" s="11">
        <f>MONTH(Tabla1[[#This Row],[Fecha]])</f>
        <v>12</v>
      </c>
      <c r="M5366" s="11">
        <f>DAY(Tabla1[[#This Row],[Fecha]])</f>
        <v>24</v>
      </c>
      <c r="N5366" s="11">
        <f>WEEKDAY(Tabla1[[#This Row],[Fecha]],2)</f>
        <v>1</v>
      </c>
      <c r="O5366" s="11" t="str">
        <f t="shared" si="83"/>
        <v>Lunes</v>
      </c>
    </row>
    <row r="5367" spans="1:15" x14ac:dyDescent="0.25">
      <c r="A5367" s="4">
        <v>41267</v>
      </c>
      <c r="B5367">
        <v>3</v>
      </c>
      <c r="C5367">
        <v>2</v>
      </c>
      <c r="D5367" s="5" t="s">
        <v>41</v>
      </c>
      <c r="E5367" s="6">
        <v>617.95000000000005</v>
      </c>
      <c r="F5367" s="6">
        <v>970.74</v>
      </c>
      <c r="G5367" s="6">
        <v>1588.69</v>
      </c>
      <c r="H5367" s="6" t="str">
        <f>VLOOKUP(Tabla1[[#This Row],[Caja]],Originales!$I$3:$K$6,2,FALSE)</f>
        <v>Las Canteras</v>
      </c>
      <c r="I5367" s="6" t="str">
        <f>VLOOKUP(Tabla1[[#This Row],[Caja]],Originales!$I$3:$K$6,3,FALSE)</f>
        <v>Las Palmas</v>
      </c>
      <c r="J5367" s="9" t="str">
        <f>VLOOKUP(Tabla1[[#This Row],[CodigoEmpleado]],Originales!$M$3:$P$13,2,FALSE)</f>
        <v>Javi</v>
      </c>
      <c r="K5367" s="10">
        <f>YEAR(Tabla1[[#This Row],[Fecha]])</f>
        <v>2012</v>
      </c>
      <c r="L5367" s="11">
        <f>MONTH(Tabla1[[#This Row],[Fecha]])</f>
        <v>12</v>
      </c>
      <c r="M5367" s="11">
        <f>DAY(Tabla1[[#This Row],[Fecha]])</f>
        <v>24</v>
      </c>
      <c r="N5367" s="11">
        <f>WEEKDAY(Tabla1[[#This Row],[Fecha]],2)</f>
        <v>1</v>
      </c>
      <c r="O5367" s="11" t="str">
        <f t="shared" si="83"/>
        <v>Lunes</v>
      </c>
    </row>
    <row r="5368" spans="1:15" x14ac:dyDescent="0.25">
      <c r="A5368" s="4">
        <v>41267</v>
      </c>
      <c r="B5368">
        <v>4</v>
      </c>
      <c r="C5368">
        <v>1</v>
      </c>
      <c r="D5368" s="5" t="s">
        <v>43</v>
      </c>
      <c r="E5368" s="6">
        <v>587.91999999999996</v>
      </c>
      <c r="F5368" s="6">
        <v>1174.26</v>
      </c>
      <c r="G5368" s="6">
        <v>1762.18</v>
      </c>
      <c r="H5368" s="6" t="str">
        <f>VLOOKUP(Tabla1[[#This Row],[Caja]],Originales!$I$3:$K$6,2,FALSE)</f>
        <v>Telde</v>
      </c>
      <c r="I5368" s="6" t="str">
        <f>VLOOKUP(Tabla1[[#This Row],[Caja]],Originales!$I$3:$K$6,3,FALSE)</f>
        <v>Las Palmas</v>
      </c>
      <c r="J5368" s="9" t="str">
        <f>VLOOKUP(Tabla1[[#This Row],[CodigoEmpleado]],Originales!$M$3:$P$13,2,FALSE)</f>
        <v>Jose</v>
      </c>
      <c r="K5368" s="10">
        <f>YEAR(Tabla1[[#This Row],[Fecha]])</f>
        <v>2012</v>
      </c>
      <c r="L5368" s="11">
        <f>MONTH(Tabla1[[#This Row],[Fecha]])</f>
        <v>12</v>
      </c>
      <c r="M5368" s="11">
        <f>DAY(Tabla1[[#This Row],[Fecha]])</f>
        <v>24</v>
      </c>
      <c r="N5368" s="11">
        <f>WEEKDAY(Tabla1[[#This Row],[Fecha]],2)</f>
        <v>1</v>
      </c>
      <c r="O5368" s="11" t="str">
        <f t="shared" si="83"/>
        <v>Lunes</v>
      </c>
    </row>
    <row r="5369" spans="1:15" x14ac:dyDescent="0.25">
      <c r="A5369" s="4">
        <v>41267</v>
      </c>
      <c r="B5369">
        <v>4</v>
      </c>
      <c r="C5369">
        <v>2</v>
      </c>
      <c r="D5369" s="5" t="s">
        <v>47</v>
      </c>
      <c r="E5369" s="6">
        <v>779.25</v>
      </c>
      <c r="F5369" s="6">
        <v>1302.7</v>
      </c>
      <c r="G5369" s="6">
        <v>2081.9499999999998</v>
      </c>
      <c r="H5369" s="6" t="str">
        <f>VLOOKUP(Tabla1[[#This Row],[Caja]],Originales!$I$3:$K$6,2,FALSE)</f>
        <v>Telde</v>
      </c>
      <c r="I5369" s="6" t="str">
        <f>VLOOKUP(Tabla1[[#This Row],[Caja]],Originales!$I$3:$K$6,3,FALSE)</f>
        <v>Las Palmas</v>
      </c>
      <c r="J5369" s="9" t="str">
        <f>VLOOKUP(Tabla1[[#This Row],[CodigoEmpleado]],Originales!$M$3:$P$13,2,FALSE)</f>
        <v>Toño</v>
      </c>
      <c r="K5369" s="10">
        <f>YEAR(Tabla1[[#This Row],[Fecha]])</f>
        <v>2012</v>
      </c>
      <c r="L5369" s="11">
        <f>MONTH(Tabla1[[#This Row],[Fecha]])</f>
        <v>12</v>
      </c>
      <c r="M5369" s="11">
        <f>DAY(Tabla1[[#This Row],[Fecha]])</f>
        <v>24</v>
      </c>
      <c r="N5369" s="11">
        <f>WEEKDAY(Tabla1[[#This Row],[Fecha]],2)</f>
        <v>1</v>
      </c>
      <c r="O5369" s="11" t="str">
        <f t="shared" si="83"/>
        <v>Lunes</v>
      </c>
    </row>
    <row r="5370" spans="1:15" x14ac:dyDescent="0.25">
      <c r="A5370" s="4">
        <v>41268</v>
      </c>
      <c r="B5370">
        <v>1</v>
      </c>
      <c r="C5370">
        <v>1</v>
      </c>
      <c r="D5370" s="5" t="s">
        <v>24</v>
      </c>
      <c r="E5370" s="6">
        <v>640.67999999999995</v>
      </c>
      <c r="F5370" s="6">
        <v>1125.58</v>
      </c>
      <c r="G5370" s="6">
        <v>1766.26</v>
      </c>
      <c r="H5370" s="6" t="str">
        <f>VLOOKUP(Tabla1[[#This Row],[Caja]],Originales!$I$3:$K$6,2,FALSE)</f>
        <v>Tenerife Norte</v>
      </c>
      <c r="I5370" s="6" t="str">
        <f>VLOOKUP(Tabla1[[#This Row],[Caja]],Originales!$I$3:$K$6,3,FALSE)</f>
        <v>Tenerife</v>
      </c>
      <c r="J5370" s="9" t="str">
        <f>VLOOKUP(Tabla1[[#This Row],[CodigoEmpleado]],Originales!$M$3:$P$13,2,FALSE)</f>
        <v>Ana</v>
      </c>
      <c r="K5370" s="10">
        <f>YEAR(Tabla1[[#This Row],[Fecha]])</f>
        <v>2012</v>
      </c>
      <c r="L5370" s="11">
        <f>MONTH(Tabla1[[#This Row],[Fecha]])</f>
        <v>12</v>
      </c>
      <c r="M5370" s="11">
        <f>DAY(Tabla1[[#This Row],[Fecha]])</f>
        <v>25</v>
      </c>
      <c r="N5370" s="11">
        <f>WEEKDAY(Tabla1[[#This Row],[Fecha]],2)</f>
        <v>2</v>
      </c>
      <c r="O5370" s="11" t="str">
        <f t="shared" si="83"/>
        <v>Martes</v>
      </c>
    </row>
    <row r="5371" spans="1:15" x14ac:dyDescent="0.25">
      <c r="A5371" s="4">
        <v>41268</v>
      </c>
      <c r="B5371">
        <v>1</v>
      </c>
      <c r="C5371">
        <v>2</v>
      </c>
      <c r="D5371" s="5" t="s">
        <v>30</v>
      </c>
      <c r="E5371" s="6">
        <v>762.53</v>
      </c>
      <c r="F5371" s="6">
        <v>1321.2</v>
      </c>
      <c r="G5371" s="6">
        <v>2083.73</v>
      </c>
      <c r="H5371" s="6" t="str">
        <f>VLOOKUP(Tabla1[[#This Row],[Caja]],Originales!$I$3:$K$6,2,FALSE)</f>
        <v>Tenerife Norte</v>
      </c>
      <c r="I5371" s="6" t="str">
        <f>VLOOKUP(Tabla1[[#This Row],[Caja]],Originales!$I$3:$K$6,3,FALSE)</f>
        <v>Tenerife</v>
      </c>
      <c r="J5371" s="9" t="str">
        <f>VLOOKUP(Tabla1[[#This Row],[CodigoEmpleado]],Originales!$M$3:$P$13,2,FALSE)</f>
        <v>Juan</v>
      </c>
      <c r="K5371" s="10">
        <f>YEAR(Tabla1[[#This Row],[Fecha]])</f>
        <v>2012</v>
      </c>
      <c r="L5371" s="11">
        <f>MONTH(Tabla1[[#This Row],[Fecha]])</f>
        <v>12</v>
      </c>
      <c r="M5371" s="11">
        <f>DAY(Tabla1[[#This Row],[Fecha]])</f>
        <v>25</v>
      </c>
      <c r="N5371" s="11">
        <f>WEEKDAY(Tabla1[[#This Row],[Fecha]],2)</f>
        <v>2</v>
      </c>
      <c r="O5371" s="11" t="str">
        <f t="shared" si="83"/>
        <v>Martes</v>
      </c>
    </row>
    <row r="5372" spans="1:15" x14ac:dyDescent="0.25">
      <c r="A5372" s="4">
        <v>41268</v>
      </c>
      <c r="B5372">
        <v>2</v>
      </c>
      <c r="C5372">
        <v>1</v>
      </c>
      <c r="D5372" s="5" t="s">
        <v>16</v>
      </c>
      <c r="E5372" s="6">
        <v>633.12</v>
      </c>
      <c r="F5372" s="6">
        <v>1019.92</v>
      </c>
      <c r="G5372" s="6">
        <v>1653.04</v>
      </c>
      <c r="H5372" s="6" t="str">
        <f>VLOOKUP(Tabla1[[#This Row],[Caja]],Originales!$I$3:$K$6,2,FALSE)</f>
        <v>Tenerife Sur</v>
      </c>
      <c r="I5372" s="6" t="str">
        <f>VLOOKUP(Tabla1[[#This Row],[Caja]],Originales!$I$3:$K$6,3,FALSE)</f>
        <v>Tenerife</v>
      </c>
      <c r="J5372" s="9" t="str">
        <f>VLOOKUP(Tabla1[[#This Row],[CodigoEmpleado]],Originales!$M$3:$P$13,2,FALSE)</f>
        <v>Jorge</v>
      </c>
      <c r="K5372" s="10">
        <f>YEAR(Tabla1[[#This Row],[Fecha]])</f>
        <v>2012</v>
      </c>
      <c r="L5372" s="11">
        <f>MONTH(Tabla1[[#This Row],[Fecha]])</f>
        <v>12</v>
      </c>
      <c r="M5372" s="11">
        <f>DAY(Tabla1[[#This Row],[Fecha]])</f>
        <v>25</v>
      </c>
      <c r="N5372" s="11">
        <f>WEEKDAY(Tabla1[[#This Row],[Fecha]],2)</f>
        <v>2</v>
      </c>
      <c r="O5372" s="11" t="str">
        <f t="shared" si="83"/>
        <v>Martes</v>
      </c>
    </row>
    <row r="5373" spans="1:15" x14ac:dyDescent="0.25">
      <c r="A5373" s="4">
        <v>41268</v>
      </c>
      <c r="B5373">
        <v>2</v>
      </c>
      <c r="C5373">
        <v>2</v>
      </c>
      <c r="D5373" s="5" t="s">
        <v>22</v>
      </c>
      <c r="E5373" s="6">
        <v>813.34</v>
      </c>
      <c r="F5373" s="6">
        <v>1272.2</v>
      </c>
      <c r="G5373" s="6">
        <v>2085.54</v>
      </c>
      <c r="H5373" s="6" t="str">
        <f>VLOOKUP(Tabla1[[#This Row],[Caja]],Originales!$I$3:$K$6,2,FALSE)</f>
        <v>Tenerife Sur</v>
      </c>
      <c r="I5373" s="6" t="str">
        <f>VLOOKUP(Tabla1[[#This Row],[Caja]],Originales!$I$3:$K$6,3,FALSE)</f>
        <v>Tenerife</v>
      </c>
      <c r="J5373" s="9" t="str">
        <f>VLOOKUP(Tabla1[[#This Row],[CodigoEmpleado]],Originales!$M$3:$P$13,2,FALSE)</f>
        <v>Paco</v>
      </c>
      <c r="K5373" s="10">
        <f>YEAR(Tabla1[[#This Row],[Fecha]])</f>
        <v>2012</v>
      </c>
      <c r="L5373" s="11">
        <f>MONTH(Tabla1[[#This Row],[Fecha]])</f>
        <v>12</v>
      </c>
      <c r="M5373" s="11">
        <f>DAY(Tabla1[[#This Row],[Fecha]])</f>
        <v>25</v>
      </c>
      <c r="N5373" s="11">
        <f>WEEKDAY(Tabla1[[#This Row],[Fecha]],2)</f>
        <v>2</v>
      </c>
      <c r="O5373" s="11" t="str">
        <f t="shared" si="83"/>
        <v>Martes</v>
      </c>
    </row>
    <row r="5374" spans="1:15" x14ac:dyDescent="0.25">
      <c r="A5374" s="4">
        <v>41268</v>
      </c>
      <c r="B5374">
        <v>3</v>
      </c>
      <c r="C5374">
        <v>1</v>
      </c>
      <c r="D5374" s="5" t="s">
        <v>27</v>
      </c>
      <c r="E5374" s="6">
        <v>501.8</v>
      </c>
      <c r="F5374" s="6">
        <v>1004.23</v>
      </c>
      <c r="G5374" s="6">
        <v>1506.03</v>
      </c>
      <c r="H5374" s="6" t="str">
        <f>VLOOKUP(Tabla1[[#This Row],[Caja]],Originales!$I$3:$K$6,2,FALSE)</f>
        <v>Las Canteras</v>
      </c>
      <c r="I5374" s="6" t="str">
        <f>VLOOKUP(Tabla1[[#This Row],[Caja]],Originales!$I$3:$K$6,3,FALSE)</f>
        <v>Las Palmas</v>
      </c>
      <c r="J5374" s="9" t="str">
        <f>VLOOKUP(Tabla1[[#This Row],[CodigoEmpleado]],Originales!$M$3:$P$13,2,FALSE)</f>
        <v>Bea</v>
      </c>
      <c r="K5374" s="10">
        <f>YEAR(Tabla1[[#This Row],[Fecha]])</f>
        <v>2012</v>
      </c>
      <c r="L5374" s="11">
        <f>MONTH(Tabla1[[#This Row],[Fecha]])</f>
        <v>12</v>
      </c>
      <c r="M5374" s="11">
        <f>DAY(Tabla1[[#This Row],[Fecha]])</f>
        <v>25</v>
      </c>
      <c r="N5374" s="11">
        <f>WEEKDAY(Tabla1[[#This Row],[Fecha]],2)</f>
        <v>2</v>
      </c>
      <c r="O5374" s="11" t="str">
        <f t="shared" si="83"/>
        <v>Martes</v>
      </c>
    </row>
    <row r="5375" spans="1:15" x14ac:dyDescent="0.25">
      <c r="A5375" s="4">
        <v>41268</v>
      </c>
      <c r="B5375">
        <v>3</v>
      </c>
      <c r="C5375">
        <v>2</v>
      </c>
      <c r="D5375" s="5" t="s">
        <v>32</v>
      </c>
      <c r="E5375" s="6">
        <v>714.06</v>
      </c>
      <c r="F5375" s="6">
        <v>1355.8</v>
      </c>
      <c r="G5375" s="6">
        <v>2069.86</v>
      </c>
      <c r="H5375" s="6" t="str">
        <f>VLOOKUP(Tabla1[[#This Row],[Caja]],Originales!$I$3:$K$6,2,FALSE)</f>
        <v>Las Canteras</v>
      </c>
      <c r="I5375" s="6" t="str">
        <f>VLOOKUP(Tabla1[[#This Row],[Caja]],Originales!$I$3:$K$6,3,FALSE)</f>
        <v>Las Palmas</v>
      </c>
      <c r="J5375" s="9" t="str">
        <f>VLOOKUP(Tabla1[[#This Row],[CodigoEmpleado]],Originales!$M$3:$P$13,2,FALSE)</f>
        <v>Ana</v>
      </c>
      <c r="K5375" s="10">
        <f>YEAR(Tabla1[[#This Row],[Fecha]])</f>
        <v>2012</v>
      </c>
      <c r="L5375" s="11">
        <f>MONTH(Tabla1[[#This Row],[Fecha]])</f>
        <v>12</v>
      </c>
      <c r="M5375" s="11">
        <f>DAY(Tabla1[[#This Row],[Fecha]])</f>
        <v>25</v>
      </c>
      <c r="N5375" s="11">
        <f>WEEKDAY(Tabla1[[#This Row],[Fecha]],2)</f>
        <v>2</v>
      </c>
      <c r="O5375" s="11" t="str">
        <f t="shared" si="83"/>
        <v>Martes</v>
      </c>
    </row>
    <row r="5376" spans="1:15" x14ac:dyDescent="0.25">
      <c r="A5376" s="4">
        <v>41268</v>
      </c>
      <c r="B5376">
        <v>4</v>
      </c>
      <c r="C5376">
        <v>1</v>
      </c>
      <c r="D5376" s="5" t="s">
        <v>37</v>
      </c>
      <c r="E5376" s="6">
        <v>566</v>
      </c>
      <c r="F5376" s="6">
        <v>1102.9100000000001</v>
      </c>
      <c r="G5376" s="6">
        <v>1668.91</v>
      </c>
      <c r="H5376" s="6" t="str">
        <f>VLOOKUP(Tabla1[[#This Row],[Caja]],Originales!$I$3:$K$6,2,FALSE)</f>
        <v>Telde</v>
      </c>
      <c r="I5376" s="6" t="str">
        <f>VLOOKUP(Tabla1[[#This Row],[Caja]],Originales!$I$3:$K$6,3,FALSE)</f>
        <v>Las Palmas</v>
      </c>
      <c r="J5376" s="9" t="str">
        <f>VLOOKUP(Tabla1[[#This Row],[CodigoEmpleado]],Originales!$M$3:$P$13,2,FALSE)</f>
        <v>Luis</v>
      </c>
      <c r="K5376" s="10">
        <f>YEAR(Tabla1[[#This Row],[Fecha]])</f>
        <v>2012</v>
      </c>
      <c r="L5376" s="11">
        <f>MONTH(Tabla1[[#This Row],[Fecha]])</f>
        <v>12</v>
      </c>
      <c r="M5376" s="11">
        <f>DAY(Tabla1[[#This Row],[Fecha]])</f>
        <v>25</v>
      </c>
      <c r="N5376" s="11">
        <f>WEEKDAY(Tabla1[[#This Row],[Fecha]],2)</f>
        <v>2</v>
      </c>
      <c r="O5376" s="11" t="str">
        <f t="shared" si="83"/>
        <v>Martes</v>
      </c>
    </row>
    <row r="5377" spans="1:15" x14ac:dyDescent="0.25">
      <c r="A5377" s="4">
        <v>41268</v>
      </c>
      <c r="B5377">
        <v>4</v>
      </c>
      <c r="C5377">
        <v>2</v>
      </c>
      <c r="D5377" s="5" t="s">
        <v>40</v>
      </c>
      <c r="E5377" s="6">
        <v>721.76</v>
      </c>
      <c r="F5377" s="6">
        <v>1339.47</v>
      </c>
      <c r="G5377" s="6">
        <v>2061.23</v>
      </c>
      <c r="H5377" s="6" t="str">
        <f>VLOOKUP(Tabla1[[#This Row],[Caja]],Originales!$I$3:$K$6,2,FALSE)</f>
        <v>Telde</v>
      </c>
      <c r="I5377" s="6" t="str">
        <f>VLOOKUP(Tabla1[[#This Row],[Caja]],Originales!$I$3:$K$6,3,FALSE)</f>
        <v>Las Palmas</v>
      </c>
      <c r="J5377" s="9" t="str">
        <f>VLOOKUP(Tabla1[[#This Row],[CodigoEmpleado]],Originales!$M$3:$P$13,2,FALSE)</f>
        <v>Pepe</v>
      </c>
      <c r="K5377" s="10">
        <f>YEAR(Tabla1[[#This Row],[Fecha]])</f>
        <v>2012</v>
      </c>
      <c r="L5377" s="11">
        <f>MONTH(Tabla1[[#This Row],[Fecha]])</f>
        <v>12</v>
      </c>
      <c r="M5377" s="11">
        <f>DAY(Tabla1[[#This Row],[Fecha]])</f>
        <v>25</v>
      </c>
      <c r="N5377" s="11">
        <f>WEEKDAY(Tabla1[[#This Row],[Fecha]],2)</f>
        <v>2</v>
      </c>
      <c r="O5377" s="11" t="str">
        <f t="shared" si="83"/>
        <v>Martes</v>
      </c>
    </row>
    <row r="5378" spans="1:15" x14ac:dyDescent="0.25">
      <c r="A5378" s="4">
        <v>41269</v>
      </c>
      <c r="B5378">
        <v>1</v>
      </c>
      <c r="C5378">
        <v>1</v>
      </c>
      <c r="D5378" s="5" t="s">
        <v>41</v>
      </c>
      <c r="E5378" s="6">
        <v>594.26</v>
      </c>
      <c r="F5378" s="6">
        <v>980.45</v>
      </c>
      <c r="G5378" s="6">
        <v>1574.71</v>
      </c>
      <c r="H5378" s="6" t="str">
        <f>VLOOKUP(Tabla1[[#This Row],[Caja]],Originales!$I$3:$K$6,2,FALSE)</f>
        <v>Tenerife Norte</v>
      </c>
      <c r="I5378" s="6" t="str">
        <f>VLOOKUP(Tabla1[[#This Row],[Caja]],Originales!$I$3:$K$6,3,FALSE)</f>
        <v>Tenerife</v>
      </c>
      <c r="J5378" s="9" t="str">
        <f>VLOOKUP(Tabla1[[#This Row],[CodigoEmpleado]],Originales!$M$3:$P$13,2,FALSE)</f>
        <v>Javi</v>
      </c>
      <c r="K5378" s="10">
        <f>YEAR(Tabla1[[#This Row],[Fecha]])</f>
        <v>2012</v>
      </c>
      <c r="L5378" s="11">
        <f>MONTH(Tabla1[[#This Row],[Fecha]])</f>
        <v>12</v>
      </c>
      <c r="M5378" s="11">
        <f>DAY(Tabla1[[#This Row],[Fecha]])</f>
        <v>26</v>
      </c>
      <c r="N5378" s="11">
        <f>WEEKDAY(Tabla1[[#This Row],[Fecha]],2)</f>
        <v>3</v>
      </c>
      <c r="O5378" s="11" t="str">
        <f t="shared" ref="O5378:O5425" si="84">IF(N5378=1,"Lunes",IF(N5378=2,"Martes",IF(N5378=3,"Miércoles",IF(N5378=4,"Jueves",IF(N5378=5,"Viernes",IF(N5378=6,"Sábado","Domingo"))))))</f>
        <v>Miércoles</v>
      </c>
    </row>
    <row r="5379" spans="1:15" x14ac:dyDescent="0.25">
      <c r="A5379" s="4">
        <v>41269</v>
      </c>
      <c r="B5379">
        <v>1</v>
      </c>
      <c r="C5379">
        <v>2</v>
      </c>
      <c r="D5379" s="5" t="s">
        <v>43</v>
      </c>
      <c r="E5379" s="6">
        <v>655.09</v>
      </c>
      <c r="F5379" s="6">
        <v>1155.03</v>
      </c>
      <c r="G5379" s="6">
        <v>1810.12</v>
      </c>
      <c r="H5379" s="6" t="str">
        <f>VLOOKUP(Tabla1[[#This Row],[Caja]],Originales!$I$3:$K$6,2,FALSE)</f>
        <v>Tenerife Norte</v>
      </c>
      <c r="I5379" s="6" t="str">
        <f>VLOOKUP(Tabla1[[#This Row],[Caja]],Originales!$I$3:$K$6,3,FALSE)</f>
        <v>Tenerife</v>
      </c>
      <c r="J5379" s="9" t="str">
        <f>VLOOKUP(Tabla1[[#This Row],[CodigoEmpleado]],Originales!$M$3:$P$13,2,FALSE)</f>
        <v>Jose</v>
      </c>
      <c r="K5379" s="10">
        <f>YEAR(Tabla1[[#This Row],[Fecha]])</f>
        <v>2012</v>
      </c>
      <c r="L5379" s="11">
        <f>MONTH(Tabla1[[#This Row],[Fecha]])</f>
        <v>12</v>
      </c>
      <c r="M5379" s="11">
        <f>DAY(Tabla1[[#This Row],[Fecha]])</f>
        <v>26</v>
      </c>
      <c r="N5379" s="11">
        <f>WEEKDAY(Tabla1[[#This Row],[Fecha]],2)</f>
        <v>3</v>
      </c>
      <c r="O5379" s="11" t="str">
        <f t="shared" si="84"/>
        <v>Miércoles</v>
      </c>
    </row>
    <row r="5380" spans="1:15" x14ac:dyDescent="0.25">
      <c r="A5380" s="4">
        <v>41269</v>
      </c>
      <c r="B5380">
        <v>2</v>
      </c>
      <c r="C5380">
        <v>1</v>
      </c>
      <c r="D5380" s="5" t="s">
        <v>47</v>
      </c>
      <c r="E5380" s="6">
        <v>587.23</v>
      </c>
      <c r="F5380" s="6">
        <v>1009.14</v>
      </c>
      <c r="G5380" s="6">
        <v>1596.37</v>
      </c>
      <c r="H5380" s="6" t="str">
        <f>VLOOKUP(Tabla1[[#This Row],[Caja]],Originales!$I$3:$K$6,2,FALSE)</f>
        <v>Tenerife Sur</v>
      </c>
      <c r="I5380" s="6" t="str">
        <f>VLOOKUP(Tabla1[[#This Row],[Caja]],Originales!$I$3:$K$6,3,FALSE)</f>
        <v>Tenerife</v>
      </c>
      <c r="J5380" s="9" t="str">
        <f>VLOOKUP(Tabla1[[#This Row],[CodigoEmpleado]],Originales!$M$3:$P$13,2,FALSE)</f>
        <v>Toño</v>
      </c>
      <c r="K5380" s="10">
        <f>YEAR(Tabla1[[#This Row],[Fecha]])</f>
        <v>2012</v>
      </c>
      <c r="L5380" s="11">
        <f>MONTH(Tabla1[[#This Row],[Fecha]])</f>
        <v>12</v>
      </c>
      <c r="M5380" s="11">
        <f>DAY(Tabla1[[#This Row],[Fecha]])</f>
        <v>26</v>
      </c>
      <c r="N5380" s="11">
        <f>WEEKDAY(Tabla1[[#This Row],[Fecha]],2)</f>
        <v>3</v>
      </c>
      <c r="O5380" s="11" t="str">
        <f t="shared" si="84"/>
        <v>Miércoles</v>
      </c>
    </row>
    <row r="5381" spans="1:15" x14ac:dyDescent="0.25">
      <c r="A5381" s="4">
        <v>41269</v>
      </c>
      <c r="B5381">
        <v>2</v>
      </c>
      <c r="C5381">
        <v>2</v>
      </c>
      <c r="D5381" s="5" t="s">
        <v>24</v>
      </c>
      <c r="E5381" s="6">
        <v>726.76</v>
      </c>
      <c r="F5381" s="6">
        <v>1152.74</v>
      </c>
      <c r="G5381" s="6">
        <v>1879.5</v>
      </c>
      <c r="H5381" s="6" t="str">
        <f>VLOOKUP(Tabla1[[#This Row],[Caja]],Originales!$I$3:$K$6,2,FALSE)</f>
        <v>Tenerife Sur</v>
      </c>
      <c r="I5381" s="6" t="str">
        <f>VLOOKUP(Tabla1[[#This Row],[Caja]],Originales!$I$3:$K$6,3,FALSE)</f>
        <v>Tenerife</v>
      </c>
      <c r="J5381" s="9" t="str">
        <f>VLOOKUP(Tabla1[[#This Row],[CodigoEmpleado]],Originales!$M$3:$P$13,2,FALSE)</f>
        <v>Ana</v>
      </c>
      <c r="K5381" s="10">
        <f>YEAR(Tabla1[[#This Row],[Fecha]])</f>
        <v>2012</v>
      </c>
      <c r="L5381" s="11">
        <f>MONTH(Tabla1[[#This Row],[Fecha]])</f>
        <v>12</v>
      </c>
      <c r="M5381" s="11">
        <f>DAY(Tabla1[[#This Row],[Fecha]])</f>
        <v>26</v>
      </c>
      <c r="N5381" s="11">
        <f>WEEKDAY(Tabla1[[#This Row],[Fecha]],2)</f>
        <v>3</v>
      </c>
      <c r="O5381" s="11" t="str">
        <f t="shared" si="84"/>
        <v>Miércoles</v>
      </c>
    </row>
    <row r="5382" spans="1:15" x14ac:dyDescent="0.25">
      <c r="A5382" s="4">
        <v>41269</v>
      </c>
      <c r="B5382">
        <v>3</v>
      </c>
      <c r="C5382">
        <v>1</v>
      </c>
      <c r="D5382" s="5" t="s">
        <v>30</v>
      </c>
      <c r="E5382" s="6">
        <v>540.38</v>
      </c>
      <c r="F5382" s="6">
        <v>978.28</v>
      </c>
      <c r="G5382" s="6">
        <v>1518.66</v>
      </c>
      <c r="H5382" s="6" t="str">
        <f>VLOOKUP(Tabla1[[#This Row],[Caja]],Originales!$I$3:$K$6,2,FALSE)</f>
        <v>Las Canteras</v>
      </c>
      <c r="I5382" s="6" t="str">
        <f>VLOOKUP(Tabla1[[#This Row],[Caja]],Originales!$I$3:$K$6,3,FALSE)</f>
        <v>Las Palmas</v>
      </c>
      <c r="J5382" s="9" t="str">
        <f>VLOOKUP(Tabla1[[#This Row],[CodigoEmpleado]],Originales!$M$3:$P$13,2,FALSE)</f>
        <v>Juan</v>
      </c>
      <c r="K5382" s="10">
        <f>YEAR(Tabla1[[#This Row],[Fecha]])</f>
        <v>2012</v>
      </c>
      <c r="L5382" s="11">
        <f>MONTH(Tabla1[[#This Row],[Fecha]])</f>
        <v>12</v>
      </c>
      <c r="M5382" s="11">
        <f>DAY(Tabla1[[#This Row],[Fecha]])</f>
        <v>26</v>
      </c>
      <c r="N5382" s="11">
        <f>WEEKDAY(Tabla1[[#This Row],[Fecha]],2)</f>
        <v>3</v>
      </c>
      <c r="O5382" s="11" t="str">
        <f t="shared" si="84"/>
        <v>Miércoles</v>
      </c>
    </row>
    <row r="5383" spans="1:15" x14ac:dyDescent="0.25">
      <c r="A5383" s="4">
        <v>41269</v>
      </c>
      <c r="B5383">
        <v>3</v>
      </c>
      <c r="C5383">
        <v>2</v>
      </c>
      <c r="D5383" s="5" t="s">
        <v>16</v>
      </c>
      <c r="E5383" s="6">
        <v>677.64</v>
      </c>
      <c r="F5383" s="6">
        <v>1058.23</v>
      </c>
      <c r="G5383" s="6">
        <v>1735.87</v>
      </c>
      <c r="H5383" s="6" t="str">
        <f>VLOOKUP(Tabla1[[#This Row],[Caja]],Originales!$I$3:$K$6,2,FALSE)</f>
        <v>Las Canteras</v>
      </c>
      <c r="I5383" s="6" t="str">
        <f>VLOOKUP(Tabla1[[#This Row],[Caja]],Originales!$I$3:$K$6,3,FALSE)</f>
        <v>Las Palmas</v>
      </c>
      <c r="J5383" s="9" t="str">
        <f>VLOOKUP(Tabla1[[#This Row],[CodigoEmpleado]],Originales!$M$3:$P$13,2,FALSE)</f>
        <v>Jorge</v>
      </c>
      <c r="K5383" s="10">
        <f>YEAR(Tabla1[[#This Row],[Fecha]])</f>
        <v>2012</v>
      </c>
      <c r="L5383" s="11">
        <f>MONTH(Tabla1[[#This Row],[Fecha]])</f>
        <v>12</v>
      </c>
      <c r="M5383" s="11">
        <f>DAY(Tabla1[[#This Row],[Fecha]])</f>
        <v>26</v>
      </c>
      <c r="N5383" s="11">
        <f>WEEKDAY(Tabla1[[#This Row],[Fecha]],2)</f>
        <v>3</v>
      </c>
      <c r="O5383" s="11" t="str">
        <f t="shared" si="84"/>
        <v>Miércoles</v>
      </c>
    </row>
    <row r="5384" spans="1:15" x14ac:dyDescent="0.25">
      <c r="A5384" s="4">
        <v>41269</v>
      </c>
      <c r="B5384">
        <v>4</v>
      </c>
      <c r="C5384">
        <v>1</v>
      </c>
      <c r="D5384" s="5" t="s">
        <v>22</v>
      </c>
      <c r="E5384" s="6">
        <v>677.07</v>
      </c>
      <c r="F5384" s="6">
        <v>1025.57</v>
      </c>
      <c r="G5384" s="6">
        <v>1702.64</v>
      </c>
      <c r="H5384" s="6" t="str">
        <f>VLOOKUP(Tabla1[[#This Row],[Caja]],Originales!$I$3:$K$6,2,FALSE)</f>
        <v>Telde</v>
      </c>
      <c r="I5384" s="6" t="str">
        <f>VLOOKUP(Tabla1[[#This Row],[Caja]],Originales!$I$3:$K$6,3,FALSE)</f>
        <v>Las Palmas</v>
      </c>
      <c r="J5384" s="9" t="str">
        <f>VLOOKUP(Tabla1[[#This Row],[CodigoEmpleado]],Originales!$M$3:$P$13,2,FALSE)</f>
        <v>Paco</v>
      </c>
      <c r="K5384" s="10">
        <f>YEAR(Tabla1[[#This Row],[Fecha]])</f>
        <v>2012</v>
      </c>
      <c r="L5384" s="11">
        <f>MONTH(Tabla1[[#This Row],[Fecha]])</f>
        <v>12</v>
      </c>
      <c r="M5384" s="11">
        <f>DAY(Tabla1[[#This Row],[Fecha]])</f>
        <v>26</v>
      </c>
      <c r="N5384" s="11">
        <f>WEEKDAY(Tabla1[[#This Row],[Fecha]],2)</f>
        <v>3</v>
      </c>
      <c r="O5384" s="11" t="str">
        <f t="shared" si="84"/>
        <v>Miércoles</v>
      </c>
    </row>
    <row r="5385" spans="1:15" x14ac:dyDescent="0.25">
      <c r="A5385" s="4">
        <v>41269</v>
      </c>
      <c r="B5385">
        <v>4</v>
      </c>
      <c r="C5385">
        <v>2</v>
      </c>
      <c r="D5385" s="5" t="s">
        <v>27</v>
      </c>
      <c r="E5385" s="6">
        <v>703.11</v>
      </c>
      <c r="F5385" s="6">
        <v>1088.57</v>
      </c>
      <c r="G5385" s="6">
        <v>1791.68</v>
      </c>
      <c r="H5385" s="6" t="str">
        <f>VLOOKUP(Tabla1[[#This Row],[Caja]],Originales!$I$3:$K$6,2,FALSE)</f>
        <v>Telde</v>
      </c>
      <c r="I5385" s="6" t="str">
        <f>VLOOKUP(Tabla1[[#This Row],[Caja]],Originales!$I$3:$K$6,3,FALSE)</f>
        <v>Las Palmas</v>
      </c>
      <c r="J5385" s="9" t="str">
        <f>VLOOKUP(Tabla1[[#This Row],[CodigoEmpleado]],Originales!$M$3:$P$13,2,FALSE)</f>
        <v>Bea</v>
      </c>
      <c r="K5385" s="10">
        <f>YEAR(Tabla1[[#This Row],[Fecha]])</f>
        <v>2012</v>
      </c>
      <c r="L5385" s="11">
        <f>MONTH(Tabla1[[#This Row],[Fecha]])</f>
        <v>12</v>
      </c>
      <c r="M5385" s="11">
        <f>DAY(Tabla1[[#This Row],[Fecha]])</f>
        <v>26</v>
      </c>
      <c r="N5385" s="11">
        <f>WEEKDAY(Tabla1[[#This Row],[Fecha]],2)</f>
        <v>3</v>
      </c>
      <c r="O5385" s="11" t="str">
        <f t="shared" si="84"/>
        <v>Miércoles</v>
      </c>
    </row>
    <row r="5386" spans="1:15" x14ac:dyDescent="0.25">
      <c r="A5386" s="4">
        <v>41270</v>
      </c>
      <c r="B5386">
        <v>1</v>
      </c>
      <c r="C5386">
        <v>1</v>
      </c>
      <c r="D5386" s="5" t="s">
        <v>32</v>
      </c>
      <c r="E5386" s="6">
        <v>641.63</v>
      </c>
      <c r="F5386" s="6">
        <v>1077.54</v>
      </c>
      <c r="G5386" s="6">
        <v>1719.17</v>
      </c>
      <c r="H5386" s="6" t="str">
        <f>VLOOKUP(Tabla1[[#This Row],[Caja]],Originales!$I$3:$K$6,2,FALSE)</f>
        <v>Tenerife Norte</v>
      </c>
      <c r="I5386" s="6" t="str">
        <f>VLOOKUP(Tabla1[[#This Row],[Caja]],Originales!$I$3:$K$6,3,FALSE)</f>
        <v>Tenerife</v>
      </c>
      <c r="J5386" s="9" t="str">
        <f>VLOOKUP(Tabla1[[#This Row],[CodigoEmpleado]],Originales!$M$3:$P$13,2,FALSE)</f>
        <v>Ana</v>
      </c>
      <c r="K5386" s="10">
        <f>YEAR(Tabla1[[#This Row],[Fecha]])</f>
        <v>2012</v>
      </c>
      <c r="L5386" s="11">
        <f>MONTH(Tabla1[[#This Row],[Fecha]])</f>
        <v>12</v>
      </c>
      <c r="M5386" s="11">
        <f>DAY(Tabla1[[#This Row],[Fecha]])</f>
        <v>27</v>
      </c>
      <c r="N5386" s="11">
        <f>WEEKDAY(Tabla1[[#This Row],[Fecha]],2)</f>
        <v>4</v>
      </c>
      <c r="O5386" s="11" t="str">
        <f t="shared" si="84"/>
        <v>Jueves</v>
      </c>
    </row>
    <row r="5387" spans="1:15" x14ac:dyDescent="0.25">
      <c r="A5387" s="4">
        <v>41270</v>
      </c>
      <c r="B5387">
        <v>1</v>
      </c>
      <c r="C5387">
        <v>2</v>
      </c>
      <c r="D5387" s="5" t="s">
        <v>37</v>
      </c>
      <c r="E5387" s="6">
        <v>789.64</v>
      </c>
      <c r="F5387" s="6">
        <v>1194.79</v>
      </c>
      <c r="G5387" s="6">
        <v>1984.43</v>
      </c>
      <c r="H5387" s="6" t="str">
        <f>VLOOKUP(Tabla1[[#This Row],[Caja]],Originales!$I$3:$K$6,2,FALSE)</f>
        <v>Tenerife Norte</v>
      </c>
      <c r="I5387" s="6" t="str">
        <f>VLOOKUP(Tabla1[[#This Row],[Caja]],Originales!$I$3:$K$6,3,FALSE)</f>
        <v>Tenerife</v>
      </c>
      <c r="J5387" s="9" t="str">
        <f>VLOOKUP(Tabla1[[#This Row],[CodigoEmpleado]],Originales!$M$3:$P$13,2,FALSE)</f>
        <v>Luis</v>
      </c>
      <c r="K5387" s="10">
        <f>YEAR(Tabla1[[#This Row],[Fecha]])</f>
        <v>2012</v>
      </c>
      <c r="L5387" s="11">
        <f>MONTH(Tabla1[[#This Row],[Fecha]])</f>
        <v>12</v>
      </c>
      <c r="M5387" s="11">
        <f>DAY(Tabla1[[#This Row],[Fecha]])</f>
        <v>27</v>
      </c>
      <c r="N5387" s="11">
        <f>WEEKDAY(Tabla1[[#This Row],[Fecha]],2)</f>
        <v>4</v>
      </c>
      <c r="O5387" s="11" t="str">
        <f t="shared" si="84"/>
        <v>Jueves</v>
      </c>
    </row>
    <row r="5388" spans="1:15" x14ac:dyDescent="0.25">
      <c r="A5388" s="4">
        <v>41270</v>
      </c>
      <c r="B5388">
        <v>2</v>
      </c>
      <c r="C5388">
        <v>1</v>
      </c>
      <c r="D5388" s="5" t="s">
        <v>40</v>
      </c>
      <c r="E5388" s="6">
        <v>600.83000000000004</v>
      </c>
      <c r="F5388" s="6">
        <v>1089.1500000000001</v>
      </c>
      <c r="G5388" s="6">
        <v>1689.98</v>
      </c>
      <c r="H5388" s="6" t="str">
        <f>VLOOKUP(Tabla1[[#This Row],[Caja]],Originales!$I$3:$K$6,2,FALSE)</f>
        <v>Tenerife Sur</v>
      </c>
      <c r="I5388" s="6" t="str">
        <f>VLOOKUP(Tabla1[[#This Row],[Caja]],Originales!$I$3:$K$6,3,FALSE)</f>
        <v>Tenerife</v>
      </c>
      <c r="J5388" s="9" t="str">
        <f>VLOOKUP(Tabla1[[#This Row],[CodigoEmpleado]],Originales!$M$3:$P$13,2,FALSE)</f>
        <v>Pepe</v>
      </c>
      <c r="K5388" s="10">
        <f>YEAR(Tabla1[[#This Row],[Fecha]])</f>
        <v>2012</v>
      </c>
      <c r="L5388" s="11">
        <f>MONTH(Tabla1[[#This Row],[Fecha]])</f>
        <v>12</v>
      </c>
      <c r="M5388" s="11">
        <f>DAY(Tabla1[[#This Row],[Fecha]])</f>
        <v>27</v>
      </c>
      <c r="N5388" s="11">
        <f>WEEKDAY(Tabla1[[#This Row],[Fecha]],2)</f>
        <v>4</v>
      </c>
      <c r="O5388" s="11" t="str">
        <f t="shared" si="84"/>
        <v>Jueves</v>
      </c>
    </row>
    <row r="5389" spans="1:15" x14ac:dyDescent="0.25">
      <c r="A5389" s="4">
        <v>41270</v>
      </c>
      <c r="B5389">
        <v>2</v>
      </c>
      <c r="C5389">
        <v>2</v>
      </c>
      <c r="D5389" s="5" t="s">
        <v>41</v>
      </c>
      <c r="E5389" s="6">
        <v>706.77</v>
      </c>
      <c r="F5389" s="6">
        <v>1132.4000000000001</v>
      </c>
      <c r="G5389" s="6">
        <v>1839.17</v>
      </c>
      <c r="H5389" s="6" t="str">
        <f>VLOOKUP(Tabla1[[#This Row],[Caja]],Originales!$I$3:$K$6,2,FALSE)</f>
        <v>Tenerife Sur</v>
      </c>
      <c r="I5389" s="6" t="str">
        <f>VLOOKUP(Tabla1[[#This Row],[Caja]],Originales!$I$3:$K$6,3,FALSE)</f>
        <v>Tenerife</v>
      </c>
      <c r="J5389" s="9" t="str">
        <f>VLOOKUP(Tabla1[[#This Row],[CodigoEmpleado]],Originales!$M$3:$P$13,2,FALSE)</f>
        <v>Javi</v>
      </c>
      <c r="K5389" s="10">
        <f>YEAR(Tabla1[[#This Row],[Fecha]])</f>
        <v>2012</v>
      </c>
      <c r="L5389" s="11">
        <f>MONTH(Tabla1[[#This Row],[Fecha]])</f>
        <v>12</v>
      </c>
      <c r="M5389" s="11">
        <f>DAY(Tabla1[[#This Row],[Fecha]])</f>
        <v>27</v>
      </c>
      <c r="N5389" s="11">
        <f>WEEKDAY(Tabla1[[#This Row],[Fecha]],2)</f>
        <v>4</v>
      </c>
      <c r="O5389" s="11" t="str">
        <f t="shared" si="84"/>
        <v>Jueves</v>
      </c>
    </row>
    <row r="5390" spans="1:15" x14ac:dyDescent="0.25">
      <c r="A5390" s="4">
        <v>41270</v>
      </c>
      <c r="B5390">
        <v>3</v>
      </c>
      <c r="C5390">
        <v>1</v>
      </c>
      <c r="D5390" s="5" t="s">
        <v>43</v>
      </c>
      <c r="E5390" s="6">
        <v>617.58000000000004</v>
      </c>
      <c r="F5390" s="6">
        <v>1119.83</v>
      </c>
      <c r="G5390" s="6">
        <v>1737.41</v>
      </c>
      <c r="H5390" s="6" t="str">
        <f>VLOOKUP(Tabla1[[#This Row],[Caja]],Originales!$I$3:$K$6,2,FALSE)</f>
        <v>Las Canteras</v>
      </c>
      <c r="I5390" s="6" t="str">
        <f>VLOOKUP(Tabla1[[#This Row],[Caja]],Originales!$I$3:$K$6,3,FALSE)</f>
        <v>Las Palmas</v>
      </c>
      <c r="J5390" s="9" t="str">
        <f>VLOOKUP(Tabla1[[#This Row],[CodigoEmpleado]],Originales!$M$3:$P$13,2,FALSE)</f>
        <v>Jose</v>
      </c>
      <c r="K5390" s="10">
        <f>YEAR(Tabla1[[#This Row],[Fecha]])</f>
        <v>2012</v>
      </c>
      <c r="L5390" s="11">
        <f>MONTH(Tabla1[[#This Row],[Fecha]])</f>
        <v>12</v>
      </c>
      <c r="M5390" s="11">
        <f>DAY(Tabla1[[#This Row],[Fecha]])</f>
        <v>27</v>
      </c>
      <c r="N5390" s="11">
        <f>WEEKDAY(Tabla1[[#This Row],[Fecha]],2)</f>
        <v>4</v>
      </c>
      <c r="O5390" s="11" t="str">
        <f t="shared" si="84"/>
        <v>Jueves</v>
      </c>
    </row>
    <row r="5391" spans="1:15" x14ac:dyDescent="0.25">
      <c r="A5391" s="4">
        <v>41270</v>
      </c>
      <c r="B5391">
        <v>3</v>
      </c>
      <c r="C5391">
        <v>2</v>
      </c>
      <c r="D5391" s="5" t="s">
        <v>47</v>
      </c>
      <c r="E5391" s="6">
        <v>534.85</v>
      </c>
      <c r="F5391" s="6">
        <v>1003.62</v>
      </c>
      <c r="G5391" s="6">
        <v>1538.47</v>
      </c>
      <c r="H5391" s="6" t="str">
        <f>VLOOKUP(Tabla1[[#This Row],[Caja]],Originales!$I$3:$K$6,2,FALSE)</f>
        <v>Las Canteras</v>
      </c>
      <c r="I5391" s="6" t="str">
        <f>VLOOKUP(Tabla1[[#This Row],[Caja]],Originales!$I$3:$K$6,3,FALSE)</f>
        <v>Las Palmas</v>
      </c>
      <c r="J5391" s="9" t="str">
        <f>VLOOKUP(Tabla1[[#This Row],[CodigoEmpleado]],Originales!$M$3:$P$13,2,FALSE)</f>
        <v>Toño</v>
      </c>
      <c r="K5391" s="10">
        <f>YEAR(Tabla1[[#This Row],[Fecha]])</f>
        <v>2012</v>
      </c>
      <c r="L5391" s="11">
        <f>MONTH(Tabla1[[#This Row],[Fecha]])</f>
        <v>12</v>
      </c>
      <c r="M5391" s="11">
        <f>DAY(Tabla1[[#This Row],[Fecha]])</f>
        <v>27</v>
      </c>
      <c r="N5391" s="11">
        <f>WEEKDAY(Tabla1[[#This Row],[Fecha]],2)</f>
        <v>4</v>
      </c>
      <c r="O5391" s="11" t="str">
        <f t="shared" si="84"/>
        <v>Jueves</v>
      </c>
    </row>
    <row r="5392" spans="1:15" x14ac:dyDescent="0.25">
      <c r="A5392" s="4">
        <v>41270</v>
      </c>
      <c r="B5392">
        <v>4</v>
      </c>
      <c r="C5392">
        <v>1</v>
      </c>
      <c r="D5392" s="5" t="s">
        <v>24</v>
      </c>
      <c r="E5392" s="6">
        <v>576.66999999999996</v>
      </c>
      <c r="F5392" s="6">
        <v>1128.4000000000001</v>
      </c>
      <c r="G5392" s="6">
        <v>1705.07</v>
      </c>
      <c r="H5392" s="6" t="str">
        <f>VLOOKUP(Tabla1[[#This Row],[Caja]],Originales!$I$3:$K$6,2,FALSE)</f>
        <v>Telde</v>
      </c>
      <c r="I5392" s="6" t="str">
        <f>VLOOKUP(Tabla1[[#This Row],[Caja]],Originales!$I$3:$K$6,3,FALSE)</f>
        <v>Las Palmas</v>
      </c>
      <c r="J5392" s="9" t="str">
        <f>VLOOKUP(Tabla1[[#This Row],[CodigoEmpleado]],Originales!$M$3:$P$13,2,FALSE)</f>
        <v>Ana</v>
      </c>
      <c r="K5392" s="10">
        <f>YEAR(Tabla1[[#This Row],[Fecha]])</f>
        <v>2012</v>
      </c>
      <c r="L5392" s="11">
        <f>MONTH(Tabla1[[#This Row],[Fecha]])</f>
        <v>12</v>
      </c>
      <c r="M5392" s="11">
        <f>DAY(Tabla1[[#This Row],[Fecha]])</f>
        <v>27</v>
      </c>
      <c r="N5392" s="11">
        <f>WEEKDAY(Tabla1[[#This Row],[Fecha]],2)</f>
        <v>4</v>
      </c>
      <c r="O5392" s="11" t="str">
        <f t="shared" si="84"/>
        <v>Jueves</v>
      </c>
    </row>
    <row r="5393" spans="1:15" x14ac:dyDescent="0.25">
      <c r="A5393" s="4">
        <v>41270</v>
      </c>
      <c r="B5393">
        <v>4</v>
      </c>
      <c r="C5393">
        <v>2</v>
      </c>
      <c r="D5393" s="5" t="s">
        <v>30</v>
      </c>
      <c r="E5393" s="6">
        <v>762.5</v>
      </c>
      <c r="F5393" s="6">
        <v>1213.81</v>
      </c>
      <c r="G5393" s="6">
        <v>1976.31</v>
      </c>
      <c r="H5393" s="6" t="str">
        <f>VLOOKUP(Tabla1[[#This Row],[Caja]],Originales!$I$3:$K$6,2,FALSE)</f>
        <v>Telde</v>
      </c>
      <c r="I5393" s="6" t="str">
        <f>VLOOKUP(Tabla1[[#This Row],[Caja]],Originales!$I$3:$K$6,3,FALSE)</f>
        <v>Las Palmas</v>
      </c>
      <c r="J5393" s="9" t="str">
        <f>VLOOKUP(Tabla1[[#This Row],[CodigoEmpleado]],Originales!$M$3:$P$13,2,FALSE)</f>
        <v>Juan</v>
      </c>
      <c r="K5393" s="10">
        <f>YEAR(Tabla1[[#This Row],[Fecha]])</f>
        <v>2012</v>
      </c>
      <c r="L5393" s="11">
        <f>MONTH(Tabla1[[#This Row],[Fecha]])</f>
        <v>12</v>
      </c>
      <c r="M5393" s="11">
        <f>DAY(Tabla1[[#This Row],[Fecha]])</f>
        <v>27</v>
      </c>
      <c r="N5393" s="11">
        <f>WEEKDAY(Tabla1[[#This Row],[Fecha]],2)</f>
        <v>4</v>
      </c>
      <c r="O5393" s="11" t="str">
        <f t="shared" si="84"/>
        <v>Jueves</v>
      </c>
    </row>
    <row r="5394" spans="1:15" x14ac:dyDescent="0.25">
      <c r="A5394" s="4">
        <v>41271</v>
      </c>
      <c r="B5394">
        <v>1</v>
      </c>
      <c r="C5394">
        <v>1</v>
      </c>
      <c r="D5394" s="5" t="s">
        <v>16</v>
      </c>
      <c r="E5394" s="6">
        <v>648.94000000000005</v>
      </c>
      <c r="F5394" s="6">
        <v>974.02</v>
      </c>
      <c r="G5394" s="6">
        <v>1622.96</v>
      </c>
      <c r="H5394" s="6" t="str">
        <f>VLOOKUP(Tabla1[[#This Row],[Caja]],Originales!$I$3:$K$6,2,FALSE)</f>
        <v>Tenerife Norte</v>
      </c>
      <c r="I5394" s="6" t="str">
        <f>VLOOKUP(Tabla1[[#This Row],[Caja]],Originales!$I$3:$K$6,3,FALSE)</f>
        <v>Tenerife</v>
      </c>
      <c r="J5394" s="9" t="str">
        <f>VLOOKUP(Tabla1[[#This Row],[CodigoEmpleado]],Originales!$M$3:$P$13,2,FALSE)</f>
        <v>Jorge</v>
      </c>
      <c r="K5394" s="10">
        <f>YEAR(Tabla1[[#This Row],[Fecha]])</f>
        <v>2012</v>
      </c>
      <c r="L5394" s="11">
        <f>MONTH(Tabla1[[#This Row],[Fecha]])</f>
        <v>12</v>
      </c>
      <c r="M5394" s="11">
        <f>DAY(Tabla1[[#This Row],[Fecha]])</f>
        <v>28</v>
      </c>
      <c r="N5394" s="11">
        <f>WEEKDAY(Tabla1[[#This Row],[Fecha]],2)</f>
        <v>5</v>
      </c>
      <c r="O5394" s="11" t="str">
        <f t="shared" si="84"/>
        <v>Viernes</v>
      </c>
    </row>
    <row r="5395" spans="1:15" x14ac:dyDescent="0.25">
      <c r="A5395" s="4">
        <v>41271</v>
      </c>
      <c r="B5395">
        <v>1</v>
      </c>
      <c r="C5395">
        <v>2</v>
      </c>
      <c r="D5395" s="5" t="s">
        <v>22</v>
      </c>
      <c r="E5395" s="6">
        <v>601.66</v>
      </c>
      <c r="F5395" s="6">
        <v>925.83</v>
      </c>
      <c r="G5395" s="6">
        <v>1527.49</v>
      </c>
      <c r="H5395" s="6" t="str">
        <f>VLOOKUP(Tabla1[[#This Row],[Caja]],Originales!$I$3:$K$6,2,FALSE)</f>
        <v>Tenerife Norte</v>
      </c>
      <c r="I5395" s="6" t="str">
        <f>VLOOKUP(Tabla1[[#This Row],[Caja]],Originales!$I$3:$K$6,3,FALSE)</f>
        <v>Tenerife</v>
      </c>
      <c r="J5395" s="9" t="str">
        <f>VLOOKUP(Tabla1[[#This Row],[CodigoEmpleado]],Originales!$M$3:$P$13,2,FALSE)</f>
        <v>Paco</v>
      </c>
      <c r="K5395" s="10">
        <f>YEAR(Tabla1[[#This Row],[Fecha]])</f>
        <v>2012</v>
      </c>
      <c r="L5395" s="11">
        <f>MONTH(Tabla1[[#This Row],[Fecha]])</f>
        <v>12</v>
      </c>
      <c r="M5395" s="11">
        <f>DAY(Tabla1[[#This Row],[Fecha]])</f>
        <v>28</v>
      </c>
      <c r="N5395" s="11">
        <f>WEEKDAY(Tabla1[[#This Row],[Fecha]],2)</f>
        <v>5</v>
      </c>
      <c r="O5395" s="11" t="str">
        <f t="shared" si="84"/>
        <v>Viernes</v>
      </c>
    </row>
    <row r="5396" spans="1:15" x14ac:dyDescent="0.25">
      <c r="A5396" s="4">
        <v>41271</v>
      </c>
      <c r="B5396">
        <v>2</v>
      </c>
      <c r="C5396">
        <v>1</v>
      </c>
      <c r="D5396" s="5" t="s">
        <v>27</v>
      </c>
      <c r="E5396" s="6">
        <v>506.7</v>
      </c>
      <c r="F5396" s="6">
        <v>1126.01</v>
      </c>
      <c r="G5396" s="6">
        <v>1632.71</v>
      </c>
      <c r="H5396" s="6" t="str">
        <f>VLOOKUP(Tabla1[[#This Row],[Caja]],Originales!$I$3:$K$6,2,FALSE)</f>
        <v>Tenerife Sur</v>
      </c>
      <c r="I5396" s="6" t="str">
        <f>VLOOKUP(Tabla1[[#This Row],[Caja]],Originales!$I$3:$K$6,3,FALSE)</f>
        <v>Tenerife</v>
      </c>
      <c r="J5396" s="9" t="str">
        <f>VLOOKUP(Tabla1[[#This Row],[CodigoEmpleado]],Originales!$M$3:$P$13,2,FALSE)</f>
        <v>Bea</v>
      </c>
      <c r="K5396" s="10">
        <f>YEAR(Tabla1[[#This Row],[Fecha]])</f>
        <v>2012</v>
      </c>
      <c r="L5396" s="11">
        <f>MONTH(Tabla1[[#This Row],[Fecha]])</f>
        <v>12</v>
      </c>
      <c r="M5396" s="11">
        <f>DAY(Tabla1[[#This Row],[Fecha]])</f>
        <v>28</v>
      </c>
      <c r="N5396" s="11">
        <f>WEEKDAY(Tabla1[[#This Row],[Fecha]],2)</f>
        <v>5</v>
      </c>
      <c r="O5396" s="11" t="str">
        <f t="shared" si="84"/>
        <v>Viernes</v>
      </c>
    </row>
    <row r="5397" spans="1:15" x14ac:dyDescent="0.25">
      <c r="A5397" s="4">
        <v>41271</v>
      </c>
      <c r="B5397">
        <v>2</v>
      </c>
      <c r="C5397">
        <v>2</v>
      </c>
      <c r="D5397" s="5" t="s">
        <v>32</v>
      </c>
      <c r="E5397" s="6">
        <v>683.69</v>
      </c>
      <c r="F5397" s="6">
        <v>1078.3699999999999</v>
      </c>
      <c r="G5397" s="6">
        <v>1762.06</v>
      </c>
      <c r="H5397" s="6" t="str">
        <f>VLOOKUP(Tabla1[[#This Row],[Caja]],Originales!$I$3:$K$6,2,FALSE)</f>
        <v>Tenerife Sur</v>
      </c>
      <c r="I5397" s="6" t="str">
        <f>VLOOKUP(Tabla1[[#This Row],[Caja]],Originales!$I$3:$K$6,3,FALSE)</f>
        <v>Tenerife</v>
      </c>
      <c r="J5397" s="9" t="str">
        <f>VLOOKUP(Tabla1[[#This Row],[CodigoEmpleado]],Originales!$M$3:$P$13,2,FALSE)</f>
        <v>Ana</v>
      </c>
      <c r="K5397" s="10">
        <f>YEAR(Tabla1[[#This Row],[Fecha]])</f>
        <v>2012</v>
      </c>
      <c r="L5397" s="11">
        <f>MONTH(Tabla1[[#This Row],[Fecha]])</f>
        <v>12</v>
      </c>
      <c r="M5397" s="11">
        <f>DAY(Tabla1[[#This Row],[Fecha]])</f>
        <v>28</v>
      </c>
      <c r="N5397" s="11">
        <f>WEEKDAY(Tabla1[[#This Row],[Fecha]],2)</f>
        <v>5</v>
      </c>
      <c r="O5397" s="11" t="str">
        <f t="shared" si="84"/>
        <v>Viernes</v>
      </c>
    </row>
    <row r="5398" spans="1:15" x14ac:dyDescent="0.25">
      <c r="A5398" s="4">
        <v>41271</v>
      </c>
      <c r="B5398">
        <v>3</v>
      </c>
      <c r="C5398">
        <v>1</v>
      </c>
      <c r="D5398" s="5" t="s">
        <v>37</v>
      </c>
      <c r="E5398" s="6">
        <v>521.9</v>
      </c>
      <c r="F5398" s="6">
        <v>1156.0899999999999</v>
      </c>
      <c r="G5398" s="6">
        <v>1677.99</v>
      </c>
      <c r="H5398" s="6" t="str">
        <f>VLOOKUP(Tabla1[[#This Row],[Caja]],Originales!$I$3:$K$6,2,FALSE)</f>
        <v>Las Canteras</v>
      </c>
      <c r="I5398" s="6" t="str">
        <f>VLOOKUP(Tabla1[[#This Row],[Caja]],Originales!$I$3:$K$6,3,FALSE)</f>
        <v>Las Palmas</v>
      </c>
      <c r="J5398" s="9" t="str">
        <f>VLOOKUP(Tabla1[[#This Row],[CodigoEmpleado]],Originales!$M$3:$P$13,2,FALSE)</f>
        <v>Luis</v>
      </c>
      <c r="K5398" s="10">
        <f>YEAR(Tabla1[[#This Row],[Fecha]])</f>
        <v>2012</v>
      </c>
      <c r="L5398" s="11">
        <f>MONTH(Tabla1[[#This Row],[Fecha]])</f>
        <v>12</v>
      </c>
      <c r="M5398" s="11">
        <f>DAY(Tabla1[[#This Row],[Fecha]])</f>
        <v>28</v>
      </c>
      <c r="N5398" s="11">
        <f>WEEKDAY(Tabla1[[#This Row],[Fecha]],2)</f>
        <v>5</v>
      </c>
      <c r="O5398" s="11" t="str">
        <f t="shared" si="84"/>
        <v>Viernes</v>
      </c>
    </row>
    <row r="5399" spans="1:15" x14ac:dyDescent="0.25">
      <c r="A5399" s="4">
        <v>41271</v>
      </c>
      <c r="B5399">
        <v>3</v>
      </c>
      <c r="C5399">
        <v>2</v>
      </c>
      <c r="D5399" s="5" t="s">
        <v>40</v>
      </c>
      <c r="E5399" s="6">
        <v>645.14</v>
      </c>
      <c r="F5399" s="6">
        <v>1018.21</v>
      </c>
      <c r="G5399" s="6">
        <v>1663.35</v>
      </c>
      <c r="H5399" s="6" t="str">
        <f>VLOOKUP(Tabla1[[#This Row],[Caja]],Originales!$I$3:$K$6,2,FALSE)</f>
        <v>Las Canteras</v>
      </c>
      <c r="I5399" s="6" t="str">
        <f>VLOOKUP(Tabla1[[#This Row],[Caja]],Originales!$I$3:$K$6,3,FALSE)</f>
        <v>Las Palmas</v>
      </c>
      <c r="J5399" s="9" t="str">
        <f>VLOOKUP(Tabla1[[#This Row],[CodigoEmpleado]],Originales!$M$3:$P$13,2,FALSE)</f>
        <v>Pepe</v>
      </c>
      <c r="K5399" s="10">
        <f>YEAR(Tabla1[[#This Row],[Fecha]])</f>
        <v>2012</v>
      </c>
      <c r="L5399" s="11">
        <f>MONTH(Tabla1[[#This Row],[Fecha]])</f>
        <v>12</v>
      </c>
      <c r="M5399" s="11">
        <f>DAY(Tabla1[[#This Row],[Fecha]])</f>
        <v>28</v>
      </c>
      <c r="N5399" s="11">
        <f>WEEKDAY(Tabla1[[#This Row],[Fecha]],2)</f>
        <v>5</v>
      </c>
      <c r="O5399" s="11" t="str">
        <f t="shared" si="84"/>
        <v>Viernes</v>
      </c>
    </row>
    <row r="5400" spans="1:15" x14ac:dyDescent="0.25">
      <c r="A5400" s="4">
        <v>41271</v>
      </c>
      <c r="B5400">
        <v>4</v>
      </c>
      <c r="C5400">
        <v>1</v>
      </c>
      <c r="D5400" s="5" t="s">
        <v>41</v>
      </c>
      <c r="E5400" s="6">
        <v>547.99</v>
      </c>
      <c r="F5400" s="6">
        <v>1029.51</v>
      </c>
      <c r="G5400" s="6">
        <v>1577.5</v>
      </c>
      <c r="H5400" s="6" t="str">
        <f>VLOOKUP(Tabla1[[#This Row],[Caja]],Originales!$I$3:$K$6,2,FALSE)</f>
        <v>Telde</v>
      </c>
      <c r="I5400" s="6" t="str">
        <f>VLOOKUP(Tabla1[[#This Row],[Caja]],Originales!$I$3:$K$6,3,FALSE)</f>
        <v>Las Palmas</v>
      </c>
      <c r="J5400" s="9" t="str">
        <f>VLOOKUP(Tabla1[[#This Row],[CodigoEmpleado]],Originales!$M$3:$P$13,2,FALSE)</f>
        <v>Javi</v>
      </c>
      <c r="K5400" s="10">
        <f>YEAR(Tabla1[[#This Row],[Fecha]])</f>
        <v>2012</v>
      </c>
      <c r="L5400" s="11">
        <f>MONTH(Tabla1[[#This Row],[Fecha]])</f>
        <v>12</v>
      </c>
      <c r="M5400" s="11">
        <f>DAY(Tabla1[[#This Row],[Fecha]])</f>
        <v>28</v>
      </c>
      <c r="N5400" s="11">
        <f>WEEKDAY(Tabla1[[#This Row],[Fecha]],2)</f>
        <v>5</v>
      </c>
      <c r="O5400" s="11" t="str">
        <f t="shared" si="84"/>
        <v>Viernes</v>
      </c>
    </row>
    <row r="5401" spans="1:15" x14ac:dyDescent="0.25">
      <c r="A5401" s="4">
        <v>41271</v>
      </c>
      <c r="B5401">
        <v>4</v>
      </c>
      <c r="C5401">
        <v>2</v>
      </c>
      <c r="D5401" s="5" t="s">
        <v>43</v>
      </c>
      <c r="E5401" s="6">
        <v>575.01</v>
      </c>
      <c r="F5401" s="6">
        <v>1170.81</v>
      </c>
      <c r="G5401" s="6">
        <v>1745.82</v>
      </c>
      <c r="H5401" s="6" t="str">
        <f>VLOOKUP(Tabla1[[#This Row],[Caja]],Originales!$I$3:$K$6,2,FALSE)</f>
        <v>Telde</v>
      </c>
      <c r="I5401" s="6" t="str">
        <f>VLOOKUP(Tabla1[[#This Row],[Caja]],Originales!$I$3:$K$6,3,FALSE)</f>
        <v>Las Palmas</v>
      </c>
      <c r="J5401" s="9" t="str">
        <f>VLOOKUP(Tabla1[[#This Row],[CodigoEmpleado]],Originales!$M$3:$P$13,2,FALSE)</f>
        <v>Jose</v>
      </c>
      <c r="K5401" s="10">
        <f>YEAR(Tabla1[[#This Row],[Fecha]])</f>
        <v>2012</v>
      </c>
      <c r="L5401" s="11">
        <f>MONTH(Tabla1[[#This Row],[Fecha]])</f>
        <v>12</v>
      </c>
      <c r="M5401" s="11">
        <f>DAY(Tabla1[[#This Row],[Fecha]])</f>
        <v>28</v>
      </c>
      <c r="N5401" s="11">
        <f>WEEKDAY(Tabla1[[#This Row],[Fecha]],2)</f>
        <v>5</v>
      </c>
      <c r="O5401" s="11" t="str">
        <f t="shared" si="84"/>
        <v>Viernes</v>
      </c>
    </row>
    <row r="5402" spans="1:15" x14ac:dyDescent="0.25">
      <c r="A5402" s="4">
        <v>41272</v>
      </c>
      <c r="B5402">
        <v>1</v>
      </c>
      <c r="C5402">
        <v>1</v>
      </c>
      <c r="D5402" s="5" t="s">
        <v>47</v>
      </c>
      <c r="E5402" s="6">
        <v>674.26</v>
      </c>
      <c r="F5402" s="6">
        <v>1103.22</v>
      </c>
      <c r="G5402" s="6">
        <v>1777.48</v>
      </c>
      <c r="H5402" s="6" t="str">
        <f>VLOOKUP(Tabla1[[#This Row],[Caja]],Originales!$I$3:$K$6,2,FALSE)</f>
        <v>Tenerife Norte</v>
      </c>
      <c r="I5402" s="6" t="str">
        <f>VLOOKUP(Tabla1[[#This Row],[Caja]],Originales!$I$3:$K$6,3,FALSE)</f>
        <v>Tenerife</v>
      </c>
      <c r="J5402" s="9" t="str">
        <f>VLOOKUP(Tabla1[[#This Row],[CodigoEmpleado]],Originales!$M$3:$P$13,2,FALSE)</f>
        <v>Toño</v>
      </c>
      <c r="K5402" s="10">
        <f>YEAR(Tabla1[[#This Row],[Fecha]])</f>
        <v>2012</v>
      </c>
      <c r="L5402" s="11">
        <f>MONTH(Tabla1[[#This Row],[Fecha]])</f>
        <v>12</v>
      </c>
      <c r="M5402" s="11">
        <f>DAY(Tabla1[[#This Row],[Fecha]])</f>
        <v>29</v>
      </c>
      <c r="N5402" s="11">
        <f>WEEKDAY(Tabla1[[#This Row],[Fecha]],2)</f>
        <v>6</v>
      </c>
      <c r="O5402" s="11" t="str">
        <f t="shared" si="84"/>
        <v>Sábado</v>
      </c>
    </row>
    <row r="5403" spans="1:15" x14ac:dyDescent="0.25">
      <c r="A5403" s="4">
        <v>41272</v>
      </c>
      <c r="B5403">
        <v>1</v>
      </c>
      <c r="C5403">
        <v>2</v>
      </c>
      <c r="D5403" s="5" t="s">
        <v>24</v>
      </c>
      <c r="E5403" s="6">
        <v>619.08000000000004</v>
      </c>
      <c r="F5403" s="6">
        <v>1294.55</v>
      </c>
      <c r="G5403" s="6">
        <v>1913.63</v>
      </c>
      <c r="H5403" s="6" t="str">
        <f>VLOOKUP(Tabla1[[#This Row],[Caja]],Originales!$I$3:$K$6,2,FALSE)</f>
        <v>Tenerife Norte</v>
      </c>
      <c r="I5403" s="6" t="str">
        <f>VLOOKUP(Tabla1[[#This Row],[Caja]],Originales!$I$3:$K$6,3,FALSE)</f>
        <v>Tenerife</v>
      </c>
      <c r="J5403" s="9" t="str">
        <f>VLOOKUP(Tabla1[[#This Row],[CodigoEmpleado]],Originales!$M$3:$P$13,2,FALSE)</f>
        <v>Ana</v>
      </c>
      <c r="K5403" s="10">
        <f>YEAR(Tabla1[[#This Row],[Fecha]])</f>
        <v>2012</v>
      </c>
      <c r="L5403" s="11">
        <f>MONTH(Tabla1[[#This Row],[Fecha]])</f>
        <v>12</v>
      </c>
      <c r="M5403" s="11">
        <f>DAY(Tabla1[[#This Row],[Fecha]])</f>
        <v>29</v>
      </c>
      <c r="N5403" s="11">
        <f>WEEKDAY(Tabla1[[#This Row],[Fecha]],2)</f>
        <v>6</v>
      </c>
      <c r="O5403" s="11" t="str">
        <f t="shared" si="84"/>
        <v>Sábado</v>
      </c>
    </row>
    <row r="5404" spans="1:15" x14ac:dyDescent="0.25">
      <c r="A5404" s="4">
        <v>41272</v>
      </c>
      <c r="B5404">
        <v>2</v>
      </c>
      <c r="C5404">
        <v>1</v>
      </c>
      <c r="D5404" s="5" t="s">
        <v>30</v>
      </c>
      <c r="E5404" s="6">
        <v>571.11</v>
      </c>
      <c r="F5404" s="6">
        <v>1139.0999999999999</v>
      </c>
      <c r="G5404" s="6">
        <v>1710.21</v>
      </c>
      <c r="H5404" s="6" t="str">
        <f>VLOOKUP(Tabla1[[#This Row],[Caja]],Originales!$I$3:$K$6,2,FALSE)</f>
        <v>Tenerife Sur</v>
      </c>
      <c r="I5404" s="6" t="str">
        <f>VLOOKUP(Tabla1[[#This Row],[Caja]],Originales!$I$3:$K$6,3,FALSE)</f>
        <v>Tenerife</v>
      </c>
      <c r="J5404" s="9" t="str">
        <f>VLOOKUP(Tabla1[[#This Row],[CodigoEmpleado]],Originales!$M$3:$P$13,2,FALSE)</f>
        <v>Juan</v>
      </c>
      <c r="K5404" s="10">
        <f>YEAR(Tabla1[[#This Row],[Fecha]])</f>
        <v>2012</v>
      </c>
      <c r="L5404" s="11">
        <f>MONTH(Tabla1[[#This Row],[Fecha]])</f>
        <v>12</v>
      </c>
      <c r="M5404" s="11">
        <f>DAY(Tabla1[[#This Row],[Fecha]])</f>
        <v>29</v>
      </c>
      <c r="N5404" s="11">
        <f>WEEKDAY(Tabla1[[#This Row],[Fecha]],2)</f>
        <v>6</v>
      </c>
      <c r="O5404" s="11" t="str">
        <f t="shared" si="84"/>
        <v>Sábado</v>
      </c>
    </row>
    <row r="5405" spans="1:15" x14ac:dyDescent="0.25">
      <c r="A5405" s="4">
        <v>41272</v>
      </c>
      <c r="B5405">
        <v>2</v>
      </c>
      <c r="C5405">
        <v>2</v>
      </c>
      <c r="D5405" s="5" t="s">
        <v>16</v>
      </c>
      <c r="E5405" s="6">
        <v>568.5</v>
      </c>
      <c r="F5405" s="6">
        <v>1152.96</v>
      </c>
      <c r="G5405" s="6">
        <v>1721.46</v>
      </c>
      <c r="H5405" s="6" t="str">
        <f>VLOOKUP(Tabla1[[#This Row],[Caja]],Originales!$I$3:$K$6,2,FALSE)</f>
        <v>Tenerife Sur</v>
      </c>
      <c r="I5405" s="6" t="str">
        <f>VLOOKUP(Tabla1[[#This Row],[Caja]],Originales!$I$3:$K$6,3,FALSE)</f>
        <v>Tenerife</v>
      </c>
      <c r="J5405" s="9" t="str">
        <f>VLOOKUP(Tabla1[[#This Row],[CodigoEmpleado]],Originales!$M$3:$P$13,2,FALSE)</f>
        <v>Jorge</v>
      </c>
      <c r="K5405" s="10">
        <f>YEAR(Tabla1[[#This Row],[Fecha]])</f>
        <v>2012</v>
      </c>
      <c r="L5405" s="11">
        <f>MONTH(Tabla1[[#This Row],[Fecha]])</f>
        <v>12</v>
      </c>
      <c r="M5405" s="11">
        <f>DAY(Tabla1[[#This Row],[Fecha]])</f>
        <v>29</v>
      </c>
      <c r="N5405" s="11">
        <f>WEEKDAY(Tabla1[[#This Row],[Fecha]],2)</f>
        <v>6</v>
      </c>
      <c r="O5405" s="11" t="str">
        <f t="shared" si="84"/>
        <v>Sábado</v>
      </c>
    </row>
    <row r="5406" spans="1:15" x14ac:dyDescent="0.25">
      <c r="A5406" s="4">
        <v>41272</v>
      </c>
      <c r="B5406">
        <v>3</v>
      </c>
      <c r="C5406">
        <v>1</v>
      </c>
      <c r="D5406" s="5" t="s">
        <v>22</v>
      </c>
      <c r="E5406" s="6">
        <v>596.53</v>
      </c>
      <c r="F5406" s="6">
        <v>1125.6400000000001</v>
      </c>
      <c r="G5406" s="6">
        <v>1722.17</v>
      </c>
      <c r="H5406" s="6" t="str">
        <f>VLOOKUP(Tabla1[[#This Row],[Caja]],Originales!$I$3:$K$6,2,FALSE)</f>
        <v>Las Canteras</v>
      </c>
      <c r="I5406" s="6" t="str">
        <f>VLOOKUP(Tabla1[[#This Row],[Caja]],Originales!$I$3:$K$6,3,FALSE)</f>
        <v>Las Palmas</v>
      </c>
      <c r="J5406" s="9" t="str">
        <f>VLOOKUP(Tabla1[[#This Row],[CodigoEmpleado]],Originales!$M$3:$P$13,2,FALSE)</f>
        <v>Paco</v>
      </c>
      <c r="K5406" s="10">
        <f>YEAR(Tabla1[[#This Row],[Fecha]])</f>
        <v>2012</v>
      </c>
      <c r="L5406" s="11">
        <f>MONTH(Tabla1[[#This Row],[Fecha]])</f>
        <v>12</v>
      </c>
      <c r="M5406" s="11">
        <f>DAY(Tabla1[[#This Row],[Fecha]])</f>
        <v>29</v>
      </c>
      <c r="N5406" s="11">
        <f>WEEKDAY(Tabla1[[#This Row],[Fecha]],2)</f>
        <v>6</v>
      </c>
      <c r="O5406" s="11" t="str">
        <f t="shared" si="84"/>
        <v>Sábado</v>
      </c>
    </row>
    <row r="5407" spans="1:15" x14ac:dyDescent="0.25">
      <c r="A5407" s="4">
        <v>41272</v>
      </c>
      <c r="B5407">
        <v>3</v>
      </c>
      <c r="C5407">
        <v>2</v>
      </c>
      <c r="D5407" s="5" t="s">
        <v>27</v>
      </c>
      <c r="E5407" s="6">
        <v>626.05999999999995</v>
      </c>
      <c r="F5407" s="6">
        <v>1241.8499999999999</v>
      </c>
      <c r="G5407" s="6">
        <v>1867.91</v>
      </c>
      <c r="H5407" s="6" t="str">
        <f>VLOOKUP(Tabla1[[#This Row],[Caja]],Originales!$I$3:$K$6,2,FALSE)</f>
        <v>Las Canteras</v>
      </c>
      <c r="I5407" s="6" t="str">
        <f>VLOOKUP(Tabla1[[#This Row],[Caja]],Originales!$I$3:$K$6,3,FALSE)</f>
        <v>Las Palmas</v>
      </c>
      <c r="J5407" s="9" t="str">
        <f>VLOOKUP(Tabla1[[#This Row],[CodigoEmpleado]],Originales!$M$3:$P$13,2,FALSE)</f>
        <v>Bea</v>
      </c>
      <c r="K5407" s="10">
        <f>YEAR(Tabla1[[#This Row],[Fecha]])</f>
        <v>2012</v>
      </c>
      <c r="L5407" s="11">
        <f>MONTH(Tabla1[[#This Row],[Fecha]])</f>
        <v>12</v>
      </c>
      <c r="M5407" s="11">
        <f>DAY(Tabla1[[#This Row],[Fecha]])</f>
        <v>29</v>
      </c>
      <c r="N5407" s="11">
        <f>WEEKDAY(Tabla1[[#This Row],[Fecha]],2)</f>
        <v>6</v>
      </c>
      <c r="O5407" s="11" t="str">
        <f t="shared" si="84"/>
        <v>Sábado</v>
      </c>
    </row>
    <row r="5408" spans="1:15" x14ac:dyDescent="0.25">
      <c r="A5408" s="4">
        <v>41272</v>
      </c>
      <c r="B5408">
        <v>4</v>
      </c>
      <c r="C5408">
        <v>1</v>
      </c>
      <c r="D5408" s="5" t="s">
        <v>32</v>
      </c>
      <c r="E5408" s="6">
        <v>484.37</v>
      </c>
      <c r="F5408" s="6">
        <v>1102.23</v>
      </c>
      <c r="G5408" s="6">
        <v>1586.6</v>
      </c>
      <c r="H5408" s="6" t="str">
        <f>VLOOKUP(Tabla1[[#This Row],[Caja]],Originales!$I$3:$K$6,2,FALSE)</f>
        <v>Telde</v>
      </c>
      <c r="I5408" s="6" t="str">
        <f>VLOOKUP(Tabla1[[#This Row],[Caja]],Originales!$I$3:$K$6,3,FALSE)</f>
        <v>Las Palmas</v>
      </c>
      <c r="J5408" s="9" t="str">
        <f>VLOOKUP(Tabla1[[#This Row],[CodigoEmpleado]],Originales!$M$3:$P$13,2,FALSE)</f>
        <v>Ana</v>
      </c>
      <c r="K5408" s="10">
        <f>YEAR(Tabla1[[#This Row],[Fecha]])</f>
        <v>2012</v>
      </c>
      <c r="L5408" s="11">
        <f>MONTH(Tabla1[[#This Row],[Fecha]])</f>
        <v>12</v>
      </c>
      <c r="M5408" s="11">
        <f>DAY(Tabla1[[#This Row],[Fecha]])</f>
        <v>29</v>
      </c>
      <c r="N5408" s="11">
        <f>WEEKDAY(Tabla1[[#This Row],[Fecha]],2)</f>
        <v>6</v>
      </c>
      <c r="O5408" s="11" t="str">
        <f t="shared" si="84"/>
        <v>Sábado</v>
      </c>
    </row>
    <row r="5409" spans="1:15" x14ac:dyDescent="0.25">
      <c r="A5409" s="4">
        <v>41272</v>
      </c>
      <c r="B5409">
        <v>4</v>
      </c>
      <c r="C5409">
        <v>2</v>
      </c>
      <c r="D5409" s="5" t="s">
        <v>37</v>
      </c>
      <c r="E5409" s="6">
        <v>628.11</v>
      </c>
      <c r="F5409" s="6">
        <v>1275.04</v>
      </c>
      <c r="G5409" s="6">
        <v>1903.15</v>
      </c>
      <c r="H5409" s="6" t="str">
        <f>VLOOKUP(Tabla1[[#This Row],[Caja]],Originales!$I$3:$K$6,2,FALSE)</f>
        <v>Telde</v>
      </c>
      <c r="I5409" s="6" t="str">
        <f>VLOOKUP(Tabla1[[#This Row],[Caja]],Originales!$I$3:$K$6,3,FALSE)</f>
        <v>Las Palmas</v>
      </c>
      <c r="J5409" s="9" t="str">
        <f>VLOOKUP(Tabla1[[#This Row],[CodigoEmpleado]],Originales!$M$3:$P$13,2,FALSE)</f>
        <v>Luis</v>
      </c>
      <c r="K5409" s="10">
        <f>YEAR(Tabla1[[#This Row],[Fecha]])</f>
        <v>2012</v>
      </c>
      <c r="L5409" s="11">
        <f>MONTH(Tabla1[[#This Row],[Fecha]])</f>
        <v>12</v>
      </c>
      <c r="M5409" s="11">
        <f>DAY(Tabla1[[#This Row],[Fecha]])</f>
        <v>29</v>
      </c>
      <c r="N5409" s="11">
        <f>WEEKDAY(Tabla1[[#This Row],[Fecha]],2)</f>
        <v>6</v>
      </c>
      <c r="O5409" s="11" t="str">
        <f t="shared" si="84"/>
        <v>Sábado</v>
      </c>
    </row>
    <row r="5410" spans="1:15" x14ac:dyDescent="0.25">
      <c r="A5410" s="4">
        <v>41273</v>
      </c>
      <c r="B5410">
        <v>1</v>
      </c>
      <c r="C5410">
        <v>1</v>
      </c>
      <c r="D5410" s="5" t="s">
        <v>40</v>
      </c>
      <c r="E5410" s="6">
        <v>557.01</v>
      </c>
      <c r="F5410" s="6">
        <v>1006.42</v>
      </c>
      <c r="G5410" s="6">
        <v>1563.43</v>
      </c>
      <c r="H5410" s="6" t="str">
        <f>VLOOKUP(Tabla1[[#This Row],[Caja]],Originales!$I$3:$K$6,2,FALSE)</f>
        <v>Tenerife Norte</v>
      </c>
      <c r="I5410" s="6" t="str">
        <f>VLOOKUP(Tabla1[[#This Row],[Caja]],Originales!$I$3:$K$6,3,FALSE)</f>
        <v>Tenerife</v>
      </c>
      <c r="J5410" s="9" t="str">
        <f>VLOOKUP(Tabla1[[#This Row],[CodigoEmpleado]],Originales!$M$3:$P$13,2,FALSE)</f>
        <v>Pepe</v>
      </c>
      <c r="K5410" s="10">
        <f>YEAR(Tabla1[[#This Row],[Fecha]])</f>
        <v>2012</v>
      </c>
      <c r="L5410" s="11">
        <f>MONTH(Tabla1[[#This Row],[Fecha]])</f>
        <v>12</v>
      </c>
      <c r="M5410" s="11">
        <f>DAY(Tabla1[[#This Row],[Fecha]])</f>
        <v>30</v>
      </c>
      <c r="N5410" s="11">
        <f>WEEKDAY(Tabla1[[#This Row],[Fecha]],2)</f>
        <v>7</v>
      </c>
      <c r="O5410" s="11" t="str">
        <f t="shared" si="84"/>
        <v>Domingo</v>
      </c>
    </row>
    <row r="5411" spans="1:15" x14ac:dyDescent="0.25">
      <c r="A5411" s="4">
        <v>41273</v>
      </c>
      <c r="B5411">
        <v>1</v>
      </c>
      <c r="C5411">
        <v>2</v>
      </c>
      <c r="D5411" s="5" t="s">
        <v>41</v>
      </c>
      <c r="E5411" s="6">
        <v>643.1</v>
      </c>
      <c r="F5411" s="6">
        <v>1381.91</v>
      </c>
      <c r="G5411" s="6">
        <v>2025.01</v>
      </c>
      <c r="H5411" s="6" t="str">
        <f>VLOOKUP(Tabla1[[#This Row],[Caja]],Originales!$I$3:$K$6,2,FALSE)</f>
        <v>Tenerife Norte</v>
      </c>
      <c r="I5411" s="6" t="str">
        <f>VLOOKUP(Tabla1[[#This Row],[Caja]],Originales!$I$3:$K$6,3,FALSE)</f>
        <v>Tenerife</v>
      </c>
      <c r="J5411" s="9" t="str">
        <f>VLOOKUP(Tabla1[[#This Row],[CodigoEmpleado]],Originales!$M$3:$P$13,2,FALSE)</f>
        <v>Javi</v>
      </c>
      <c r="K5411" s="10">
        <f>YEAR(Tabla1[[#This Row],[Fecha]])</f>
        <v>2012</v>
      </c>
      <c r="L5411" s="11">
        <f>MONTH(Tabla1[[#This Row],[Fecha]])</f>
        <v>12</v>
      </c>
      <c r="M5411" s="11">
        <f>DAY(Tabla1[[#This Row],[Fecha]])</f>
        <v>30</v>
      </c>
      <c r="N5411" s="11">
        <f>WEEKDAY(Tabla1[[#This Row],[Fecha]],2)</f>
        <v>7</v>
      </c>
      <c r="O5411" s="11" t="str">
        <f t="shared" si="84"/>
        <v>Domingo</v>
      </c>
    </row>
    <row r="5412" spans="1:15" x14ac:dyDescent="0.25">
      <c r="A5412" s="4">
        <v>41273</v>
      </c>
      <c r="B5412">
        <v>2</v>
      </c>
      <c r="C5412">
        <v>1</v>
      </c>
      <c r="D5412" s="5" t="s">
        <v>43</v>
      </c>
      <c r="E5412" s="6">
        <v>549.79</v>
      </c>
      <c r="F5412" s="6">
        <v>1183.8</v>
      </c>
      <c r="G5412" s="6">
        <v>1733.59</v>
      </c>
      <c r="H5412" s="6" t="str">
        <f>VLOOKUP(Tabla1[[#This Row],[Caja]],Originales!$I$3:$K$6,2,FALSE)</f>
        <v>Tenerife Sur</v>
      </c>
      <c r="I5412" s="6" t="str">
        <f>VLOOKUP(Tabla1[[#This Row],[Caja]],Originales!$I$3:$K$6,3,FALSE)</f>
        <v>Tenerife</v>
      </c>
      <c r="J5412" s="9" t="str">
        <f>VLOOKUP(Tabla1[[#This Row],[CodigoEmpleado]],Originales!$M$3:$P$13,2,FALSE)</f>
        <v>Jose</v>
      </c>
      <c r="K5412" s="10">
        <f>YEAR(Tabla1[[#This Row],[Fecha]])</f>
        <v>2012</v>
      </c>
      <c r="L5412" s="11">
        <f>MONTH(Tabla1[[#This Row],[Fecha]])</f>
        <v>12</v>
      </c>
      <c r="M5412" s="11">
        <f>DAY(Tabla1[[#This Row],[Fecha]])</f>
        <v>30</v>
      </c>
      <c r="N5412" s="11">
        <f>WEEKDAY(Tabla1[[#This Row],[Fecha]],2)</f>
        <v>7</v>
      </c>
      <c r="O5412" s="11" t="str">
        <f t="shared" si="84"/>
        <v>Domingo</v>
      </c>
    </row>
    <row r="5413" spans="1:15" x14ac:dyDescent="0.25">
      <c r="A5413" s="4">
        <v>41273</v>
      </c>
      <c r="B5413">
        <v>2</v>
      </c>
      <c r="C5413">
        <v>2</v>
      </c>
      <c r="D5413" s="5" t="s">
        <v>47</v>
      </c>
      <c r="E5413" s="6">
        <v>583.08000000000004</v>
      </c>
      <c r="F5413" s="6">
        <v>1033.58</v>
      </c>
      <c r="G5413" s="6">
        <v>1616.66</v>
      </c>
      <c r="H5413" s="6" t="str">
        <f>VLOOKUP(Tabla1[[#This Row],[Caja]],Originales!$I$3:$K$6,2,FALSE)</f>
        <v>Tenerife Sur</v>
      </c>
      <c r="I5413" s="6" t="str">
        <f>VLOOKUP(Tabla1[[#This Row],[Caja]],Originales!$I$3:$K$6,3,FALSE)</f>
        <v>Tenerife</v>
      </c>
      <c r="J5413" s="9" t="str">
        <f>VLOOKUP(Tabla1[[#This Row],[CodigoEmpleado]],Originales!$M$3:$P$13,2,FALSE)</f>
        <v>Toño</v>
      </c>
      <c r="K5413" s="10">
        <f>YEAR(Tabla1[[#This Row],[Fecha]])</f>
        <v>2012</v>
      </c>
      <c r="L5413" s="11">
        <f>MONTH(Tabla1[[#This Row],[Fecha]])</f>
        <v>12</v>
      </c>
      <c r="M5413" s="11">
        <f>DAY(Tabla1[[#This Row],[Fecha]])</f>
        <v>30</v>
      </c>
      <c r="N5413" s="11">
        <f>WEEKDAY(Tabla1[[#This Row],[Fecha]],2)</f>
        <v>7</v>
      </c>
      <c r="O5413" s="11" t="str">
        <f t="shared" si="84"/>
        <v>Domingo</v>
      </c>
    </row>
    <row r="5414" spans="1:15" x14ac:dyDescent="0.25">
      <c r="A5414" s="4">
        <v>41273</v>
      </c>
      <c r="B5414">
        <v>3</v>
      </c>
      <c r="C5414">
        <v>1</v>
      </c>
      <c r="D5414" s="5" t="s">
        <v>24</v>
      </c>
      <c r="E5414" s="6">
        <v>531.51</v>
      </c>
      <c r="F5414" s="6">
        <v>1205.24</v>
      </c>
      <c r="G5414" s="6">
        <v>1736.75</v>
      </c>
      <c r="H5414" s="6" t="str">
        <f>VLOOKUP(Tabla1[[#This Row],[Caja]],Originales!$I$3:$K$6,2,FALSE)</f>
        <v>Las Canteras</v>
      </c>
      <c r="I5414" s="6" t="str">
        <f>VLOOKUP(Tabla1[[#This Row],[Caja]],Originales!$I$3:$K$6,3,FALSE)</f>
        <v>Las Palmas</v>
      </c>
      <c r="J5414" s="9" t="str">
        <f>VLOOKUP(Tabla1[[#This Row],[CodigoEmpleado]],Originales!$M$3:$P$13,2,FALSE)</f>
        <v>Ana</v>
      </c>
      <c r="K5414" s="10">
        <f>YEAR(Tabla1[[#This Row],[Fecha]])</f>
        <v>2012</v>
      </c>
      <c r="L5414" s="11">
        <f>MONTH(Tabla1[[#This Row],[Fecha]])</f>
        <v>12</v>
      </c>
      <c r="M5414" s="11">
        <f>DAY(Tabla1[[#This Row],[Fecha]])</f>
        <v>30</v>
      </c>
      <c r="N5414" s="11">
        <f>WEEKDAY(Tabla1[[#This Row],[Fecha]],2)</f>
        <v>7</v>
      </c>
      <c r="O5414" s="11" t="str">
        <f t="shared" si="84"/>
        <v>Domingo</v>
      </c>
    </row>
    <row r="5415" spans="1:15" x14ac:dyDescent="0.25">
      <c r="A5415" s="4">
        <v>41273</v>
      </c>
      <c r="B5415">
        <v>3</v>
      </c>
      <c r="C5415">
        <v>2</v>
      </c>
      <c r="D5415" s="5" t="s">
        <v>30</v>
      </c>
      <c r="E5415" s="6">
        <v>597.38</v>
      </c>
      <c r="F5415" s="6">
        <v>905.62</v>
      </c>
      <c r="G5415" s="6">
        <v>1503</v>
      </c>
      <c r="H5415" s="6" t="str">
        <f>VLOOKUP(Tabla1[[#This Row],[Caja]],Originales!$I$3:$K$6,2,FALSE)</f>
        <v>Las Canteras</v>
      </c>
      <c r="I5415" s="6" t="str">
        <f>VLOOKUP(Tabla1[[#This Row],[Caja]],Originales!$I$3:$K$6,3,FALSE)</f>
        <v>Las Palmas</v>
      </c>
      <c r="J5415" s="9" t="str">
        <f>VLOOKUP(Tabla1[[#This Row],[CodigoEmpleado]],Originales!$M$3:$P$13,2,FALSE)</f>
        <v>Juan</v>
      </c>
      <c r="K5415" s="10">
        <f>YEAR(Tabla1[[#This Row],[Fecha]])</f>
        <v>2012</v>
      </c>
      <c r="L5415" s="11">
        <f>MONTH(Tabla1[[#This Row],[Fecha]])</f>
        <v>12</v>
      </c>
      <c r="M5415" s="11">
        <f>DAY(Tabla1[[#This Row],[Fecha]])</f>
        <v>30</v>
      </c>
      <c r="N5415" s="11">
        <f>WEEKDAY(Tabla1[[#This Row],[Fecha]],2)</f>
        <v>7</v>
      </c>
      <c r="O5415" s="11" t="str">
        <f t="shared" si="84"/>
        <v>Domingo</v>
      </c>
    </row>
    <row r="5416" spans="1:15" x14ac:dyDescent="0.25">
      <c r="A5416" s="4">
        <v>41273</v>
      </c>
      <c r="B5416">
        <v>4</v>
      </c>
      <c r="C5416">
        <v>1</v>
      </c>
      <c r="D5416" s="5" t="s">
        <v>16</v>
      </c>
      <c r="E5416" s="6">
        <v>612.15</v>
      </c>
      <c r="F5416" s="6">
        <v>1164.6099999999999</v>
      </c>
      <c r="G5416" s="6">
        <v>1776.76</v>
      </c>
      <c r="H5416" s="6" t="str">
        <f>VLOOKUP(Tabla1[[#This Row],[Caja]],Originales!$I$3:$K$6,2,FALSE)</f>
        <v>Telde</v>
      </c>
      <c r="I5416" s="6" t="str">
        <f>VLOOKUP(Tabla1[[#This Row],[Caja]],Originales!$I$3:$K$6,3,FALSE)</f>
        <v>Las Palmas</v>
      </c>
      <c r="J5416" s="9" t="str">
        <f>VLOOKUP(Tabla1[[#This Row],[CodigoEmpleado]],Originales!$M$3:$P$13,2,FALSE)</f>
        <v>Jorge</v>
      </c>
      <c r="K5416" s="10">
        <f>YEAR(Tabla1[[#This Row],[Fecha]])</f>
        <v>2012</v>
      </c>
      <c r="L5416" s="11">
        <f>MONTH(Tabla1[[#This Row],[Fecha]])</f>
        <v>12</v>
      </c>
      <c r="M5416" s="11">
        <f>DAY(Tabla1[[#This Row],[Fecha]])</f>
        <v>30</v>
      </c>
      <c r="N5416" s="11">
        <f>WEEKDAY(Tabla1[[#This Row],[Fecha]],2)</f>
        <v>7</v>
      </c>
      <c r="O5416" s="11" t="str">
        <f t="shared" si="84"/>
        <v>Domingo</v>
      </c>
    </row>
    <row r="5417" spans="1:15" x14ac:dyDescent="0.25">
      <c r="A5417" s="4">
        <v>41273</v>
      </c>
      <c r="B5417">
        <v>4</v>
      </c>
      <c r="C5417">
        <v>2</v>
      </c>
      <c r="D5417" s="5" t="s">
        <v>22</v>
      </c>
      <c r="E5417" s="6">
        <v>694.98</v>
      </c>
      <c r="F5417" s="6">
        <v>1372.67</v>
      </c>
      <c r="G5417" s="6">
        <v>2067.65</v>
      </c>
      <c r="H5417" s="6" t="str">
        <f>VLOOKUP(Tabla1[[#This Row],[Caja]],Originales!$I$3:$K$6,2,FALSE)</f>
        <v>Telde</v>
      </c>
      <c r="I5417" s="6" t="str">
        <f>VLOOKUP(Tabla1[[#This Row],[Caja]],Originales!$I$3:$K$6,3,FALSE)</f>
        <v>Las Palmas</v>
      </c>
      <c r="J5417" s="9" t="str">
        <f>VLOOKUP(Tabla1[[#This Row],[CodigoEmpleado]],Originales!$M$3:$P$13,2,FALSE)</f>
        <v>Paco</v>
      </c>
      <c r="K5417" s="10">
        <f>YEAR(Tabla1[[#This Row],[Fecha]])</f>
        <v>2012</v>
      </c>
      <c r="L5417" s="11">
        <f>MONTH(Tabla1[[#This Row],[Fecha]])</f>
        <v>12</v>
      </c>
      <c r="M5417" s="11">
        <f>DAY(Tabla1[[#This Row],[Fecha]])</f>
        <v>30</v>
      </c>
      <c r="N5417" s="11">
        <f>WEEKDAY(Tabla1[[#This Row],[Fecha]],2)</f>
        <v>7</v>
      </c>
      <c r="O5417" s="11" t="str">
        <f t="shared" si="84"/>
        <v>Domingo</v>
      </c>
    </row>
    <row r="5418" spans="1:15" x14ac:dyDescent="0.25">
      <c r="A5418" s="4">
        <v>41274</v>
      </c>
      <c r="B5418">
        <v>1</v>
      </c>
      <c r="C5418">
        <v>1</v>
      </c>
      <c r="D5418" s="5" t="s">
        <v>27</v>
      </c>
      <c r="E5418" s="6">
        <v>563.33000000000004</v>
      </c>
      <c r="F5418" s="6">
        <v>1082.01</v>
      </c>
      <c r="G5418" s="6">
        <v>1645.34</v>
      </c>
      <c r="H5418" s="6" t="str">
        <f>VLOOKUP(Tabla1[[#This Row],[Caja]],Originales!$I$3:$K$6,2,FALSE)</f>
        <v>Tenerife Norte</v>
      </c>
      <c r="I5418" s="6" t="str">
        <f>VLOOKUP(Tabla1[[#This Row],[Caja]],Originales!$I$3:$K$6,3,FALSE)</f>
        <v>Tenerife</v>
      </c>
      <c r="J5418" s="9" t="str">
        <f>VLOOKUP(Tabla1[[#This Row],[CodigoEmpleado]],Originales!$M$3:$P$13,2,FALSE)</f>
        <v>Bea</v>
      </c>
      <c r="K5418" s="10">
        <f>YEAR(Tabla1[[#This Row],[Fecha]])</f>
        <v>2012</v>
      </c>
      <c r="L5418" s="11">
        <f>MONTH(Tabla1[[#This Row],[Fecha]])</f>
        <v>12</v>
      </c>
      <c r="M5418" s="11">
        <f>DAY(Tabla1[[#This Row],[Fecha]])</f>
        <v>31</v>
      </c>
      <c r="N5418" s="11">
        <f>WEEKDAY(Tabla1[[#This Row],[Fecha]],2)</f>
        <v>1</v>
      </c>
      <c r="O5418" s="11" t="str">
        <f t="shared" si="84"/>
        <v>Lunes</v>
      </c>
    </row>
    <row r="5419" spans="1:15" x14ac:dyDescent="0.25">
      <c r="A5419" s="4">
        <v>41274</v>
      </c>
      <c r="B5419">
        <v>1</v>
      </c>
      <c r="C5419">
        <v>2</v>
      </c>
      <c r="D5419" s="5" t="s">
        <v>32</v>
      </c>
      <c r="E5419" s="6">
        <v>659.62</v>
      </c>
      <c r="F5419" s="6">
        <v>1101.4100000000001</v>
      </c>
      <c r="G5419" s="6">
        <v>1761.03</v>
      </c>
      <c r="H5419" s="6" t="str">
        <f>VLOOKUP(Tabla1[[#This Row],[Caja]],Originales!$I$3:$K$6,2,FALSE)</f>
        <v>Tenerife Norte</v>
      </c>
      <c r="I5419" s="6" t="str">
        <f>VLOOKUP(Tabla1[[#This Row],[Caja]],Originales!$I$3:$K$6,3,FALSE)</f>
        <v>Tenerife</v>
      </c>
      <c r="J5419" s="9" t="str">
        <f>VLOOKUP(Tabla1[[#This Row],[CodigoEmpleado]],Originales!$M$3:$P$13,2,FALSE)</f>
        <v>Ana</v>
      </c>
      <c r="K5419" s="10">
        <f>YEAR(Tabla1[[#This Row],[Fecha]])</f>
        <v>2012</v>
      </c>
      <c r="L5419" s="11">
        <f>MONTH(Tabla1[[#This Row],[Fecha]])</f>
        <v>12</v>
      </c>
      <c r="M5419" s="11">
        <f>DAY(Tabla1[[#This Row],[Fecha]])</f>
        <v>31</v>
      </c>
      <c r="N5419" s="11">
        <f>WEEKDAY(Tabla1[[#This Row],[Fecha]],2)</f>
        <v>1</v>
      </c>
      <c r="O5419" s="11" t="str">
        <f t="shared" si="84"/>
        <v>Lunes</v>
      </c>
    </row>
    <row r="5420" spans="1:15" x14ac:dyDescent="0.25">
      <c r="A5420" s="4">
        <v>41274</v>
      </c>
      <c r="B5420">
        <v>2</v>
      </c>
      <c r="C5420">
        <v>1</v>
      </c>
      <c r="D5420" s="5" t="s">
        <v>37</v>
      </c>
      <c r="E5420" s="6">
        <v>510.57</v>
      </c>
      <c r="F5420" s="6">
        <v>1157.69</v>
      </c>
      <c r="G5420" s="6">
        <v>1668.26</v>
      </c>
      <c r="H5420" s="6" t="str">
        <f>VLOOKUP(Tabla1[[#This Row],[Caja]],Originales!$I$3:$K$6,2,FALSE)</f>
        <v>Tenerife Sur</v>
      </c>
      <c r="I5420" s="6" t="str">
        <f>VLOOKUP(Tabla1[[#This Row],[Caja]],Originales!$I$3:$K$6,3,FALSE)</f>
        <v>Tenerife</v>
      </c>
      <c r="J5420" s="9" t="str">
        <f>VLOOKUP(Tabla1[[#This Row],[CodigoEmpleado]],Originales!$M$3:$P$13,2,FALSE)</f>
        <v>Luis</v>
      </c>
      <c r="K5420" s="10">
        <f>YEAR(Tabla1[[#This Row],[Fecha]])</f>
        <v>2012</v>
      </c>
      <c r="L5420" s="11">
        <f>MONTH(Tabla1[[#This Row],[Fecha]])</f>
        <v>12</v>
      </c>
      <c r="M5420" s="11">
        <f>DAY(Tabla1[[#This Row],[Fecha]])</f>
        <v>31</v>
      </c>
      <c r="N5420" s="11">
        <f>WEEKDAY(Tabla1[[#This Row],[Fecha]],2)</f>
        <v>1</v>
      </c>
      <c r="O5420" s="11" t="str">
        <f t="shared" si="84"/>
        <v>Lunes</v>
      </c>
    </row>
    <row r="5421" spans="1:15" x14ac:dyDescent="0.25">
      <c r="A5421" s="4">
        <v>41274</v>
      </c>
      <c r="B5421">
        <v>2</v>
      </c>
      <c r="C5421">
        <v>2</v>
      </c>
      <c r="D5421" s="5" t="s">
        <v>40</v>
      </c>
      <c r="E5421" s="6">
        <v>681.58</v>
      </c>
      <c r="F5421" s="6">
        <v>1023.91</v>
      </c>
      <c r="G5421" s="6">
        <v>1705.49</v>
      </c>
      <c r="H5421" s="6" t="str">
        <f>VLOOKUP(Tabla1[[#This Row],[Caja]],Originales!$I$3:$K$6,2,FALSE)</f>
        <v>Tenerife Sur</v>
      </c>
      <c r="I5421" s="6" t="str">
        <f>VLOOKUP(Tabla1[[#This Row],[Caja]],Originales!$I$3:$K$6,3,FALSE)</f>
        <v>Tenerife</v>
      </c>
      <c r="J5421" s="9" t="str">
        <f>VLOOKUP(Tabla1[[#This Row],[CodigoEmpleado]],Originales!$M$3:$P$13,2,FALSE)</f>
        <v>Pepe</v>
      </c>
      <c r="K5421" s="10">
        <f>YEAR(Tabla1[[#This Row],[Fecha]])</f>
        <v>2012</v>
      </c>
      <c r="L5421" s="11">
        <f>MONTH(Tabla1[[#This Row],[Fecha]])</f>
        <v>12</v>
      </c>
      <c r="M5421" s="11">
        <f>DAY(Tabla1[[#This Row],[Fecha]])</f>
        <v>31</v>
      </c>
      <c r="N5421" s="11">
        <f>WEEKDAY(Tabla1[[#This Row],[Fecha]],2)</f>
        <v>1</v>
      </c>
      <c r="O5421" s="11" t="str">
        <f t="shared" si="84"/>
        <v>Lunes</v>
      </c>
    </row>
    <row r="5422" spans="1:15" x14ac:dyDescent="0.25">
      <c r="A5422" s="4">
        <v>41274</v>
      </c>
      <c r="B5422">
        <v>3</v>
      </c>
      <c r="C5422">
        <v>1</v>
      </c>
      <c r="D5422" s="5" t="s">
        <v>41</v>
      </c>
      <c r="E5422" s="6">
        <v>543.6</v>
      </c>
      <c r="F5422" s="6">
        <v>1083.04</v>
      </c>
      <c r="G5422" s="6">
        <v>1626.64</v>
      </c>
      <c r="H5422" s="6" t="str">
        <f>VLOOKUP(Tabla1[[#This Row],[Caja]],Originales!$I$3:$K$6,2,FALSE)</f>
        <v>Las Canteras</v>
      </c>
      <c r="I5422" s="6" t="str">
        <f>VLOOKUP(Tabla1[[#This Row],[Caja]],Originales!$I$3:$K$6,3,FALSE)</f>
        <v>Las Palmas</v>
      </c>
      <c r="J5422" s="9" t="str">
        <f>VLOOKUP(Tabla1[[#This Row],[CodigoEmpleado]],Originales!$M$3:$P$13,2,FALSE)</f>
        <v>Javi</v>
      </c>
      <c r="K5422" s="10">
        <f>YEAR(Tabla1[[#This Row],[Fecha]])</f>
        <v>2012</v>
      </c>
      <c r="L5422" s="11">
        <f>MONTH(Tabla1[[#This Row],[Fecha]])</f>
        <v>12</v>
      </c>
      <c r="M5422" s="11">
        <f>DAY(Tabla1[[#This Row],[Fecha]])</f>
        <v>31</v>
      </c>
      <c r="N5422" s="11">
        <f>WEEKDAY(Tabla1[[#This Row],[Fecha]],2)</f>
        <v>1</v>
      </c>
      <c r="O5422" s="11" t="str">
        <f t="shared" si="84"/>
        <v>Lunes</v>
      </c>
    </row>
    <row r="5423" spans="1:15" x14ac:dyDescent="0.25">
      <c r="A5423" s="4">
        <v>41274</v>
      </c>
      <c r="B5423">
        <v>3</v>
      </c>
      <c r="C5423">
        <v>2</v>
      </c>
      <c r="D5423" s="5" t="s">
        <v>43</v>
      </c>
      <c r="E5423" s="6">
        <v>506.02</v>
      </c>
      <c r="F5423" s="6">
        <v>997.21</v>
      </c>
      <c r="G5423" s="6">
        <v>1503.23</v>
      </c>
      <c r="H5423" s="6" t="str">
        <f>VLOOKUP(Tabla1[[#This Row],[Caja]],Originales!$I$3:$K$6,2,FALSE)</f>
        <v>Las Canteras</v>
      </c>
      <c r="I5423" s="6" t="str">
        <f>VLOOKUP(Tabla1[[#This Row],[Caja]],Originales!$I$3:$K$6,3,FALSE)</f>
        <v>Las Palmas</v>
      </c>
      <c r="J5423" s="9" t="str">
        <f>VLOOKUP(Tabla1[[#This Row],[CodigoEmpleado]],Originales!$M$3:$P$13,2,FALSE)</f>
        <v>Jose</v>
      </c>
      <c r="K5423" s="10">
        <f>YEAR(Tabla1[[#This Row],[Fecha]])</f>
        <v>2012</v>
      </c>
      <c r="L5423" s="11">
        <f>MONTH(Tabla1[[#This Row],[Fecha]])</f>
        <v>12</v>
      </c>
      <c r="M5423" s="11">
        <f>DAY(Tabla1[[#This Row],[Fecha]])</f>
        <v>31</v>
      </c>
      <c r="N5423" s="11">
        <f>WEEKDAY(Tabla1[[#This Row],[Fecha]],2)</f>
        <v>1</v>
      </c>
      <c r="O5423" s="11" t="str">
        <f t="shared" si="84"/>
        <v>Lunes</v>
      </c>
    </row>
    <row r="5424" spans="1:15" x14ac:dyDescent="0.25">
      <c r="A5424" s="4">
        <v>41274</v>
      </c>
      <c r="B5424">
        <v>4</v>
      </c>
      <c r="C5424">
        <v>1</v>
      </c>
      <c r="D5424" s="5" t="s">
        <v>47</v>
      </c>
      <c r="E5424" s="6">
        <v>644.5</v>
      </c>
      <c r="F5424" s="6">
        <v>1024.08</v>
      </c>
      <c r="G5424" s="6">
        <v>1668.58</v>
      </c>
      <c r="H5424" s="6" t="str">
        <f>VLOOKUP(Tabla1[[#This Row],[Caja]],Originales!$I$3:$K$6,2,FALSE)</f>
        <v>Telde</v>
      </c>
      <c r="I5424" s="6" t="str">
        <f>VLOOKUP(Tabla1[[#This Row],[Caja]],Originales!$I$3:$K$6,3,FALSE)</f>
        <v>Las Palmas</v>
      </c>
      <c r="J5424" s="9" t="str">
        <f>VLOOKUP(Tabla1[[#This Row],[CodigoEmpleado]],Originales!$M$3:$P$13,2,FALSE)</f>
        <v>Toño</v>
      </c>
      <c r="K5424" s="10">
        <f>YEAR(Tabla1[[#This Row],[Fecha]])</f>
        <v>2012</v>
      </c>
      <c r="L5424" s="11">
        <f>MONTH(Tabla1[[#This Row],[Fecha]])</f>
        <v>12</v>
      </c>
      <c r="M5424" s="11">
        <f>DAY(Tabla1[[#This Row],[Fecha]])</f>
        <v>31</v>
      </c>
      <c r="N5424" s="11">
        <f>WEEKDAY(Tabla1[[#This Row],[Fecha]],2)</f>
        <v>1</v>
      </c>
      <c r="O5424" s="11" t="str">
        <f t="shared" si="84"/>
        <v>Lunes</v>
      </c>
    </row>
    <row r="5425" spans="1:15" x14ac:dyDescent="0.25">
      <c r="A5425" s="4">
        <v>41274</v>
      </c>
      <c r="B5425">
        <v>4</v>
      </c>
      <c r="C5425">
        <v>2</v>
      </c>
      <c r="D5425" s="5" t="s">
        <v>24</v>
      </c>
      <c r="E5425" s="6">
        <v>711.32</v>
      </c>
      <c r="F5425" s="6">
        <v>1073.43</v>
      </c>
      <c r="G5425" s="6">
        <v>1784.75</v>
      </c>
      <c r="H5425" s="6" t="str">
        <f>VLOOKUP(Tabla1[[#This Row],[Caja]],Originales!$I$3:$K$6,2,FALSE)</f>
        <v>Telde</v>
      </c>
      <c r="I5425" s="6" t="str">
        <f>VLOOKUP(Tabla1[[#This Row],[Caja]],Originales!$I$3:$K$6,3,FALSE)</f>
        <v>Las Palmas</v>
      </c>
      <c r="J5425" s="9" t="str">
        <f>VLOOKUP(Tabla1[[#This Row],[CodigoEmpleado]],Originales!$M$3:$P$13,2,FALSE)</f>
        <v>Ana</v>
      </c>
      <c r="K5425" s="10">
        <f>YEAR(Tabla1[[#This Row],[Fecha]])</f>
        <v>2012</v>
      </c>
      <c r="L5425" s="11">
        <f>MONTH(Tabla1[[#This Row],[Fecha]])</f>
        <v>12</v>
      </c>
      <c r="M5425" s="11">
        <f>DAY(Tabla1[[#This Row],[Fecha]])</f>
        <v>31</v>
      </c>
      <c r="N5425" s="11">
        <f>WEEKDAY(Tabla1[[#This Row],[Fecha]],2)</f>
        <v>1</v>
      </c>
      <c r="O5425" s="11" t="str">
        <f t="shared" si="84"/>
        <v>Lunes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36"/>
  <sheetViews>
    <sheetView topLeftCell="A3" workbookViewId="0">
      <selection activeCell="D36" sqref="D36"/>
    </sheetView>
  </sheetViews>
  <sheetFormatPr baseColWidth="10" defaultRowHeight="15" x14ac:dyDescent="0.25"/>
  <cols>
    <col min="1" max="1" width="1.140625" customWidth="1"/>
    <col min="2" max="2" width="12.5703125" bestFit="1" customWidth="1"/>
    <col min="3" max="3" width="11.42578125" bestFit="1" customWidth="1"/>
    <col min="4" max="5" width="10.5703125" bestFit="1" customWidth="1"/>
    <col min="6" max="6" width="10.5703125" customWidth="1"/>
    <col min="7" max="7" width="10.5703125" bestFit="1" customWidth="1"/>
    <col min="8" max="8" width="10.5703125" customWidth="1"/>
    <col min="9" max="9" width="11.85546875" bestFit="1" customWidth="1"/>
    <col min="10" max="10" width="13.7109375" bestFit="1" customWidth="1"/>
    <col min="11" max="11" width="14.140625" bestFit="1" customWidth="1"/>
    <col min="12" max="12" width="19.5703125" bestFit="1" customWidth="1"/>
    <col min="13" max="13" width="21.7109375" bestFit="1" customWidth="1"/>
    <col min="14" max="14" width="27.85546875" bestFit="1" customWidth="1"/>
    <col min="15" max="15" width="18.42578125" bestFit="1" customWidth="1"/>
    <col min="16" max="16" width="24.5703125" bestFit="1" customWidth="1"/>
  </cols>
  <sheetData>
    <row r="3" spans="2:11" x14ac:dyDescent="0.25">
      <c r="B3" s="15" t="s">
        <v>56</v>
      </c>
      <c r="C3" t="s">
        <v>62</v>
      </c>
    </row>
    <row r="5" spans="2:11" x14ac:dyDescent="0.25">
      <c r="C5" s="15" t="s">
        <v>111</v>
      </c>
    </row>
    <row r="6" spans="2:11" x14ac:dyDescent="0.25">
      <c r="C6" t="s">
        <v>29</v>
      </c>
      <c r="F6" t="s">
        <v>18</v>
      </c>
      <c r="I6" t="s">
        <v>96</v>
      </c>
      <c r="J6" t="s">
        <v>98</v>
      </c>
      <c r="K6" t="s">
        <v>100</v>
      </c>
    </row>
    <row r="7" spans="2:11" x14ac:dyDescent="0.25">
      <c r="B7" s="15" t="s">
        <v>64</v>
      </c>
      <c r="C7" t="s">
        <v>97</v>
      </c>
      <c r="D7" t="s">
        <v>99</v>
      </c>
      <c r="E7" t="s">
        <v>101</v>
      </c>
      <c r="F7" t="s">
        <v>97</v>
      </c>
      <c r="G7" t="s">
        <v>99</v>
      </c>
      <c r="H7" t="s">
        <v>101</v>
      </c>
    </row>
    <row r="8" spans="2:11" x14ac:dyDescent="0.25">
      <c r="B8" s="12">
        <v>2011</v>
      </c>
      <c r="C8" s="13">
        <v>2332377.3254999998</v>
      </c>
      <c r="D8" s="13">
        <v>848729.91700000002</v>
      </c>
      <c r="E8" s="39">
        <v>1483645.4085000004</v>
      </c>
      <c r="F8" s="13">
        <v>2337264.8534999997</v>
      </c>
      <c r="G8" s="13">
        <v>850505.57649999985</v>
      </c>
      <c r="H8" s="13">
        <v>1486757.2769999998</v>
      </c>
      <c r="I8" s="13">
        <v>4669642.1789999995</v>
      </c>
      <c r="J8" s="13">
        <v>1699235.4934999999</v>
      </c>
      <c r="K8" s="13">
        <v>2970402.6855000001</v>
      </c>
    </row>
    <row r="9" spans="2:11" x14ac:dyDescent="0.25">
      <c r="B9" s="14">
        <v>1</v>
      </c>
      <c r="C9" s="13">
        <v>219642.35350000006</v>
      </c>
      <c r="D9" s="13">
        <v>79575.422500000015</v>
      </c>
      <c r="E9" s="13">
        <v>140066.93099999992</v>
      </c>
      <c r="F9" s="13">
        <v>222914.63499999989</v>
      </c>
      <c r="G9" s="13">
        <v>80498.849499999997</v>
      </c>
      <c r="H9" s="13">
        <v>142415.78550000003</v>
      </c>
      <c r="I9" s="13">
        <v>442556.98849999998</v>
      </c>
      <c r="J9" s="13">
        <v>160074.272</v>
      </c>
      <c r="K9" s="13">
        <v>282482.71649999998</v>
      </c>
    </row>
    <row r="10" spans="2:11" x14ac:dyDescent="0.25">
      <c r="B10" s="14">
        <v>2</v>
      </c>
      <c r="C10" s="34">
        <v>202836.87350000005</v>
      </c>
      <c r="D10" s="13">
        <v>73589.407499999972</v>
      </c>
      <c r="E10" s="13">
        <v>129245.46599999997</v>
      </c>
      <c r="F10" s="13">
        <v>200177.28150000004</v>
      </c>
      <c r="G10" s="13">
        <v>72929.366999999998</v>
      </c>
      <c r="H10" s="13">
        <v>127247.91449999997</v>
      </c>
      <c r="I10" s="37">
        <v>403014.15500000009</v>
      </c>
      <c r="J10" s="35">
        <v>146518.77449999997</v>
      </c>
      <c r="K10" s="13">
        <v>256493.38049999994</v>
      </c>
    </row>
    <row r="11" spans="2:11" x14ac:dyDescent="0.25">
      <c r="B11" s="14">
        <v>3</v>
      </c>
      <c r="C11" s="13">
        <v>225629.73300000001</v>
      </c>
      <c r="D11" s="13">
        <v>82173.913500000039</v>
      </c>
      <c r="E11" s="13">
        <v>143455.81950000001</v>
      </c>
      <c r="F11" s="13">
        <v>226500.21449999991</v>
      </c>
      <c r="G11" s="13">
        <v>82733.920500000007</v>
      </c>
      <c r="H11" s="13">
        <v>143766.29399999999</v>
      </c>
      <c r="I11" s="13">
        <v>452129.94749999989</v>
      </c>
      <c r="J11" s="13">
        <v>164907.83400000003</v>
      </c>
      <c r="K11" s="13">
        <v>287222.11349999998</v>
      </c>
    </row>
    <row r="12" spans="2:11" x14ac:dyDescent="0.25">
      <c r="B12" s="14">
        <v>4</v>
      </c>
      <c r="C12" s="13">
        <v>219942.5655</v>
      </c>
      <c r="D12" s="13">
        <v>80895.055500000002</v>
      </c>
      <c r="E12" s="13">
        <v>139047.5100000001</v>
      </c>
      <c r="F12" s="13">
        <v>215960.36700000003</v>
      </c>
      <c r="G12" s="13">
        <v>78510.704999999987</v>
      </c>
      <c r="H12" s="13">
        <v>137449.66200000001</v>
      </c>
      <c r="I12" s="13">
        <v>435902.9325</v>
      </c>
      <c r="J12" s="13">
        <v>159405.76049999997</v>
      </c>
      <c r="K12" s="13">
        <v>276497.17200000014</v>
      </c>
    </row>
    <row r="13" spans="2:11" x14ac:dyDescent="0.25">
      <c r="B13" s="14">
        <v>5</v>
      </c>
      <c r="C13" s="13">
        <v>227765.21250000005</v>
      </c>
      <c r="D13" s="13">
        <v>82414.730999999985</v>
      </c>
      <c r="E13" s="13">
        <v>145350.48149999994</v>
      </c>
      <c r="F13" s="13">
        <v>226738.38600000009</v>
      </c>
      <c r="G13" s="13">
        <v>82930.280999999988</v>
      </c>
      <c r="H13" s="13">
        <v>143808.10499999995</v>
      </c>
      <c r="I13" s="13">
        <v>454503.59850000014</v>
      </c>
      <c r="J13" s="13">
        <v>165345.01199999999</v>
      </c>
      <c r="K13" s="13">
        <v>289158.58649999986</v>
      </c>
    </row>
    <row r="14" spans="2:11" x14ac:dyDescent="0.25">
      <c r="B14" s="14">
        <v>6</v>
      </c>
      <c r="C14" s="13">
        <v>218973.22649999984</v>
      </c>
      <c r="D14" s="13">
        <v>80241.451499999952</v>
      </c>
      <c r="E14" s="13">
        <v>138731.77500000008</v>
      </c>
      <c r="F14" s="13">
        <v>219280.41950000005</v>
      </c>
      <c r="G14" s="13">
        <v>79871.368499999968</v>
      </c>
      <c r="H14" s="13">
        <v>139407.05100000001</v>
      </c>
      <c r="I14" s="13">
        <v>438253.64599999989</v>
      </c>
      <c r="J14" s="13">
        <v>160112.81999999992</v>
      </c>
      <c r="K14" s="13">
        <v>278138.82600000012</v>
      </c>
    </row>
    <row r="15" spans="2:11" x14ac:dyDescent="0.25">
      <c r="B15" s="14">
        <v>7</v>
      </c>
      <c r="C15" s="13">
        <v>224847.609</v>
      </c>
      <c r="D15" s="13">
        <v>82050.622500000012</v>
      </c>
      <c r="E15" s="13">
        <v>142796.98650000006</v>
      </c>
      <c r="F15" s="13">
        <v>224988.49799999999</v>
      </c>
      <c r="G15" s="13">
        <v>81452.206499999986</v>
      </c>
      <c r="H15" s="13">
        <v>143536.29150000002</v>
      </c>
      <c r="I15" s="13">
        <v>449836.10699999996</v>
      </c>
      <c r="J15" s="13">
        <v>163502.829</v>
      </c>
      <c r="K15" s="13">
        <v>286333.27800000005</v>
      </c>
    </row>
    <row r="16" spans="2:11" x14ac:dyDescent="0.25">
      <c r="B16" s="14">
        <v>8</v>
      </c>
      <c r="C16" s="13">
        <v>223243.45050000009</v>
      </c>
      <c r="D16" s="13">
        <v>80993.009999999995</v>
      </c>
      <c r="E16" s="13">
        <v>142250.44049999994</v>
      </c>
      <c r="F16" s="13">
        <v>225143.05800000002</v>
      </c>
      <c r="G16" s="13">
        <v>81895.925999999978</v>
      </c>
      <c r="H16" s="13">
        <v>143247.13199999987</v>
      </c>
      <c r="I16" s="13">
        <v>448386.50850000011</v>
      </c>
      <c r="J16" s="13">
        <v>162888.93599999999</v>
      </c>
      <c r="K16" s="13">
        <v>285497.57249999978</v>
      </c>
    </row>
    <row r="17" spans="2:11" x14ac:dyDescent="0.25">
      <c r="B17" s="14">
        <v>9</v>
      </c>
      <c r="C17" s="13">
        <v>215070.67050000004</v>
      </c>
      <c r="D17" s="13">
        <v>77894.449500000002</v>
      </c>
      <c r="E17" s="13">
        <v>137176.22100000008</v>
      </c>
      <c r="F17" s="13">
        <v>219209.93849999993</v>
      </c>
      <c r="G17" s="13">
        <v>79909.126499999998</v>
      </c>
      <c r="H17" s="13">
        <v>139300.81199999995</v>
      </c>
      <c r="I17" s="13">
        <v>434280.60899999994</v>
      </c>
      <c r="J17" s="13">
        <v>157803.576</v>
      </c>
      <c r="K17" s="13">
        <v>276477.03300000005</v>
      </c>
    </row>
    <row r="18" spans="2:11" x14ac:dyDescent="0.25">
      <c r="B18" s="14">
        <v>10</v>
      </c>
      <c r="C18" s="13">
        <v>224347.34699999992</v>
      </c>
      <c r="D18" s="13">
        <v>81492.568499999979</v>
      </c>
      <c r="E18" s="13">
        <v>142854.77849999996</v>
      </c>
      <c r="F18" s="13">
        <v>224531.21250000005</v>
      </c>
      <c r="G18" s="13">
        <v>81929.589000000007</v>
      </c>
      <c r="H18" s="13">
        <v>142601.62349999999</v>
      </c>
      <c r="I18" s="13">
        <v>448878.55949999997</v>
      </c>
      <c r="J18" s="13">
        <v>163422.15749999997</v>
      </c>
      <c r="K18" s="13">
        <v>285456.40199999994</v>
      </c>
    </row>
    <row r="19" spans="2:11" x14ac:dyDescent="0.25">
      <c r="B19" s="14">
        <v>11</v>
      </c>
      <c r="C19" s="13">
        <v>130078.28399999999</v>
      </c>
      <c r="D19" s="13">
        <v>47409.285000000003</v>
      </c>
      <c r="E19" s="13">
        <v>82668.999000000025</v>
      </c>
      <c r="F19" s="13">
        <v>131820.84299999996</v>
      </c>
      <c r="G19" s="13">
        <v>47844.237000000001</v>
      </c>
      <c r="H19" s="13">
        <v>83976.606000000014</v>
      </c>
      <c r="I19" s="13">
        <v>261899.12699999995</v>
      </c>
      <c r="J19" s="13">
        <v>95253.521999999997</v>
      </c>
      <c r="K19" s="13">
        <v>166645.60500000004</v>
      </c>
    </row>
    <row r="20" spans="2:11" x14ac:dyDescent="0.25">
      <c r="B20" s="12">
        <v>2012</v>
      </c>
      <c r="C20" s="13">
        <v>2459854.83</v>
      </c>
      <c r="D20" s="13">
        <v>897501.44000000006</v>
      </c>
      <c r="E20" s="13">
        <v>1562347.39</v>
      </c>
      <c r="F20" s="13">
        <v>2458223.5500000007</v>
      </c>
      <c r="G20" s="13">
        <v>896643.44999999972</v>
      </c>
      <c r="H20" s="13">
        <v>1561580.1</v>
      </c>
      <c r="I20" s="36">
        <v>4918078.3800000008</v>
      </c>
      <c r="J20" s="13">
        <v>1794144.8900000001</v>
      </c>
      <c r="K20" s="13">
        <v>3123927.4899999998</v>
      </c>
    </row>
    <row r="21" spans="2:11" x14ac:dyDescent="0.25">
      <c r="B21" s="14">
        <v>1</v>
      </c>
      <c r="C21" s="13">
        <v>158071.46000000002</v>
      </c>
      <c r="D21" s="13">
        <v>58596.310000000012</v>
      </c>
      <c r="E21" s="13">
        <v>99473.150000000009</v>
      </c>
      <c r="F21" s="13">
        <v>158566.92000000001</v>
      </c>
      <c r="G21" s="13">
        <v>58528.480000000032</v>
      </c>
      <c r="H21" s="13">
        <v>100038.43999999997</v>
      </c>
      <c r="I21" s="13">
        <v>316638.38</v>
      </c>
      <c r="J21" s="13">
        <v>117124.79000000004</v>
      </c>
      <c r="K21" s="13">
        <v>199511.58999999997</v>
      </c>
    </row>
    <row r="22" spans="2:11" x14ac:dyDescent="0.25">
      <c r="B22" s="14">
        <v>2</v>
      </c>
      <c r="C22" s="13">
        <v>193380.61999999997</v>
      </c>
      <c r="D22" s="13">
        <v>70195.310000000012</v>
      </c>
      <c r="E22" s="13">
        <v>123185.31000000003</v>
      </c>
      <c r="F22" s="13">
        <v>191049.00999999995</v>
      </c>
      <c r="G22" s="13">
        <v>69687.999999999985</v>
      </c>
      <c r="H22" s="13">
        <v>121361.00999999997</v>
      </c>
      <c r="I22" s="13">
        <v>384429.62999999989</v>
      </c>
      <c r="J22" s="13">
        <v>139883.31</v>
      </c>
      <c r="K22" s="13">
        <v>244546.32</v>
      </c>
    </row>
    <row r="23" spans="2:11" x14ac:dyDescent="0.25">
      <c r="B23" s="14">
        <v>3</v>
      </c>
      <c r="C23" s="13">
        <v>207910.52</v>
      </c>
      <c r="D23" s="13">
        <v>75807.650000000023</v>
      </c>
      <c r="E23" s="13">
        <v>132102.87</v>
      </c>
      <c r="F23" s="13">
        <v>208416.69000000003</v>
      </c>
      <c r="G23" s="13">
        <v>76190.65999999996</v>
      </c>
      <c r="H23" s="13">
        <v>132226.02999999997</v>
      </c>
      <c r="I23" s="13">
        <v>416327.21</v>
      </c>
      <c r="J23" s="13">
        <v>151998.31</v>
      </c>
      <c r="K23" s="13">
        <v>264328.89999999997</v>
      </c>
    </row>
    <row r="24" spans="2:11" x14ac:dyDescent="0.25">
      <c r="B24" s="14">
        <v>4</v>
      </c>
      <c r="C24" s="13">
        <v>209469.10999999996</v>
      </c>
      <c r="D24" s="13">
        <v>77042.91</v>
      </c>
      <c r="E24" s="13">
        <v>132426.19999999995</v>
      </c>
      <c r="F24" s="13">
        <v>205676.54000000012</v>
      </c>
      <c r="G24" s="13">
        <v>74772.099999999977</v>
      </c>
      <c r="H24" s="13">
        <v>130904.43999999997</v>
      </c>
      <c r="I24" s="13">
        <v>415145.65000000008</v>
      </c>
      <c r="J24" s="13">
        <v>151815.00999999998</v>
      </c>
      <c r="K24" s="13">
        <v>263330.6399999999</v>
      </c>
    </row>
    <row r="25" spans="2:11" x14ac:dyDescent="0.25">
      <c r="B25" s="14">
        <v>5</v>
      </c>
      <c r="C25" s="13">
        <v>216921.24999999997</v>
      </c>
      <c r="D25" s="13">
        <v>78490.219999999987</v>
      </c>
      <c r="E25" s="13">
        <v>138429.03000000003</v>
      </c>
      <c r="F25" s="13">
        <v>215941.32</v>
      </c>
      <c r="G25" s="13">
        <v>78981.219999999987</v>
      </c>
      <c r="H25" s="13">
        <v>136960.1</v>
      </c>
      <c r="I25" s="13">
        <v>432862.56999999995</v>
      </c>
      <c r="J25" s="13">
        <v>157471.43999999997</v>
      </c>
      <c r="K25" s="13">
        <v>275389.13</v>
      </c>
    </row>
    <row r="26" spans="2:11" x14ac:dyDescent="0.25">
      <c r="B26" s="14">
        <v>6</v>
      </c>
      <c r="C26" s="13">
        <v>208545.93</v>
      </c>
      <c r="D26" s="13">
        <v>76420.430000000008</v>
      </c>
      <c r="E26" s="13">
        <v>132125.50000000003</v>
      </c>
      <c r="F26" s="13">
        <v>208836.59</v>
      </c>
      <c r="G26" s="13">
        <v>76067.97</v>
      </c>
      <c r="H26" s="13">
        <v>132768.61999999997</v>
      </c>
      <c r="I26" s="13">
        <v>417382.52</v>
      </c>
      <c r="J26" s="13">
        <v>152488.40000000002</v>
      </c>
      <c r="K26" s="13">
        <v>264894.12</v>
      </c>
    </row>
    <row r="27" spans="2:11" x14ac:dyDescent="0.25">
      <c r="B27" s="14">
        <v>7</v>
      </c>
      <c r="C27" s="13">
        <v>214140.57999999993</v>
      </c>
      <c r="D27" s="13">
        <v>78143.450000000012</v>
      </c>
      <c r="E27" s="13">
        <v>135997.12999999998</v>
      </c>
      <c r="F27" s="13">
        <v>214274.76000000004</v>
      </c>
      <c r="G27" s="13">
        <v>77573.529999999955</v>
      </c>
      <c r="H27" s="13">
        <v>136701.22999999998</v>
      </c>
      <c r="I27" s="13">
        <v>428415.33999999997</v>
      </c>
      <c r="J27" s="13">
        <v>155716.97999999998</v>
      </c>
      <c r="K27" s="13">
        <v>272698.36</v>
      </c>
    </row>
    <row r="28" spans="2:11" x14ac:dyDescent="0.25">
      <c r="B28" s="14">
        <v>8</v>
      </c>
      <c r="C28" s="13">
        <v>212614.81</v>
      </c>
      <c r="D28" s="13">
        <v>77136.200000000055</v>
      </c>
      <c r="E28" s="13">
        <v>135476.61000000002</v>
      </c>
      <c r="F28" s="13">
        <v>214421.96000000008</v>
      </c>
      <c r="G28" s="13">
        <v>77996.12</v>
      </c>
      <c r="H28" s="13">
        <v>136425.84000000003</v>
      </c>
      <c r="I28" s="13">
        <v>427036.77000000008</v>
      </c>
      <c r="J28" s="13">
        <v>155132.32000000007</v>
      </c>
      <c r="K28" s="13">
        <v>271902.45000000007</v>
      </c>
    </row>
    <row r="29" spans="2:11" x14ac:dyDescent="0.25">
      <c r="B29" s="14">
        <v>9</v>
      </c>
      <c r="C29" s="13">
        <v>204829.20999999996</v>
      </c>
      <c r="D29" s="13">
        <v>74185.189999999988</v>
      </c>
      <c r="E29" s="13">
        <v>130644.01999999999</v>
      </c>
      <c r="F29" s="13">
        <v>208771.36999999997</v>
      </c>
      <c r="G29" s="13">
        <v>76103.929999999978</v>
      </c>
      <c r="H29" s="13">
        <v>132667.44</v>
      </c>
      <c r="I29" s="13">
        <v>413600.57999999996</v>
      </c>
      <c r="J29" s="13">
        <v>150289.11999999997</v>
      </c>
      <c r="K29" s="13">
        <v>263311.45999999996</v>
      </c>
    </row>
    <row r="30" spans="2:11" x14ac:dyDescent="0.25">
      <c r="B30" s="14">
        <v>10</v>
      </c>
      <c r="C30" s="13">
        <v>213664.14</v>
      </c>
      <c r="D30" s="13">
        <v>77611.97</v>
      </c>
      <c r="E30" s="13">
        <v>136052.16999999998</v>
      </c>
      <c r="F30" s="13">
        <v>213839.24999999997</v>
      </c>
      <c r="G30" s="13">
        <v>78028.179999999964</v>
      </c>
      <c r="H30" s="13">
        <v>135811.07000000004</v>
      </c>
      <c r="I30" s="13">
        <v>427503.39</v>
      </c>
      <c r="J30" s="13">
        <v>155640.14999999997</v>
      </c>
      <c r="K30" s="13">
        <v>271863.24</v>
      </c>
    </row>
    <row r="31" spans="2:11" x14ac:dyDescent="0.25">
      <c r="B31" s="14">
        <v>11</v>
      </c>
      <c r="C31" s="13">
        <v>206898.44000000006</v>
      </c>
      <c r="D31" s="13">
        <v>75605.400000000023</v>
      </c>
      <c r="E31" s="13">
        <v>131293.04</v>
      </c>
      <c r="F31" s="13">
        <v>207215.67000000004</v>
      </c>
      <c r="G31" s="13">
        <v>75316.500000000029</v>
      </c>
      <c r="H31" s="13">
        <v>131899.17000000007</v>
      </c>
      <c r="I31" s="13">
        <v>414114.1100000001</v>
      </c>
      <c r="J31" s="13">
        <v>150921.90000000005</v>
      </c>
      <c r="K31" s="13">
        <v>263192.21000000008</v>
      </c>
    </row>
    <row r="32" spans="2:11" x14ac:dyDescent="0.25">
      <c r="B32" s="14">
        <v>12</v>
      </c>
      <c r="C32" s="13">
        <v>213408.76000000004</v>
      </c>
      <c r="D32" s="13">
        <v>78266.400000000009</v>
      </c>
      <c r="E32" s="13">
        <v>135142.35999999996</v>
      </c>
      <c r="F32" s="13">
        <v>211213.47</v>
      </c>
      <c r="G32" s="13">
        <v>77396.760000000009</v>
      </c>
      <c r="H32" s="13">
        <v>133816.71</v>
      </c>
      <c r="I32" s="13">
        <v>424622.23000000004</v>
      </c>
      <c r="J32" s="13">
        <v>155663.16000000003</v>
      </c>
      <c r="K32" s="13">
        <v>268959.06999999995</v>
      </c>
    </row>
    <row r="33" spans="2:11" x14ac:dyDescent="0.25">
      <c r="B33" s="12" t="s">
        <v>66</v>
      </c>
      <c r="C33" s="13">
        <v>4792232.1555000003</v>
      </c>
      <c r="D33" s="13">
        <v>1746231.3569999998</v>
      </c>
      <c r="E33" s="13">
        <v>3045992.7985</v>
      </c>
      <c r="F33" s="13">
        <v>4795488.4034999991</v>
      </c>
      <c r="G33" s="13">
        <v>1747149.0264999995</v>
      </c>
      <c r="H33" s="13">
        <v>3048337.3769999994</v>
      </c>
      <c r="I33" s="13">
        <v>9587720.5590000004</v>
      </c>
      <c r="J33" s="13">
        <v>3493380.3834999995</v>
      </c>
      <c r="K33" s="13">
        <v>6094330.1755000008</v>
      </c>
    </row>
    <row r="36" spans="2:11" x14ac:dyDescent="0.25">
      <c r="D36" s="55">
        <f>GETPIVOTDATA("Ingres.",$B$5,"Ciudad","Las Palmas","Año",2011,"Mes",2)</f>
        <v>202836.87350000005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7"/>
  <sheetViews>
    <sheetView workbookViewId="0">
      <selection activeCell="M24" sqref="M24"/>
    </sheetView>
  </sheetViews>
  <sheetFormatPr baseColWidth="10" defaultRowHeight="15" x14ac:dyDescent="0.25"/>
  <cols>
    <col min="1" max="1" width="1.140625" customWidth="1"/>
    <col min="2" max="2" width="12.5703125" bestFit="1" customWidth="1"/>
    <col min="3" max="3" width="8.140625" customWidth="1"/>
    <col min="4" max="5" width="12.5703125" customWidth="1"/>
    <col min="6" max="6" width="1.7109375" customWidth="1"/>
    <col min="7" max="7" width="13.42578125" customWidth="1"/>
    <col min="8" max="8" width="8.140625" customWidth="1"/>
    <col min="9" max="10" width="12.5703125" customWidth="1"/>
    <col min="11" max="11" width="1.28515625" customWidth="1"/>
    <col min="12" max="12" width="12.5703125" customWidth="1"/>
    <col min="13" max="13" width="8.140625" customWidth="1"/>
    <col min="14" max="15" width="12.5703125" customWidth="1"/>
    <col min="16" max="16" width="1.7109375" customWidth="1"/>
  </cols>
  <sheetData>
    <row r="3" spans="2:14" x14ac:dyDescent="0.25">
      <c r="B3" s="15" t="s">
        <v>65</v>
      </c>
      <c r="C3" s="15" t="s">
        <v>57</v>
      </c>
      <c r="G3" s="15" t="s">
        <v>65</v>
      </c>
      <c r="H3" s="15" t="s">
        <v>57</v>
      </c>
      <c r="L3" s="15" t="s">
        <v>65</v>
      </c>
      <c r="M3" s="15" t="s">
        <v>57</v>
      </c>
    </row>
    <row r="4" spans="2:14" x14ac:dyDescent="0.25">
      <c r="B4" s="15" t="s">
        <v>56</v>
      </c>
      <c r="C4" s="24">
        <v>2012</v>
      </c>
      <c r="D4" s="24" t="s">
        <v>66</v>
      </c>
      <c r="G4" s="15" t="s">
        <v>61</v>
      </c>
      <c r="H4" s="24">
        <v>2012</v>
      </c>
      <c r="I4" s="24" t="s">
        <v>66</v>
      </c>
      <c r="L4" s="15" t="s">
        <v>58</v>
      </c>
      <c r="M4" s="24">
        <v>2012</v>
      </c>
      <c r="N4" s="24" t="s">
        <v>66</v>
      </c>
    </row>
    <row r="5" spans="2:14" x14ac:dyDescent="0.25">
      <c r="B5" t="s">
        <v>25</v>
      </c>
      <c r="C5" s="26">
        <v>0.18188434808962936</v>
      </c>
      <c r="D5" s="26">
        <v>0.18188434808962936</v>
      </c>
      <c r="G5" t="s">
        <v>69</v>
      </c>
      <c r="H5" s="26">
        <v>0.14587591830937835</v>
      </c>
      <c r="I5" s="26">
        <v>0.14587591830937835</v>
      </c>
      <c r="L5" s="25">
        <v>1</v>
      </c>
      <c r="M5" s="26">
        <v>6.4382540401887636E-2</v>
      </c>
      <c r="N5" s="26">
        <v>6.4382540401887636E-2</v>
      </c>
    </row>
    <row r="6" spans="2:14" x14ac:dyDescent="0.25">
      <c r="B6" t="s">
        <v>38</v>
      </c>
      <c r="C6" s="26">
        <v>9.0292546333919976E-2</v>
      </c>
      <c r="D6" s="26">
        <v>9.0292546333919976E-2</v>
      </c>
      <c r="G6" t="s">
        <v>70</v>
      </c>
      <c r="H6" s="26">
        <v>0.14476224960042219</v>
      </c>
      <c r="I6" s="26">
        <v>0.14476224960042219</v>
      </c>
      <c r="L6" s="25">
        <v>2</v>
      </c>
      <c r="M6" s="26">
        <v>7.8166633448408018E-2</v>
      </c>
      <c r="N6" s="26">
        <v>7.8166633448408018E-2</v>
      </c>
    </row>
    <row r="7" spans="2:14" x14ac:dyDescent="0.25">
      <c r="B7" t="s">
        <v>48</v>
      </c>
      <c r="C7" s="26">
        <v>9.077290264739539E-2</v>
      </c>
      <c r="D7" s="26">
        <v>9.077290264739539E-2</v>
      </c>
      <c r="G7" t="s">
        <v>71</v>
      </c>
      <c r="H7" s="26">
        <v>0.13993790192501979</v>
      </c>
      <c r="I7" s="26">
        <v>0.13993790192501979</v>
      </c>
      <c r="L7" s="25">
        <v>3</v>
      </c>
      <c r="M7" s="26">
        <v>8.4652414587991956E-2</v>
      </c>
      <c r="N7" s="26">
        <v>8.4652414587991956E-2</v>
      </c>
    </row>
    <row r="8" spans="2:14" x14ac:dyDescent="0.25">
      <c r="B8" t="s">
        <v>19</v>
      </c>
      <c r="C8" s="26">
        <v>9.1498940283257557E-2</v>
      </c>
      <c r="D8" s="26">
        <v>9.1498940283257557E-2</v>
      </c>
      <c r="G8" t="s">
        <v>72</v>
      </c>
      <c r="H8" s="26">
        <v>0.14286262757772492</v>
      </c>
      <c r="I8" s="26">
        <v>0.14286262757772492</v>
      </c>
      <c r="L8" s="25">
        <v>4</v>
      </c>
      <c r="M8" s="26">
        <v>8.4412166281904677E-2</v>
      </c>
      <c r="N8" s="26">
        <v>8.4412166281904677E-2</v>
      </c>
    </row>
    <row r="9" spans="2:14" x14ac:dyDescent="0.25">
      <c r="B9" t="s">
        <v>51</v>
      </c>
      <c r="C9" s="26">
        <v>9.0747754613866027E-2</v>
      </c>
      <c r="D9" s="26">
        <v>9.0747754613866027E-2</v>
      </c>
      <c r="G9" t="s">
        <v>73</v>
      </c>
      <c r="H9" s="26">
        <v>0.13978799581473922</v>
      </c>
      <c r="I9" s="26">
        <v>0.13978799581473922</v>
      </c>
      <c r="L9" s="25">
        <v>5</v>
      </c>
      <c r="M9" s="26">
        <v>8.8014573285430275E-2</v>
      </c>
      <c r="N9" s="26">
        <v>8.8014573285430275E-2</v>
      </c>
    </row>
    <row r="10" spans="2:14" x14ac:dyDescent="0.25">
      <c r="B10" t="s">
        <v>31</v>
      </c>
      <c r="C10" s="26">
        <v>9.0242549164090358E-2</v>
      </c>
      <c r="D10" s="26">
        <v>9.0242549164090358E-2</v>
      </c>
      <c r="G10" t="s">
        <v>74</v>
      </c>
      <c r="H10" s="26">
        <v>0.14306501760144788</v>
      </c>
      <c r="I10" s="26">
        <v>0.14306501760144788</v>
      </c>
      <c r="L10" s="25">
        <v>6</v>
      </c>
      <c r="M10" s="26">
        <v>8.486699229872785E-2</v>
      </c>
      <c r="N10" s="26">
        <v>8.486699229872785E-2</v>
      </c>
    </row>
    <row r="11" spans="2:14" x14ac:dyDescent="0.25">
      <c r="B11" t="s">
        <v>42</v>
      </c>
      <c r="C11" s="26">
        <v>9.0936978926309711E-2</v>
      </c>
      <c r="D11" s="26">
        <v>9.0936978926309711E-2</v>
      </c>
      <c r="G11" t="s">
        <v>75</v>
      </c>
      <c r="H11" s="26">
        <v>0.14370828917126771</v>
      </c>
      <c r="I11" s="26">
        <v>0.14370828917126771</v>
      </c>
      <c r="L11" s="25">
        <v>7</v>
      </c>
      <c r="M11" s="26">
        <v>8.7110311568478996E-2</v>
      </c>
      <c r="N11" s="26">
        <v>8.7110311568478996E-2</v>
      </c>
    </row>
    <row r="12" spans="2:14" x14ac:dyDescent="0.25">
      <c r="B12" t="s">
        <v>34</v>
      </c>
      <c r="C12" s="26">
        <v>9.1438044547797581E-2</v>
      </c>
      <c r="D12" s="26">
        <v>9.1438044547797581E-2</v>
      </c>
      <c r="G12" t="s">
        <v>66</v>
      </c>
      <c r="H12" s="26">
        <v>1</v>
      </c>
      <c r="I12" s="26">
        <v>1</v>
      </c>
      <c r="L12" s="25">
        <v>8</v>
      </c>
      <c r="M12" s="26">
        <v>8.6830004933756227E-2</v>
      </c>
      <c r="N12" s="26">
        <v>8.6830004933756227E-2</v>
      </c>
    </row>
    <row r="13" spans="2:14" x14ac:dyDescent="0.25">
      <c r="B13" t="s">
        <v>44</v>
      </c>
      <c r="C13" s="26">
        <v>9.0694817271293679E-2</v>
      </c>
      <c r="D13" s="26">
        <v>9.0694817271293679E-2</v>
      </c>
      <c r="L13" s="25">
        <v>9</v>
      </c>
      <c r="M13" s="26">
        <v>8.4098004961035186E-2</v>
      </c>
      <c r="N13" s="26">
        <v>8.4098004961035186E-2</v>
      </c>
    </row>
    <row r="14" spans="2:14" x14ac:dyDescent="0.25">
      <c r="B14" t="s">
        <v>53</v>
      </c>
      <c r="C14" s="26">
        <v>9.1491118122440387E-2</v>
      </c>
      <c r="D14" s="26">
        <v>9.1491118122440387E-2</v>
      </c>
      <c r="L14" s="25">
        <v>10</v>
      </c>
      <c r="M14" s="26">
        <v>8.6924883454175497E-2</v>
      </c>
      <c r="N14" s="26">
        <v>8.6924883454175497E-2</v>
      </c>
    </row>
    <row r="15" spans="2:14" x14ac:dyDescent="0.25">
      <c r="B15" t="s">
        <v>66</v>
      </c>
      <c r="C15" s="26">
        <v>1</v>
      </c>
      <c r="D15" s="26">
        <v>1</v>
      </c>
      <c r="L15" s="25">
        <v>11</v>
      </c>
      <c r="M15" s="26">
        <v>8.42024217596955E-2</v>
      </c>
      <c r="N15" s="26">
        <v>8.42024217596955E-2</v>
      </c>
    </row>
    <row r="16" spans="2:14" x14ac:dyDescent="0.25">
      <c r="L16" s="25">
        <v>12</v>
      </c>
      <c r="M16" s="26">
        <v>8.6339053018508388E-2</v>
      </c>
      <c r="N16" s="26">
        <v>8.6339053018508388E-2</v>
      </c>
    </row>
    <row r="17" spans="12:14" x14ac:dyDescent="0.25">
      <c r="L17" s="25" t="s">
        <v>66</v>
      </c>
      <c r="M17" s="26">
        <v>1</v>
      </c>
      <c r="N17" s="26">
        <v>1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workbookViewId="0">
      <selection activeCell="M18" sqref="M18"/>
    </sheetView>
  </sheetViews>
  <sheetFormatPr baseColWidth="10" defaultRowHeight="15" x14ac:dyDescent="0.25"/>
  <cols>
    <col min="1" max="1" width="1.140625" customWidth="1"/>
    <col min="2" max="2" width="14.7109375" customWidth="1"/>
    <col min="3" max="4" width="9.85546875" customWidth="1"/>
    <col min="5" max="5" width="12.5703125" customWidth="1"/>
    <col min="6" max="6" width="1.140625" customWidth="1"/>
    <col min="7" max="7" width="15.5703125" customWidth="1"/>
    <col min="8" max="8" width="14.140625" customWidth="1"/>
    <col min="9" max="9" width="10.5703125" customWidth="1"/>
    <col min="10" max="10" width="8.140625" customWidth="1"/>
    <col min="11" max="11" width="1.28515625" customWidth="1"/>
    <col min="12" max="12" width="12.7109375" customWidth="1"/>
    <col min="13" max="14" width="9.28515625" customWidth="1"/>
    <col min="15" max="15" width="12.28515625" bestFit="1" customWidth="1"/>
    <col min="16" max="17" width="10.85546875" customWidth="1"/>
    <col min="18" max="18" width="13.85546875" bestFit="1" customWidth="1"/>
    <col min="19" max="19" width="12.5703125" bestFit="1" customWidth="1"/>
  </cols>
  <sheetData>
    <row r="1" spans="2:11" x14ac:dyDescent="0.25">
      <c r="F1" s="27"/>
      <c r="K1" s="27"/>
    </row>
    <row r="2" spans="2:11" x14ac:dyDescent="0.25">
      <c r="F2" s="27"/>
      <c r="K2" s="27"/>
    </row>
    <row r="3" spans="2:11" x14ac:dyDescent="0.25">
      <c r="B3" s="1" t="s">
        <v>85</v>
      </c>
      <c r="F3" s="27"/>
      <c r="G3" s="1" t="s">
        <v>88</v>
      </c>
      <c r="K3" s="27"/>
    </row>
    <row r="4" spans="2:11" x14ac:dyDescent="0.25">
      <c r="F4" s="27"/>
      <c r="G4" s="15" t="s">
        <v>57</v>
      </c>
      <c r="H4" t="s">
        <v>62</v>
      </c>
      <c r="K4" s="27"/>
    </row>
    <row r="5" spans="2:11" x14ac:dyDescent="0.25">
      <c r="B5" s="15" t="s">
        <v>57</v>
      </c>
      <c r="C5" t="s">
        <v>62</v>
      </c>
      <c r="F5" s="27"/>
      <c r="G5" s="15" t="s">
        <v>84</v>
      </c>
      <c r="H5" t="s">
        <v>70</v>
      </c>
      <c r="K5" s="27"/>
    </row>
    <row r="6" spans="2:11" x14ac:dyDescent="0.25">
      <c r="F6" s="27"/>
      <c r="K6" s="27"/>
    </row>
    <row r="7" spans="2:11" x14ac:dyDescent="0.25">
      <c r="B7" s="15" t="s">
        <v>83</v>
      </c>
      <c r="C7" s="15" t="s">
        <v>5</v>
      </c>
      <c r="F7" s="27"/>
      <c r="G7" s="15" t="s">
        <v>11</v>
      </c>
      <c r="H7" s="28" t="s">
        <v>55</v>
      </c>
      <c r="I7" s="3" t="s">
        <v>65</v>
      </c>
      <c r="J7" s="3" t="s">
        <v>89</v>
      </c>
      <c r="K7" s="27"/>
    </row>
    <row r="8" spans="2:11" x14ac:dyDescent="0.25">
      <c r="B8" s="15" t="s">
        <v>84</v>
      </c>
      <c r="C8">
        <v>1</v>
      </c>
      <c r="D8">
        <v>2</v>
      </c>
      <c r="E8" t="s">
        <v>66</v>
      </c>
      <c r="F8" s="27"/>
      <c r="G8" t="s">
        <v>29</v>
      </c>
      <c r="H8" t="s">
        <v>28</v>
      </c>
      <c r="I8" s="13">
        <v>342825.6495</v>
      </c>
      <c r="J8" s="26">
        <v>0.24872236498432082</v>
      </c>
      <c r="K8" s="27"/>
    </row>
    <row r="9" spans="2:11" x14ac:dyDescent="0.25">
      <c r="B9" t="s">
        <v>70</v>
      </c>
      <c r="C9" s="13">
        <v>1687.956501288658</v>
      </c>
      <c r="D9" s="13">
        <v>1864.4834317010323</v>
      </c>
      <c r="E9" s="13">
        <v>1776.2199664948446</v>
      </c>
      <c r="F9" s="27"/>
      <c r="H9" t="s">
        <v>33</v>
      </c>
      <c r="I9" s="13">
        <v>344824.82699999993</v>
      </c>
      <c r="J9" s="26">
        <v>0.25017278200110071</v>
      </c>
      <c r="K9" s="27"/>
    </row>
    <row r="10" spans="2:11" x14ac:dyDescent="0.25">
      <c r="B10" t="s">
        <v>66</v>
      </c>
      <c r="C10" s="13">
        <v>1687.956501288658</v>
      </c>
      <c r="D10" s="13">
        <v>1864.4834317010323</v>
      </c>
      <c r="E10" s="13">
        <v>1776.2199664948446</v>
      </c>
      <c r="F10" s="27"/>
      <c r="G10" t="s">
        <v>86</v>
      </c>
      <c r="I10" s="13">
        <v>687650.47649999987</v>
      </c>
      <c r="J10" s="26">
        <v>0.49889514698542153</v>
      </c>
      <c r="K10" s="27"/>
    </row>
    <row r="11" spans="2:11" x14ac:dyDescent="0.25">
      <c r="F11" s="27"/>
      <c r="G11" t="s">
        <v>18</v>
      </c>
      <c r="H11" t="s">
        <v>17</v>
      </c>
      <c r="I11" s="13">
        <v>344520.11249999999</v>
      </c>
      <c r="J11" s="26">
        <v>0.24995170953702012</v>
      </c>
      <c r="K11" s="27"/>
    </row>
    <row r="12" spans="2:11" x14ac:dyDescent="0.25">
      <c r="F12" s="27"/>
      <c r="H12" t="s">
        <v>23</v>
      </c>
      <c r="I12" s="13">
        <v>346176.10500000021</v>
      </c>
      <c r="J12" s="26">
        <v>0.25115314347755835</v>
      </c>
      <c r="K12" s="27"/>
    </row>
    <row r="13" spans="2:11" x14ac:dyDescent="0.25">
      <c r="F13" s="27"/>
      <c r="G13" t="s">
        <v>87</v>
      </c>
      <c r="I13" s="13">
        <v>690696.21750000026</v>
      </c>
      <c r="J13" s="26">
        <v>0.50110485301457852</v>
      </c>
      <c r="K13" s="27"/>
    </row>
    <row r="14" spans="2:11" x14ac:dyDescent="0.25">
      <c r="F14" s="27"/>
      <c r="G14" t="s">
        <v>66</v>
      </c>
      <c r="I14" s="13">
        <v>1378346.6940000001</v>
      </c>
      <c r="J14" s="26">
        <v>1</v>
      </c>
      <c r="K14" s="27"/>
    </row>
    <row r="15" spans="2:11" x14ac:dyDescent="0.25">
      <c r="F15" s="27"/>
      <c r="K15" s="27"/>
    </row>
    <row r="16" spans="2:11" x14ac:dyDescent="0.25">
      <c r="F16" s="27"/>
      <c r="K16" s="27"/>
    </row>
    <row r="17" spans="6:11" x14ac:dyDescent="0.25">
      <c r="F17" s="27"/>
      <c r="K17" s="27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2"/>
  <sheetViews>
    <sheetView workbookViewId="0">
      <selection activeCell="P29" sqref="P29"/>
    </sheetView>
  </sheetViews>
  <sheetFormatPr baseColWidth="10" defaultRowHeight="15" x14ac:dyDescent="0.25"/>
  <cols>
    <col min="1" max="1" width="1.7109375" customWidth="1"/>
    <col min="2" max="2" width="12.42578125" customWidth="1"/>
    <col min="3" max="3" width="15.140625" customWidth="1"/>
    <col min="4" max="4" width="6" customWidth="1"/>
    <col min="5" max="5" width="5.42578125" customWidth="1"/>
    <col min="6" max="6" width="10" customWidth="1"/>
    <col min="7" max="7" width="6" customWidth="1"/>
    <col min="8" max="8" width="5.42578125" customWidth="1"/>
    <col min="9" max="9" width="11.140625" customWidth="1"/>
    <col min="10" max="10" width="7.42578125" customWidth="1"/>
    <col min="11" max="11" width="7.7109375" customWidth="1"/>
    <col min="12" max="12" width="10.7109375" customWidth="1"/>
    <col min="13" max="13" width="6" customWidth="1"/>
    <col min="14" max="14" width="5.140625" customWidth="1"/>
    <col min="15" max="15" width="9.85546875" customWidth="1"/>
    <col min="16" max="16" width="6" customWidth="1"/>
    <col min="17" max="17" width="5.140625" customWidth="1"/>
    <col min="18" max="18" width="18.140625" customWidth="1"/>
    <col min="19" max="19" width="13" customWidth="1"/>
    <col min="20" max="20" width="13.42578125" customWidth="1"/>
    <col min="21" max="21" width="11.140625" customWidth="1"/>
    <col min="22" max="22" width="7.42578125" customWidth="1"/>
    <col min="23" max="23" width="7.7109375" customWidth="1"/>
    <col min="24" max="24" width="21.5703125" bestFit="1" customWidth="1"/>
    <col min="25" max="25" width="16.42578125" bestFit="1" customWidth="1"/>
    <col min="26" max="26" width="16.85546875" bestFit="1" customWidth="1"/>
    <col min="27" max="27" width="11.140625" customWidth="1"/>
    <col min="28" max="28" width="7.42578125" customWidth="1"/>
    <col min="29" max="29" width="7.7109375" customWidth="1"/>
  </cols>
  <sheetData>
    <row r="2" spans="2:11" x14ac:dyDescent="0.25">
      <c r="B2" s="15" t="s">
        <v>84</v>
      </c>
      <c r="C2" t="s">
        <v>62</v>
      </c>
    </row>
    <row r="4" spans="2:11" x14ac:dyDescent="0.25">
      <c r="C4" s="15" t="s">
        <v>63</v>
      </c>
      <c r="D4" s="21"/>
      <c r="E4" s="21"/>
      <c r="F4" s="21"/>
      <c r="G4" s="21"/>
      <c r="H4" s="21"/>
      <c r="I4" s="21"/>
      <c r="J4" s="21"/>
      <c r="K4" s="21"/>
    </row>
    <row r="5" spans="2:11" x14ac:dyDescent="0.25">
      <c r="C5" t="s">
        <v>29</v>
      </c>
      <c r="F5" t="s">
        <v>18</v>
      </c>
      <c r="I5" s="21" t="s">
        <v>90</v>
      </c>
      <c r="J5" s="21" t="s">
        <v>92</v>
      </c>
      <c r="K5" s="21" t="s">
        <v>94</v>
      </c>
    </row>
    <row r="6" spans="2:11" x14ac:dyDescent="0.25">
      <c r="B6" s="29" t="s">
        <v>64</v>
      </c>
      <c r="C6" t="s">
        <v>91</v>
      </c>
      <c r="D6" t="s">
        <v>93</v>
      </c>
      <c r="E6" t="s">
        <v>95</v>
      </c>
      <c r="F6" t="s">
        <v>91</v>
      </c>
      <c r="G6" t="s">
        <v>93</v>
      </c>
      <c r="H6" t="s">
        <v>95</v>
      </c>
      <c r="I6" s="21"/>
      <c r="J6" s="21"/>
      <c r="K6" s="21"/>
    </row>
    <row r="7" spans="2:11" x14ac:dyDescent="0.25">
      <c r="B7" s="32">
        <v>1</v>
      </c>
      <c r="C7" s="31">
        <v>377713.81350000005</v>
      </c>
      <c r="D7" s="30">
        <v>7.88179289407967E-2</v>
      </c>
      <c r="E7" s="30">
        <v>0.49751859557083172</v>
      </c>
      <c r="F7" s="31">
        <v>381481.55499999993</v>
      </c>
      <c r="G7" s="30">
        <v>7.9550094359851775E-2</v>
      </c>
      <c r="H7" s="30">
        <v>0.50248140442916833</v>
      </c>
      <c r="I7" s="31">
        <v>759195.36849999998</v>
      </c>
      <c r="J7" s="30">
        <v>7.9184135981867201E-2</v>
      </c>
      <c r="K7" s="30">
        <v>1</v>
      </c>
    </row>
    <row r="8" spans="2:11" x14ac:dyDescent="0.25">
      <c r="B8" s="33">
        <v>2011</v>
      </c>
      <c r="C8" s="31">
        <v>219642.35350000006</v>
      </c>
      <c r="D8" s="30">
        <v>4.5832995224974353E-2</v>
      </c>
      <c r="E8" s="30">
        <v>0.4963029829095108</v>
      </c>
      <c r="F8" s="31">
        <v>222914.63499999989</v>
      </c>
      <c r="G8" s="30">
        <v>4.6484240236574242E-2</v>
      </c>
      <c r="H8" s="30">
        <v>0.50369701709048909</v>
      </c>
      <c r="I8" s="31">
        <v>442556.98849999998</v>
      </c>
      <c r="J8" s="30">
        <v>4.6158728320942907E-2</v>
      </c>
      <c r="K8" s="30">
        <v>1</v>
      </c>
    </row>
    <row r="9" spans="2:11" x14ac:dyDescent="0.25">
      <c r="B9" s="33">
        <v>2012</v>
      </c>
      <c r="C9" s="31">
        <v>158071.46000000002</v>
      </c>
      <c r="D9" s="30">
        <v>3.2984933715822361E-2</v>
      </c>
      <c r="E9" s="30">
        <v>0.49921762485015247</v>
      </c>
      <c r="F9" s="31">
        <v>158566.92000000001</v>
      </c>
      <c r="G9" s="30">
        <v>3.3065854123277519E-2</v>
      </c>
      <c r="H9" s="30">
        <v>0.50078237514984758</v>
      </c>
      <c r="I9" s="31">
        <v>316638.38</v>
      </c>
      <c r="J9" s="30">
        <v>3.3025407660924294E-2</v>
      </c>
      <c r="K9" s="30">
        <v>1</v>
      </c>
    </row>
    <row r="10" spans="2:11" x14ac:dyDescent="0.25">
      <c r="B10" s="32">
        <v>2</v>
      </c>
      <c r="C10" s="31">
        <v>396217.49349999998</v>
      </c>
      <c r="D10" s="30">
        <v>8.2679110828398586E-2</v>
      </c>
      <c r="E10" s="30">
        <v>0.5031692433765288</v>
      </c>
      <c r="F10" s="31">
        <v>391226.29149999999</v>
      </c>
      <c r="G10" s="30">
        <v>8.1582157766133354E-2</v>
      </c>
      <c r="H10" s="30">
        <v>0.49683075662347126</v>
      </c>
      <c r="I10" s="31">
        <v>787443.78499999992</v>
      </c>
      <c r="J10" s="30">
        <v>8.2130448019871183E-2</v>
      </c>
      <c r="K10" s="30">
        <v>1</v>
      </c>
    </row>
    <row r="11" spans="2:11" x14ac:dyDescent="0.25">
      <c r="B11" s="33">
        <v>2011</v>
      </c>
      <c r="C11" s="31">
        <v>202836.87350000005</v>
      </c>
      <c r="D11" s="30">
        <v>4.2326178473471081E-2</v>
      </c>
      <c r="E11" s="30">
        <v>0.50329962603918965</v>
      </c>
      <c r="F11" s="31">
        <v>200177.28150000004</v>
      </c>
      <c r="G11" s="30">
        <v>4.1742835068457287E-2</v>
      </c>
      <c r="H11" s="30">
        <v>0.4967003739608104</v>
      </c>
      <c r="I11" s="31">
        <v>403014.15500000009</v>
      </c>
      <c r="J11" s="30">
        <v>4.2034407711402301E-2</v>
      </c>
      <c r="K11" s="30">
        <v>1</v>
      </c>
    </row>
    <row r="12" spans="2:11" x14ac:dyDescent="0.25">
      <c r="B12" s="33">
        <v>2012</v>
      </c>
      <c r="C12" s="31">
        <v>193380.61999999997</v>
      </c>
      <c r="D12" s="30">
        <v>4.0352932354927512E-2</v>
      </c>
      <c r="E12" s="30">
        <v>0.50303255761008858</v>
      </c>
      <c r="F12" s="31">
        <v>191049.00999999995</v>
      </c>
      <c r="G12" s="30">
        <v>3.9839322697676073E-2</v>
      </c>
      <c r="H12" s="30">
        <v>0.49696744238991153</v>
      </c>
      <c r="I12" s="31">
        <v>384429.62999999989</v>
      </c>
      <c r="J12" s="30">
        <v>4.0096040308468882E-2</v>
      </c>
      <c r="K12" s="30">
        <v>1</v>
      </c>
    </row>
    <row r="13" spans="2:11" x14ac:dyDescent="0.25">
      <c r="B13" s="32">
        <v>3</v>
      </c>
      <c r="C13" s="31">
        <v>433540.25300000003</v>
      </c>
      <c r="D13" s="30">
        <v>9.0467289340820004E-2</v>
      </c>
      <c r="E13" s="30">
        <v>0.49920741542164104</v>
      </c>
      <c r="F13" s="31">
        <v>434916.90449999995</v>
      </c>
      <c r="G13" s="30">
        <v>9.0692932169865056E-2</v>
      </c>
      <c r="H13" s="30">
        <v>0.50079258457835896</v>
      </c>
      <c r="I13" s="31">
        <v>868457.15749999997</v>
      </c>
      <c r="J13" s="30">
        <v>9.0580149072531993E-2</v>
      </c>
      <c r="K13" s="30">
        <v>1</v>
      </c>
    </row>
    <row r="14" spans="2:11" x14ac:dyDescent="0.25">
      <c r="B14" s="33">
        <v>2011</v>
      </c>
      <c r="C14" s="31">
        <v>225629.73300000001</v>
      </c>
      <c r="D14" s="30">
        <v>4.7082387847393173E-2</v>
      </c>
      <c r="E14" s="30">
        <v>0.49903735474191313</v>
      </c>
      <c r="F14" s="31">
        <v>226500.21449999991</v>
      </c>
      <c r="G14" s="30">
        <v>4.7231938739480242E-2</v>
      </c>
      <c r="H14" s="30">
        <v>0.50096264525808698</v>
      </c>
      <c r="I14" s="31">
        <v>452129.94749999989</v>
      </c>
      <c r="J14" s="30">
        <v>4.7157188689191103E-2</v>
      </c>
      <c r="K14" s="30">
        <v>1</v>
      </c>
    </row>
    <row r="15" spans="2:11" x14ac:dyDescent="0.25">
      <c r="B15" s="33">
        <v>2012</v>
      </c>
      <c r="C15" s="31">
        <v>207910.52</v>
      </c>
      <c r="D15" s="30">
        <v>4.3384901493426817E-2</v>
      </c>
      <c r="E15" s="30">
        <v>0.49939210074691004</v>
      </c>
      <c r="F15" s="31">
        <v>208416.69000000003</v>
      </c>
      <c r="G15" s="30">
        <v>4.3460993430384808E-2</v>
      </c>
      <c r="H15" s="30">
        <v>0.50060789925308991</v>
      </c>
      <c r="I15" s="31">
        <v>416327.21</v>
      </c>
      <c r="J15" s="30">
        <v>4.3422960383340883E-2</v>
      </c>
      <c r="K15" s="30">
        <v>1</v>
      </c>
    </row>
    <row r="16" spans="2:11" x14ac:dyDescent="0.25">
      <c r="B16" s="32">
        <v>4</v>
      </c>
      <c r="C16" s="31">
        <v>429411.67549999995</v>
      </c>
      <c r="D16" s="30">
        <v>8.9605774838593361E-2</v>
      </c>
      <c r="E16" s="30">
        <v>0.50456775832770973</v>
      </c>
      <c r="F16" s="31">
        <v>421636.90700000012</v>
      </c>
      <c r="G16" s="30">
        <v>8.7923663143939068E-2</v>
      </c>
      <c r="H16" s="30">
        <v>0.49543224167229033</v>
      </c>
      <c r="I16" s="31">
        <v>851048.58250000002</v>
      </c>
      <c r="J16" s="30">
        <v>8.8764433346059504E-2</v>
      </c>
      <c r="K16" s="30">
        <v>1</v>
      </c>
    </row>
    <row r="17" spans="2:11" x14ac:dyDescent="0.25">
      <c r="B17" s="33">
        <v>2011</v>
      </c>
      <c r="C17" s="31">
        <v>219942.5655</v>
      </c>
      <c r="D17" s="30">
        <v>4.5895640770986845E-2</v>
      </c>
      <c r="E17" s="30">
        <v>0.50456775832770984</v>
      </c>
      <c r="F17" s="31">
        <v>215960.36700000003</v>
      </c>
      <c r="G17" s="30">
        <v>4.5034071366407802E-2</v>
      </c>
      <c r="H17" s="30">
        <v>0.49543224167229027</v>
      </c>
      <c r="I17" s="31">
        <v>435902.9325</v>
      </c>
      <c r="J17" s="30">
        <v>4.5464709762615838E-2</v>
      </c>
      <c r="K17" s="30">
        <v>1</v>
      </c>
    </row>
    <row r="18" spans="2:11" x14ac:dyDescent="0.25">
      <c r="B18" s="33">
        <v>2012</v>
      </c>
      <c r="C18" s="31">
        <v>209469.10999999996</v>
      </c>
      <c r="D18" s="30">
        <v>4.3710134067606515E-2</v>
      </c>
      <c r="E18" s="30">
        <v>0.50456775832770961</v>
      </c>
      <c r="F18" s="31">
        <v>205676.54000000012</v>
      </c>
      <c r="G18" s="30">
        <v>4.2889591777531266E-2</v>
      </c>
      <c r="H18" s="30">
        <v>0.49543224167229039</v>
      </c>
      <c r="I18" s="31">
        <v>415145.65000000008</v>
      </c>
      <c r="J18" s="30">
        <v>4.3299723583443667E-2</v>
      </c>
      <c r="K18" s="30">
        <v>1</v>
      </c>
    </row>
    <row r="19" spans="2:11" x14ac:dyDescent="0.25">
      <c r="B19" s="32">
        <v>5</v>
      </c>
      <c r="C19" s="31">
        <v>444686.46250000002</v>
      </c>
      <c r="D19" s="30">
        <v>9.2793180311525073E-2</v>
      </c>
      <c r="E19" s="30">
        <v>0.50113073755301718</v>
      </c>
      <c r="F19" s="31">
        <v>442679.70600000012</v>
      </c>
      <c r="G19" s="30">
        <v>9.2311703991799707E-2</v>
      </c>
      <c r="H19" s="30">
        <v>0.49886926244698276</v>
      </c>
      <c r="I19" s="31">
        <v>887366.16850000015</v>
      </c>
      <c r="J19" s="30">
        <v>9.25523603905027E-2</v>
      </c>
      <c r="K19" s="30">
        <v>1</v>
      </c>
    </row>
    <row r="20" spans="2:11" x14ac:dyDescent="0.25">
      <c r="B20" s="33">
        <v>2011</v>
      </c>
      <c r="C20" s="31">
        <v>227765.21250000005</v>
      </c>
      <c r="D20" s="30">
        <v>4.7528000545340031E-2</v>
      </c>
      <c r="E20" s="30">
        <v>0.50112961316850824</v>
      </c>
      <c r="F20" s="31">
        <v>226738.38600000009</v>
      </c>
      <c r="G20" s="30">
        <v>4.7281604483604731E-2</v>
      </c>
      <c r="H20" s="30">
        <v>0.49887038683149176</v>
      </c>
      <c r="I20" s="31">
        <v>454503.59850000014</v>
      </c>
      <c r="J20" s="30">
        <v>4.7404760673104639E-2</v>
      </c>
      <c r="K20" s="30">
        <v>1</v>
      </c>
    </row>
    <row r="21" spans="2:11" x14ac:dyDescent="0.25">
      <c r="B21" s="33">
        <v>2012</v>
      </c>
      <c r="C21" s="31">
        <v>216921.24999999997</v>
      </c>
      <c r="D21" s="30">
        <v>4.5265179766185049E-2</v>
      </c>
      <c r="E21" s="30">
        <v>0.50113191815129687</v>
      </c>
      <c r="F21" s="31">
        <v>215941.32</v>
      </c>
      <c r="G21" s="30">
        <v>4.5030099508194962E-2</v>
      </c>
      <c r="H21" s="30">
        <v>0.49886808184870324</v>
      </c>
      <c r="I21" s="31">
        <v>432862.56999999995</v>
      </c>
      <c r="J21" s="30">
        <v>4.5147599717398047E-2</v>
      </c>
      <c r="K21" s="30">
        <v>1</v>
      </c>
    </row>
    <row r="22" spans="2:11" x14ac:dyDescent="0.25">
      <c r="B22" s="32">
        <v>6</v>
      </c>
      <c r="C22" s="31">
        <v>427519.15649999981</v>
      </c>
      <c r="D22" s="30">
        <v>8.9210860957422533E-2</v>
      </c>
      <c r="E22" s="30">
        <v>0.49965063830646894</v>
      </c>
      <c r="F22" s="31">
        <v>428117.00950000004</v>
      </c>
      <c r="G22" s="30">
        <v>8.9274954598480047E-2</v>
      </c>
      <c r="H22" s="30">
        <v>0.50034936169353095</v>
      </c>
      <c r="I22" s="31">
        <v>855636.16599999997</v>
      </c>
      <c r="J22" s="30">
        <v>8.9242918661914222E-2</v>
      </c>
      <c r="K22" s="30">
        <v>1</v>
      </c>
    </row>
    <row r="23" spans="2:11" x14ac:dyDescent="0.25">
      <c r="B23" s="33">
        <v>2011</v>
      </c>
      <c r="C23" s="31">
        <v>218973.22649999984</v>
      </c>
      <c r="D23" s="30">
        <v>4.5693367807460313E-2</v>
      </c>
      <c r="E23" s="30">
        <v>0.49964952601900292</v>
      </c>
      <c r="F23" s="31">
        <v>219280.41950000005</v>
      </c>
      <c r="G23" s="30">
        <v>4.5726399701010154E-2</v>
      </c>
      <c r="H23" s="30">
        <v>0.50035047398099708</v>
      </c>
      <c r="I23" s="31">
        <v>438253.64599999989</v>
      </c>
      <c r="J23" s="30">
        <v>4.5709889363495348E-2</v>
      </c>
      <c r="K23" s="30">
        <v>1</v>
      </c>
    </row>
    <row r="24" spans="2:11" x14ac:dyDescent="0.25">
      <c r="B24" s="33">
        <v>2012</v>
      </c>
      <c r="C24" s="31">
        <v>208545.93</v>
      </c>
      <c r="D24" s="30">
        <v>4.3517493149962228E-2</v>
      </c>
      <c r="E24" s="30">
        <v>0.49965180621363825</v>
      </c>
      <c r="F24" s="31">
        <v>208836.59</v>
      </c>
      <c r="G24" s="30">
        <v>4.3548554897469893E-2</v>
      </c>
      <c r="H24" s="30">
        <v>0.50034819378636175</v>
      </c>
      <c r="I24" s="31">
        <v>417382.52</v>
      </c>
      <c r="J24" s="30">
        <v>4.3533029298418867E-2</v>
      </c>
      <c r="K24" s="30">
        <v>1</v>
      </c>
    </row>
    <row r="25" spans="2:11" x14ac:dyDescent="0.25">
      <c r="B25" s="32">
        <v>7</v>
      </c>
      <c r="C25" s="31">
        <v>438988.1889999999</v>
      </c>
      <c r="D25" s="30">
        <v>9.1604115734705643E-2</v>
      </c>
      <c r="E25" s="30">
        <v>0.49984339963176849</v>
      </c>
      <c r="F25" s="31">
        <v>439263.25800000003</v>
      </c>
      <c r="G25" s="30">
        <v>9.1599274367841779E-2</v>
      </c>
      <c r="H25" s="30">
        <v>0.50015660036823151</v>
      </c>
      <c r="I25" s="31">
        <v>878251.44699999993</v>
      </c>
      <c r="J25" s="30">
        <v>9.1601694229144437E-2</v>
      </c>
      <c r="K25" s="30">
        <v>1</v>
      </c>
    </row>
    <row r="26" spans="2:11" x14ac:dyDescent="0.25">
      <c r="B26" s="33">
        <v>2011</v>
      </c>
      <c r="C26" s="31">
        <v>224847.609</v>
      </c>
      <c r="D26" s="30">
        <v>4.6919181229971192E-2</v>
      </c>
      <c r="E26" s="30">
        <v>0.4998433996317686</v>
      </c>
      <c r="F26" s="31">
        <v>224988.49799999999</v>
      </c>
      <c r="G26" s="30">
        <v>4.6916701505479927E-2</v>
      </c>
      <c r="H26" s="30">
        <v>0.50015660036823151</v>
      </c>
      <c r="I26" s="31">
        <v>449836.10699999996</v>
      </c>
      <c r="J26" s="30">
        <v>4.6917940946634949E-2</v>
      </c>
      <c r="K26" s="30">
        <v>1</v>
      </c>
    </row>
    <row r="27" spans="2:11" x14ac:dyDescent="0.25">
      <c r="B27" s="33">
        <v>2012</v>
      </c>
      <c r="C27" s="31">
        <v>214140.57999999993</v>
      </c>
      <c r="D27" s="30">
        <v>4.4684934504734451E-2</v>
      </c>
      <c r="E27" s="30">
        <v>0.49984339963176844</v>
      </c>
      <c r="F27" s="31">
        <v>214274.76000000004</v>
      </c>
      <c r="G27" s="30">
        <v>4.4682572862361845E-2</v>
      </c>
      <c r="H27" s="30">
        <v>0.50015660036823162</v>
      </c>
      <c r="I27" s="31">
        <v>428415.33999999997</v>
      </c>
      <c r="J27" s="30">
        <v>4.4683753282509481E-2</v>
      </c>
      <c r="K27" s="30">
        <v>1</v>
      </c>
    </row>
    <row r="28" spans="2:11" x14ac:dyDescent="0.25">
      <c r="B28" s="32">
        <v>8</v>
      </c>
      <c r="C28" s="31">
        <v>435858.26050000009</v>
      </c>
      <c r="D28" s="30">
        <v>9.0950990343773228E-2</v>
      </c>
      <c r="E28" s="30">
        <v>0.49788287700873601</v>
      </c>
      <c r="F28" s="31">
        <v>439565.0180000001</v>
      </c>
      <c r="G28" s="30">
        <v>9.1662200179481693E-2</v>
      </c>
      <c r="H28" s="30">
        <v>0.50211712299126388</v>
      </c>
      <c r="I28" s="31">
        <v>875423.27850000025</v>
      </c>
      <c r="J28" s="30">
        <v>9.1306716034630322E-2</v>
      </c>
      <c r="K28" s="30">
        <v>1</v>
      </c>
    </row>
    <row r="29" spans="2:11" x14ac:dyDescent="0.25">
      <c r="B29" s="33">
        <v>2011</v>
      </c>
      <c r="C29" s="31">
        <v>223243.45050000009</v>
      </c>
      <c r="D29" s="30">
        <v>4.6584439830150058E-2</v>
      </c>
      <c r="E29" s="30">
        <v>0.49788172986476026</v>
      </c>
      <c r="F29" s="31">
        <v>225143.05800000002</v>
      </c>
      <c r="G29" s="30">
        <v>4.6948931799246717E-2</v>
      </c>
      <c r="H29" s="30">
        <v>0.50211827013523969</v>
      </c>
      <c r="I29" s="31">
        <v>448386.50850000011</v>
      </c>
      <c r="J29" s="30">
        <v>4.6766747710340735E-2</v>
      </c>
      <c r="K29" s="30">
        <v>1</v>
      </c>
    </row>
    <row r="30" spans="2:11" x14ac:dyDescent="0.25">
      <c r="B30" s="33">
        <v>2012</v>
      </c>
      <c r="C30" s="31">
        <v>212614.81</v>
      </c>
      <c r="D30" s="30">
        <v>4.4366550513623169E-2</v>
      </c>
      <c r="E30" s="30">
        <v>0.49788408150426944</v>
      </c>
      <c r="F30" s="31">
        <v>214421.96000000008</v>
      </c>
      <c r="G30" s="30">
        <v>4.4713268380234983E-2</v>
      </c>
      <c r="H30" s="30">
        <v>0.50211591849573056</v>
      </c>
      <c r="I30" s="31">
        <v>427036.77000000008</v>
      </c>
      <c r="J30" s="30">
        <v>4.4539968324289581E-2</v>
      </c>
      <c r="K30" s="30">
        <v>1</v>
      </c>
    </row>
    <row r="31" spans="2:11" x14ac:dyDescent="0.25">
      <c r="B31" s="32">
        <v>9</v>
      </c>
      <c r="C31" s="31">
        <v>419899.88049999997</v>
      </c>
      <c r="D31" s="30">
        <v>8.762093881826756E-2</v>
      </c>
      <c r="E31" s="30">
        <v>0.49523433937157441</v>
      </c>
      <c r="F31" s="31">
        <v>427981.30849999993</v>
      </c>
      <c r="G31" s="30">
        <v>8.9246656959411391E-2</v>
      </c>
      <c r="H31" s="30">
        <v>0.50476566062842554</v>
      </c>
      <c r="I31" s="31">
        <v>847881.1889999999</v>
      </c>
      <c r="J31" s="30">
        <v>8.8434073957661716E-2</v>
      </c>
      <c r="K31" s="30">
        <v>1</v>
      </c>
    </row>
    <row r="32" spans="2:11" x14ac:dyDescent="0.25">
      <c r="B32" s="33">
        <v>2011</v>
      </c>
      <c r="C32" s="31">
        <v>215070.67050000004</v>
      </c>
      <c r="D32" s="30">
        <v>4.4879017443502901E-2</v>
      </c>
      <c r="E32" s="30">
        <v>0.49523433937157452</v>
      </c>
      <c r="F32" s="31">
        <v>219209.93849999993</v>
      </c>
      <c r="G32" s="30">
        <v>4.5711702345064366E-2</v>
      </c>
      <c r="H32" s="30">
        <v>0.50476566062842554</v>
      </c>
      <c r="I32" s="31">
        <v>434280.60899999994</v>
      </c>
      <c r="J32" s="30">
        <v>4.5295501295387702E-2</v>
      </c>
      <c r="K32" s="30">
        <v>1</v>
      </c>
    </row>
    <row r="33" spans="2:11" x14ac:dyDescent="0.25">
      <c r="B33" s="33">
        <v>2012</v>
      </c>
      <c r="C33" s="31">
        <v>204829.20999999996</v>
      </c>
      <c r="D33" s="30">
        <v>4.2741921374764652E-2</v>
      </c>
      <c r="E33" s="30">
        <v>0.49523433937157435</v>
      </c>
      <c r="F33" s="31">
        <v>208771.36999999997</v>
      </c>
      <c r="G33" s="30">
        <v>4.3534954614347025E-2</v>
      </c>
      <c r="H33" s="30">
        <v>0.50476566062842554</v>
      </c>
      <c r="I33" s="31">
        <v>413600.57999999996</v>
      </c>
      <c r="J33" s="30">
        <v>4.3138572662274006E-2</v>
      </c>
      <c r="K33" s="30">
        <v>1</v>
      </c>
    </row>
    <row r="34" spans="2:11" x14ac:dyDescent="0.25">
      <c r="B34" s="32">
        <v>10</v>
      </c>
      <c r="C34" s="31">
        <v>438011.48699999996</v>
      </c>
      <c r="D34" s="30">
        <v>9.1400306326415812E-2</v>
      </c>
      <c r="E34" s="30">
        <v>0.49979519460652694</v>
      </c>
      <c r="F34" s="31">
        <v>438370.46250000002</v>
      </c>
      <c r="G34" s="30">
        <v>9.1413100317384602E-2</v>
      </c>
      <c r="H34" s="30">
        <v>0.50020480539347301</v>
      </c>
      <c r="I34" s="31">
        <v>876381.94949999999</v>
      </c>
      <c r="J34" s="30">
        <v>9.1406705494492063E-2</v>
      </c>
      <c r="K34" s="30">
        <v>1</v>
      </c>
    </row>
    <row r="35" spans="2:11" x14ac:dyDescent="0.25">
      <c r="B35" s="33">
        <v>2011</v>
      </c>
      <c r="C35" s="31">
        <v>224347.34699999992</v>
      </c>
      <c r="D35" s="30">
        <v>4.6814791045237357E-2</v>
      </c>
      <c r="E35" s="30">
        <v>0.49979519460652683</v>
      </c>
      <c r="F35" s="31">
        <v>224531.21250000005</v>
      </c>
      <c r="G35" s="30">
        <v>4.682134406500188E-2</v>
      </c>
      <c r="H35" s="30">
        <v>0.50020480539347312</v>
      </c>
      <c r="I35" s="31">
        <v>448878.55949999997</v>
      </c>
      <c r="J35" s="30">
        <v>4.6818068667910565E-2</v>
      </c>
      <c r="K35" s="30">
        <v>1</v>
      </c>
    </row>
    <row r="36" spans="2:11" x14ac:dyDescent="0.25">
      <c r="B36" s="33">
        <v>2012</v>
      </c>
      <c r="C36" s="31">
        <v>213664.14</v>
      </c>
      <c r="D36" s="30">
        <v>4.4585515281178455E-2</v>
      </c>
      <c r="E36" s="30">
        <v>0.49979519460652699</v>
      </c>
      <c r="F36" s="31">
        <v>213839.24999999997</v>
      </c>
      <c r="G36" s="30">
        <v>4.4591756252382722E-2</v>
      </c>
      <c r="H36" s="30">
        <v>0.5002048053934729</v>
      </c>
      <c r="I36" s="31">
        <v>427503.39</v>
      </c>
      <c r="J36" s="30">
        <v>4.4588636826581492E-2</v>
      </c>
      <c r="K36" s="30">
        <v>1</v>
      </c>
    </row>
    <row r="37" spans="2:11" x14ac:dyDescent="0.25">
      <c r="B37" s="32">
        <v>11</v>
      </c>
      <c r="C37" s="31">
        <v>336976.72400000005</v>
      </c>
      <c r="D37" s="30">
        <v>7.0317278684684542E-2</v>
      </c>
      <c r="E37" s="30">
        <v>0.49847651725790099</v>
      </c>
      <c r="F37" s="31">
        <v>339036.51300000004</v>
      </c>
      <c r="G37" s="30">
        <v>7.0699058046424082E-2</v>
      </c>
      <c r="H37" s="30">
        <v>0.50152348274209901</v>
      </c>
      <c r="I37" s="31">
        <v>676013.23700000008</v>
      </c>
      <c r="J37" s="30">
        <v>7.0508233196828612E-2</v>
      </c>
      <c r="K37" s="30">
        <v>1</v>
      </c>
    </row>
    <row r="38" spans="2:11" x14ac:dyDescent="0.25">
      <c r="B38" s="33">
        <v>2011</v>
      </c>
      <c r="C38" s="31">
        <v>130078.28399999999</v>
      </c>
      <c r="D38" s="30">
        <v>2.7143568963100075E-2</v>
      </c>
      <c r="E38" s="30">
        <v>0.49667322487867632</v>
      </c>
      <c r="F38" s="31">
        <v>131820.84299999996</v>
      </c>
      <c r="G38" s="30">
        <v>2.7488512516011962E-2</v>
      </c>
      <c r="H38" s="30">
        <v>0.50332677512132362</v>
      </c>
      <c r="I38" s="31">
        <v>261899.12699999995</v>
      </c>
      <c r="J38" s="30">
        <v>2.7316099315614177E-2</v>
      </c>
      <c r="K38" s="30">
        <v>1</v>
      </c>
    </row>
    <row r="39" spans="2:11" x14ac:dyDescent="0.25">
      <c r="B39" s="33">
        <v>2012</v>
      </c>
      <c r="C39" s="31">
        <v>206898.44000000006</v>
      </c>
      <c r="D39" s="30">
        <v>4.317370972158447E-2</v>
      </c>
      <c r="E39" s="30">
        <v>0.49961697755239493</v>
      </c>
      <c r="F39" s="31">
        <v>207215.67000000004</v>
      </c>
      <c r="G39" s="30">
        <v>4.3210545530412113E-2</v>
      </c>
      <c r="H39" s="30">
        <v>0.50038302244760502</v>
      </c>
      <c r="I39" s="31">
        <v>414114.1100000001</v>
      </c>
      <c r="J39" s="30">
        <v>4.3192133881214428E-2</v>
      </c>
      <c r="K39" s="30">
        <v>1</v>
      </c>
    </row>
    <row r="40" spans="2:11" x14ac:dyDescent="0.25">
      <c r="B40" s="32">
        <v>12</v>
      </c>
      <c r="C40" s="31">
        <v>213408.76000000004</v>
      </c>
      <c r="D40" s="30">
        <v>4.4532224874596862E-2</v>
      </c>
      <c r="E40" s="30">
        <v>0.50258499184086525</v>
      </c>
      <c r="F40" s="31">
        <v>211213.47</v>
      </c>
      <c r="G40" s="30">
        <v>4.4044204099387516E-2</v>
      </c>
      <c r="H40" s="30">
        <v>0.4974150081591347</v>
      </c>
      <c r="I40" s="31">
        <v>424622.23000000004</v>
      </c>
      <c r="J40" s="30">
        <v>4.4288131614495872E-2</v>
      </c>
      <c r="K40" s="30">
        <v>1</v>
      </c>
    </row>
    <row r="41" spans="2:11" x14ac:dyDescent="0.25">
      <c r="B41" s="33">
        <v>2012</v>
      </c>
      <c r="C41" s="31">
        <v>213408.76000000004</v>
      </c>
      <c r="D41" s="30">
        <v>4.4532224874596862E-2</v>
      </c>
      <c r="E41" s="30">
        <v>0.50258499184086525</v>
      </c>
      <c r="F41" s="31">
        <v>211213.47</v>
      </c>
      <c r="G41" s="30">
        <v>4.4044204099387516E-2</v>
      </c>
      <c r="H41" s="30">
        <v>0.4974150081591347</v>
      </c>
      <c r="I41" s="31">
        <v>424622.23000000004</v>
      </c>
      <c r="J41" s="30">
        <v>4.4288131614495872E-2</v>
      </c>
      <c r="K41" s="30">
        <v>1</v>
      </c>
    </row>
    <row r="42" spans="2:11" x14ac:dyDescent="0.25">
      <c r="B42" s="32" t="s">
        <v>66</v>
      </c>
      <c r="C42" s="31">
        <v>4792232.1555000003</v>
      </c>
      <c r="D42" s="30">
        <v>1</v>
      </c>
      <c r="E42" s="30">
        <v>0.49983018654017064</v>
      </c>
      <c r="F42" s="31">
        <v>4795488.4035</v>
      </c>
      <c r="G42" s="30">
        <v>1</v>
      </c>
      <c r="H42" s="30">
        <v>0.50016981345982914</v>
      </c>
      <c r="I42" s="31">
        <v>9587720.5590000022</v>
      </c>
      <c r="J42" s="30">
        <v>1</v>
      </c>
      <c r="K42" s="30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U25" sqref="U25"/>
    </sheetView>
  </sheetViews>
  <sheetFormatPr baseColWidth="10" defaultRowHeight="15" x14ac:dyDescent="0.25"/>
  <cols>
    <col min="1" max="1" width="3" customWidth="1"/>
    <col min="2" max="2" width="13" customWidth="1"/>
    <col min="3" max="3" width="2.28515625" customWidth="1"/>
    <col min="4" max="4" width="15.140625" customWidth="1"/>
    <col min="5" max="5" width="1.42578125" customWidth="1"/>
    <col min="6" max="6" width="10.42578125" customWidth="1"/>
    <col min="7" max="7" width="2" customWidth="1"/>
    <col min="8" max="8" width="6.85546875" customWidth="1"/>
    <col min="9" max="9" width="2.140625" customWidth="1"/>
    <col min="10" max="10" width="7.140625" customWidth="1"/>
    <col min="11" max="11" width="1.5703125" customWidth="1"/>
    <col min="12" max="12" width="13" customWidth="1"/>
    <col min="13" max="13" width="2" customWidth="1"/>
    <col min="14" max="14" width="13.28515625" customWidth="1"/>
    <col min="16" max="16" width="10.28515625" customWidth="1"/>
    <col min="19" max="19" width="9.28515625" customWidth="1"/>
  </cols>
  <sheetData>
    <row r="1" spans="1:12" x14ac:dyDescent="0.25">
      <c r="A1" t="s">
        <v>67</v>
      </c>
    </row>
    <row r="5" spans="1:12" x14ac:dyDescent="0.25">
      <c r="B5" s="15" t="s">
        <v>2</v>
      </c>
      <c r="D5" s="15" t="s">
        <v>63</v>
      </c>
      <c r="F5" s="15" t="s">
        <v>11</v>
      </c>
      <c r="H5" s="15" t="s">
        <v>57</v>
      </c>
      <c r="J5" s="15" t="s">
        <v>58</v>
      </c>
      <c r="L5" s="15" t="s">
        <v>68</v>
      </c>
    </row>
    <row r="6" spans="1:12" x14ac:dyDescent="0.25">
      <c r="B6" s="16" t="s">
        <v>25</v>
      </c>
      <c r="D6" s="16" t="s">
        <v>28</v>
      </c>
      <c r="F6" s="16" t="s">
        <v>29</v>
      </c>
      <c r="H6" s="12">
        <v>2011</v>
      </c>
      <c r="J6" s="17">
        <v>1</v>
      </c>
      <c r="L6" s="16" t="s">
        <v>69</v>
      </c>
    </row>
    <row r="7" spans="1:12" x14ac:dyDescent="0.25">
      <c r="B7" s="16" t="s">
        <v>38</v>
      </c>
      <c r="D7" s="16" t="s">
        <v>33</v>
      </c>
      <c r="F7" s="16" t="s">
        <v>18</v>
      </c>
      <c r="H7" s="12">
        <v>2012</v>
      </c>
      <c r="J7" s="17">
        <v>2</v>
      </c>
      <c r="L7" s="16" t="s">
        <v>70</v>
      </c>
    </row>
    <row r="8" spans="1:12" x14ac:dyDescent="0.25">
      <c r="B8" s="16" t="s">
        <v>48</v>
      </c>
      <c r="D8" s="16" t="s">
        <v>17</v>
      </c>
      <c r="J8" s="17">
        <v>3</v>
      </c>
      <c r="L8" s="16" t="s">
        <v>71</v>
      </c>
    </row>
    <row r="9" spans="1:12" x14ac:dyDescent="0.25">
      <c r="B9" s="16" t="s">
        <v>19</v>
      </c>
      <c r="D9" s="16" t="s">
        <v>23</v>
      </c>
      <c r="J9" s="17">
        <v>4</v>
      </c>
      <c r="L9" s="16" t="s">
        <v>72</v>
      </c>
    </row>
    <row r="10" spans="1:12" x14ac:dyDescent="0.25">
      <c r="B10" s="16" t="s">
        <v>51</v>
      </c>
      <c r="J10" s="17">
        <v>5</v>
      </c>
      <c r="L10" s="16" t="s">
        <v>73</v>
      </c>
    </row>
    <row r="11" spans="1:12" x14ac:dyDescent="0.25">
      <c r="B11" s="16" t="s">
        <v>31</v>
      </c>
      <c r="J11" s="17">
        <v>6</v>
      </c>
      <c r="L11" s="16" t="s">
        <v>74</v>
      </c>
    </row>
    <row r="12" spans="1:12" x14ac:dyDescent="0.25">
      <c r="B12" s="16" t="s">
        <v>42</v>
      </c>
      <c r="J12" s="17">
        <v>7</v>
      </c>
      <c r="L12" s="16" t="s">
        <v>75</v>
      </c>
    </row>
    <row r="13" spans="1:12" x14ac:dyDescent="0.25">
      <c r="B13" s="16" t="s">
        <v>34</v>
      </c>
      <c r="J13" s="17">
        <v>8</v>
      </c>
    </row>
    <row r="14" spans="1:12" x14ac:dyDescent="0.25">
      <c r="B14" s="16" t="s">
        <v>44</v>
      </c>
      <c r="J14" s="17">
        <v>9</v>
      </c>
    </row>
    <row r="15" spans="1:12" x14ac:dyDescent="0.25">
      <c r="B15" s="16" t="s">
        <v>53</v>
      </c>
      <c r="J15" s="17">
        <v>10</v>
      </c>
    </row>
    <row r="16" spans="1:12" x14ac:dyDescent="0.25">
      <c r="J16" s="17">
        <v>11</v>
      </c>
    </row>
    <row r="17" spans="10:16" x14ac:dyDescent="0.25">
      <c r="J17" s="17">
        <v>12</v>
      </c>
    </row>
    <row r="21" spans="10:16" x14ac:dyDescent="0.25">
      <c r="N21" s="22" t="s">
        <v>76</v>
      </c>
    </row>
    <row r="22" spans="10:16" x14ac:dyDescent="0.25">
      <c r="N22" s="23" t="s">
        <v>2</v>
      </c>
      <c r="O22" s="18" t="s">
        <v>38</v>
      </c>
      <c r="P22" s="20" t="s">
        <v>77</v>
      </c>
    </row>
    <row r="23" spans="10:16" x14ac:dyDescent="0.25">
      <c r="N23" s="19" t="s">
        <v>63</v>
      </c>
      <c r="O23" s="18" t="s">
        <v>17</v>
      </c>
      <c r="P23" s="20" t="s">
        <v>78</v>
      </c>
    </row>
    <row r="24" spans="10:16" x14ac:dyDescent="0.25">
      <c r="N24" s="19" t="s">
        <v>11</v>
      </c>
      <c r="O24" s="18" t="s">
        <v>18</v>
      </c>
      <c r="P24" s="20" t="s">
        <v>79</v>
      </c>
    </row>
    <row r="25" spans="10:16" x14ac:dyDescent="0.25">
      <c r="N25" s="19" t="s">
        <v>57</v>
      </c>
      <c r="O25" s="18">
        <v>2011</v>
      </c>
      <c r="P25" s="20" t="s">
        <v>80</v>
      </c>
    </row>
    <row r="26" spans="10:16" x14ac:dyDescent="0.25">
      <c r="N26" s="19" t="s">
        <v>58</v>
      </c>
      <c r="O26" s="18">
        <v>2</v>
      </c>
      <c r="P26" s="20" t="s">
        <v>81</v>
      </c>
    </row>
    <row r="27" spans="10:16" x14ac:dyDescent="0.25">
      <c r="N27" s="19" t="s">
        <v>68</v>
      </c>
      <c r="O27" s="18" t="s">
        <v>69</v>
      </c>
      <c r="P27" s="20" t="s">
        <v>82</v>
      </c>
    </row>
  </sheetData>
  <dataValidations count="6">
    <dataValidation type="list" allowBlank="1" showInputMessage="1" showErrorMessage="1" sqref="O22">
      <formula1>Empleados</formula1>
    </dataValidation>
    <dataValidation type="list" allowBlank="1" showInputMessage="1" showErrorMessage="1" sqref="O23">
      <formula1>Delegaciones</formula1>
    </dataValidation>
    <dataValidation type="list" allowBlank="1" showInputMessage="1" showErrorMessage="1" sqref="O24">
      <formula1>Ciudad</formula1>
    </dataValidation>
    <dataValidation type="list" allowBlank="1" showInputMessage="1" showErrorMessage="1" sqref="O25">
      <formula1>Años</formula1>
    </dataValidation>
    <dataValidation type="list" allowBlank="1" showInputMessage="1" showErrorMessage="1" sqref="O26">
      <formula1>Mes</formula1>
    </dataValidation>
    <dataValidation type="list" allowBlank="1" showInputMessage="1" showErrorMessage="1" sqref="O27">
      <formula1>Diasemana</formula1>
    </dataValidation>
  </dataValidation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"/>
  <sheetViews>
    <sheetView tabSelected="1" zoomScaleNormal="100" workbookViewId="0">
      <selection activeCell="A53" sqref="A53:XFD85"/>
    </sheetView>
  </sheetViews>
  <sheetFormatPr baseColWidth="10" defaultRowHeight="15" x14ac:dyDescent="0.25"/>
  <cols>
    <col min="2" max="2" width="12.140625" customWidth="1"/>
    <col min="5" max="5" width="11.42578125" customWidth="1"/>
    <col min="6" max="6" width="9.7109375" customWidth="1"/>
    <col min="7" max="7" width="2.5703125" customWidth="1"/>
    <col min="8" max="8" width="7.5703125" customWidth="1"/>
    <col min="9" max="9" width="5.5703125" customWidth="1"/>
    <col min="17" max="17" width="4.5703125" customWidth="1"/>
  </cols>
  <sheetData>
    <row r="1" spans="1:24" ht="18.75" x14ac:dyDescent="0.25">
      <c r="A1" s="45" t="s">
        <v>107</v>
      </c>
      <c r="B1" s="42"/>
      <c r="C1" s="42"/>
      <c r="D1" s="42"/>
      <c r="E1" s="42"/>
      <c r="F1" s="42"/>
      <c r="J1" s="79" t="s">
        <v>132</v>
      </c>
      <c r="R1" s="79" t="s">
        <v>132</v>
      </c>
    </row>
    <row r="2" spans="1:24" x14ac:dyDescent="0.25">
      <c r="A2" s="43" t="s">
        <v>108</v>
      </c>
      <c r="B2" s="43"/>
      <c r="C2" s="43"/>
      <c r="D2" s="43"/>
      <c r="E2" s="43"/>
      <c r="F2" s="43"/>
      <c r="J2" s="86" t="s">
        <v>114</v>
      </c>
      <c r="K2" s="86"/>
      <c r="L2" s="86"/>
      <c r="M2" s="86"/>
      <c r="N2" s="86"/>
      <c r="O2" s="86"/>
      <c r="R2" s="86" t="s">
        <v>114</v>
      </c>
      <c r="S2" s="86"/>
      <c r="T2" s="86"/>
      <c r="U2" s="86"/>
      <c r="V2" s="86"/>
      <c r="W2" s="86"/>
    </row>
    <row r="3" spans="1:24" x14ac:dyDescent="0.25">
      <c r="A3" s="41"/>
      <c r="B3" s="47">
        <v>1</v>
      </c>
      <c r="C3" s="46">
        <v>2</v>
      </c>
      <c r="D3" s="46">
        <v>3</v>
      </c>
      <c r="E3" s="46">
        <v>4</v>
      </c>
      <c r="F3" s="41"/>
      <c r="J3" s="87" t="s">
        <v>134</v>
      </c>
      <c r="K3" s="87"/>
      <c r="L3" s="87"/>
      <c r="M3" s="87"/>
      <c r="N3" s="87"/>
      <c r="O3" s="87"/>
      <c r="P3" s="87"/>
      <c r="R3" s="87" t="s">
        <v>134</v>
      </c>
      <c r="S3" s="87"/>
      <c r="T3" s="87"/>
      <c r="U3" s="87"/>
      <c r="V3" s="87"/>
      <c r="W3" s="87"/>
      <c r="X3" s="87"/>
    </row>
    <row r="4" spans="1:24" x14ac:dyDescent="0.25">
      <c r="A4" s="41"/>
      <c r="B4" s="88" t="s">
        <v>110</v>
      </c>
      <c r="C4" s="88" t="s">
        <v>11</v>
      </c>
      <c r="D4" s="88" t="s">
        <v>57</v>
      </c>
      <c r="E4" s="88" t="s">
        <v>58</v>
      </c>
      <c r="F4" s="93" t="s">
        <v>131</v>
      </c>
      <c r="J4" s="87"/>
      <c r="K4" s="87"/>
      <c r="L4" s="87"/>
      <c r="M4" s="87"/>
      <c r="N4" s="87"/>
      <c r="O4" s="87"/>
      <c r="P4" s="87"/>
      <c r="R4" s="87"/>
      <c r="S4" s="87"/>
      <c r="T4" s="87"/>
      <c r="U4" s="87"/>
      <c r="V4" s="87"/>
      <c r="W4" s="87"/>
      <c r="X4" s="87"/>
    </row>
    <row r="5" spans="1:24" x14ac:dyDescent="0.25">
      <c r="A5" s="41"/>
      <c r="B5" s="88"/>
      <c r="C5" s="88"/>
      <c r="D5" s="88"/>
      <c r="E5" s="88"/>
      <c r="F5" s="93"/>
      <c r="J5" s="87"/>
      <c r="K5" s="87"/>
      <c r="L5" s="87"/>
      <c r="M5" s="87"/>
      <c r="N5" s="87"/>
      <c r="O5" s="87"/>
      <c r="P5" s="87"/>
      <c r="R5" s="87"/>
      <c r="S5" s="87"/>
      <c r="T5" s="87"/>
      <c r="U5" s="87"/>
      <c r="V5" s="87"/>
      <c r="W5" s="87"/>
      <c r="X5" s="87"/>
    </row>
    <row r="6" spans="1:24" x14ac:dyDescent="0.25">
      <c r="A6" s="50" t="s">
        <v>106</v>
      </c>
      <c r="B6" s="48" t="s">
        <v>97</v>
      </c>
      <c r="C6" s="48" t="s">
        <v>29</v>
      </c>
      <c r="D6" s="48">
        <v>2011</v>
      </c>
      <c r="E6" s="44">
        <v>2</v>
      </c>
      <c r="F6" s="49">
        <f>IF(B6="","",SUMIF(B6:E6,"&lt;&gt;",$B$3:$E$3))</f>
        <v>10</v>
      </c>
      <c r="K6" s="47">
        <v>1</v>
      </c>
      <c r="L6" s="46">
        <v>2</v>
      </c>
      <c r="M6" s="46">
        <v>3</v>
      </c>
      <c r="N6" s="46">
        <v>4</v>
      </c>
      <c r="S6" s="47">
        <v>1</v>
      </c>
      <c r="T6" s="46">
        <v>2</v>
      </c>
      <c r="U6" s="46">
        <v>3</v>
      </c>
      <c r="V6" s="46">
        <v>4</v>
      </c>
    </row>
    <row r="7" spans="1:24" x14ac:dyDescent="0.25">
      <c r="A7" s="51" t="s">
        <v>109</v>
      </c>
      <c r="B7" s="52" t="s">
        <v>97</v>
      </c>
      <c r="C7" s="52" t="s">
        <v>29</v>
      </c>
      <c r="D7" s="52">
        <v>2011</v>
      </c>
      <c r="E7" s="44">
        <v>3</v>
      </c>
      <c r="F7" s="53">
        <f>IF(B7="","",SUMIF(B7:E7,"&lt;&gt;",$B$3:$E$3))</f>
        <v>10</v>
      </c>
      <c r="K7" s="88" t="s">
        <v>110</v>
      </c>
      <c r="L7" s="88" t="s">
        <v>11</v>
      </c>
      <c r="M7" s="88" t="s">
        <v>57</v>
      </c>
      <c r="N7" s="88" t="s">
        <v>58</v>
      </c>
      <c r="O7" s="89" t="s">
        <v>124</v>
      </c>
      <c r="S7" s="88" t="s">
        <v>110</v>
      </c>
      <c r="T7" s="88" t="s">
        <v>11</v>
      </c>
      <c r="U7" s="88" t="s">
        <v>57</v>
      </c>
      <c r="V7" s="88" t="s">
        <v>58</v>
      </c>
      <c r="W7" s="89" t="s">
        <v>124</v>
      </c>
    </row>
    <row r="8" spans="1:24" x14ac:dyDescent="0.25">
      <c r="A8" s="41"/>
      <c r="B8" s="41"/>
      <c r="C8" s="41"/>
      <c r="D8" s="50" t="str">
        <f>A6</f>
        <v>Opción 1</v>
      </c>
      <c r="E8" s="92">
        <f>IF(F6=8,GETPIVOTDATA(PROPER(B6),'TD1'!$B$3,$D$4,D6,$E$4,E6),IF(F6=10,GETPIVOTDATA(PROPER(B6),'TD1'!$B$3,$C$4,C6,$D$4,D6,$E$4,E6),IF(F6=6,GETPIVOTDATA(PROPER(B6),'TD1'!$B$3,$C$4,C6,$D$4,D6),IF(F6=3,GETPIVOTDATA(PROPER(B6),'TD1'!$B$3,$C$4,C6),IF(F6=4,GETPIVOTDATA(PROPER(B6),'TD1'!$B$3,$D$4,D6),IF(F6=1,GETPIVOTDATA(PROPER(B6),'TD1'!$B$3),0))))))</f>
        <v>202836.87350000005</v>
      </c>
      <c r="F8" s="92"/>
      <c r="K8" s="88"/>
      <c r="L8" s="88"/>
      <c r="M8" s="88"/>
      <c r="N8" s="88"/>
      <c r="O8" s="90"/>
      <c r="P8" s="64" t="s">
        <v>121</v>
      </c>
      <c r="S8" s="88"/>
      <c r="T8" s="88"/>
      <c r="U8" s="88"/>
      <c r="V8" s="88"/>
      <c r="W8" s="90"/>
      <c r="X8" s="64" t="s">
        <v>121</v>
      </c>
    </row>
    <row r="9" spans="1:24" x14ac:dyDescent="0.25">
      <c r="A9" s="41"/>
      <c r="B9" s="41"/>
      <c r="C9" s="41"/>
      <c r="D9" s="51" t="str">
        <f>A7</f>
        <v>Opción 2</v>
      </c>
      <c r="E9" s="92">
        <f>IF(F7=8,GETPIVOTDATA(PROPER(B7),'TD1'!$B$3,$D$4,D7,$E$4,E7),IF(F7=10,GETPIVOTDATA(PROPER(B7),'TD1'!$B$3,$C$4,C7,$D$4,D7,$E$4,E7),IF(F7=6,GETPIVOTDATA(PROPER(B7),'TD1'!$B$3,$C$4,C7,$D$4,D7),IF(F7=3,GETPIVOTDATA(PROPER(B7),'TD1'!$B$3,$C$4,C7),IF(F7=4,GETPIVOTDATA(PROPER(B7),'TD1'!$B$3,$D$4,D7),IF(F7=1,GETPIVOTDATA(PROPER(B7),'TD1'!$B$3),0))))))</f>
        <v>225629.73300000001</v>
      </c>
      <c r="F9" s="92"/>
      <c r="J9" s="83">
        <v>1</v>
      </c>
      <c r="K9" s="65" t="s">
        <v>113</v>
      </c>
      <c r="L9" s="66" t="s">
        <v>113</v>
      </c>
      <c r="M9" s="66" t="s">
        <v>113</v>
      </c>
      <c r="N9" s="66" t="s">
        <v>113</v>
      </c>
      <c r="O9" s="67"/>
      <c r="P9" s="56"/>
      <c r="R9" s="83">
        <v>1</v>
      </c>
      <c r="S9" s="65" t="s">
        <v>113</v>
      </c>
      <c r="T9" s="66" t="s">
        <v>113</v>
      </c>
      <c r="U9" s="66" t="s">
        <v>113</v>
      </c>
      <c r="V9" s="66" t="s">
        <v>113</v>
      </c>
      <c r="W9" s="67"/>
      <c r="X9" s="56"/>
    </row>
    <row r="10" spans="1:24" x14ac:dyDescent="0.25">
      <c r="A10" s="51"/>
      <c r="B10" s="41"/>
      <c r="C10" s="41"/>
      <c r="D10" s="54" t="s">
        <v>112</v>
      </c>
      <c r="E10" s="77">
        <f>E9-E8</f>
        <v>22792.859499999962</v>
      </c>
      <c r="F10" s="78">
        <f>E10/E8</f>
        <v>0.11237039452789611</v>
      </c>
      <c r="J10" s="84"/>
      <c r="K10" s="57" t="s">
        <v>97</v>
      </c>
      <c r="L10" s="58" t="s">
        <v>29</v>
      </c>
      <c r="M10" s="58">
        <v>2011</v>
      </c>
      <c r="N10" s="59">
        <v>2</v>
      </c>
      <c r="O10" s="68">
        <v>10</v>
      </c>
      <c r="P10" s="69">
        <v>202836.87350000005</v>
      </c>
      <c r="R10" s="84"/>
      <c r="S10" s="57" t="s">
        <v>97</v>
      </c>
      <c r="T10" s="58" t="s">
        <v>29</v>
      </c>
      <c r="U10" s="58">
        <v>2011</v>
      </c>
      <c r="V10" s="59">
        <v>2</v>
      </c>
      <c r="W10" s="68">
        <v>10</v>
      </c>
      <c r="X10" s="69">
        <v>202836.87350000005</v>
      </c>
    </row>
    <row r="11" spans="1:24" ht="15" customHeight="1" x14ac:dyDescent="0.25">
      <c r="A11" s="41"/>
      <c r="B11" s="41"/>
      <c r="C11" s="41"/>
      <c r="D11" s="41"/>
      <c r="E11" s="44"/>
      <c r="F11" s="43"/>
      <c r="J11" s="84"/>
      <c r="K11" s="80" t="s">
        <v>123</v>
      </c>
      <c r="L11" s="81"/>
      <c r="M11" s="81"/>
      <c r="N11" s="81"/>
      <c r="O11" s="81"/>
      <c r="P11" s="82"/>
      <c r="R11" s="84"/>
      <c r="S11" s="80" t="s">
        <v>136</v>
      </c>
      <c r="T11" s="81"/>
      <c r="U11" s="81"/>
      <c r="V11" s="81"/>
      <c r="W11" s="81"/>
      <c r="X11" s="82"/>
    </row>
    <row r="12" spans="1:24" x14ac:dyDescent="0.25">
      <c r="J12" s="84"/>
      <c r="K12" s="80"/>
      <c r="L12" s="81"/>
      <c r="M12" s="81"/>
      <c r="N12" s="81"/>
      <c r="O12" s="81"/>
      <c r="P12" s="82"/>
      <c r="R12" s="85"/>
      <c r="S12" s="97"/>
      <c r="T12" s="98"/>
      <c r="U12" s="98"/>
      <c r="V12" s="98"/>
      <c r="W12" s="98"/>
      <c r="X12" s="99"/>
    </row>
    <row r="13" spans="1:24" x14ac:dyDescent="0.25">
      <c r="J13" s="84"/>
      <c r="K13" s="80"/>
      <c r="L13" s="81"/>
      <c r="M13" s="81"/>
      <c r="N13" s="81"/>
      <c r="O13" s="81"/>
      <c r="P13" s="82"/>
      <c r="R13" s="83">
        <v>2</v>
      </c>
      <c r="S13" s="65" t="s">
        <v>113</v>
      </c>
      <c r="T13" s="66"/>
      <c r="U13" s="66" t="s">
        <v>113</v>
      </c>
      <c r="V13" s="66" t="s">
        <v>113</v>
      </c>
      <c r="W13" s="67"/>
      <c r="X13" s="56"/>
    </row>
    <row r="14" spans="1:24" x14ac:dyDescent="0.25">
      <c r="J14" s="85"/>
      <c r="K14" s="60" t="s">
        <v>115</v>
      </c>
      <c r="L14" s="61"/>
      <c r="M14" s="61"/>
      <c r="N14" s="61"/>
      <c r="O14" s="61"/>
      <c r="P14" s="62"/>
      <c r="R14" s="84"/>
      <c r="S14" s="57" t="s">
        <v>97</v>
      </c>
      <c r="T14" s="58"/>
      <c r="U14" s="58">
        <v>2011</v>
      </c>
      <c r="V14" s="59">
        <v>2</v>
      </c>
      <c r="W14" s="68">
        <v>8</v>
      </c>
      <c r="X14" s="69">
        <v>403014.15500000009</v>
      </c>
    </row>
    <row r="15" spans="1:24" x14ac:dyDescent="0.25">
      <c r="J15" s="83">
        <v>2</v>
      </c>
      <c r="K15" s="66" t="s">
        <v>113</v>
      </c>
      <c r="L15" s="66"/>
      <c r="M15" s="66" t="s">
        <v>113</v>
      </c>
      <c r="N15" s="66" t="s">
        <v>113</v>
      </c>
      <c r="O15" s="70"/>
      <c r="P15" s="56"/>
      <c r="R15" s="84"/>
      <c r="S15" s="80" t="s">
        <v>137</v>
      </c>
      <c r="T15" s="81"/>
      <c r="U15" s="81"/>
      <c r="V15" s="81"/>
      <c r="W15" s="81"/>
      <c r="X15" s="82"/>
    </row>
    <row r="16" spans="1:24" x14ac:dyDescent="0.25">
      <c r="J16" s="84"/>
      <c r="K16" s="58" t="s">
        <v>97</v>
      </c>
      <c r="L16" s="58"/>
      <c r="M16" s="58">
        <v>2011</v>
      </c>
      <c r="N16" s="59">
        <v>2</v>
      </c>
      <c r="O16" s="68">
        <v>8</v>
      </c>
      <c r="P16" s="69">
        <v>403014.15500000009</v>
      </c>
      <c r="R16" s="85"/>
      <c r="S16" s="97"/>
      <c r="T16" s="98"/>
      <c r="U16" s="98"/>
      <c r="V16" s="98"/>
      <c r="W16" s="98"/>
      <c r="X16" s="99"/>
    </row>
    <row r="17" spans="10:24" ht="15" customHeight="1" x14ac:dyDescent="0.25">
      <c r="J17" s="84"/>
      <c r="K17" s="81" t="s">
        <v>125</v>
      </c>
      <c r="L17" s="81"/>
      <c r="M17" s="81"/>
      <c r="N17" s="81"/>
      <c r="O17" s="81"/>
      <c r="P17" s="82"/>
      <c r="R17" s="83">
        <v>3</v>
      </c>
      <c r="S17" s="65" t="s">
        <v>113</v>
      </c>
      <c r="T17" s="66" t="s">
        <v>113</v>
      </c>
      <c r="U17" s="66" t="s">
        <v>113</v>
      </c>
      <c r="V17" s="66"/>
      <c r="W17" s="67"/>
      <c r="X17" s="56"/>
    </row>
    <row r="18" spans="10:24" x14ac:dyDescent="0.25">
      <c r="J18" s="84"/>
      <c r="K18" s="81"/>
      <c r="L18" s="81"/>
      <c r="M18" s="81"/>
      <c r="N18" s="81"/>
      <c r="O18" s="81"/>
      <c r="P18" s="82"/>
      <c r="R18" s="84"/>
      <c r="S18" s="57" t="s">
        <v>97</v>
      </c>
      <c r="T18" s="58" t="s">
        <v>29</v>
      </c>
      <c r="U18" s="58">
        <v>2011</v>
      </c>
      <c r="V18" s="59"/>
      <c r="W18" s="68">
        <v>6</v>
      </c>
      <c r="X18" s="69">
        <v>2332377.3254999998</v>
      </c>
    </row>
    <row r="19" spans="10:24" x14ac:dyDescent="0.25">
      <c r="J19" s="84"/>
      <c r="K19" s="81"/>
      <c r="L19" s="81"/>
      <c r="M19" s="81"/>
      <c r="N19" s="81"/>
      <c r="O19" s="81"/>
      <c r="P19" s="82"/>
      <c r="R19" s="84"/>
      <c r="S19" s="80" t="s">
        <v>138</v>
      </c>
      <c r="T19" s="81"/>
      <c r="U19" s="81"/>
      <c r="V19" s="81"/>
      <c r="W19" s="81"/>
      <c r="X19" s="82"/>
    </row>
    <row r="20" spans="10:24" x14ac:dyDescent="0.25">
      <c r="J20" s="85"/>
      <c r="K20" s="71" t="s">
        <v>116</v>
      </c>
      <c r="L20" s="61"/>
      <c r="M20" s="61"/>
      <c r="N20" s="61"/>
      <c r="O20" s="61"/>
      <c r="P20" s="62"/>
      <c r="R20" s="85"/>
      <c r="S20" s="97"/>
      <c r="T20" s="98"/>
      <c r="U20" s="98"/>
      <c r="V20" s="98"/>
      <c r="W20" s="98"/>
      <c r="X20" s="99"/>
    </row>
    <row r="21" spans="10:24" x14ac:dyDescent="0.25">
      <c r="J21" s="83">
        <v>3</v>
      </c>
      <c r="K21" s="66" t="s">
        <v>113</v>
      </c>
      <c r="L21" s="66" t="s">
        <v>113</v>
      </c>
      <c r="M21" s="66" t="s">
        <v>113</v>
      </c>
      <c r="N21" s="66"/>
      <c r="O21" s="67"/>
      <c r="P21" s="56"/>
      <c r="R21" s="83">
        <v>4</v>
      </c>
      <c r="S21" s="65" t="s">
        <v>113</v>
      </c>
      <c r="T21" s="66"/>
      <c r="U21" s="66" t="s">
        <v>113</v>
      </c>
      <c r="V21" s="66"/>
      <c r="W21" s="67"/>
      <c r="X21" s="56"/>
    </row>
    <row r="22" spans="10:24" x14ac:dyDescent="0.25">
      <c r="J22" s="84"/>
      <c r="K22" s="58" t="s">
        <v>97</v>
      </c>
      <c r="L22" s="58" t="s">
        <v>29</v>
      </c>
      <c r="M22" s="58">
        <v>2011</v>
      </c>
      <c r="N22" s="59"/>
      <c r="O22" s="68">
        <v>6</v>
      </c>
      <c r="P22" s="69">
        <v>2332377.3254999998</v>
      </c>
      <c r="R22" s="84"/>
      <c r="S22" s="57" t="s">
        <v>97</v>
      </c>
      <c r="T22" s="58"/>
      <c r="U22" s="58">
        <v>2011</v>
      </c>
      <c r="V22" s="59"/>
      <c r="W22" s="68">
        <v>4</v>
      </c>
      <c r="X22" s="69">
        <v>4669642.1789999995</v>
      </c>
    </row>
    <row r="23" spans="10:24" ht="15" customHeight="1" x14ac:dyDescent="0.25">
      <c r="J23" s="84"/>
      <c r="K23" s="81" t="s">
        <v>126</v>
      </c>
      <c r="L23" s="81"/>
      <c r="M23" s="81"/>
      <c r="N23" s="81"/>
      <c r="O23" s="81"/>
      <c r="P23" s="82"/>
      <c r="R23" s="84"/>
      <c r="S23" s="80" t="s">
        <v>139</v>
      </c>
      <c r="T23" s="81"/>
      <c r="U23" s="81"/>
      <c r="V23" s="81"/>
      <c r="W23" s="81"/>
      <c r="X23" s="82"/>
    </row>
    <row r="24" spans="10:24" x14ac:dyDescent="0.25">
      <c r="J24" s="84"/>
      <c r="K24" s="81"/>
      <c r="L24" s="81"/>
      <c r="M24" s="81"/>
      <c r="N24" s="81"/>
      <c r="O24" s="81"/>
      <c r="P24" s="82"/>
      <c r="R24" s="85"/>
      <c r="S24" s="97"/>
      <c r="T24" s="98"/>
      <c r="U24" s="98"/>
      <c r="V24" s="98"/>
      <c r="W24" s="98"/>
      <c r="X24" s="99"/>
    </row>
    <row r="25" spans="10:24" x14ac:dyDescent="0.25">
      <c r="J25" s="84"/>
      <c r="K25" s="81"/>
      <c r="L25" s="81"/>
      <c r="M25" s="81"/>
      <c r="N25" s="81"/>
      <c r="O25" s="81"/>
      <c r="P25" s="82"/>
      <c r="R25" s="83">
        <v>5</v>
      </c>
      <c r="S25" s="65" t="s">
        <v>113</v>
      </c>
      <c r="T25" s="66" t="s">
        <v>113</v>
      </c>
      <c r="U25" s="66"/>
      <c r="V25" s="66"/>
      <c r="W25" s="67"/>
      <c r="X25" s="56"/>
    </row>
    <row r="26" spans="10:24" x14ac:dyDescent="0.25">
      <c r="J26" s="85"/>
      <c r="K26" s="71" t="s">
        <v>117</v>
      </c>
      <c r="L26" s="61"/>
      <c r="M26" s="61"/>
      <c r="N26" s="61"/>
      <c r="O26" s="61"/>
      <c r="P26" s="62"/>
      <c r="R26" s="84"/>
      <c r="S26" s="57" t="s">
        <v>97</v>
      </c>
      <c r="T26" s="58" t="s">
        <v>29</v>
      </c>
      <c r="U26" s="58"/>
      <c r="V26" s="59"/>
      <c r="W26" s="68">
        <v>3</v>
      </c>
      <c r="X26" s="69">
        <v>4792232.1555000003</v>
      </c>
    </row>
    <row r="27" spans="10:24" x14ac:dyDescent="0.25">
      <c r="J27" s="83">
        <v>4</v>
      </c>
      <c r="K27" s="65" t="s">
        <v>113</v>
      </c>
      <c r="L27" s="66"/>
      <c r="M27" s="66" t="s">
        <v>113</v>
      </c>
      <c r="N27" s="66"/>
      <c r="O27" s="67"/>
      <c r="P27" s="56"/>
      <c r="R27" s="84"/>
      <c r="S27" s="80" t="s">
        <v>140</v>
      </c>
      <c r="T27" s="81"/>
      <c r="U27" s="81"/>
      <c r="V27" s="81"/>
      <c r="W27" s="81"/>
      <c r="X27" s="82"/>
    </row>
    <row r="28" spans="10:24" x14ac:dyDescent="0.25">
      <c r="J28" s="84"/>
      <c r="K28" s="57" t="s">
        <v>97</v>
      </c>
      <c r="L28" s="58"/>
      <c r="M28" s="58">
        <v>2011</v>
      </c>
      <c r="N28" s="59"/>
      <c r="O28" s="68">
        <v>4</v>
      </c>
      <c r="P28" s="69">
        <v>4669642.1789999995</v>
      </c>
      <c r="R28" s="85"/>
      <c r="S28" s="97"/>
      <c r="T28" s="98"/>
      <c r="U28" s="98"/>
      <c r="V28" s="98"/>
      <c r="W28" s="98"/>
      <c r="X28" s="99"/>
    </row>
    <row r="29" spans="10:24" ht="15" customHeight="1" x14ac:dyDescent="0.25">
      <c r="J29" s="84"/>
      <c r="K29" s="80" t="s">
        <v>127</v>
      </c>
      <c r="L29" s="81"/>
      <c r="M29" s="81"/>
      <c r="N29" s="81"/>
      <c r="O29" s="81"/>
      <c r="P29" s="82"/>
      <c r="R29" s="83">
        <v>6</v>
      </c>
      <c r="S29" s="65" t="s">
        <v>113</v>
      </c>
      <c r="T29" s="66"/>
      <c r="U29" s="66"/>
      <c r="V29" s="66"/>
      <c r="W29" s="67"/>
      <c r="X29" s="56"/>
    </row>
    <row r="30" spans="10:24" x14ac:dyDescent="0.25">
      <c r="J30" s="84"/>
      <c r="K30" s="80"/>
      <c r="L30" s="81"/>
      <c r="M30" s="81"/>
      <c r="N30" s="81"/>
      <c r="O30" s="81"/>
      <c r="P30" s="82"/>
      <c r="R30" s="84"/>
      <c r="S30" s="57" t="s">
        <v>97</v>
      </c>
      <c r="T30" s="58"/>
      <c r="U30" s="58"/>
      <c r="V30" s="59"/>
      <c r="W30" s="68">
        <v>1</v>
      </c>
      <c r="X30" s="69">
        <v>9587720.5590000004</v>
      </c>
    </row>
    <row r="31" spans="10:24" x14ac:dyDescent="0.25">
      <c r="J31" s="84"/>
      <c r="K31" s="80"/>
      <c r="L31" s="81"/>
      <c r="M31" s="81"/>
      <c r="N31" s="81"/>
      <c r="O31" s="81"/>
      <c r="P31" s="82"/>
      <c r="R31" s="84"/>
      <c r="S31" s="80" t="s">
        <v>141</v>
      </c>
      <c r="T31" s="81"/>
      <c r="U31" s="81"/>
      <c r="V31" s="81"/>
      <c r="W31" s="81"/>
      <c r="X31" s="82"/>
    </row>
    <row r="32" spans="10:24" x14ac:dyDescent="0.25">
      <c r="J32" s="85"/>
      <c r="K32" s="60" t="s">
        <v>119</v>
      </c>
      <c r="L32" s="61"/>
      <c r="M32" s="61"/>
      <c r="N32" s="61"/>
      <c r="O32" s="61"/>
      <c r="P32" s="62"/>
      <c r="R32" s="85"/>
      <c r="S32" s="97"/>
      <c r="T32" s="98"/>
      <c r="U32" s="98"/>
      <c r="V32" s="98"/>
      <c r="W32" s="98"/>
      <c r="X32" s="99"/>
    </row>
    <row r="33" spans="1:24" x14ac:dyDescent="0.25">
      <c r="J33" s="83">
        <v>5</v>
      </c>
      <c r="K33" s="65" t="s">
        <v>113</v>
      </c>
      <c r="L33" s="66" t="s">
        <v>113</v>
      </c>
      <c r="M33" s="66"/>
      <c r="N33" s="66"/>
      <c r="O33" s="67"/>
      <c r="P33" s="56"/>
      <c r="R33" s="83">
        <v>7</v>
      </c>
      <c r="S33" s="65"/>
      <c r="T33" s="66"/>
      <c r="U33" s="66"/>
      <c r="V33" s="66"/>
      <c r="W33" s="67"/>
      <c r="X33" s="56"/>
    </row>
    <row r="34" spans="1:24" x14ac:dyDescent="0.25">
      <c r="J34" s="84"/>
      <c r="K34" s="57" t="s">
        <v>97</v>
      </c>
      <c r="L34" s="58" t="s">
        <v>29</v>
      </c>
      <c r="M34" s="58"/>
      <c r="N34" s="59"/>
      <c r="O34" s="68">
        <v>3</v>
      </c>
      <c r="P34" s="69">
        <v>4792232.1555000003</v>
      </c>
      <c r="R34" s="84"/>
      <c r="S34" s="57"/>
      <c r="T34" s="58"/>
      <c r="U34" s="58"/>
      <c r="V34" s="59"/>
      <c r="W34" s="68"/>
      <c r="X34" s="69"/>
    </row>
    <row r="35" spans="1:24" ht="15" customHeight="1" x14ac:dyDescent="0.25">
      <c r="J35" s="84"/>
      <c r="K35" s="80" t="s">
        <v>128</v>
      </c>
      <c r="L35" s="81"/>
      <c r="M35" s="81"/>
      <c r="N35" s="81"/>
      <c r="O35" s="81"/>
      <c r="P35" s="82"/>
      <c r="R35" s="84"/>
      <c r="S35" s="80" t="s">
        <v>129</v>
      </c>
      <c r="T35" s="81"/>
      <c r="U35" s="81"/>
      <c r="V35" s="81"/>
      <c r="W35" s="81"/>
      <c r="X35" s="82"/>
    </row>
    <row r="36" spans="1:24" x14ac:dyDescent="0.25">
      <c r="J36" s="84"/>
      <c r="K36" s="80"/>
      <c r="L36" s="81"/>
      <c r="M36" s="81"/>
      <c r="N36" s="81"/>
      <c r="O36" s="81"/>
      <c r="P36" s="82"/>
      <c r="R36" s="85"/>
      <c r="S36" s="97"/>
      <c r="T36" s="98"/>
      <c r="U36" s="98"/>
      <c r="V36" s="98"/>
      <c r="W36" s="98"/>
      <c r="X36" s="99"/>
    </row>
    <row r="37" spans="1:24" x14ac:dyDescent="0.25">
      <c r="J37" s="85"/>
      <c r="K37" s="60" t="s">
        <v>118</v>
      </c>
      <c r="L37" s="61"/>
      <c r="M37" s="61"/>
      <c r="N37" s="61"/>
      <c r="O37" s="61"/>
      <c r="P37" s="62"/>
    </row>
    <row r="38" spans="1:24" x14ac:dyDescent="0.25">
      <c r="J38" s="83">
        <v>6</v>
      </c>
      <c r="K38" s="65" t="s">
        <v>113</v>
      </c>
      <c r="L38" s="66"/>
      <c r="M38" s="66"/>
      <c r="N38" s="66"/>
      <c r="O38" s="67"/>
      <c r="P38" s="56"/>
    </row>
    <row r="39" spans="1:24" x14ac:dyDescent="0.25">
      <c r="A39" s="34">
        <f>GETPIVOTDATA("Ingres.",'TD1'!$B$5,"Ciudad","Las Palmas","Año",2011,"Mes",2)</f>
        <v>202836.87350000005</v>
      </c>
      <c r="B39" t="s">
        <v>102</v>
      </c>
      <c r="J39" s="84"/>
      <c r="K39" s="57" t="s">
        <v>97</v>
      </c>
      <c r="L39" s="58"/>
      <c r="M39" s="58"/>
      <c r="N39" s="59"/>
      <c r="O39" s="68">
        <v>1</v>
      </c>
      <c r="P39" s="69">
        <v>9587720.5590000004</v>
      </c>
    </row>
    <row r="40" spans="1:24" ht="15" customHeight="1" x14ac:dyDescent="0.25">
      <c r="A40" s="40">
        <f>GETPIVOTDATA("Tarjeta C.",'TD1'!$B$5,"Ciudad","Las Palmas","Año",2011)</f>
        <v>1483645.4085000004</v>
      </c>
      <c r="B40" t="s">
        <v>103</v>
      </c>
      <c r="J40" s="84"/>
      <c r="K40" s="80" t="s">
        <v>122</v>
      </c>
      <c r="L40" s="81"/>
      <c r="M40" s="81"/>
      <c r="N40" s="81"/>
      <c r="O40" s="81"/>
      <c r="P40" s="82"/>
    </row>
    <row r="41" spans="1:24" x14ac:dyDescent="0.25">
      <c r="A41" s="38">
        <f>GETPIVOTDATA("Ingres.",'TD1'!$B$5,"Año",2011,"Mes",2)</f>
        <v>403014.15500000009</v>
      </c>
      <c r="B41" t="s">
        <v>104</v>
      </c>
      <c r="J41" s="84"/>
      <c r="K41" s="80"/>
      <c r="L41" s="81"/>
      <c r="M41" s="81"/>
      <c r="N41" s="81"/>
      <c r="O41" s="81"/>
      <c r="P41" s="82"/>
    </row>
    <row r="42" spans="1:24" x14ac:dyDescent="0.25">
      <c r="A42" s="35">
        <f>GETPIVOTDATA("Metálico",'TD1'!$B$5,"Año",2011,"Mes",2)</f>
        <v>146518.77449999997</v>
      </c>
      <c r="B42" t="s">
        <v>105</v>
      </c>
      <c r="J42" s="85"/>
      <c r="K42" s="60" t="s">
        <v>120</v>
      </c>
      <c r="L42" s="72"/>
      <c r="M42" s="72"/>
      <c r="N42" s="72"/>
      <c r="O42" s="72"/>
      <c r="P42" s="73"/>
    </row>
    <row r="43" spans="1:24" ht="15" customHeight="1" x14ac:dyDescent="0.25">
      <c r="A43" s="94" t="s">
        <v>135</v>
      </c>
      <c r="B43" s="94"/>
      <c r="C43" s="94"/>
      <c r="D43" s="94"/>
      <c r="E43" s="94"/>
      <c r="F43" s="94"/>
      <c r="G43" s="94"/>
      <c r="H43" s="94"/>
      <c r="I43" s="95"/>
      <c r="J43" s="83">
        <v>7</v>
      </c>
      <c r="K43" s="75"/>
      <c r="L43" s="70"/>
      <c r="M43" s="70"/>
      <c r="N43" s="70"/>
      <c r="O43" s="70"/>
      <c r="P43" s="56"/>
    </row>
    <row r="44" spans="1:24" x14ac:dyDescent="0.25">
      <c r="A44" s="94"/>
      <c r="B44" s="94"/>
      <c r="C44" s="94"/>
      <c r="D44" s="94"/>
      <c r="E44" s="94"/>
      <c r="F44" s="94"/>
      <c r="G44" s="94"/>
      <c r="H44" s="94"/>
      <c r="I44" s="95"/>
      <c r="J44" s="84"/>
      <c r="K44" s="57"/>
      <c r="L44" s="58"/>
      <c r="M44" s="58"/>
      <c r="N44" s="58"/>
      <c r="O44" s="58"/>
      <c r="P44" s="69"/>
    </row>
    <row r="45" spans="1:24" ht="15" customHeight="1" x14ac:dyDescent="0.25">
      <c r="A45" s="91" t="s">
        <v>133</v>
      </c>
      <c r="B45" s="91"/>
      <c r="C45" s="91"/>
      <c r="D45" s="91"/>
      <c r="E45" s="91"/>
      <c r="F45" s="91"/>
      <c r="G45" s="91"/>
      <c r="H45" s="91"/>
      <c r="I45" s="91"/>
      <c r="J45" s="84"/>
      <c r="K45" s="80" t="s">
        <v>129</v>
      </c>
      <c r="L45" s="81"/>
      <c r="M45" s="81"/>
      <c r="N45" s="81"/>
      <c r="O45" s="81"/>
      <c r="P45" s="82"/>
    </row>
    <row r="46" spans="1:24" x14ac:dyDescent="0.25">
      <c r="A46" s="91"/>
      <c r="B46" s="91"/>
      <c r="C46" s="91"/>
      <c r="D46" s="91"/>
      <c r="E46" s="91"/>
      <c r="F46" s="91"/>
      <c r="G46" s="91"/>
      <c r="H46" s="91"/>
      <c r="I46" s="91"/>
      <c r="J46" s="84"/>
      <c r="K46" s="80"/>
      <c r="L46" s="81"/>
      <c r="M46" s="81"/>
      <c r="N46" s="81"/>
      <c r="O46" s="81"/>
      <c r="P46" s="82"/>
    </row>
    <row r="47" spans="1:24" x14ac:dyDescent="0.25">
      <c r="A47" s="91"/>
      <c r="B47" s="91"/>
      <c r="C47" s="91"/>
      <c r="D47" s="91"/>
      <c r="E47" s="91"/>
      <c r="F47" s="91"/>
      <c r="G47" s="91"/>
      <c r="H47" s="91"/>
      <c r="I47" s="91"/>
      <c r="J47" s="85"/>
      <c r="K47" s="63" t="s">
        <v>130</v>
      </c>
      <c r="L47" s="61"/>
      <c r="M47" s="76" t="s">
        <v>114</v>
      </c>
      <c r="N47" s="61"/>
      <c r="O47" s="61"/>
      <c r="P47" s="62"/>
      <c r="R47" s="96"/>
      <c r="S47" s="63"/>
      <c r="T47" s="61"/>
      <c r="U47" s="76"/>
      <c r="V47" s="61"/>
      <c r="W47" s="61"/>
      <c r="X47" s="62"/>
    </row>
    <row r="48" spans="1:24" x14ac:dyDescent="0.25">
      <c r="A48" s="91"/>
      <c r="B48" s="91"/>
      <c r="C48" s="91"/>
      <c r="D48" s="91"/>
      <c r="E48" s="91"/>
      <c r="F48" s="91"/>
      <c r="G48" s="91"/>
      <c r="H48" s="91"/>
      <c r="I48" s="91"/>
    </row>
    <row r="49" spans="1:17" x14ac:dyDescent="0.25">
      <c r="A49" s="91"/>
      <c r="B49" s="91"/>
      <c r="C49" s="91"/>
      <c r="D49" s="91"/>
      <c r="E49" s="91"/>
      <c r="F49" s="91"/>
      <c r="G49" s="91"/>
      <c r="H49" s="91"/>
      <c r="I49" s="91"/>
    </row>
    <row r="59" spans="1:17" x14ac:dyDescent="0.25">
      <c r="Q59" s="74"/>
    </row>
  </sheetData>
  <mergeCells count="51">
    <mergeCell ref="S35:X36"/>
    <mergeCell ref="S11:X12"/>
    <mergeCell ref="R9:R12"/>
    <mergeCell ref="R13:R16"/>
    <mergeCell ref="S15:X16"/>
    <mergeCell ref="R17:R20"/>
    <mergeCell ref="S19:X20"/>
    <mergeCell ref="R21:R24"/>
    <mergeCell ref="S23:X24"/>
    <mergeCell ref="R25:R28"/>
    <mergeCell ref="R29:R32"/>
    <mergeCell ref="R33:R36"/>
    <mergeCell ref="S27:X28"/>
    <mergeCell ref="S31:X32"/>
    <mergeCell ref="R2:W2"/>
    <mergeCell ref="R3:X5"/>
    <mergeCell ref="S7:S8"/>
    <mergeCell ref="T7:T8"/>
    <mergeCell ref="U7:U8"/>
    <mergeCell ref="V7:V8"/>
    <mergeCell ref="W7:W8"/>
    <mergeCell ref="A45:I49"/>
    <mergeCell ref="E9:F9"/>
    <mergeCell ref="B4:B5"/>
    <mergeCell ref="C4:C5"/>
    <mergeCell ref="D4:D5"/>
    <mergeCell ref="E4:E5"/>
    <mergeCell ref="E8:F8"/>
    <mergeCell ref="F4:F5"/>
    <mergeCell ref="A43:I44"/>
    <mergeCell ref="J2:O2"/>
    <mergeCell ref="K29:P31"/>
    <mergeCell ref="J21:J26"/>
    <mergeCell ref="J27:J32"/>
    <mergeCell ref="K11:P13"/>
    <mergeCell ref="J9:J14"/>
    <mergeCell ref="K17:P19"/>
    <mergeCell ref="J15:J20"/>
    <mergeCell ref="K23:P25"/>
    <mergeCell ref="J3:P5"/>
    <mergeCell ref="K7:K8"/>
    <mergeCell ref="L7:L8"/>
    <mergeCell ref="M7:M8"/>
    <mergeCell ref="N7:N8"/>
    <mergeCell ref="O7:O8"/>
    <mergeCell ref="K45:P46"/>
    <mergeCell ref="J43:J47"/>
    <mergeCell ref="K35:P36"/>
    <mergeCell ref="K40:P41"/>
    <mergeCell ref="J38:J42"/>
    <mergeCell ref="J33:J37"/>
  </mergeCells>
  <conditionalFormatting sqref="E8:E9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{E4951528-609C-4B9B-85EA-0F56434B2CCF}</x14:id>
        </ext>
      </extLst>
    </cfRule>
  </conditionalFormatting>
  <conditionalFormatting sqref="E10">
    <cfRule type="iconSet" priority="1">
      <iconSet>
        <cfvo type="percent" val="0"/>
        <cfvo type="num" val="0"/>
        <cfvo type="num" val="0" gte="0"/>
      </iconSet>
    </cfRule>
    <cfRule type="iconSet" priority="2">
      <iconSet>
        <cfvo type="percent" val="0"/>
        <cfvo type="percent" val="33"/>
        <cfvo type="percent" val="67"/>
      </iconSet>
    </cfRule>
  </conditionalFormatting>
  <dataValidations count="3">
    <dataValidation type="list" showInputMessage="1" showErrorMessage="1" sqref="C6:C7 L16 L34 T14 T26">
      <formula1>Ciudad</formula1>
    </dataValidation>
    <dataValidation type="list" allowBlank="1" showInputMessage="1" showErrorMessage="1" sqref="D6:D7 M16 M34 U14 U26">
      <formula1>Años</formula1>
    </dataValidation>
    <dataValidation type="list" showInputMessage="1" showErrorMessage="1" sqref="E6:E7 N16 N34 Q32 V14 V26">
      <formula1>Mes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951528-609C-4B9B-85EA-0F56434B2CC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E8:E9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'TD1'!$C$7:$E$7</xm:f>
          </x14:formula1>
          <xm:sqref>B6:B7 K16 K34 S14 S26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Originales</vt:lpstr>
      <vt:lpstr>BD</vt:lpstr>
      <vt:lpstr>TD1</vt:lpstr>
      <vt:lpstr>TD2</vt:lpstr>
      <vt:lpstr>TD3</vt:lpstr>
      <vt:lpstr>TD4</vt:lpstr>
      <vt:lpstr>Nombres</vt:lpstr>
      <vt:lpstr>CM1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Igancio González</dc:creator>
  <cp:lastModifiedBy>Jose Igancio González</cp:lastModifiedBy>
  <dcterms:created xsi:type="dcterms:W3CDTF">2012-05-13T10:19:13Z</dcterms:created>
  <dcterms:modified xsi:type="dcterms:W3CDTF">2012-05-16T21:40:11Z</dcterms:modified>
</cp:coreProperties>
</file>